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O:\_R10\_myscripts\nekhaeva kazakhstan 2025\"/>
    </mc:Choice>
  </mc:AlternateContent>
  <xr:revisionPtr revIDLastSave="0" documentId="13_ncr:1_{ACC7509E-EB9D-43C7-8351-82C59D64BB9D}" xr6:coauthVersionLast="47" xr6:coauthVersionMax="47" xr10:uidLastSave="{00000000-0000-0000-0000-000000000000}"/>
  <bookViews>
    <workbookView xWindow="-98" yWindow="-98" windowWidth="21795" windowHeight="11625" firstSheet="1" activeTab="1" xr2:uid="{394E3160-45E2-469B-AFF6-B318F2B9630B}"/>
  </bookViews>
  <sheets>
    <sheet name="data_raw 1" sheetId="2" state="hidden" r:id="rId1"/>
    <sheet name="data_raw 2" sheetId="6" r:id="rId2"/>
    <sheet name="Проверка 2" sheetId="4" r:id="rId3"/>
    <sheet name="Лист2" sheetId="3" r:id="rId4"/>
  </sheets>
  <definedNames>
    <definedName name="_xlnm._FilterDatabase" localSheetId="0" hidden="1">'data_raw 1'!$A$2:$BC$1420</definedName>
    <definedName name="_xlnm._FilterDatabase" localSheetId="1" hidden="1">'data_raw 2'!$A$2:$CJ$1757</definedName>
    <definedName name="_xlnm._FilterDatabase" localSheetId="2" hidden="1">'Проверка 2'!$A$1:$R$1423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1757" i="6" l="1"/>
  <c r="AY1756" i="6"/>
  <c r="AY1755" i="6"/>
  <c r="AY1754" i="6"/>
  <c r="AY1753" i="6"/>
  <c r="AY1752" i="6"/>
  <c r="AY1751" i="6"/>
  <c r="AY1750" i="6"/>
  <c r="AY1749" i="6"/>
  <c r="AY1748" i="6"/>
  <c r="AY1747" i="6"/>
  <c r="AY1746" i="6"/>
  <c r="AY1745" i="6"/>
  <c r="AY1744" i="6"/>
  <c r="AY1743" i="6"/>
  <c r="AY1742" i="6"/>
  <c r="AY1741" i="6"/>
  <c r="AY1740" i="6"/>
  <c r="AY1739" i="6"/>
  <c r="AY1738" i="6"/>
  <c r="AY1737" i="6"/>
  <c r="AY1736" i="6"/>
  <c r="AY1735" i="6"/>
  <c r="AY1734" i="6"/>
  <c r="AY1733" i="6"/>
  <c r="AY1732" i="6"/>
  <c r="AY1731" i="6"/>
  <c r="AY1730" i="6"/>
  <c r="AY1729" i="6"/>
  <c r="AY1728" i="6"/>
  <c r="AY1727" i="6"/>
  <c r="AY1726" i="6"/>
  <c r="AY1725" i="6"/>
  <c r="AY1724" i="6"/>
  <c r="AY1723" i="6"/>
  <c r="AY1722" i="6"/>
  <c r="AY1721" i="6"/>
  <c r="AY1720" i="6"/>
  <c r="AY1719" i="6"/>
  <c r="AY1718" i="6"/>
  <c r="AY1717" i="6"/>
  <c r="AY1716" i="6"/>
  <c r="AY1715" i="6"/>
  <c r="AY1714" i="6"/>
  <c r="AY1713" i="6"/>
  <c r="AY1712" i="6"/>
  <c r="AY1711" i="6"/>
  <c r="AY1710" i="6"/>
  <c r="AY1709" i="6"/>
  <c r="AY1708" i="6"/>
  <c r="AY1707" i="6"/>
  <c r="AY1706" i="6"/>
  <c r="AY1705" i="6"/>
  <c r="AY1704" i="6"/>
  <c r="AY1703" i="6"/>
  <c r="AY1702" i="6"/>
  <c r="AY1701" i="6"/>
  <c r="AY1700" i="6"/>
  <c r="AY1699" i="6"/>
  <c r="AY1698" i="6"/>
  <c r="AY1697" i="6"/>
  <c r="AY1696" i="6"/>
  <c r="AY1695" i="6"/>
  <c r="AY1694" i="6"/>
  <c r="AY1693" i="6"/>
  <c r="AY1692" i="6"/>
  <c r="AY1691" i="6"/>
  <c r="AY1690" i="6"/>
  <c r="AY1689" i="6"/>
  <c r="AY1688" i="6"/>
  <c r="AY1687" i="6"/>
  <c r="AY1686" i="6"/>
  <c r="AY1685" i="6"/>
  <c r="AY1684" i="6"/>
  <c r="AY1683" i="6"/>
  <c r="AY1682" i="6"/>
  <c r="AY1681" i="6"/>
  <c r="AY1680" i="6"/>
  <c r="AY1679" i="6"/>
  <c r="AY1678" i="6"/>
  <c r="AY1677" i="6"/>
  <c r="AY1676" i="6"/>
  <c r="AY1675" i="6"/>
  <c r="AY1674" i="6"/>
  <c r="AY1673" i="6"/>
  <c r="AY1672" i="6"/>
  <c r="AY1671" i="6"/>
  <c r="AY1670" i="6"/>
  <c r="AY1669" i="6"/>
  <c r="AY1668" i="6"/>
  <c r="AY1667" i="6"/>
  <c r="AY1666" i="6"/>
  <c r="AY1665" i="6"/>
  <c r="AY1664" i="6"/>
  <c r="AY1663" i="6"/>
  <c r="AY1662" i="6"/>
  <c r="AY1661" i="6"/>
  <c r="AY1660" i="6"/>
  <c r="AY1659" i="6"/>
  <c r="AY1658" i="6"/>
  <c r="AY1657" i="6"/>
  <c r="AY1656" i="6"/>
  <c r="AY1655" i="6"/>
  <c r="AY1654" i="6"/>
  <c r="AY1653" i="6"/>
  <c r="AY1652" i="6"/>
  <c r="AY1651" i="6"/>
  <c r="AY1650" i="6"/>
  <c r="AY1649" i="6"/>
  <c r="AY1648" i="6"/>
  <c r="AY1647" i="6"/>
  <c r="AY1646" i="6"/>
  <c r="AY1645" i="6"/>
  <c r="AY1644" i="6"/>
  <c r="AY1643" i="6"/>
  <c r="AY1642" i="6"/>
  <c r="AY1641" i="6"/>
  <c r="AY1640" i="6"/>
  <c r="AY1639" i="6"/>
  <c r="AY1638" i="6"/>
  <c r="AY1637" i="6"/>
  <c r="AY1636" i="6"/>
  <c r="AY1635" i="6"/>
  <c r="AY1634" i="6"/>
  <c r="AY1633" i="6"/>
  <c r="AY1632" i="6"/>
  <c r="AY1631" i="6"/>
  <c r="AY1630" i="6"/>
  <c r="AY1629" i="6"/>
  <c r="AY1628" i="6"/>
  <c r="AY1627" i="6"/>
  <c r="AY1626" i="6"/>
  <c r="AY1625" i="6"/>
  <c r="AY1624" i="6"/>
  <c r="AY1623" i="6"/>
  <c r="AY1622" i="6"/>
  <c r="AY1621" i="6"/>
  <c r="AY1620" i="6"/>
  <c r="AY1619" i="6"/>
  <c r="AY1618" i="6"/>
  <c r="AY1617" i="6"/>
  <c r="AY1616" i="6"/>
  <c r="AY1615" i="6"/>
  <c r="AY1614" i="6"/>
  <c r="AY1613" i="6"/>
  <c r="AY1612" i="6"/>
  <c r="AY1611" i="6"/>
  <c r="AY1610" i="6"/>
  <c r="AY1609" i="6"/>
  <c r="AY1608" i="6"/>
  <c r="AY1607" i="6"/>
  <c r="AY1606" i="6"/>
  <c r="AY1605" i="6"/>
  <c r="AY1604" i="6"/>
  <c r="AY1603" i="6"/>
  <c r="AY1602" i="6"/>
  <c r="AY1601" i="6"/>
  <c r="AY1600" i="6"/>
  <c r="AY1599" i="6"/>
  <c r="AY1598" i="6"/>
  <c r="AY1597" i="6"/>
  <c r="AY1596" i="6"/>
  <c r="AY1595" i="6"/>
  <c r="AY1594" i="6"/>
  <c r="AY1593" i="6"/>
  <c r="AY1592" i="6"/>
  <c r="AY1591" i="6"/>
  <c r="AY1590" i="6"/>
  <c r="AY1589" i="6"/>
  <c r="AY1588" i="6"/>
  <c r="AY1587" i="6"/>
  <c r="AY1586" i="6"/>
  <c r="AY1585" i="6"/>
  <c r="AY1584" i="6"/>
  <c r="AY1583" i="6"/>
  <c r="AY1582" i="6"/>
  <c r="AY1581" i="6"/>
  <c r="AY1580" i="6"/>
  <c r="AY1579" i="6"/>
  <c r="AY1578" i="6"/>
  <c r="AY1577" i="6"/>
  <c r="AY1576" i="6"/>
  <c r="AY1575" i="6"/>
  <c r="AY1574" i="6"/>
  <c r="AY1573" i="6"/>
  <c r="AY1572" i="6"/>
  <c r="AY1571" i="6"/>
  <c r="AY1570" i="6"/>
  <c r="AY1569" i="6"/>
  <c r="AY1568" i="6"/>
  <c r="AY1567" i="6"/>
  <c r="AY1566" i="6"/>
  <c r="AY1565" i="6"/>
  <c r="AY1564" i="6"/>
  <c r="AY1563" i="6"/>
  <c r="AY1562" i="6"/>
  <c r="AY1561" i="6"/>
  <c r="AY1560" i="6"/>
  <c r="AY1559" i="6"/>
  <c r="AY1558" i="6"/>
  <c r="AY1557" i="6"/>
  <c r="AY1556" i="6"/>
  <c r="AY1555" i="6"/>
  <c r="AY1554" i="6"/>
  <c r="AY1553" i="6"/>
  <c r="AY1552" i="6"/>
  <c r="AY1551" i="6"/>
  <c r="AY1550" i="6"/>
  <c r="AY1549" i="6"/>
  <c r="AY1548" i="6"/>
  <c r="AY1547" i="6"/>
  <c r="AY1546" i="6"/>
  <c r="AY1545" i="6"/>
  <c r="AY1544" i="6"/>
  <c r="AY1543" i="6"/>
  <c r="AY1542" i="6"/>
  <c r="AY1541" i="6"/>
  <c r="AY1540" i="6"/>
  <c r="AY1539" i="6"/>
  <c r="AY1538" i="6"/>
  <c r="AY1537" i="6"/>
  <c r="AY1536" i="6"/>
  <c r="AY1535" i="6"/>
  <c r="AY1534" i="6"/>
  <c r="AY1533" i="6"/>
  <c r="AY1532" i="6"/>
  <c r="AY1531" i="6"/>
  <c r="AY1530" i="6"/>
  <c r="AY1529" i="6"/>
  <c r="AY1528" i="6"/>
  <c r="AY1527" i="6"/>
  <c r="AY1526" i="6"/>
  <c r="AY1525" i="6"/>
  <c r="AY1524" i="6"/>
  <c r="AY1523" i="6"/>
  <c r="AY1522" i="6"/>
  <c r="AY1521" i="6"/>
  <c r="AY1520" i="6"/>
  <c r="AY1519" i="6"/>
  <c r="AY1518" i="6"/>
  <c r="AY1517" i="6"/>
  <c r="AY1516" i="6"/>
  <c r="AY1515" i="6"/>
  <c r="AY1514" i="6"/>
  <c r="AY1513" i="6"/>
  <c r="AY1512" i="6"/>
  <c r="AY1511" i="6"/>
  <c r="AY1510" i="6"/>
  <c r="AY1509" i="6"/>
  <c r="AY1508" i="6"/>
  <c r="AY1507" i="6"/>
  <c r="AY1506" i="6"/>
  <c r="AY1505" i="6"/>
  <c r="AY1504" i="6"/>
  <c r="AY1503" i="6"/>
  <c r="AY1502" i="6"/>
  <c r="AY1501" i="6"/>
  <c r="AY1500" i="6"/>
  <c r="AY1499" i="6"/>
  <c r="AY1498" i="6"/>
  <c r="AY1497" i="6"/>
  <c r="AY1496" i="6"/>
  <c r="AY1495" i="6"/>
  <c r="AY1494" i="6"/>
  <c r="AY1493" i="6"/>
  <c r="AY1492" i="6"/>
  <c r="AY1491" i="6"/>
  <c r="AY1490" i="6"/>
  <c r="AY1489" i="6"/>
  <c r="AY1488" i="6"/>
  <c r="AY1487" i="6"/>
  <c r="AY1486" i="6"/>
  <c r="AY1485" i="6"/>
  <c r="AY1484" i="6"/>
  <c r="AY1483" i="6"/>
  <c r="AY1482" i="6"/>
  <c r="AY1481" i="6"/>
  <c r="AY1480" i="6"/>
  <c r="AY1479" i="6"/>
  <c r="AY1478" i="6"/>
  <c r="AY1477" i="6"/>
  <c r="AY1476" i="6"/>
  <c r="AY1475" i="6"/>
  <c r="AY1474" i="6"/>
  <c r="AY1473" i="6"/>
  <c r="AY1472" i="6"/>
  <c r="AY1471" i="6"/>
  <c r="AY1470" i="6"/>
  <c r="AY1469" i="6"/>
  <c r="AY1468" i="6"/>
  <c r="AY1467" i="6"/>
  <c r="AY1466" i="6"/>
  <c r="AY1465" i="6"/>
  <c r="AY1464" i="6"/>
  <c r="AY1463" i="6"/>
  <c r="AY1462" i="6"/>
  <c r="AY1461" i="6"/>
  <c r="AY1460" i="6"/>
  <c r="AY1459" i="6"/>
  <c r="AY1458" i="6"/>
  <c r="AY1457" i="6"/>
  <c r="AY1456" i="6"/>
  <c r="AY1455" i="6"/>
  <c r="AY1454" i="6"/>
  <c r="AY1453" i="6"/>
  <c r="AY1452" i="6"/>
  <c r="AY1451" i="6"/>
  <c r="AY1450" i="6"/>
  <c r="AY1449" i="6"/>
  <c r="AY1448" i="6"/>
  <c r="AY1447" i="6"/>
  <c r="AY1446" i="6"/>
  <c r="AY1445" i="6"/>
  <c r="AY1444" i="6"/>
  <c r="AY1443" i="6"/>
  <c r="AY1442" i="6"/>
  <c r="AY1441" i="6"/>
  <c r="AY1440" i="6"/>
  <c r="AY1439" i="6"/>
  <c r="AY1438" i="6"/>
  <c r="AY1437" i="6"/>
  <c r="AY1436" i="6"/>
  <c r="AY1435" i="6"/>
  <c r="AY1434" i="6"/>
  <c r="AY1433" i="6"/>
  <c r="AY1432" i="6"/>
  <c r="AY1431" i="6"/>
  <c r="AY1430" i="6"/>
  <c r="AY1429" i="6"/>
  <c r="AY1428" i="6"/>
  <c r="AY1427" i="6"/>
  <c r="AY1426" i="6"/>
  <c r="AY1425" i="6"/>
  <c r="AY1424" i="6"/>
  <c r="AY1423" i="6"/>
  <c r="AY1422" i="6"/>
  <c r="AY1421" i="6"/>
  <c r="AY1420" i="6"/>
  <c r="AY1419" i="6"/>
  <c r="AY1418" i="6"/>
  <c r="AY1417" i="6"/>
  <c r="AY1416" i="6"/>
  <c r="AY1415" i="6"/>
  <c r="AY1414" i="6"/>
  <c r="AY1413" i="6"/>
  <c r="AY1412" i="6"/>
  <c r="AY1411" i="6"/>
  <c r="AY1410" i="6"/>
  <c r="AY1409" i="6"/>
  <c r="AY1408" i="6"/>
  <c r="AY1407" i="6"/>
  <c r="AY1406" i="6"/>
  <c r="AY1405" i="6"/>
  <c r="AY1404" i="6"/>
  <c r="AY1403" i="6"/>
  <c r="AY1402" i="6"/>
  <c r="AY1401" i="6"/>
  <c r="AY1400" i="6"/>
  <c r="AY1399" i="6"/>
  <c r="AY1398" i="6"/>
  <c r="AY1397" i="6"/>
  <c r="AY1396" i="6"/>
  <c r="AY1395" i="6"/>
  <c r="AY1394" i="6"/>
  <c r="AY1393" i="6"/>
  <c r="AY1392" i="6"/>
  <c r="AY1391" i="6"/>
  <c r="AY1390" i="6"/>
  <c r="AY1389" i="6"/>
  <c r="AY1388" i="6"/>
  <c r="AY1387" i="6"/>
  <c r="AY1386" i="6"/>
  <c r="AY1385" i="6"/>
  <c r="AY1384" i="6"/>
  <c r="AY1383" i="6"/>
  <c r="AY1382" i="6"/>
  <c r="AY1381" i="6"/>
  <c r="AY1380" i="6"/>
  <c r="AY1379" i="6"/>
  <c r="AY1378" i="6"/>
  <c r="AY1377" i="6"/>
  <c r="AY1376" i="6"/>
  <c r="AY1375" i="6"/>
  <c r="AY1374" i="6"/>
  <c r="AY1373" i="6"/>
  <c r="AY1372" i="6"/>
  <c r="AY1371" i="6"/>
  <c r="AY1370" i="6"/>
  <c r="AY1369" i="6"/>
  <c r="AY1368" i="6"/>
  <c r="AY1367" i="6"/>
  <c r="AY1366" i="6"/>
  <c r="AY1365" i="6"/>
  <c r="AY1364" i="6"/>
  <c r="AY1363" i="6"/>
  <c r="AY1362" i="6"/>
  <c r="AY1361" i="6"/>
  <c r="AY1360" i="6"/>
  <c r="AY1359" i="6"/>
  <c r="AY1358" i="6"/>
  <c r="AY1357" i="6"/>
  <c r="AY1356" i="6"/>
  <c r="AY1355" i="6"/>
  <c r="AY1354" i="6"/>
  <c r="AY1353" i="6"/>
  <c r="AY1352" i="6"/>
  <c r="AY1351" i="6"/>
  <c r="AY1350" i="6"/>
  <c r="AY1349" i="6"/>
  <c r="AY1348" i="6"/>
  <c r="AY1347" i="6"/>
  <c r="AY1346" i="6"/>
  <c r="AY1345" i="6"/>
  <c r="AY1344" i="6"/>
  <c r="AY1343" i="6"/>
  <c r="AY1342" i="6"/>
  <c r="AY1341" i="6"/>
  <c r="AY1340" i="6"/>
  <c r="AY1339" i="6"/>
  <c r="AY1338" i="6"/>
  <c r="AY1337" i="6"/>
  <c r="AY1336" i="6"/>
  <c r="AY1335" i="6"/>
  <c r="AY1334" i="6"/>
  <c r="AY1333" i="6"/>
  <c r="AY1332" i="6"/>
  <c r="AY1331" i="6"/>
  <c r="AY1330" i="6"/>
  <c r="AY1329" i="6"/>
  <c r="AY1328" i="6"/>
  <c r="AY1327" i="6"/>
  <c r="AY1326" i="6"/>
  <c r="AY1325" i="6"/>
  <c r="AY1324" i="6"/>
  <c r="AY1323" i="6"/>
  <c r="AY1322" i="6"/>
  <c r="AY1321" i="6"/>
  <c r="AY1320" i="6"/>
  <c r="AY1319" i="6"/>
  <c r="AY1318" i="6"/>
  <c r="AY1317" i="6"/>
  <c r="AY1316" i="6"/>
  <c r="AY1315" i="6"/>
  <c r="AY1314" i="6"/>
  <c r="AY1313" i="6"/>
  <c r="AY1312" i="6"/>
  <c r="AY1311" i="6"/>
  <c r="AY1310" i="6"/>
  <c r="AY1309" i="6"/>
  <c r="AY1308" i="6"/>
  <c r="AY1307" i="6"/>
  <c r="AY1306" i="6"/>
  <c r="AY1305" i="6"/>
  <c r="AY1304" i="6"/>
  <c r="AY1303" i="6"/>
  <c r="AY1302" i="6"/>
  <c r="AY1301" i="6"/>
  <c r="AY1300" i="6"/>
  <c r="AY1299" i="6"/>
  <c r="AY1298" i="6"/>
  <c r="AY1297" i="6"/>
  <c r="AY1296" i="6"/>
  <c r="AY1295" i="6"/>
  <c r="AY1294" i="6"/>
  <c r="AY1293" i="6"/>
  <c r="AY1292" i="6"/>
  <c r="AY1291" i="6"/>
  <c r="AY1290" i="6"/>
  <c r="AY1289" i="6"/>
  <c r="AY1288" i="6"/>
  <c r="AY1287" i="6"/>
  <c r="AY1286" i="6"/>
  <c r="AY1285" i="6"/>
  <c r="AY1284" i="6"/>
  <c r="AY1283" i="6"/>
  <c r="AY1282" i="6"/>
  <c r="AY1281" i="6"/>
  <c r="AY1280" i="6"/>
  <c r="AY1279" i="6"/>
  <c r="AY1278" i="6"/>
  <c r="AY1277" i="6"/>
  <c r="AY1276" i="6"/>
  <c r="AY1275" i="6"/>
  <c r="AY1274" i="6"/>
  <c r="AY1273" i="6"/>
  <c r="AY1272" i="6"/>
  <c r="AY1271" i="6"/>
  <c r="AY1270" i="6"/>
  <c r="AY1269" i="6"/>
  <c r="AY1268" i="6"/>
  <c r="AY1267" i="6"/>
  <c r="AY1266" i="6"/>
  <c r="AY1265" i="6"/>
  <c r="AY1264" i="6"/>
  <c r="AY1263" i="6"/>
  <c r="AY1262" i="6"/>
  <c r="AY1261" i="6"/>
  <c r="AY1260" i="6"/>
  <c r="AY1259" i="6"/>
  <c r="AY1258" i="6"/>
  <c r="AY1257" i="6"/>
  <c r="AY1256" i="6"/>
  <c r="AY1255" i="6"/>
  <c r="AY1254" i="6"/>
  <c r="AY1253" i="6"/>
  <c r="AY1252" i="6"/>
  <c r="AY1251" i="6"/>
  <c r="AY1250" i="6"/>
  <c r="AY1249" i="6"/>
  <c r="AY1248" i="6"/>
  <c r="AY1247" i="6"/>
  <c r="AY1246" i="6"/>
  <c r="AY1245" i="6"/>
  <c r="AY1244" i="6"/>
  <c r="AY1243" i="6"/>
  <c r="AY1242" i="6"/>
  <c r="AY1241" i="6"/>
  <c r="AY1240" i="6"/>
  <c r="AY1239" i="6"/>
  <c r="AY1238" i="6"/>
  <c r="AY1237" i="6"/>
  <c r="AY1236" i="6"/>
  <c r="AY1235" i="6"/>
  <c r="AY1234" i="6"/>
  <c r="AY1233" i="6"/>
  <c r="AY1232" i="6"/>
  <c r="AY1231" i="6"/>
  <c r="AY1230" i="6"/>
  <c r="AY1229" i="6"/>
  <c r="AY1228" i="6"/>
  <c r="AY1227" i="6"/>
  <c r="AY1226" i="6"/>
  <c r="AY1225" i="6"/>
  <c r="AY1224" i="6"/>
  <c r="AY1223" i="6"/>
  <c r="AY1222" i="6"/>
  <c r="AY1221" i="6"/>
  <c r="AY1220" i="6"/>
  <c r="AY1219" i="6"/>
  <c r="AY1218" i="6"/>
  <c r="AY1217" i="6"/>
  <c r="AY1216" i="6"/>
  <c r="AY1215" i="6"/>
  <c r="AY1214" i="6"/>
  <c r="AY1213" i="6"/>
  <c r="AY1212" i="6"/>
  <c r="AY1211" i="6"/>
  <c r="AY1210" i="6"/>
  <c r="AY1209" i="6"/>
  <c r="AY1208" i="6"/>
  <c r="AY1207" i="6"/>
  <c r="AY1206" i="6"/>
  <c r="AY1205" i="6"/>
  <c r="AY1204" i="6"/>
  <c r="AY1203" i="6"/>
  <c r="AY1202" i="6"/>
  <c r="AY1201" i="6"/>
  <c r="AY1200" i="6"/>
  <c r="AY1199" i="6"/>
  <c r="AY1198" i="6"/>
  <c r="AY1197" i="6"/>
  <c r="AY1196" i="6"/>
  <c r="AY1195" i="6"/>
  <c r="AY1194" i="6"/>
  <c r="AY1193" i="6"/>
  <c r="AY1192" i="6"/>
  <c r="AY1191" i="6"/>
  <c r="AY1190" i="6"/>
  <c r="AY1189" i="6"/>
  <c r="AY1188" i="6"/>
  <c r="AY1187" i="6"/>
  <c r="AY1186" i="6"/>
  <c r="AY1185" i="6"/>
  <c r="AY1184" i="6"/>
  <c r="AY1183" i="6"/>
  <c r="AY1182" i="6"/>
  <c r="AY1181" i="6"/>
  <c r="AY1180" i="6"/>
  <c r="AY1179" i="6"/>
  <c r="AY1178" i="6"/>
  <c r="AY1177" i="6"/>
  <c r="AY1176" i="6"/>
  <c r="AY1175" i="6"/>
  <c r="AY1174" i="6"/>
  <c r="AY1173" i="6"/>
  <c r="AY1172" i="6"/>
  <c r="AY1171" i="6"/>
  <c r="AY1170" i="6"/>
  <c r="AY1169" i="6"/>
  <c r="AY1168" i="6"/>
  <c r="AY1167" i="6"/>
  <c r="AY1166" i="6"/>
  <c r="AY1165" i="6"/>
  <c r="AY1164" i="6"/>
  <c r="AY1163" i="6"/>
  <c r="AY1162" i="6"/>
  <c r="AY1161" i="6"/>
  <c r="AY1160" i="6"/>
  <c r="AY1159" i="6"/>
  <c r="AY1158" i="6"/>
  <c r="AY1157" i="6"/>
  <c r="AY1156" i="6"/>
  <c r="AY1155" i="6"/>
  <c r="AY1154" i="6"/>
  <c r="AY1153" i="6"/>
  <c r="AY1152" i="6"/>
  <c r="AY1151" i="6"/>
  <c r="AY1150" i="6"/>
  <c r="AY1149" i="6"/>
  <c r="AY1148" i="6"/>
  <c r="AY1147" i="6"/>
  <c r="AY1146" i="6"/>
  <c r="AY1145" i="6"/>
  <c r="AY1144" i="6"/>
  <c r="AY1143" i="6"/>
  <c r="AY1142" i="6"/>
  <c r="AY1141" i="6"/>
  <c r="AY1140" i="6"/>
  <c r="AY1139" i="6"/>
  <c r="AY1138" i="6"/>
  <c r="AY1137" i="6"/>
  <c r="AY1136" i="6"/>
  <c r="AY1135" i="6"/>
  <c r="AY1134" i="6"/>
  <c r="AY1133" i="6"/>
  <c r="AY1132" i="6"/>
  <c r="AY1131" i="6"/>
  <c r="AY1130" i="6"/>
  <c r="AY1129" i="6"/>
  <c r="AY1128" i="6"/>
  <c r="AY1127" i="6"/>
  <c r="AY1126" i="6"/>
  <c r="AY1125" i="6"/>
  <c r="AY1124" i="6"/>
  <c r="AY1123" i="6"/>
  <c r="AY1122" i="6"/>
  <c r="AY1121" i="6"/>
  <c r="AY1120" i="6"/>
  <c r="AY1119" i="6"/>
  <c r="AY1118" i="6"/>
  <c r="AY1117" i="6"/>
  <c r="AY1116" i="6"/>
  <c r="AY1115" i="6"/>
  <c r="AY1114" i="6"/>
  <c r="AY1113" i="6"/>
  <c r="AY1112" i="6"/>
  <c r="AY1111" i="6"/>
  <c r="AY1110" i="6"/>
  <c r="AY1109" i="6"/>
  <c r="AY1108" i="6"/>
  <c r="AY1107" i="6"/>
  <c r="AY1106" i="6"/>
  <c r="AY1105" i="6"/>
  <c r="AY1104" i="6"/>
  <c r="AY1103" i="6"/>
  <c r="AY1102" i="6"/>
  <c r="AY1101" i="6"/>
  <c r="AY1100" i="6"/>
  <c r="AY1099" i="6"/>
  <c r="AY1098" i="6"/>
  <c r="AY1097" i="6"/>
  <c r="AY1096" i="6"/>
  <c r="AY1095" i="6"/>
  <c r="AY1094" i="6"/>
  <c r="AY1093" i="6"/>
  <c r="AY1092" i="6"/>
  <c r="AY1091" i="6"/>
  <c r="AY1090" i="6"/>
  <c r="AY1089" i="6"/>
  <c r="AY1088" i="6"/>
  <c r="AY1087" i="6"/>
  <c r="AY1086" i="6"/>
  <c r="AY1085" i="6"/>
  <c r="AY1084" i="6"/>
  <c r="AY1083" i="6"/>
  <c r="AY1082" i="6"/>
  <c r="AY1081" i="6"/>
  <c r="AY1080" i="6"/>
  <c r="AY1079" i="6"/>
  <c r="AY1078" i="6"/>
  <c r="AY1077" i="6"/>
  <c r="AY1076" i="6"/>
  <c r="AY1075" i="6"/>
  <c r="AY1074" i="6"/>
  <c r="AY1073" i="6"/>
  <c r="AY1072" i="6"/>
  <c r="AY1071" i="6"/>
  <c r="AY1070" i="6"/>
  <c r="AY1069" i="6"/>
  <c r="AY1068" i="6"/>
  <c r="AY1067" i="6"/>
  <c r="AY1066" i="6"/>
  <c r="AY1065" i="6"/>
  <c r="AY1064" i="6"/>
  <c r="AY1063" i="6"/>
  <c r="AY1062" i="6"/>
  <c r="AY1061" i="6"/>
  <c r="AY1060" i="6"/>
  <c r="AY1059" i="6"/>
  <c r="AY1058" i="6"/>
  <c r="AY1057" i="6"/>
  <c r="AY1056" i="6"/>
  <c r="AY1055" i="6"/>
  <c r="AY1054" i="6"/>
  <c r="AY1053" i="6"/>
  <c r="AY1052" i="6"/>
  <c r="AY1051" i="6"/>
  <c r="AY1050" i="6"/>
  <c r="AY1049" i="6"/>
  <c r="AY1048" i="6"/>
  <c r="AY1047" i="6"/>
  <c r="AY1046" i="6"/>
  <c r="AY1045" i="6"/>
  <c r="AY1044" i="6"/>
  <c r="AY1043" i="6"/>
  <c r="AY1042" i="6"/>
  <c r="AY1041" i="6"/>
  <c r="AY1040" i="6"/>
  <c r="AY1039" i="6"/>
  <c r="AY1038" i="6"/>
  <c r="AY1037" i="6"/>
  <c r="AY1036" i="6"/>
  <c r="AY1035" i="6"/>
  <c r="AY1034" i="6"/>
  <c r="AY1033" i="6"/>
  <c r="AY1032" i="6"/>
  <c r="AY1031" i="6"/>
  <c r="AY1030" i="6"/>
  <c r="AY1029" i="6"/>
  <c r="AY1028" i="6"/>
  <c r="AY1027" i="6"/>
  <c r="AY1026" i="6"/>
  <c r="AY1025" i="6"/>
  <c r="AY1024" i="6"/>
  <c r="AY1023" i="6"/>
  <c r="AY1022" i="6"/>
  <c r="AY1021" i="6"/>
  <c r="AY1020" i="6"/>
  <c r="AY1019" i="6"/>
  <c r="AY1018" i="6"/>
  <c r="AY1017" i="6"/>
  <c r="AY1016" i="6"/>
  <c r="AY1015" i="6"/>
  <c r="AY1014" i="6"/>
  <c r="AY1013" i="6"/>
  <c r="AY1012" i="6"/>
  <c r="AY1011" i="6"/>
  <c r="AY1010" i="6"/>
  <c r="AY1009" i="6"/>
  <c r="AY1008" i="6"/>
  <c r="AY1007" i="6"/>
  <c r="AY1006" i="6"/>
  <c r="AY1005" i="6"/>
  <c r="AY1004" i="6"/>
  <c r="AY1003" i="6"/>
  <c r="AY1002" i="6"/>
  <c r="AY1001" i="6"/>
  <c r="AY1000" i="6"/>
  <c r="AY999" i="6"/>
  <c r="AY998" i="6"/>
  <c r="AY997" i="6"/>
  <c r="AY996" i="6"/>
  <c r="AY995" i="6"/>
  <c r="AY994" i="6"/>
  <c r="AY993" i="6"/>
  <c r="AY992" i="6"/>
  <c r="AY991" i="6"/>
  <c r="AY990" i="6"/>
  <c r="AY989" i="6"/>
  <c r="AY988" i="6"/>
  <c r="AY987" i="6"/>
  <c r="AY986" i="6"/>
  <c r="AY985" i="6"/>
  <c r="AY984" i="6"/>
  <c r="AY983" i="6"/>
  <c r="AY982" i="6"/>
  <c r="AY981" i="6"/>
  <c r="AY980" i="6"/>
  <c r="AY979" i="6"/>
  <c r="AY978" i="6"/>
  <c r="AY977" i="6"/>
  <c r="AY976" i="6"/>
  <c r="AY975" i="6"/>
  <c r="AY974" i="6"/>
  <c r="AY973" i="6"/>
  <c r="AY972" i="6"/>
  <c r="AY971" i="6"/>
  <c r="AY970" i="6"/>
  <c r="AY969" i="6"/>
  <c r="AY968" i="6"/>
  <c r="AY967" i="6"/>
  <c r="AY966" i="6"/>
  <c r="AY965" i="6"/>
  <c r="AY964" i="6"/>
  <c r="AY963" i="6"/>
  <c r="AY962" i="6"/>
  <c r="AY961" i="6"/>
  <c r="AY960" i="6"/>
  <c r="AY959" i="6"/>
  <c r="AY958" i="6"/>
  <c r="AY957" i="6"/>
  <c r="AY956" i="6"/>
  <c r="AY955" i="6"/>
  <c r="AY954" i="6"/>
  <c r="AY953" i="6"/>
  <c r="AY952" i="6"/>
  <c r="AY951" i="6"/>
  <c r="AY950" i="6"/>
  <c r="AY949" i="6"/>
  <c r="AY948" i="6"/>
  <c r="AY947" i="6"/>
  <c r="AY946" i="6"/>
  <c r="AY945" i="6"/>
  <c r="AY944" i="6"/>
  <c r="AY943" i="6"/>
  <c r="AY942" i="6"/>
  <c r="AY941" i="6"/>
  <c r="AY940" i="6"/>
  <c r="AY939" i="6"/>
  <c r="AY938" i="6"/>
  <c r="AY937" i="6"/>
  <c r="AY936" i="6"/>
  <c r="AY935" i="6"/>
  <c r="AY934" i="6"/>
  <c r="AY933" i="6"/>
  <c r="AY932" i="6"/>
  <c r="AY931" i="6"/>
  <c r="AY930" i="6"/>
  <c r="AY929" i="6"/>
  <c r="AY928" i="6"/>
  <c r="AY927" i="6"/>
  <c r="AY926" i="6"/>
  <c r="AY925" i="6"/>
  <c r="AY924" i="6"/>
  <c r="AY923" i="6"/>
  <c r="AY922" i="6"/>
  <c r="AY921" i="6"/>
  <c r="AY920" i="6"/>
  <c r="AY919" i="6"/>
  <c r="AY918" i="6"/>
  <c r="AY917" i="6"/>
  <c r="AY916" i="6"/>
  <c r="AY915" i="6"/>
  <c r="AY914" i="6"/>
  <c r="AY913" i="6"/>
  <c r="AY912" i="6"/>
  <c r="AY911" i="6"/>
  <c r="AY910" i="6"/>
  <c r="AY909" i="6"/>
  <c r="AY908" i="6"/>
  <c r="AY907" i="6"/>
  <c r="AY906" i="6"/>
  <c r="AY905" i="6"/>
  <c r="AY904" i="6"/>
  <c r="AY903" i="6"/>
  <c r="AY902" i="6"/>
  <c r="AY901" i="6"/>
  <c r="AY900" i="6"/>
  <c r="AY899" i="6"/>
  <c r="AY898" i="6"/>
  <c r="AY897" i="6"/>
  <c r="AY896" i="6"/>
  <c r="AY895" i="6"/>
  <c r="AY894" i="6"/>
  <c r="AY893" i="6"/>
  <c r="AY892" i="6"/>
  <c r="AY891" i="6"/>
  <c r="AY890" i="6"/>
  <c r="AY889" i="6"/>
  <c r="AY888" i="6"/>
  <c r="AY887" i="6"/>
  <c r="AY886" i="6"/>
  <c r="AY885" i="6"/>
  <c r="AY884" i="6"/>
  <c r="AY883" i="6"/>
  <c r="AY882" i="6"/>
  <c r="AY881" i="6"/>
  <c r="AY880" i="6"/>
  <c r="AY879" i="6"/>
  <c r="AY878" i="6"/>
  <c r="AY877" i="6"/>
  <c r="AY876" i="6"/>
  <c r="AY875" i="6"/>
  <c r="AY874" i="6"/>
  <c r="AY873" i="6"/>
  <c r="AY872" i="6"/>
  <c r="AY871" i="6"/>
  <c r="AY870" i="6"/>
  <c r="AY869" i="6"/>
  <c r="AY868" i="6"/>
  <c r="AY867" i="6"/>
  <c r="AY866" i="6"/>
  <c r="AY865" i="6"/>
  <c r="AY864" i="6"/>
  <c r="AY863" i="6"/>
  <c r="AY862" i="6"/>
  <c r="AY861" i="6"/>
  <c r="AY860" i="6"/>
  <c r="AY859" i="6"/>
  <c r="AY858" i="6"/>
  <c r="AY857" i="6"/>
  <c r="AY856" i="6"/>
  <c r="AY855" i="6"/>
  <c r="AY854" i="6"/>
  <c r="AY853" i="6"/>
  <c r="AY852" i="6"/>
  <c r="AY851" i="6"/>
  <c r="AY850" i="6"/>
  <c r="AY849" i="6"/>
  <c r="AY848" i="6"/>
  <c r="AY847" i="6"/>
  <c r="AY846" i="6"/>
  <c r="AY845" i="6"/>
  <c r="AY844" i="6"/>
  <c r="AY843" i="6"/>
  <c r="AY842" i="6"/>
  <c r="AY841" i="6"/>
  <c r="AY840" i="6"/>
  <c r="AY839" i="6"/>
  <c r="AY838" i="6"/>
  <c r="AY837" i="6"/>
  <c r="AY836" i="6"/>
  <c r="AY835" i="6"/>
  <c r="AY834" i="6"/>
  <c r="AY833" i="6"/>
  <c r="AY832" i="6"/>
  <c r="AY831" i="6"/>
  <c r="AY830" i="6"/>
  <c r="AY829" i="6"/>
  <c r="AY828" i="6"/>
  <c r="AY827" i="6"/>
  <c r="AY826" i="6"/>
  <c r="AY825" i="6"/>
  <c r="AY824" i="6"/>
  <c r="AY823" i="6"/>
  <c r="AY822" i="6"/>
  <c r="AY821" i="6"/>
  <c r="AY820" i="6"/>
  <c r="AY819" i="6"/>
  <c r="AY818" i="6"/>
  <c r="AY817" i="6"/>
  <c r="AY816" i="6"/>
  <c r="AY815" i="6"/>
  <c r="AY814" i="6"/>
  <c r="AY813" i="6"/>
  <c r="AY812" i="6"/>
  <c r="AY811" i="6"/>
  <c r="AY810" i="6"/>
  <c r="AY809" i="6"/>
  <c r="AY808" i="6"/>
  <c r="AY807" i="6"/>
  <c r="AY806" i="6"/>
  <c r="AY805" i="6"/>
  <c r="AY804" i="6"/>
  <c r="AY803" i="6"/>
  <c r="AY802" i="6"/>
  <c r="AY801" i="6"/>
  <c r="AY800" i="6"/>
  <c r="AY799" i="6"/>
  <c r="AY798" i="6"/>
  <c r="AY797" i="6"/>
  <c r="AY796" i="6"/>
  <c r="AY795" i="6"/>
  <c r="AY794" i="6"/>
  <c r="AY793" i="6"/>
  <c r="AY792" i="6"/>
  <c r="AY791" i="6"/>
  <c r="AY790" i="6"/>
  <c r="AY789" i="6"/>
  <c r="AY788" i="6"/>
  <c r="AY787" i="6"/>
  <c r="AY786" i="6"/>
  <c r="AY785" i="6"/>
  <c r="AY784" i="6"/>
  <c r="AY783" i="6"/>
  <c r="AY782" i="6"/>
  <c r="AY781" i="6"/>
  <c r="AY780" i="6"/>
  <c r="AY779" i="6"/>
  <c r="AY778" i="6"/>
  <c r="AY777" i="6"/>
  <c r="AY776" i="6"/>
  <c r="AY775" i="6"/>
  <c r="AY774" i="6"/>
  <c r="AY773" i="6"/>
  <c r="AY772" i="6"/>
  <c r="AY771" i="6"/>
  <c r="AY770" i="6"/>
  <c r="AY769" i="6"/>
  <c r="AY768" i="6"/>
  <c r="AY767" i="6"/>
  <c r="AY766" i="6"/>
  <c r="AY765" i="6"/>
  <c r="AY764" i="6"/>
  <c r="AY763" i="6"/>
  <c r="AY762" i="6"/>
  <c r="AY761" i="6"/>
  <c r="AY760" i="6"/>
  <c r="AY759" i="6"/>
  <c r="AY758" i="6"/>
  <c r="AY757" i="6"/>
  <c r="AY756" i="6"/>
  <c r="AY755" i="6"/>
  <c r="AY754" i="6"/>
  <c r="AY753" i="6"/>
  <c r="AY752" i="6"/>
  <c r="AY751" i="6"/>
  <c r="AY750" i="6"/>
  <c r="AY749" i="6"/>
  <c r="AY748" i="6"/>
  <c r="AY747" i="6"/>
  <c r="AY746" i="6"/>
  <c r="AY745" i="6"/>
  <c r="AY744" i="6"/>
  <c r="AY743" i="6"/>
  <c r="AY742" i="6"/>
  <c r="AY741" i="6"/>
  <c r="AY740" i="6"/>
  <c r="AY739" i="6"/>
  <c r="AY738" i="6"/>
  <c r="AY737" i="6"/>
  <c r="AY736" i="6"/>
  <c r="AY735" i="6"/>
  <c r="AY734" i="6"/>
  <c r="AY733" i="6"/>
  <c r="AY732" i="6"/>
  <c r="AY731" i="6"/>
  <c r="AY730" i="6"/>
  <c r="AY729" i="6"/>
  <c r="AY728" i="6"/>
  <c r="AY727" i="6"/>
  <c r="AY726" i="6"/>
  <c r="AY725" i="6"/>
  <c r="AY724" i="6"/>
  <c r="AY723" i="6"/>
  <c r="AY722" i="6"/>
  <c r="AY721" i="6"/>
  <c r="AY720" i="6"/>
  <c r="AY719" i="6"/>
  <c r="AY718" i="6"/>
  <c r="AY717" i="6"/>
  <c r="AY716" i="6"/>
  <c r="AY715" i="6"/>
  <c r="AY714" i="6"/>
  <c r="AY713" i="6"/>
  <c r="AY712" i="6"/>
  <c r="AY711" i="6"/>
  <c r="AY710" i="6"/>
  <c r="AY709" i="6"/>
  <c r="AY708" i="6"/>
  <c r="AY707" i="6"/>
  <c r="AY706" i="6"/>
  <c r="AY705" i="6"/>
  <c r="AY704" i="6"/>
  <c r="AY703" i="6"/>
  <c r="AY702" i="6"/>
  <c r="AY701" i="6"/>
  <c r="AY700" i="6"/>
  <c r="AY699" i="6"/>
  <c r="AY698" i="6"/>
  <c r="AY697" i="6"/>
  <c r="AY696" i="6"/>
  <c r="AY695" i="6"/>
  <c r="AY694" i="6"/>
  <c r="AY693" i="6"/>
  <c r="AY692" i="6"/>
  <c r="AY691" i="6"/>
  <c r="AY690" i="6"/>
  <c r="AY689" i="6"/>
  <c r="AY688" i="6"/>
  <c r="AY687" i="6"/>
  <c r="AY686" i="6"/>
  <c r="AY685" i="6"/>
  <c r="AY684" i="6"/>
  <c r="AY683" i="6"/>
  <c r="AY682" i="6"/>
  <c r="AY681" i="6"/>
  <c r="AY680" i="6"/>
  <c r="AY679" i="6"/>
  <c r="AY678" i="6"/>
  <c r="AY677" i="6"/>
  <c r="AY676" i="6"/>
  <c r="AY675" i="6"/>
  <c r="AY674" i="6"/>
  <c r="AY673" i="6"/>
  <c r="AY672" i="6"/>
  <c r="AY671" i="6"/>
  <c r="AY670" i="6"/>
  <c r="AY669" i="6"/>
  <c r="AY668" i="6"/>
  <c r="AY667" i="6"/>
  <c r="AY666" i="6"/>
  <c r="AY665" i="6"/>
  <c r="AY664" i="6"/>
  <c r="AY663" i="6"/>
  <c r="AY662" i="6"/>
  <c r="AY661" i="6"/>
  <c r="AY660" i="6"/>
  <c r="AY659" i="6"/>
  <c r="AY658" i="6"/>
  <c r="AY657" i="6"/>
  <c r="AY656" i="6"/>
  <c r="AY655" i="6"/>
  <c r="AY654" i="6"/>
  <c r="AY653" i="6"/>
  <c r="AY652" i="6"/>
  <c r="AY651" i="6"/>
  <c r="AY650" i="6"/>
  <c r="AY649" i="6"/>
  <c r="AY648" i="6"/>
  <c r="AY647" i="6"/>
  <c r="AY646" i="6"/>
  <c r="AY645" i="6"/>
  <c r="AY644" i="6"/>
  <c r="AY643" i="6"/>
  <c r="AY642" i="6"/>
  <c r="AY641" i="6"/>
  <c r="AY640" i="6"/>
  <c r="AY639" i="6"/>
  <c r="AY638" i="6"/>
  <c r="AY637" i="6"/>
  <c r="AY636" i="6"/>
  <c r="AY635" i="6"/>
  <c r="AY634" i="6"/>
  <c r="AY633" i="6"/>
  <c r="AY632" i="6"/>
  <c r="AY631" i="6"/>
  <c r="AY630" i="6"/>
  <c r="AY629" i="6"/>
  <c r="AY628" i="6"/>
  <c r="AY627" i="6"/>
  <c r="AY626" i="6"/>
  <c r="AY625" i="6"/>
  <c r="AY624" i="6"/>
  <c r="AY623" i="6"/>
  <c r="AY622" i="6"/>
  <c r="AY621" i="6"/>
  <c r="AY620" i="6"/>
  <c r="AY619" i="6"/>
  <c r="AY618" i="6"/>
  <c r="AY617" i="6"/>
  <c r="AY616" i="6"/>
  <c r="AY615" i="6"/>
  <c r="AY614" i="6"/>
  <c r="AY613" i="6"/>
  <c r="AY612" i="6"/>
  <c r="AY611" i="6"/>
  <c r="AY610" i="6"/>
  <c r="AY609" i="6"/>
  <c r="AY608" i="6"/>
  <c r="AY607" i="6"/>
  <c r="AY606" i="6"/>
  <c r="AY605" i="6"/>
  <c r="AY604" i="6"/>
  <c r="AY603" i="6"/>
  <c r="AY602" i="6"/>
  <c r="AY601" i="6"/>
  <c r="AY600" i="6"/>
  <c r="AY599" i="6"/>
  <c r="AY598" i="6"/>
  <c r="AY597" i="6"/>
  <c r="AY596" i="6"/>
  <c r="AY595" i="6"/>
  <c r="AY594" i="6"/>
  <c r="AY593" i="6"/>
  <c r="AY592" i="6"/>
  <c r="AY591" i="6"/>
  <c r="AY590" i="6"/>
  <c r="AY589" i="6"/>
  <c r="AY588" i="6"/>
  <c r="AY587" i="6"/>
  <c r="AY586" i="6"/>
  <c r="AY585" i="6"/>
  <c r="AY584" i="6"/>
  <c r="AY583" i="6"/>
  <c r="AY582" i="6"/>
  <c r="AY581" i="6"/>
  <c r="AY580" i="6"/>
  <c r="AY579" i="6"/>
  <c r="AY578" i="6"/>
  <c r="AY577" i="6"/>
  <c r="AY576" i="6"/>
  <c r="AY575" i="6"/>
  <c r="AY574" i="6"/>
  <c r="AY573" i="6"/>
  <c r="AY572" i="6"/>
  <c r="AY571" i="6"/>
  <c r="AY570" i="6"/>
  <c r="AY569" i="6"/>
  <c r="AY568" i="6"/>
  <c r="AY567" i="6"/>
  <c r="AY566" i="6"/>
  <c r="AY565" i="6"/>
  <c r="AY564" i="6"/>
  <c r="AY563" i="6"/>
  <c r="AY562" i="6"/>
  <c r="AY561" i="6"/>
  <c r="AY560" i="6"/>
  <c r="AY559" i="6"/>
  <c r="AY558" i="6"/>
  <c r="AY557" i="6"/>
  <c r="AY556" i="6"/>
  <c r="AY555" i="6"/>
  <c r="AY554" i="6"/>
  <c r="AY553" i="6"/>
  <c r="AY552" i="6"/>
  <c r="AY551" i="6"/>
  <c r="AY550" i="6"/>
  <c r="AY549" i="6"/>
  <c r="AY548" i="6"/>
  <c r="AY547" i="6"/>
  <c r="AY546" i="6"/>
  <c r="AY545" i="6"/>
  <c r="AY544" i="6"/>
  <c r="AY543" i="6"/>
  <c r="AY542" i="6"/>
  <c r="AY541" i="6"/>
  <c r="AY540" i="6"/>
  <c r="AY539" i="6"/>
  <c r="AY538" i="6"/>
  <c r="AY537" i="6"/>
  <c r="AY536" i="6"/>
  <c r="AY535" i="6"/>
  <c r="AY534" i="6"/>
  <c r="AY533" i="6"/>
  <c r="AY532" i="6"/>
  <c r="AY531" i="6"/>
  <c r="AY530" i="6"/>
  <c r="AY529" i="6"/>
  <c r="AY528" i="6"/>
  <c r="AY527" i="6"/>
  <c r="AY526" i="6"/>
  <c r="AY525" i="6"/>
  <c r="AY524" i="6"/>
  <c r="AY523" i="6"/>
  <c r="AY522" i="6"/>
  <c r="AY521" i="6"/>
  <c r="AY520" i="6"/>
  <c r="AY519" i="6"/>
  <c r="AY518" i="6"/>
  <c r="AY517" i="6"/>
  <c r="AY516" i="6"/>
  <c r="AY515" i="6"/>
  <c r="AY514" i="6"/>
  <c r="AY513" i="6"/>
  <c r="AY512" i="6"/>
  <c r="AY511" i="6"/>
  <c r="AY510" i="6"/>
  <c r="AY509" i="6"/>
  <c r="AY508" i="6"/>
  <c r="AY507" i="6"/>
  <c r="AY506" i="6"/>
  <c r="AY505" i="6"/>
  <c r="AY504" i="6"/>
  <c r="AY503" i="6"/>
  <c r="AY502" i="6"/>
  <c r="AY501" i="6"/>
  <c r="AY500" i="6"/>
  <c r="AY499" i="6"/>
  <c r="AY498" i="6"/>
  <c r="AY497" i="6"/>
  <c r="AY496" i="6"/>
  <c r="AY495" i="6"/>
  <c r="AY494" i="6"/>
  <c r="AY493" i="6"/>
  <c r="AY492" i="6"/>
  <c r="AY491" i="6"/>
  <c r="AY490" i="6"/>
  <c r="AY489" i="6"/>
  <c r="AY488" i="6"/>
  <c r="AY487" i="6"/>
  <c r="AY486" i="6"/>
  <c r="AY485" i="6"/>
  <c r="AY484" i="6"/>
  <c r="AY483" i="6"/>
  <c r="AY482" i="6"/>
  <c r="AY481" i="6"/>
  <c r="AY480" i="6"/>
  <c r="AY479" i="6"/>
  <c r="AY478" i="6"/>
  <c r="AY477" i="6"/>
  <c r="AY476" i="6"/>
  <c r="AY475" i="6"/>
  <c r="AY474" i="6"/>
  <c r="AY473" i="6"/>
  <c r="AY472" i="6"/>
  <c r="AY471" i="6"/>
  <c r="AY470" i="6"/>
  <c r="AY469" i="6"/>
  <c r="AY468" i="6"/>
  <c r="AY467" i="6"/>
  <c r="AY466" i="6"/>
  <c r="AY465" i="6"/>
  <c r="AY464" i="6"/>
  <c r="AY463" i="6"/>
  <c r="AY462" i="6"/>
  <c r="AY461" i="6"/>
  <c r="AY460" i="6"/>
  <c r="AY459" i="6"/>
  <c r="AY458" i="6"/>
  <c r="AY457" i="6"/>
  <c r="AY456" i="6"/>
  <c r="AY455" i="6"/>
  <c r="AY454" i="6"/>
  <c r="AY453" i="6"/>
  <c r="AY452" i="6"/>
  <c r="AY451" i="6"/>
  <c r="AY450" i="6"/>
  <c r="AY449" i="6"/>
  <c r="AY448" i="6"/>
  <c r="AY447" i="6"/>
  <c r="AY446" i="6"/>
  <c r="AY445" i="6"/>
  <c r="AY444" i="6"/>
  <c r="AY443" i="6"/>
  <c r="AY442" i="6"/>
  <c r="AY441" i="6"/>
  <c r="AY440" i="6"/>
  <c r="AY439" i="6"/>
  <c r="AY438" i="6"/>
  <c r="AY437" i="6"/>
  <c r="AY436" i="6"/>
  <c r="AY435" i="6"/>
  <c r="AY434" i="6"/>
  <c r="AY433" i="6"/>
  <c r="AY432" i="6"/>
  <c r="AY431" i="6"/>
  <c r="AY430" i="6"/>
  <c r="AY429" i="6"/>
  <c r="AY428" i="6"/>
  <c r="AY427" i="6"/>
  <c r="AY426" i="6"/>
  <c r="AY425" i="6"/>
  <c r="AY424" i="6"/>
  <c r="AY423" i="6"/>
  <c r="AY422" i="6"/>
  <c r="AY421" i="6"/>
  <c r="AY420" i="6"/>
  <c r="AY419" i="6"/>
  <c r="AY418" i="6"/>
  <c r="AY417" i="6"/>
  <c r="AY416" i="6"/>
  <c r="AY415" i="6"/>
  <c r="AY414" i="6"/>
  <c r="AY413" i="6"/>
  <c r="AY412" i="6"/>
  <c r="AY411" i="6"/>
  <c r="AY410" i="6"/>
  <c r="AY409" i="6"/>
  <c r="AY408" i="6"/>
  <c r="AY407" i="6"/>
  <c r="AY406" i="6"/>
  <c r="AY405" i="6"/>
  <c r="AY404" i="6"/>
  <c r="AY403" i="6"/>
  <c r="AY402" i="6"/>
  <c r="AY401" i="6"/>
  <c r="AY400" i="6"/>
  <c r="AY399" i="6"/>
  <c r="AY398" i="6"/>
  <c r="AY397" i="6"/>
  <c r="AY396" i="6"/>
  <c r="AY395" i="6"/>
  <c r="AY394" i="6"/>
  <c r="AY393" i="6"/>
  <c r="AY392" i="6"/>
  <c r="AY391" i="6"/>
  <c r="AY390" i="6"/>
  <c r="AY389" i="6"/>
  <c r="AY388" i="6"/>
  <c r="AY387" i="6"/>
  <c r="AY386" i="6"/>
  <c r="AY385" i="6"/>
  <c r="AY384" i="6"/>
  <c r="AY383" i="6"/>
  <c r="AY382" i="6"/>
  <c r="AY381" i="6"/>
  <c r="AY380" i="6"/>
  <c r="AY379" i="6"/>
  <c r="AY378" i="6"/>
  <c r="AY377" i="6"/>
  <c r="AY376" i="6"/>
  <c r="AY375" i="6"/>
  <c r="AY374" i="6"/>
  <c r="AY373" i="6"/>
  <c r="AY372" i="6"/>
  <c r="AY371" i="6"/>
  <c r="AY370" i="6"/>
  <c r="AY369" i="6"/>
  <c r="AY368" i="6"/>
  <c r="AY367" i="6"/>
  <c r="AY366" i="6"/>
  <c r="AY365" i="6"/>
  <c r="AY364" i="6"/>
  <c r="AY363" i="6"/>
  <c r="AY362" i="6"/>
  <c r="AY361" i="6"/>
  <c r="AY360" i="6"/>
  <c r="AY359" i="6"/>
  <c r="AY358" i="6"/>
  <c r="AY357" i="6"/>
  <c r="AY356" i="6"/>
  <c r="AY355" i="6"/>
  <c r="AY354" i="6"/>
  <c r="AY353" i="6"/>
  <c r="AY352" i="6"/>
  <c r="AY351" i="6"/>
  <c r="AY350" i="6"/>
  <c r="AY349" i="6"/>
  <c r="AY348" i="6"/>
  <c r="AY347" i="6"/>
  <c r="AY346" i="6"/>
  <c r="AY345" i="6"/>
  <c r="AY344" i="6"/>
  <c r="AY343" i="6"/>
  <c r="AY342" i="6"/>
  <c r="AY341" i="6"/>
  <c r="AY340" i="6"/>
  <c r="AY339" i="6"/>
  <c r="AY338" i="6"/>
  <c r="AY337" i="6"/>
  <c r="AY336" i="6"/>
  <c r="AY335" i="6"/>
  <c r="AY334" i="6"/>
  <c r="AY333" i="6"/>
  <c r="AY332" i="6"/>
  <c r="AY331" i="6"/>
  <c r="AY330" i="6"/>
  <c r="AY329" i="6"/>
  <c r="AY328" i="6"/>
  <c r="AY327" i="6"/>
  <c r="AY326" i="6"/>
  <c r="AY325" i="6"/>
  <c r="AY324" i="6"/>
  <c r="AY323" i="6"/>
  <c r="AY322" i="6"/>
  <c r="AY321" i="6"/>
  <c r="AY320" i="6"/>
  <c r="AY319" i="6"/>
  <c r="AY318" i="6"/>
  <c r="AY317" i="6"/>
  <c r="AY316" i="6"/>
  <c r="AY315" i="6"/>
  <c r="AY314" i="6"/>
  <c r="AY313" i="6"/>
  <c r="AY312" i="6"/>
  <c r="AY311" i="6"/>
  <c r="AY310" i="6"/>
  <c r="AY309" i="6"/>
  <c r="AY308" i="6"/>
  <c r="AY307" i="6"/>
  <c r="AY306" i="6"/>
  <c r="AY305" i="6"/>
  <c r="AY304" i="6"/>
  <c r="AY303" i="6"/>
  <c r="AY302" i="6"/>
  <c r="AY301" i="6"/>
  <c r="AY300" i="6"/>
  <c r="AY299" i="6"/>
  <c r="AY298" i="6"/>
  <c r="AY297" i="6"/>
  <c r="AY296" i="6"/>
  <c r="AY295" i="6"/>
  <c r="AY294" i="6"/>
  <c r="AY293" i="6"/>
  <c r="AY292" i="6"/>
  <c r="AY291" i="6"/>
  <c r="AY290" i="6"/>
  <c r="AY289" i="6"/>
  <c r="AY288" i="6"/>
  <c r="AY287" i="6"/>
  <c r="AY286" i="6"/>
  <c r="AY285" i="6"/>
  <c r="AY284" i="6"/>
  <c r="AY283" i="6"/>
  <c r="AY282" i="6"/>
  <c r="AY281" i="6"/>
  <c r="AY280" i="6"/>
  <c r="AY279" i="6"/>
  <c r="AY278" i="6"/>
  <c r="AY277" i="6"/>
  <c r="AY276" i="6"/>
  <c r="AY275" i="6"/>
  <c r="AY274" i="6"/>
  <c r="AY273" i="6"/>
  <c r="AY272" i="6"/>
  <c r="AY271" i="6"/>
  <c r="AY270" i="6"/>
  <c r="AY269" i="6"/>
  <c r="AY268" i="6"/>
  <c r="AY267" i="6"/>
  <c r="AY266" i="6"/>
  <c r="AY265" i="6"/>
  <c r="AY264" i="6"/>
  <c r="AY263" i="6"/>
  <c r="AY262" i="6"/>
  <c r="AY261" i="6"/>
  <c r="AY260" i="6"/>
  <c r="AY259" i="6"/>
  <c r="AY258" i="6"/>
  <c r="AY257" i="6"/>
  <c r="AY256" i="6"/>
  <c r="AY255" i="6"/>
  <c r="AY254" i="6"/>
  <c r="AY253" i="6"/>
  <c r="AY252" i="6"/>
  <c r="AY251" i="6"/>
  <c r="AY250" i="6"/>
  <c r="AY249" i="6"/>
  <c r="AY248" i="6"/>
  <c r="AY247" i="6"/>
  <c r="AY246" i="6"/>
  <c r="AY245" i="6"/>
  <c r="AY244" i="6"/>
  <c r="AY243" i="6"/>
  <c r="AY242" i="6"/>
  <c r="AY241" i="6"/>
  <c r="AY240" i="6"/>
  <c r="AY239" i="6"/>
  <c r="AY238" i="6"/>
  <c r="AY237" i="6"/>
  <c r="AY236" i="6"/>
  <c r="AY235" i="6"/>
  <c r="AY234" i="6"/>
  <c r="AY233" i="6"/>
  <c r="AY232" i="6"/>
  <c r="AY231" i="6"/>
  <c r="AY230" i="6"/>
  <c r="AY229" i="6"/>
  <c r="AY228" i="6"/>
  <c r="AY227" i="6"/>
  <c r="AY226" i="6"/>
  <c r="AY225" i="6"/>
  <c r="AY224" i="6"/>
  <c r="AY223" i="6"/>
  <c r="AY222" i="6"/>
  <c r="AY221" i="6"/>
  <c r="AY220" i="6"/>
  <c r="AY219" i="6"/>
  <c r="AY218" i="6"/>
  <c r="AY217" i="6"/>
  <c r="AY216" i="6"/>
  <c r="AY215" i="6"/>
  <c r="AY214" i="6"/>
  <c r="AY213" i="6"/>
  <c r="AY212" i="6"/>
  <c r="AY211" i="6"/>
  <c r="AY210" i="6"/>
  <c r="AY209" i="6"/>
  <c r="AY208" i="6"/>
  <c r="AY207" i="6"/>
  <c r="AY206" i="6"/>
  <c r="AY205" i="6"/>
  <c r="AY204" i="6"/>
  <c r="AY203" i="6"/>
  <c r="AY202" i="6"/>
  <c r="AY201" i="6"/>
  <c r="AY200" i="6"/>
  <c r="AY199" i="6"/>
  <c r="AY198" i="6"/>
  <c r="AY197" i="6"/>
  <c r="AY196" i="6"/>
  <c r="AY195" i="6"/>
  <c r="AY194" i="6"/>
  <c r="AY193" i="6"/>
  <c r="AY192" i="6"/>
  <c r="AY191" i="6"/>
  <c r="AY190" i="6"/>
  <c r="AY189" i="6"/>
  <c r="AY188" i="6"/>
  <c r="AY187" i="6"/>
  <c r="AY186" i="6"/>
  <c r="AY185" i="6"/>
  <c r="AY184" i="6"/>
  <c r="AY183" i="6"/>
  <c r="AY182" i="6"/>
  <c r="AY181" i="6"/>
  <c r="AY180" i="6"/>
  <c r="AY179" i="6"/>
  <c r="AY178" i="6"/>
  <c r="AY177" i="6"/>
  <c r="AY176" i="6"/>
  <c r="AY175" i="6"/>
  <c r="AY174" i="6"/>
  <c r="AY173" i="6"/>
  <c r="AY172" i="6"/>
  <c r="AY171" i="6"/>
  <c r="AY170" i="6"/>
  <c r="AY169" i="6"/>
  <c r="AY168" i="6"/>
  <c r="AY167" i="6"/>
  <c r="AY166" i="6"/>
  <c r="AY165" i="6"/>
  <c r="AY164" i="6"/>
  <c r="AY163" i="6"/>
  <c r="AY162" i="6"/>
  <c r="AY161" i="6"/>
  <c r="AY160" i="6"/>
  <c r="AY159" i="6"/>
  <c r="AY158" i="6"/>
  <c r="AY157" i="6"/>
  <c r="AY156" i="6"/>
  <c r="AY155" i="6"/>
  <c r="AY154" i="6"/>
  <c r="AY153" i="6"/>
  <c r="AY152" i="6"/>
  <c r="AY151" i="6"/>
  <c r="AY150" i="6"/>
  <c r="AY149" i="6"/>
  <c r="AY148" i="6"/>
  <c r="AY147" i="6"/>
  <c r="AY146" i="6"/>
  <c r="AY145" i="6"/>
  <c r="AY144" i="6"/>
  <c r="AY143" i="6"/>
  <c r="AY142" i="6"/>
  <c r="AY141" i="6"/>
  <c r="AY140" i="6"/>
  <c r="AY139" i="6"/>
  <c r="AY138" i="6"/>
  <c r="AY137" i="6"/>
  <c r="AY136" i="6"/>
  <c r="AY135" i="6"/>
  <c r="AY134" i="6"/>
  <c r="AY133" i="6"/>
  <c r="AY132" i="6"/>
  <c r="AY131" i="6"/>
  <c r="AY130" i="6"/>
  <c r="AY129" i="6"/>
  <c r="AY128" i="6"/>
  <c r="AY127" i="6"/>
  <c r="AY126" i="6"/>
  <c r="AY125" i="6"/>
  <c r="AY124" i="6"/>
  <c r="AY123" i="6"/>
  <c r="AY122" i="6"/>
  <c r="AY121" i="6"/>
  <c r="AY120" i="6"/>
  <c r="AY119" i="6"/>
  <c r="AY118" i="6"/>
  <c r="AY117" i="6"/>
  <c r="AY116" i="6"/>
  <c r="AY115" i="6"/>
  <c r="AY114" i="6"/>
  <c r="AY113" i="6"/>
  <c r="AY112" i="6"/>
  <c r="AY111" i="6"/>
  <c r="AY110" i="6"/>
  <c r="AY109" i="6"/>
  <c r="AY108" i="6"/>
  <c r="AY107" i="6"/>
  <c r="AY106" i="6"/>
  <c r="AY105" i="6"/>
  <c r="AY104" i="6"/>
  <c r="AY103" i="6"/>
  <c r="AY102" i="6"/>
  <c r="AY101" i="6"/>
  <c r="AY100" i="6"/>
  <c r="AY99" i="6"/>
  <c r="AY98" i="6"/>
  <c r="AY97" i="6"/>
  <c r="AY96" i="6"/>
  <c r="AY95" i="6"/>
  <c r="AY94" i="6"/>
  <c r="AY93" i="6"/>
  <c r="AY92" i="6"/>
  <c r="AY91" i="6"/>
  <c r="AY90" i="6"/>
  <c r="AY89" i="6"/>
  <c r="AY88" i="6"/>
  <c r="AY87" i="6"/>
  <c r="AY86" i="6"/>
  <c r="AY85" i="6"/>
  <c r="AY84" i="6"/>
  <c r="AY83" i="6"/>
  <c r="AY82" i="6"/>
  <c r="AY81" i="6"/>
  <c r="AY80" i="6"/>
  <c r="AY79" i="6"/>
  <c r="AY78" i="6"/>
  <c r="AY77" i="6"/>
  <c r="AY76" i="6"/>
  <c r="AY75" i="6"/>
  <c r="AY74" i="6"/>
  <c r="AY73" i="6"/>
  <c r="AY72" i="6"/>
  <c r="AY71" i="6"/>
  <c r="AY70" i="6"/>
  <c r="AY69" i="6"/>
  <c r="AY68" i="6"/>
  <c r="AY67" i="6"/>
  <c r="AY66" i="6"/>
  <c r="AY65" i="6"/>
  <c r="AY64" i="6"/>
  <c r="AY63" i="6"/>
  <c r="AY62" i="6"/>
  <c r="AY61" i="6"/>
  <c r="AY60" i="6"/>
  <c r="AY59" i="6"/>
  <c r="AY58" i="6"/>
  <c r="AY57" i="6"/>
  <c r="AY56" i="6"/>
  <c r="AY55" i="6"/>
  <c r="AY54" i="6"/>
  <c r="AY53" i="6"/>
  <c r="AY52" i="6"/>
  <c r="AY51" i="6"/>
  <c r="AY50" i="6"/>
  <c r="AY49" i="6"/>
  <c r="AY48" i="6"/>
  <c r="AY47" i="6"/>
  <c r="AY46" i="6"/>
  <c r="AY45" i="6"/>
  <c r="AY44" i="6"/>
  <c r="AY43" i="6"/>
  <c r="AY42" i="6"/>
  <c r="AY41" i="6"/>
  <c r="AY40" i="6"/>
  <c r="AY39" i="6"/>
  <c r="AY38" i="6"/>
  <c r="AY37" i="6"/>
  <c r="AY36" i="6"/>
  <c r="AY35" i="6"/>
  <c r="AY34" i="6"/>
  <c r="AY33" i="6"/>
  <c r="AY32" i="6"/>
  <c r="AY31" i="6"/>
  <c r="AY30" i="6"/>
  <c r="AY29" i="6"/>
  <c r="AY28" i="6"/>
  <c r="AY27" i="6"/>
  <c r="AY26" i="6"/>
  <c r="AY25" i="6"/>
  <c r="AY24" i="6"/>
  <c r="AY23" i="6"/>
  <c r="AY22" i="6"/>
  <c r="AY21" i="6"/>
  <c r="AY20" i="6"/>
  <c r="AY19" i="6"/>
  <c r="AY18" i="6"/>
  <c r="AY17" i="6"/>
  <c r="AY16" i="6"/>
  <c r="AY15" i="6"/>
  <c r="AY14" i="6"/>
  <c r="AY13" i="6"/>
  <c r="AY12" i="6"/>
  <c r="AY11" i="6"/>
  <c r="AY10" i="6"/>
  <c r="AY9" i="6"/>
  <c r="AY8" i="6"/>
  <c r="AY7" i="6"/>
  <c r="AY6" i="6"/>
  <c r="AY5" i="6"/>
  <c r="AY4" i="6"/>
  <c r="AY3" i="6"/>
  <c r="AT1757" i="6"/>
  <c r="AT1756" i="6"/>
  <c r="AT1755" i="6"/>
  <c r="AT1754" i="6"/>
  <c r="AT1753" i="6"/>
  <c r="AT1752" i="6"/>
  <c r="AT1751" i="6"/>
  <c r="AT1750" i="6"/>
  <c r="AT1749" i="6"/>
  <c r="AT1748" i="6"/>
  <c r="AT1747" i="6"/>
  <c r="AT1746" i="6"/>
  <c r="AT1745" i="6"/>
  <c r="AT1744" i="6"/>
  <c r="AT1743" i="6"/>
  <c r="AT1742" i="6"/>
  <c r="AT1741" i="6"/>
  <c r="AT1740" i="6"/>
  <c r="AT1739" i="6"/>
  <c r="AT1738" i="6"/>
  <c r="AT1737" i="6"/>
  <c r="AT1736" i="6"/>
  <c r="AT1735" i="6"/>
  <c r="AT1734" i="6"/>
  <c r="AT1733" i="6"/>
  <c r="AT1732" i="6"/>
  <c r="AT1731" i="6"/>
  <c r="AT1730" i="6"/>
  <c r="AT1729" i="6"/>
  <c r="AT1728" i="6"/>
  <c r="AT1727" i="6"/>
  <c r="AT1726" i="6"/>
  <c r="AT1725" i="6"/>
  <c r="AT1724" i="6"/>
  <c r="AT1723" i="6"/>
  <c r="AT1722" i="6"/>
  <c r="AT1721" i="6"/>
  <c r="AT1720" i="6"/>
  <c r="AT1719" i="6"/>
  <c r="AT1718" i="6"/>
  <c r="AT1717" i="6"/>
  <c r="AT1716" i="6"/>
  <c r="AT1715" i="6"/>
  <c r="AT1714" i="6"/>
  <c r="AT1713" i="6"/>
  <c r="AT1712" i="6"/>
  <c r="AT1711" i="6"/>
  <c r="AT1710" i="6"/>
  <c r="AT1709" i="6"/>
  <c r="AT1708" i="6"/>
  <c r="AT1707" i="6"/>
  <c r="AT1706" i="6"/>
  <c r="AT1705" i="6"/>
  <c r="AT1704" i="6"/>
  <c r="AT1703" i="6"/>
  <c r="AT1702" i="6"/>
  <c r="AT1701" i="6"/>
  <c r="AT1700" i="6"/>
  <c r="AT1699" i="6"/>
  <c r="AT1698" i="6"/>
  <c r="AT1697" i="6"/>
  <c r="AT1696" i="6"/>
  <c r="AT1695" i="6"/>
  <c r="AT1694" i="6"/>
  <c r="AT1693" i="6"/>
  <c r="AT1692" i="6"/>
  <c r="AT1691" i="6"/>
  <c r="AT1690" i="6"/>
  <c r="AT1689" i="6"/>
  <c r="AT1688" i="6"/>
  <c r="AT1687" i="6"/>
  <c r="AT1686" i="6"/>
  <c r="AT1685" i="6"/>
  <c r="AT1684" i="6"/>
  <c r="AT1683" i="6"/>
  <c r="AT1682" i="6"/>
  <c r="AT1681" i="6"/>
  <c r="AT1680" i="6"/>
  <c r="AT1679" i="6"/>
  <c r="AT1678" i="6"/>
  <c r="AT1677" i="6"/>
  <c r="AT1676" i="6"/>
  <c r="AT1675" i="6"/>
  <c r="AT1674" i="6"/>
  <c r="AT1673" i="6"/>
  <c r="AT1672" i="6"/>
  <c r="AT1671" i="6"/>
  <c r="AT1670" i="6"/>
  <c r="AT1669" i="6"/>
  <c r="AT1668" i="6"/>
  <c r="AT1667" i="6"/>
  <c r="AT1666" i="6"/>
  <c r="AT1665" i="6"/>
  <c r="AT1664" i="6"/>
  <c r="AT1663" i="6"/>
  <c r="AT1662" i="6"/>
  <c r="AT1661" i="6"/>
  <c r="AT1660" i="6"/>
  <c r="AT1659" i="6"/>
  <c r="AT1658" i="6"/>
  <c r="AT1657" i="6"/>
  <c r="AT1656" i="6"/>
  <c r="AT1655" i="6"/>
  <c r="AT1654" i="6"/>
  <c r="AT1653" i="6"/>
  <c r="AT1652" i="6"/>
  <c r="AT1651" i="6"/>
  <c r="AT1650" i="6"/>
  <c r="AT1649" i="6"/>
  <c r="AT1648" i="6"/>
  <c r="AT1647" i="6"/>
  <c r="AT1646" i="6"/>
  <c r="AT1645" i="6"/>
  <c r="AT1644" i="6"/>
  <c r="AT1643" i="6"/>
  <c r="AT1642" i="6"/>
  <c r="AT1641" i="6"/>
  <c r="AT1640" i="6"/>
  <c r="AT1639" i="6"/>
  <c r="AT1638" i="6"/>
  <c r="AT1637" i="6"/>
  <c r="AT1636" i="6"/>
  <c r="AT1635" i="6"/>
  <c r="AT1634" i="6"/>
  <c r="AT1633" i="6"/>
  <c r="AT1632" i="6"/>
  <c r="AT1631" i="6"/>
  <c r="AT1630" i="6"/>
  <c r="AT1629" i="6"/>
  <c r="AT1628" i="6"/>
  <c r="AT1627" i="6"/>
  <c r="AT1626" i="6"/>
  <c r="AT1625" i="6"/>
  <c r="AT1624" i="6"/>
  <c r="AT1623" i="6"/>
  <c r="AT1622" i="6"/>
  <c r="AT1621" i="6"/>
  <c r="AT1620" i="6"/>
  <c r="AT1619" i="6"/>
  <c r="AT1618" i="6"/>
  <c r="AT1617" i="6"/>
  <c r="AT1616" i="6"/>
  <c r="AT1615" i="6"/>
  <c r="AT1614" i="6"/>
  <c r="AT1613" i="6"/>
  <c r="AT1612" i="6"/>
  <c r="AT1611" i="6"/>
  <c r="AT1610" i="6"/>
  <c r="AT1609" i="6"/>
  <c r="AT1608" i="6"/>
  <c r="AT1607" i="6"/>
  <c r="AT1606" i="6"/>
  <c r="AT1605" i="6"/>
  <c r="AT1604" i="6"/>
  <c r="AT1603" i="6"/>
  <c r="AT1602" i="6"/>
  <c r="AT1601" i="6"/>
  <c r="AT1600" i="6"/>
  <c r="AT1599" i="6"/>
  <c r="AT1598" i="6"/>
  <c r="AT1597" i="6"/>
  <c r="AT1596" i="6"/>
  <c r="AT1595" i="6"/>
  <c r="AT1594" i="6"/>
  <c r="AT1593" i="6"/>
  <c r="AT1592" i="6"/>
  <c r="AT1591" i="6"/>
  <c r="AT1590" i="6"/>
  <c r="AT1589" i="6"/>
  <c r="AT1588" i="6"/>
  <c r="AT1587" i="6"/>
  <c r="AT1586" i="6"/>
  <c r="AT1585" i="6"/>
  <c r="AT1584" i="6"/>
  <c r="AT1583" i="6"/>
  <c r="AT1582" i="6"/>
  <c r="AT1581" i="6"/>
  <c r="AT1580" i="6"/>
  <c r="AT1579" i="6"/>
  <c r="AT1578" i="6"/>
  <c r="AT1577" i="6"/>
  <c r="AT1576" i="6"/>
  <c r="AT1575" i="6"/>
  <c r="AT1574" i="6"/>
  <c r="AT1573" i="6"/>
  <c r="AT1572" i="6"/>
  <c r="AT1571" i="6"/>
  <c r="AT1570" i="6"/>
  <c r="AT1569" i="6"/>
  <c r="AT1568" i="6"/>
  <c r="AT1567" i="6"/>
  <c r="AT1566" i="6"/>
  <c r="AT1565" i="6"/>
  <c r="AT1564" i="6"/>
  <c r="AT1563" i="6"/>
  <c r="AT1562" i="6"/>
  <c r="AT1561" i="6"/>
  <c r="AT1560" i="6"/>
  <c r="AT1559" i="6"/>
  <c r="AT1558" i="6"/>
  <c r="AT1557" i="6"/>
  <c r="AT1556" i="6"/>
  <c r="AT1555" i="6"/>
  <c r="AT1554" i="6"/>
  <c r="AT1553" i="6"/>
  <c r="AT1552" i="6"/>
  <c r="AT1551" i="6"/>
  <c r="AT1550" i="6"/>
  <c r="AT1549" i="6"/>
  <c r="AT1548" i="6"/>
  <c r="AT1547" i="6"/>
  <c r="AT1546" i="6"/>
  <c r="AT1545" i="6"/>
  <c r="AT1544" i="6"/>
  <c r="AT1543" i="6"/>
  <c r="AT1542" i="6"/>
  <c r="AT1541" i="6"/>
  <c r="AT1540" i="6"/>
  <c r="AT1539" i="6"/>
  <c r="AT1538" i="6"/>
  <c r="AT1537" i="6"/>
  <c r="AT1536" i="6"/>
  <c r="AT1535" i="6"/>
  <c r="AT1534" i="6"/>
  <c r="AT1533" i="6"/>
  <c r="AT1532" i="6"/>
  <c r="AT1531" i="6"/>
  <c r="AT1530" i="6"/>
  <c r="AT1529" i="6"/>
  <c r="AT1528" i="6"/>
  <c r="AT1527" i="6"/>
  <c r="AT1526" i="6"/>
  <c r="AT1525" i="6"/>
  <c r="AT1524" i="6"/>
  <c r="AT1523" i="6"/>
  <c r="AT1522" i="6"/>
  <c r="AT1521" i="6"/>
  <c r="AT1520" i="6"/>
  <c r="AT1519" i="6"/>
  <c r="AT1518" i="6"/>
  <c r="AT1517" i="6"/>
  <c r="AT1516" i="6"/>
  <c r="AT1515" i="6"/>
  <c r="AT1514" i="6"/>
  <c r="AT1513" i="6"/>
  <c r="AT1512" i="6"/>
  <c r="AT1511" i="6"/>
  <c r="AT1510" i="6"/>
  <c r="AT1509" i="6"/>
  <c r="AT1508" i="6"/>
  <c r="AT1507" i="6"/>
  <c r="AT1506" i="6"/>
  <c r="AT1505" i="6"/>
  <c r="AT1504" i="6"/>
  <c r="AT1503" i="6"/>
  <c r="AT1502" i="6"/>
  <c r="AT1501" i="6"/>
  <c r="AT1500" i="6"/>
  <c r="AT1499" i="6"/>
  <c r="AT1498" i="6"/>
  <c r="AT1497" i="6"/>
  <c r="AT1496" i="6"/>
  <c r="AT1495" i="6"/>
  <c r="AT1494" i="6"/>
  <c r="AT1493" i="6"/>
  <c r="AT1492" i="6"/>
  <c r="AT1491" i="6"/>
  <c r="AT1490" i="6"/>
  <c r="AT1489" i="6"/>
  <c r="AT1488" i="6"/>
  <c r="AT1487" i="6"/>
  <c r="AT1486" i="6"/>
  <c r="AT1485" i="6"/>
  <c r="AT1484" i="6"/>
  <c r="AT1483" i="6"/>
  <c r="AT1482" i="6"/>
  <c r="AT1481" i="6"/>
  <c r="AT1480" i="6"/>
  <c r="AT1479" i="6"/>
  <c r="AT1478" i="6"/>
  <c r="AT1477" i="6"/>
  <c r="AT1476" i="6"/>
  <c r="AT1475" i="6"/>
  <c r="AT1474" i="6"/>
  <c r="AT1473" i="6"/>
  <c r="AT1472" i="6"/>
  <c r="AT1471" i="6"/>
  <c r="AT1470" i="6"/>
  <c r="AT1469" i="6"/>
  <c r="AT1468" i="6"/>
  <c r="AT1467" i="6"/>
  <c r="AT1466" i="6"/>
  <c r="AT1465" i="6"/>
  <c r="AT1464" i="6"/>
  <c r="AT1463" i="6"/>
  <c r="AT1462" i="6"/>
  <c r="AT1461" i="6"/>
  <c r="AT1460" i="6"/>
  <c r="AT1459" i="6"/>
  <c r="AT1458" i="6"/>
  <c r="AT1457" i="6"/>
  <c r="AT1456" i="6"/>
  <c r="AT1455" i="6"/>
  <c r="AT1454" i="6"/>
  <c r="AT1453" i="6"/>
  <c r="AT1452" i="6"/>
  <c r="AT1451" i="6"/>
  <c r="AT1450" i="6"/>
  <c r="AT1449" i="6"/>
  <c r="AT1448" i="6"/>
  <c r="AT1447" i="6"/>
  <c r="AT1446" i="6"/>
  <c r="AT1445" i="6"/>
  <c r="AT1444" i="6"/>
  <c r="AT1443" i="6"/>
  <c r="AT1442" i="6"/>
  <c r="AT1441" i="6"/>
  <c r="AT1440" i="6"/>
  <c r="AT1439" i="6"/>
  <c r="AT1438" i="6"/>
  <c r="AT1437" i="6"/>
  <c r="AT1436" i="6"/>
  <c r="AT1435" i="6"/>
  <c r="AT1434" i="6"/>
  <c r="AT1433" i="6"/>
  <c r="AT1432" i="6"/>
  <c r="AT1431" i="6"/>
  <c r="AT1430" i="6"/>
  <c r="AT1429" i="6"/>
  <c r="AT1428" i="6"/>
  <c r="AT1427" i="6"/>
  <c r="AT1426" i="6"/>
  <c r="AT1425" i="6"/>
  <c r="AT1424" i="6"/>
  <c r="AT1423" i="6"/>
  <c r="AT1422" i="6"/>
  <c r="AT1421" i="6"/>
  <c r="AT1420" i="6"/>
  <c r="AT1419" i="6"/>
  <c r="AT1418" i="6"/>
  <c r="AT1417" i="6"/>
  <c r="AT1416" i="6"/>
  <c r="AT1415" i="6"/>
  <c r="AT1414" i="6"/>
  <c r="AT1413" i="6"/>
  <c r="AT1412" i="6"/>
  <c r="AT1411" i="6"/>
  <c r="AT1410" i="6"/>
  <c r="AT1409" i="6"/>
  <c r="AT1408" i="6"/>
  <c r="AT1407" i="6"/>
  <c r="AT1406" i="6"/>
  <c r="AT1405" i="6"/>
  <c r="AT1404" i="6"/>
  <c r="AT1403" i="6"/>
  <c r="AT1402" i="6"/>
  <c r="AT1401" i="6"/>
  <c r="AT1400" i="6"/>
  <c r="AT1399" i="6"/>
  <c r="AT1398" i="6"/>
  <c r="AT1397" i="6"/>
  <c r="AT1396" i="6"/>
  <c r="AT1395" i="6"/>
  <c r="AT1394" i="6"/>
  <c r="AT1393" i="6"/>
  <c r="AT1392" i="6"/>
  <c r="AT1391" i="6"/>
  <c r="AT1390" i="6"/>
  <c r="AT1389" i="6"/>
  <c r="AT1388" i="6"/>
  <c r="AT1387" i="6"/>
  <c r="AT1386" i="6"/>
  <c r="AT1385" i="6"/>
  <c r="AT1384" i="6"/>
  <c r="AT1383" i="6"/>
  <c r="AT1382" i="6"/>
  <c r="AT1381" i="6"/>
  <c r="AT1380" i="6"/>
  <c r="AT1379" i="6"/>
  <c r="AT1378" i="6"/>
  <c r="AT1377" i="6"/>
  <c r="AT1376" i="6"/>
  <c r="AT1375" i="6"/>
  <c r="AT1374" i="6"/>
  <c r="AT1373" i="6"/>
  <c r="AT1372" i="6"/>
  <c r="AT1371" i="6"/>
  <c r="AT1370" i="6"/>
  <c r="AT1369" i="6"/>
  <c r="AT1368" i="6"/>
  <c r="AT1367" i="6"/>
  <c r="AT1366" i="6"/>
  <c r="AT1365" i="6"/>
  <c r="AT1364" i="6"/>
  <c r="AT1363" i="6"/>
  <c r="AT1362" i="6"/>
  <c r="AT1361" i="6"/>
  <c r="AT1360" i="6"/>
  <c r="AT1359" i="6"/>
  <c r="AT1358" i="6"/>
  <c r="AT1357" i="6"/>
  <c r="AT1356" i="6"/>
  <c r="AT1355" i="6"/>
  <c r="AT1354" i="6"/>
  <c r="AT1353" i="6"/>
  <c r="AT1352" i="6"/>
  <c r="AT1351" i="6"/>
  <c r="AT1350" i="6"/>
  <c r="AT1349" i="6"/>
  <c r="AT1348" i="6"/>
  <c r="AT1347" i="6"/>
  <c r="AT1346" i="6"/>
  <c r="AT1345" i="6"/>
  <c r="AT1344" i="6"/>
  <c r="AT1343" i="6"/>
  <c r="AT1342" i="6"/>
  <c r="AT1341" i="6"/>
  <c r="AT1340" i="6"/>
  <c r="AT1339" i="6"/>
  <c r="AT1338" i="6"/>
  <c r="AT1337" i="6"/>
  <c r="AT1336" i="6"/>
  <c r="AT1335" i="6"/>
  <c r="AT1334" i="6"/>
  <c r="AT1333" i="6"/>
  <c r="AT1332" i="6"/>
  <c r="AT1331" i="6"/>
  <c r="AT1330" i="6"/>
  <c r="AT1329" i="6"/>
  <c r="AT1328" i="6"/>
  <c r="AT1327" i="6"/>
  <c r="AT1326" i="6"/>
  <c r="AT1325" i="6"/>
  <c r="AT1324" i="6"/>
  <c r="AT1323" i="6"/>
  <c r="AT1322" i="6"/>
  <c r="AT1321" i="6"/>
  <c r="AT1320" i="6"/>
  <c r="AT1319" i="6"/>
  <c r="AT1318" i="6"/>
  <c r="AT1317" i="6"/>
  <c r="AT1316" i="6"/>
  <c r="AT1315" i="6"/>
  <c r="AT1314" i="6"/>
  <c r="AT1313" i="6"/>
  <c r="AT1312" i="6"/>
  <c r="AT1311" i="6"/>
  <c r="AT1310" i="6"/>
  <c r="AT1309" i="6"/>
  <c r="AT1308" i="6"/>
  <c r="AT1307" i="6"/>
  <c r="AT1306" i="6"/>
  <c r="AT1305" i="6"/>
  <c r="AT1304" i="6"/>
  <c r="AT1303" i="6"/>
  <c r="AT1302" i="6"/>
  <c r="AT1301" i="6"/>
  <c r="AT1300" i="6"/>
  <c r="AT1299" i="6"/>
  <c r="AT1298" i="6"/>
  <c r="AT1297" i="6"/>
  <c r="AT1296" i="6"/>
  <c r="AT1295" i="6"/>
  <c r="AT1294" i="6"/>
  <c r="AT1293" i="6"/>
  <c r="AT1292" i="6"/>
  <c r="AT1291" i="6"/>
  <c r="AT1290" i="6"/>
  <c r="AT1289" i="6"/>
  <c r="AT1288" i="6"/>
  <c r="AT1287" i="6"/>
  <c r="AT1286" i="6"/>
  <c r="AT1285" i="6"/>
  <c r="AT1284" i="6"/>
  <c r="AT1283" i="6"/>
  <c r="AT1282" i="6"/>
  <c r="AT1281" i="6"/>
  <c r="AT1280" i="6"/>
  <c r="AT1279" i="6"/>
  <c r="AT1278" i="6"/>
  <c r="AT1277" i="6"/>
  <c r="AT1276" i="6"/>
  <c r="AT1275" i="6"/>
  <c r="AT1274" i="6"/>
  <c r="AT1273" i="6"/>
  <c r="AT1272" i="6"/>
  <c r="AT1271" i="6"/>
  <c r="AT1270" i="6"/>
  <c r="AT1269" i="6"/>
  <c r="AT1268" i="6"/>
  <c r="AT1267" i="6"/>
  <c r="AT1266" i="6"/>
  <c r="AT1265" i="6"/>
  <c r="AT1264" i="6"/>
  <c r="AT1263" i="6"/>
  <c r="AT1262" i="6"/>
  <c r="AT1261" i="6"/>
  <c r="AT1260" i="6"/>
  <c r="AT1259" i="6"/>
  <c r="AT1258" i="6"/>
  <c r="AT1257" i="6"/>
  <c r="AT1256" i="6"/>
  <c r="AT1255" i="6"/>
  <c r="AT1254" i="6"/>
  <c r="AT1253" i="6"/>
  <c r="AT1252" i="6"/>
  <c r="AT1251" i="6"/>
  <c r="AT1250" i="6"/>
  <c r="AT1249" i="6"/>
  <c r="AT1248" i="6"/>
  <c r="AT1247" i="6"/>
  <c r="AT1246" i="6"/>
  <c r="AT1245" i="6"/>
  <c r="AT1244" i="6"/>
  <c r="AT1243" i="6"/>
  <c r="AT1242" i="6"/>
  <c r="AT1241" i="6"/>
  <c r="AT1240" i="6"/>
  <c r="AT1239" i="6"/>
  <c r="AT1238" i="6"/>
  <c r="AT1237" i="6"/>
  <c r="AT1236" i="6"/>
  <c r="AT1235" i="6"/>
  <c r="AT1234" i="6"/>
  <c r="AT1233" i="6"/>
  <c r="AT1232" i="6"/>
  <c r="AT1231" i="6"/>
  <c r="AT1230" i="6"/>
  <c r="AT1229" i="6"/>
  <c r="AT1228" i="6"/>
  <c r="AT1227" i="6"/>
  <c r="AT1226" i="6"/>
  <c r="AT1225" i="6"/>
  <c r="AT1224" i="6"/>
  <c r="AT1223" i="6"/>
  <c r="AT1222" i="6"/>
  <c r="AT1221" i="6"/>
  <c r="AT1220" i="6"/>
  <c r="AT1219" i="6"/>
  <c r="AT1218" i="6"/>
  <c r="AT1217" i="6"/>
  <c r="AT1216" i="6"/>
  <c r="AT1215" i="6"/>
  <c r="AT1214" i="6"/>
  <c r="AT1213" i="6"/>
  <c r="AT1212" i="6"/>
  <c r="AT1211" i="6"/>
  <c r="AT1210" i="6"/>
  <c r="AT1209" i="6"/>
  <c r="AT1208" i="6"/>
  <c r="AT1207" i="6"/>
  <c r="AT1206" i="6"/>
  <c r="AT1205" i="6"/>
  <c r="AT1204" i="6"/>
  <c r="AT1203" i="6"/>
  <c r="AT1202" i="6"/>
  <c r="AT1201" i="6"/>
  <c r="AT1200" i="6"/>
  <c r="AT1199" i="6"/>
  <c r="AT1198" i="6"/>
  <c r="AT1197" i="6"/>
  <c r="AT1196" i="6"/>
  <c r="AT1195" i="6"/>
  <c r="AT1194" i="6"/>
  <c r="AT1193" i="6"/>
  <c r="AT1192" i="6"/>
  <c r="AT1191" i="6"/>
  <c r="AT1190" i="6"/>
  <c r="AT1189" i="6"/>
  <c r="AT1188" i="6"/>
  <c r="AT1187" i="6"/>
  <c r="AT1186" i="6"/>
  <c r="AT1185" i="6"/>
  <c r="AT1184" i="6"/>
  <c r="AT1183" i="6"/>
  <c r="AT1182" i="6"/>
  <c r="AT1181" i="6"/>
  <c r="AT1180" i="6"/>
  <c r="AT1179" i="6"/>
  <c r="AT1178" i="6"/>
  <c r="AT1177" i="6"/>
  <c r="AT1176" i="6"/>
  <c r="AT1175" i="6"/>
  <c r="AT1174" i="6"/>
  <c r="AT1173" i="6"/>
  <c r="AT1172" i="6"/>
  <c r="AT1171" i="6"/>
  <c r="AT1170" i="6"/>
  <c r="AT1169" i="6"/>
  <c r="AT1168" i="6"/>
  <c r="AT1167" i="6"/>
  <c r="AT1166" i="6"/>
  <c r="AT1165" i="6"/>
  <c r="AT1164" i="6"/>
  <c r="AT1163" i="6"/>
  <c r="AT1162" i="6"/>
  <c r="AT1161" i="6"/>
  <c r="AT1160" i="6"/>
  <c r="AT1159" i="6"/>
  <c r="AT1158" i="6"/>
  <c r="AT1157" i="6"/>
  <c r="AT1156" i="6"/>
  <c r="AT1155" i="6"/>
  <c r="AT1154" i="6"/>
  <c r="AT1153" i="6"/>
  <c r="AT1152" i="6"/>
  <c r="AT1151" i="6"/>
  <c r="AT1150" i="6"/>
  <c r="AT1149" i="6"/>
  <c r="AT1148" i="6"/>
  <c r="AT1147" i="6"/>
  <c r="AT1146" i="6"/>
  <c r="AT1145" i="6"/>
  <c r="AT1144" i="6"/>
  <c r="AT1143" i="6"/>
  <c r="AT1142" i="6"/>
  <c r="AT1141" i="6"/>
  <c r="AT1140" i="6"/>
  <c r="AT1139" i="6"/>
  <c r="AT1138" i="6"/>
  <c r="AT1137" i="6"/>
  <c r="AT1136" i="6"/>
  <c r="AT1135" i="6"/>
  <c r="AT1134" i="6"/>
  <c r="AT1133" i="6"/>
  <c r="AT1132" i="6"/>
  <c r="AT1131" i="6"/>
  <c r="AT1130" i="6"/>
  <c r="AT1129" i="6"/>
  <c r="AT1128" i="6"/>
  <c r="AT1127" i="6"/>
  <c r="AT1126" i="6"/>
  <c r="AT1125" i="6"/>
  <c r="AT1124" i="6"/>
  <c r="AT1123" i="6"/>
  <c r="AT1122" i="6"/>
  <c r="AT1121" i="6"/>
  <c r="AT1120" i="6"/>
  <c r="AT1119" i="6"/>
  <c r="AT1118" i="6"/>
  <c r="AT1117" i="6"/>
  <c r="AT1116" i="6"/>
  <c r="AT1115" i="6"/>
  <c r="AT1114" i="6"/>
  <c r="AT1113" i="6"/>
  <c r="AT1112" i="6"/>
  <c r="AT1111" i="6"/>
  <c r="AT1110" i="6"/>
  <c r="AT1109" i="6"/>
  <c r="AT1108" i="6"/>
  <c r="AT1107" i="6"/>
  <c r="AT1106" i="6"/>
  <c r="AT1105" i="6"/>
  <c r="AT1104" i="6"/>
  <c r="AT1103" i="6"/>
  <c r="AT1102" i="6"/>
  <c r="AT1101" i="6"/>
  <c r="AT1100" i="6"/>
  <c r="AT1099" i="6"/>
  <c r="AT1098" i="6"/>
  <c r="AT1097" i="6"/>
  <c r="AT1096" i="6"/>
  <c r="AT1095" i="6"/>
  <c r="AT1094" i="6"/>
  <c r="AT1093" i="6"/>
  <c r="AT1092" i="6"/>
  <c r="AT1091" i="6"/>
  <c r="AT1090" i="6"/>
  <c r="AT1089" i="6"/>
  <c r="AT1088" i="6"/>
  <c r="AT1087" i="6"/>
  <c r="AT1086" i="6"/>
  <c r="AT1085" i="6"/>
  <c r="AT1084" i="6"/>
  <c r="AT1083" i="6"/>
  <c r="AT1082" i="6"/>
  <c r="AT1081" i="6"/>
  <c r="AT1080" i="6"/>
  <c r="AT1079" i="6"/>
  <c r="AT1078" i="6"/>
  <c r="AT1077" i="6"/>
  <c r="AT1076" i="6"/>
  <c r="AT1075" i="6"/>
  <c r="AT1074" i="6"/>
  <c r="AT1073" i="6"/>
  <c r="AT1072" i="6"/>
  <c r="AT1071" i="6"/>
  <c r="AT1070" i="6"/>
  <c r="AT1069" i="6"/>
  <c r="AT1068" i="6"/>
  <c r="AT1067" i="6"/>
  <c r="AT1066" i="6"/>
  <c r="AT1065" i="6"/>
  <c r="AT1064" i="6"/>
  <c r="AT1063" i="6"/>
  <c r="AT1062" i="6"/>
  <c r="AT1061" i="6"/>
  <c r="AT1060" i="6"/>
  <c r="AT1059" i="6"/>
  <c r="AT1058" i="6"/>
  <c r="AT1057" i="6"/>
  <c r="AT1056" i="6"/>
  <c r="AT1055" i="6"/>
  <c r="AT1054" i="6"/>
  <c r="AT1053" i="6"/>
  <c r="AT1052" i="6"/>
  <c r="AT1051" i="6"/>
  <c r="AT1050" i="6"/>
  <c r="AT1049" i="6"/>
  <c r="AT1048" i="6"/>
  <c r="AT1047" i="6"/>
  <c r="AT1046" i="6"/>
  <c r="AT1045" i="6"/>
  <c r="AT1044" i="6"/>
  <c r="AT1043" i="6"/>
  <c r="AT1042" i="6"/>
  <c r="AT1041" i="6"/>
  <c r="AT1040" i="6"/>
  <c r="AT1039" i="6"/>
  <c r="AT1038" i="6"/>
  <c r="AT1037" i="6"/>
  <c r="AT1036" i="6"/>
  <c r="AT1035" i="6"/>
  <c r="AT1034" i="6"/>
  <c r="AT1033" i="6"/>
  <c r="AT1032" i="6"/>
  <c r="AT1031" i="6"/>
  <c r="AT1030" i="6"/>
  <c r="AT1029" i="6"/>
  <c r="AT1028" i="6"/>
  <c r="AT1027" i="6"/>
  <c r="AT1026" i="6"/>
  <c r="AT1025" i="6"/>
  <c r="AT1024" i="6"/>
  <c r="AT1023" i="6"/>
  <c r="AT1022" i="6"/>
  <c r="AT1021" i="6"/>
  <c r="AT1020" i="6"/>
  <c r="AT1019" i="6"/>
  <c r="AT1018" i="6"/>
  <c r="AT1017" i="6"/>
  <c r="AT1016" i="6"/>
  <c r="AT1015" i="6"/>
  <c r="AT1014" i="6"/>
  <c r="AT1013" i="6"/>
  <c r="AT1012" i="6"/>
  <c r="AT1011" i="6"/>
  <c r="AT1010" i="6"/>
  <c r="AT1009" i="6"/>
  <c r="AT1008" i="6"/>
  <c r="AT1007" i="6"/>
  <c r="AT1006" i="6"/>
  <c r="AT1005" i="6"/>
  <c r="AT1004" i="6"/>
  <c r="AT1003" i="6"/>
  <c r="AT1002" i="6"/>
  <c r="AT1001" i="6"/>
  <c r="AT1000" i="6"/>
  <c r="AT999" i="6"/>
  <c r="AT998" i="6"/>
  <c r="AT997" i="6"/>
  <c r="AT996" i="6"/>
  <c r="AT995" i="6"/>
  <c r="AT994" i="6"/>
  <c r="AT993" i="6"/>
  <c r="AT992" i="6"/>
  <c r="AT991" i="6"/>
  <c r="AT990" i="6"/>
  <c r="AT989" i="6"/>
  <c r="AT988" i="6"/>
  <c r="AT987" i="6"/>
  <c r="AT986" i="6"/>
  <c r="AT985" i="6"/>
  <c r="AT984" i="6"/>
  <c r="AT983" i="6"/>
  <c r="AT982" i="6"/>
  <c r="AT981" i="6"/>
  <c r="AT980" i="6"/>
  <c r="AT979" i="6"/>
  <c r="AT978" i="6"/>
  <c r="AT977" i="6"/>
  <c r="AT976" i="6"/>
  <c r="AT975" i="6"/>
  <c r="AT974" i="6"/>
  <c r="AT973" i="6"/>
  <c r="AT972" i="6"/>
  <c r="AT971" i="6"/>
  <c r="AT970" i="6"/>
  <c r="AT969" i="6"/>
  <c r="AT968" i="6"/>
  <c r="AT967" i="6"/>
  <c r="AT966" i="6"/>
  <c r="AT965" i="6"/>
  <c r="AT964" i="6"/>
  <c r="AT963" i="6"/>
  <c r="AT962" i="6"/>
  <c r="AT961" i="6"/>
  <c r="AT960" i="6"/>
  <c r="AT959" i="6"/>
  <c r="AT958" i="6"/>
  <c r="AT957" i="6"/>
  <c r="AT956" i="6"/>
  <c r="AT955" i="6"/>
  <c r="AT954" i="6"/>
  <c r="AT953" i="6"/>
  <c r="AT952" i="6"/>
  <c r="AT951" i="6"/>
  <c r="AT950" i="6"/>
  <c r="AT949" i="6"/>
  <c r="AT948" i="6"/>
  <c r="AT947" i="6"/>
  <c r="AT946" i="6"/>
  <c r="AT945" i="6"/>
  <c r="AT944" i="6"/>
  <c r="AT943" i="6"/>
  <c r="AT942" i="6"/>
  <c r="AT941" i="6"/>
  <c r="AT940" i="6"/>
  <c r="AT939" i="6"/>
  <c r="AT938" i="6"/>
  <c r="AT937" i="6"/>
  <c r="AT936" i="6"/>
  <c r="AT935" i="6"/>
  <c r="AT934" i="6"/>
  <c r="AT933" i="6"/>
  <c r="AT932" i="6"/>
  <c r="AT931" i="6"/>
  <c r="AT930" i="6"/>
  <c r="AT929" i="6"/>
  <c r="AT928" i="6"/>
  <c r="AT927" i="6"/>
  <c r="AT926" i="6"/>
  <c r="AT925" i="6"/>
  <c r="AT924" i="6"/>
  <c r="AT923" i="6"/>
  <c r="AT922" i="6"/>
  <c r="AT921" i="6"/>
  <c r="AT920" i="6"/>
  <c r="AT919" i="6"/>
  <c r="AT918" i="6"/>
  <c r="AT917" i="6"/>
  <c r="AT916" i="6"/>
  <c r="AT915" i="6"/>
  <c r="AT914" i="6"/>
  <c r="AT913" i="6"/>
  <c r="AT912" i="6"/>
  <c r="AT911" i="6"/>
  <c r="AT910" i="6"/>
  <c r="AT909" i="6"/>
  <c r="AT908" i="6"/>
  <c r="AT907" i="6"/>
  <c r="AT906" i="6"/>
  <c r="AT905" i="6"/>
  <c r="AT904" i="6"/>
  <c r="AT903" i="6"/>
  <c r="AT902" i="6"/>
  <c r="AT901" i="6"/>
  <c r="AT900" i="6"/>
  <c r="AT899" i="6"/>
  <c r="AT898" i="6"/>
  <c r="AT897" i="6"/>
  <c r="AT896" i="6"/>
  <c r="AT895" i="6"/>
  <c r="AT894" i="6"/>
  <c r="AT893" i="6"/>
  <c r="AT892" i="6"/>
  <c r="AT891" i="6"/>
  <c r="AT890" i="6"/>
  <c r="AT889" i="6"/>
  <c r="AT888" i="6"/>
  <c r="AT887" i="6"/>
  <c r="AT886" i="6"/>
  <c r="AT885" i="6"/>
  <c r="AT884" i="6"/>
  <c r="AT883" i="6"/>
  <c r="AT882" i="6"/>
  <c r="AT881" i="6"/>
  <c r="AT880" i="6"/>
  <c r="AT879" i="6"/>
  <c r="AT878" i="6"/>
  <c r="AT877" i="6"/>
  <c r="AT876" i="6"/>
  <c r="AT875" i="6"/>
  <c r="AT874" i="6"/>
  <c r="AT873" i="6"/>
  <c r="AT872" i="6"/>
  <c r="AT871" i="6"/>
  <c r="AT870" i="6"/>
  <c r="AT869" i="6"/>
  <c r="AT868" i="6"/>
  <c r="AT867" i="6"/>
  <c r="AT866" i="6"/>
  <c r="AT865" i="6"/>
  <c r="AT864" i="6"/>
  <c r="AT863" i="6"/>
  <c r="AT862" i="6"/>
  <c r="AT861" i="6"/>
  <c r="AT860" i="6"/>
  <c r="AT859" i="6"/>
  <c r="AT858" i="6"/>
  <c r="AT857" i="6"/>
  <c r="AT856" i="6"/>
  <c r="AT855" i="6"/>
  <c r="AT854" i="6"/>
  <c r="AT853" i="6"/>
  <c r="AT852" i="6"/>
  <c r="AT851" i="6"/>
  <c r="AT850" i="6"/>
  <c r="AT849" i="6"/>
  <c r="AT848" i="6"/>
  <c r="AT847" i="6"/>
  <c r="AT846" i="6"/>
  <c r="AT845" i="6"/>
  <c r="AT844" i="6"/>
  <c r="AT843" i="6"/>
  <c r="AT842" i="6"/>
  <c r="AT841" i="6"/>
  <c r="AT840" i="6"/>
  <c r="AT839" i="6"/>
  <c r="AT838" i="6"/>
  <c r="AT837" i="6"/>
  <c r="AT836" i="6"/>
  <c r="AT835" i="6"/>
  <c r="AT834" i="6"/>
  <c r="AT833" i="6"/>
  <c r="AT832" i="6"/>
  <c r="AT831" i="6"/>
  <c r="AT830" i="6"/>
  <c r="AT829" i="6"/>
  <c r="AT828" i="6"/>
  <c r="AT827" i="6"/>
  <c r="AT826" i="6"/>
  <c r="AT825" i="6"/>
  <c r="AT824" i="6"/>
  <c r="AT823" i="6"/>
  <c r="AT822" i="6"/>
  <c r="AT821" i="6"/>
  <c r="AT820" i="6"/>
  <c r="AT819" i="6"/>
  <c r="AT818" i="6"/>
  <c r="AT817" i="6"/>
  <c r="AT816" i="6"/>
  <c r="AT815" i="6"/>
  <c r="AT814" i="6"/>
  <c r="AT813" i="6"/>
  <c r="AT812" i="6"/>
  <c r="AT811" i="6"/>
  <c r="AT810" i="6"/>
  <c r="AT809" i="6"/>
  <c r="AT808" i="6"/>
  <c r="AT807" i="6"/>
  <c r="AT806" i="6"/>
  <c r="AT805" i="6"/>
  <c r="AT804" i="6"/>
  <c r="AT803" i="6"/>
  <c r="AT802" i="6"/>
  <c r="AT801" i="6"/>
  <c r="AT800" i="6"/>
  <c r="AT799" i="6"/>
  <c r="AT798" i="6"/>
  <c r="AT797" i="6"/>
  <c r="AT796" i="6"/>
  <c r="AT795" i="6"/>
  <c r="AT794" i="6"/>
  <c r="AT793" i="6"/>
  <c r="AT792" i="6"/>
  <c r="AT791" i="6"/>
  <c r="AT790" i="6"/>
  <c r="AT789" i="6"/>
  <c r="AT788" i="6"/>
  <c r="AT787" i="6"/>
  <c r="AT786" i="6"/>
  <c r="AT785" i="6"/>
  <c r="AT784" i="6"/>
  <c r="AT783" i="6"/>
  <c r="AT782" i="6"/>
  <c r="AT781" i="6"/>
  <c r="AT780" i="6"/>
  <c r="AT779" i="6"/>
  <c r="AT778" i="6"/>
  <c r="AT777" i="6"/>
  <c r="AT776" i="6"/>
  <c r="AT775" i="6"/>
  <c r="AT774" i="6"/>
  <c r="AT773" i="6"/>
  <c r="AT772" i="6"/>
  <c r="AT771" i="6"/>
  <c r="AT770" i="6"/>
  <c r="AT769" i="6"/>
  <c r="AT768" i="6"/>
  <c r="AT767" i="6"/>
  <c r="AT766" i="6"/>
  <c r="AT765" i="6"/>
  <c r="AT764" i="6"/>
  <c r="AT763" i="6"/>
  <c r="AT762" i="6"/>
  <c r="AT761" i="6"/>
  <c r="AT760" i="6"/>
  <c r="AT759" i="6"/>
  <c r="AT758" i="6"/>
  <c r="AT757" i="6"/>
  <c r="AT756" i="6"/>
  <c r="AT755" i="6"/>
  <c r="AT754" i="6"/>
  <c r="AT753" i="6"/>
  <c r="AT752" i="6"/>
  <c r="AT751" i="6"/>
  <c r="AT750" i="6"/>
  <c r="AT749" i="6"/>
  <c r="AT748" i="6"/>
  <c r="AT747" i="6"/>
  <c r="AT746" i="6"/>
  <c r="AT745" i="6"/>
  <c r="AT744" i="6"/>
  <c r="AT743" i="6"/>
  <c r="AT742" i="6"/>
  <c r="AT741" i="6"/>
  <c r="AT740" i="6"/>
  <c r="AT739" i="6"/>
  <c r="AT738" i="6"/>
  <c r="AT737" i="6"/>
  <c r="AT736" i="6"/>
  <c r="AT735" i="6"/>
  <c r="AT734" i="6"/>
  <c r="AT733" i="6"/>
  <c r="AT732" i="6"/>
  <c r="AT731" i="6"/>
  <c r="AT730" i="6"/>
  <c r="AT729" i="6"/>
  <c r="AT728" i="6"/>
  <c r="AT727" i="6"/>
  <c r="AT726" i="6"/>
  <c r="AT725" i="6"/>
  <c r="AT724" i="6"/>
  <c r="AT723" i="6"/>
  <c r="AT722" i="6"/>
  <c r="AT721" i="6"/>
  <c r="AT720" i="6"/>
  <c r="AT719" i="6"/>
  <c r="AT718" i="6"/>
  <c r="AT717" i="6"/>
  <c r="AT716" i="6"/>
  <c r="AT715" i="6"/>
  <c r="AT714" i="6"/>
  <c r="AT713" i="6"/>
  <c r="AT712" i="6"/>
  <c r="AT711" i="6"/>
  <c r="AT710" i="6"/>
  <c r="AT709" i="6"/>
  <c r="AT708" i="6"/>
  <c r="AT707" i="6"/>
  <c r="AT706" i="6"/>
  <c r="AT705" i="6"/>
  <c r="AT704" i="6"/>
  <c r="AT703" i="6"/>
  <c r="AT702" i="6"/>
  <c r="AT701" i="6"/>
  <c r="AT700" i="6"/>
  <c r="AT699" i="6"/>
  <c r="AT698" i="6"/>
  <c r="AT697" i="6"/>
  <c r="AT696" i="6"/>
  <c r="AT695" i="6"/>
  <c r="AT694" i="6"/>
  <c r="AT693" i="6"/>
  <c r="AT692" i="6"/>
  <c r="AT691" i="6"/>
  <c r="AT690" i="6"/>
  <c r="AT689" i="6"/>
  <c r="AT688" i="6"/>
  <c r="AT687" i="6"/>
  <c r="AT686" i="6"/>
  <c r="AT685" i="6"/>
  <c r="AT684" i="6"/>
  <c r="AT683" i="6"/>
  <c r="AT682" i="6"/>
  <c r="AT681" i="6"/>
  <c r="AT680" i="6"/>
  <c r="AT679" i="6"/>
  <c r="AT678" i="6"/>
  <c r="AT677" i="6"/>
  <c r="AT676" i="6"/>
  <c r="AT675" i="6"/>
  <c r="AT674" i="6"/>
  <c r="AT673" i="6"/>
  <c r="AT672" i="6"/>
  <c r="AT671" i="6"/>
  <c r="AT670" i="6"/>
  <c r="AT669" i="6"/>
  <c r="AT668" i="6"/>
  <c r="AT667" i="6"/>
  <c r="AT666" i="6"/>
  <c r="AT665" i="6"/>
  <c r="AT664" i="6"/>
  <c r="AT663" i="6"/>
  <c r="AT662" i="6"/>
  <c r="AT661" i="6"/>
  <c r="AT660" i="6"/>
  <c r="AT659" i="6"/>
  <c r="AT658" i="6"/>
  <c r="AT657" i="6"/>
  <c r="AT656" i="6"/>
  <c r="AT655" i="6"/>
  <c r="AT654" i="6"/>
  <c r="AT653" i="6"/>
  <c r="AT652" i="6"/>
  <c r="AT651" i="6"/>
  <c r="AT650" i="6"/>
  <c r="AT649" i="6"/>
  <c r="AT648" i="6"/>
  <c r="AT647" i="6"/>
  <c r="AT646" i="6"/>
  <c r="AT645" i="6"/>
  <c r="AT644" i="6"/>
  <c r="AT643" i="6"/>
  <c r="AT642" i="6"/>
  <c r="AT641" i="6"/>
  <c r="AT640" i="6"/>
  <c r="AT639" i="6"/>
  <c r="AT638" i="6"/>
  <c r="AT637" i="6"/>
  <c r="AT636" i="6"/>
  <c r="AT635" i="6"/>
  <c r="AT634" i="6"/>
  <c r="AT633" i="6"/>
  <c r="AT632" i="6"/>
  <c r="AT631" i="6"/>
  <c r="AT630" i="6"/>
  <c r="AT629" i="6"/>
  <c r="AT628" i="6"/>
  <c r="AT627" i="6"/>
  <c r="AT626" i="6"/>
  <c r="AT625" i="6"/>
  <c r="AT624" i="6"/>
  <c r="AT623" i="6"/>
  <c r="AT622" i="6"/>
  <c r="AT621" i="6"/>
  <c r="AT620" i="6"/>
  <c r="AT619" i="6"/>
  <c r="AT618" i="6"/>
  <c r="AT617" i="6"/>
  <c r="AT616" i="6"/>
  <c r="AT615" i="6"/>
  <c r="AT614" i="6"/>
  <c r="AT613" i="6"/>
  <c r="AT612" i="6"/>
  <c r="AT611" i="6"/>
  <c r="AT610" i="6"/>
  <c r="AT609" i="6"/>
  <c r="AT608" i="6"/>
  <c r="AT607" i="6"/>
  <c r="AT606" i="6"/>
  <c r="AT605" i="6"/>
  <c r="AT604" i="6"/>
  <c r="AT603" i="6"/>
  <c r="AT602" i="6"/>
  <c r="AT601" i="6"/>
  <c r="AT600" i="6"/>
  <c r="AT599" i="6"/>
  <c r="AT598" i="6"/>
  <c r="AT597" i="6"/>
  <c r="AT596" i="6"/>
  <c r="AT595" i="6"/>
  <c r="AT594" i="6"/>
  <c r="AT593" i="6"/>
  <c r="AT592" i="6"/>
  <c r="AT591" i="6"/>
  <c r="AT590" i="6"/>
  <c r="AT589" i="6"/>
  <c r="AT588" i="6"/>
  <c r="AT587" i="6"/>
  <c r="AT586" i="6"/>
  <c r="AT585" i="6"/>
  <c r="AT584" i="6"/>
  <c r="AT583" i="6"/>
  <c r="AT582" i="6"/>
  <c r="AT581" i="6"/>
  <c r="AT580" i="6"/>
  <c r="AT579" i="6"/>
  <c r="AT578" i="6"/>
  <c r="AT577" i="6"/>
  <c r="AT576" i="6"/>
  <c r="AT575" i="6"/>
  <c r="AT574" i="6"/>
  <c r="AT573" i="6"/>
  <c r="AT572" i="6"/>
  <c r="AT571" i="6"/>
  <c r="AT570" i="6"/>
  <c r="AT569" i="6"/>
  <c r="AT568" i="6"/>
  <c r="AT567" i="6"/>
  <c r="AT566" i="6"/>
  <c r="AT565" i="6"/>
  <c r="AT564" i="6"/>
  <c r="AT563" i="6"/>
  <c r="AT562" i="6"/>
  <c r="AT561" i="6"/>
  <c r="AT560" i="6"/>
  <c r="AT559" i="6"/>
  <c r="AT558" i="6"/>
  <c r="AT557" i="6"/>
  <c r="AT556" i="6"/>
  <c r="AT555" i="6"/>
  <c r="AT554" i="6"/>
  <c r="AT553" i="6"/>
  <c r="AT552" i="6"/>
  <c r="AT551" i="6"/>
  <c r="AT550" i="6"/>
  <c r="AT549" i="6"/>
  <c r="AT548" i="6"/>
  <c r="AT547" i="6"/>
  <c r="AT546" i="6"/>
  <c r="AT545" i="6"/>
  <c r="AT544" i="6"/>
  <c r="AT543" i="6"/>
  <c r="AT542" i="6"/>
  <c r="AT541" i="6"/>
  <c r="AT540" i="6"/>
  <c r="AT539" i="6"/>
  <c r="AT538" i="6"/>
  <c r="AT537" i="6"/>
  <c r="AT536" i="6"/>
  <c r="AT535" i="6"/>
  <c r="AT534" i="6"/>
  <c r="AT533" i="6"/>
  <c r="AT532" i="6"/>
  <c r="AT531" i="6"/>
  <c r="AT530" i="6"/>
  <c r="AT529" i="6"/>
  <c r="AT528" i="6"/>
  <c r="AT527" i="6"/>
  <c r="AT526" i="6"/>
  <c r="AT525" i="6"/>
  <c r="AT524" i="6"/>
  <c r="AT523" i="6"/>
  <c r="AT522" i="6"/>
  <c r="AT521" i="6"/>
  <c r="AT520" i="6"/>
  <c r="AT519" i="6"/>
  <c r="AT518" i="6"/>
  <c r="AT517" i="6"/>
  <c r="AT516" i="6"/>
  <c r="AT515" i="6"/>
  <c r="AT514" i="6"/>
  <c r="AT513" i="6"/>
  <c r="AT512" i="6"/>
  <c r="AT511" i="6"/>
  <c r="AT510" i="6"/>
  <c r="AT509" i="6"/>
  <c r="AT508" i="6"/>
  <c r="AT507" i="6"/>
  <c r="AT506" i="6"/>
  <c r="AT505" i="6"/>
  <c r="AT504" i="6"/>
  <c r="AT503" i="6"/>
  <c r="AT502" i="6"/>
  <c r="AT501" i="6"/>
  <c r="AT500" i="6"/>
  <c r="AT499" i="6"/>
  <c r="AT498" i="6"/>
  <c r="AT497" i="6"/>
  <c r="AT496" i="6"/>
  <c r="AT495" i="6"/>
  <c r="AT494" i="6"/>
  <c r="AT493" i="6"/>
  <c r="AT492" i="6"/>
  <c r="AT491" i="6"/>
  <c r="AT490" i="6"/>
  <c r="AT489" i="6"/>
  <c r="AT488" i="6"/>
  <c r="AT487" i="6"/>
  <c r="AT486" i="6"/>
  <c r="AT485" i="6"/>
  <c r="AT484" i="6"/>
  <c r="AT483" i="6"/>
  <c r="AT482" i="6"/>
  <c r="AT481" i="6"/>
  <c r="AT480" i="6"/>
  <c r="AT479" i="6"/>
  <c r="AT478" i="6"/>
  <c r="AT477" i="6"/>
  <c r="AT476" i="6"/>
  <c r="AT475" i="6"/>
  <c r="AT474" i="6"/>
  <c r="AT473" i="6"/>
  <c r="AT472" i="6"/>
  <c r="AT471" i="6"/>
  <c r="AT470" i="6"/>
  <c r="AT469" i="6"/>
  <c r="AT468" i="6"/>
  <c r="AT467" i="6"/>
  <c r="AT466" i="6"/>
  <c r="AT465" i="6"/>
  <c r="AT464" i="6"/>
  <c r="AT463" i="6"/>
  <c r="AT462" i="6"/>
  <c r="AT461" i="6"/>
  <c r="AT460" i="6"/>
  <c r="AT459" i="6"/>
  <c r="AT458" i="6"/>
  <c r="AT457" i="6"/>
  <c r="AT456" i="6"/>
  <c r="AT455" i="6"/>
  <c r="AT454" i="6"/>
  <c r="AT453" i="6"/>
  <c r="AT452" i="6"/>
  <c r="AT451" i="6"/>
  <c r="AT450" i="6"/>
  <c r="AT449" i="6"/>
  <c r="AT448" i="6"/>
  <c r="AT447" i="6"/>
  <c r="AT446" i="6"/>
  <c r="AT445" i="6"/>
  <c r="AT444" i="6"/>
  <c r="AT443" i="6"/>
  <c r="AT442" i="6"/>
  <c r="AT441" i="6"/>
  <c r="AT440" i="6"/>
  <c r="AT439" i="6"/>
  <c r="AT438" i="6"/>
  <c r="AT437" i="6"/>
  <c r="AT436" i="6"/>
  <c r="AT435" i="6"/>
  <c r="AT434" i="6"/>
  <c r="AT433" i="6"/>
  <c r="AT432" i="6"/>
  <c r="AT431" i="6"/>
  <c r="AT430" i="6"/>
  <c r="AT429" i="6"/>
  <c r="AT428" i="6"/>
  <c r="AT427" i="6"/>
  <c r="AT426" i="6"/>
  <c r="AT425" i="6"/>
  <c r="AT424" i="6"/>
  <c r="AT423" i="6"/>
  <c r="AT422" i="6"/>
  <c r="AT421" i="6"/>
  <c r="AT420" i="6"/>
  <c r="AT419" i="6"/>
  <c r="AT418" i="6"/>
  <c r="AT417" i="6"/>
  <c r="AT416" i="6"/>
  <c r="AT415" i="6"/>
  <c r="AT414" i="6"/>
  <c r="AT413" i="6"/>
  <c r="AT412" i="6"/>
  <c r="AT411" i="6"/>
  <c r="AT410" i="6"/>
  <c r="AT409" i="6"/>
  <c r="AT408" i="6"/>
  <c r="AT407" i="6"/>
  <c r="AT406" i="6"/>
  <c r="AT405" i="6"/>
  <c r="AT404" i="6"/>
  <c r="AT403" i="6"/>
  <c r="AT402" i="6"/>
  <c r="AT401" i="6"/>
  <c r="AT400" i="6"/>
  <c r="AT399" i="6"/>
  <c r="AT398" i="6"/>
  <c r="AT397" i="6"/>
  <c r="AT396" i="6"/>
  <c r="AT395" i="6"/>
  <c r="AT394" i="6"/>
  <c r="AT393" i="6"/>
  <c r="AT392" i="6"/>
  <c r="AT391" i="6"/>
  <c r="AT390" i="6"/>
  <c r="AT389" i="6"/>
  <c r="AT388" i="6"/>
  <c r="AT387" i="6"/>
  <c r="AT386" i="6"/>
  <c r="AT385" i="6"/>
  <c r="AT384" i="6"/>
  <c r="AT383" i="6"/>
  <c r="AT382" i="6"/>
  <c r="AT381" i="6"/>
  <c r="AT380" i="6"/>
  <c r="AT379" i="6"/>
  <c r="AT378" i="6"/>
  <c r="AT377" i="6"/>
  <c r="AT376" i="6"/>
  <c r="AT375" i="6"/>
  <c r="AT374" i="6"/>
  <c r="AT373" i="6"/>
  <c r="AT372" i="6"/>
  <c r="AT371" i="6"/>
  <c r="AT370" i="6"/>
  <c r="AT369" i="6"/>
  <c r="AT368" i="6"/>
  <c r="AT367" i="6"/>
  <c r="AT366" i="6"/>
  <c r="AT365" i="6"/>
  <c r="AT364" i="6"/>
  <c r="AT363" i="6"/>
  <c r="AT362" i="6"/>
  <c r="AT361" i="6"/>
  <c r="AT360" i="6"/>
  <c r="AT359" i="6"/>
  <c r="AT358" i="6"/>
  <c r="AT357" i="6"/>
  <c r="AT356" i="6"/>
  <c r="AT355" i="6"/>
  <c r="AT354" i="6"/>
  <c r="AT353" i="6"/>
  <c r="AT352" i="6"/>
  <c r="AT351" i="6"/>
  <c r="AT350" i="6"/>
  <c r="AT349" i="6"/>
  <c r="AT348" i="6"/>
  <c r="AT347" i="6"/>
  <c r="AT346" i="6"/>
  <c r="AT345" i="6"/>
  <c r="AT344" i="6"/>
  <c r="AT343" i="6"/>
  <c r="AT342" i="6"/>
  <c r="AT341" i="6"/>
  <c r="AT340" i="6"/>
  <c r="AT339" i="6"/>
  <c r="AT338" i="6"/>
  <c r="AT337" i="6"/>
  <c r="AT336" i="6"/>
  <c r="AT335" i="6"/>
  <c r="AT334" i="6"/>
  <c r="AT333" i="6"/>
  <c r="AT332" i="6"/>
  <c r="AT331" i="6"/>
  <c r="AT330" i="6"/>
  <c r="AT329" i="6"/>
  <c r="AT328" i="6"/>
  <c r="AT327" i="6"/>
  <c r="AT326" i="6"/>
  <c r="AT325" i="6"/>
  <c r="AT324" i="6"/>
  <c r="AT323" i="6"/>
  <c r="AT322" i="6"/>
  <c r="AT321" i="6"/>
  <c r="AT320" i="6"/>
  <c r="AT319" i="6"/>
  <c r="AT318" i="6"/>
  <c r="AT317" i="6"/>
  <c r="AT316" i="6"/>
  <c r="AT315" i="6"/>
  <c r="AT314" i="6"/>
  <c r="AT313" i="6"/>
  <c r="AT312" i="6"/>
  <c r="AT311" i="6"/>
  <c r="AT310" i="6"/>
  <c r="AT309" i="6"/>
  <c r="AT308" i="6"/>
  <c r="AT307" i="6"/>
  <c r="AT306" i="6"/>
  <c r="AT305" i="6"/>
  <c r="AT304" i="6"/>
  <c r="AT303" i="6"/>
  <c r="AT302" i="6"/>
  <c r="AT301" i="6"/>
  <c r="AT300" i="6"/>
  <c r="AT299" i="6"/>
  <c r="AT298" i="6"/>
  <c r="AT297" i="6"/>
  <c r="AT296" i="6"/>
  <c r="AT295" i="6"/>
  <c r="AT294" i="6"/>
  <c r="AT293" i="6"/>
  <c r="AT292" i="6"/>
  <c r="AT291" i="6"/>
  <c r="AT290" i="6"/>
  <c r="AT289" i="6"/>
  <c r="AT288" i="6"/>
  <c r="AT287" i="6"/>
  <c r="AT286" i="6"/>
  <c r="AT285" i="6"/>
  <c r="AT284" i="6"/>
  <c r="AT283" i="6"/>
  <c r="AT282" i="6"/>
  <c r="AT281" i="6"/>
  <c r="AT280" i="6"/>
  <c r="AT279" i="6"/>
  <c r="AT278" i="6"/>
  <c r="AT277" i="6"/>
  <c r="AT276" i="6"/>
  <c r="AT275" i="6"/>
  <c r="AT274" i="6"/>
  <c r="AT273" i="6"/>
  <c r="AT272" i="6"/>
  <c r="AT271" i="6"/>
  <c r="AT270" i="6"/>
  <c r="AT269" i="6"/>
  <c r="AT268" i="6"/>
  <c r="AT267" i="6"/>
  <c r="AT266" i="6"/>
  <c r="AT265" i="6"/>
  <c r="AT264" i="6"/>
  <c r="AT263" i="6"/>
  <c r="AT262" i="6"/>
  <c r="AT261" i="6"/>
  <c r="AT260" i="6"/>
  <c r="AT259" i="6"/>
  <c r="AT258" i="6"/>
  <c r="AT257" i="6"/>
  <c r="AT256" i="6"/>
  <c r="AT255" i="6"/>
  <c r="AT254" i="6"/>
  <c r="AT253" i="6"/>
  <c r="AT252" i="6"/>
  <c r="AT251" i="6"/>
  <c r="AT250" i="6"/>
  <c r="AT249" i="6"/>
  <c r="AT248" i="6"/>
  <c r="AT247" i="6"/>
  <c r="AT246" i="6"/>
  <c r="AT245" i="6"/>
  <c r="AT244" i="6"/>
  <c r="AT243" i="6"/>
  <c r="AT242" i="6"/>
  <c r="AT241" i="6"/>
  <c r="AT240" i="6"/>
  <c r="AT239" i="6"/>
  <c r="AT238" i="6"/>
  <c r="AT237" i="6"/>
  <c r="AT236" i="6"/>
  <c r="AT235" i="6"/>
  <c r="AT234" i="6"/>
  <c r="AT233" i="6"/>
  <c r="AT232" i="6"/>
  <c r="AT231" i="6"/>
  <c r="AT230" i="6"/>
  <c r="AT229" i="6"/>
  <c r="AT228" i="6"/>
  <c r="AT227" i="6"/>
  <c r="AT226" i="6"/>
  <c r="AT225" i="6"/>
  <c r="AT224" i="6"/>
  <c r="AT223" i="6"/>
  <c r="AT222" i="6"/>
  <c r="AT221" i="6"/>
  <c r="AT220" i="6"/>
  <c r="AT219" i="6"/>
  <c r="AT218" i="6"/>
  <c r="AT217" i="6"/>
  <c r="AT216" i="6"/>
  <c r="AT215" i="6"/>
  <c r="AT214" i="6"/>
  <c r="AT213" i="6"/>
  <c r="AT212" i="6"/>
  <c r="AT211" i="6"/>
  <c r="AT210" i="6"/>
  <c r="AT209" i="6"/>
  <c r="AT208" i="6"/>
  <c r="AT207" i="6"/>
  <c r="AT206" i="6"/>
  <c r="AT205" i="6"/>
  <c r="AT204" i="6"/>
  <c r="AT203" i="6"/>
  <c r="AT202" i="6"/>
  <c r="AT201" i="6"/>
  <c r="AT200" i="6"/>
  <c r="AT199" i="6"/>
  <c r="AT198" i="6"/>
  <c r="AT197" i="6"/>
  <c r="AT196" i="6"/>
  <c r="AT195" i="6"/>
  <c r="AT194" i="6"/>
  <c r="AT193" i="6"/>
  <c r="AT192" i="6"/>
  <c r="AT191" i="6"/>
  <c r="AT190" i="6"/>
  <c r="AT189" i="6"/>
  <c r="AT188" i="6"/>
  <c r="AT187" i="6"/>
  <c r="AT186" i="6"/>
  <c r="AT185" i="6"/>
  <c r="AT184" i="6"/>
  <c r="AT183" i="6"/>
  <c r="AT182" i="6"/>
  <c r="AT181" i="6"/>
  <c r="AT180" i="6"/>
  <c r="AT179" i="6"/>
  <c r="AT178" i="6"/>
  <c r="AT177" i="6"/>
  <c r="AT176" i="6"/>
  <c r="AT175" i="6"/>
  <c r="AT174" i="6"/>
  <c r="AT173" i="6"/>
  <c r="AT172" i="6"/>
  <c r="AT171" i="6"/>
  <c r="AT170" i="6"/>
  <c r="AT169" i="6"/>
  <c r="AT168" i="6"/>
  <c r="AT167" i="6"/>
  <c r="AT166" i="6"/>
  <c r="AT165" i="6"/>
  <c r="AT164" i="6"/>
  <c r="AT163" i="6"/>
  <c r="AT162" i="6"/>
  <c r="AT161" i="6"/>
  <c r="AT160" i="6"/>
  <c r="AT159" i="6"/>
  <c r="AT158" i="6"/>
  <c r="AT157" i="6"/>
  <c r="AT156" i="6"/>
  <c r="AT155" i="6"/>
  <c r="AT154" i="6"/>
  <c r="AT153" i="6"/>
  <c r="AT152" i="6"/>
  <c r="AT151" i="6"/>
  <c r="AT150" i="6"/>
  <c r="AT149" i="6"/>
  <c r="AT148" i="6"/>
  <c r="AT147" i="6"/>
  <c r="AT146" i="6"/>
  <c r="AT145" i="6"/>
  <c r="AT144" i="6"/>
  <c r="AT143" i="6"/>
  <c r="AT142" i="6"/>
  <c r="AT141" i="6"/>
  <c r="AT140" i="6"/>
  <c r="AT139" i="6"/>
  <c r="AT138" i="6"/>
  <c r="AT137" i="6"/>
  <c r="AT136" i="6"/>
  <c r="AT135" i="6"/>
  <c r="AT134" i="6"/>
  <c r="AT133" i="6"/>
  <c r="AT132" i="6"/>
  <c r="AT131" i="6"/>
  <c r="AT130" i="6"/>
  <c r="AT129" i="6"/>
  <c r="AT128" i="6"/>
  <c r="AT127" i="6"/>
  <c r="AT126" i="6"/>
  <c r="AT125" i="6"/>
  <c r="AT124" i="6"/>
  <c r="AT123" i="6"/>
  <c r="AT122" i="6"/>
  <c r="AT121" i="6"/>
  <c r="AT120" i="6"/>
  <c r="AT119" i="6"/>
  <c r="AT118" i="6"/>
  <c r="AT117" i="6"/>
  <c r="AT116" i="6"/>
  <c r="AT115" i="6"/>
  <c r="AT114" i="6"/>
  <c r="AT113" i="6"/>
  <c r="AT112" i="6"/>
  <c r="AT111" i="6"/>
  <c r="AT110" i="6"/>
  <c r="AT109" i="6"/>
  <c r="AT108" i="6"/>
  <c r="AT107" i="6"/>
  <c r="AT106" i="6"/>
  <c r="AT105" i="6"/>
  <c r="AT104" i="6"/>
  <c r="AT103" i="6"/>
  <c r="AT102" i="6"/>
  <c r="AT101" i="6"/>
  <c r="AT100" i="6"/>
  <c r="AT99" i="6"/>
  <c r="AT98" i="6"/>
  <c r="AT97" i="6"/>
  <c r="AT96" i="6"/>
  <c r="AT95" i="6"/>
  <c r="AT94" i="6"/>
  <c r="AT93" i="6"/>
  <c r="AT92" i="6"/>
  <c r="AT91" i="6"/>
  <c r="AT90" i="6"/>
  <c r="AT89" i="6"/>
  <c r="AT88" i="6"/>
  <c r="AT87" i="6"/>
  <c r="AT86" i="6"/>
  <c r="AT85" i="6"/>
  <c r="AT84" i="6"/>
  <c r="AT83" i="6"/>
  <c r="AT82" i="6"/>
  <c r="AT81" i="6"/>
  <c r="AT80" i="6"/>
  <c r="AT79" i="6"/>
  <c r="AT78" i="6"/>
  <c r="AT77" i="6"/>
  <c r="AT76" i="6"/>
  <c r="AT75" i="6"/>
  <c r="AT74" i="6"/>
  <c r="AT73" i="6"/>
  <c r="AT72" i="6"/>
  <c r="AT71" i="6"/>
  <c r="AT70" i="6"/>
  <c r="AT69" i="6"/>
  <c r="AT68" i="6"/>
  <c r="AT67" i="6"/>
  <c r="AT66" i="6"/>
  <c r="AT65" i="6"/>
  <c r="AT64" i="6"/>
  <c r="AT63" i="6"/>
  <c r="AT62" i="6"/>
  <c r="AT61" i="6"/>
  <c r="AT60" i="6"/>
  <c r="AT59" i="6"/>
  <c r="AT58" i="6"/>
  <c r="AT57" i="6"/>
  <c r="AT56" i="6"/>
  <c r="AT55" i="6"/>
  <c r="AT54" i="6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6" i="6"/>
  <c r="AT5" i="6"/>
  <c r="AT4" i="6"/>
  <c r="AT3" i="6"/>
  <c r="CI1757" i="6"/>
  <c r="CH1757" i="6"/>
  <c r="BS1757" i="6"/>
  <c r="BJ1757" i="6"/>
  <c r="BC1757" i="6"/>
  <c r="BB1757" i="6"/>
  <c r="BA1757" i="6"/>
  <c r="Q1757" i="6"/>
  <c r="CI1755" i="6"/>
  <c r="CH1755" i="6"/>
  <c r="BJ1755" i="6"/>
  <c r="BC1755" i="6"/>
  <c r="BB1755" i="6"/>
  <c r="BA1755" i="6"/>
  <c r="Q1755" i="6"/>
  <c r="CI1754" i="6"/>
  <c r="CH1754" i="6"/>
  <c r="BJ1754" i="6"/>
  <c r="BC1754" i="6"/>
  <c r="BB1754" i="6"/>
  <c r="BA1754" i="6"/>
  <c r="Q1754" i="6"/>
  <c r="CI1753" i="6"/>
  <c r="CH1753" i="6"/>
  <c r="BR1753" i="6"/>
  <c r="BS1753" i="6" s="1"/>
  <c r="BJ1753" i="6"/>
  <c r="BC1753" i="6"/>
  <c r="BB1753" i="6"/>
  <c r="BA1753" i="6"/>
  <c r="Q1753" i="6"/>
  <c r="CI1751" i="6"/>
  <c r="CH1751" i="6"/>
  <c r="BR1751" i="6"/>
  <c r="BS1751" i="6" s="1"/>
  <c r="BJ1751" i="6"/>
  <c r="BC1751" i="6"/>
  <c r="BB1751" i="6"/>
  <c r="BA1751" i="6"/>
  <c r="Q1751" i="6"/>
  <c r="CI1750" i="6"/>
  <c r="CH1750" i="6"/>
  <c r="BQ1750" i="6"/>
  <c r="BP1750" i="6"/>
  <c r="BO1750" i="6"/>
  <c r="BK1750" i="6"/>
  <c r="BJ1750" i="6"/>
  <c r="BB1750" i="6"/>
  <c r="BA1750" i="6"/>
  <c r="Q1750" i="6"/>
  <c r="CI1748" i="6"/>
  <c r="CH1748" i="6"/>
  <c r="BQ1748" i="6"/>
  <c r="BP1748" i="6"/>
  <c r="BO1748" i="6"/>
  <c r="BK1748" i="6"/>
  <c r="BJ1748" i="6"/>
  <c r="BB1748" i="6"/>
  <c r="BA1748" i="6"/>
  <c r="Q1748" i="6"/>
  <c r="CI1746" i="6"/>
  <c r="CH1746" i="6"/>
  <c r="BQ1746" i="6"/>
  <c r="BP1746" i="6"/>
  <c r="BO1746" i="6"/>
  <c r="BK1746" i="6"/>
  <c r="BJ1746" i="6"/>
  <c r="BB1746" i="6"/>
  <c r="BA1746" i="6"/>
  <c r="Q1746" i="6"/>
  <c r="CI1744" i="6"/>
  <c r="CH1744" i="6"/>
  <c r="BQ1744" i="6"/>
  <c r="BP1744" i="6"/>
  <c r="BO1744" i="6"/>
  <c r="BK1744" i="6"/>
  <c r="BJ1744" i="6"/>
  <c r="BB1744" i="6"/>
  <c r="BA1744" i="6"/>
  <c r="Q1744" i="6"/>
  <c r="CI1742" i="6"/>
  <c r="CH1742" i="6"/>
  <c r="BQ1742" i="6"/>
  <c r="BP1742" i="6"/>
  <c r="BO1742" i="6"/>
  <c r="BK1742" i="6"/>
  <c r="BJ1742" i="6"/>
  <c r="BB1742" i="6"/>
  <c r="BA1742" i="6"/>
  <c r="Q1742" i="6"/>
  <c r="CI200" i="6"/>
  <c r="CH200" i="6"/>
  <c r="BQ200" i="6"/>
  <c r="BP200" i="6"/>
  <c r="BO200" i="6"/>
  <c r="BK200" i="6"/>
  <c r="BJ200" i="6"/>
  <c r="BB200" i="6"/>
  <c r="BA200" i="6"/>
  <c r="Q200" i="6"/>
  <c r="CI184" i="6"/>
  <c r="CH184" i="6"/>
  <c r="BQ184" i="6"/>
  <c r="BP184" i="6"/>
  <c r="BO184" i="6"/>
  <c r="BK184" i="6"/>
  <c r="BJ184" i="6"/>
  <c r="BB184" i="6"/>
  <c r="BA184" i="6"/>
  <c r="Q184" i="6"/>
  <c r="CI177" i="6"/>
  <c r="CH177" i="6"/>
  <c r="BQ177" i="6"/>
  <c r="BP177" i="6"/>
  <c r="BO177" i="6"/>
  <c r="BK177" i="6"/>
  <c r="BJ177" i="6"/>
  <c r="BB177" i="6"/>
  <c r="BA177" i="6"/>
  <c r="Q177" i="6"/>
  <c r="CI1741" i="6"/>
  <c r="CH1741" i="6"/>
  <c r="BQ1741" i="6"/>
  <c r="BP1741" i="6"/>
  <c r="BO1741" i="6"/>
  <c r="BK1741" i="6"/>
  <c r="BJ1741" i="6"/>
  <c r="BC1741" i="6"/>
  <c r="BB1741" i="6"/>
  <c r="BA1741" i="6"/>
  <c r="S1741" i="6"/>
  <c r="R1741" i="6"/>
  <c r="Q1741" i="6"/>
  <c r="CI1740" i="6"/>
  <c r="CH1740" i="6"/>
  <c r="BQ1740" i="6"/>
  <c r="BP1740" i="6"/>
  <c r="BO1740" i="6"/>
  <c r="BK1740" i="6"/>
  <c r="BJ1740" i="6"/>
  <c r="BC1740" i="6"/>
  <c r="BB1740" i="6"/>
  <c r="BA1740" i="6"/>
  <c r="S1740" i="6"/>
  <c r="R1740" i="6"/>
  <c r="Q1740" i="6"/>
  <c r="CI1739" i="6"/>
  <c r="CH1739" i="6"/>
  <c r="BQ1739" i="6"/>
  <c r="BP1739" i="6"/>
  <c r="BO1739" i="6"/>
  <c r="BK1739" i="6"/>
  <c r="BJ1739" i="6"/>
  <c r="BC1739" i="6"/>
  <c r="BB1739" i="6"/>
  <c r="BA1739" i="6"/>
  <c r="S1739" i="6"/>
  <c r="R1739" i="6"/>
  <c r="Q1739" i="6"/>
  <c r="CI1737" i="6"/>
  <c r="CH1737" i="6"/>
  <c r="BQ1737" i="6"/>
  <c r="BP1737" i="6"/>
  <c r="BO1737" i="6"/>
  <c r="BK1737" i="6"/>
  <c r="BJ1737" i="6"/>
  <c r="BB1737" i="6"/>
  <c r="BA1737" i="6"/>
  <c r="S1737" i="6"/>
  <c r="R1737" i="6"/>
  <c r="Q1737" i="6"/>
  <c r="CI1736" i="6"/>
  <c r="CH1736" i="6"/>
  <c r="BQ1736" i="6"/>
  <c r="BP1736" i="6"/>
  <c r="BO1736" i="6"/>
  <c r="BK1736" i="6"/>
  <c r="BJ1736" i="6"/>
  <c r="BB1736" i="6"/>
  <c r="BA1736" i="6"/>
  <c r="S1736" i="6"/>
  <c r="R1736" i="6"/>
  <c r="Q1736" i="6"/>
  <c r="CI1734" i="6"/>
  <c r="CH1734" i="6"/>
  <c r="BQ1734" i="6"/>
  <c r="BP1734" i="6"/>
  <c r="BO1734" i="6"/>
  <c r="BK1734" i="6"/>
  <c r="BJ1734" i="6"/>
  <c r="BB1734" i="6"/>
  <c r="BA1734" i="6"/>
  <c r="Q1734" i="6"/>
  <c r="CI211" i="6"/>
  <c r="CH211" i="6"/>
  <c r="BQ211" i="6"/>
  <c r="BP211" i="6"/>
  <c r="BO211" i="6"/>
  <c r="BK211" i="6"/>
  <c r="BJ211" i="6"/>
  <c r="BB211" i="6"/>
  <c r="BA211" i="6"/>
  <c r="Q211" i="6"/>
  <c r="CI192" i="6"/>
  <c r="CH192" i="6"/>
  <c r="BQ192" i="6"/>
  <c r="BP192" i="6"/>
  <c r="BO192" i="6"/>
  <c r="BK192" i="6"/>
  <c r="BJ192" i="6"/>
  <c r="BB192" i="6"/>
  <c r="BA192" i="6"/>
  <c r="Q192" i="6"/>
  <c r="CI1733" i="6"/>
  <c r="CH1733" i="6"/>
  <c r="BQ1733" i="6"/>
  <c r="BP1733" i="6"/>
  <c r="BO1733" i="6"/>
  <c r="BK1733" i="6"/>
  <c r="BJ1733" i="6"/>
  <c r="BB1733" i="6"/>
  <c r="BA1733" i="6"/>
  <c r="Q1733" i="6"/>
  <c r="CI1731" i="6"/>
  <c r="CH1731" i="6"/>
  <c r="BQ1731" i="6"/>
  <c r="BP1731" i="6"/>
  <c r="BO1731" i="6"/>
  <c r="BK1731" i="6"/>
  <c r="BJ1731" i="6"/>
  <c r="BB1731" i="6"/>
  <c r="BA1731" i="6"/>
  <c r="Q1731" i="6"/>
  <c r="CI1729" i="6"/>
  <c r="CH1729" i="6"/>
  <c r="BQ1729" i="6"/>
  <c r="BP1729" i="6"/>
  <c r="BO1729" i="6"/>
  <c r="BK1729" i="6"/>
  <c r="BJ1729" i="6"/>
  <c r="BB1729" i="6"/>
  <c r="BA1729" i="6"/>
  <c r="Q1729" i="6"/>
  <c r="CI1727" i="6"/>
  <c r="CH1727" i="6"/>
  <c r="BQ1727" i="6"/>
  <c r="BP1727" i="6"/>
  <c r="BO1727" i="6"/>
  <c r="BK1727" i="6"/>
  <c r="BJ1727" i="6"/>
  <c r="BB1727" i="6"/>
  <c r="BA1727" i="6"/>
  <c r="Q1727" i="6"/>
  <c r="CI235" i="6"/>
  <c r="CH235" i="6"/>
  <c r="BQ235" i="6"/>
  <c r="BP235" i="6"/>
  <c r="BO235" i="6"/>
  <c r="BK235" i="6"/>
  <c r="BJ235" i="6"/>
  <c r="BB235" i="6"/>
  <c r="BA235" i="6"/>
  <c r="Q235" i="6"/>
  <c r="CI222" i="6"/>
  <c r="CH222" i="6"/>
  <c r="BQ222" i="6"/>
  <c r="BP222" i="6"/>
  <c r="BO222" i="6"/>
  <c r="BK222" i="6"/>
  <c r="BJ222" i="6"/>
  <c r="BB222" i="6"/>
  <c r="BA222" i="6"/>
  <c r="Q222" i="6"/>
  <c r="CI1726" i="6"/>
  <c r="CH1726" i="6"/>
  <c r="BQ1726" i="6"/>
  <c r="BP1726" i="6"/>
  <c r="BO1726" i="6"/>
  <c r="BK1726" i="6"/>
  <c r="BJ1726" i="6"/>
  <c r="BB1726" i="6"/>
  <c r="BA1726" i="6"/>
  <c r="Q1726" i="6"/>
  <c r="CI1724" i="6"/>
  <c r="CH1724" i="6"/>
  <c r="BQ1724" i="6"/>
  <c r="BP1724" i="6"/>
  <c r="BO1724" i="6"/>
  <c r="BK1724" i="6"/>
  <c r="BJ1724" i="6"/>
  <c r="BB1724" i="6"/>
  <c r="BA1724" i="6"/>
  <c r="Q1724" i="6"/>
  <c r="CI1722" i="6"/>
  <c r="CH1722" i="6"/>
  <c r="BQ1722" i="6"/>
  <c r="BP1722" i="6"/>
  <c r="BO1722" i="6"/>
  <c r="BK1722" i="6"/>
  <c r="BJ1722" i="6"/>
  <c r="BB1722" i="6"/>
  <c r="BA1722" i="6"/>
  <c r="Q1722" i="6"/>
  <c r="CI1720" i="6"/>
  <c r="CH1720" i="6"/>
  <c r="BQ1720" i="6"/>
  <c r="BP1720" i="6"/>
  <c r="BO1720" i="6"/>
  <c r="BK1720" i="6"/>
  <c r="BJ1720" i="6"/>
  <c r="BB1720" i="6"/>
  <c r="BA1720" i="6"/>
  <c r="Q1720" i="6"/>
  <c r="CI275" i="6"/>
  <c r="CH275" i="6"/>
  <c r="BQ275" i="6"/>
  <c r="BP275" i="6"/>
  <c r="BO275" i="6"/>
  <c r="BK275" i="6"/>
  <c r="BJ275" i="6"/>
  <c r="BB275" i="6"/>
  <c r="BA275" i="6"/>
  <c r="Q275" i="6"/>
  <c r="CI271" i="6"/>
  <c r="CH271" i="6"/>
  <c r="BQ271" i="6"/>
  <c r="BP271" i="6"/>
  <c r="BO271" i="6"/>
  <c r="BK271" i="6"/>
  <c r="BJ271" i="6"/>
  <c r="BB271" i="6"/>
  <c r="BA271" i="6"/>
  <c r="Q271" i="6"/>
  <c r="CI264" i="6"/>
  <c r="CH264" i="6"/>
  <c r="BQ264" i="6"/>
  <c r="BP264" i="6"/>
  <c r="BO264" i="6"/>
  <c r="BK264" i="6"/>
  <c r="BJ264" i="6"/>
  <c r="BB264" i="6"/>
  <c r="BA264" i="6"/>
  <c r="Q264" i="6"/>
  <c r="CI1719" i="6"/>
  <c r="CH1719" i="6"/>
  <c r="BQ1719" i="6"/>
  <c r="BP1719" i="6"/>
  <c r="BO1719" i="6"/>
  <c r="BK1719" i="6"/>
  <c r="BJ1719" i="6"/>
  <c r="BC1719" i="6"/>
  <c r="BB1719" i="6"/>
  <c r="BA1719" i="6"/>
  <c r="Q1719" i="6"/>
  <c r="CI1717" i="6"/>
  <c r="CH1717" i="6"/>
  <c r="BQ1717" i="6"/>
  <c r="BP1717" i="6"/>
  <c r="BO1717" i="6"/>
  <c r="BK1717" i="6"/>
  <c r="BJ1717" i="6"/>
  <c r="BB1717" i="6"/>
  <c r="BA1717" i="6"/>
  <c r="Q1717" i="6"/>
  <c r="CI1715" i="6"/>
  <c r="CH1715" i="6"/>
  <c r="BQ1715" i="6"/>
  <c r="BP1715" i="6"/>
  <c r="BO1715" i="6"/>
  <c r="BJ1715" i="6"/>
  <c r="BB1715" i="6"/>
  <c r="BA1715" i="6"/>
  <c r="Q1715" i="6"/>
  <c r="CI1713" i="6"/>
  <c r="CH1713" i="6"/>
  <c r="BQ1713" i="6"/>
  <c r="BP1713" i="6"/>
  <c r="BO1713" i="6"/>
  <c r="BK1713" i="6"/>
  <c r="BJ1713" i="6"/>
  <c r="BB1713" i="6"/>
  <c r="BA1713" i="6"/>
  <c r="Q1713" i="6"/>
  <c r="CI286" i="6"/>
  <c r="CH286" i="6"/>
  <c r="BQ286" i="6"/>
  <c r="BP286" i="6"/>
  <c r="BO286" i="6"/>
  <c r="BK286" i="6"/>
  <c r="BJ286" i="6"/>
  <c r="BB286" i="6"/>
  <c r="BA286" i="6"/>
  <c r="Q286" i="6"/>
  <c r="CI279" i="6"/>
  <c r="CH279" i="6"/>
  <c r="BQ279" i="6"/>
  <c r="BP279" i="6"/>
  <c r="BO279" i="6"/>
  <c r="BK279" i="6"/>
  <c r="BJ279" i="6"/>
  <c r="BB279" i="6"/>
  <c r="BA279" i="6"/>
  <c r="Q279" i="6"/>
  <c r="CI1712" i="6"/>
  <c r="CH1712" i="6"/>
  <c r="BQ1712" i="6"/>
  <c r="BP1712" i="6"/>
  <c r="BO1712" i="6"/>
  <c r="BK1712" i="6"/>
  <c r="BJ1712" i="6"/>
  <c r="BB1712" i="6"/>
  <c r="BA1712" i="6"/>
  <c r="Q1712" i="6"/>
  <c r="CI1710" i="6"/>
  <c r="CH1710" i="6"/>
  <c r="BQ1710" i="6"/>
  <c r="BP1710" i="6"/>
  <c r="BO1710" i="6"/>
  <c r="BK1710" i="6"/>
  <c r="BJ1710" i="6"/>
  <c r="BB1710" i="6"/>
  <c r="BA1710" i="6"/>
  <c r="Q1710" i="6"/>
  <c r="CI1708" i="6"/>
  <c r="CH1708" i="6"/>
  <c r="BQ1708" i="6"/>
  <c r="BP1708" i="6"/>
  <c r="BO1708" i="6"/>
  <c r="BJ1708" i="6"/>
  <c r="BB1708" i="6"/>
  <c r="BA1708" i="6"/>
  <c r="Q1708" i="6"/>
  <c r="CI1706" i="6"/>
  <c r="CH1706" i="6"/>
  <c r="BQ1706" i="6"/>
  <c r="BP1706" i="6"/>
  <c r="BO1706" i="6"/>
  <c r="BK1706" i="6"/>
  <c r="BJ1706" i="6"/>
  <c r="BB1706" i="6"/>
  <c r="BA1706" i="6"/>
  <c r="Q1706" i="6"/>
  <c r="CI303" i="6"/>
  <c r="CH303" i="6"/>
  <c r="BQ303" i="6"/>
  <c r="BP303" i="6"/>
  <c r="BO303" i="6"/>
  <c r="BK303" i="6"/>
  <c r="BJ303" i="6"/>
  <c r="BB303" i="6"/>
  <c r="BA303" i="6"/>
  <c r="Q303" i="6"/>
  <c r="CI299" i="6"/>
  <c r="CH299" i="6"/>
  <c r="BQ299" i="6"/>
  <c r="BP299" i="6"/>
  <c r="BO299" i="6"/>
  <c r="BJ299" i="6"/>
  <c r="BB299" i="6"/>
  <c r="BA299" i="6"/>
  <c r="Q299" i="6"/>
  <c r="CI1705" i="6"/>
  <c r="CH1705" i="6"/>
  <c r="BQ1705" i="6"/>
  <c r="BP1705" i="6"/>
  <c r="BO1705" i="6"/>
  <c r="BK1705" i="6"/>
  <c r="BJ1705" i="6"/>
  <c r="BB1705" i="6"/>
  <c r="BA1705" i="6"/>
  <c r="Q1705" i="6"/>
  <c r="CI1704" i="6"/>
  <c r="CH1704" i="6"/>
  <c r="BQ1704" i="6"/>
  <c r="BP1704" i="6"/>
  <c r="BO1704" i="6"/>
  <c r="BK1704" i="6"/>
  <c r="BJ1704" i="6"/>
  <c r="BB1704" i="6"/>
  <c r="BA1704" i="6"/>
  <c r="Q1704" i="6"/>
  <c r="CI1703" i="6"/>
  <c r="CH1703" i="6"/>
  <c r="BQ1703" i="6"/>
  <c r="BP1703" i="6"/>
  <c r="BO1703" i="6"/>
  <c r="BK1703" i="6"/>
  <c r="BJ1703" i="6"/>
  <c r="BB1703" i="6"/>
  <c r="BA1703" i="6"/>
  <c r="Q1703" i="6"/>
  <c r="CI1702" i="6"/>
  <c r="CH1702" i="6"/>
  <c r="BQ1702" i="6"/>
  <c r="BP1702" i="6"/>
  <c r="BO1702" i="6"/>
  <c r="BK1702" i="6"/>
  <c r="BJ1702" i="6"/>
  <c r="BB1702" i="6"/>
  <c r="BA1702" i="6"/>
  <c r="Q1702" i="6"/>
  <c r="CI1700" i="6"/>
  <c r="CH1700" i="6"/>
  <c r="BQ1700" i="6"/>
  <c r="BP1700" i="6"/>
  <c r="BO1700" i="6"/>
  <c r="BK1700" i="6"/>
  <c r="BJ1700" i="6"/>
  <c r="BB1700" i="6"/>
  <c r="BA1700" i="6"/>
  <c r="Q1700" i="6"/>
  <c r="CI1698" i="6"/>
  <c r="CH1698" i="6"/>
  <c r="BQ1698" i="6"/>
  <c r="BP1698" i="6"/>
  <c r="BO1698" i="6"/>
  <c r="BK1698" i="6"/>
  <c r="BJ1698" i="6"/>
  <c r="BB1698" i="6"/>
  <c r="BA1698" i="6"/>
  <c r="Q1698" i="6"/>
  <c r="CI1696" i="6"/>
  <c r="CH1696" i="6"/>
  <c r="BQ1696" i="6"/>
  <c r="BP1696" i="6"/>
  <c r="BO1696" i="6"/>
  <c r="BK1696" i="6"/>
  <c r="BJ1696" i="6"/>
  <c r="BB1696" i="6"/>
  <c r="BA1696" i="6"/>
  <c r="Q1696" i="6"/>
  <c r="CI1694" i="6"/>
  <c r="CH1694" i="6"/>
  <c r="BQ1694" i="6"/>
  <c r="BP1694" i="6"/>
  <c r="BO1694" i="6"/>
  <c r="BK1694" i="6"/>
  <c r="BJ1694" i="6"/>
  <c r="BB1694" i="6"/>
  <c r="BA1694" i="6"/>
  <c r="Q1694" i="6"/>
  <c r="CI338" i="6"/>
  <c r="CH338" i="6"/>
  <c r="CE338" i="6"/>
  <c r="BQ338" i="6"/>
  <c r="BP338" i="6"/>
  <c r="BO338" i="6"/>
  <c r="BK338" i="6"/>
  <c r="BJ338" i="6"/>
  <c r="BB338" i="6"/>
  <c r="BA338" i="6"/>
  <c r="S338" i="6"/>
  <c r="R338" i="6"/>
  <c r="Q338" i="6"/>
  <c r="CI325" i="6"/>
  <c r="CH325" i="6"/>
  <c r="BQ325" i="6"/>
  <c r="BP325" i="6"/>
  <c r="BO325" i="6"/>
  <c r="BK325" i="6"/>
  <c r="BJ325" i="6"/>
  <c r="BB325" i="6"/>
  <c r="BA325" i="6"/>
  <c r="Q325" i="6"/>
  <c r="CI320" i="6"/>
  <c r="CH320" i="6"/>
  <c r="BQ320" i="6"/>
  <c r="BP320" i="6"/>
  <c r="BO320" i="6"/>
  <c r="BK320" i="6"/>
  <c r="BJ320" i="6"/>
  <c r="BB320" i="6"/>
  <c r="BA320" i="6"/>
  <c r="Q320" i="6"/>
  <c r="CI1693" i="6"/>
  <c r="CH1693" i="6"/>
  <c r="BQ1693" i="6"/>
  <c r="BP1693" i="6"/>
  <c r="BO1693" i="6"/>
  <c r="BK1693" i="6"/>
  <c r="BJ1693" i="6"/>
  <c r="BB1693" i="6"/>
  <c r="BA1693" i="6"/>
  <c r="Q1693" i="6"/>
  <c r="CI381" i="6"/>
  <c r="CH381" i="6"/>
  <c r="BQ381" i="6"/>
  <c r="BP381" i="6"/>
  <c r="BO381" i="6"/>
  <c r="BK381" i="6"/>
  <c r="BJ381" i="6"/>
  <c r="BB381" i="6"/>
  <c r="BA381" i="6"/>
  <c r="Q381" i="6"/>
  <c r="CI1691" i="6"/>
  <c r="CH1691" i="6"/>
  <c r="BQ1691" i="6"/>
  <c r="BP1691" i="6"/>
  <c r="BO1691" i="6"/>
  <c r="BK1691" i="6"/>
  <c r="BJ1691" i="6"/>
  <c r="BB1691" i="6"/>
  <c r="BA1691" i="6"/>
  <c r="Q1691" i="6"/>
  <c r="CI1689" i="6"/>
  <c r="CH1689" i="6"/>
  <c r="BQ1689" i="6"/>
  <c r="BP1689" i="6"/>
  <c r="BO1689" i="6"/>
  <c r="BK1689" i="6"/>
  <c r="BJ1689" i="6"/>
  <c r="BB1689" i="6"/>
  <c r="BA1689" i="6"/>
  <c r="Q1689" i="6"/>
  <c r="CI360" i="6"/>
  <c r="CH360" i="6"/>
  <c r="BQ360" i="6"/>
  <c r="BP360" i="6"/>
  <c r="BO360" i="6"/>
  <c r="BK360" i="6"/>
  <c r="BJ360" i="6"/>
  <c r="BB360" i="6"/>
  <c r="BA360" i="6"/>
  <c r="Q360" i="6"/>
  <c r="CI1688" i="6"/>
  <c r="CH1688" i="6"/>
  <c r="BQ1688" i="6"/>
  <c r="BP1688" i="6"/>
  <c r="BO1688" i="6"/>
  <c r="BB1688" i="6"/>
  <c r="BA1688" i="6"/>
  <c r="Q1688" i="6"/>
  <c r="CI1686" i="6"/>
  <c r="CH1686" i="6"/>
  <c r="BQ1686" i="6"/>
  <c r="BP1686" i="6"/>
  <c r="BO1686" i="6"/>
  <c r="BK1686" i="6"/>
  <c r="BJ1686" i="6"/>
  <c r="BB1686" i="6"/>
  <c r="BA1686" i="6"/>
  <c r="Q1686" i="6"/>
  <c r="CI1684" i="6"/>
  <c r="CH1684" i="6"/>
  <c r="BQ1684" i="6"/>
  <c r="BP1684" i="6"/>
  <c r="BO1684" i="6"/>
  <c r="BK1684" i="6"/>
  <c r="BJ1684" i="6"/>
  <c r="BB1684" i="6"/>
  <c r="BA1684" i="6"/>
  <c r="Q1684" i="6"/>
  <c r="CI401" i="6"/>
  <c r="CH401" i="6"/>
  <c r="BQ401" i="6"/>
  <c r="BP401" i="6"/>
  <c r="BO401" i="6"/>
  <c r="BK401" i="6"/>
  <c r="BJ401" i="6"/>
  <c r="BB401" i="6"/>
  <c r="BA401" i="6"/>
  <c r="Q401" i="6"/>
  <c r="CI389" i="6"/>
  <c r="CH389" i="6"/>
  <c r="BQ389" i="6"/>
  <c r="BP389" i="6"/>
  <c r="BO389" i="6"/>
  <c r="BK389" i="6"/>
  <c r="BJ389" i="6"/>
  <c r="BB389" i="6"/>
  <c r="BA389" i="6"/>
  <c r="Q389" i="6"/>
  <c r="CI1683" i="6"/>
  <c r="CH1683" i="6"/>
  <c r="BQ1683" i="6"/>
  <c r="BP1683" i="6"/>
  <c r="BO1683" i="6"/>
  <c r="BK1683" i="6"/>
  <c r="BJ1683" i="6"/>
  <c r="BB1683" i="6"/>
  <c r="BA1683" i="6"/>
  <c r="Q1683" i="6"/>
  <c r="CI1682" i="6"/>
  <c r="CH1682" i="6"/>
  <c r="BQ1682" i="6"/>
  <c r="BP1682" i="6"/>
  <c r="BO1682" i="6"/>
  <c r="BK1682" i="6"/>
  <c r="BJ1682" i="6"/>
  <c r="BB1682" i="6"/>
  <c r="BA1682" i="6"/>
  <c r="Q1682" i="6"/>
  <c r="CI1680" i="6"/>
  <c r="CH1680" i="6"/>
  <c r="BQ1680" i="6"/>
  <c r="BP1680" i="6"/>
  <c r="BO1680" i="6"/>
  <c r="BK1680" i="6"/>
  <c r="BJ1680" i="6"/>
  <c r="BB1680" i="6"/>
  <c r="BA1680" i="6"/>
  <c r="Q1680" i="6"/>
  <c r="CI1679" i="6"/>
  <c r="CH1679" i="6"/>
  <c r="BQ1679" i="6"/>
  <c r="BP1679" i="6"/>
  <c r="BO1679" i="6"/>
  <c r="BK1679" i="6"/>
  <c r="BJ1679" i="6"/>
  <c r="BB1679" i="6"/>
  <c r="BA1679" i="6"/>
  <c r="Q1679" i="6"/>
  <c r="CI1678" i="6"/>
  <c r="CH1678" i="6"/>
  <c r="BQ1678" i="6"/>
  <c r="BP1678" i="6"/>
  <c r="BO1678" i="6"/>
  <c r="BK1678" i="6"/>
  <c r="BJ1678" i="6"/>
  <c r="BB1678" i="6"/>
  <c r="BA1678" i="6"/>
  <c r="Q1678" i="6"/>
  <c r="CI412" i="6"/>
  <c r="CH412" i="6"/>
  <c r="BQ412" i="6"/>
  <c r="BP412" i="6"/>
  <c r="BO412" i="6"/>
  <c r="BK412" i="6"/>
  <c r="BJ412" i="6"/>
  <c r="BB412" i="6"/>
  <c r="BA412" i="6"/>
  <c r="Q412" i="6"/>
  <c r="CI1677" i="6"/>
  <c r="CH1677" i="6"/>
  <c r="BQ1677" i="6"/>
  <c r="BP1677" i="6"/>
  <c r="BO1677" i="6"/>
  <c r="BK1677" i="6"/>
  <c r="BJ1677" i="6"/>
  <c r="BB1677" i="6"/>
  <c r="BA1677" i="6"/>
  <c r="Q1677" i="6"/>
  <c r="CI1675" i="6"/>
  <c r="CH1675" i="6"/>
  <c r="BQ1675" i="6"/>
  <c r="BP1675" i="6"/>
  <c r="BO1675" i="6"/>
  <c r="BJ1675" i="6"/>
  <c r="BB1675" i="6"/>
  <c r="BA1675" i="6"/>
  <c r="Q1675" i="6"/>
  <c r="CI419" i="6"/>
  <c r="CH419" i="6"/>
  <c r="BQ419" i="6"/>
  <c r="BP419" i="6"/>
  <c r="BO419" i="6"/>
  <c r="BK419" i="6"/>
  <c r="BJ419" i="6"/>
  <c r="BB419" i="6"/>
  <c r="BA419" i="6"/>
  <c r="S419" i="6"/>
  <c r="R419" i="6"/>
  <c r="Q419" i="6"/>
  <c r="CI1674" i="6"/>
  <c r="CH1674" i="6"/>
  <c r="BQ1674" i="6"/>
  <c r="BP1674" i="6"/>
  <c r="BO1674" i="6"/>
  <c r="BK1674" i="6"/>
  <c r="BJ1674" i="6"/>
  <c r="BB1674" i="6"/>
  <c r="BA1674" i="6"/>
  <c r="Q1674" i="6"/>
  <c r="CI1672" i="6"/>
  <c r="CH1672" i="6"/>
  <c r="BQ1672" i="6"/>
  <c r="BP1672" i="6"/>
  <c r="BO1672" i="6"/>
  <c r="BK1672" i="6"/>
  <c r="BJ1672" i="6"/>
  <c r="BB1672" i="6"/>
  <c r="BA1672" i="6"/>
  <c r="Q1672" i="6"/>
  <c r="CI1670" i="6"/>
  <c r="CH1670" i="6"/>
  <c r="BQ1670" i="6"/>
  <c r="BP1670" i="6"/>
  <c r="BO1670" i="6"/>
  <c r="BK1670" i="6"/>
  <c r="BJ1670" i="6"/>
  <c r="BB1670" i="6"/>
  <c r="BA1670" i="6"/>
  <c r="Q1670" i="6"/>
  <c r="CI462" i="6"/>
  <c r="CH462" i="6"/>
  <c r="BQ462" i="6"/>
  <c r="BP462" i="6"/>
  <c r="BO462" i="6"/>
  <c r="BK462" i="6"/>
  <c r="BJ462" i="6"/>
  <c r="BB462" i="6"/>
  <c r="BA462" i="6"/>
  <c r="S462" i="6"/>
  <c r="R462" i="6"/>
  <c r="Q462" i="6"/>
  <c r="CI446" i="6"/>
  <c r="CH446" i="6"/>
  <c r="BQ446" i="6"/>
  <c r="BP446" i="6"/>
  <c r="BO446" i="6"/>
  <c r="BJ446" i="6"/>
  <c r="BB446" i="6"/>
  <c r="BA446" i="6"/>
  <c r="Q446" i="6"/>
  <c r="CI1669" i="6"/>
  <c r="CH1669" i="6"/>
  <c r="BQ1669" i="6"/>
  <c r="BP1669" i="6"/>
  <c r="BO1669" i="6"/>
  <c r="BK1669" i="6"/>
  <c r="BJ1669" i="6"/>
  <c r="BB1669" i="6"/>
  <c r="BA1669" i="6"/>
  <c r="Q1669" i="6"/>
  <c r="CI1667" i="6"/>
  <c r="CH1667" i="6"/>
  <c r="BQ1667" i="6"/>
  <c r="BP1667" i="6"/>
  <c r="BO1667" i="6"/>
  <c r="BK1667" i="6"/>
  <c r="BJ1667" i="6"/>
  <c r="BB1667" i="6"/>
  <c r="BA1667" i="6"/>
  <c r="Q1667" i="6"/>
  <c r="CI478" i="6"/>
  <c r="CH478" i="6"/>
  <c r="BQ478" i="6"/>
  <c r="BP478" i="6"/>
  <c r="BO478" i="6"/>
  <c r="BK478" i="6"/>
  <c r="BJ478" i="6"/>
  <c r="BB478" i="6"/>
  <c r="BA478" i="6"/>
  <c r="S478" i="6"/>
  <c r="R478" i="6"/>
  <c r="Q478" i="6"/>
  <c r="CI467" i="6"/>
  <c r="CH467" i="6"/>
  <c r="BQ467" i="6"/>
  <c r="BP467" i="6"/>
  <c r="BO467" i="6"/>
  <c r="BK467" i="6"/>
  <c r="BJ467" i="6"/>
  <c r="BB467" i="6"/>
  <c r="BA467" i="6"/>
  <c r="Q467" i="6"/>
  <c r="CI1661" i="6"/>
  <c r="CH1661" i="6"/>
  <c r="BQ1661" i="6"/>
  <c r="BP1661" i="6"/>
  <c r="BO1661" i="6"/>
  <c r="BK1661" i="6"/>
  <c r="BJ1661" i="6"/>
  <c r="BB1661" i="6"/>
  <c r="BA1661" i="6"/>
  <c r="Q1661" i="6"/>
  <c r="CI1665" i="6"/>
  <c r="CH1665" i="6"/>
  <c r="BQ1665" i="6"/>
  <c r="BP1665" i="6"/>
  <c r="BO1665" i="6"/>
  <c r="BK1665" i="6"/>
  <c r="BJ1665" i="6"/>
  <c r="BB1665" i="6"/>
  <c r="BA1665" i="6"/>
  <c r="Q1665" i="6"/>
  <c r="CI1663" i="6"/>
  <c r="CH1663" i="6"/>
  <c r="BQ1663" i="6"/>
  <c r="BP1663" i="6"/>
  <c r="BO1663" i="6"/>
  <c r="BJ1663" i="6"/>
  <c r="BA1663" i="6"/>
  <c r="Q1663" i="6"/>
  <c r="CI1660" i="6"/>
  <c r="CH1660" i="6"/>
  <c r="BQ1660" i="6"/>
  <c r="BP1660" i="6"/>
  <c r="BO1660" i="6"/>
  <c r="BK1660" i="6"/>
  <c r="BJ1660" i="6"/>
  <c r="BB1660" i="6"/>
  <c r="BA1660" i="6"/>
  <c r="Q1660" i="6"/>
  <c r="CI514" i="6"/>
  <c r="CH514" i="6"/>
  <c r="BQ514" i="6"/>
  <c r="BP514" i="6"/>
  <c r="BO514" i="6"/>
  <c r="BK514" i="6"/>
  <c r="BJ514" i="6"/>
  <c r="BB514" i="6"/>
  <c r="BA514" i="6"/>
  <c r="Q514" i="6"/>
  <c r="CI496" i="6"/>
  <c r="CH496" i="6"/>
  <c r="BQ496" i="6"/>
  <c r="BP496" i="6"/>
  <c r="BO496" i="6"/>
  <c r="BK496" i="6"/>
  <c r="BJ496" i="6"/>
  <c r="BB496" i="6"/>
  <c r="BA496" i="6"/>
  <c r="Q496" i="6"/>
  <c r="CI1659" i="6"/>
  <c r="CH1659" i="6"/>
  <c r="BQ1659" i="6"/>
  <c r="BP1659" i="6"/>
  <c r="BO1659" i="6"/>
  <c r="BK1659" i="6"/>
  <c r="BJ1659" i="6"/>
  <c r="BB1659" i="6"/>
  <c r="BA1659" i="6"/>
  <c r="Q1659" i="6"/>
  <c r="CI1657" i="6"/>
  <c r="CH1657" i="6"/>
  <c r="BQ1657" i="6"/>
  <c r="BP1657" i="6"/>
  <c r="BO1657" i="6"/>
  <c r="BK1657" i="6"/>
  <c r="BJ1657" i="6"/>
  <c r="BB1657" i="6"/>
  <c r="BA1657" i="6"/>
  <c r="Q1657" i="6"/>
  <c r="CI1656" i="6"/>
  <c r="CH1656" i="6"/>
  <c r="BQ1656" i="6"/>
  <c r="BP1656" i="6"/>
  <c r="BO1656" i="6"/>
  <c r="BK1656" i="6"/>
  <c r="BJ1656" i="6"/>
  <c r="BB1656" i="6"/>
  <c r="BA1656" i="6"/>
  <c r="Q1656" i="6"/>
  <c r="CI527" i="6"/>
  <c r="CH527" i="6"/>
  <c r="BQ527" i="6"/>
  <c r="BP527" i="6"/>
  <c r="BO527" i="6"/>
  <c r="BK527" i="6"/>
  <c r="BJ527" i="6"/>
  <c r="BB527" i="6"/>
  <c r="BA527" i="6"/>
  <c r="Q527" i="6"/>
  <c r="CI1655" i="6"/>
  <c r="CH1655" i="6"/>
  <c r="BQ1655" i="6"/>
  <c r="BP1655" i="6"/>
  <c r="BO1655" i="6"/>
  <c r="BK1655" i="6"/>
  <c r="BJ1655" i="6"/>
  <c r="BB1655" i="6"/>
  <c r="BA1655" i="6"/>
  <c r="Q1655" i="6"/>
  <c r="CI1653" i="6"/>
  <c r="CH1653" i="6"/>
  <c r="BQ1653" i="6"/>
  <c r="BP1653" i="6"/>
  <c r="BO1653" i="6"/>
  <c r="BK1653" i="6"/>
  <c r="BJ1653" i="6"/>
  <c r="BB1653" i="6"/>
  <c r="BA1653" i="6"/>
  <c r="Q1653" i="6"/>
  <c r="CI1652" i="6"/>
  <c r="CH1652" i="6"/>
  <c r="BQ1652" i="6"/>
  <c r="BP1652" i="6"/>
  <c r="BO1652" i="6"/>
  <c r="BJ1652" i="6"/>
  <c r="BB1652" i="6"/>
  <c r="BA1652" i="6"/>
  <c r="Q1652" i="6"/>
  <c r="CI1651" i="6"/>
  <c r="CH1651" i="6"/>
  <c r="BQ1651" i="6"/>
  <c r="BP1651" i="6"/>
  <c r="BO1651" i="6"/>
  <c r="BK1651" i="6"/>
  <c r="BJ1651" i="6"/>
  <c r="BB1651" i="6"/>
  <c r="BA1651" i="6"/>
  <c r="Q1651" i="6"/>
  <c r="CI1650" i="6"/>
  <c r="CH1650" i="6"/>
  <c r="BQ1650" i="6"/>
  <c r="BP1650" i="6"/>
  <c r="BO1650" i="6"/>
  <c r="BK1650" i="6"/>
  <c r="BJ1650" i="6"/>
  <c r="BB1650" i="6"/>
  <c r="BA1650" i="6"/>
  <c r="S1650" i="6"/>
  <c r="R1650" i="6"/>
  <c r="Q1650" i="6"/>
  <c r="CI1649" i="6"/>
  <c r="CH1649" i="6"/>
  <c r="BQ1649" i="6"/>
  <c r="BP1649" i="6"/>
  <c r="BO1649" i="6"/>
  <c r="BK1649" i="6"/>
  <c r="BJ1649" i="6"/>
  <c r="BB1649" i="6"/>
  <c r="BA1649" i="6"/>
  <c r="S1649" i="6"/>
  <c r="R1649" i="6"/>
  <c r="Q1649" i="6"/>
  <c r="CI1648" i="6"/>
  <c r="CH1648" i="6"/>
  <c r="BQ1648" i="6"/>
  <c r="BP1648" i="6"/>
  <c r="BO1648" i="6"/>
  <c r="BK1648" i="6"/>
  <c r="BJ1648" i="6"/>
  <c r="BB1648" i="6"/>
  <c r="BA1648" i="6"/>
  <c r="Q1648" i="6"/>
  <c r="CI1647" i="6"/>
  <c r="CH1647" i="6"/>
  <c r="BQ1647" i="6"/>
  <c r="BP1647" i="6"/>
  <c r="BO1647" i="6"/>
  <c r="BK1647" i="6"/>
  <c r="BJ1647" i="6"/>
  <c r="BB1647" i="6"/>
  <c r="BA1647" i="6"/>
  <c r="Q1647" i="6"/>
  <c r="CI1646" i="6"/>
  <c r="CH1646" i="6"/>
  <c r="BQ1646" i="6"/>
  <c r="BP1646" i="6"/>
  <c r="BO1646" i="6"/>
  <c r="BK1646" i="6"/>
  <c r="BJ1646" i="6"/>
  <c r="BB1646" i="6"/>
  <c r="BA1646" i="6"/>
  <c r="Q1646" i="6"/>
  <c r="CI1645" i="6"/>
  <c r="CH1645" i="6"/>
  <c r="BQ1645" i="6"/>
  <c r="BP1645" i="6"/>
  <c r="BO1645" i="6"/>
  <c r="BK1645" i="6"/>
  <c r="BJ1645" i="6"/>
  <c r="BB1645" i="6"/>
  <c r="BA1645" i="6"/>
  <c r="Q1645" i="6"/>
  <c r="CI1644" i="6"/>
  <c r="CH1644" i="6"/>
  <c r="BQ1644" i="6"/>
  <c r="BP1644" i="6"/>
  <c r="BO1644" i="6"/>
  <c r="BK1644" i="6"/>
  <c r="BJ1644" i="6"/>
  <c r="BB1644" i="6"/>
  <c r="BA1644" i="6"/>
  <c r="S1644" i="6"/>
  <c r="R1644" i="6"/>
  <c r="Q1644" i="6"/>
  <c r="CI1643" i="6"/>
  <c r="CH1643" i="6"/>
  <c r="BQ1643" i="6"/>
  <c r="BP1643" i="6"/>
  <c r="BO1643" i="6"/>
  <c r="BK1643" i="6"/>
  <c r="BJ1643" i="6"/>
  <c r="BB1643" i="6"/>
  <c r="BA1643" i="6"/>
  <c r="S1643" i="6"/>
  <c r="R1643" i="6"/>
  <c r="Q1643" i="6"/>
  <c r="CI1642" i="6"/>
  <c r="CH1642" i="6"/>
  <c r="BQ1642" i="6"/>
  <c r="BP1642" i="6"/>
  <c r="BO1642" i="6"/>
  <c r="BK1642" i="6"/>
  <c r="BJ1642" i="6"/>
  <c r="BA1642" i="6"/>
  <c r="Q1642" i="6"/>
  <c r="CI1641" i="6"/>
  <c r="CH1641" i="6"/>
  <c r="BQ1641" i="6"/>
  <c r="BP1641" i="6"/>
  <c r="BO1641" i="6"/>
  <c r="BK1641" i="6"/>
  <c r="BJ1641" i="6"/>
  <c r="BB1641" i="6"/>
  <c r="BA1641" i="6"/>
  <c r="Q1641" i="6"/>
  <c r="CI1640" i="6"/>
  <c r="CH1640" i="6"/>
  <c r="BQ1640" i="6"/>
  <c r="BP1640" i="6"/>
  <c r="BO1640" i="6"/>
  <c r="BK1640" i="6"/>
  <c r="BJ1640" i="6"/>
  <c r="BB1640" i="6"/>
  <c r="BA1640" i="6"/>
  <c r="Q1640" i="6"/>
  <c r="CI1639" i="6"/>
  <c r="CH1639" i="6"/>
  <c r="BQ1639" i="6"/>
  <c r="BP1639" i="6"/>
  <c r="BO1639" i="6"/>
  <c r="BJ1639" i="6"/>
  <c r="BB1639" i="6"/>
  <c r="BA1639" i="6"/>
  <c r="Q1639" i="6"/>
  <c r="CI1638" i="6"/>
  <c r="CH1638" i="6"/>
  <c r="BQ1638" i="6"/>
  <c r="BP1638" i="6"/>
  <c r="BO1638" i="6"/>
  <c r="BK1638" i="6"/>
  <c r="BJ1638" i="6"/>
  <c r="BB1638" i="6"/>
  <c r="BA1638" i="6"/>
  <c r="Q1638" i="6"/>
  <c r="CI1637" i="6"/>
  <c r="CH1637" i="6"/>
  <c r="BQ1637" i="6"/>
  <c r="BP1637" i="6"/>
  <c r="BO1637" i="6"/>
  <c r="BJ1637" i="6"/>
  <c r="BB1637" i="6"/>
  <c r="BA1637" i="6"/>
  <c r="Q1637" i="6"/>
  <c r="CI1636" i="6"/>
  <c r="CH1636" i="6"/>
  <c r="BQ1636" i="6"/>
  <c r="BP1636" i="6"/>
  <c r="BO1636" i="6"/>
  <c r="BJ1636" i="6"/>
  <c r="BB1636" i="6"/>
  <c r="BA1636" i="6"/>
  <c r="Q1636" i="6"/>
  <c r="CI1635" i="6"/>
  <c r="CH1635" i="6"/>
  <c r="BQ1635" i="6"/>
  <c r="BP1635" i="6"/>
  <c r="BO1635" i="6"/>
  <c r="BJ1635" i="6"/>
  <c r="BB1635" i="6"/>
  <c r="BA1635" i="6"/>
  <c r="Q1635" i="6"/>
  <c r="CI1634" i="6"/>
  <c r="CH1634" i="6"/>
  <c r="BQ1634" i="6"/>
  <c r="BP1634" i="6"/>
  <c r="BO1634" i="6"/>
  <c r="BK1634" i="6"/>
  <c r="BJ1634" i="6"/>
  <c r="BB1634" i="6"/>
  <c r="BA1634" i="6"/>
  <c r="Q1634" i="6"/>
  <c r="CI1633" i="6"/>
  <c r="CH1633" i="6"/>
  <c r="BQ1633" i="6"/>
  <c r="BP1633" i="6"/>
  <c r="BO1633" i="6"/>
  <c r="BK1633" i="6"/>
  <c r="BJ1633" i="6"/>
  <c r="BB1633" i="6"/>
  <c r="BA1633" i="6"/>
  <c r="Q1633" i="6"/>
  <c r="CI1632" i="6"/>
  <c r="CH1632" i="6"/>
  <c r="BQ1632" i="6"/>
  <c r="BP1632" i="6"/>
  <c r="BO1632" i="6"/>
  <c r="BK1632" i="6"/>
  <c r="BJ1632" i="6"/>
  <c r="BB1632" i="6"/>
  <c r="BA1632" i="6"/>
  <c r="Q1632" i="6"/>
  <c r="CI1631" i="6"/>
  <c r="CH1631" i="6"/>
  <c r="BQ1631" i="6"/>
  <c r="BP1631" i="6"/>
  <c r="BO1631" i="6"/>
  <c r="BK1631" i="6"/>
  <c r="BJ1631" i="6"/>
  <c r="BB1631" i="6"/>
  <c r="BA1631" i="6"/>
  <c r="Q1631" i="6"/>
  <c r="CI1630" i="6"/>
  <c r="CH1630" i="6"/>
  <c r="BQ1630" i="6"/>
  <c r="BP1630" i="6"/>
  <c r="BO1630" i="6"/>
  <c r="BK1630" i="6"/>
  <c r="BJ1630" i="6"/>
  <c r="BB1630" i="6"/>
  <c r="BA1630" i="6"/>
  <c r="Q1630" i="6"/>
  <c r="CI1629" i="6"/>
  <c r="CH1629" i="6"/>
  <c r="BQ1629" i="6"/>
  <c r="BP1629" i="6"/>
  <c r="BO1629" i="6"/>
  <c r="BK1629" i="6"/>
  <c r="BJ1629" i="6"/>
  <c r="BB1629" i="6"/>
  <c r="BA1629" i="6"/>
  <c r="Q1629" i="6"/>
  <c r="CI1628" i="6"/>
  <c r="CH1628" i="6"/>
  <c r="BQ1628" i="6"/>
  <c r="BP1628" i="6"/>
  <c r="BO1628" i="6"/>
  <c r="BK1628" i="6"/>
  <c r="BJ1628" i="6"/>
  <c r="BB1628" i="6"/>
  <c r="BA1628" i="6"/>
  <c r="Q1628" i="6"/>
  <c r="CI1627" i="6"/>
  <c r="CH1627" i="6"/>
  <c r="BQ1627" i="6"/>
  <c r="BP1627" i="6"/>
  <c r="BO1627" i="6"/>
  <c r="BK1627" i="6"/>
  <c r="BJ1627" i="6"/>
  <c r="BB1627" i="6"/>
  <c r="BA1627" i="6"/>
  <c r="Q1627" i="6"/>
  <c r="CI1626" i="6"/>
  <c r="CH1626" i="6"/>
  <c r="BQ1626" i="6"/>
  <c r="BP1626" i="6"/>
  <c r="BO1626" i="6"/>
  <c r="BJ1626" i="6"/>
  <c r="BB1626" i="6"/>
  <c r="BA1626" i="6"/>
  <c r="Q1626" i="6"/>
  <c r="CI1625" i="6"/>
  <c r="CH1625" i="6"/>
  <c r="BQ1625" i="6"/>
  <c r="BP1625" i="6"/>
  <c r="BO1625" i="6"/>
  <c r="BK1625" i="6"/>
  <c r="BJ1625" i="6"/>
  <c r="BB1625" i="6"/>
  <c r="BA1625" i="6"/>
  <c r="S1625" i="6"/>
  <c r="R1625" i="6"/>
  <c r="Q1625" i="6"/>
  <c r="CI1624" i="6"/>
  <c r="CH1624" i="6"/>
  <c r="BQ1624" i="6"/>
  <c r="BP1624" i="6"/>
  <c r="BO1624" i="6"/>
  <c r="BK1624" i="6"/>
  <c r="BJ1624" i="6"/>
  <c r="BB1624" i="6"/>
  <c r="BA1624" i="6"/>
  <c r="S1624" i="6"/>
  <c r="R1624" i="6"/>
  <c r="Q1624" i="6"/>
  <c r="CI1623" i="6"/>
  <c r="CH1623" i="6"/>
  <c r="BQ1623" i="6"/>
  <c r="BP1623" i="6"/>
  <c r="BO1623" i="6"/>
  <c r="BK1623" i="6"/>
  <c r="BJ1623" i="6"/>
  <c r="BB1623" i="6"/>
  <c r="BA1623" i="6"/>
  <c r="Q1623" i="6"/>
  <c r="CI1622" i="6"/>
  <c r="CH1622" i="6"/>
  <c r="BQ1622" i="6"/>
  <c r="BP1622" i="6"/>
  <c r="BO1622" i="6"/>
  <c r="BK1622" i="6"/>
  <c r="BJ1622" i="6"/>
  <c r="BC1622" i="6"/>
  <c r="BB1622" i="6"/>
  <c r="BA1622" i="6"/>
  <c r="Q1622" i="6"/>
  <c r="CI1621" i="6"/>
  <c r="CH1621" i="6"/>
  <c r="BQ1621" i="6"/>
  <c r="BP1621" i="6"/>
  <c r="BO1621" i="6"/>
  <c r="BK1621" i="6"/>
  <c r="BJ1621" i="6"/>
  <c r="BC1621" i="6"/>
  <c r="BB1621" i="6"/>
  <c r="BA1621" i="6"/>
  <c r="Q1621" i="6"/>
  <c r="CI1620" i="6"/>
  <c r="CH1620" i="6"/>
  <c r="BQ1620" i="6"/>
  <c r="BP1620" i="6"/>
  <c r="BO1620" i="6"/>
  <c r="BK1620" i="6"/>
  <c r="BJ1620" i="6"/>
  <c r="BB1620" i="6"/>
  <c r="BA1620" i="6"/>
  <c r="Q1620" i="6"/>
  <c r="CI1619" i="6"/>
  <c r="CH1619" i="6"/>
  <c r="BQ1619" i="6"/>
  <c r="BP1619" i="6"/>
  <c r="BO1619" i="6"/>
  <c r="BK1619" i="6"/>
  <c r="BJ1619" i="6"/>
  <c r="BB1619" i="6"/>
  <c r="BA1619" i="6"/>
  <c r="Q1619" i="6"/>
  <c r="CI1618" i="6"/>
  <c r="CH1618" i="6"/>
  <c r="BQ1618" i="6"/>
  <c r="BP1618" i="6"/>
  <c r="BO1618" i="6"/>
  <c r="BK1618" i="6"/>
  <c r="BJ1618" i="6"/>
  <c r="BA1618" i="6"/>
  <c r="Q1618" i="6"/>
  <c r="CI1617" i="6"/>
  <c r="CH1617" i="6"/>
  <c r="BQ1617" i="6"/>
  <c r="BP1617" i="6"/>
  <c r="BO1617" i="6"/>
  <c r="BK1617" i="6"/>
  <c r="BJ1617" i="6"/>
  <c r="BA1617" i="6"/>
  <c r="Q1617" i="6"/>
  <c r="CI1616" i="6"/>
  <c r="CH1616" i="6"/>
  <c r="BQ1616" i="6"/>
  <c r="BP1616" i="6"/>
  <c r="BO1616" i="6"/>
  <c r="BK1616" i="6"/>
  <c r="BJ1616" i="6"/>
  <c r="BB1616" i="6"/>
  <c r="BA1616" i="6"/>
  <c r="Q1616" i="6"/>
  <c r="CI1615" i="6"/>
  <c r="CH1615" i="6"/>
  <c r="BQ1615" i="6"/>
  <c r="BP1615" i="6"/>
  <c r="BO1615" i="6"/>
  <c r="BK1615" i="6"/>
  <c r="BJ1615" i="6"/>
  <c r="BB1615" i="6"/>
  <c r="BA1615" i="6"/>
  <c r="Q1615" i="6"/>
  <c r="CI1614" i="6"/>
  <c r="CH1614" i="6"/>
  <c r="BQ1614" i="6"/>
  <c r="BP1614" i="6"/>
  <c r="BO1614" i="6"/>
  <c r="BB1614" i="6"/>
  <c r="BA1614" i="6"/>
  <c r="Q1614" i="6"/>
  <c r="CI1613" i="6"/>
  <c r="CH1613" i="6"/>
  <c r="BQ1613" i="6"/>
  <c r="BP1613" i="6"/>
  <c r="BO1613" i="6"/>
  <c r="BK1613" i="6"/>
  <c r="BJ1613" i="6"/>
  <c r="BB1613" i="6"/>
  <c r="BA1613" i="6"/>
  <c r="Q1613" i="6"/>
  <c r="CI1612" i="6"/>
  <c r="CH1612" i="6"/>
  <c r="BQ1612" i="6"/>
  <c r="BP1612" i="6"/>
  <c r="BO1612" i="6"/>
  <c r="BK1612" i="6"/>
  <c r="BJ1612" i="6"/>
  <c r="BB1612" i="6"/>
  <c r="BA1612" i="6"/>
  <c r="Q1612" i="6"/>
  <c r="CI1611" i="6"/>
  <c r="CH1611" i="6"/>
  <c r="BQ1611" i="6"/>
  <c r="BP1611" i="6"/>
  <c r="BO1611" i="6"/>
  <c r="BK1611" i="6"/>
  <c r="BJ1611" i="6"/>
  <c r="BB1611" i="6"/>
  <c r="BA1611" i="6"/>
  <c r="Q1611" i="6"/>
  <c r="CI1610" i="6"/>
  <c r="CH1610" i="6"/>
  <c r="BQ1610" i="6"/>
  <c r="BP1610" i="6"/>
  <c r="BO1610" i="6"/>
  <c r="BK1610" i="6"/>
  <c r="BJ1610" i="6"/>
  <c r="BB1610" i="6"/>
  <c r="BA1610" i="6"/>
  <c r="Q1610" i="6"/>
  <c r="CI1609" i="6"/>
  <c r="CH1609" i="6"/>
  <c r="BQ1609" i="6"/>
  <c r="BP1609" i="6"/>
  <c r="BO1609" i="6"/>
  <c r="BK1609" i="6"/>
  <c r="BJ1609" i="6"/>
  <c r="BB1609" i="6"/>
  <c r="BA1609" i="6"/>
  <c r="S1609" i="6"/>
  <c r="R1609" i="6"/>
  <c r="Q1609" i="6"/>
  <c r="CI1608" i="6"/>
  <c r="CH1608" i="6"/>
  <c r="BQ1608" i="6"/>
  <c r="BP1608" i="6"/>
  <c r="BO1608" i="6"/>
  <c r="BK1608" i="6"/>
  <c r="BJ1608" i="6"/>
  <c r="BB1608" i="6"/>
  <c r="BA1608" i="6"/>
  <c r="Q1608" i="6"/>
  <c r="CI1607" i="6"/>
  <c r="CH1607" i="6"/>
  <c r="BQ1607" i="6"/>
  <c r="BP1607" i="6"/>
  <c r="BO1607" i="6"/>
  <c r="BK1607" i="6"/>
  <c r="BJ1607" i="6"/>
  <c r="BB1607" i="6"/>
  <c r="BA1607" i="6"/>
  <c r="Q1607" i="6"/>
  <c r="CI1606" i="6"/>
  <c r="CH1606" i="6"/>
  <c r="BJ1606" i="6"/>
  <c r="BA1606" i="6"/>
  <c r="Q1606" i="6"/>
  <c r="CI1605" i="6"/>
  <c r="CH1605" i="6"/>
  <c r="BJ1605" i="6"/>
  <c r="BA1605" i="6"/>
  <c r="Q1605" i="6"/>
  <c r="CI1604" i="6"/>
  <c r="CH1604" i="6"/>
  <c r="BQ1604" i="6"/>
  <c r="BP1604" i="6"/>
  <c r="BO1604" i="6"/>
  <c r="BK1604" i="6"/>
  <c r="BJ1604" i="6"/>
  <c r="BB1604" i="6"/>
  <c r="BA1604" i="6"/>
  <c r="Q1604" i="6"/>
  <c r="CI1603" i="6"/>
  <c r="CH1603" i="6"/>
  <c r="BQ1603" i="6"/>
  <c r="BP1603" i="6"/>
  <c r="BK1603" i="6"/>
  <c r="BJ1603" i="6"/>
  <c r="BB1603" i="6"/>
  <c r="BA1603" i="6"/>
  <c r="Q1603" i="6"/>
  <c r="CI1602" i="6"/>
  <c r="CH1602" i="6"/>
  <c r="BQ1602" i="6"/>
  <c r="BP1602" i="6"/>
  <c r="BO1602" i="6"/>
  <c r="BK1602" i="6"/>
  <c r="BJ1602" i="6"/>
  <c r="BB1602" i="6"/>
  <c r="BA1602" i="6"/>
  <c r="Q1602" i="6"/>
  <c r="CI1601" i="6"/>
  <c r="CH1601" i="6"/>
  <c r="BQ1601" i="6"/>
  <c r="BP1601" i="6"/>
  <c r="BO1601" i="6"/>
  <c r="BK1601" i="6"/>
  <c r="BJ1601" i="6"/>
  <c r="BB1601" i="6"/>
  <c r="BA1601" i="6"/>
  <c r="Q1601" i="6"/>
  <c r="CI1600" i="6"/>
  <c r="CH1600" i="6"/>
  <c r="BQ1600" i="6"/>
  <c r="BP1600" i="6"/>
  <c r="BO1600" i="6"/>
  <c r="BK1600" i="6"/>
  <c r="BJ1600" i="6"/>
  <c r="BB1600" i="6"/>
  <c r="BA1600" i="6"/>
  <c r="Q1600" i="6"/>
  <c r="CI1599" i="6"/>
  <c r="CH1599" i="6"/>
  <c r="BQ1599" i="6"/>
  <c r="BP1599" i="6"/>
  <c r="BO1599" i="6"/>
  <c r="BK1599" i="6"/>
  <c r="BJ1599" i="6"/>
  <c r="BB1599" i="6"/>
  <c r="BA1599" i="6"/>
  <c r="Q1599" i="6"/>
  <c r="CI1598" i="6"/>
  <c r="CH1598" i="6"/>
  <c r="BQ1598" i="6"/>
  <c r="BP1598" i="6"/>
  <c r="BO1598" i="6"/>
  <c r="BK1598" i="6"/>
  <c r="BJ1598" i="6"/>
  <c r="BB1598" i="6"/>
  <c r="BA1598" i="6"/>
  <c r="Q1598" i="6"/>
  <c r="CI1597" i="6"/>
  <c r="CH1597" i="6"/>
  <c r="BQ1597" i="6"/>
  <c r="BP1597" i="6"/>
  <c r="BO1597" i="6"/>
  <c r="BK1597" i="6"/>
  <c r="BJ1597" i="6"/>
  <c r="BB1597" i="6"/>
  <c r="BA1597" i="6"/>
  <c r="Q1597" i="6"/>
  <c r="CI1596" i="6"/>
  <c r="CH1596" i="6"/>
  <c r="BQ1596" i="6"/>
  <c r="BP1596" i="6"/>
  <c r="BO1596" i="6"/>
  <c r="BK1596" i="6"/>
  <c r="BJ1596" i="6"/>
  <c r="BB1596" i="6"/>
  <c r="BA1596" i="6"/>
  <c r="Q1596" i="6"/>
  <c r="CI1595" i="6"/>
  <c r="CH1595" i="6"/>
  <c r="BQ1595" i="6"/>
  <c r="BP1595" i="6"/>
  <c r="BK1595" i="6"/>
  <c r="BJ1595" i="6"/>
  <c r="BC1595" i="6"/>
  <c r="BB1595" i="6"/>
  <c r="BA1595" i="6"/>
  <c r="Q1595" i="6"/>
  <c r="CI1594" i="6"/>
  <c r="CH1594" i="6"/>
  <c r="BQ1594" i="6"/>
  <c r="BP1594" i="6"/>
  <c r="BK1594" i="6"/>
  <c r="BJ1594" i="6"/>
  <c r="BC1594" i="6"/>
  <c r="BB1594" i="6"/>
  <c r="BA1594" i="6"/>
  <c r="Q1594" i="6"/>
  <c r="CI1593" i="6"/>
  <c r="CH1593" i="6"/>
  <c r="BQ1593" i="6"/>
  <c r="BP1593" i="6"/>
  <c r="BK1593" i="6"/>
  <c r="BJ1593" i="6"/>
  <c r="BC1593" i="6"/>
  <c r="BB1593" i="6"/>
  <c r="BA1593" i="6"/>
  <c r="Q1593" i="6"/>
  <c r="CI1592" i="6"/>
  <c r="CH1592" i="6"/>
  <c r="BQ1592" i="6"/>
  <c r="BP1592" i="6"/>
  <c r="BK1592" i="6"/>
  <c r="BJ1592" i="6"/>
  <c r="BC1592" i="6"/>
  <c r="BB1592" i="6"/>
  <c r="BA1592" i="6"/>
  <c r="Q1592" i="6"/>
  <c r="CI1591" i="6"/>
  <c r="CH1591" i="6"/>
  <c r="BQ1591" i="6"/>
  <c r="BP1591" i="6"/>
  <c r="BO1591" i="6"/>
  <c r="BK1591" i="6"/>
  <c r="BJ1591" i="6"/>
  <c r="BB1591" i="6"/>
  <c r="BA1591" i="6"/>
  <c r="Q1591" i="6"/>
  <c r="CI1590" i="6"/>
  <c r="CH1590" i="6"/>
  <c r="BQ1590" i="6"/>
  <c r="BP1590" i="6"/>
  <c r="BO1590" i="6"/>
  <c r="BK1590" i="6"/>
  <c r="BJ1590" i="6"/>
  <c r="BB1590" i="6"/>
  <c r="BA1590" i="6"/>
  <c r="Q1590" i="6"/>
  <c r="CI1589" i="6"/>
  <c r="CH1589" i="6"/>
  <c r="BQ1589" i="6"/>
  <c r="BP1589" i="6"/>
  <c r="BO1589" i="6"/>
  <c r="BK1589" i="6"/>
  <c r="BJ1589" i="6"/>
  <c r="BC1589" i="6"/>
  <c r="BB1589" i="6"/>
  <c r="BA1589" i="6"/>
  <c r="Q1589" i="6"/>
  <c r="CI1588" i="6"/>
  <c r="CH1588" i="6"/>
  <c r="BQ1588" i="6"/>
  <c r="BP1588" i="6"/>
  <c r="BO1588" i="6"/>
  <c r="BK1588" i="6"/>
  <c r="BJ1588" i="6"/>
  <c r="BB1588" i="6"/>
  <c r="BA1588" i="6"/>
  <c r="Q1588" i="6"/>
  <c r="CI1587" i="6"/>
  <c r="CH1587" i="6"/>
  <c r="BQ1587" i="6"/>
  <c r="BP1587" i="6"/>
  <c r="BO1587" i="6"/>
  <c r="BK1587" i="6"/>
  <c r="BJ1587" i="6"/>
  <c r="BB1587" i="6"/>
  <c r="BA1587" i="6"/>
  <c r="Q1587" i="6"/>
  <c r="CI1586" i="6"/>
  <c r="CH1586" i="6"/>
  <c r="BQ1586" i="6"/>
  <c r="BP1586" i="6"/>
  <c r="BK1586" i="6"/>
  <c r="BJ1586" i="6"/>
  <c r="BC1586" i="6"/>
  <c r="BB1586" i="6"/>
  <c r="BA1586" i="6"/>
  <c r="Q1586" i="6"/>
  <c r="CI1585" i="6"/>
  <c r="CH1585" i="6"/>
  <c r="BQ1585" i="6"/>
  <c r="BP1585" i="6"/>
  <c r="BK1585" i="6"/>
  <c r="BJ1585" i="6"/>
  <c r="BC1585" i="6"/>
  <c r="BB1585" i="6"/>
  <c r="BA1585" i="6"/>
  <c r="Q1585" i="6"/>
  <c r="CI1584" i="6"/>
  <c r="CH1584" i="6"/>
  <c r="BJ1584" i="6"/>
  <c r="BB1584" i="6"/>
  <c r="BA1584" i="6"/>
  <c r="Q1584" i="6"/>
  <c r="CI1583" i="6"/>
  <c r="CH1583" i="6"/>
  <c r="BQ1583" i="6"/>
  <c r="BP1583" i="6"/>
  <c r="BK1583" i="6"/>
  <c r="BJ1583" i="6"/>
  <c r="BC1583" i="6"/>
  <c r="BB1583" i="6"/>
  <c r="BA1583" i="6"/>
  <c r="Q1583" i="6"/>
  <c r="CI1582" i="6"/>
  <c r="CH1582" i="6"/>
  <c r="BQ1582" i="6"/>
  <c r="BP1582" i="6"/>
  <c r="BK1582" i="6"/>
  <c r="BJ1582" i="6"/>
  <c r="BC1582" i="6"/>
  <c r="BB1582" i="6"/>
  <c r="BA1582" i="6"/>
  <c r="Q1582" i="6"/>
  <c r="CI1581" i="6"/>
  <c r="CH1581" i="6"/>
  <c r="BQ1581" i="6"/>
  <c r="BP1581" i="6"/>
  <c r="BK1581" i="6"/>
  <c r="BJ1581" i="6"/>
  <c r="BB1581" i="6"/>
  <c r="BA1581" i="6"/>
  <c r="Q1581" i="6"/>
  <c r="CI1580" i="6"/>
  <c r="CH1580" i="6"/>
  <c r="BQ1580" i="6"/>
  <c r="BP1580" i="6"/>
  <c r="BK1580" i="6"/>
  <c r="BJ1580" i="6"/>
  <c r="BC1580" i="6"/>
  <c r="BB1580" i="6"/>
  <c r="BA1580" i="6"/>
  <c r="Q1580" i="6"/>
  <c r="CI1579" i="6"/>
  <c r="CH1579" i="6"/>
  <c r="BQ1579" i="6"/>
  <c r="BP1579" i="6"/>
  <c r="BK1579" i="6"/>
  <c r="BJ1579" i="6"/>
  <c r="BB1579" i="6"/>
  <c r="BA1579" i="6"/>
  <c r="Q1579" i="6"/>
  <c r="CI1578" i="6"/>
  <c r="CH1578" i="6"/>
  <c r="BQ1578" i="6"/>
  <c r="BP1578" i="6"/>
  <c r="BK1578" i="6"/>
  <c r="BJ1578" i="6"/>
  <c r="BB1578" i="6"/>
  <c r="BA1578" i="6"/>
  <c r="Q1578" i="6"/>
  <c r="CI1577" i="6"/>
  <c r="CH1577" i="6"/>
  <c r="BQ1577" i="6"/>
  <c r="BP1577" i="6"/>
  <c r="BO1577" i="6"/>
  <c r="BK1577" i="6"/>
  <c r="BJ1577" i="6"/>
  <c r="BB1577" i="6"/>
  <c r="BA1577" i="6"/>
  <c r="Q1577" i="6"/>
  <c r="CI1576" i="6"/>
  <c r="CH1576" i="6"/>
  <c r="BQ1576" i="6"/>
  <c r="BP1576" i="6"/>
  <c r="BO1576" i="6"/>
  <c r="BK1576" i="6"/>
  <c r="BJ1576" i="6"/>
  <c r="BB1576" i="6"/>
  <c r="BA1576" i="6"/>
  <c r="Q1576" i="6"/>
  <c r="CI1575" i="6"/>
  <c r="CH1575" i="6"/>
  <c r="BQ1575" i="6"/>
  <c r="BP1575" i="6"/>
  <c r="BO1575" i="6"/>
  <c r="BK1575" i="6"/>
  <c r="BJ1575" i="6"/>
  <c r="BB1575" i="6"/>
  <c r="BA1575" i="6"/>
  <c r="Q1575" i="6"/>
  <c r="CI1574" i="6"/>
  <c r="CH1574" i="6"/>
  <c r="BQ1574" i="6"/>
  <c r="BP1574" i="6"/>
  <c r="BO1574" i="6"/>
  <c r="BK1574" i="6"/>
  <c r="BJ1574" i="6"/>
  <c r="BC1574" i="6"/>
  <c r="BB1574" i="6"/>
  <c r="BA1574" i="6"/>
  <c r="Q1574" i="6"/>
  <c r="CI1573" i="6"/>
  <c r="CH1573" i="6"/>
  <c r="BQ1573" i="6"/>
  <c r="BP1573" i="6"/>
  <c r="BO1573" i="6"/>
  <c r="BK1573" i="6"/>
  <c r="BJ1573" i="6"/>
  <c r="BB1573" i="6"/>
  <c r="BA1573" i="6"/>
  <c r="Q1573" i="6"/>
  <c r="CI1572" i="6"/>
  <c r="CH1572" i="6"/>
  <c r="BQ1572" i="6"/>
  <c r="BP1572" i="6"/>
  <c r="BO1572" i="6"/>
  <c r="BK1572" i="6"/>
  <c r="BJ1572" i="6"/>
  <c r="BI1572" i="6"/>
  <c r="BB1572" i="6"/>
  <c r="BA1572" i="6"/>
  <c r="Q1572" i="6"/>
  <c r="CI1571" i="6"/>
  <c r="CH1571" i="6"/>
  <c r="BQ1571" i="6"/>
  <c r="BP1571" i="6"/>
  <c r="BO1571" i="6"/>
  <c r="BK1571" i="6"/>
  <c r="BJ1571" i="6"/>
  <c r="BI1571" i="6"/>
  <c r="BB1571" i="6"/>
  <c r="BA1571" i="6"/>
  <c r="Q1571" i="6"/>
  <c r="CI1570" i="6"/>
  <c r="CH1570" i="6"/>
  <c r="BQ1570" i="6"/>
  <c r="BP1570" i="6"/>
  <c r="BO1570" i="6"/>
  <c r="BK1570" i="6"/>
  <c r="BJ1570" i="6"/>
  <c r="BI1570" i="6"/>
  <c r="BB1570" i="6"/>
  <c r="BA1570" i="6"/>
  <c r="Q1570" i="6"/>
  <c r="CI1569" i="6"/>
  <c r="CH1569" i="6"/>
  <c r="BQ1569" i="6"/>
  <c r="BP1569" i="6"/>
  <c r="BO1569" i="6"/>
  <c r="BK1569" i="6"/>
  <c r="BJ1569" i="6"/>
  <c r="BI1569" i="6"/>
  <c r="BB1569" i="6"/>
  <c r="BA1569" i="6"/>
  <c r="Q1569" i="6"/>
  <c r="CI1568" i="6"/>
  <c r="CH1568" i="6"/>
  <c r="BQ1568" i="6"/>
  <c r="BP1568" i="6"/>
  <c r="BO1568" i="6"/>
  <c r="BK1568" i="6"/>
  <c r="BJ1568" i="6"/>
  <c r="BI1568" i="6"/>
  <c r="BB1568" i="6"/>
  <c r="BA1568" i="6"/>
  <c r="Q1568" i="6"/>
  <c r="CI1567" i="6"/>
  <c r="CH1567" i="6"/>
  <c r="BQ1567" i="6"/>
  <c r="BP1567" i="6"/>
  <c r="BO1567" i="6"/>
  <c r="BK1567" i="6"/>
  <c r="BJ1567" i="6"/>
  <c r="BI1567" i="6"/>
  <c r="BB1567" i="6"/>
  <c r="BA1567" i="6"/>
  <c r="Q1567" i="6"/>
  <c r="CI1566" i="6"/>
  <c r="CH1566" i="6"/>
  <c r="BQ1566" i="6"/>
  <c r="BP1566" i="6"/>
  <c r="BO1566" i="6"/>
  <c r="BK1566" i="6"/>
  <c r="BJ1566" i="6"/>
  <c r="BB1566" i="6"/>
  <c r="BA1566" i="6"/>
  <c r="Q1566" i="6"/>
  <c r="CI1565" i="6"/>
  <c r="CH1565" i="6"/>
  <c r="CE1565" i="6"/>
  <c r="BJ1565" i="6"/>
  <c r="BB1565" i="6"/>
  <c r="BA1565" i="6"/>
  <c r="Q1565" i="6"/>
  <c r="CI1564" i="6"/>
  <c r="CH1564" i="6"/>
  <c r="BQ1564" i="6"/>
  <c r="BP1564" i="6"/>
  <c r="BO1564" i="6"/>
  <c r="BK1564" i="6"/>
  <c r="BJ1564" i="6"/>
  <c r="BB1564" i="6"/>
  <c r="BA1564" i="6"/>
  <c r="Q1564" i="6"/>
  <c r="CI1563" i="6"/>
  <c r="CH1563" i="6"/>
  <c r="BJ1563" i="6"/>
  <c r="BB1563" i="6"/>
  <c r="BA1563" i="6"/>
  <c r="Q1563" i="6"/>
  <c r="CI1562" i="6"/>
  <c r="CH1562" i="6"/>
  <c r="BQ1562" i="6"/>
  <c r="BP1562" i="6"/>
  <c r="BO1562" i="6"/>
  <c r="BK1562" i="6"/>
  <c r="BJ1562" i="6"/>
  <c r="BB1562" i="6"/>
  <c r="Q1562" i="6"/>
  <c r="CI1561" i="6"/>
  <c r="CH1561" i="6"/>
  <c r="BQ1561" i="6"/>
  <c r="BP1561" i="6"/>
  <c r="BO1561" i="6"/>
  <c r="BK1561" i="6"/>
  <c r="BJ1561" i="6"/>
  <c r="BB1561" i="6"/>
  <c r="BA1561" i="6"/>
  <c r="Q1561" i="6"/>
  <c r="CI1560" i="6"/>
  <c r="CH1560" i="6"/>
  <c r="BQ1560" i="6"/>
  <c r="BP1560" i="6"/>
  <c r="BO1560" i="6"/>
  <c r="BK1560" i="6"/>
  <c r="BJ1560" i="6"/>
  <c r="BB1560" i="6"/>
  <c r="BA1560" i="6"/>
  <c r="Q1560" i="6"/>
  <c r="CI1559" i="6"/>
  <c r="CH1559" i="6"/>
  <c r="BQ1559" i="6"/>
  <c r="BP1559" i="6"/>
  <c r="BO1559" i="6"/>
  <c r="BK1559" i="6"/>
  <c r="BJ1559" i="6"/>
  <c r="BB1559" i="6"/>
  <c r="BA1559" i="6"/>
  <c r="Q1559" i="6"/>
  <c r="CI1558" i="6"/>
  <c r="CH1558" i="6"/>
  <c r="BQ1558" i="6"/>
  <c r="BP1558" i="6"/>
  <c r="BO1558" i="6"/>
  <c r="BK1558" i="6"/>
  <c r="BJ1558" i="6"/>
  <c r="BB1558" i="6"/>
  <c r="BA1558" i="6"/>
  <c r="Q1558" i="6"/>
  <c r="CI1557" i="6"/>
  <c r="CH1557" i="6"/>
  <c r="BQ1557" i="6"/>
  <c r="BP1557" i="6"/>
  <c r="BO1557" i="6"/>
  <c r="BK1557" i="6"/>
  <c r="BJ1557" i="6"/>
  <c r="BB1557" i="6"/>
  <c r="BA1557" i="6"/>
  <c r="Q1557" i="6"/>
  <c r="CI1556" i="6"/>
  <c r="CH1556" i="6"/>
  <c r="BQ1556" i="6"/>
  <c r="BP1556" i="6"/>
  <c r="BO1556" i="6"/>
  <c r="BK1556" i="6"/>
  <c r="BJ1556" i="6"/>
  <c r="BB1556" i="6"/>
  <c r="BA1556" i="6"/>
  <c r="Q1556" i="6"/>
  <c r="CI1555" i="6"/>
  <c r="CH1555" i="6"/>
  <c r="BQ1555" i="6"/>
  <c r="BP1555" i="6"/>
  <c r="BO1555" i="6"/>
  <c r="BK1555" i="6"/>
  <c r="BJ1555" i="6"/>
  <c r="BB1555" i="6"/>
  <c r="BA1555" i="6"/>
  <c r="Q1555" i="6"/>
  <c r="CI1554" i="6"/>
  <c r="CH1554" i="6"/>
  <c r="BQ1554" i="6"/>
  <c r="BP1554" i="6"/>
  <c r="BK1554" i="6"/>
  <c r="BJ1554" i="6"/>
  <c r="BB1554" i="6"/>
  <c r="BA1554" i="6"/>
  <c r="Q1554" i="6"/>
  <c r="CI1553" i="6"/>
  <c r="CH1553" i="6"/>
  <c r="CE1553" i="6"/>
  <c r="BQ1553" i="6"/>
  <c r="BP1553" i="6"/>
  <c r="BK1553" i="6"/>
  <c r="BJ1553" i="6"/>
  <c r="BB1553" i="6"/>
  <c r="BA1553" i="6"/>
  <c r="Q1553" i="6"/>
  <c r="CI1552" i="6"/>
  <c r="CH1552" i="6"/>
  <c r="BQ1552" i="6"/>
  <c r="BP1552" i="6"/>
  <c r="BO1552" i="6"/>
  <c r="BK1552" i="6"/>
  <c r="BJ1552" i="6"/>
  <c r="BB1552" i="6"/>
  <c r="BA1552" i="6"/>
  <c r="Q1552" i="6"/>
  <c r="CI1551" i="6"/>
  <c r="CH1551" i="6"/>
  <c r="BQ1551" i="6"/>
  <c r="BP1551" i="6"/>
  <c r="BO1551" i="6"/>
  <c r="BK1551" i="6"/>
  <c r="BJ1551" i="6"/>
  <c r="BB1551" i="6"/>
  <c r="BA1551" i="6"/>
  <c r="Q1551" i="6"/>
  <c r="CI1550" i="6"/>
  <c r="CH1550" i="6"/>
  <c r="BQ1550" i="6"/>
  <c r="BP1550" i="6"/>
  <c r="BO1550" i="6"/>
  <c r="BK1550" i="6"/>
  <c r="BJ1550" i="6"/>
  <c r="BB1550" i="6"/>
  <c r="BA1550" i="6"/>
  <c r="Q1550" i="6"/>
  <c r="CI1549" i="6"/>
  <c r="CH1549" i="6"/>
  <c r="BR1549" i="6"/>
  <c r="BS1549" i="6" s="1"/>
  <c r="BQ1549" i="6"/>
  <c r="BP1549" i="6"/>
  <c r="BK1549" i="6"/>
  <c r="BJ1549" i="6"/>
  <c r="BC1549" i="6"/>
  <c r="BB1549" i="6"/>
  <c r="BA1549" i="6"/>
  <c r="Q1549" i="6"/>
  <c r="CI1548" i="6"/>
  <c r="CH1548" i="6"/>
  <c r="BR1548" i="6"/>
  <c r="BS1548" i="6" s="1"/>
  <c r="BQ1548" i="6"/>
  <c r="BP1548" i="6"/>
  <c r="BK1548" i="6"/>
  <c r="BJ1548" i="6"/>
  <c r="BC1548" i="6"/>
  <c r="BB1548" i="6"/>
  <c r="BA1548" i="6"/>
  <c r="Q1548" i="6"/>
  <c r="CI1547" i="6"/>
  <c r="CH1547" i="6"/>
  <c r="BS1547" i="6"/>
  <c r="BQ1547" i="6"/>
  <c r="BP1547" i="6"/>
  <c r="BK1547" i="6"/>
  <c r="BJ1547" i="6"/>
  <c r="BC1547" i="6"/>
  <c r="BB1547" i="6"/>
  <c r="BA1547" i="6"/>
  <c r="Q1547" i="6"/>
  <c r="CI1546" i="6"/>
  <c r="CH1546" i="6"/>
  <c r="BR1546" i="6"/>
  <c r="BS1546" i="6" s="1"/>
  <c r="BQ1546" i="6"/>
  <c r="BP1546" i="6"/>
  <c r="BK1546" i="6"/>
  <c r="BJ1546" i="6"/>
  <c r="BC1546" i="6"/>
  <c r="BB1546" i="6"/>
  <c r="BA1546" i="6"/>
  <c r="Q1546" i="6"/>
  <c r="CI1545" i="6"/>
  <c r="CH1545" i="6"/>
  <c r="BR1545" i="6"/>
  <c r="BS1545" i="6" s="1"/>
  <c r="BQ1545" i="6"/>
  <c r="BP1545" i="6"/>
  <c r="BK1545" i="6"/>
  <c r="BJ1545" i="6"/>
  <c r="BC1545" i="6"/>
  <c r="BB1545" i="6"/>
  <c r="BA1545" i="6"/>
  <c r="Q1545" i="6"/>
  <c r="CI1544" i="6"/>
  <c r="CH1544" i="6"/>
  <c r="BR1544" i="6"/>
  <c r="BS1544" i="6" s="1"/>
  <c r="BQ1544" i="6"/>
  <c r="BP1544" i="6"/>
  <c r="BK1544" i="6"/>
  <c r="BJ1544" i="6"/>
  <c r="BC1544" i="6"/>
  <c r="BB1544" i="6"/>
  <c r="BA1544" i="6"/>
  <c r="Q1544" i="6"/>
  <c r="CI1543" i="6"/>
  <c r="CH1543" i="6"/>
  <c r="BR1543" i="6"/>
  <c r="BS1543" i="6" s="1"/>
  <c r="BQ1543" i="6"/>
  <c r="BP1543" i="6"/>
  <c r="BK1543" i="6"/>
  <c r="BJ1543" i="6"/>
  <c r="BC1543" i="6"/>
  <c r="BB1543" i="6"/>
  <c r="BA1543" i="6"/>
  <c r="Q1543" i="6"/>
  <c r="CI1542" i="6"/>
  <c r="CH1542" i="6"/>
  <c r="BR1542" i="6"/>
  <c r="BS1542" i="6" s="1"/>
  <c r="BQ1542" i="6"/>
  <c r="BP1542" i="6"/>
  <c r="BK1542" i="6"/>
  <c r="BJ1542" i="6"/>
  <c r="BC1542" i="6"/>
  <c r="BB1542" i="6"/>
  <c r="BA1542" i="6"/>
  <c r="Q1542" i="6"/>
  <c r="CI1541" i="6"/>
  <c r="CH1541" i="6"/>
  <c r="BR1541" i="6"/>
  <c r="BS1541" i="6" s="1"/>
  <c r="BQ1541" i="6"/>
  <c r="BP1541" i="6"/>
  <c r="BK1541" i="6"/>
  <c r="BJ1541" i="6"/>
  <c r="BC1541" i="6"/>
  <c r="BB1541" i="6"/>
  <c r="BA1541" i="6"/>
  <c r="Q1541" i="6"/>
  <c r="CI1540" i="6"/>
  <c r="CH1540" i="6"/>
  <c r="BR1540" i="6"/>
  <c r="BS1540" i="6" s="1"/>
  <c r="BQ1540" i="6"/>
  <c r="BP1540" i="6"/>
  <c r="BK1540" i="6"/>
  <c r="BJ1540" i="6"/>
  <c r="BC1540" i="6"/>
  <c r="BB1540" i="6"/>
  <c r="BA1540" i="6"/>
  <c r="Q1540" i="6"/>
  <c r="CI1539" i="6"/>
  <c r="CH1539" i="6"/>
  <c r="BQ1539" i="6"/>
  <c r="BP1539" i="6"/>
  <c r="BO1539" i="6"/>
  <c r="BK1539" i="6"/>
  <c r="BJ1539" i="6"/>
  <c r="BC1539" i="6"/>
  <c r="BB1539" i="6"/>
  <c r="BA1539" i="6"/>
  <c r="Q1539" i="6"/>
  <c r="CI1538" i="6"/>
  <c r="CH1538" i="6"/>
  <c r="BQ1538" i="6"/>
  <c r="BP1538" i="6"/>
  <c r="BO1538" i="6"/>
  <c r="BK1538" i="6"/>
  <c r="BJ1538" i="6"/>
  <c r="BC1538" i="6"/>
  <c r="BB1538" i="6"/>
  <c r="BA1538" i="6"/>
  <c r="Q1538" i="6"/>
  <c r="CI1537" i="6"/>
  <c r="CH1537" i="6"/>
  <c r="BQ1537" i="6"/>
  <c r="BP1537" i="6"/>
  <c r="BO1537" i="6"/>
  <c r="BK1537" i="6"/>
  <c r="BJ1537" i="6"/>
  <c r="BB1537" i="6"/>
  <c r="BA1537" i="6"/>
  <c r="Q1537" i="6"/>
  <c r="CI1536" i="6"/>
  <c r="CH1536" i="6"/>
  <c r="BQ1536" i="6"/>
  <c r="BP1536" i="6"/>
  <c r="BO1536" i="6"/>
  <c r="BK1536" i="6"/>
  <c r="BJ1536" i="6"/>
  <c r="BB1536" i="6"/>
  <c r="BA1536" i="6"/>
  <c r="Q1536" i="6"/>
  <c r="CI1535" i="6"/>
  <c r="CH1535" i="6"/>
  <c r="BQ1535" i="6"/>
  <c r="BP1535" i="6"/>
  <c r="BO1535" i="6"/>
  <c r="BK1535" i="6"/>
  <c r="BJ1535" i="6"/>
  <c r="BB1535" i="6"/>
  <c r="BA1535" i="6"/>
  <c r="Q1535" i="6"/>
  <c r="CI1534" i="6"/>
  <c r="CH1534" i="6"/>
  <c r="BQ1534" i="6"/>
  <c r="BP1534" i="6"/>
  <c r="BO1534" i="6"/>
  <c r="BK1534" i="6"/>
  <c r="BJ1534" i="6"/>
  <c r="BB1534" i="6"/>
  <c r="BA1534" i="6"/>
  <c r="Q1534" i="6"/>
  <c r="CI1533" i="6"/>
  <c r="CH1533" i="6"/>
  <c r="BQ1533" i="6"/>
  <c r="BP1533" i="6"/>
  <c r="BK1533" i="6"/>
  <c r="BJ1533" i="6"/>
  <c r="BB1533" i="6"/>
  <c r="BA1533" i="6"/>
  <c r="S1533" i="6"/>
  <c r="R1533" i="6"/>
  <c r="Q1533" i="6"/>
  <c r="CI1532" i="6"/>
  <c r="CH1532" i="6"/>
  <c r="BR1532" i="6"/>
  <c r="BS1532" i="6" s="1"/>
  <c r="BQ1532" i="6"/>
  <c r="BP1532" i="6"/>
  <c r="BK1532" i="6"/>
  <c r="BJ1532" i="6"/>
  <c r="BC1532" i="6"/>
  <c r="BB1532" i="6"/>
  <c r="BA1532" i="6"/>
  <c r="S1532" i="6"/>
  <c r="R1532" i="6"/>
  <c r="Q1532" i="6"/>
  <c r="CI1531" i="6"/>
  <c r="CH1531" i="6"/>
  <c r="BJ1531" i="6"/>
  <c r="BB1531" i="6"/>
  <c r="BA1531" i="6"/>
  <c r="Q1531" i="6"/>
  <c r="CI1530" i="6"/>
  <c r="CH1530" i="6"/>
  <c r="BJ1530" i="6"/>
  <c r="BC1530" i="6"/>
  <c r="BB1530" i="6"/>
  <c r="BA1530" i="6"/>
  <c r="Q1530" i="6"/>
  <c r="CI1529" i="6"/>
  <c r="CH1529" i="6"/>
  <c r="BJ1529" i="6"/>
  <c r="BC1529" i="6"/>
  <c r="BB1529" i="6"/>
  <c r="BA1529" i="6"/>
  <c r="Q1529" i="6"/>
  <c r="CI1528" i="6"/>
  <c r="CH1528" i="6"/>
  <c r="BJ1528" i="6"/>
  <c r="BC1528" i="6"/>
  <c r="BB1528" i="6"/>
  <c r="BA1528" i="6"/>
  <c r="Q1528" i="6"/>
  <c r="CI1527" i="6"/>
  <c r="CH1527" i="6"/>
  <c r="BJ1527" i="6"/>
  <c r="BC1527" i="6"/>
  <c r="BB1527" i="6"/>
  <c r="BA1527" i="6"/>
  <c r="Q1527" i="6"/>
  <c r="CI1526" i="6"/>
  <c r="CH1526" i="6"/>
  <c r="BJ1526" i="6"/>
  <c r="BB1526" i="6"/>
  <c r="BA1526" i="6"/>
  <c r="Q1526" i="6"/>
  <c r="CI1525" i="6"/>
  <c r="CH1525" i="6"/>
  <c r="BJ1525" i="6"/>
  <c r="BC1525" i="6"/>
  <c r="BB1525" i="6"/>
  <c r="BA1525" i="6"/>
  <c r="Q1525" i="6"/>
  <c r="CI1524" i="6"/>
  <c r="CH1524" i="6"/>
  <c r="BJ1524" i="6"/>
  <c r="BC1524" i="6"/>
  <c r="BB1524" i="6"/>
  <c r="BA1524" i="6"/>
  <c r="Q1524" i="6"/>
  <c r="CI1523" i="6"/>
  <c r="CH1523" i="6"/>
  <c r="BS1523" i="6"/>
  <c r="BJ1523" i="6"/>
  <c r="BB1523" i="6"/>
  <c r="BA1523" i="6"/>
  <c r="Q1523" i="6"/>
  <c r="CI1522" i="6"/>
  <c r="CH1522" i="6"/>
  <c r="BQ1522" i="6"/>
  <c r="BP1522" i="6"/>
  <c r="BO1522" i="6"/>
  <c r="BK1522" i="6"/>
  <c r="BJ1522" i="6"/>
  <c r="BB1522" i="6"/>
  <c r="BA1522" i="6"/>
  <c r="Q1522" i="6"/>
  <c r="CI1521" i="6"/>
  <c r="CH1521" i="6"/>
  <c r="BQ1521" i="6"/>
  <c r="BP1521" i="6"/>
  <c r="BO1521" i="6"/>
  <c r="BK1521" i="6"/>
  <c r="BJ1521" i="6"/>
  <c r="BB1521" i="6"/>
  <c r="BA1521" i="6"/>
  <c r="Q1521" i="6"/>
  <c r="CI1520" i="6"/>
  <c r="CH1520" i="6"/>
  <c r="BQ1520" i="6"/>
  <c r="BP1520" i="6"/>
  <c r="BO1520" i="6"/>
  <c r="BK1520" i="6"/>
  <c r="BJ1520" i="6"/>
  <c r="BB1520" i="6"/>
  <c r="BA1520" i="6"/>
  <c r="Q1520" i="6"/>
  <c r="CI1519" i="6"/>
  <c r="CH1519" i="6"/>
  <c r="BQ1519" i="6"/>
  <c r="BP1519" i="6"/>
  <c r="BO1519" i="6"/>
  <c r="BK1519" i="6"/>
  <c r="BJ1519" i="6"/>
  <c r="BB1519" i="6"/>
  <c r="BA1519" i="6"/>
  <c r="Q1519" i="6"/>
  <c r="CI1518" i="6"/>
  <c r="CH1518" i="6"/>
  <c r="BS1518" i="6"/>
  <c r="BQ1518" i="6"/>
  <c r="BP1518" i="6"/>
  <c r="BK1518" i="6"/>
  <c r="BJ1518" i="6"/>
  <c r="BB1518" i="6"/>
  <c r="BA1518" i="6"/>
  <c r="Q1518" i="6"/>
  <c r="CI1517" i="6"/>
  <c r="CH1517" i="6"/>
  <c r="BR1517" i="6"/>
  <c r="BS1517" i="6" s="1"/>
  <c r="BQ1517" i="6"/>
  <c r="BP1517" i="6"/>
  <c r="BK1517" i="6"/>
  <c r="BJ1517" i="6"/>
  <c r="BB1517" i="6"/>
  <c r="BA1517" i="6"/>
  <c r="Q1517" i="6"/>
  <c r="CI1516" i="6"/>
  <c r="CH1516" i="6"/>
  <c r="BS1516" i="6"/>
  <c r="BQ1516" i="6"/>
  <c r="BP1516" i="6"/>
  <c r="BK1516" i="6"/>
  <c r="BJ1516" i="6"/>
  <c r="BB1516" i="6"/>
  <c r="BA1516" i="6"/>
  <c r="Q1516" i="6"/>
  <c r="CI1515" i="6"/>
  <c r="CH1515" i="6"/>
  <c r="BS1515" i="6"/>
  <c r="BQ1515" i="6"/>
  <c r="BP1515" i="6"/>
  <c r="BK1515" i="6"/>
  <c r="BJ1515" i="6"/>
  <c r="BC1515" i="6"/>
  <c r="BB1515" i="6"/>
  <c r="BA1515" i="6"/>
  <c r="Q1515" i="6"/>
  <c r="CI1514" i="6"/>
  <c r="CH1514" i="6"/>
  <c r="BQ1514" i="6"/>
  <c r="BP1514" i="6"/>
  <c r="BO1514" i="6"/>
  <c r="BK1514" i="6"/>
  <c r="BJ1514" i="6"/>
  <c r="BB1514" i="6"/>
  <c r="BA1514" i="6"/>
  <c r="Q1514" i="6"/>
  <c r="CI1513" i="6"/>
  <c r="CH1513" i="6"/>
  <c r="BQ1513" i="6"/>
  <c r="BP1513" i="6"/>
  <c r="BO1513" i="6"/>
  <c r="BK1513" i="6"/>
  <c r="BJ1513" i="6"/>
  <c r="BC1513" i="6"/>
  <c r="BB1513" i="6"/>
  <c r="BA1513" i="6"/>
  <c r="Q1513" i="6"/>
  <c r="CI1512" i="6"/>
  <c r="CH1512" i="6"/>
  <c r="BQ1512" i="6"/>
  <c r="BP1512" i="6"/>
  <c r="BO1512" i="6"/>
  <c r="BK1512" i="6"/>
  <c r="BJ1512" i="6"/>
  <c r="BB1512" i="6"/>
  <c r="BA1512" i="6"/>
  <c r="Q1512" i="6"/>
  <c r="CI1511" i="6"/>
  <c r="CH1511" i="6"/>
  <c r="BQ1511" i="6"/>
  <c r="BP1511" i="6"/>
  <c r="BO1511" i="6"/>
  <c r="BK1511" i="6"/>
  <c r="BJ1511" i="6"/>
  <c r="BB1511" i="6"/>
  <c r="BA1511" i="6"/>
  <c r="Q1511" i="6"/>
  <c r="CI1510" i="6"/>
  <c r="CH1510" i="6"/>
  <c r="BQ1510" i="6"/>
  <c r="BP1510" i="6"/>
  <c r="BO1510" i="6"/>
  <c r="BK1510" i="6"/>
  <c r="BJ1510" i="6"/>
  <c r="BB1510" i="6"/>
  <c r="BA1510" i="6"/>
  <c r="Q1510" i="6"/>
  <c r="CI1509" i="6"/>
  <c r="CH1509" i="6"/>
  <c r="BQ1509" i="6"/>
  <c r="BP1509" i="6"/>
  <c r="BO1509" i="6"/>
  <c r="BK1509" i="6"/>
  <c r="BJ1509" i="6"/>
  <c r="BB1509" i="6"/>
  <c r="BA1509" i="6"/>
  <c r="Q1509" i="6"/>
  <c r="CI1508" i="6"/>
  <c r="CH1508" i="6"/>
  <c r="BQ1508" i="6"/>
  <c r="BP1508" i="6"/>
  <c r="BO1508" i="6"/>
  <c r="BK1508" i="6"/>
  <c r="BJ1508" i="6"/>
  <c r="BB1508" i="6"/>
  <c r="BA1508" i="6"/>
  <c r="Q1508" i="6"/>
  <c r="CI1507" i="6"/>
  <c r="CH1507" i="6"/>
  <c r="BQ1507" i="6"/>
  <c r="BP1507" i="6"/>
  <c r="BO1507" i="6"/>
  <c r="BK1507" i="6"/>
  <c r="BJ1507" i="6"/>
  <c r="BB1507" i="6"/>
  <c r="BA1507" i="6"/>
  <c r="Q1507" i="6"/>
  <c r="CI1506" i="6"/>
  <c r="CH1506" i="6"/>
  <c r="BQ1506" i="6"/>
  <c r="BP1506" i="6"/>
  <c r="BO1506" i="6"/>
  <c r="BK1506" i="6"/>
  <c r="BJ1506" i="6"/>
  <c r="BB1506" i="6"/>
  <c r="BA1506" i="6"/>
  <c r="Q1506" i="6"/>
  <c r="CI1505" i="6"/>
  <c r="CH1505" i="6"/>
  <c r="BQ1505" i="6"/>
  <c r="BP1505" i="6"/>
  <c r="BO1505" i="6"/>
  <c r="BK1505" i="6"/>
  <c r="BJ1505" i="6"/>
  <c r="BB1505" i="6"/>
  <c r="BA1505" i="6"/>
  <c r="Q1505" i="6"/>
  <c r="CI1504" i="6"/>
  <c r="CH1504" i="6"/>
  <c r="BQ1504" i="6"/>
  <c r="BP1504" i="6"/>
  <c r="BO1504" i="6"/>
  <c r="BK1504" i="6"/>
  <c r="BJ1504" i="6"/>
  <c r="BB1504" i="6"/>
  <c r="BA1504" i="6"/>
  <c r="Q1504" i="6"/>
  <c r="CI1503" i="6"/>
  <c r="CH1503" i="6"/>
  <c r="BQ1503" i="6"/>
  <c r="BP1503" i="6"/>
  <c r="BO1503" i="6"/>
  <c r="BK1503" i="6"/>
  <c r="BJ1503" i="6"/>
  <c r="BB1503" i="6"/>
  <c r="BA1503" i="6"/>
  <c r="Q1503" i="6"/>
  <c r="CI1502" i="6"/>
  <c r="CH1502" i="6"/>
  <c r="BQ1502" i="6"/>
  <c r="BP1502" i="6"/>
  <c r="BO1502" i="6"/>
  <c r="BK1502" i="6"/>
  <c r="BJ1502" i="6"/>
  <c r="BB1502" i="6"/>
  <c r="BA1502" i="6"/>
  <c r="Q1502" i="6"/>
  <c r="CI1501" i="6"/>
  <c r="CH1501" i="6"/>
  <c r="BQ1501" i="6"/>
  <c r="BP1501" i="6"/>
  <c r="BK1501" i="6"/>
  <c r="BJ1501" i="6"/>
  <c r="BB1501" i="6"/>
  <c r="BA1501" i="6"/>
  <c r="Q1501" i="6"/>
  <c r="CI1500" i="6"/>
  <c r="CH1500" i="6"/>
  <c r="BQ1500" i="6"/>
  <c r="BP1500" i="6"/>
  <c r="BK1500" i="6"/>
  <c r="BJ1500" i="6"/>
  <c r="BB1500" i="6"/>
  <c r="BA1500" i="6"/>
  <c r="Q1500" i="6"/>
  <c r="CI1499" i="6"/>
  <c r="CH1499" i="6"/>
  <c r="BQ1499" i="6"/>
  <c r="BP1499" i="6"/>
  <c r="BO1499" i="6"/>
  <c r="BK1499" i="6"/>
  <c r="BJ1499" i="6"/>
  <c r="BB1499" i="6"/>
  <c r="BA1499" i="6"/>
  <c r="Q1499" i="6"/>
  <c r="CI1498" i="6"/>
  <c r="CH1498" i="6"/>
  <c r="BQ1498" i="6"/>
  <c r="BP1498" i="6"/>
  <c r="BO1498" i="6"/>
  <c r="BK1498" i="6"/>
  <c r="BJ1498" i="6"/>
  <c r="BB1498" i="6"/>
  <c r="BA1498" i="6"/>
  <c r="Q1498" i="6"/>
  <c r="CI1497" i="6"/>
  <c r="CH1497" i="6"/>
  <c r="BQ1497" i="6"/>
  <c r="BP1497" i="6"/>
  <c r="BO1497" i="6"/>
  <c r="BK1497" i="6"/>
  <c r="BJ1497" i="6"/>
  <c r="BB1497" i="6"/>
  <c r="BA1497" i="6"/>
  <c r="Q1497" i="6"/>
  <c r="CI1496" i="6"/>
  <c r="CH1496" i="6"/>
  <c r="BQ1496" i="6"/>
  <c r="BP1496" i="6"/>
  <c r="BO1496" i="6"/>
  <c r="BK1496" i="6"/>
  <c r="BJ1496" i="6"/>
  <c r="BB1496" i="6"/>
  <c r="BA1496" i="6"/>
  <c r="Q1496" i="6"/>
  <c r="CI1495" i="6"/>
  <c r="CH1495" i="6"/>
  <c r="BQ1495" i="6"/>
  <c r="BP1495" i="6"/>
  <c r="BO1495" i="6"/>
  <c r="BK1495" i="6"/>
  <c r="BJ1495" i="6"/>
  <c r="BC1495" i="6"/>
  <c r="BB1495" i="6"/>
  <c r="BA1495" i="6"/>
  <c r="Q1495" i="6"/>
  <c r="CI1494" i="6"/>
  <c r="CH1494" i="6"/>
  <c r="BQ1494" i="6"/>
  <c r="BP1494" i="6"/>
  <c r="BO1494" i="6"/>
  <c r="BK1494" i="6"/>
  <c r="BJ1494" i="6"/>
  <c r="BC1494" i="6"/>
  <c r="BB1494" i="6"/>
  <c r="BA1494" i="6"/>
  <c r="Q1494" i="6"/>
  <c r="CI1493" i="6"/>
  <c r="CH1493" i="6"/>
  <c r="BQ1493" i="6"/>
  <c r="BP1493" i="6"/>
  <c r="BO1493" i="6"/>
  <c r="BK1493" i="6"/>
  <c r="BJ1493" i="6"/>
  <c r="BB1493" i="6"/>
  <c r="BA1493" i="6"/>
  <c r="Q1493" i="6"/>
  <c r="CI1492" i="6"/>
  <c r="CH1492" i="6"/>
  <c r="BQ1492" i="6"/>
  <c r="BP1492" i="6"/>
  <c r="BK1492" i="6"/>
  <c r="BJ1492" i="6"/>
  <c r="BB1492" i="6"/>
  <c r="BA1492" i="6"/>
  <c r="Q1492" i="6"/>
  <c r="CI1491" i="6"/>
  <c r="CH1491" i="6"/>
  <c r="BQ1491" i="6"/>
  <c r="BP1491" i="6"/>
  <c r="BO1491" i="6"/>
  <c r="BK1491" i="6"/>
  <c r="BJ1491" i="6"/>
  <c r="BB1491" i="6"/>
  <c r="BA1491" i="6"/>
  <c r="Q1491" i="6"/>
  <c r="CI1490" i="6"/>
  <c r="CH1490" i="6"/>
  <c r="BQ1490" i="6"/>
  <c r="BP1490" i="6"/>
  <c r="BO1490" i="6"/>
  <c r="BK1490" i="6"/>
  <c r="BJ1490" i="6"/>
  <c r="BB1490" i="6"/>
  <c r="BA1490" i="6"/>
  <c r="Q1490" i="6"/>
  <c r="CI1489" i="6"/>
  <c r="CH1489" i="6"/>
  <c r="BR1489" i="6"/>
  <c r="BS1489" i="6" s="1"/>
  <c r="BQ1489" i="6"/>
  <c r="BP1489" i="6"/>
  <c r="BO1489" i="6"/>
  <c r="BK1489" i="6"/>
  <c r="BJ1489" i="6"/>
  <c r="BC1489" i="6"/>
  <c r="BB1489" i="6"/>
  <c r="BA1489" i="6"/>
  <c r="Q1489" i="6"/>
  <c r="CI1488" i="6"/>
  <c r="CH1488" i="6"/>
  <c r="BJ1488" i="6"/>
  <c r="BB1488" i="6"/>
  <c r="BA1488" i="6"/>
  <c r="Q1488" i="6"/>
  <c r="CI1487" i="6"/>
  <c r="CH1487" i="6"/>
  <c r="BJ1487" i="6"/>
  <c r="BB1487" i="6"/>
  <c r="BA1487" i="6"/>
  <c r="Q1487" i="6"/>
  <c r="CI1486" i="6"/>
  <c r="CH1486" i="6"/>
  <c r="BQ1486" i="6"/>
  <c r="BP1486" i="6"/>
  <c r="BK1486" i="6"/>
  <c r="BJ1486" i="6"/>
  <c r="BB1486" i="6"/>
  <c r="BA1486" i="6"/>
  <c r="Q1486" i="6"/>
  <c r="CI1485" i="6"/>
  <c r="CH1485" i="6"/>
  <c r="BQ1485" i="6"/>
  <c r="BP1485" i="6"/>
  <c r="BK1485" i="6"/>
  <c r="BJ1485" i="6"/>
  <c r="BB1485" i="6"/>
  <c r="BA1485" i="6"/>
  <c r="Q1485" i="6"/>
  <c r="CI1484" i="6"/>
  <c r="CH1484" i="6"/>
  <c r="BQ1484" i="6"/>
  <c r="BP1484" i="6"/>
  <c r="BO1484" i="6"/>
  <c r="BK1484" i="6"/>
  <c r="BJ1484" i="6"/>
  <c r="BC1484" i="6"/>
  <c r="BB1484" i="6"/>
  <c r="BA1484" i="6"/>
  <c r="Q1484" i="6"/>
  <c r="CI1483" i="6"/>
  <c r="CH1483" i="6"/>
  <c r="BQ1483" i="6"/>
  <c r="BP1483" i="6"/>
  <c r="BO1483" i="6"/>
  <c r="BK1483" i="6"/>
  <c r="BJ1483" i="6"/>
  <c r="BB1483" i="6"/>
  <c r="BA1483" i="6"/>
  <c r="Q1483" i="6"/>
  <c r="CI1482" i="6"/>
  <c r="CH1482" i="6"/>
  <c r="BQ1482" i="6"/>
  <c r="BP1482" i="6"/>
  <c r="BO1482" i="6"/>
  <c r="BK1482" i="6"/>
  <c r="BJ1482" i="6"/>
  <c r="BB1482" i="6"/>
  <c r="BA1482" i="6"/>
  <c r="Q1482" i="6"/>
  <c r="CI1481" i="6"/>
  <c r="CH1481" i="6"/>
  <c r="BQ1481" i="6"/>
  <c r="BP1481" i="6"/>
  <c r="BO1481" i="6"/>
  <c r="BK1481" i="6"/>
  <c r="BJ1481" i="6"/>
  <c r="BB1481" i="6"/>
  <c r="BA1481" i="6"/>
  <c r="Q1481" i="6"/>
  <c r="CI1480" i="6"/>
  <c r="CH1480" i="6"/>
  <c r="BQ1480" i="6"/>
  <c r="BP1480" i="6"/>
  <c r="BO1480" i="6"/>
  <c r="BK1480" i="6"/>
  <c r="BJ1480" i="6"/>
  <c r="BB1480" i="6"/>
  <c r="BA1480" i="6"/>
  <c r="Q1480" i="6"/>
  <c r="CI1479" i="6"/>
  <c r="CH1479" i="6"/>
  <c r="BQ1479" i="6"/>
  <c r="BP1479" i="6"/>
  <c r="BO1479" i="6"/>
  <c r="BK1479" i="6"/>
  <c r="BJ1479" i="6"/>
  <c r="BB1479" i="6"/>
  <c r="BA1479" i="6"/>
  <c r="Q1479" i="6"/>
  <c r="CI1478" i="6"/>
  <c r="CH1478" i="6"/>
  <c r="BQ1478" i="6"/>
  <c r="BP1478" i="6"/>
  <c r="BK1478" i="6"/>
  <c r="BJ1478" i="6"/>
  <c r="BC1478" i="6"/>
  <c r="BB1478" i="6"/>
  <c r="BA1478" i="6"/>
  <c r="Q1478" i="6"/>
  <c r="CI1477" i="6"/>
  <c r="CH1477" i="6"/>
  <c r="BQ1477" i="6"/>
  <c r="BP1477" i="6"/>
  <c r="BO1477" i="6"/>
  <c r="BK1477" i="6"/>
  <c r="BJ1477" i="6"/>
  <c r="BB1477" i="6"/>
  <c r="BA1477" i="6"/>
  <c r="Q1477" i="6"/>
  <c r="CI1476" i="6"/>
  <c r="CH1476" i="6"/>
  <c r="BQ1476" i="6"/>
  <c r="BP1476" i="6"/>
  <c r="BO1476" i="6"/>
  <c r="BK1476" i="6"/>
  <c r="BJ1476" i="6"/>
  <c r="BB1476" i="6"/>
  <c r="BA1476" i="6"/>
  <c r="Q1476" i="6"/>
  <c r="CI1475" i="6"/>
  <c r="CH1475" i="6"/>
  <c r="CE1475" i="6"/>
  <c r="BQ1475" i="6"/>
  <c r="BP1475" i="6"/>
  <c r="BO1475" i="6"/>
  <c r="BK1475" i="6"/>
  <c r="BJ1475" i="6"/>
  <c r="BB1475" i="6"/>
  <c r="BA1475" i="6"/>
  <c r="Q1475" i="6"/>
  <c r="CI1474" i="6"/>
  <c r="CH1474" i="6"/>
  <c r="CE1474" i="6"/>
  <c r="BQ1474" i="6"/>
  <c r="BP1474" i="6"/>
  <c r="BO1474" i="6"/>
  <c r="BK1474" i="6"/>
  <c r="BJ1474" i="6"/>
  <c r="BB1474" i="6"/>
  <c r="BA1474" i="6"/>
  <c r="Q1474" i="6"/>
  <c r="CI1473" i="6"/>
  <c r="CH1473" i="6"/>
  <c r="CE1473" i="6"/>
  <c r="BQ1473" i="6"/>
  <c r="BP1473" i="6"/>
  <c r="BO1473" i="6"/>
  <c r="BK1473" i="6"/>
  <c r="BJ1473" i="6"/>
  <c r="BB1473" i="6"/>
  <c r="BA1473" i="6"/>
  <c r="Q1473" i="6"/>
  <c r="CI1472" i="6"/>
  <c r="CH1472" i="6"/>
  <c r="BQ1472" i="6"/>
  <c r="BP1472" i="6"/>
  <c r="BO1472" i="6"/>
  <c r="BK1472" i="6"/>
  <c r="BJ1472" i="6"/>
  <c r="BC1472" i="6"/>
  <c r="BB1472" i="6"/>
  <c r="BA1472" i="6"/>
  <c r="Q1472" i="6"/>
  <c r="CI1471" i="6"/>
  <c r="CH1471" i="6"/>
  <c r="BQ1471" i="6"/>
  <c r="BP1471" i="6"/>
  <c r="BK1471" i="6"/>
  <c r="BJ1471" i="6"/>
  <c r="BB1471" i="6"/>
  <c r="BA1471" i="6"/>
  <c r="Q1471" i="6"/>
  <c r="CI1470" i="6"/>
  <c r="CH1470" i="6"/>
  <c r="BQ1470" i="6"/>
  <c r="BP1470" i="6"/>
  <c r="BK1470" i="6"/>
  <c r="BJ1470" i="6"/>
  <c r="BC1470" i="6"/>
  <c r="BB1470" i="6"/>
  <c r="BA1470" i="6"/>
  <c r="Q1470" i="6"/>
  <c r="CI1469" i="6"/>
  <c r="CH1469" i="6"/>
  <c r="BQ1469" i="6"/>
  <c r="BP1469" i="6"/>
  <c r="BK1469" i="6"/>
  <c r="BJ1469" i="6"/>
  <c r="BB1469" i="6"/>
  <c r="BA1469" i="6"/>
  <c r="Q1469" i="6"/>
  <c r="CI1468" i="6"/>
  <c r="CH1468" i="6"/>
  <c r="BQ1468" i="6"/>
  <c r="BP1468" i="6"/>
  <c r="BK1468" i="6"/>
  <c r="BJ1468" i="6"/>
  <c r="BC1468" i="6"/>
  <c r="BB1468" i="6"/>
  <c r="BA1468" i="6"/>
  <c r="Q1468" i="6"/>
  <c r="CI1467" i="6"/>
  <c r="CH1467" i="6"/>
  <c r="BQ1467" i="6"/>
  <c r="BP1467" i="6"/>
  <c r="BK1467" i="6"/>
  <c r="BJ1467" i="6"/>
  <c r="BB1467" i="6"/>
  <c r="BA1467" i="6"/>
  <c r="Q1467" i="6"/>
  <c r="CI1466" i="6"/>
  <c r="CH1466" i="6"/>
  <c r="BQ1466" i="6"/>
  <c r="BP1466" i="6"/>
  <c r="BK1466" i="6"/>
  <c r="BJ1466" i="6"/>
  <c r="BB1466" i="6"/>
  <c r="BA1466" i="6"/>
  <c r="Q1466" i="6"/>
  <c r="CI1465" i="6"/>
  <c r="CH1465" i="6"/>
  <c r="BQ1465" i="6"/>
  <c r="BP1465" i="6"/>
  <c r="BK1465" i="6"/>
  <c r="BJ1465" i="6"/>
  <c r="BB1465" i="6"/>
  <c r="BA1465" i="6"/>
  <c r="Q1465" i="6"/>
  <c r="CI1464" i="6"/>
  <c r="CH1464" i="6"/>
  <c r="BQ1464" i="6"/>
  <c r="BP1464" i="6"/>
  <c r="BK1464" i="6"/>
  <c r="BJ1464" i="6"/>
  <c r="BB1464" i="6"/>
  <c r="BA1464" i="6"/>
  <c r="Q1464" i="6"/>
  <c r="CI1463" i="6"/>
  <c r="CH1463" i="6"/>
  <c r="BQ1463" i="6"/>
  <c r="BP1463" i="6"/>
  <c r="BK1463" i="6"/>
  <c r="BJ1463" i="6"/>
  <c r="BB1463" i="6"/>
  <c r="BA1463" i="6"/>
  <c r="Q1463" i="6"/>
  <c r="CI1462" i="6"/>
  <c r="CH1462" i="6"/>
  <c r="BQ1462" i="6"/>
  <c r="BP1462" i="6"/>
  <c r="BK1462" i="6"/>
  <c r="BJ1462" i="6"/>
  <c r="BB1462" i="6"/>
  <c r="BA1462" i="6"/>
  <c r="Q1462" i="6"/>
  <c r="CI1461" i="6"/>
  <c r="CH1461" i="6"/>
  <c r="BQ1461" i="6"/>
  <c r="BP1461" i="6"/>
  <c r="BK1461" i="6"/>
  <c r="BJ1461" i="6"/>
  <c r="BB1461" i="6"/>
  <c r="BA1461" i="6"/>
  <c r="Q1461" i="6"/>
  <c r="CI1460" i="6"/>
  <c r="CH1460" i="6"/>
  <c r="BQ1460" i="6"/>
  <c r="BP1460" i="6"/>
  <c r="BK1460" i="6"/>
  <c r="BJ1460" i="6"/>
  <c r="BB1460" i="6"/>
  <c r="BA1460" i="6"/>
  <c r="Q1460" i="6"/>
  <c r="CI1459" i="6"/>
  <c r="CH1459" i="6"/>
  <c r="BR1459" i="6"/>
  <c r="BS1459" i="6" s="1"/>
  <c r="BJ1459" i="6"/>
  <c r="BC1459" i="6"/>
  <c r="BB1459" i="6"/>
  <c r="BA1459" i="6"/>
  <c r="Q1459" i="6"/>
  <c r="CI1458" i="6"/>
  <c r="CH1458" i="6"/>
  <c r="BJ1458" i="6"/>
  <c r="BC1458" i="6"/>
  <c r="BB1458" i="6"/>
  <c r="BA1458" i="6"/>
  <c r="Q1458" i="6"/>
  <c r="CI1457" i="6"/>
  <c r="CH1457" i="6"/>
  <c r="BJ1457" i="6"/>
  <c r="BC1457" i="6"/>
  <c r="BB1457" i="6"/>
  <c r="BA1457" i="6"/>
  <c r="Q1457" i="6"/>
  <c r="CI1456" i="6"/>
  <c r="CH1456" i="6"/>
  <c r="BJ1456" i="6"/>
  <c r="BC1456" i="6"/>
  <c r="BB1456" i="6"/>
  <c r="BA1456" i="6"/>
  <c r="Q1456" i="6"/>
  <c r="CI1455" i="6"/>
  <c r="CH1455" i="6"/>
  <c r="BJ1455" i="6"/>
  <c r="BC1455" i="6"/>
  <c r="BB1455" i="6"/>
  <c r="BA1455" i="6"/>
  <c r="Q1455" i="6"/>
  <c r="CI1454" i="6"/>
  <c r="CH1454" i="6"/>
  <c r="BJ1454" i="6"/>
  <c r="BC1454" i="6"/>
  <c r="BB1454" i="6"/>
  <c r="BA1454" i="6"/>
  <c r="Q1454" i="6"/>
  <c r="CI1453" i="6"/>
  <c r="CH1453" i="6"/>
  <c r="BJ1453" i="6"/>
  <c r="BC1453" i="6"/>
  <c r="BB1453" i="6"/>
  <c r="BA1453" i="6"/>
  <c r="Q1453" i="6"/>
  <c r="CI1452" i="6"/>
  <c r="CH1452" i="6"/>
  <c r="BR1452" i="6"/>
  <c r="BS1452" i="6" s="1"/>
  <c r="BJ1452" i="6"/>
  <c r="BC1452" i="6"/>
  <c r="BB1452" i="6"/>
  <c r="BA1452" i="6"/>
  <c r="Q1452" i="6"/>
  <c r="CI1451" i="6"/>
  <c r="CH1451" i="6"/>
  <c r="BJ1451" i="6"/>
  <c r="BC1451" i="6"/>
  <c r="BB1451" i="6"/>
  <c r="BA1451" i="6"/>
  <c r="Q1451" i="6"/>
  <c r="CI1450" i="6"/>
  <c r="CH1450" i="6"/>
  <c r="BJ1450" i="6"/>
  <c r="BC1450" i="6"/>
  <c r="BB1450" i="6"/>
  <c r="BA1450" i="6"/>
  <c r="Q1450" i="6"/>
  <c r="CI1449" i="6"/>
  <c r="CH1449" i="6"/>
  <c r="BJ1449" i="6"/>
  <c r="BC1449" i="6"/>
  <c r="BB1449" i="6"/>
  <c r="BA1449" i="6"/>
  <c r="Q1449" i="6"/>
  <c r="CI1448" i="6"/>
  <c r="CH1448" i="6"/>
  <c r="BJ1448" i="6"/>
  <c r="BC1448" i="6"/>
  <c r="BB1448" i="6"/>
  <c r="BA1448" i="6"/>
  <c r="Q1448" i="6"/>
  <c r="CI1447" i="6"/>
  <c r="CH1447" i="6"/>
  <c r="BJ1447" i="6"/>
  <c r="BC1447" i="6"/>
  <c r="BB1447" i="6"/>
  <c r="BA1447" i="6"/>
  <c r="Q1447" i="6"/>
  <c r="CI1446" i="6"/>
  <c r="CH1446" i="6"/>
  <c r="BJ1446" i="6"/>
  <c r="BC1446" i="6"/>
  <c r="BB1446" i="6"/>
  <c r="BA1446" i="6"/>
  <c r="Q1446" i="6"/>
  <c r="CI1445" i="6"/>
  <c r="CH1445" i="6"/>
  <c r="BS1445" i="6"/>
  <c r="BQ1445" i="6"/>
  <c r="BP1445" i="6"/>
  <c r="BO1445" i="6"/>
  <c r="BK1445" i="6"/>
  <c r="BJ1445" i="6"/>
  <c r="BC1445" i="6"/>
  <c r="BB1445" i="6"/>
  <c r="BA1445" i="6"/>
  <c r="Q1445" i="6"/>
  <c r="CI1444" i="6"/>
  <c r="CH1444" i="6"/>
  <c r="BS1444" i="6"/>
  <c r="BQ1444" i="6"/>
  <c r="BP1444" i="6"/>
  <c r="BO1444" i="6"/>
  <c r="BK1444" i="6"/>
  <c r="BJ1444" i="6"/>
  <c r="BC1444" i="6"/>
  <c r="BB1444" i="6"/>
  <c r="BA1444" i="6"/>
  <c r="Q1444" i="6"/>
  <c r="CI1443" i="6"/>
  <c r="CH1443" i="6"/>
  <c r="BS1443" i="6"/>
  <c r="BQ1443" i="6"/>
  <c r="BP1443" i="6"/>
  <c r="BO1443" i="6"/>
  <c r="BK1443" i="6"/>
  <c r="BJ1443" i="6"/>
  <c r="BC1443" i="6"/>
  <c r="BB1443" i="6"/>
  <c r="BA1443" i="6"/>
  <c r="Q1443" i="6"/>
  <c r="CI1442" i="6"/>
  <c r="CH1442" i="6"/>
  <c r="BS1442" i="6"/>
  <c r="BQ1442" i="6"/>
  <c r="BP1442" i="6"/>
  <c r="BO1442" i="6"/>
  <c r="BK1442" i="6"/>
  <c r="BJ1442" i="6"/>
  <c r="BC1442" i="6"/>
  <c r="BB1442" i="6"/>
  <c r="BA1442" i="6"/>
  <c r="Q1442" i="6"/>
  <c r="CI1441" i="6"/>
  <c r="CH1441" i="6"/>
  <c r="BQ1441" i="6"/>
  <c r="BP1441" i="6"/>
  <c r="BO1441" i="6"/>
  <c r="BK1441" i="6"/>
  <c r="BJ1441" i="6"/>
  <c r="BB1441" i="6"/>
  <c r="BA1441" i="6"/>
  <c r="Q1441" i="6"/>
  <c r="CI1440" i="6"/>
  <c r="CH1440" i="6"/>
  <c r="BQ1440" i="6"/>
  <c r="BP1440" i="6"/>
  <c r="BO1440" i="6"/>
  <c r="BK1440" i="6"/>
  <c r="BJ1440" i="6"/>
  <c r="BC1440" i="6"/>
  <c r="BB1440" i="6"/>
  <c r="BA1440" i="6"/>
  <c r="Q1440" i="6"/>
  <c r="CI1439" i="6"/>
  <c r="CH1439" i="6"/>
  <c r="BQ1439" i="6"/>
  <c r="BP1439" i="6"/>
  <c r="BK1439" i="6"/>
  <c r="BJ1439" i="6"/>
  <c r="BB1439" i="6"/>
  <c r="BA1439" i="6"/>
  <c r="Q1439" i="6"/>
  <c r="CI1438" i="6"/>
  <c r="CH1438" i="6"/>
  <c r="BQ1438" i="6"/>
  <c r="BP1438" i="6"/>
  <c r="BO1438" i="6"/>
  <c r="BK1438" i="6"/>
  <c r="BJ1438" i="6"/>
  <c r="BB1438" i="6"/>
  <c r="BA1438" i="6"/>
  <c r="Q1438" i="6"/>
  <c r="CI1437" i="6"/>
  <c r="CH1437" i="6"/>
  <c r="BR1437" i="6"/>
  <c r="BS1437" i="6" s="1"/>
  <c r="BQ1437" i="6"/>
  <c r="BP1437" i="6"/>
  <c r="BK1437" i="6"/>
  <c r="BJ1437" i="6"/>
  <c r="BC1437" i="6"/>
  <c r="BB1437" i="6"/>
  <c r="BA1437" i="6"/>
  <c r="Q1437" i="6"/>
  <c r="CI1436" i="6"/>
  <c r="CH1436" i="6"/>
  <c r="BQ1436" i="6"/>
  <c r="BP1436" i="6"/>
  <c r="BK1436" i="6"/>
  <c r="BJ1436" i="6"/>
  <c r="BB1436" i="6"/>
  <c r="BA1436" i="6"/>
  <c r="Q1436" i="6"/>
  <c r="CI1435" i="6"/>
  <c r="CH1435" i="6"/>
  <c r="BQ1435" i="6"/>
  <c r="BP1435" i="6"/>
  <c r="BK1435" i="6"/>
  <c r="BJ1435" i="6"/>
  <c r="BB1435" i="6"/>
  <c r="BA1435" i="6"/>
  <c r="Q1435" i="6"/>
  <c r="CI1434" i="6"/>
  <c r="CH1434" i="6"/>
  <c r="BJ1434" i="6"/>
  <c r="BC1434" i="6"/>
  <c r="BB1434" i="6"/>
  <c r="BA1434" i="6"/>
  <c r="Q1434" i="6"/>
  <c r="CI1433" i="6"/>
  <c r="CH1433" i="6"/>
  <c r="BJ1433" i="6"/>
  <c r="BC1433" i="6"/>
  <c r="BB1433" i="6"/>
  <c r="BA1433" i="6"/>
  <c r="Q1433" i="6"/>
  <c r="CI1432" i="6"/>
  <c r="CH1432" i="6"/>
  <c r="BQ1432" i="6"/>
  <c r="BP1432" i="6"/>
  <c r="BK1432" i="6"/>
  <c r="BJ1432" i="6"/>
  <c r="BB1432" i="6"/>
  <c r="BA1432" i="6"/>
  <c r="Q1432" i="6"/>
  <c r="CI1431" i="6"/>
  <c r="CH1431" i="6"/>
  <c r="BQ1431" i="6"/>
  <c r="BP1431" i="6"/>
  <c r="BO1431" i="6"/>
  <c r="BK1431" i="6"/>
  <c r="BJ1431" i="6"/>
  <c r="BB1431" i="6"/>
  <c r="BA1431" i="6"/>
  <c r="Q1431" i="6"/>
  <c r="CI1430" i="6"/>
  <c r="CH1430" i="6"/>
  <c r="BQ1430" i="6"/>
  <c r="BP1430" i="6"/>
  <c r="BK1430" i="6"/>
  <c r="BJ1430" i="6"/>
  <c r="BC1430" i="6"/>
  <c r="BB1430" i="6"/>
  <c r="BA1430" i="6"/>
  <c r="Q1430" i="6"/>
  <c r="CI1429" i="6"/>
  <c r="CH1429" i="6"/>
  <c r="BQ1429" i="6"/>
  <c r="BP1429" i="6"/>
  <c r="BO1429" i="6"/>
  <c r="BK1429" i="6"/>
  <c r="BJ1429" i="6"/>
  <c r="BB1429" i="6"/>
  <c r="BA1429" i="6"/>
  <c r="Q1429" i="6"/>
  <c r="CI1428" i="6"/>
  <c r="CH1428" i="6"/>
  <c r="BQ1428" i="6"/>
  <c r="BP1428" i="6"/>
  <c r="BO1428" i="6"/>
  <c r="BK1428" i="6"/>
  <c r="BJ1428" i="6"/>
  <c r="BB1428" i="6"/>
  <c r="BA1428" i="6"/>
  <c r="Q1428" i="6"/>
  <c r="CI1427" i="6"/>
  <c r="CH1427" i="6"/>
  <c r="BQ1427" i="6"/>
  <c r="BP1427" i="6"/>
  <c r="BO1427" i="6"/>
  <c r="BK1427" i="6"/>
  <c r="BJ1427" i="6"/>
  <c r="BA1427" i="6"/>
  <c r="Q1427" i="6"/>
  <c r="CI1426" i="6"/>
  <c r="CH1426" i="6"/>
  <c r="BQ1426" i="6"/>
  <c r="BP1426" i="6"/>
  <c r="BO1426" i="6"/>
  <c r="BK1426" i="6"/>
  <c r="BJ1426" i="6"/>
  <c r="BB1426" i="6"/>
  <c r="BA1426" i="6"/>
  <c r="Q1426" i="6"/>
  <c r="CI1425" i="6"/>
  <c r="CH1425" i="6"/>
  <c r="BQ1425" i="6"/>
  <c r="BP1425" i="6"/>
  <c r="BK1425" i="6"/>
  <c r="BJ1425" i="6"/>
  <c r="BB1425" i="6"/>
  <c r="BA1425" i="6"/>
  <c r="Q1425" i="6"/>
  <c r="CI1424" i="6"/>
  <c r="CH1424" i="6"/>
  <c r="BQ1424" i="6"/>
  <c r="BP1424" i="6"/>
  <c r="BO1424" i="6"/>
  <c r="BK1424" i="6"/>
  <c r="BJ1424" i="6"/>
  <c r="BB1424" i="6"/>
  <c r="BA1424" i="6"/>
  <c r="S1424" i="6"/>
  <c r="R1424" i="6"/>
  <c r="Q1424" i="6"/>
  <c r="CI1423" i="6"/>
  <c r="CH1423" i="6"/>
  <c r="BQ1423" i="6"/>
  <c r="BP1423" i="6"/>
  <c r="BO1423" i="6"/>
  <c r="BK1423" i="6"/>
  <c r="BJ1423" i="6"/>
  <c r="BB1423" i="6"/>
  <c r="BA1423" i="6"/>
  <c r="S1423" i="6"/>
  <c r="R1423" i="6"/>
  <c r="Q1423" i="6"/>
  <c r="CI1422" i="6"/>
  <c r="CH1422" i="6"/>
  <c r="BQ1422" i="6"/>
  <c r="BP1422" i="6"/>
  <c r="BK1422" i="6"/>
  <c r="BJ1422" i="6"/>
  <c r="BB1422" i="6"/>
  <c r="BA1422" i="6"/>
  <c r="Q1422" i="6"/>
  <c r="CI1421" i="6"/>
  <c r="CH1421" i="6"/>
  <c r="BQ1421" i="6"/>
  <c r="BP1421" i="6"/>
  <c r="BO1421" i="6"/>
  <c r="BB1421" i="6"/>
  <c r="BA1421" i="6"/>
  <c r="Q1421" i="6"/>
  <c r="CI1420" i="6"/>
  <c r="CH1420" i="6"/>
  <c r="BQ1420" i="6"/>
  <c r="BP1420" i="6"/>
  <c r="BO1420" i="6"/>
  <c r="BB1420" i="6"/>
  <c r="BA1420" i="6"/>
  <c r="Q1420" i="6"/>
  <c r="CI1419" i="6"/>
  <c r="CH1419" i="6"/>
  <c r="BQ1419" i="6"/>
  <c r="BP1419" i="6"/>
  <c r="BO1419" i="6"/>
  <c r="BB1419" i="6"/>
  <c r="BA1419" i="6"/>
  <c r="Q1419" i="6"/>
  <c r="CI1418" i="6"/>
  <c r="CH1418" i="6"/>
  <c r="BQ1418" i="6"/>
  <c r="BP1418" i="6"/>
  <c r="BO1418" i="6"/>
  <c r="BB1418" i="6"/>
  <c r="BA1418" i="6"/>
  <c r="Q1418" i="6"/>
  <c r="CI1417" i="6"/>
  <c r="CH1417" i="6"/>
  <c r="BQ1417" i="6"/>
  <c r="BP1417" i="6"/>
  <c r="BO1417" i="6"/>
  <c r="BB1417" i="6"/>
  <c r="BA1417" i="6"/>
  <c r="Q1417" i="6"/>
  <c r="CI1416" i="6"/>
  <c r="CH1416" i="6"/>
  <c r="BQ1416" i="6"/>
  <c r="BP1416" i="6"/>
  <c r="BO1416" i="6"/>
  <c r="BB1416" i="6"/>
  <c r="BA1416" i="6"/>
  <c r="Q1416" i="6"/>
  <c r="BJ1404" i="6"/>
  <c r="BJ1399" i="6"/>
  <c r="BJ1392" i="6"/>
  <c r="BJ1385" i="6"/>
  <c r="BJ1365" i="6"/>
  <c r="BJ1364" i="6"/>
  <c r="BJ1362" i="6"/>
  <c r="BJ1358" i="6"/>
  <c r="BJ1350" i="6"/>
  <c r="BJ1293" i="6"/>
  <c r="BJ1290" i="6"/>
  <c r="BJ1286" i="6"/>
  <c r="BJ1284" i="6"/>
  <c r="BJ1279" i="6"/>
  <c r="BJ1278" i="6"/>
  <c r="BJ1276" i="6"/>
  <c r="BJ1275" i="6"/>
  <c r="BJ1266" i="6"/>
  <c r="BJ1264" i="6"/>
  <c r="BJ1259" i="6"/>
  <c r="BJ1258" i="6"/>
  <c r="BJ1255" i="6"/>
  <c r="BJ1254" i="6"/>
  <c r="BJ1253" i="6"/>
  <c r="BJ1252" i="6"/>
  <c r="BJ1247" i="6"/>
  <c r="BJ1246" i="6"/>
  <c r="BJ1245" i="6"/>
  <c r="BJ1241" i="6"/>
  <c r="BJ1238" i="6"/>
  <c r="BJ1235" i="6"/>
  <c r="BJ1231" i="6"/>
  <c r="BJ1217" i="6"/>
  <c r="BJ1210" i="6"/>
  <c r="BJ1195" i="6"/>
  <c r="BJ1192" i="6"/>
  <c r="BJ1189" i="6"/>
  <c r="BJ1186" i="6"/>
  <c r="BJ1185" i="6"/>
  <c r="BJ1184" i="6"/>
  <c r="BJ1183" i="6"/>
  <c r="BJ1182" i="6"/>
  <c r="BJ1181" i="6"/>
  <c r="BJ1180" i="6"/>
  <c r="BJ1171" i="6"/>
  <c r="BJ1151" i="6"/>
  <c r="BJ1149" i="6"/>
  <c r="BJ1148" i="6"/>
  <c r="BJ1145" i="6"/>
  <c r="BJ1144" i="6"/>
  <c r="BJ1143" i="6"/>
  <c r="BJ1137" i="6"/>
  <c r="BJ1136" i="6"/>
  <c r="BJ1135" i="6"/>
  <c r="BJ1134" i="6"/>
  <c r="BJ1133" i="6"/>
  <c r="BJ1132" i="6"/>
  <c r="BJ1131" i="6"/>
  <c r="BJ1130" i="6"/>
  <c r="BJ1128" i="6"/>
  <c r="BJ1127" i="6"/>
  <c r="BJ1116" i="6"/>
  <c r="BJ1115" i="6"/>
  <c r="BJ1114" i="6"/>
  <c r="BJ1113" i="6"/>
  <c r="BJ1112" i="6"/>
  <c r="BJ1111" i="6"/>
  <c r="BJ1110" i="6"/>
  <c r="BJ1109" i="6"/>
  <c r="BJ1106" i="6"/>
  <c r="BJ1105" i="6"/>
  <c r="BJ1104" i="6"/>
  <c r="BJ1103" i="6"/>
  <c r="BJ1102" i="6"/>
  <c r="BJ1101" i="6"/>
  <c r="BJ1100" i="6"/>
  <c r="BJ1099" i="6"/>
  <c r="BJ1098" i="6"/>
  <c r="BJ1096" i="6"/>
  <c r="BJ1095" i="6"/>
  <c r="BJ1082" i="6"/>
  <c r="BJ1081" i="6"/>
  <c r="BJ1077" i="6"/>
  <c r="BJ1076" i="6"/>
  <c r="BJ1075" i="6"/>
  <c r="BJ1074" i="6"/>
  <c r="BJ1073" i="6"/>
  <c r="BJ1071" i="6"/>
  <c r="BJ1070" i="6"/>
  <c r="BJ1069" i="6"/>
  <c r="BJ1068" i="6"/>
  <c r="BJ1066" i="6"/>
  <c r="BJ1061" i="6"/>
  <c r="BJ1058" i="6"/>
  <c r="BJ1057" i="6"/>
  <c r="BJ1056" i="6"/>
  <c r="BJ1752" i="6"/>
  <c r="BJ1055" i="6"/>
  <c r="BJ1054" i="6"/>
  <c r="BJ1053" i="6"/>
  <c r="BJ1052" i="6"/>
  <c r="BJ1051" i="6"/>
  <c r="BJ1048" i="6"/>
  <c r="BJ1047" i="6"/>
  <c r="BJ1044" i="6"/>
  <c r="BJ1043" i="6"/>
  <c r="BJ1042" i="6"/>
  <c r="BJ1041" i="6"/>
  <c r="BJ1040" i="6"/>
  <c r="BJ1033" i="6"/>
  <c r="BJ1030" i="6"/>
  <c r="BJ1028" i="6"/>
  <c r="BJ1027" i="6"/>
  <c r="BJ1026" i="6"/>
  <c r="BJ1025" i="6"/>
  <c r="BJ1024" i="6"/>
  <c r="BJ1023" i="6"/>
  <c r="BJ1022" i="6"/>
  <c r="BJ1019" i="6"/>
  <c r="BJ1018" i="6"/>
  <c r="BJ1017" i="6"/>
  <c r="BJ1016" i="6"/>
  <c r="BJ980" i="6"/>
  <c r="BJ976" i="6"/>
  <c r="BJ971" i="6"/>
  <c r="BJ877" i="6"/>
  <c r="BJ876" i="6"/>
  <c r="BJ875" i="6"/>
  <c r="BJ874" i="6"/>
  <c r="BJ872" i="6"/>
  <c r="BJ871" i="6"/>
  <c r="BJ870" i="6"/>
  <c r="BJ869" i="6"/>
  <c r="BJ867" i="6"/>
  <c r="BJ864" i="6"/>
  <c r="BJ863" i="6"/>
  <c r="BJ862" i="6"/>
  <c r="BJ859" i="6"/>
  <c r="BJ858" i="6"/>
  <c r="BJ857" i="6"/>
  <c r="BJ856" i="6"/>
  <c r="BJ854" i="6"/>
  <c r="BJ852" i="6"/>
  <c r="BJ851" i="6"/>
  <c r="BJ850" i="6"/>
  <c r="BJ849" i="6"/>
  <c r="BJ838" i="6"/>
  <c r="BJ837" i="6"/>
  <c r="BJ765" i="6"/>
  <c r="BJ725" i="6"/>
  <c r="BJ724" i="6"/>
  <c r="BJ723" i="6"/>
  <c r="BJ722" i="6"/>
  <c r="BJ721" i="6"/>
  <c r="BJ720" i="6"/>
  <c r="BJ719" i="6"/>
  <c r="BJ718" i="6"/>
  <c r="BJ717" i="6"/>
  <c r="BJ716" i="6"/>
  <c r="BJ715" i="6"/>
  <c r="BJ714" i="6"/>
  <c r="BJ713" i="6"/>
  <c r="BJ712" i="6"/>
  <c r="BJ711" i="6"/>
  <c r="BJ710" i="6"/>
  <c r="BJ709" i="6"/>
  <c r="BJ708" i="6"/>
  <c r="BJ577" i="6"/>
  <c r="BJ576" i="6"/>
  <c r="BJ575" i="6"/>
  <c r="BJ171" i="6"/>
  <c r="BJ170" i="6"/>
  <c r="BJ169" i="6"/>
  <c r="BJ164" i="6"/>
  <c r="BJ162" i="6"/>
  <c r="BJ161" i="6"/>
  <c r="BJ160" i="6"/>
  <c r="BJ156" i="6"/>
  <c r="BJ155" i="6"/>
  <c r="BJ154" i="6"/>
  <c r="BJ151" i="6"/>
  <c r="BJ147" i="6"/>
  <c r="BJ146" i="6"/>
  <c r="BJ145" i="6"/>
  <c r="BJ144" i="6"/>
  <c r="BJ143" i="6"/>
  <c r="BJ142" i="6"/>
  <c r="BJ141" i="6"/>
  <c r="BJ132" i="6"/>
  <c r="BJ118" i="6"/>
  <c r="BJ117" i="6"/>
  <c r="BJ114" i="6"/>
  <c r="BJ111" i="6"/>
  <c r="BJ104" i="6"/>
  <c r="BJ103" i="6"/>
  <c r="BJ102" i="6"/>
  <c r="BJ101" i="6"/>
  <c r="BJ100" i="6"/>
  <c r="BJ96" i="6"/>
  <c r="BJ94" i="6"/>
  <c r="BJ93" i="6"/>
  <c r="BJ90" i="6"/>
  <c r="BJ78" i="6"/>
  <c r="BJ77" i="6"/>
  <c r="BJ76" i="6"/>
  <c r="BJ29" i="6"/>
  <c r="BJ28" i="6"/>
  <c r="BJ27" i="6"/>
  <c r="BJ26" i="6"/>
  <c r="BJ25" i="6"/>
  <c r="BJ23" i="6"/>
  <c r="BJ22" i="6"/>
  <c r="BJ21" i="6"/>
  <c r="BJ18" i="6"/>
  <c r="BJ17" i="6"/>
  <c r="BJ13" i="6"/>
  <c r="BJ11" i="6"/>
  <c r="BJ10" i="6"/>
  <c r="BJ9" i="6"/>
  <c r="BJ8" i="6"/>
  <c r="BJ7" i="6"/>
  <c r="BJ1414" i="6"/>
  <c r="BJ1413" i="6"/>
  <c r="BJ1412" i="6"/>
  <c r="BJ1411" i="6"/>
  <c r="BJ1410" i="6"/>
  <c r="BJ1409" i="6"/>
  <c r="BJ1408" i="6"/>
  <c r="BJ1407" i="6"/>
  <c r="BJ1406" i="6"/>
  <c r="BJ1405" i="6"/>
  <c r="BJ1403" i="6"/>
  <c r="BJ1402" i="6"/>
  <c r="BJ1401" i="6"/>
  <c r="BJ1400" i="6"/>
  <c r="BJ1398" i="6"/>
  <c r="BJ1397" i="6"/>
  <c r="BJ1396" i="6"/>
  <c r="BJ1395" i="6"/>
  <c r="BJ1394" i="6"/>
  <c r="BJ1393" i="6"/>
  <c r="BJ1391" i="6"/>
  <c r="BJ1390" i="6"/>
  <c r="BJ1389" i="6"/>
  <c r="BJ1388" i="6"/>
  <c r="BJ1387" i="6"/>
  <c r="BJ1386" i="6"/>
  <c r="BJ1384" i="6"/>
  <c r="BJ1383" i="6"/>
  <c r="BJ1382" i="6"/>
  <c r="BJ1381" i="6"/>
  <c r="BJ1380" i="6"/>
  <c r="BJ1379" i="6"/>
  <c r="BJ1378" i="6"/>
  <c r="BJ1377" i="6"/>
  <c r="BJ1376" i="6"/>
  <c r="BJ1375" i="6"/>
  <c r="BJ1374" i="6"/>
  <c r="BJ1373" i="6"/>
  <c r="BJ1372" i="6"/>
  <c r="BJ1371" i="6"/>
  <c r="BJ1370" i="6"/>
  <c r="BJ1369" i="6"/>
  <c r="BJ1368" i="6"/>
  <c r="BJ1367" i="6"/>
  <c r="BJ1366" i="6"/>
  <c r="BJ1363" i="6"/>
  <c r="BJ1361" i="6"/>
  <c r="BJ1360" i="6"/>
  <c r="BJ1359" i="6"/>
  <c r="BJ1357" i="6"/>
  <c r="BJ1356" i="6"/>
  <c r="BJ1355" i="6"/>
  <c r="BJ1354" i="6"/>
  <c r="BJ1353" i="6"/>
  <c r="BJ1352" i="6"/>
  <c r="BJ1351" i="6"/>
  <c r="BJ1349" i="6"/>
  <c r="BJ1348" i="6"/>
  <c r="BJ1347" i="6"/>
  <c r="BJ1346" i="6"/>
  <c r="BJ1345" i="6"/>
  <c r="BJ1344" i="6"/>
  <c r="BJ1343" i="6"/>
  <c r="BJ1342" i="6"/>
  <c r="BJ1341" i="6"/>
  <c r="BJ1340" i="6"/>
  <c r="BJ1339" i="6"/>
  <c r="BJ1338" i="6"/>
  <c r="BJ1337" i="6"/>
  <c r="BJ1336" i="6"/>
  <c r="BJ1335" i="6"/>
  <c r="BJ1334" i="6"/>
  <c r="BJ1333" i="6"/>
  <c r="BJ1332" i="6"/>
  <c r="BJ1331" i="6"/>
  <c r="BJ1330" i="6"/>
  <c r="BJ1329" i="6"/>
  <c r="BJ1328" i="6"/>
  <c r="BJ1327" i="6"/>
  <c r="BJ1326" i="6"/>
  <c r="BJ1325" i="6"/>
  <c r="BJ1324" i="6"/>
  <c r="BJ1323" i="6"/>
  <c r="BJ1322" i="6"/>
  <c r="BJ1321" i="6"/>
  <c r="BJ1320" i="6"/>
  <c r="BJ1319" i="6"/>
  <c r="BJ1317" i="6"/>
  <c r="BJ1316" i="6"/>
  <c r="BJ1315" i="6"/>
  <c r="BJ1314" i="6"/>
  <c r="BJ1313" i="6"/>
  <c r="BJ1312" i="6"/>
  <c r="BJ1311" i="6"/>
  <c r="BJ1310" i="6"/>
  <c r="BJ1309" i="6"/>
  <c r="BJ1308" i="6"/>
  <c r="BJ1305" i="6"/>
  <c r="BJ1304" i="6"/>
  <c r="BJ1303" i="6"/>
  <c r="BJ1302" i="6"/>
  <c r="BJ1301" i="6"/>
  <c r="BJ1300" i="6"/>
  <c r="BJ1299" i="6"/>
  <c r="BJ1298" i="6"/>
  <c r="BJ1297" i="6"/>
  <c r="BJ1296" i="6"/>
  <c r="BJ1295" i="6"/>
  <c r="BJ1294" i="6"/>
  <c r="BJ1292" i="6"/>
  <c r="BJ1291" i="6"/>
  <c r="BJ1289" i="6"/>
  <c r="BJ1288" i="6"/>
  <c r="BJ1287" i="6"/>
  <c r="BJ1285" i="6"/>
  <c r="BJ1283" i="6"/>
  <c r="BJ1282" i="6"/>
  <c r="BJ1281" i="6"/>
  <c r="BJ1280" i="6"/>
  <c r="BJ1277" i="6"/>
  <c r="BJ1274" i="6"/>
  <c r="BJ1273" i="6"/>
  <c r="BJ1272" i="6"/>
  <c r="BJ1271" i="6"/>
  <c r="BJ1270" i="6"/>
  <c r="BJ1269" i="6"/>
  <c r="BJ1268" i="6"/>
  <c r="BJ1267" i="6"/>
  <c r="BJ1265" i="6"/>
  <c r="BJ1262" i="6"/>
  <c r="BJ1260" i="6"/>
  <c r="BJ1257" i="6"/>
  <c r="BJ1256" i="6"/>
  <c r="BJ1251" i="6"/>
  <c r="BJ1249" i="6"/>
  <c r="BJ1248" i="6"/>
  <c r="BJ1244" i="6"/>
  <c r="BJ1243" i="6"/>
  <c r="BJ1242" i="6"/>
  <c r="BJ1240" i="6"/>
  <c r="BJ1239" i="6"/>
  <c r="BJ1237" i="6"/>
  <c r="BJ1236" i="6"/>
  <c r="BJ1234" i="6"/>
  <c r="BJ1233" i="6"/>
  <c r="BJ1232" i="6"/>
  <c r="BJ1230" i="6"/>
  <c r="BJ1229" i="6"/>
  <c r="BJ1228" i="6"/>
  <c r="BJ1224" i="6"/>
  <c r="BJ1218" i="6"/>
  <c r="BJ1213" i="6"/>
  <c r="BJ1207" i="6"/>
  <c r="BJ1205" i="6"/>
  <c r="BJ1204" i="6"/>
  <c r="BJ1203" i="6"/>
  <c r="BJ1202" i="6"/>
  <c r="BJ1199" i="6"/>
  <c r="BJ1198" i="6"/>
  <c r="BJ1196" i="6"/>
  <c r="BJ1194" i="6"/>
  <c r="BJ1193" i="6"/>
  <c r="BJ1191" i="6"/>
  <c r="BJ1190" i="6"/>
  <c r="BJ1188" i="6"/>
  <c r="BJ1187" i="6"/>
  <c r="BJ1179" i="6"/>
  <c r="BJ1178" i="6"/>
  <c r="BJ1177" i="6"/>
  <c r="BJ1176" i="6"/>
  <c r="BJ1175" i="6"/>
  <c r="BJ1174" i="6"/>
  <c r="BJ1173" i="6"/>
  <c r="BJ1172" i="6"/>
  <c r="BJ1170" i="6"/>
  <c r="BJ1169" i="6"/>
  <c r="BJ1168" i="6"/>
  <c r="BJ1167" i="6"/>
  <c r="BJ1166" i="6"/>
  <c r="BJ1165" i="6"/>
  <c r="BJ1164" i="6"/>
  <c r="BJ1163" i="6"/>
  <c r="BJ1162" i="6"/>
  <c r="BJ1161" i="6"/>
  <c r="BJ1160" i="6"/>
  <c r="BJ1159" i="6"/>
  <c r="BJ1158" i="6"/>
  <c r="BJ1157" i="6"/>
  <c r="BJ1156" i="6"/>
  <c r="BJ1155" i="6"/>
  <c r="BJ1154" i="6"/>
  <c r="BJ1153" i="6"/>
  <c r="BJ1152" i="6"/>
  <c r="BJ1150" i="6"/>
  <c r="BJ1147" i="6"/>
  <c r="BJ1146" i="6"/>
  <c r="BJ1126" i="6"/>
  <c r="BJ1125" i="6"/>
  <c r="BJ1124" i="6"/>
  <c r="BJ1123" i="6"/>
  <c r="BJ1122" i="6"/>
  <c r="BJ1121" i="6"/>
  <c r="BJ1120" i="6"/>
  <c r="BJ1119" i="6"/>
  <c r="BJ1118" i="6"/>
  <c r="BJ1117" i="6"/>
  <c r="BJ1108" i="6"/>
  <c r="BJ1107" i="6"/>
  <c r="BJ1097" i="6"/>
  <c r="BJ1092" i="6"/>
  <c r="BJ1090" i="6"/>
  <c r="BJ1089" i="6"/>
  <c r="BJ1088" i="6"/>
  <c r="BJ1087" i="6"/>
  <c r="BJ1086" i="6"/>
  <c r="BJ1085" i="6"/>
  <c r="BJ1084" i="6"/>
  <c r="BJ1083" i="6"/>
  <c r="BJ1080" i="6"/>
  <c r="BJ1079" i="6"/>
  <c r="BJ1078" i="6"/>
  <c r="BJ1072" i="6"/>
  <c r="BJ1067" i="6"/>
  <c r="BJ1065" i="6"/>
  <c r="BJ1756" i="6"/>
  <c r="BJ1064" i="6"/>
  <c r="BJ1063" i="6"/>
  <c r="BJ1062" i="6"/>
  <c r="BJ1060" i="6"/>
  <c r="BJ1059" i="6"/>
  <c r="BJ1050" i="6"/>
  <c r="BJ1049" i="6"/>
  <c r="BJ1046" i="6"/>
  <c r="BJ1045" i="6"/>
  <c r="BJ1039" i="6"/>
  <c r="BJ1038" i="6"/>
  <c r="BJ1037" i="6"/>
  <c r="BJ1036" i="6"/>
  <c r="BJ1035" i="6"/>
  <c r="BJ1034" i="6"/>
  <c r="BJ1032" i="6"/>
  <c r="BJ1031" i="6"/>
  <c r="BJ1029" i="6"/>
  <c r="BJ1021" i="6"/>
  <c r="BJ1020" i="6"/>
  <c r="BJ1015" i="6"/>
  <c r="BJ1014" i="6"/>
  <c r="BJ1013" i="6"/>
  <c r="BJ1012" i="6"/>
  <c r="BJ1011" i="6"/>
  <c r="BJ1010" i="6"/>
  <c r="BJ1009" i="6"/>
  <c r="BJ1008" i="6"/>
  <c r="BJ1007" i="6"/>
  <c r="BJ1006" i="6"/>
  <c r="BJ1005" i="6"/>
  <c r="BJ1004" i="6"/>
  <c r="BJ1003" i="6"/>
  <c r="BJ1002" i="6"/>
  <c r="BJ1001" i="6"/>
  <c r="BJ1000" i="6"/>
  <c r="BJ999" i="6"/>
  <c r="BJ998" i="6"/>
  <c r="BJ997" i="6"/>
  <c r="BJ996" i="6"/>
  <c r="BJ995" i="6"/>
  <c r="BJ994" i="6"/>
  <c r="BJ993" i="6"/>
  <c r="BJ992" i="6"/>
  <c r="BJ991" i="6"/>
  <c r="BJ990" i="6"/>
  <c r="BJ989" i="6"/>
  <c r="BJ988" i="6"/>
  <c r="BJ985" i="6"/>
  <c r="BJ983" i="6"/>
  <c r="BJ968" i="6"/>
  <c r="BJ967" i="6"/>
  <c r="BJ966" i="6"/>
  <c r="BJ965" i="6"/>
  <c r="BJ964" i="6"/>
  <c r="BJ963" i="6"/>
  <c r="BJ962" i="6"/>
  <c r="BJ961" i="6"/>
  <c r="BJ960" i="6"/>
  <c r="BJ959" i="6"/>
  <c r="BJ958" i="6"/>
  <c r="BJ957" i="6"/>
  <c r="BJ956" i="6"/>
  <c r="BJ955" i="6"/>
  <c r="BJ954" i="6"/>
  <c r="BJ953" i="6"/>
  <c r="BJ952" i="6"/>
  <c r="BJ951" i="6"/>
  <c r="BJ950" i="6"/>
  <c r="BJ949" i="6"/>
  <c r="BJ948" i="6"/>
  <c r="BJ947" i="6"/>
  <c r="BJ946" i="6"/>
  <c r="BJ945" i="6"/>
  <c r="BJ944" i="6"/>
  <c r="BJ943" i="6"/>
  <c r="BJ942" i="6"/>
  <c r="BJ941" i="6"/>
  <c r="BJ940" i="6"/>
  <c r="BJ939" i="6"/>
  <c r="BJ938" i="6"/>
  <c r="BJ937" i="6"/>
  <c r="BJ936" i="6"/>
  <c r="BJ935" i="6"/>
  <c r="BJ934" i="6"/>
  <c r="BJ933" i="6"/>
  <c r="BJ932" i="6"/>
  <c r="BJ931" i="6"/>
  <c r="BJ930" i="6"/>
  <c r="BJ929" i="6"/>
  <c r="BJ928" i="6"/>
  <c r="BJ927" i="6"/>
  <c r="BJ926" i="6"/>
  <c r="BJ925" i="6"/>
  <c r="BJ924" i="6"/>
  <c r="BJ923" i="6"/>
  <c r="BJ922" i="6"/>
  <c r="BJ921" i="6"/>
  <c r="BJ920" i="6"/>
  <c r="BJ919" i="6"/>
  <c r="BJ918" i="6"/>
  <c r="BJ917" i="6"/>
  <c r="BJ916" i="6"/>
  <c r="BJ915" i="6"/>
  <c r="BJ914" i="6"/>
  <c r="BJ913" i="6"/>
  <c r="BJ912" i="6"/>
  <c r="BJ911" i="6"/>
  <c r="BJ910" i="6"/>
  <c r="BJ909" i="6"/>
  <c r="BJ908" i="6"/>
  <c r="BJ907" i="6"/>
  <c r="BJ906" i="6"/>
  <c r="BJ905" i="6"/>
  <c r="BJ904" i="6"/>
  <c r="BJ903" i="6"/>
  <c r="BJ902" i="6"/>
  <c r="BJ901" i="6"/>
  <c r="BJ900" i="6"/>
  <c r="BJ899" i="6"/>
  <c r="BJ898" i="6"/>
  <c r="BJ897" i="6"/>
  <c r="BJ896" i="6"/>
  <c r="BJ895" i="6"/>
  <c r="BJ894" i="6"/>
  <c r="BJ893" i="6"/>
  <c r="BJ892" i="6"/>
  <c r="BJ891" i="6"/>
  <c r="BJ890" i="6"/>
  <c r="BJ889" i="6"/>
  <c r="BJ888" i="6"/>
  <c r="BJ887" i="6"/>
  <c r="BJ886" i="6"/>
  <c r="BJ885" i="6"/>
  <c r="BJ884" i="6"/>
  <c r="BJ883" i="6"/>
  <c r="BJ882" i="6"/>
  <c r="BJ881" i="6"/>
  <c r="BJ880" i="6"/>
  <c r="BJ879" i="6"/>
  <c r="BJ878" i="6"/>
  <c r="BJ873" i="6"/>
  <c r="BJ868" i="6"/>
  <c r="BJ866" i="6"/>
  <c r="BJ865" i="6"/>
  <c r="BJ861" i="6"/>
  <c r="BJ860" i="6"/>
  <c r="BJ855" i="6"/>
  <c r="BJ853" i="6"/>
  <c r="BJ848" i="6"/>
  <c r="BJ847" i="6"/>
  <c r="BJ846" i="6"/>
  <c r="BJ845" i="6"/>
  <c r="BJ844" i="6"/>
  <c r="BJ843" i="6"/>
  <c r="BJ842" i="6"/>
  <c r="BJ841" i="6"/>
  <c r="BJ840" i="6"/>
  <c r="BJ839" i="6"/>
  <c r="BJ836" i="6"/>
  <c r="BJ835" i="6"/>
  <c r="BJ834" i="6"/>
  <c r="BJ833" i="6"/>
  <c r="BJ832" i="6"/>
  <c r="BJ831" i="6"/>
  <c r="BJ830" i="6"/>
  <c r="BJ829" i="6"/>
  <c r="BJ828" i="6"/>
  <c r="BJ827" i="6"/>
  <c r="BJ826" i="6"/>
  <c r="BJ825" i="6"/>
  <c r="BJ824" i="6"/>
  <c r="BJ823" i="6"/>
  <c r="BJ822" i="6"/>
  <c r="BJ821" i="6"/>
  <c r="BJ820" i="6"/>
  <c r="BJ819" i="6"/>
  <c r="BJ818" i="6"/>
  <c r="BJ817" i="6"/>
  <c r="BJ816" i="6"/>
  <c r="BJ815" i="6"/>
  <c r="BJ814" i="6"/>
  <c r="BJ813" i="6"/>
  <c r="BJ812" i="6"/>
  <c r="BJ811" i="6"/>
  <c r="BJ810" i="6"/>
  <c r="BJ809" i="6"/>
  <c r="BJ808" i="6"/>
  <c r="BJ807" i="6"/>
  <c r="BJ806" i="6"/>
  <c r="BJ805" i="6"/>
  <c r="BJ804" i="6"/>
  <c r="BJ803" i="6"/>
  <c r="BJ802" i="6"/>
  <c r="BJ801" i="6"/>
  <c r="BJ800" i="6"/>
  <c r="BJ799" i="6"/>
  <c r="BJ798" i="6"/>
  <c r="BJ797" i="6"/>
  <c r="BJ796" i="6"/>
  <c r="BJ795" i="6"/>
  <c r="BJ794" i="6"/>
  <c r="BJ793" i="6"/>
  <c r="BJ792" i="6"/>
  <c r="BJ791" i="6"/>
  <c r="BJ790" i="6"/>
  <c r="BJ789" i="6"/>
  <c r="BJ788" i="6"/>
  <c r="BJ787" i="6"/>
  <c r="BJ786" i="6"/>
  <c r="BJ785" i="6"/>
  <c r="BJ784" i="6"/>
  <c r="BJ783" i="6"/>
  <c r="BJ782" i="6"/>
  <c r="BJ781" i="6"/>
  <c r="BJ597" i="6"/>
  <c r="BJ594" i="6"/>
  <c r="BJ592" i="6"/>
  <c r="BJ590" i="6"/>
  <c r="BJ574" i="6"/>
  <c r="BJ573" i="6"/>
  <c r="BJ572" i="6"/>
  <c r="BJ571" i="6"/>
  <c r="BJ168" i="6"/>
  <c r="BJ167" i="6"/>
  <c r="BJ166" i="6"/>
  <c r="BJ165" i="6"/>
  <c r="BJ159" i="6"/>
  <c r="BJ158" i="6"/>
  <c r="BJ157" i="6"/>
  <c r="BJ153" i="6"/>
  <c r="BJ152" i="6"/>
  <c r="BJ150" i="6"/>
  <c r="BJ149" i="6"/>
  <c r="BJ148" i="6"/>
  <c r="BJ137" i="6"/>
  <c r="BJ135" i="6"/>
  <c r="BJ134" i="6"/>
  <c r="BJ133" i="6"/>
  <c r="BJ131" i="6"/>
  <c r="BJ130" i="6"/>
  <c r="BJ129" i="6"/>
  <c r="BJ128" i="6"/>
  <c r="BJ127" i="6"/>
  <c r="BJ126" i="6"/>
  <c r="BJ125" i="6"/>
  <c r="BJ113" i="6"/>
  <c r="BJ97" i="6"/>
  <c r="BJ89" i="6"/>
  <c r="BJ88" i="6"/>
  <c r="BJ87" i="6"/>
  <c r="BJ86" i="6"/>
  <c r="BJ84" i="6"/>
  <c r="BJ83" i="6"/>
  <c r="BJ82" i="6"/>
  <c r="BJ75" i="6"/>
  <c r="BJ74" i="6"/>
  <c r="BJ73" i="6"/>
  <c r="BJ72" i="6"/>
  <c r="BJ71" i="6"/>
  <c r="BJ70" i="6"/>
  <c r="BJ69" i="6"/>
  <c r="BJ67" i="6"/>
  <c r="BJ66" i="6"/>
  <c r="BJ56" i="6"/>
  <c r="BJ53" i="6"/>
  <c r="BJ46" i="6"/>
  <c r="BJ39" i="6"/>
  <c r="BJ38" i="6"/>
  <c r="BJ37" i="6"/>
  <c r="BJ32" i="6"/>
  <c r="BJ24" i="6"/>
  <c r="BJ20" i="6"/>
  <c r="BJ19" i="6"/>
  <c r="BJ16" i="6"/>
  <c r="BJ14" i="6"/>
  <c r="BJ1415" i="6"/>
  <c r="BJ1318" i="6"/>
  <c r="BJ1141" i="6"/>
  <c r="BJ1140" i="6"/>
  <c r="BJ1138" i="6"/>
  <c r="BJ1261" i="6"/>
  <c r="BJ1250" i="6"/>
  <c r="BJ1227" i="6"/>
  <c r="BJ1226" i="6"/>
  <c r="BJ1225" i="6"/>
  <c r="BJ1223" i="6"/>
  <c r="BJ1222" i="6"/>
  <c r="BJ1221" i="6"/>
  <c r="BJ1220" i="6"/>
  <c r="BJ1219" i="6"/>
  <c r="BJ1216" i="6"/>
  <c r="BJ1215" i="6"/>
  <c r="BJ1214" i="6"/>
  <c r="BJ1212" i="6"/>
  <c r="BJ1211" i="6"/>
  <c r="BJ1209" i="6"/>
  <c r="BJ1206" i="6"/>
  <c r="BJ1201" i="6"/>
  <c r="BJ1200" i="6"/>
  <c r="BJ1197" i="6"/>
  <c r="BJ1142" i="6"/>
  <c r="BJ1139" i="6"/>
  <c r="BJ1129" i="6"/>
  <c r="BJ1094" i="6"/>
  <c r="BJ1093" i="6"/>
  <c r="BJ1091" i="6"/>
  <c r="BJ987" i="6"/>
  <c r="BJ986" i="6"/>
  <c r="BJ984" i="6"/>
  <c r="BJ982" i="6"/>
  <c r="BJ981" i="6"/>
  <c r="BJ979" i="6"/>
  <c r="BJ978" i="6"/>
  <c r="BJ977" i="6"/>
  <c r="BJ975" i="6"/>
  <c r="BJ974" i="6"/>
  <c r="BJ973" i="6"/>
  <c r="BJ972" i="6"/>
  <c r="BJ970" i="6"/>
  <c r="BJ969" i="6"/>
  <c r="BJ780" i="6"/>
  <c r="BJ779" i="6"/>
  <c r="BJ778" i="6"/>
  <c r="BJ777" i="6"/>
  <c r="BJ776" i="6"/>
  <c r="BJ775" i="6"/>
  <c r="BJ774" i="6"/>
  <c r="BJ773" i="6"/>
  <c r="BJ772" i="6"/>
  <c r="BJ771" i="6"/>
  <c r="BJ770" i="6"/>
  <c r="BJ769" i="6"/>
  <c r="BJ768" i="6"/>
  <c r="BJ767" i="6"/>
  <c r="BJ766" i="6"/>
  <c r="BJ763" i="6"/>
  <c r="BJ762" i="6"/>
  <c r="BJ761" i="6"/>
  <c r="BJ759" i="6"/>
  <c r="BJ758" i="6"/>
  <c r="BJ757" i="6"/>
  <c r="BJ756" i="6"/>
  <c r="BJ755" i="6"/>
  <c r="BJ754" i="6"/>
  <c r="BJ753" i="6"/>
  <c r="BJ752" i="6"/>
  <c r="BJ751" i="6"/>
  <c r="BJ750" i="6"/>
  <c r="BJ749" i="6"/>
  <c r="BJ748" i="6"/>
  <c r="BJ747" i="6"/>
  <c r="BJ746" i="6"/>
  <c r="BJ745" i="6"/>
  <c r="BJ744" i="6"/>
  <c r="BJ743" i="6"/>
  <c r="BJ742" i="6"/>
  <c r="BJ741" i="6"/>
  <c r="BJ740" i="6"/>
  <c r="BJ739" i="6"/>
  <c r="BJ738" i="6"/>
  <c r="BJ737" i="6"/>
  <c r="BJ736" i="6"/>
  <c r="BJ735" i="6"/>
  <c r="BJ734" i="6"/>
  <c r="BJ733" i="6"/>
  <c r="BJ732" i="6"/>
  <c r="BJ731" i="6"/>
  <c r="BJ730" i="6"/>
  <c r="BJ729" i="6"/>
  <c r="BJ728" i="6"/>
  <c r="BJ727" i="6"/>
  <c r="BJ726" i="6"/>
  <c r="BJ707" i="6"/>
  <c r="BJ706" i="6"/>
  <c r="BJ705" i="6"/>
  <c r="BJ704" i="6"/>
  <c r="BJ703" i="6"/>
  <c r="BJ702" i="6"/>
  <c r="BJ701" i="6"/>
  <c r="BJ700" i="6"/>
  <c r="BJ699" i="6"/>
  <c r="BJ698" i="6"/>
  <c r="BJ697" i="6"/>
  <c r="BJ696" i="6"/>
  <c r="BJ695" i="6"/>
  <c r="BJ694" i="6"/>
  <c r="BJ693" i="6"/>
  <c r="BJ692" i="6"/>
  <c r="BJ691" i="6"/>
  <c r="BJ690" i="6"/>
  <c r="BJ689" i="6"/>
  <c r="BJ688" i="6"/>
  <c r="BJ687" i="6"/>
  <c r="BJ686" i="6"/>
  <c r="BJ685" i="6"/>
  <c r="BJ684" i="6"/>
  <c r="BJ683" i="6"/>
  <c r="BJ682" i="6"/>
  <c r="BJ681" i="6"/>
  <c r="BJ680" i="6"/>
  <c r="BJ679" i="6"/>
  <c r="BJ678" i="6"/>
  <c r="BJ677" i="6"/>
  <c r="BJ676" i="6"/>
  <c r="BJ675" i="6"/>
  <c r="BJ674" i="6"/>
  <c r="BJ672" i="6"/>
  <c r="BJ671" i="6"/>
  <c r="BJ670" i="6"/>
  <c r="BJ669" i="6"/>
  <c r="BJ668" i="6"/>
  <c r="BJ667" i="6"/>
  <c r="BJ666" i="6"/>
  <c r="BJ665" i="6"/>
  <c r="BJ664" i="6"/>
  <c r="BJ662" i="6"/>
  <c r="BJ661" i="6"/>
  <c r="BJ660" i="6"/>
  <c r="BJ659" i="6"/>
  <c r="BJ658" i="6"/>
  <c r="BJ657" i="6"/>
  <c r="BJ656" i="6"/>
  <c r="BJ655" i="6"/>
  <c r="BJ652" i="6"/>
  <c r="BJ651" i="6"/>
  <c r="BJ648" i="6"/>
  <c r="BJ647" i="6"/>
  <c r="BJ646" i="6"/>
  <c r="BJ645" i="6"/>
  <c r="BJ644" i="6"/>
  <c r="BJ643" i="6"/>
  <c r="BJ642" i="6"/>
  <c r="BJ641" i="6"/>
  <c r="BJ640" i="6"/>
  <c r="BJ639" i="6"/>
  <c r="BJ638" i="6"/>
  <c r="BJ637" i="6"/>
  <c r="BJ636" i="6"/>
  <c r="BJ635" i="6"/>
  <c r="BJ634" i="6"/>
  <c r="BJ633" i="6"/>
  <c r="BJ632" i="6"/>
  <c r="BJ631" i="6"/>
  <c r="BJ630" i="6"/>
  <c r="BJ629" i="6"/>
  <c r="BJ628" i="6"/>
  <c r="BJ627" i="6"/>
  <c r="BJ626" i="6"/>
  <c r="BJ625" i="6"/>
  <c r="BJ624" i="6"/>
  <c r="BJ623" i="6"/>
  <c r="BJ622" i="6"/>
  <c r="BJ621" i="6"/>
  <c r="BJ620" i="6"/>
  <c r="BJ619" i="6"/>
  <c r="BJ618" i="6"/>
  <c r="BJ617" i="6"/>
  <c r="BJ616" i="6"/>
  <c r="BJ615" i="6"/>
  <c r="BJ614" i="6"/>
  <c r="BJ613" i="6"/>
  <c r="BJ612" i="6"/>
  <c r="BJ611" i="6"/>
  <c r="BJ610" i="6"/>
  <c r="BJ609" i="6"/>
  <c r="BJ608" i="6"/>
  <c r="BJ607" i="6"/>
  <c r="BJ606" i="6"/>
  <c r="BJ605" i="6"/>
  <c r="BJ604" i="6"/>
  <c r="BJ603" i="6"/>
  <c r="BJ602" i="6"/>
  <c r="BJ601" i="6"/>
  <c r="BJ600" i="6"/>
  <c r="BJ599" i="6"/>
  <c r="BJ598" i="6"/>
  <c r="BJ596" i="6"/>
  <c r="BJ595" i="6"/>
  <c r="BJ591" i="6"/>
  <c r="BJ589" i="6"/>
  <c r="BJ588" i="6"/>
  <c r="BJ586" i="6"/>
  <c r="BJ585" i="6"/>
  <c r="BJ584" i="6"/>
  <c r="BJ583" i="6"/>
  <c r="BJ582" i="6"/>
  <c r="BJ581" i="6"/>
  <c r="BJ580" i="6"/>
  <c r="BJ570" i="6"/>
  <c r="BJ569" i="6"/>
  <c r="BJ568" i="6"/>
  <c r="BJ567" i="6"/>
  <c r="BJ566" i="6"/>
  <c r="BJ565" i="6"/>
  <c r="BJ564" i="6"/>
  <c r="BJ563" i="6"/>
  <c r="BJ562" i="6"/>
  <c r="BJ561" i="6"/>
  <c r="BJ560" i="6"/>
  <c r="BJ559" i="6"/>
  <c r="BJ558" i="6"/>
  <c r="BJ557" i="6"/>
  <c r="BJ556" i="6"/>
  <c r="BJ555" i="6"/>
  <c r="BJ554" i="6"/>
  <c r="BJ553" i="6"/>
  <c r="BJ552" i="6"/>
  <c r="BJ551" i="6"/>
  <c r="BJ550" i="6"/>
  <c r="BJ549" i="6"/>
  <c r="BJ547" i="6"/>
  <c r="BJ546" i="6"/>
  <c r="BJ545" i="6"/>
  <c r="BJ544" i="6"/>
  <c r="BJ543" i="6"/>
  <c r="BJ542" i="6"/>
  <c r="BJ541" i="6"/>
  <c r="BJ540" i="6"/>
  <c r="BJ539" i="6"/>
  <c r="BJ538" i="6"/>
  <c r="BJ537" i="6"/>
  <c r="BJ536" i="6"/>
  <c r="BJ1654" i="6"/>
  <c r="BJ535" i="6"/>
  <c r="BJ533" i="6"/>
  <c r="BJ532" i="6"/>
  <c r="BJ531" i="6"/>
  <c r="BJ530" i="6"/>
  <c r="BJ529" i="6"/>
  <c r="BJ528" i="6"/>
  <c r="BJ1658" i="6"/>
  <c r="BJ526" i="6"/>
  <c r="BJ525" i="6"/>
  <c r="BJ524" i="6"/>
  <c r="BJ523" i="6"/>
  <c r="BJ522" i="6"/>
  <c r="BJ521" i="6"/>
  <c r="BJ520" i="6"/>
  <c r="BJ519" i="6"/>
  <c r="BJ518" i="6"/>
  <c r="BJ517" i="6"/>
  <c r="BJ516" i="6"/>
  <c r="BJ515" i="6"/>
  <c r="BJ1662" i="6"/>
  <c r="BJ511" i="6"/>
  <c r="BJ510" i="6"/>
  <c r="BJ509" i="6"/>
  <c r="BJ508" i="6"/>
  <c r="BJ507" i="6"/>
  <c r="BJ506" i="6"/>
  <c r="BJ505" i="6"/>
  <c r="BJ504" i="6"/>
  <c r="BJ503" i="6"/>
  <c r="BJ502" i="6"/>
  <c r="BJ500" i="6"/>
  <c r="BJ499" i="6"/>
  <c r="BJ498" i="6"/>
  <c r="BJ497" i="6"/>
  <c r="BJ1664" i="6"/>
  <c r="BJ495" i="6"/>
  <c r="BJ494" i="6"/>
  <c r="BJ493" i="6"/>
  <c r="BJ492" i="6"/>
  <c r="BJ490" i="6"/>
  <c r="BJ489" i="6"/>
  <c r="BJ488" i="6"/>
  <c r="BJ487" i="6"/>
  <c r="BJ486" i="6"/>
  <c r="BJ485" i="6"/>
  <c r="BJ484" i="6"/>
  <c r="BJ483" i="6"/>
  <c r="BJ482" i="6"/>
  <c r="BJ481" i="6"/>
  <c r="BJ480" i="6"/>
  <c r="BJ479" i="6"/>
  <c r="BJ1666" i="6"/>
  <c r="BJ477" i="6"/>
  <c r="BJ476" i="6"/>
  <c r="BJ475" i="6"/>
  <c r="BJ474" i="6"/>
  <c r="BJ473" i="6"/>
  <c r="BJ472" i="6"/>
  <c r="BJ471" i="6"/>
  <c r="BJ470" i="6"/>
  <c r="BJ469" i="6"/>
  <c r="BJ468" i="6"/>
  <c r="BJ1668" i="6"/>
  <c r="BJ466" i="6"/>
  <c r="BJ465" i="6"/>
  <c r="BJ464" i="6"/>
  <c r="BJ463" i="6"/>
  <c r="BJ1671" i="6"/>
  <c r="BJ461" i="6"/>
  <c r="BJ460" i="6"/>
  <c r="BJ459" i="6"/>
  <c r="BJ458" i="6"/>
  <c r="BJ457" i="6"/>
  <c r="BJ456" i="6"/>
  <c r="BJ455" i="6"/>
  <c r="BJ454" i="6"/>
  <c r="BJ453" i="6"/>
  <c r="BJ452" i="6"/>
  <c r="BJ450" i="6"/>
  <c r="BJ448" i="6"/>
  <c r="BJ447" i="6"/>
  <c r="BJ1673" i="6"/>
  <c r="BJ442" i="6"/>
  <c r="BJ440" i="6"/>
  <c r="BJ439" i="6"/>
  <c r="BJ438" i="6"/>
  <c r="BJ437" i="6"/>
  <c r="BJ436" i="6"/>
  <c r="BJ435" i="6"/>
  <c r="BJ434" i="6"/>
  <c r="BJ433" i="6"/>
  <c r="BJ432" i="6"/>
  <c r="BJ431" i="6"/>
  <c r="BJ430" i="6"/>
  <c r="BJ429" i="6"/>
  <c r="BJ428" i="6"/>
  <c r="BJ426" i="6"/>
  <c r="BJ424" i="6"/>
  <c r="BJ423" i="6"/>
  <c r="BJ422" i="6"/>
  <c r="BJ421" i="6"/>
  <c r="BJ420" i="6"/>
  <c r="BJ1676" i="6"/>
  <c r="BJ418" i="6"/>
  <c r="BJ417" i="6"/>
  <c r="BJ416" i="6"/>
  <c r="BJ415" i="6"/>
  <c r="BJ414" i="6"/>
  <c r="BJ413" i="6"/>
  <c r="BJ1681" i="6"/>
  <c r="BJ411" i="6"/>
  <c r="BJ410" i="6"/>
  <c r="BJ409" i="6"/>
  <c r="BJ408" i="6"/>
  <c r="BJ407" i="6"/>
  <c r="BJ406" i="6"/>
  <c r="BJ405" i="6"/>
  <c r="BJ404" i="6"/>
  <c r="BJ403" i="6"/>
  <c r="BJ402" i="6"/>
  <c r="BJ399" i="6"/>
  <c r="BJ398" i="6"/>
  <c r="BJ397" i="6"/>
  <c r="BJ396" i="6"/>
  <c r="BJ395" i="6"/>
  <c r="BJ394" i="6"/>
  <c r="BJ393" i="6"/>
  <c r="BJ392" i="6"/>
  <c r="BJ391" i="6"/>
  <c r="BJ390" i="6"/>
  <c r="BJ1685" i="6"/>
  <c r="BJ388" i="6"/>
  <c r="BJ387" i="6"/>
  <c r="BJ386" i="6"/>
  <c r="BJ384" i="6"/>
  <c r="BJ383" i="6"/>
  <c r="BJ382" i="6"/>
  <c r="BJ1692" i="6"/>
  <c r="BJ380" i="6"/>
  <c r="BJ379" i="6"/>
  <c r="BJ378" i="6"/>
  <c r="BJ377" i="6"/>
  <c r="BJ376" i="6"/>
  <c r="BJ375" i="6"/>
  <c r="BJ374" i="6"/>
  <c r="BJ373" i="6"/>
  <c r="BJ372" i="6"/>
  <c r="BJ371" i="6"/>
  <c r="BJ370" i="6"/>
  <c r="BJ369" i="6"/>
  <c r="BJ368" i="6"/>
  <c r="BJ364" i="6"/>
  <c r="BJ363" i="6"/>
  <c r="BJ361" i="6"/>
  <c r="BJ1690" i="6"/>
  <c r="BJ359" i="6"/>
  <c r="BJ358" i="6"/>
  <c r="BJ357" i="6"/>
  <c r="BJ356" i="6"/>
  <c r="BJ355" i="6"/>
  <c r="BJ354" i="6"/>
  <c r="BJ353" i="6"/>
  <c r="BJ351" i="6"/>
  <c r="BJ350" i="6"/>
  <c r="BJ1701" i="6"/>
  <c r="BJ349" i="6"/>
  <c r="BJ348" i="6"/>
  <c r="BJ347" i="6"/>
  <c r="BJ346" i="6"/>
  <c r="BJ345" i="6"/>
  <c r="BJ344" i="6"/>
  <c r="BJ343" i="6"/>
  <c r="BJ342" i="6"/>
  <c r="BJ341" i="6"/>
  <c r="BJ1699" i="6"/>
  <c r="BJ337" i="6"/>
  <c r="BJ336" i="6"/>
  <c r="BJ335" i="6"/>
  <c r="BJ334" i="6"/>
  <c r="BJ333" i="6"/>
  <c r="BJ332" i="6"/>
  <c r="BJ331" i="6"/>
  <c r="BJ330" i="6"/>
  <c r="BJ328" i="6"/>
  <c r="BJ327" i="6"/>
  <c r="BJ326" i="6"/>
  <c r="BJ1697" i="6"/>
  <c r="BJ324" i="6"/>
  <c r="BJ323" i="6"/>
  <c r="BJ322" i="6"/>
  <c r="BJ321" i="6"/>
  <c r="BJ1695" i="6"/>
  <c r="BJ318" i="6"/>
  <c r="BJ317" i="6"/>
  <c r="BJ316" i="6"/>
  <c r="BJ313" i="6"/>
  <c r="BJ312" i="6"/>
  <c r="BJ311" i="6"/>
  <c r="BJ310" i="6"/>
  <c r="BJ309" i="6"/>
  <c r="BJ308" i="6"/>
  <c r="BJ307" i="6"/>
  <c r="BJ306" i="6"/>
  <c r="BJ305" i="6"/>
  <c r="BJ304" i="6"/>
  <c r="BJ1711" i="6"/>
  <c r="BJ1709" i="6"/>
  <c r="BJ302" i="6"/>
  <c r="BJ301" i="6"/>
  <c r="BJ300" i="6"/>
  <c r="BJ1707" i="6"/>
  <c r="BJ298" i="6"/>
  <c r="BJ297" i="6"/>
  <c r="BJ296" i="6"/>
  <c r="BJ295" i="6"/>
  <c r="BJ294" i="6"/>
  <c r="BJ293" i="6"/>
  <c r="BJ292" i="6"/>
  <c r="BJ290" i="6"/>
  <c r="BJ1718" i="6"/>
  <c r="BJ289" i="6"/>
  <c r="BJ288" i="6"/>
  <c r="BJ287" i="6"/>
  <c r="BJ1714" i="6"/>
  <c r="BJ285" i="6"/>
  <c r="BJ284" i="6"/>
  <c r="BJ283" i="6"/>
  <c r="BJ282" i="6"/>
  <c r="BJ281" i="6"/>
  <c r="BJ280" i="6"/>
  <c r="BJ1716" i="6"/>
  <c r="BJ278" i="6"/>
  <c r="BJ277" i="6"/>
  <c r="BJ276" i="6"/>
  <c r="BJ1725" i="6"/>
  <c r="BJ274" i="6"/>
  <c r="BJ273" i="6"/>
  <c r="BJ1723" i="6"/>
  <c r="BJ270" i="6"/>
  <c r="BJ269" i="6"/>
  <c r="BJ268" i="6"/>
  <c r="BJ267" i="6"/>
  <c r="BJ266" i="6"/>
  <c r="BJ265" i="6"/>
  <c r="BJ1721" i="6"/>
  <c r="BJ263" i="6"/>
  <c r="BJ262" i="6"/>
  <c r="BJ261" i="6"/>
  <c r="BJ260" i="6"/>
  <c r="BJ259" i="6"/>
  <c r="BJ258" i="6"/>
  <c r="BJ257" i="6"/>
  <c r="BJ256" i="6"/>
  <c r="BJ255" i="6"/>
  <c r="BJ254" i="6"/>
  <c r="BJ253" i="6"/>
  <c r="BJ252" i="6"/>
  <c r="BJ251" i="6"/>
  <c r="BJ250" i="6"/>
  <c r="BJ249" i="6"/>
  <c r="BJ248" i="6"/>
  <c r="BJ247" i="6"/>
  <c r="BJ246" i="6"/>
  <c r="BJ244" i="6"/>
  <c r="BJ243" i="6"/>
  <c r="BJ242" i="6"/>
  <c r="BJ241" i="6"/>
  <c r="BJ1732" i="6"/>
  <c r="BJ240" i="6"/>
  <c r="BJ239" i="6"/>
  <c r="BJ238" i="6"/>
  <c r="BJ237" i="6"/>
  <c r="BJ236" i="6"/>
  <c r="BJ1730" i="6"/>
  <c r="BJ234" i="6"/>
  <c r="BJ233" i="6"/>
  <c r="BJ232" i="6"/>
  <c r="BJ231" i="6"/>
  <c r="BJ230" i="6"/>
  <c r="BJ229" i="6"/>
  <c r="BJ228" i="6"/>
  <c r="BJ227" i="6"/>
  <c r="BJ225" i="6"/>
  <c r="BJ224" i="6"/>
  <c r="BJ223" i="6"/>
  <c r="BJ1728" i="6"/>
  <c r="BJ221" i="6"/>
  <c r="BJ220" i="6"/>
  <c r="BJ219" i="6"/>
  <c r="BJ218" i="6"/>
  <c r="BJ217" i="6"/>
  <c r="BJ216" i="6"/>
  <c r="BJ215" i="6"/>
  <c r="BJ214" i="6"/>
  <c r="BJ213" i="6"/>
  <c r="BJ212" i="6"/>
  <c r="BJ1738" i="6"/>
  <c r="BJ210" i="6"/>
  <c r="BJ209" i="6"/>
  <c r="BJ208" i="6"/>
  <c r="BJ207" i="6"/>
  <c r="BJ206" i="6"/>
  <c r="BJ205" i="6"/>
  <c r="BJ204" i="6"/>
  <c r="BJ203" i="6"/>
  <c r="BJ202" i="6"/>
  <c r="BJ201" i="6"/>
  <c r="BJ1749" i="6"/>
  <c r="BJ1747" i="6"/>
  <c r="BJ199" i="6"/>
  <c r="BJ198" i="6"/>
  <c r="BJ197" i="6"/>
  <c r="BJ196" i="6"/>
  <c r="BJ195" i="6"/>
  <c r="BJ194" i="6"/>
  <c r="BJ193" i="6"/>
  <c r="BJ1735" i="6"/>
  <c r="BJ191" i="6"/>
  <c r="BJ190" i="6"/>
  <c r="BJ189" i="6"/>
  <c r="BJ188" i="6"/>
  <c r="BJ187" i="6"/>
  <c r="BJ185" i="6"/>
  <c r="BJ1745" i="6"/>
  <c r="BJ183" i="6"/>
  <c r="BJ182" i="6"/>
  <c r="BJ181" i="6"/>
  <c r="BJ180" i="6"/>
  <c r="BJ178" i="6"/>
  <c r="BJ1743" i="6"/>
  <c r="BJ176" i="6"/>
  <c r="BJ175" i="6"/>
  <c r="BJ174" i="6"/>
  <c r="BJ173" i="6"/>
  <c r="BJ172" i="6"/>
  <c r="BJ163" i="6"/>
  <c r="BJ140" i="6"/>
  <c r="BJ139" i="6"/>
  <c r="BJ138" i="6"/>
  <c r="BJ107" i="6"/>
  <c r="BJ106" i="6"/>
  <c r="BJ65" i="6"/>
  <c r="BJ63" i="6"/>
  <c r="BJ62" i="6"/>
  <c r="BJ61" i="6"/>
  <c r="BJ55" i="6"/>
  <c r="BJ52" i="6"/>
  <c r="BJ51" i="6"/>
  <c r="BJ50" i="6"/>
  <c r="BJ15" i="6"/>
  <c r="BJ6" i="6"/>
  <c r="BJ5" i="6"/>
  <c r="BJ4" i="6"/>
  <c r="BJ1263" i="6"/>
  <c r="BJ3" i="6"/>
  <c r="BJ43" i="6"/>
  <c r="BJ42" i="6"/>
  <c r="BJ45" i="6"/>
  <c r="BJ49" i="6"/>
  <c r="BJ54" i="6"/>
  <c r="BJ1306" i="6"/>
  <c r="BJ1208" i="6"/>
  <c r="BJ68" i="6"/>
  <c r="BJ64" i="6"/>
  <c r="BJ60" i="6"/>
  <c r="BJ59" i="6"/>
  <c r="BJ58" i="6"/>
  <c r="BJ57" i="6"/>
  <c r="BJ48" i="6"/>
  <c r="BJ47" i="6"/>
  <c r="BJ44" i="6"/>
  <c r="BJ41" i="6"/>
  <c r="BJ40" i="6"/>
  <c r="BJ36" i="6"/>
  <c r="BJ35" i="6"/>
  <c r="BJ34" i="6"/>
  <c r="BJ33" i="6"/>
  <c r="BJ31" i="6"/>
  <c r="BJ30" i="6"/>
  <c r="BJ12" i="6"/>
  <c r="BJ1307" i="6"/>
  <c r="BJ123" i="6"/>
  <c r="BJ122" i="6"/>
  <c r="BJ121" i="6"/>
  <c r="BJ120" i="6"/>
  <c r="BJ119" i="6"/>
  <c r="BJ116" i="6"/>
  <c r="BJ115" i="6"/>
  <c r="BJ110" i="6"/>
  <c r="BJ109" i="6"/>
  <c r="BJ108" i="6"/>
  <c r="BJ105" i="6"/>
  <c r="BJ99" i="6"/>
  <c r="BJ98" i="6"/>
  <c r="BJ95" i="6"/>
  <c r="BJ92" i="6"/>
  <c r="BJ91" i="6"/>
  <c r="BJ85" i="6"/>
  <c r="BJ81" i="6"/>
  <c r="BJ80" i="6"/>
  <c r="BJ79" i="6"/>
  <c r="BJ124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756" i="6"/>
  <c r="Q1064" i="6"/>
  <c r="Q1063" i="6"/>
  <c r="Q1062" i="6"/>
  <c r="Q1061" i="6"/>
  <c r="Q1060" i="6"/>
  <c r="Q1059" i="6"/>
  <c r="Q1058" i="6"/>
  <c r="Q1057" i="6"/>
  <c r="Q1056" i="6"/>
  <c r="Q1752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1654" i="6"/>
  <c r="Q535" i="6"/>
  <c r="Q534" i="6"/>
  <c r="Q533" i="6"/>
  <c r="Q532" i="6"/>
  <c r="Q531" i="6"/>
  <c r="Q530" i="6"/>
  <c r="Q529" i="6"/>
  <c r="Q528" i="6"/>
  <c r="Q1658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1662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1664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1666" i="6"/>
  <c r="Q477" i="6"/>
  <c r="Q476" i="6"/>
  <c r="Q475" i="6"/>
  <c r="Q474" i="6"/>
  <c r="Q473" i="6"/>
  <c r="Q472" i="6"/>
  <c r="Q471" i="6"/>
  <c r="Q470" i="6"/>
  <c r="Q469" i="6"/>
  <c r="Q468" i="6"/>
  <c r="Q1668" i="6"/>
  <c r="Q466" i="6"/>
  <c r="Q465" i="6"/>
  <c r="Q464" i="6"/>
  <c r="Q463" i="6"/>
  <c r="Q1671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1673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1676" i="6"/>
  <c r="Q418" i="6"/>
  <c r="Q417" i="6"/>
  <c r="Q416" i="6"/>
  <c r="Q415" i="6"/>
  <c r="Q414" i="6"/>
  <c r="Q413" i="6"/>
  <c r="Q1681" i="6"/>
  <c r="Q411" i="6"/>
  <c r="Q410" i="6"/>
  <c r="Q409" i="6"/>
  <c r="Q408" i="6"/>
  <c r="Q407" i="6"/>
  <c r="Q406" i="6"/>
  <c r="Q405" i="6"/>
  <c r="Q404" i="6"/>
  <c r="Q403" i="6"/>
  <c r="Q402" i="6"/>
  <c r="Q1687" i="6"/>
  <c r="Q400" i="6"/>
  <c r="Q399" i="6"/>
  <c r="Q398" i="6"/>
  <c r="Q397" i="6"/>
  <c r="Q396" i="6"/>
  <c r="Q395" i="6"/>
  <c r="Q394" i="6"/>
  <c r="Q393" i="6"/>
  <c r="Q392" i="6"/>
  <c r="Q391" i="6"/>
  <c r="Q390" i="6"/>
  <c r="Q1685" i="6"/>
  <c r="Q388" i="6"/>
  <c r="Q387" i="6"/>
  <c r="Q386" i="6"/>
  <c r="Q385" i="6"/>
  <c r="Q384" i="6"/>
  <c r="Q383" i="6"/>
  <c r="Q382" i="6"/>
  <c r="Q1692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1690" i="6"/>
  <c r="Q359" i="6"/>
  <c r="Q358" i="6"/>
  <c r="Q357" i="6"/>
  <c r="Q356" i="6"/>
  <c r="Q355" i="6"/>
  <c r="Q354" i="6"/>
  <c r="Q353" i="6"/>
  <c r="Q352" i="6"/>
  <c r="Q351" i="6"/>
  <c r="Q350" i="6"/>
  <c r="Q1701" i="6"/>
  <c r="Q349" i="6"/>
  <c r="Q348" i="6"/>
  <c r="Q347" i="6"/>
  <c r="Q346" i="6"/>
  <c r="Q345" i="6"/>
  <c r="Q344" i="6"/>
  <c r="Q343" i="6"/>
  <c r="Q342" i="6"/>
  <c r="Q341" i="6"/>
  <c r="Q340" i="6"/>
  <c r="Q339" i="6"/>
  <c r="Q1699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1697" i="6"/>
  <c r="Q324" i="6"/>
  <c r="Q323" i="6"/>
  <c r="Q322" i="6"/>
  <c r="Q321" i="6"/>
  <c r="Q1695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1711" i="6"/>
  <c r="Q1709" i="6"/>
  <c r="Q302" i="6"/>
  <c r="Q301" i="6"/>
  <c r="Q300" i="6"/>
  <c r="Q1707" i="6"/>
  <c r="Q298" i="6"/>
  <c r="Q297" i="6"/>
  <c r="Q296" i="6"/>
  <c r="Q295" i="6"/>
  <c r="Q294" i="6"/>
  <c r="Q293" i="6"/>
  <c r="Q292" i="6"/>
  <c r="Q291" i="6"/>
  <c r="Q290" i="6"/>
  <c r="Q1718" i="6"/>
  <c r="Q289" i="6"/>
  <c r="Q288" i="6"/>
  <c r="Q287" i="6"/>
  <c r="Q1714" i="6"/>
  <c r="Q285" i="6"/>
  <c r="Q284" i="6"/>
  <c r="Q283" i="6"/>
  <c r="Q282" i="6"/>
  <c r="Q281" i="6"/>
  <c r="Q280" i="6"/>
  <c r="Q1716" i="6"/>
  <c r="Q278" i="6"/>
  <c r="Q277" i="6"/>
  <c r="Q276" i="6"/>
  <c r="Q1725" i="6"/>
  <c r="Q274" i="6"/>
  <c r="Q273" i="6"/>
  <c r="Q272" i="6"/>
  <c r="Q1723" i="6"/>
  <c r="Q270" i="6"/>
  <c r="Q269" i="6"/>
  <c r="Q268" i="6"/>
  <c r="Q267" i="6"/>
  <c r="Q266" i="6"/>
  <c r="Q265" i="6"/>
  <c r="Q1721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1732" i="6"/>
  <c r="Q240" i="6"/>
  <c r="Q239" i="6"/>
  <c r="Q238" i="6"/>
  <c r="Q237" i="6"/>
  <c r="Q236" i="6"/>
  <c r="Q1730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1728" i="6"/>
  <c r="Q221" i="6"/>
  <c r="Q220" i="6"/>
  <c r="Q219" i="6"/>
  <c r="Q218" i="6"/>
  <c r="Q217" i="6"/>
  <c r="Q216" i="6"/>
  <c r="Q215" i="6"/>
  <c r="Q214" i="6"/>
  <c r="Q213" i="6"/>
  <c r="Q212" i="6"/>
  <c r="Q1738" i="6"/>
  <c r="Q210" i="6"/>
  <c r="Q209" i="6"/>
  <c r="Q208" i="6"/>
  <c r="Q207" i="6"/>
  <c r="Q206" i="6"/>
  <c r="Q205" i="6"/>
  <c r="Q204" i="6"/>
  <c r="Q203" i="6"/>
  <c r="Q202" i="6"/>
  <c r="Q201" i="6"/>
  <c r="Q1749" i="6"/>
  <c r="Q1747" i="6"/>
  <c r="Q199" i="6"/>
  <c r="Q198" i="6"/>
  <c r="Q197" i="6"/>
  <c r="Q196" i="6"/>
  <c r="Q195" i="6"/>
  <c r="Q194" i="6"/>
  <c r="Q193" i="6"/>
  <c r="Q1735" i="6"/>
  <c r="Q191" i="6"/>
  <c r="Q190" i="6"/>
  <c r="Q189" i="6"/>
  <c r="Q188" i="6"/>
  <c r="Q187" i="6"/>
  <c r="Q186" i="6"/>
  <c r="Q185" i="6"/>
  <c r="Q1745" i="6"/>
  <c r="Q183" i="6"/>
  <c r="Q182" i="6"/>
  <c r="Q181" i="6"/>
  <c r="Q180" i="6"/>
  <c r="Q179" i="6"/>
  <c r="Q178" i="6"/>
  <c r="Q1743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CI1367" i="6"/>
  <c r="CH1367" i="6"/>
  <c r="BQ1367" i="6"/>
  <c r="BP1367" i="6"/>
  <c r="BO1367" i="6"/>
  <c r="BK1367" i="6"/>
  <c r="BB1367" i="6"/>
  <c r="BA1367" i="6"/>
  <c r="BA138" i="6"/>
  <c r="BS1408" i="6"/>
  <c r="BS1409" i="6"/>
  <c r="BR1410" i="6"/>
  <c r="BS1410" i="6" s="1"/>
  <c r="BR1407" i="6"/>
  <c r="BS1407" i="6" s="1"/>
  <c r="BR1406" i="6"/>
  <c r="BS1406" i="6" s="1"/>
  <c r="BR1405" i="6"/>
  <c r="BS1405" i="6" s="1"/>
  <c r="BR1379" i="6"/>
  <c r="BS1379" i="6" s="1"/>
  <c r="BR1376" i="6"/>
  <c r="BS1376" i="6" s="1"/>
  <c r="BR1373" i="6"/>
  <c r="BS1373" i="6" s="1"/>
  <c r="BR1371" i="6"/>
  <c r="BS1371" i="6" s="1"/>
  <c r="BR1370" i="6"/>
  <c r="BS1370" i="6" s="1"/>
  <c r="BR1339" i="6"/>
  <c r="BS1339" i="6" s="1"/>
  <c r="BR1338" i="6"/>
  <c r="BS1338" i="6" s="1"/>
  <c r="BR1336" i="6"/>
  <c r="BS1336" i="6" s="1"/>
  <c r="BR1335" i="6"/>
  <c r="BS1335" i="6" s="1"/>
  <c r="BR1334" i="6"/>
  <c r="BS1334" i="6" s="1"/>
  <c r="BR1333" i="6"/>
  <c r="BS1333" i="6" s="1"/>
  <c r="BR1332" i="6"/>
  <c r="BS1332" i="6" s="1"/>
  <c r="BR1331" i="6"/>
  <c r="BS1331" i="6" s="1"/>
  <c r="BR1325" i="6"/>
  <c r="BS1325" i="6" s="1"/>
  <c r="BR1322" i="6"/>
  <c r="BS1322" i="6" s="1"/>
  <c r="BR1321" i="6"/>
  <c r="BS1321" i="6" s="1"/>
  <c r="BR1320" i="6"/>
  <c r="BS1320" i="6" s="1"/>
  <c r="BR1319" i="6"/>
  <c r="BS1319" i="6" s="1"/>
  <c r="BR1317" i="6"/>
  <c r="BS1317" i="6" s="1"/>
  <c r="BR1132" i="6"/>
  <c r="BS1132" i="6" s="1"/>
  <c r="BR1113" i="6"/>
  <c r="BS1113" i="6" s="1"/>
  <c r="BR1082" i="6"/>
  <c r="BS1082" i="6" s="1"/>
  <c r="BR1080" i="6"/>
  <c r="BS1080" i="6" s="1"/>
  <c r="BR1079" i="6"/>
  <c r="BS1079" i="6" s="1"/>
  <c r="BR1078" i="6"/>
  <c r="BS1078" i="6" s="1"/>
  <c r="BR1752" i="6"/>
  <c r="BS1752" i="6" s="1"/>
  <c r="BR1055" i="6"/>
  <c r="BS1055" i="6" s="1"/>
  <c r="BR970" i="6"/>
  <c r="BS970" i="6" s="1"/>
  <c r="BR575" i="6"/>
  <c r="BS575" i="6" s="1"/>
  <c r="BR570" i="6"/>
  <c r="BS570" i="6" s="1"/>
  <c r="BS1172" i="6"/>
  <c r="BS1141" i="6"/>
  <c r="BS1137" i="6"/>
  <c r="BS1135" i="6"/>
  <c r="BS1131" i="6"/>
  <c r="BS1130" i="6"/>
  <c r="BS1128" i="6"/>
  <c r="BS574" i="6"/>
  <c r="BS573" i="6"/>
  <c r="BS572" i="6"/>
  <c r="BS571" i="6"/>
  <c r="BS1076" i="6"/>
  <c r="BS1324" i="6"/>
  <c r="BS1323" i="6"/>
  <c r="BS1330" i="6"/>
  <c r="BS1329" i="6"/>
  <c r="BS1328" i="6"/>
  <c r="BS1327" i="6"/>
  <c r="BS1326" i="6"/>
  <c r="BS1337" i="6"/>
  <c r="BS1372" i="6"/>
  <c r="BS1375" i="6"/>
  <c r="BS1374" i="6"/>
  <c r="BS1378" i="6"/>
  <c r="BS1377" i="6"/>
  <c r="BS1381" i="6"/>
  <c r="BS1380" i="6"/>
  <c r="BS1382" i="6"/>
  <c r="BC1410" i="6"/>
  <c r="BC1409" i="6"/>
  <c r="BC1405" i="6"/>
  <c r="BC1380" i="6"/>
  <c r="BC1379" i="6"/>
  <c r="BC1378" i="6"/>
  <c r="BC1377" i="6"/>
  <c r="BC1372" i="6"/>
  <c r="BC1371" i="6"/>
  <c r="BC1340" i="6"/>
  <c r="BC1339" i="6"/>
  <c r="BC1338" i="6"/>
  <c r="BC1337" i="6"/>
  <c r="BC1336" i="6"/>
  <c r="BC1335" i="6"/>
  <c r="BC1334" i="6"/>
  <c r="BC1332" i="6"/>
  <c r="BC1331" i="6"/>
  <c r="BC1330" i="6"/>
  <c r="BC1329" i="6"/>
  <c r="BC1326" i="6"/>
  <c r="BC1324" i="6"/>
  <c r="BC1322" i="6"/>
  <c r="BC1321" i="6"/>
  <c r="BC1320" i="6"/>
  <c r="BC1317" i="6"/>
  <c r="BC1291" i="6"/>
  <c r="BC1262" i="6"/>
  <c r="BC1223" i="6"/>
  <c r="BC1205" i="6"/>
  <c r="BC1204" i="6"/>
  <c r="BC1203" i="6"/>
  <c r="BC1202" i="6"/>
  <c r="BC1191" i="6"/>
  <c r="BC1190" i="6"/>
  <c r="BC1189" i="6"/>
  <c r="BC1187" i="6"/>
  <c r="BC1181" i="6"/>
  <c r="BC1179" i="6"/>
  <c r="BC1170" i="6"/>
  <c r="BC1149" i="6"/>
  <c r="BC1145" i="6"/>
  <c r="BC1144" i="6"/>
  <c r="BC1143" i="6"/>
  <c r="BC1142" i="6"/>
  <c r="BC1141" i="6"/>
  <c r="BC1140" i="6"/>
  <c r="BC1139" i="6"/>
  <c r="BC1138" i="6"/>
  <c r="BC1137" i="6"/>
  <c r="BC1136" i="6"/>
  <c r="BC1135" i="6"/>
  <c r="BC1134" i="6"/>
  <c r="BC1133" i="6"/>
  <c r="BC1132" i="6"/>
  <c r="BC1131" i="6"/>
  <c r="BC1130" i="6"/>
  <c r="BC1127" i="6"/>
  <c r="BC1125" i="6"/>
  <c r="BC1123" i="6"/>
  <c r="BC1121" i="6"/>
  <c r="BC1120" i="6"/>
  <c r="BC1119" i="6"/>
  <c r="BC1118" i="6"/>
  <c r="BC1116" i="6"/>
  <c r="BC1115" i="6"/>
  <c r="BC1113" i="6"/>
  <c r="BC1112" i="6"/>
  <c r="BC1111" i="6"/>
  <c r="BC1110" i="6"/>
  <c r="BC1109" i="6"/>
  <c r="BC1107" i="6"/>
  <c r="BC1106" i="6"/>
  <c r="BC1105" i="6"/>
  <c r="BC1104" i="6"/>
  <c r="BC1101" i="6"/>
  <c r="BC1100" i="6"/>
  <c r="BC1099" i="6"/>
  <c r="BC1098" i="6"/>
  <c r="BC1097" i="6"/>
  <c r="BC1096" i="6"/>
  <c r="BC1089" i="6"/>
  <c r="BC1087" i="6"/>
  <c r="BC1085" i="6"/>
  <c r="BC1084" i="6"/>
  <c r="BC1083" i="6"/>
  <c r="BC1082" i="6"/>
  <c r="BC1081" i="6"/>
  <c r="BC1080" i="6"/>
  <c r="BC1079" i="6"/>
  <c r="BC1078" i="6"/>
  <c r="BC1076" i="6"/>
  <c r="BC1075" i="6"/>
  <c r="BC1074" i="6"/>
  <c r="BC1073" i="6"/>
  <c r="BC1071" i="6"/>
  <c r="BC1070" i="6"/>
  <c r="BC1068" i="6"/>
  <c r="BC1065" i="6"/>
  <c r="BC1756" i="6"/>
  <c r="BC1063" i="6"/>
  <c r="BC1062" i="6"/>
  <c r="BC1060" i="6"/>
  <c r="BC1059" i="6"/>
  <c r="BC1058" i="6"/>
  <c r="BC1057" i="6"/>
  <c r="BC1056" i="6"/>
  <c r="BC1752" i="6"/>
  <c r="BC1055" i="6"/>
  <c r="BC1054" i="6"/>
  <c r="BC1053" i="6"/>
  <c r="BC1052" i="6"/>
  <c r="BC1048" i="6"/>
  <c r="BC1041" i="6"/>
  <c r="BC1010" i="6"/>
  <c r="BC1005" i="6"/>
  <c r="BC1004" i="6"/>
  <c r="BC996" i="6"/>
  <c r="BC995" i="6"/>
  <c r="BC994" i="6"/>
  <c r="BC989" i="6"/>
  <c r="BC974" i="6"/>
  <c r="BC970" i="6"/>
  <c r="BC966" i="6"/>
  <c r="BC965" i="6"/>
  <c r="BC964" i="6"/>
  <c r="BC963" i="6"/>
  <c r="BC962" i="6"/>
  <c r="BC960" i="6"/>
  <c r="BC958" i="6"/>
  <c r="BC957" i="6"/>
  <c r="BC956" i="6"/>
  <c r="BC955" i="6"/>
  <c r="BC954" i="6"/>
  <c r="BC953" i="6"/>
  <c r="BC952" i="6"/>
  <c r="BC951" i="6"/>
  <c r="BC950" i="6"/>
  <c r="BC949" i="6"/>
  <c r="BC948" i="6"/>
  <c r="BC947" i="6"/>
  <c r="BC946" i="6"/>
  <c r="BC945" i="6"/>
  <c r="BC943" i="6"/>
  <c r="BC942" i="6"/>
  <c r="BC941" i="6"/>
  <c r="BC940" i="6"/>
  <c r="BC896" i="6"/>
  <c r="BC884" i="6"/>
  <c r="BC855" i="6"/>
  <c r="BC838" i="6"/>
  <c r="BC752" i="6"/>
  <c r="BC747" i="6"/>
  <c r="BC746" i="6"/>
  <c r="BC745" i="6"/>
  <c r="BC744" i="6"/>
  <c r="BC743" i="6"/>
  <c r="BC742" i="6"/>
  <c r="BC741" i="6"/>
  <c r="BC740" i="6"/>
  <c r="BC739" i="6"/>
  <c r="BC738" i="6"/>
  <c r="BC737" i="6"/>
  <c r="BC736" i="6"/>
  <c r="BC735" i="6"/>
  <c r="BC734" i="6"/>
  <c r="BC733" i="6"/>
  <c r="BC732" i="6"/>
  <c r="BC731" i="6"/>
  <c r="BC730" i="6"/>
  <c r="BC729" i="6"/>
  <c r="BC728" i="6"/>
  <c r="BC727" i="6"/>
  <c r="BC726" i="6"/>
  <c r="BC725" i="6"/>
  <c r="BC724" i="6"/>
  <c r="BC723" i="6"/>
  <c r="BC722" i="6"/>
  <c r="BC721" i="6"/>
  <c r="BC720" i="6"/>
  <c r="BC719" i="6"/>
  <c r="BC718" i="6"/>
  <c r="BC717" i="6"/>
  <c r="BC716" i="6"/>
  <c r="BC715" i="6"/>
  <c r="BC714" i="6"/>
  <c r="BC713" i="6"/>
  <c r="BC712" i="6"/>
  <c r="BC711" i="6"/>
  <c r="BC710" i="6"/>
  <c r="BC709" i="6"/>
  <c r="BC708" i="6"/>
  <c r="BC706" i="6"/>
  <c r="BC699" i="6"/>
  <c r="BC652" i="6"/>
  <c r="BC651" i="6"/>
  <c r="BC644" i="6"/>
  <c r="BC643" i="6"/>
  <c r="BC642" i="6"/>
  <c r="BC633" i="6"/>
  <c r="BC628" i="6"/>
  <c r="BC575" i="6"/>
  <c r="BC574" i="6"/>
  <c r="BC573" i="6"/>
  <c r="BC572" i="6"/>
  <c r="BC571" i="6"/>
  <c r="BC570" i="6"/>
  <c r="BC531" i="6"/>
  <c r="BC530" i="6"/>
  <c r="BC510" i="6"/>
  <c r="BC489" i="6"/>
  <c r="BC487" i="6"/>
  <c r="BC486" i="6"/>
  <c r="BC447" i="6"/>
  <c r="BC420" i="6"/>
  <c r="BC411" i="6"/>
  <c r="BC407" i="6"/>
  <c r="BC378" i="6"/>
  <c r="BC307" i="6"/>
  <c r="BC1718" i="6"/>
  <c r="BC269" i="6"/>
  <c r="BC262" i="6"/>
  <c r="BC239" i="6"/>
  <c r="BC1738" i="6"/>
  <c r="BC205" i="6"/>
  <c r="BC186" i="6"/>
  <c r="BC168" i="6"/>
  <c r="BC166" i="6"/>
  <c r="BC165" i="6"/>
  <c r="BC161" i="6"/>
  <c r="BC160" i="6"/>
  <c r="BC159" i="6"/>
  <c r="BC158" i="6"/>
  <c r="BC156" i="6"/>
  <c r="BC155" i="6"/>
  <c r="BC152" i="6"/>
  <c r="BC139" i="6"/>
  <c r="BC135" i="6"/>
  <c r="BC134" i="6"/>
  <c r="BC133" i="6"/>
  <c r="BC131" i="6"/>
  <c r="BC130" i="6"/>
  <c r="BC129" i="6"/>
  <c r="BC128" i="6"/>
  <c r="BC125" i="6"/>
  <c r="BC118" i="6"/>
  <c r="BC117" i="6"/>
  <c r="BC114" i="6"/>
  <c r="BC113" i="6"/>
  <c r="BC104" i="6"/>
  <c r="BC103" i="6"/>
  <c r="BC93" i="6"/>
  <c r="BC89" i="6"/>
  <c r="BC88" i="6"/>
  <c r="BC80" i="6"/>
  <c r="BC77" i="6"/>
  <c r="BC76" i="6"/>
  <c r="BC75" i="6"/>
  <c r="BC74" i="6"/>
  <c r="BC29" i="6"/>
  <c r="BC27" i="6"/>
  <c r="BC26" i="6"/>
  <c r="BC25" i="6"/>
  <c r="BC23" i="6"/>
  <c r="BC21" i="6"/>
  <c r="BC14" i="6"/>
  <c r="BC10" i="6"/>
  <c r="BC9" i="6"/>
  <c r="BC8" i="6"/>
  <c r="BC7" i="6"/>
  <c r="BC6" i="6"/>
  <c r="BC5" i="6"/>
  <c r="BC4" i="6"/>
  <c r="BB1415" i="6"/>
  <c r="BB1414" i="6"/>
  <c r="BB1413" i="6"/>
  <c r="BB1412" i="6"/>
  <c r="BB1411" i="6"/>
  <c r="BB1410" i="6"/>
  <c r="BB1409" i="6"/>
  <c r="BB1408" i="6"/>
  <c r="BB1407" i="6"/>
  <c r="BB1406" i="6"/>
  <c r="BB1405" i="6"/>
  <c r="BB1404" i="6"/>
  <c r="BB1403" i="6"/>
  <c r="BB1402" i="6"/>
  <c r="BB1401" i="6"/>
  <c r="BB1400" i="6"/>
  <c r="BB1399" i="6"/>
  <c r="BB1398" i="6"/>
  <c r="BB1397" i="6"/>
  <c r="BB1396" i="6"/>
  <c r="BB1395" i="6"/>
  <c r="BB1394" i="6"/>
  <c r="BB1393" i="6"/>
  <c r="BB1392" i="6"/>
  <c r="BB1391" i="6"/>
  <c r="BB1390" i="6"/>
  <c r="BB1389" i="6"/>
  <c r="BB1388" i="6"/>
  <c r="BB1387" i="6"/>
  <c r="BB1386" i="6"/>
  <c r="BB1385" i="6"/>
  <c r="BB1384" i="6"/>
  <c r="BB1383" i="6"/>
  <c r="BB1382" i="6"/>
  <c r="BB1381" i="6"/>
  <c r="BB1380" i="6"/>
  <c r="BB1379" i="6"/>
  <c r="BB1378" i="6"/>
  <c r="BB1377" i="6"/>
  <c r="BB1376" i="6"/>
  <c r="BB1375" i="6"/>
  <c r="BB1374" i="6"/>
  <c r="BB1373" i="6"/>
  <c r="BB1372" i="6"/>
  <c r="BB1371" i="6"/>
  <c r="BB1370" i="6"/>
  <c r="BB1369" i="6"/>
  <c r="BB1368" i="6"/>
  <c r="BB1366" i="6"/>
  <c r="BB1365" i="6"/>
  <c r="BB1364" i="6"/>
  <c r="BB1363" i="6"/>
  <c r="BB1362" i="6"/>
  <c r="BB1361" i="6"/>
  <c r="BB1360" i="6"/>
  <c r="BB1359" i="6"/>
  <c r="BB1358" i="6"/>
  <c r="BB1357" i="6"/>
  <c r="BB1356" i="6"/>
  <c r="BB1355" i="6"/>
  <c r="BB1354" i="6"/>
  <c r="BB1353" i="6"/>
  <c r="BB1352" i="6"/>
  <c r="BB1351" i="6"/>
  <c r="BB1350" i="6"/>
  <c r="BB1349" i="6"/>
  <c r="BB1348" i="6"/>
  <c r="BB1347" i="6"/>
  <c r="BB1346" i="6"/>
  <c r="BB1345" i="6"/>
  <c r="BB1344" i="6"/>
  <c r="BB1343" i="6"/>
  <c r="BB1342" i="6"/>
  <c r="BB1341" i="6"/>
  <c r="BB1340" i="6"/>
  <c r="BB1339" i="6"/>
  <c r="BB1338" i="6"/>
  <c r="BB1337" i="6"/>
  <c r="BB1336" i="6"/>
  <c r="BB1335" i="6"/>
  <c r="BB1334" i="6"/>
  <c r="BB1333" i="6"/>
  <c r="BB1332" i="6"/>
  <c r="BB1331" i="6"/>
  <c r="BB1330" i="6"/>
  <c r="BB1329" i="6"/>
  <c r="BB1328" i="6"/>
  <c r="BB1327" i="6"/>
  <c r="BB1326" i="6"/>
  <c r="BB1325" i="6"/>
  <c r="BB1324" i="6"/>
  <c r="BB1323" i="6"/>
  <c r="BB1322" i="6"/>
  <c r="BB1321" i="6"/>
  <c r="BB1320" i="6"/>
  <c r="BB1319" i="6"/>
  <c r="BB1318" i="6"/>
  <c r="BB1317" i="6"/>
  <c r="BB1316" i="6"/>
  <c r="BB1315" i="6"/>
  <c r="BB1314" i="6"/>
  <c r="BB1313" i="6"/>
  <c r="BB1312" i="6"/>
  <c r="BB1311" i="6"/>
  <c r="BB1310" i="6"/>
  <c r="BB1309" i="6"/>
  <c r="BB1308" i="6"/>
  <c r="BB1307" i="6"/>
  <c r="BB1306" i="6"/>
  <c r="BB1305" i="6"/>
  <c r="BB1304" i="6"/>
  <c r="BB1303" i="6"/>
  <c r="BB1302" i="6"/>
  <c r="BB1301" i="6"/>
  <c r="BB1300" i="6"/>
  <c r="BB1299" i="6"/>
  <c r="BB1298" i="6"/>
  <c r="BB1297" i="6"/>
  <c r="BB1296" i="6"/>
  <c r="BB1295" i="6"/>
  <c r="BB1294" i="6"/>
  <c r="BB1293" i="6"/>
  <c r="BB1292" i="6"/>
  <c r="BB1291" i="6"/>
  <c r="BB1290" i="6"/>
  <c r="BB1289" i="6"/>
  <c r="BB1288" i="6"/>
  <c r="BB1287" i="6"/>
  <c r="BB1286" i="6"/>
  <c r="BB1285" i="6"/>
  <c r="BB1284" i="6"/>
  <c r="BB1283" i="6"/>
  <c r="BB1282" i="6"/>
  <c r="BB1281" i="6"/>
  <c r="BB1280" i="6"/>
  <c r="BB1279" i="6"/>
  <c r="BB1278" i="6"/>
  <c r="BB1277" i="6"/>
  <c r="BB1276" i="6"/>
  <c r="BB1275" i="6"/>
  <c r="BB1274" i="6"/>
  <c r="BB1273" i="6"/>
  <c r="BB1272" i="6"/>
  <c r="BB1271" i="6"/>
  <c r="BB1270" i="6"/>
  <c r="BB1269" i="6"/>
  <c r="BB1268" i="6"/>
  <c r="BB1267" i="6"/>
  <c r="BB1266" i="6"/>
  <c r="BB1265" i="6"/>
  <c r="BB1264" i="6"/>
  <c r="BB1263" i="6"/>
  <c r="BB1262" i="6"/>
  <c r="BB1261" i="6"/>
  <c r="BB1260" i="6"/>
  <c r="BB1259" i="6"/>
  <c r="BB1258" i="6"/>
  <c r="BB1257" i="6"/>
  <c r="BB1256" i="6"/>
  <c r="BB1255" i="6"/>
  <c r="BB1254" i="6"/>
  <c r="BB1253" i="6"/>
  <c r="BB1252" i="6"/>
  <c r="BB1251" i="6"/>
  <c r="BB1250" i="6"/>
  <c r="BB1249" i="6"/>
  <c r="BB1248" i="6"/>
  <c r="BB1247" i="6"/>
  <c r="BB1246" i="6"/>
  <c r="BB1245" i="6"/>
  <c r="BB1244" i="6"/>
  <c r="BB1243" i="6"/>
  <c r="BB1242" i="6"/>
  <c r="BB1241" i="6"/>
  <c r="BB1240" i="6"/>
  <c r="BB1239" i="6"/>
  <c r="BB1238" i="6"/>
  <c r="BB1237" i="6"/>
  <c r="BB1236" i="6"/>
  <c r="BB1235" i="6"/>
  <c r="BB1234" i="6"/>
  <c r="BB1233" i="6"/>
  <c r="BB1232" i="6"/>
  <c r="BB1231" i="6"/>
  <c r="BB1230" i="6"/>
  <c r="BB1229" i="6"/>
  <c r="BB1228" i="6"/>
  <c r="BB1227" i="6"/>
  <c r="BB1226" i="6"/>
  <c r="BB1225" i="6"/>
  <c r="BB1224" i="6"/>
  <c r="BB1223" i="6"/>
  <c r="BB1222" i="6"/>
  <c r="BB1221" i="6"/>
  <c r="BB1220" i="6"/>
  <c r="BB1219" i="6"/>
  <c r="BB1218" i="6"/>
  <c r="BB1217" i="6"/>
  <c r="BB1216" i="6"/>
  <c r="BB1215" i="6"/>
  <c r="BB1214" i="6"/>
  <c r="BB1213" i="6"/>
  <c r="BB1212" i="6"/>
  <c r="BB1211" i="6"/>
  <c r="BB1210" i="6"/>
  <c r="BB1209" i="6"/>
  <c r="BB1208" i="6"/>
  <c r="BB1207" i="6"/>
  <c r="BB1206" i="6"/>
  <c r="BB1205" i="6"/>
  <c r="BB1204" i="6"/>
  <c r="BB1203" i="6"/>
  <c r="BB1202" i="6"/>
  <c r="BB1201" i="6"/>
  <c r="BB1200" i="6"/>
  <c r="BB1199" i="6"/>
  <c r="BB1198" i="6"/>
  <c r="BB1197" i="6"/>
  <c r="BB1196" i="6"/>
  <c r="BB1195" i="6"/>
  <c r="BB1194" i="6"/>
  <c r="BB1193" i="6"/>
  <c r="BB1192" i="6"/>
  <c r="BB1191" i="6"/>
  <c r="BB1190" i="6"/>
  <c r="BB1189" i="6"/>
  <c r="BB1188" i="6"/>
  <c r="BB1187" i="6"/>
  <c r="BB1186" i="6"/>
  <c r="BB1185" i="6"/>
  <c r="BB1184" i="6"/>
  <c r="BB1183" i="6"/>
  <c r="BB1182" i="6"/>
  <c r="BB1181" i="6"/>
  <c r="BB1180" i="6"/>
  <c r="BB1179" i="6"/>
  <c r="BB1178" i="6"/>
  <c r="BB1177" i="6"/>
  <c r="BB1176" i="6"/>
  <c r="BB1175" i="6"/>
  <c r="BB1174" i="6"/>
  <c r="BB1173" i="6"/>
  <c r="BB1172" i="6"/>
  <c r="BB1171" i="6"/>
  <c r="BB1170" i="6"/>
  <c r="BB1169" i="6"/>
  <c r="BB1168" i="6"/>
  <c r="BB1167" i="6"/>
  <c r="BB1166" i="6"/>
  <c r="BB1165" i="6"/>
  <c r="BB1164" i="6"/>
  <c r="BB1163" i="6"/>
  <c r="BB1162" i="6"/>
  <c r="BB1161" i="6"/>
  <c r="BB1160" i="6"/>
  <c r="BB1159" i="6"/>
  <c r="BB1158" i="6"/>
  <c r="BB1157" i="6"/>
  <c r="BB1156" i="6"/>
  <c r="BB1155" i="6"/>
  <c r="BB1154" i="6"/>
  <c r="BB1153" i="6"/>
  <c r="BB1152" i="6"/>
  <c r="BB1151" i="6"/>
  <c r="BB1150" i="6"/>
  <c r="BB1149" i="6"/>
  <c r="BB1148" i="6"/>
  <c r="BB1147" i="6"/>
  <c r="BB1146" i="6"/>
  <c r="BB1145" i="6"/>
  <c r="BB1144" i="6"/>
  <c r="BB1143" i="6"/>
  <c r="BB1142" i="6"/>
  <c r="BB1141" i="6"/>
  <c r="BB1140" i="6"/>
  <c r="BB1139" i="6"/>
  <c r="BB1138" i="6"/>
  <c r="BB1137" i="6"/>
  <c r="BB1136" i="6"/>
  <c r="BB1135" i="6"/>
  <c r="BB1134" i="6"/>
  <c r="BB1133" i="6"/>
  <c r="BB1132" i="6"/>
  <c r="BB1131" i="6"/>
  <c r="BB1130" i="6"/>
  <c r="BB1129" i="6"/>
  <c r="BB1128" i="6"/>
  <c r="BB1127" i="6"/>
  <c r="BB1126" i="6"/>
  <c r="BB1125" i="6"/>
  <c r="BB1124" i="6"/>
  <c r="BB1123" i="6"/>
  <c r="BB1122" i="6"/>
  <c r="BB1121" i="6"/>
  <c r="BB1120" i="6"/>
  <c r="BB1119" i="6"/>
  <c r="BB1118" i="6"/>
  <c r="BB1117" i="6"/>
  <c r="BB1116" i="6"/>
  <c r="BB1115" i="6"/>
  <c r="BB1114" i="6"/>
  <c r="BB1113" i="6"/>
  <c r="BB1112" i="6"/>
  <c r="BB1111" i="6"/>
  <c r="BB1110" i="6"/>
  <c r="BB1109" i="6"/>
  <c r="BB1108" i="6"/>
  <c r="BB1107" i="6"/>
  <c r="BB1106" i="6"/>
  <c r="BB1105" i="6"/>
  <c r="BB1104" i="6"/>
  <c r="BB1103" i="6"/>
  <c r="BB1102" i="6"/>
  <c r="BB1101" i="6"/>
  <c r="BB1100" i="6"/>
  <c r="BB1099" i="6"/>
  <c r="BB1098" i="6"/>
  <c r="BB1097" i="6"/>
  <c r="BB1096" i="6"/>
  <c r="BB1095" i="6"/>
  <c r="BB1094" i="6"/>
  <c r="BB1093" i="6"/>
  <c r="BB1092" i="6"/>
  <c r="BB1091" i="6"/>
  <c r="BB1090" i="6"/>
  <c r="BB1089" i="6"/>
  <c r="BB1088" i="6"/>
  <c r="BB1087" i="6"/>
  <c r="BB1086" i="6"/>
  <c r="BB1085" i="6"/>
  <c r="BB1084" i="6"/>
  <c r="BB1083" i="6"/>
  <c r="BB1082" i="6"/>
  <c r="BB1081" i="6"/>
  <c r="BB1080" i="6"/>
  <c r="BB1079" i="6"/>
  <c r="BB1078" i="6"/>
  <c r="BB1077" i="6"/>
  <c r="BB1076" i="6"/>
  <c r="BB1075" i="6"/>
  <c r="BB1074" i="6"/>
  <c r="BB1073" i="6"/>
  <c r="BB1072" i="6"/>
  <c r="BB1071" i="6"/>
  <c r="BB1070" i="6"/>
  <c r="BB1069" i="6"/>
  <c r="BB1068" i="6"/>
  <c r="BB1067" i="6"/>
  <c r="BB1066" i="6"/>
  <c r="BB1065" i="6"/>
  <c r="BB1756" i="6"/>
  <c r="BB1064" i="6"/>
  <c r="BB1063" i="6"/>
  <c r="BB1062" i="6"/>
  <c r="BB1061" i="6"/>
  <c r="BB1060" i="6"/>
  <c r="BB1059" i="6"/>
  <c r="BB1058" i="6"/>
  <c r="BB1057" i="6"/>
  <c r="BB1056" i="6"/>
  <c r="BB1752" i="6"/>
  <c r="BB1055" i="6"/>
  <c r="BB1054" i="6"/>
  <c r="BB1053" i="6"/>
  <c r="BB1052" i="6"/>
  <c r="BB1051" i="6"/>
  <c r="BB1050" i="6"/>
  <c r="BB1049" i="6"/>
  <c r="BB1048" i="6"/>
  <c r="BB1047" i="6"/>
  <c r="BB1046" i="6"/>
  <c r="BB1045" i="6"/>
  <c r="BB1044" i="6"/>
  <c r="BB1043" i="6"/>
  <c r="BB1042" i="6"/>
  <c r="BB1041" i="6"/>
  <c r="BB1040" i="6"/>
  <c r="BB1039" i="6"/>
  <c r="BB1038" i="6"/>
  <c r="BB1037" i="6"/>
  <c r="BB1036" i="6"/>
  <c r="BB1035" i="6"/>
  <c r="BB1034" i="6"/>
  <c r="BB1033" i="6"/>
  <c r="BB1032" i="6"/>
  <c r="BB1031" i="6"/>
  <c r="BB1030" i="6"/>
  <c r="BB1029" i="6"/>
  <c r="BB1028" i="6"/>
  <c r="BB1027" i="6"/>
  <c r="BB1026" i="6"/>
  <c r="BB1025" i="6"/>
  <c r="BB1024" i="6"/>
  <c r="BB1023" i="6"/>
  <c r="BB1022" i="6"/>
  <c r="BB1021" i="6"/>
  <c r="BB1020" i="6"/>
  <c r="BB1019" i="6"/>
  <c r="BB1018" i="6"/>
  <c r="BB1017" i="6"/>
  <c r="BB1016" i="6"/>
  <c r="BB1015" i="6"/>
  <c r="BB1014" i="6"/>
  <c r="BB1013" i="6"/>
  <c r="BB1012" i="6"/>
  <c r="BB1011" i="6"/>
  <c r="BB1010" i="6"/>
  <c r="BB1009" i="6"/>
  <c r="BB1008" i="6"/>
  <c r="BB1007" i="6"/>
  <c r="BB1006" i="6"/>
  <c r="BB1005" i="6"/>
  <c r="BB1004" i="6"/>
  <c r="BB1003" i="6"/>
  <c r="BB1002" i="6"/>
  <c r="BB1001" i="6"/>
  <c r="BB1000" i="6"/>
  <c r="BB999" i="6"/>
  <c r="BB998" i="6"/>
  <c r="BB997" i="6"/>
  <c r="BB996" i="6"/>
  <c r="BB995" i="6"/>
  <c r="BB994" i="6"/>
  <c r="BB993" i="6"/>
  <c r="BB992" i="6"/>
  <c r="BB991" i="6"/>
  <c r="BB990" i="6"/>
  <c r="BB989" i="6"/>
  <c r="BB988" i="6"/>
  <c r="BB987" i="6"/>
  <c r="BB986" i="6"/>
  <c r="BB985" i="6"/>
  <c r="BB984" i="6"/>
  <c r="BB983" i="6"/>
  <c r="BB982" i="6"/>
  <c r="BB981" i="6"/>
  <c r="BB980" i="6"/>
  <c r="BB979" i="6"/>
  <c r="BB978" i="6"/>
  <c r="BB977" i="6"/>
  <c r="BB976" i="6"/>
  <c r="BB975" i="6"/>
  <c r="BB974" i="6"/>
  <c r="BB973" i="6"/>
  <c r="BB972" i="6"/>
  <c r="BB971" i="6"/>
  <c r="BB970" i="6"/>
  <c r="BB969" i="6"/>
  <c r="BB968" i="6"/>
  <c r="BB967" i="6"/>
  <c r="BB966" i="6"/>
  <c r="BB965" i="6"/>
  <c r="BB964" i="6"/>
  <c r="BB963" i="6"/>
  <c r="BB962" i="6"/>
  <c r="BB961" i="6"/>
  <c r="BB960" i="6"/>
  <c r="BB959" i="6"/>
  <c r="BB958" i="6"/>
  <c r="BB957" i="6"/>
  <c r="BB956" i="6"/>
  <c r="BB955" i="6"/>
  <c r="BB954" i="6"/>
  <c r="BB953" i="6"/>
  <c r="BB952" i="6"/>
  <c r="BB951" i="6"/>
  <c r="BB950" i="6"/>
  <c r="BB949" i="6"/>
  <c r="BB948" i="6"/>
  <c r="BB947" i="6"/>
  <c r="BB946" i="6"/>
  <c r="BB945" i="6"/>
  <c r="BB944" i="6"/>
  <c r="BB943" i="6"/>
  <c r="BB942" i="6"/>
  <c r="BB941" i="6"/>
  <c r="BB940" i="6"/>
  <c r="BB939" i="6"/>
  <c r="BB938" i="6"/>
  <c r="BB937" i="6"/>
  <c r="BB936" i="6"/>
  <c r="BB935" i="6"/>
  <c r="BB934" i="6"/>
  <c r="BB933" i="6"/>
  <c r="BB932" i="6"/>
  <c r="BB931" i="6"/>
  <c r="BB930" i="6"/>
  <c r="BB929" i="6"/>
  <c r="BB928" i="6"/>
  <c r="BB927" i="6"/>
  <c r="BB926" i="6"/>
  <c r="BB925" i="6"/>
  <c r="BB924" i="6"/>
  <c r="BB923" i="6"/>
  <c r="BB922" i="6"/>
  <c r="BB921" i="6"/>
  <c r="BB920" i="6"/>
  <c r="BB919" i="6"/>
  <c r="BB918" i="6"/>
  <c r="BB917" i="6"/>
  <c r="BB916" i="6"/>
  <c r="BB915" i="6"/>
  <c r="BB914" i="6"/>
  <c r="BB913" i="6"/>
  <c r="BB912" i="6"/>
  <c r="BB911" i="6"/>
  <c r="BB910" i="6"/>
  <c r="BB909" i="6"/>
  <c r="BB908" i="6"/>
  <c r="BB907" i="6"/>
  <c r="BB906" i="6"/>
  <c r="BB905" i="6"/>
  <c r="BB904" i="6"/>
  <c r="BB903" i="6"/>
  <c r="BB902" i="6"/>
  <c r="BB901" i="6"/>
  <c r="BB900" i="6"/>
  <c r="BB899" i="6"/>
  <c r="BB898" i="6"/>
  <c r="BB897" i="6"/>
  <c r="BB896" i="6"/>
  <c r="BB895" i="6"/>
  <c r="BB894" i="6"/>
  <c r="BB893" i="6"/>
  <c r="BB892" i="6"/>
  <c r="BB891" i="6"/>
  <c r="BB890" i="6"/>
  <c r="BB889" i="6"/>
  <c r="BB888" i="6"/>
  <c r="BB887" i="6"/>
  <c r="BB886" i="6"/>
  <c r="BB885" i="6"/>
  <c r="BB884" i="6"/>
  <c r="BB883" i="6"/>
  <c r="BB882" i="6"/>
  <c r="BB881" i="6"/>
  <c r="BB880" i="6"/>
  <c r="BB879" i="6"/>
  <c r="BB878" i="6"/>
  <c r="BB877" i="6"/>
  <c r="BB876" i="6"/>
  <c r="BB875" i="6"/>
  <c r="BB874" i="6"/>
  <c r="BB873" i="6"/>
  <c r="BB872" i="6"/>
  <c r="BB871" i="6"/>
  <c r="BB870" i="6"/>
  <c r="BB869" i="6"/>
  <c r="BB868" i="6"/>
  <c r="BB867" i="6"/>
  <c r="BB866" i="6"/>
  <c r="BB865" i="6"/>
  <c r="BB864" i="6"/>
  <c r="BB863" i="6"/>
  <c r="BB862" i="6"/>
  <c r="BB861" i="6"/>
  <c r="BB860" i="6"/>
  <c r="BB859" i="6"/>
  <c r="BB858" i="6"/>
  <c r="BB857" i="6"/>
  <c r="BB856" i="6"/>
  <c r="BB855" i="6"/>
  <c r="BB854" i="6"/>
  <c r="BB853" i="6"/>
  <c r="BB852" i="6"/>
  <c r="BB851" i="6"/>
  <c r="BB850" i="6"/>
  <c r="BB849" i="6"/>
  <c r="BB848" i="6"/>
  <c r="BB847" i="6"/>
  <c r="BB846" i="6"/>
  <c r="BB845" i="6"/>
  <c r="BB844" i="6"/>
  <c r="BB843" i="6"/>
  <c r="BB842" i="6"/>
  <c r="BB841" i="6"/>
  <c r="BB840" i="6"/>
  <c r="BB839" i="6"/>
  <c r="BB838" i="6"/>
  <c r="BB837" i="6"/>
  <c r="BB836" i="6"/>
  <c r="BB835" i="6"/>
  <c r="BB834" i="6"/>
  <c r="BB833" i="6"/>
  <c r="BB832" i="6"/>
  <c r="BB831" i="6"/>
  <c r="BB830" i="6"/>
  <c r="BB829" i="6"/>
  <c r="BB828" i="6"/>
  <c r="BB827" i="6"/>
  <c r="BB826" i="6"/>
  <c r="BB825" i="6"/>
  <c r="BB824" i="6"/>
  <c r="BB823" i="6"/>
  <c r="BB822" i="6"/>
  <c r="BB821" i="6"/>
  <c r="BB820" i="6"/>
  <c r="BB819" i="6"/>
  <c r="BB818" i="6"/>
  <c r="BB817" i="6"/>
  <c r="BB816" i="6"/>
  <c r="BB815" i="6"/>
  <c r="BB814" i="6"/>
  <c r="BB813" i="6"/>
  <c r="BB812" i="6"/>
  <c r="BB811" i="6"/>
  <c r="BB810" i="6"/>
  <c r="BB809" i="6"/>
  <c r="BB808" i="6"/>
  <c r="BB807" i="6"/>
  <c r="BB806" i="6"/>
  <c r="BB805" i="6"/>
  <c r="BB804" i="6"/>
  <c r="BB803" i="6"/>
  <c r="BB802" i="6"/>
  <c r="BB801" i="6"/>
  <c r="BB800" i="6"/>
  <c r="BB799" i="6"/>
  <c r="BB798" i="6"/>
  <c r="BB797" i="6"/>
  <c r="BB796" i="6"/>
  <c r="BB795" i="6"/>
  <c r="BB794" i="6"/>
  <c r="BB793" i="6"/>
  <c r="BB792" i="6"/>
  <c r="BB791" i="6"/>
  <c r="BB790" i="6"/>
  <c r="BB789" i="6"/>
  <c r="BB788" i="6"/>
  <c r="BB787" i="6"/>
  <c r="BB786" i="6"/>
  <c r="BB785" i="6"/>
  <c r="BB784" i="6"/>
  <c r="BB783" i="6"/>
  <c r="BB782" i="6"/>
  <c r="BB781" i="6"/>
  <c r="BB780" i="6"/>
  <c r="BB779" i="6"/>
  <c r="BB777" i="6"/>
  <c r="BB776" i="6"/>
  <c r="BB775" i="6"/>
  <c r="BB774" i="6"/>
  <c r="BB773" i="6"/>
  <c r="BB772" i="6"/>
  <c r="BB771" i="6"/>
  <c r="BB770" i="6"/>
  <c r="BB769" i="6"/>
  <c r="BB768" i="6"/>
  <c r="BB767" i="6"/>
  <c r="BB766" i="6"/>
  <c r="BB765" i="6"/>
  <c r="BB764" i="6"/>
  <c r="BB763" i="6"/>
  <c r="BB762" i="6"/>
  <c r="BB761" i="6"/>
  <c r="BB757" i="6"/>
  <c r="BB756" i="6"/>
  <c r="BB755" i="6"/>
  <c r="BB754" i="6"/>
  <c r="BB753" i="6"/>
  <c r="BB752" i="6"/>
  <c r="BB751" i="6"/>
  <c r="BB750" i="6"/>
  <c r="BB749" i="6"/>
  <c r="BB748" i="6"/>
  <c r="BB747" i="6"/>
  <c r="BB746" i="6"/>
  <c r="BB745" i="6"/>
  <c r="BB744" i="6"/>
  <c r="BB743" i="6"/>
  <c r="BB742" i="6"/>
  <c r="BB741" i="6"/>
  <c r="BB740" i="6"/>
  <c r="BB739" i="6"/>
  <c r="BB738" i="6"/>
  <c r="BB737" i="6"/>
  <c r="BB736" i="6"/>
  <c r="BB735" i="6"/>
  <c r="BB734" i="6"/>
  <c r="BB733" i="6"/>
  <c r="BB732" i="6"/>
  <c r="BB731" i="6"/>
  <c r="BB730" i="6"/>
  <c r="BB729" i="6"/>
  <c r="BB728" i="6"/>
  <c r="BB727" i="6"/>
  <c r="BB726" i="6"/>
  <c r="BB725" i="6"/>
  <c r="BB724" i="6"/>
  <c r="BB723" i="6"/>
  <c r="BB722" i="6"/>
  <c r="BB721" i="6"/>
  <c r="BB720" i="6"/>
  <c r="BB719" i="6"/>
  <c r="BB718" i="6"/>
  <c r="BB717" i="6"/>
  <c r="BB716" i="6"/>
  <c r="BB715" i="6"/>
  <c r="BB714" i="6"/>
  <c r="BB713" i="6"/>
  <c r="BB712" i="6"/>
  <c r="BB711" i="6"/>
  <c r="BB710" i="6"/>
  <c r="BB709" i="6"/>
  <c r="BB708" i="6"/>
  <c r="BB707" i="6"/>
  <c r="BB706" i="6"/>
  <c r="BB705" i="6"/>
  <c r="BB704" i="6"/>
  <c r="BB703" i="6"/>
  <c r="BB702" i="6"/>
  <c r="BB701" i="6"/>
  <c r="BB700" i="6"/>
  <c r="BB699" i="6"/>
  <c r="BB698" i="6"/>
  <c r="BB697" i="6"/>
  <c r="BB696" i="6"/>
  <c r="BB695" i="6"/>
  <c r="BB694" i="6"/>
  <c r="BB693" i="6"/>
  <c r="BB692" i="6"/>
  <c r="BB691" i="6"/>
  <c r="BB690" i="6"/>
  <c r="BB689" i="6"/>
  <c r="BB688" i="6"/>
  <c r="BB687" i="6"/>
  <c r="BB686" i="6"/>
  <c r="BB685" i="6"/>
  <c r="BB684" i="6"/>
  <c r="BB683" i="6"/>
  <c r="BB682" i="6"/>
  <c r="BB681" i="6"/>
  <c r="BB680" i="6"/>
  <c r="BB679" i="6"/>
  <c r="BB678" i="6"/>
  <c r="BB677" i="6"/>
  <c r="BB676" i="6"/>
  <c r="BB675" i="6"/>
  <c r="BB674" i="6"/>
  <c r="BB673" i="6"/>
  <c r="BB672" i="6"/>
  <c r="BB671" i="6"/>
  <c r="BB670" i="6"/>
  <c r="BB669" i="6"/>
  <c r="BB667" i="6"/>
  <c r="BB666" i="6"/>
  <c r="BB665" i="6"/>
  <c r="BB664" i="6"/>
  <c r="BB663" i="6"/>
  <c r="BB662" i="6"/>
  <c r="BB661" i="6"/>
  <c r="BB660" i="6"/>
  <c r="BB659" i="6"/>
  <c r="BB658" i="6"/>
  <c r="BB657" i="6"/>
  <c r="BB656" i="6"/>
  <c r="BB655" i="6"/>
  <c r="BB654" i="6"/>
  <c r="BB653" i="6"/>
  <c r="BB652" i="6"/>
  <c r="BB651" i="6"/>
  <c r="BB650" i="6"/>
  <c r="BB649" i="6"/>
  <c r="BB648" i="6"/>
  <c r="BB645" i="6"/>
  <c r="BB644" i="6"/>
  <c r="BB643" i="6"/>
  <c r="BB642" i="6"/>
  <c r="BB641" i="6"/>
  <c r="BB640" i="6"/>
  <c r="BB639" i="6"/>
  <c r="BB638" i="6"/>
  <c r="BB637" i="6"/>
  <c r="BB636" i="6"/>
  <c r="BB635" i="6"/>
  <c r="BB634" i="6"/>
  <c r="BB633" i="6"/>
  <c r="BB632" i="6"/>
  <c r="BB631" i="6"/>
  <c r="BB630" i="6"/>
  <c r="BB629" i="6"/>
  <c r="BB628" i="6"/>
  <c r="BB627" i="6"/>
  <c r="BB625" i="6"/>
  <c r="BB624" i="6"/>
  <c r="BB623" i="6"/>
  <c r="BB622" i="6"/>
  <c r="BB621" i="6"/>
  <c r="BB620" i="6"/>
  <c r="BB619" i="6"/>
  <c r="BB618" i="6"/>
  <c r="BB617" i="6"/>
  <c r="BB615" i="6"/>
  <c r="BB614" i="6"/>
  <c r="BB613" i="6"/>
  <c r="BB612" i="6"/>
  <c r="BB611" i="6"/>
  <c r="BB610" i="6"/>
  <c r="BB609" i="6"/>
  <c r="BB608" i="6"/>
  <c r="BB607" i="6"/>
  <c r="BB606" i="6"/>
  <c r="BB605" i="6"/>
  <c r="BB604" i="6"/>
  <c r="BB603" i="6"/>
  <c r="BB602" i="6"/>
  <c r="BB601" i="6"/>
  <c r="BB600" i="6"/>
  <c r="BB599" i="6"/>
  <c r="BB598" i="6"/>
  <c r="BB597" i="6"/>
  <c r="BB596" i="6"/>
  <c r="BB595" i="6"/>
  <c r="BB594" i="6"/>
  <c r="BB593" i="6"/>
  <c r="BB592" i="6"/>
  <c r="BB591" i="6"/>
  <c r="BB590" i="6"/>
  <c r="BB589" i="6"/>
  <c r="BB588" i="6"/>
  <c r="BB587" i="6"/>
  <c r="BB586" i="6"/>
  <c r="BB585" i="6"/>
  <c r="BB583" i="6"/>
  <c r="BB582" i="6"/>
  <c r="BB581" i="6"/>
  <c r="BB580" i="6"/>
  <c r="BB579" i="6"/>
  <c r="BB578" i="6"/>
  <c r="BB577" i="6"/>
  <c r="BB576" i="6"/>
  <c r="BB575" i="6"/>
  <c r="BB574" i="6"/>
  <c r="BB573" i="6"/>
  <c r="BB572" i="6"/>
  <c r="BB571" i="6"/>
  <c r="BB570" i="6"/>
  <c r="BB569" i="6"/>
  <c r="BB568" i="6"/>
  <c r="BB567" i="6"/>
  <c r="BB566" i="6"/>
  <c r="BB565" i="6"/>
  <c r="BB564" i="6"/>
  <c r="BB563" i="6"/>
  <c r="BB562" i="6"/>
  <c r="BB561" i="6"/>
  <c r="BB560" i="6"/>
  <c r="BB559" i="6"/>
  <c r="BB558" i="6"/>
  <c r="BB557" i="6"/>
  <c r="BB556" i="6"/>
  <c r="BB555" i="6"/>
  <c r="BB554" i="6"/>
  <c r="BB553" i="6"/>
  <c r="BB552" i="6"/>
  <c r="BB551" i="6"/>
  <c r="BB550" i="6"/>
  <c r="BB549" i="6"/>
  <c r="BB548" i="6"/>
  <c r="BB547" i="6"/>
  <c r="BB546" i="6"/>
  <c r="BB545" i="6"/>
  <c r="BB544" i="6"/>
  <c r="BB543" i="6"/>
  <c r="BB542" i="6"/>
  <c r="BB541" i="6"/>
  <c r="BB540" i="6"/>
  <c r="BB539" i="6"/>
  <c r="BB538" i="6"/>
  <c r="BB537" i="6"/>
  <c r="BB536" i="6"/>
  <c r="BB1654" i="6"/>
  <c r="BB535" i="6"/>
  <c r="BB534" i="6"/>
  <c r="BB533" i="6"/>
  <c r="BB532" i="6"/>
  <c r="BB531" i="6"/>
  <c r="BB530" i="6"/>
  <c r="BB529" i="6"/>
  <c r="BB528" i="6"/>
  <c r="BB1658" i="6"/>
  <c r="BB526" i="6"/>
  <c r="BB525" i="6"/>
  <c r="BB524" i="6"/>
  <c r="BB523" i="6"/>
  <c r="BB522" i="6"/>
  <c r="BB521" i="6"/>
  <c r="BB520" i="6"/>
  <c r="BB519" i="6"/>
  <c r="BB518" i="6"/>
  <c r="BB517" i="6"/>
  <c r="BB516" i="6"/>
  <c r="BB513" i="6"/>
  <c r="BB512" i="6"/>
  <c r="BB511" i="6"/>
  <c r="BB510" i="6"/>
  <c r="BB509" i="6"/>
  <c r="BB508" i="6"/>
  <c r="BB507" i="6"/>
  <c r="BB506" i="6"/>
  <c r="BB505" i="6"/>
  <c r="BB504" i="6"/>
  <c r="BB503" i="6"/>
  <c r="BB502" i="6"/>
  <c r="BB501" i="6"/>
  <c r="BB500" i="6"/>
  <c r="BB499" i="6"/>
  <c r="BB498" i="6"/>
  <c r="BB497" i="6"/>
  <c r="BB1664" i="6"/>
  <c r="BB495" i="6"/>
  <c r="BB494" i="6"/>
  <c r="BB493" i="6"/>
  <c r="BB492" i="6"/>
  <c r="BB491" i="6"/>
  <c r="BB490" i="6"/>
  <c r="BB489" i="6"/>
  <c r="BB488" i="6"/>
  <c r="BB487" i="6"/>
  <c r="BB486" i="6"/>
  <c r="BB485" i="6"/>
  <c r="BB484" i="6"/>
  <c r="BB483" i="6"/>
  <c r="BB482" i="6"/>
  <c r="BB481" i="6"/>
  <c r="BB480" i="6"/>
  <c r="BB479" i="6"/>
  <c r="BB1666" i="6"/>
  <c r="BB477" i="6"/>
  <c r="BB475" i="6"/>
  <c r="BB474" i="6"/>
  <c r="BB473" i="6"/>
  <c r="BB472" i="6"/>
  <c r="BB471" i="6"/>
  <c r="BB470" i="6"/>
  <c r="BB469" i="6"/>
  <c r="BB1668" i="6"/>
  <c r="BB466" i="6"/>
  <c r="BB465" i="6"/>
  <c r="BB464" i="6"/>
  <c r="BB463" i="6"/>
  <c r="BB1671" i="6"/>
  <c r="BB461" i="6"/>
  <c r="BB460" i="6"/>
  <c r="BB459" i="6"/>
  <c r="BB458" i="6"/>
  <c r="BB457" i="6"/>
  <c r="BB456" i="6"/>
  <c r="BB455" i="6"/>
  <c r="BB454" i="6"/>
  <c r="BB453" i="6"/>
  <c r="BB452" i="6"/>
  <c r="BB451" i="6"/>
  <c r="BB450" i="6"/>
  <c r="BB449" i="6"/>
  <c r="BB448" i="6"/>
  <c r="BB447" i="6"/>
  <c r="BB1673" i="6"/>
  <c r="BB445" i="6"/>
  <c r="BB444" i="6"/>
  <c r="BB443" i="6"/>
  <c r="BB442" i="6"/>
  <c r="BB441" i="6"/>
  <c r="BB440" i="6"/>
  <c r="BB439" i="6"/>
  <c r="BB438" i="6"/>
  <c r="BB437" i="6"/>
  <c r="BB436" i="6"/>
  <c r="BB435" i="6"/>
  <c r="BB434" i="6"/>
  <c r="BB433" i="6"/>
  <c r="BB431" i="6"/>
  <c r="BB430" i="6"/>
  <c r="BB429" i="6"/>
  <c r="BB428" i="6"/>
  <c r="BB427" i="6"/>
  <c r="BB426" i="6"/>
  <c r="BB425" i="6"/>
  <c r="BB424" i="6"/>
  <c r="BB423" i="6"/>
  <c r="BB422" i="6"/>
  <c r="BB421" i="6"/>
  <c r="BB420" i="6"/>
  <c r="BB1676" i="6"/>
  <c r="BB418" i="6"/>
  <c r="BB417" i="6"/>
  <c r="BB416" i="6"/>
  <c r="BB415" i="6"/>
  <c r="BB414" i="6"/>
  <c r="BB413" i="6"/>
  <c r="BB1681" i="6"/>
  <c r="BB411" i="6"/>
  <c r="BB410" i="6"/>
  <c r="BB409" i="6"/>
  <c r="BB408" i="6"/>
  <c r="BB407" i="6"/>
  <c r="BB406" i="6"/>
  <c r="BB405" i="6"/>
  <c r="BB404" i="6"/>
  <c r="BB403" i="6"/>
  <c r="BB402" i="6"/>
  <c r="BB1687" i="6"/>
  <c r="BB400" i="6"/>
  <c r="BB399" i="6"/>
  <c r="BB398" i="6"/>
  <c r="BB397" i="6"/>
  <c r="BB396" i="6"/>
  <c r="BB395" i="6"/>
  <c r="BB394" i="6"/>
  <c r="BB393" i="6"/>
  <c r="BB392" i="6"/>
  <c r="BB391" i="6"/>
  <c r="BB390" i="6"/>
  <c r="BB1685" i="6"/>
  <c r="BB388" i="6"/>
  <c r="BB387" i="6"/>
  <c r="BB386" i="6"/>
  <c r="BB385" i="6"/>
  <c r="BB384" i="6"/>
  <c r="BB383" i="6"/>
  <c r="BB382" i="6"/>
  <c r="BB1692" i="6"/>
  <c r="BB380" i="6"/>
  <c r="BB379" i="6"/>
  <c r="BB378" i="6"/>
  <c r="BB377" i="6"/>
  <c r="BB376" i="6"/>
  <c r="BB375" i="6"/>
  <c r="BB374" i="6"/>
  <c r="BB373" i="6"/>
  <c r="BB372" i="6"/>
  <c r="BB371" i="6"/>
  <c r="BB370" i="6"/>
  <c r="BB369" i="6"/>
  <c r="BB368" i="6"/>
  <c r="BB367" i="6"/>
  <c r="BB366" i="6"/>
  <c r="BB365" i="6"/>
  <c r="BB364" i="6"/>
  <c r="BB363" i="6"/>
  <c r="BB362" i="6"/>
  <c r="BB361" i="6"/>
  <c r="BB1690" i="6"/>
  <c r="BB359" i="6"/>
  <c r="BB358" i="6"/>
  <c r="BB357" i="6"/>
  <c r="BB356" i="6"/>
  <c r="BB355" i="6"/>
  <c r="BB354" i="6"/>
  <c r="BB353" i="6"/>
  <c r="BB352" i="6"/>
  <c r="BB351" i="6"/>
  <c r="BB350" i="6"/>
  <c r="BB1701" i="6"/>
  <c r="BB349" i="6"/>
  <c r="BB348" i="6"/>
  <c r="BB347" i="6"/>
  <c r="BB346" i="6"/>
  <c r="BB345" i="6"/>
  <c r="BB344" i="6"/>
  <c r="BB343" i="6"/>
  <c r="BB342" i="6"/>
  <c r="BB341" i="6"/>
  <c r="BB340" i="6"/>
  <c r="BB339" i="6"/>
  <c r="BB1699" i="6"/>
  <c r="BB337" i="6"/>
  <c r="BB336" i="6"/>
  <c r="BB335" i="6"/>
  <c r="BB334" i="6"/>
  <c r="BB333" i="6"/>
  <c r="BB332" i="6"/>
  <c r="BB331" i="6"/>
  <c r="BB330" i="6"/>
  <c r="BB329" i="6"/>
  <c r="BB328" i="6"/>
  <c r="BB327" i="6"/>
  <c r="BB326" i="6"/>
  <c r="BB1697" i="6"/>
  <c r="BB324" i="6"/>
  <c r="BB323" i="6"/>
  <c r="BB322" i="6"/>
  <c r="BB321" i="6"/>
  <c r="BB1695" i="6"/>
  <c r="BB319" i="6"/>
  <c r="BB318" i="6"/>
  <c r="BB317" i="6"/>
  <c r="BB316" i="6"/>
  <c r="BB315" i="6"/>
  <c r="BB314" i="6"/>
  <c r="BB313" i="6"/>
  <c r="BB312" i="6"/>
  <c r="BB311" i="6"/>
  <c r="BB310" i="6"/>
  <c r="BB309" i="6"/>
  <c r="BB308" i="6"/>
  <c r="BB307" i="6"/>
  <c r="BB306" i="6"/>
  <c r="BB305" i="6"/>
  <c r="BB304" i="6"/>
  <c r="BB1711" i="6"/>
  <c r="BB1709" i="6"/>
  <c r="BB302" i="6"/>
  <c r="BB301" i="6"/>
  <c r="BB300" i="6"/>
  <c r="BB1707" i="6"/>
  <c r="BB298" i="6"/>
  <c r="BB297" i="6"/>
  <c r="BB296" i="6"/>
  <c r="BB295" i="6"/>
  <c r="BB294" i="6"/>
  <c r="BB293" i="6"/>
  <c r="BB292" i="6"/>
  <c r="BB291" i="6"/>
  <c r="BB290" i="6"/>
  <c r="BB1718" i="6"/>
  <c r="BB289" i="6"/>
  <c r="BB288" i="6"/>
  <c r="BB287" i="6"/>
  <c r="BB1714" i="6"/>
  <c r="BB285" i="6"/>
  <c r="BB284" i="6"/>
  <c r="BB283" i="6"/>
  <c r="BB282" i="6"/>
  <c r="BB281" i="6"/>
  <c r="BB280" i="6"/>
  <c r="BB1716" i="6"/>
  <c r="BB278" i="6"/>
  <c r="BB277" i="6"/>
  <c r="BB276" i="6"/>
  <c r="BB1725" i="6"/>
  <c r="BB274" i="6"/>
  <c r="BB273" i="6"/>
  <c r="BB272" i="6"/>
  <c r="BB1723" i="6"/>
  <c r="BB270" i="6"/>
  <c r="BB269" i="6"/>
  <c r="BB268" i="6"/>
  <c r="BB267" i="6"/>
  <c r="BB266" i="6"/>
  <c r="BB265" i="6"/>
  <c r="BB1721" i="6"/>
  <c r="BB263" i="6"/>
  <c r="BB262" i="6"/>
  <c r="BB261" i="6"/>
  <c r="BB260" i="6"/>
  <c r="BB259" i="6"/>
  <c r="BB258" i="6"/>
  <c r="BB257" i="6"/>
  <c r="BB256" i="6"/>
  <c r="BB255" i="6"/>
  <c r="BB254" i="6"/>
  <c r="BB253" i="6"/>
  <c r="BB252" i="6"/>
  <c r="BB251" i="6"/>
  <c r="BB250" i="6"/>
  <c r="BB249" i="6"/>
  <c r="BB248" i="6"/>
  <c r="BB247" i="6"/>
  <c r="BB246" i="6"/>
  <c r="BB245" i="6"/>
  <c r="BB244" i="6"/>
  <c r="BB243" i="6"/>
  <c r="BB242" i="6"/>
  <c r="BB241" i="6"/>
  <c r="BB1732" i="6"/>
  <c r="BB240" i="6"/>
  <c r="BB239" i="6"/>
  <c r="BB238" i="6"/>
  <c r="BB237" i="6"/>
  <c r="BB236" i="6"/>
  <c r="BB1730" i="6"/>
  <c r="BB234" i="6"/>
  <c r="BB233" i="6"/>
  <c r="BB232" i="6"/>
  <c r="BB231" i="6"/>
  <c r="BB230" i="6"/>
  <c r="BB229" i="6"/>
  <c r="BB228" i="6"/>
  <c r="BB227" i="6"/>
  <c r="BB226" i="6"/>
  <c r="BB225" i="6"/>
  <c r="BB224" i="6"/>
  <c r="BB223" i="6"/>
  <c r="BB1728" i="6"/>
  <c r="BB221" i="6"/>
  <c r="BB220" i="6"/>
  <c r="BB219" i="6"/>
  <c r="BB218" i="6"/>
  <c r="BB217" i="6"/>
  <c r="BB216" i="6"/>
  <c r="BB215" i="6"/>
  <c r="BB214" i="6"/>
  <c r="BB213" i="6"/>
  <c r="BB212" i="6"/>
  <c r="BB1738" i="6"/>
  <c r="BB210" i="6"/>
  <c r="BB209" i="6"/>
  <c r="BB208" i="6"/>
  <c r="BB207" i="6"/>
  <c r="BB206" i="6"/>
  <c r="BB205" i="6"/>
  <c r="BB204" i="6"/>
  <c r="BB203" i="6"/>
  <c r="BB202" i="6"/>
  <c r="BB201" i="6"/>
  <c r="BB1749" i="6"/>
  <c r="BB1747" i="6"/>
  <c r="BB199" i="6"/>
  <c r="BB198" i="6"/>
  <c r="BB197" i="6"/>
  <c r="BB196" i="6"/>
  <c r="BB195" i="6"/>
  <c r="BB194" i="6"/>
  <c r="BB193" i="6"/>
  <c r="BB1735" i="6"/>
  <c r="BB191" i="6"/>
  <c r="BB190" i="6"/>
  <c r="BB189" i="6"/>
  <c r="BB188" i="6"/>
  <c r="BB187" i="6"/>
  <c r="BB186" i="6"/>
  <c r="BB185" i="6"/>
  <c r="BB1745" i="6"/>
  <c r="BB183" i="6"/>
  <c r="BB182" i="6"/>
  <c r="BB181" i="6"/>
  <c r="BB180" i="6"/>
  <c r="BB179" i="6"/>
  <c r="BB178" i="6"/>
  <c r="BB1743" i="6"/>
  <c r="BB176" i="6"/>
  <c r="BB175" i="6"/>
  <c r="BB174" i="6"/>
  <c r="BB173" i="6"/>
  <c r="BB172" i="6"/>
  <c r="BB171" i="6"/>
  <c r="BB170" i="6"/>
  <c r="BB169" i="6"/>
  <c r="BB168" i="6"/>
  <c r="BB167" i="6"/>
  <c r="BB166" i="6"/>
  <c r="BB165" i="6"/>
  <c r="BB164" i="6"/>
  <c r="BB163" i="6"/>
  <c r="BB162" i="6"/>
  <c r="BB161" i="6"/>
  <c r="BB160" i="6"/>
  <c r="BB159" i="6"/>
  <c r="BB158" i="6"/>
  <c r="BB157" i="6"/>
  <c r="BB156" i="6"/>
  <c r="BB155" i="6"/>
  <c r="BB154" i="6"/>
  <c r="BB153" i="6"/>
  <c r="BB152" i="6"/>
  <c r="BB151" i="6"/>
  <c r="BB150" i="6"/>
  <c r="BB149" i="6"/>
  <c r="BB148" i="6"/>
  <c r="BB147" i="6"/>
  <c r="BB146" i="6"/>
  <c r="BB145" i="6"/>
  <c r="BB144" i="6"/>
  <c r="BB143" i="6"/>
  <c r="BB142" i="6"/>
  <c r="BB141" i="6"/>
  <c r="BB140" i="6"/>
  <c r="BB139" i="6"/>
  <c r="BB137" i="6"/>
  <c r="BB136" i="6"/>
  <c r="BB135" i="6"/>
  <c r="BB134" i="6"/>
  <c r="BB133" i="6"/>
  <c r="BB132" i="6"/>
  <c r="BB131" i="6"/>
  <c r="BB130" i="6"/>
  <c r="BB129" i="6"/>
  <c r="BB128" i="6"/>
  <c r="BB127" i="6"/>
  <c r="BB126" i="6"/>
  <c r="BB125" i="6"/>
  <c r="BB124" i="6"/>
  <c r="BB123" i="6"/>
  <c r="BB122" i="6"/>
  <c r="BB121" i="6"/>
  <c r="BB120" i="6"/>
  <c r="BB119" i="6"/>
  <c r="BB118" i="6"/>
  <c r="BB117" i="6"/>
  <c r="BB116" i="6"/>
  <c r="BB115" i="6"/>
  <c r="BB114" i="6"/>
  <c r="BB113" i="6"/>
  <c r="BB112" i="6"/>
  <c r="BB111" i="6"/>
  <c r="BB110" i="6"/>
  <c r="BB109" i="6"/>
  <c r="BB108" i="6"/>
  <c r="BB107" i="6"/>
  <c r="BB106" i="6"/>
  <c r="BB105" i="6"/>
  <c r="BB104" i="6"/>
  <c r="BB103" i="6"/>
  <c r="BB102" i="6"/>
  <c r="BB101" i="6"/>
  <c r="BB100" i="6"/>
  <c r="BB99" i="6"/>
  <c r="BB98" i="6"/>
  <c r="BB97" i="6"/>
  <c r="BB96" i="6"/>
  <c r="BB95" i="6"/>
  <c r="BB94" i="6"/>
  <c r="BB93" i="6"/>
  <c r="BB92" i="6"/>
  <c r="BB91" i="6"/>
  <c r="BB90" i="6"/>
  <c r="BB89" i="6"/>
  <c r="BB88" i="6"/>
  <c r="BB87" i="6"/>
  <c r="BB86" i="6"/>
  <c r="BB85" i="6"/>
  <c r="BB84" i="6"/>
  <c r="BB83" i="6"/>
  <c r="BB82" i="6"/>
  <c r="BB81" i="6"/>
  <c r="BB80" i="6"/>
  <c r="BB79" i="6"/>
  <c r="BB78" i="6"/>
  <c r="BB77" i="6"/>
  <c r="BB76" i="6"/>
  <c r="BB75" i="6"/>
  <c r="BB74" i="6"/>
  <c r="BB73" i="6"/>
  <c r="BB72" i="6"/>
  <c r="BB71" i="6"/>
  <c r="BB70" i="6"/>
  <c r="BB69" i="6"/>
  <c r="BB68" i="6"/>
  <c r="BB67" i="6"/>
  <c r="BB66" i="6"/>
  <c r="BB65" i="6"/>
  <c r="BB64" i="6"/>
  <c r="BB63" i="6"/>
  <c r="BB62" i="6"/>
  <c r="BB61" i="6"/>
  <c r="BB60" i="6"/>
  <c r="BB59" i="6"/>
  <c r="BB58" i="6"/>
  <c r="BB57" i="6"/>
  <c r="BB56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BB6" i="6"/>
  <c r="BB5" i="6"/>
  <c r="BB4" i="6"/>
  <c r="BB3" i="6"/>
  <c r="BB21" i="6"/>
  <c r="BA84" i="6"/>
  <c r="BA83" i="6"/>
  <c r="BA82" i="6"/>
  <c r="BA81" i="6"/>
  <c r="BA80" i="6"/>
  <c r="BA79" i="6"/>
  <c r="BA73" i="6"/>
  <c r="BA72" i="6"/>
  <c r="BA71" i="6"/>
  <c r="BA70" i="6"/>
  <c r="BA29" i="6"/>
  <c r="BA28" i="6"/>
  <c r="BA26" i="6"/>
  <c r="BA25" i="6"/>
  <c r="BA24" i="6"/>
  <c r="BA23" i="6"/>
  <c r="BA22" i="6"/>
  <c r="BA21" i="6"/>
  <c r="BA20" i="6"/>
  <c r="BA18" i="6"/>
  <c r="BA16" i="6"/>
  <c r="BA15" i="6"/>
  <c r="BA12" i="6"/>
  <c r="BA11" i="6"/>
  <c r="BA10" i="6"/>
  <c r="BA9" i="6"/>
  <c r="BA8" i="6"/>
  <c r="BA5" i="6"/>
  <c r="BA3" i="6"/>
  <c r="BA1188" i="6"/>
  <c r="BA1129" i="6"/>
  <c r="BA1105" i="6"/>
  <c r="BA1098" i="6"/>
  <c r="BA1096" i="6"/>
  <c r="BA1030" i="6"/>
  <c r="BA966" i="6"/>
  <c r="BA965" i="6"/>
  <c r="BA964" i="6"/>
  <c r="BA963" i="6"/>
  <c r="BA962" i="6"/>
  <c r="BA960" i="6"/>
  <c r="BA958" i="6"/>
  <c r="BA957" i="6"/>
  <c r="BA956" i="6"/>
  <c r="BA955" i="6"/>
  <c r="BA954" i="6"/>
  <c r="BA953" i="6"/>
  <c r="BA952" i="6"/>
  <c r="BA951" i="6"/>
  <c r="BA950" i="6"/>
  <c r="BA949" i="6"/>
  <c r="BA948" i="6"/>
  <c r="BA947" i="6"/>
  <c r="BA946" i="6"/>
  <c r="BA945" i="6"/>
  <c r="BA943" i="6"/>
  <c r="BA942" i="6"/>
  <c r="BA941" i="6"/>
  <c r="BA940" i="6"/>
  <c r="BA691" i="6"/>
  <c r="BA676" i="6"/>
  <c r="BA660" i="6"/>
  <c r="BA616" i="6"/>
  <c r="BA583" i="6"/>
  <c r="BA565" i="6"/>
  <c r="BA554" i="6"/>
  <c r="BA528" i="6"/>
  <c r="BA416" i="6"/>
  <c r="BA390" i="6"/>
  <c r="BA386" i="6"/>
  <c r="BA1692" i="6"/>
  <c r="BA357" i="6"/>
  <c r="BA343" i="6"/>
  <c r="BA342" i="6"/>
  <c r="BA318" i="6"/>
  <c r="BA301" i="6"/>
  <c r="BA232" i="6"/>
  <c r="BA213" i="6"/>
  <c r="BA75" i="6"/>
  <c r="BA74" i="6"/>
  <c r="BA1373" i="6"/>
  <c r="BA1353" i="6"/>
  <c r="BA1352" i="6"/>
  <c r="BA1347" i="6"/>
  <c r="BA1346" i="6"/>
  <c r="BA1325" i="6"/>
  <c r="BA1319" i="6"/>
  <c r="BA1318" i="6"/>
  <c r="BA1317" i="6"/>
  <c r="BA1305" i="6"/>
  <c r="BA1297" i="6"/>
  <c r="BA1292" i="6"/>
  <c r="BA1281" i="6"/>
  <c r="BA1279" i="6"/>
  <c r="BA1277" i="6"/>
  <c r="BA1272" i="6"/>
  <c r="BA1268" i="6"/>
  <c r="BA1267" i="6"/>
  <c r="BA1250" i="6"/>
  <c r="BA1249" i="6"/>
  <c r="BA1150" i="6"/>
  <c r="BA1147" i="6"/>
  <c r="BA1138" i="6"/>
  <c r="BA1137" i="6"/>
  <c r="BA1134" i="6"/>
  <c r="BA1133" i="6"/>
  <c r="BA1132" i="6"/>
  <c r="BA1127" i="6"/>
  <c r="BA1116" i="6"/>
  <c r="BA1115" i="6"/>
  <c r="BA1113" i="6"/>
  <c r="BA1112" i="6"/>
  <c r="BA1101" i="6"/>
  <c r="BA1100" i="6"/>
  <c r="BA1099" i="6"/>
  <c r="BA1095" i="6"/>
  <c r="BA1084" i="6"/>
  <c r="BA1083" i="6"/>
  <c r="BA1082" i="6"/>
  <c r="BA1076" i="6"/>
  <c r="BA1071" i="6"/>
  <c r="BA1068" i="6"/>
  <c r="BA1064" i="6"/>
  <c r="BA1049" i="6"/>
  <c r="BA994" i="6"/>
  <c r="BA961" i="6"/>
  <c r="BA959" i="6"/>
  <c r="BA939" i="6"/>
  <c r="BA916" i="6"/>
  <c r="BA816" i="6"/>
  <c r="BA812" i="6"/>
  <c r="BA748" i="6"/>
  <c r="BA655" i="6"/>
  <c r="BA647" i="6"/>
  <c r="BA626" i="6"/>
  <c r="BA622" i="6"/>
  <c r="BA505" i="6"/>
  <c r="BA452" i="6"/>
  <c r="BA252" i="6"/>
  <c r="BA1407" i="6"/>
  <c r="BA1389" i="6"/>
  <c r="BA1388" i="6"/>
  <c r="BA1382" i="6"/>
  <c r="BA1381" i="6"/>
  <c r="BA1380" i="6"/>
  <c r="BA1378" i="6"/>
  <c r="BA1377" i="6"/>
  <c r="BA1375" i="6"/>
  <c r="BA1374" i="6"/>
  <c r="BA1372" i="6"/>
  <c r="BA1366" i="6"/>
  <c r="BA1364" i="6"/>
  <c r="BA1360" i="6"/>
  <c r="BA1358" i="6"/>
  <c r="BA1357" i="6"/>
  <c r="BA1351" i="6"/>
  <c r="BA1337" i="6"/>
  <c r="BA1330" i="6"/>
  <c r="BA1329" i="6"/>
  <c r="BA1328" i="6"/>
  <c r="BA1327" i="6"/>
  <c r="BA1326" i="6"/>
  <c r="BA1324" i="6"/>
  <c r="BA1323" i="6"/>
  <c r="BA1321" i="6"/>
  <c r="BA1315" i="6"/>
  <c r="BA1311" i="6"/>
  <c r="BA1309" i="6"/>
  <c r="BA1302" i="6"/>
  <c r="BA1299" i="6"/>
  <c r="BA1295" i="6"/>
  <c r="BA1293" i="6"/>
  <c r="BA1291" i="6"/>
  <c r="BA1290" i="6"/>
  <c r="BA1288" i="6"/>
  <c r="BA1287" i="6"/>
  <c r="BA1286" i="6"/>
  <c r="BA1285" i="6"/>
  <c r="BA1284" i="6"/>
  <c r="BA1282" i="6"/>
  <c r="BA1280" i="6"/>
  <c r="BA1278" i="6"/>
  <c r="BA1276" i="6"/>
  <c r="BA1275" i="6"/>
  <c r="BA1273" i="6"/>
  <c r="BA1266" i="6"/>
  <c r="BA1264" i="6"/>
  <c r="BA1257" i="6"/>
  <c r="BA1256" i="6"/>
  <c r="BA1253" i="6"/>
  <c r="BA1247" i="6"/>
  <c r="BA1245" i="6"/>
  <c r="BA1229" i="6"/>
  <c r="BA1227" i="6"/>
  <c r="BA1205" i="6"/>
  <c r="BA1204" i="6"/>
  <c r="BA1203" i="6"/>
  <c r="BA1202" i="6"/>
  <c r="BA1194" i="6"/>
  <c r="BA1193" i="6"/>
  <c r="BA1192" i="6"/>
  <c r="BA1191" i="6"/>
  <c r="BA1189" i="6"/>
  <c r="BA1185" i="6"/>
  <c r="BA1177" i="6"/>
  <c r="BA1160" i="6"/>
  <c r="BA1139" i="6"/>
  <c r="BA1136" i="6"/>
  <c r="BA1135" i="6"/>
  <c r="BA1131" i="6"/>
  <c r="BA1130" i="6"/>
  <c r="BA1119" i="6"/>
  <c r="BA1118" i="6"/>
  <c r="BA1111" i="6"/>
  <c r="BA1110" i="6"/>
  <c r="BA1109" i="6"/>
  <c r="BA1104" i="6"/>
  <c r="BA1103" i="6"/>
  <c r="BA1102" i="6"/>
  <c r="BA1085" i="6"/>
  <c r="BA1081" i="6"/>
  <c r="BA1075" i="6"/>
  <c r="BA1074" i="6"/>
  <c r="BA1073" i="6"/>
  <c r="BA1070" i="6"/>
  <c r="BA1061" i="6"/>
  <c r="BA1752" i="6"/>
  <c r="BA1051" i="6"/>
  <c r="BA1050" i="6"/>
  <c r="BA1047" i="6"/>
  <c r="BA1042" i="6"/>
  <c r="BA1015" i="6"/>
  <c r="BA1014" i="6"/>
  <c r="BA1013" i="6"/>
  <c r="BA1002" i="6"/>
  <c r="BA1001" i="6"/>
  <c r="BA996" i="6"/>
  <c r="BA995" i="6"/>
  <c r="BA991" i="6"/>
  <c r="BA984" i="6"/>
  <c r="BA975" i="6"/>
  <c r="BA970" i="6"/>
  <c r="BA967" i="6"/>
  <c r="BA923" i="6"/>
  <c r="BA918" i="6"/>
  <c r="BA911" i="6"/>
  <c r="BA883" i="6"/>
  <c r="BA882" i="6"/>
  <c r="BA880" i="6"/>
  <c r="BA878" i="6"/>
  <c r="BA873" i="6"/>
  <c r="BA847" i="6"/>
  <c r="BA839" i="6"/>
  <c r="BA828" i="6"/>
  <c r="BA824" i="6"/>
  <c r="BA815" i="6"/>
  <c r="BA808" i="6"/>
  <c r="BA800" i="6"/>
  <c r="BA798" i="6"/>
  <c r="BA776" i="6"/>
  <c r="BA772" i="6"/>
  <c r="BA770" i="6"/>
  <c r="BA768" i="6"/>
  <c r="BA763" i="6"/>
  <c r="BA754" i="6"/>
  <c r="BA753" i="6"/>
  <c r="BA751" i="6"/>
  <c r="BA750" i="6"/>
  <c r="BA749" i="6"/>
  <c r="BA706" i="6"/>
  <c r="BA699" i="6"/>
  <c r="BA694" i="6"/>
  <c r="BA692" i="6"/>
  <c r="BA677" i="6"/>
  <c r="BA672" i="6"/>
  <c r="BA671" i="6"/>
  <c r="BA670" i="6"/>
  <c r="BA663" i="6"/>
  <c r="BA656" i="6"/>
  <c r="BA654" i="6"/>
  <c r="BA653" i="6"/>
  <c r="BA648" i="6"/>
  <c r="BA643" i="6"/>
  <c r="BA640" i="6"/>
  <c r="BA639" i="6"/>
  <c r="BA637" i="6"/>
  <c r="BA636" i="6"/>
  <c r="BA635" i="6"/>
  <c r="BA632" i="6"/>
  <c r="BA628" i="6"/>
  <c r="BA627" i="6"/>
  <c r="BA621" i="6"/>
  <c r="BA620" i="6"/>
  <c r="BA615" i="6"/>
  <c r="BA611" i="6"/>
  <c r="BA607" i="6"/>
  <c r="BA606" i="6"/>
  <c r="BA603" i="6"/>
  <c r="BA599" i="6"/>
  <c r="BA590" i="6"/>
  <c r="BA588" i="6"/>
  <c r="BA579" i="6"/>
  <c r="BA575" i="6"/>
  <c r="BA569" i="6"/>
  <c r="BA551" i="6"/>
  <c r="BA546" i="6"/>
  <c r="BA545" i="6"/>
  <c r="BA544" i="6"/>
  <c r="BA542" i="6"/>
  <c r="BA541" i="6"/>
  <c r="BA540" i="6"/>
  <c r="BA539" i="6"/>
  <c r="BA538" i="6"/>
  <c r="BA537" i="6"/>
  <c r="BA536" i="6"/>
  <c r="BA535" i="6"/>
  <c r="BA533" i="6"/>
  <c r="BA532" i="6"/>
  <c r="BA524" i="6"/>
  <c r="BA523" i="6"/>
  <c r="BA522" i="6"/>
  <c r="BA521" i="6"/>
  <c r="BA520" i="6"/>
  <c r="BA519" i="6"/>
  <c r="BA513" i="6"/>
  <c r="BA511" i="6"/>
  <c r="BA510" i="6"/>
  <c r="BA509" i="6"/>
  <c r="BA499" i="6"/>
  <c r="BA498" i="6"/>
  <c r="BA497" i="6"/>
  <c r="BA1664" i="6"/>
  <c r="BA495" i="6"/>
  <c r="BA492" i="6"/>
  <c r="BA490" i="6"/>
  <c r="BA485" i="6"/>
  <c r="BA483" i="6"/>
  <c r="BA481" i="6"/>
  <c r="BA477" i="6"/>
  <c r="BA475" i="6"/>
  <c r="BA474" i="6"/>
  <c r="BA472" i="6"/>
  <c r="BA471" i="6"/>
  <c r="BA469" i="6"/>
  <c r="BA468" i="6"/>
  <c r="BA1668" i="6"/>
  <c r="BA465" i="6"/>
  <c r="BA461" i="6"/>
  <c r="BA460" i="6"/>
  <c r="BA459" i="6"/>
  <c r="BA455" i="6"/>
  <c r="BA454" i="6"/>
  <c r="BA448" i="6"/>
  <c r="BA436" i="6"/>
  <c r="BA434" i="6"/>
  <c r="BA424" i="6"/>
  <c r="BA421" i="6"/>
  <c r="BA418" i="6"/>
  <c r="BA417" i="6"/>
  <c r="BA415" i="6"/>
  <c r="BA413" i="6"/>
  <c r="BA1681" i="6"/>
  <c r="BA410" i="6"/>
  <c r="BA408" i="6"/>
  <c r="BA407" i="6"/>
  <c r="BA406" i="6"/>
  <c r="BA404" i="6"/>
  <c r="BA403" i="6"/>
  <c r="BA396" i="6"/>
  <c r="BA395" i="6"/>
  <c r="BA394" i="6"/>
  <c r="BA393" i="6"/>
  <c r="BA391" i="6"/>
  <c r="BA387" i="6"/>
  <c r="BA384" i="6"/>
  <c r="BA383" i="6"/>
  <c r="BA378" i="6"/>
  <c r="BA375" i="6"/>
  <c r="BA374" i="6"/>
  <c r="BA365" i="6"/>
  <c r="BA364" i="6"/>
  <c r="BA361" i="6"/>
  <c r="BA359" i="6"/>
  <c r="BA355" i="6"/>
  <c r="BA350" i="6"/>
  <c r="BA1701" i="6"/>
  <c r="BA347" i="6"/>
  <c r="BA346" i="6"/>
  <c r="BA1699" i="6"/>
  <c r="BA336" i="6"/>
  <c r="BA332" i="6"/>
  <c r="BA331" i="6"/>
  <c r="BA329" i="6"/>
  <c r="BA328" i="6"/>
  <c r="BA323" i="6"/>
  <c r="BA322" i="6"/>
  <c r="BA317" i="6"/>
  <c r="BA311" i="6"/>
  <c r="BA310" i="6"/>
  <c r="BA305" i="6"/>
  <c r="BA1711" i="6"/>
  <c r="BA293" i="6"/>
  <c r="BA1718" i="6"/>
  <c r="BA283" i="6"/>
  <c r="BA282" i="6"/>
  <c r="BA280" i="6"/>
  <c r="BA1716" i="6"/>
  <c r="BA277" i="6"/>
  <c r="BA276" i="6"/>
  <c r="BA267" i="6"/>
  <c r="BA266" i="6"/>
  <c r="BA265" i="6"/>
  <c r="BA1721" i="6"/>
  <c r="BA259" i="6"/>
  <c r="BA258" i="6"/>
  <c r="BA248" i="6"/>
  <c r="BA246" i="6"/>
  <c r="BA242" i="6"/>
  <c r="BA240" i="6"/>
  <c r="BA238" i="6"/>
  <c r="BA234" i="6"/>
  <c r="BA230" i="6"/>
  <c r="BA227" i="6"/>
  <c r="BA225" i="6"/>
  <c r="BA224" i="6"/>
  <c r="BA1728" i="6"/>
  <c r="BA221" i="6"/>
  <c r="BA220" i="6"/>
  <c r="BA216" i="6"/>
  <c r="BA210" i="6"/>
  <c r="BA208" i="6"/>
  <c r="BA207" i="6"/>
  <c r="BA1749" i="6"/>
  <c r="BA199" i="6"/>
  <c r="BA197" i="6"/>
  <c r="BA194" i="6"/>
  <c r="BA193" i="6"/>
  <c r="BA191" i="6"/>
  <c r="BA189" i="6"/>
  <c r="BA188" i="6"/>
  <c r="BA183" i="6"/>
  <c r="BA176" i="6"/>
  <c r="BA175" i="6"/>
  <c r="BA157" i="6"/>
  <c r="BA142" i="6"/>
  <c r="BA97" i="6"/>
  <c r="BA96" i="6"/>
  <c r="BA89" i="6"/>
  <c r="BA88" i="6"/>
  <c r="BA77" i="6"/>
  <c r="BA76" i="6"/>
  <c r="BA27" i="6"/>
  <c r="BA19" i="6"/>
  <c r="BA14" i="6"/>
  <c r="BA13" i="6"/>
  <c r="BA7" i="6"/>
  <c r="BA6" i="6"/>
  <c r="BA4" i="6"/>
  <c r="BA1415" i="6"/>
  <c r="BA1414" i="6"/>
  <c r="BA1413" i="6"/>
  <c r="BA1410" i="6"/>
  <c r="BA1409" i="6"/>
  <c r="BA1408" i="6"/>
  <c r="BA1406" i="6"/>
  <c r="BA1405" i="6"/>
  <c r="BA1404" i="6"/>
  <c r="BA1403" i="6"/>
  <c r="BA1402" i="6"/>
  <c r="BA1401" i="6"/>
  <c r="BA1400" i="6"/>
  <c r="BA1399" i="6"/>
  <c r="BA1398" i="6"/>
  <c r="BA1397" i="6"/>
  <c r="BA1396" i="6"/>
  <c r="BA1395" i="6"/>
  <c r="BA1394" i="6"/>
  <c r="BA1393" i="6"/>
  <c r="BA1392" i="6"/>
  <c r="BA1391" i="6"/>
  <c r="BA1390" i="6"/>
  <c r="BA1387" i="6"/>
  <c r="BA1386" i="6"/>
  <c r="BA1385" i="6"/>
  <c r="BA1384" i="6"/>
  <c r="BA1383" i="6"/>
  <c r="BA1379" i="6"/>
  <c r="BA1376" i="6"/>
  <c r="BA1371" i="6"/>
  <c r="BA1370" i="6"/>
  <c r="BA1369" i="6"/>
  <c r="BA1368" i="6"/>
  <c r="BA1365" i="6"/>
  <c r="BA1363" i="6"/>
  <c r="BA1362" i="6"/>
  <c r="BA1361" i="6"/>
  <c r="BA1359" i="6"/>
  <c r="BA1356" i="6"/>
  <c r="BA1355" i="6"/>
  <c r="BA1354" i="6"/>
  <c r="BA1350" i="6"/>
  <c r="BA1345" i="6"/>
  <c r="BA1344" i="6"/>
  <c r="BA1342" i="6"/>
  <c r="BA1341" i="6"/>
  <c r="BA1340" i="6"/>
  <c r="BA1339" i="6"/>
  <c r="BA1338" i="6"/>
  <c r="BA1336" i="6"/>
  <c r="BA1335" i="6"/>
  <c r="BA1334" i="6"/>
  <c r="BA1333" i="6"/>
  <c r="BA1332" i="6"/>
  <c r="BA1331" i="6"/>
  <c r="BA1322" i="6"/>
  <c r="BA1320" i="6"/>
  <c r="BA1316" i="6"/>
  <c r="BA1314" i="6"/>
  <c r="BA1313" i="6"/>
  <c r="BA1312" i="6"/>
  <c r="BA1310" i="6"/>
  <c r="BA1308" i="6"/>
  <c r="BA1304" i="6"/>
  <c r="BA1303" i="6"/>
  <c r="BA1301" i="6"/>
  <c r="BA1300" i="6"/>
  <c r="BA1298" i="6"/>
  <c r="BA1296" i="6"/>
  <c r="BA1294" i="6"/>
  <c r="BA1289" i="6"/>
  <c r="BA1283" i="6"/>
  <c r="BA1274" i="6"/>
  <c r="BA1271" i="6"/>
  <c r="BA1270" i="6"/>
  <c r="BA1269" i="6"/>
  <c r="BA1265" i="6"/>
  <c r="BA1262" i="6"/>
  <c r="BA1261" i="6"/>
  <c r="BA1260" i="6"/>
  <c r="BA1259" i="6"/>
  <c r="BA1258" i="6"/>
  <c r="BA1255" i="6"/>
  <c r="BA1254" i="6"/>
  <c r="BA1252" i="6"/>
  <c r="BA1251" i="6"/>
  <c r="BA1246" i="6"/>
  <c r="BA1243" i="6"/>
  <c r="BA1242" i="6"/>
  <c r="BA1241" i="6"/>
  <c r="BA1240" i="6"/>
  <c r="BA1239" i="6"/>
  <c r="BA1237" i="6"/>
  <c r="BA1236" i="6"/>
  <c r="BA1235" i="6"/>
  <c r="BA1234" i="6"/>
  <c r="BA1233" i="6"/>
  <c r="BA1232" i="6"/>
  <c r="BA1231" i="6"/>
  <c r="BA1230" i="6"/>
  <c r="BA1228" i="6"/>
  <c r="BA1226" i="6"/>
  <c r="BA1223" i="6"/>
  <c r="BA1222" i="6"/>
  <c r="BA1221" i="6"/>
  <c r="BA1220" i="6"/>
  <c r="BA1217" i="6"/>
  <c r="BA1216" i="6"/>
  <c r="BA1215" i="6"/>
  <c r="BA1214" i="6"/>
  <c r="BA1213" i="6"/>
  <c r="BA1212" i="6"/>
  <c r="BA1211" i="6"/>
  <c r="BA1210" i="6"/>
  <c r="BA1209" i="6"/>
  <c r="BA1206" i="6"/>
  <c r="BA1201" i="6"/>
  <c r="BA1200" i="6"/>
  <c r="BA1198" i="6"/>
  <c r="BA1196" i="6"/>
  <c r="BA1195" i="6"/>
  <c r="BA1190" i="6"/>
  <c r="BA1187" i="6"/>
  <c r="BA1186" i="6"/>
  <c r="BA1184" i="6"/>
  <c r="BA1183" i="6"/>
  <c r="BA1182" i="6"/>
  <c r="BA1181" i="6"/>
  <c r="BA1179" i="6"/>
  <c r="BA1178" i="6"/>
  <c r="BA1176" i="6"/>
  <c r="BA1175" i="6"/>
  <c r="BA1174" i="6"/>
  <c r="BA1173" i="6"/>
  <c r="BA1172" i="6"/>
  <c r="BA1171" i="6"/>
  <c r="BA1170" i="6"/>
  <c r="BA1168" i="6"/>
  <c r="BA1167" i="6"/>
  <c r="BA1166" i="6"/>
  <c r="BA1165" i="6"/>
  <c r="BA1164" i="6"/>
  <c r="BA1163" i="6"/>
  <c r="BA1162" i="6"/>
  <c r="BA1161" i="6"/>
  <c r="BA1159" i="6"/>
  <c r="BA1158" i="6"/>
  <c r="BA1157" i="6"/>
  <c r="BA1156" i="6"/>
  <c r="BA1155" i="6"/>
  <c r="BA1153" i="6"/>
  <c r="BA1152" i="6"/>
  <c r="BA1151" i="6"/>
  <c r="BA1149" i="6"/>
  <c r="BA1148" i="6"/>
  <c r="BA1146" i="6"/>
  <c r="BA1145" i="6"/>
  <c r="BA1144" i="6"/>
  <c r="BA1143" i="6"/>
  <c r="BA1142" i="6"/>
  <c r="BA1141" i="6"/>
  <c r="BA1140" i="6"/>
  <c r="BA1128" i="6"/>
  <c r="BA1126" i="6"/>
  <c r="BA1125" i="6"/>
  <c r="BA1124" i="6"/>
  <c r="BA1123" i="6"/>
  <c r="BA1122" i="6"/>
  <c r="BA1121" i="6"/>
  <c r="BA1120" i="6"/>
  <c r="BA1117" i="6"/>
  <c r="BA1114" i="6"/>
  <c r="BA1108" i="6"/>
  <c r="BA1107" i="6"/>
  <c r="BA1106" i="6"/>
  <c r="BA1097" i="6"/>
  <c r="BA1094" i="6"/>
  <c r="BA1093" i="6"/>
  <c r="BA1092" i="6"/>
  <c r="BA1091" i="6"/>
  <c r="BA1090" i="6"/>
  <c r="BA1088" i="6"/>
  <c r="BA1086" i="6"/>
  <c r="BA1080" i="6"/>
  <c r="BA1079" i="6"/>
  <c r="BA1078" i="6"/>
  <c r="BA1077" i="6"/>
  <c r="BA1072" i="6"/>
  <c r="BA1069" i="6"/>
  <c r="BA1067" i="6"/>
  <c r="BA1066" i="6"/>
  <c r="BA1065" i="6"/>
  <c r="BA1756" i="6"/>
  <c r="BA1063" i="6"/>
  <c r="BA1062" i="6"/>
  <c r="BA1060" i="6"/>
  <c r="BA1059" i="6"/>
  <c r="BA1058" i="6"/>
  <c r="BA1057" i="6"/>
  <c r="BA1056" i="6"/>
  <c r="BA1055" i="6"/>
  <c r="BA1054" i="6"/>
  <c r="BA1053" i="6"/>
  <c r="BA1052" i="6"/>
  <c r="BA1048" i="6"/>
  <c r="BA1046" i="6"/>
  <c r="BA1045" i="6"/>
  <c r="BA1044" i="6"/>
  <c r="BA1043" i="6"/>
  <c r="BA1041" i="6"/>
  <c r="BA1040" i="6"/>
  <c r="BA1039" i="6"/>
  <c r="BA1038" i="6"/>
  <c r="BA1037" i="6"/>
  <c r="BA1036" i="6"/>
  <c r="BA1035" i="6"/>
  <c r="BA1034" i="6"/>
  <c r="BA1033" i="6"/>
  <c r="BA1032" i="6"/>
  <c r="BA1031" i="6"/>
  <c r="BA1029" i="6"/>
  <c r="BA1028" i="6"/>
  <c r="BA1027" i="6"/>
  <c r="BA1026" i="6"/>
  <c r="BA1025" i="6"/>
  <c r="BA1024" i="6"/>
  <c r="BA1023" i="6"/>
  <c r="BA1022" i="6"/>
  <c r="BA1021" i="6"/>
  <c r="BA1020" i="6"/>
  <c r="BA1019" i="6"/>
  <c r="BA1018" i="6"/>
  <c r="BA1016" i="6"/>
  <c r="BA1012" i="6"/>
  <c r="BA1011" i="6"/>
  <c r="BA1010" i="6"/>
  <c r="BA1009" i="6"/>
  <c r="BA1008" i="6"/>
  <c r="BA1007" i="6"/>
  <c r="BA1006" i="6"/>
  <c r="BA1005" i="6"/>
  <c r="BA1004" i="6"/>
  <c r="BA1003" i="6"/>
  <c r="BA1000" i="6"/>
  <c r="BA999" i="6"/>
  <c r="BA998" i="6"/>
  <c r="BA997" i="6"/>
  <c r="BA993" i="6"/>
  <c r="BA992" i="6"/>
  <c r="BA990" i="6"/>
  <c r="BA989" i="6"/>
  <c r="BA988" i="6"/>
  <c r="BA987" i="6"/>
  <c r="BA986" i="6"/>
  <c r="BA982" i="6"/>
  <c r="BA981" i="6"/>
  <c r="BA980" i="6"/>
  <c r="BA979" i="6"/>
  <c r="BA978" i="6"/>
  <c r="BA977" i="6"/>
  <c r="BA974" i="6"/>
  <c r="BA973" i="6"/>
  <c r="BA972" i="6"/>
  <c r="BA971" i="6"/>
  <c r="BA969" i="6"/>
  <c r="BA968" i="6"/>
  <c r="BA944" i="6"/>
  <c r="BA937" i="6"/>
  <c r="BA933" i="6"/>
  <c r="BA932" i="6"/>
  <c r="BA931" i="6"/>
  <c r="BA930" i="6"/>
  <c r="BA929" i="6"/>
  <c r="BA928" i="6"/>
  <c r="BA927" i="6"/>
  <c r="BA926" i="6"/>
  <c r="BA924" i="6"/>
  <c r="BA920" i="6"/>
  <c r="BA919" i="6"/>
  <c r="BA917" i="6"/>
  <c r="BA915" i="6"/>
  <c r="BA914" i="6"/>
  <c r="BA913" i="6"/>
  <c r="BA912" i="6"/>
  <c r="BA910" i="6"/>
  <c r="BA909" i="6"/>
  <c r="BA908" i="6"/>
  <c r="BA907" i="6"/>
  <c r="BA906" i="6"/>
  <c r="BA905" i="6"/>
  <c r="BA904" i="6"/>
  <c r="BA903" i="6"/>
  <c r="BA902" i="6"/>
  <c r="BA901" i="6"/>
  <c r="BA900" i="6"/>
  <c r="BA899" i="6"/>
  <c r="BA898" i="6"/>
  <c r="BA897" i="6"/>
  <c r="BA896" i="6"/>
  <c r="BA895" i="6"/>
  <c r="BA894" i="6"/>
  <c r="BA893" i="6"/>
  <c r="BA892" i="6"/>
  <c r="BA891" i="6"/>
  <c r="BA890" i="6"/>
  <c r="BA889" i="6"/>
  <c r="BA888" i="6"/>
  <c r="BA887" i="6"/>
  <c r="BA886" i="6"/>
  <c r="BA885" i="6"/>
  <c r="BA884" i="6"/>
  <c r="BA881" i="6"/>
  <c r="BA879" i="6"/>
  <c r="BA877" i="6"/>
  <c r="BA876" i="6"/>
  <c r="BA875" i="6"/>
  <c r="BA874" i="6"/>
  <c r="BA872" i="6"/>
  <c r="BA871" i="6"/>
  <c r="BA870" i="6"/>
  <c r="BA869" i="6"/>
  <c r="BA868" i="6"/>
  <c r="BA867" i="6"/>
  <c r="BA866" i="6"/>
  <c r="BA865" i="6"/>
  <c r="BA864" i="6"/>
  <c r="BA863" i="6"/>
  <c r="BA861" i="6"/>
  <c r="BA860" i="6"/>
  <c r="BA859" i="6"/>
  <c r="BA858" i="6"/>
  <c r="BA857" i="6"/>
  <c r="BA856" i="6"/>
  <c r="BA855" i="6"/>
  <c r="BA853" i="6"/>
  <c r="BA849" i="6"/>
  <c r="BA848" i="6"/>
  <c r="BA846" i="6"/>
  <c r="BA845" i="6"/>
  <c r="BA844" i="6"/>
  <c r="BA843" i="6"/>
  <c r="BA842" i="6"/>
  <c r="BA841" i="6"/>
  <c r="BA840" i="6"/>
  <c r="BA837" i="6"/>
  <c r="BA835" i="6"/>
  <c r="BA833" i="6"/>
  <c r="BA832" i="6"/>
  <c r="BA830" i="6"/>
  <c r="BA827" i="6"/>
  <c r="BA826" i="6"/>
  <c r="BA825" i="6"/>
  <c r="BA822" i="6"/>
  <c r="BA821" i="6"/>
  <c r="BA820" i="6"/>
  <c r="BA819" i="6"/>
  <c r="BA818" i="6"/>
  <c r="BA817" i="6"/>
  <c r="BA814" i="6"/>
  <c r="BA813" i="6"/>
  <c r="BA811" i="6"/>
  <c r="BA810" i="6"/>
  <c r="BA809" i="6"/>
  <c r="BA807" i="6"/>
  <c r="BA804" i="6"/>
  <c r="BA803" i="6"/>
  <c r="BA801" i="6"/>
  <c r="BA799" i="6"/>
  <c r="BA797" i="6"/>
  <c r="BA793" i="6"/>
  <c r="BA792" i="6"/>
  <c r="BA789" i="6"/>
  <c r="BA788" i="6"/>
  <c r="BA787" i="6"/>
  <c r="BA786" i="6"/>
  <c r="BA785" i="6"/>
  <c r="BA784" i="6"/>
  <c r="BA781" i="6"/>
  <c r="BA780" i="6"/>
  <c r="BA773" i="6"/>
  <c r="BA771" i="6"/>
  <c r="BA762" i="6"/>
  <c r="BA757" i="6"/>
  <c r="BA756" i="6"/>
  <c r="BA707" i="6"/>
  <c r="BA705" i="6"/>
  <c r="BA702" i="6"/>
  <c r="BA701" i="6"/>
  <c r="BA695" i="6"/>
  <c r="BA690" i="6"/>
  <c r="BA689" i="6"/>
  <c r="BA667" i="6"/>
  <c r="BA662" i="6"/>
  <c r="BA658" i="6"/>
  <c r="BA651" i="6"/>
  <c r="BA650" i="6"/>
  <c r="BA644" i="6"/>
  <c r="BA642" i="6"/>
  <c r="BA641" i="6"/>
  <c r="BA633" i="6"/>
  <c r="BA630" i="6"/>
  <c r="BA625" i="6"/>
  <c r="BA605" i="6"/>
  <c r="BA602" i="6"/>
  <c r="BA601" i="6"/>
  <c r="BA597" i="6"/>
  <c r="BA594" i="6"/>
  <c r="BA592" i="6"/>
  <c r="BA589" i="6"/>
  <c r="BA581" i="6"/>
  <c r="BA577" i="6"/>
  <c r="BA576" i="6"/>
  <c r="BA574" i="6"/>
  <c r="BA573" i="6"/>
  <c r="BA572" i="6"/>
  <c r="BA571" i="6"/>
  <c r="BA570" i="6"/>
  <c r="BA564" i="6"/>
  <c r="BA552" i="6"/>
  <c r="BA547" i="6"/>
  <c r="BA531" i="6"/>
  <c r="BA526" i="6"/>
  <c r="BA508" i="6"/>
  <c r="BA504" i="6"/>
  <c r="BA488" i="6"/>
  <c r="BA487" i="6"/>
  <c r="BA486" i="6"/>
  <c r="BA482" i="6"/>
  <c r="BA480" i="6"/>
  <c r="BA476" i="6"/>
  <c r="BA466" i="6"/>
  <c r="BA458" i="6"/>
  <c r="BA457" i="6"/>
  <c r="BA453" i="6"/>
  <c r="BA447" i="6"/>
  <c r="BA445" i="6"/>
  <c r="BA440" i="6"/>
  <c r="BA439" i="6"/>
  <c r="BA438" i="6"/>
  <c r="BA437" i="6"/>
  <c r="BA435" i="6"/>
  <c r="BA431" i="6"/>
  <c r="BA429" i="6"/>
  <c r="BA420" i="6"/>
  <c r="BA411" i="6"/>
  <c r="BA398" i="6"/>
  <c r="BA1685" i="6"/>
  <c r="BA377" i="6"/>
  <c r="BA373" i="6"/>
  <c r="BA356" i="6"/>
  <c r="BA348" i="6"/>
  <c r="BA345" i="6"/>
  <c r="BA344" i="6"/>
  <c r="BA335" i="6"/>
  <c r="BA1697" i="6"/>
  <c r="BA324" i="6"/>
  <c r="BA312" i="6"/>
  <c r="BA306" i="6"/>
  <c r="BA304" i="6"/>
  <c r="BA302" i="6"/>
  <c r="BA300" i="6"/>
  <c r="BA294" i="6"/>
  <c r="BA273" i="6"/>
  <c r="BA270" i="6"/>
  <c r="BA269" i="6"/>
  <c r="BA268" i="6"/>
  <c r="BA263" i="6"/>
  <c r="BA262" i="6"/>
  <c r="BA261" i="6"/>
  <c r="BA260" i="6"/>
  <c r="BA257" i="6"/>
  <c r="BA255" i="6"/>
  <c r="BA253" i="6"/>
  <c r="BA251" i="6"/>
  <c r="BA249" i="6"/>
  <c r="BA241" i="6"/>
  <c r="BA1732" i="6"/>
  <c r="BA239" i="6"/>
  <c r="BA237" i="6"/>
  <c r="BA236" i="6"/>
  <c r="BA223" i="6"/>
  <c r="BA219" i="6"/>
  <c r="BA218" i="6"/>
  <c r="BA215" i="6"/>
  <c r="BA214" i="6"/>
  <c r="BA1738" i="6"/>
  <c r="BA206" i="6"/>
  <c r="BA205" i="6"/>
  <c r="BA204" i="6"/>
  <c r="BA203" i="6"/>
  <c r="BA202" i="6"/>
  <c r="BA1747" i="6"/>
  <c r="BA195" i="6"/>
  <c r="BA186" i="6"/>
  <c r="BA1745" i="6"/>
  <c r="BA182" i="6"/>
  <c r="BA181" i="6"/>
  <c r="BA179" i="6"/>
  <c r="BA172" i="6"/>
  <c r="BA171" i="6"/>
  <c r="BA170" i="6"/>
  <c r="BA169" i="6"/>
  <c r="BA168" i="6"/>
  <c r="BA167" i="6"/>
  <c r="BA166" i="6"/>
  <c r="BA165" i="6"/>
  <c r="BA162" i="6"/>
  <c r="BA161" i="6"/>
  <c r="BA160" i="6"/>
  <c r="BA159" i="6"/>
  <c r="BA158" i="6"/>
  <c r="BA156" i="6"/>
  <c r="BA155" i="6"/>
  <c r="BA154" i="6"/>
  <c r="BA153" i="6"/>
  <c r="BA152" i="6"/>
  <c r="BA151" i="6"/>
  <c r="BA150" i="6"/>
  <c r="BA149" i="6"/>
  <c r="BA148" i="6"/>
  <c r="BA147" i="6"/>
  <c r="BA146" i="6"/>
  <c r="BA145" i="6"/>
  <c r="BA144" i="6"/>
  <c r="BA143" i="6"/>
  <c r="BA141" i="6"/>
  <c r="BA137" i="6"/>
  <c r="BA135" i="6"/>
  <c r="BA134" i="6"/>
  <c r="BA133" i="6"/>
  <c r="BA132" i="6"/>
  <c r="BA131" i="6"/>
  <c r="BA130" i="6"/>
  <c r="BA129" i="6"/>
  <c r="BA128" i="6"/>
  <c r="BA127" i="6"/>
  <c r="BA126" i="6"/>
  <c r="BA125" i="6"/>
  <c r="BA118" i="6"/>
  <c r="BA117" i="6"/>
  <c r="BA114" i="6"/>
  <c r="BA113" i="6"/>
  <c r="BA104" i="6"/>
  <c r="BA103" i="6"/>
  <c r="BA102" i="6"/>
  <c r="BA101" i="6"/>
  <c r="BA87" i="6"/>
  <c r="BA86" i="6"/>
  <c r="BA1411" i="6"/>
  <c r="BA1349" i="6"/>
  <c r="BA1348" i="6"/>
  <c r="BA1343" i="6"/>
  <c r="BA1263" i="6"/>
  <c r="BA1248" i="6"/>
  <c r="BA1244" i="6"/>
  <c r="BA1238" i="6"/>
  <c r="BA1224" i="6"/>
  <c r="BA1207" i="6"/>
  <c r="BA1199" i="6"/>
  <c r="BA1197" i="6"/>
  <c r="BA1154" i="6"/>
  <c r="BA1089" i="6"/>
  <c r="BA1087" i="6"/>
  <c r="BA862" i="6"/>
  <c r="BA854" i="6"/>
  <c r="BA852" i="6"/>
  <c r="BA851" i="6"/>
  <c r="BA850" i="6"/>
  <c r="BA838" i="6"/>
  <c r="BA836" i="6"/>
  <c r="BA834" i="6"/>
  <c r="BA779" i="6"/>
  <c r="BA775" i="6"/>
  <c r="BA774" i="6"/>
  <c r="BA766" i="6"/>
  <c r="BA761" i="6"/>
  <c r="BA755" i="6"/>
  <c r="BA752" i="6"/>
  <c r="BA704" i="6"/>
  <c r="BA703" i="6"/>
  <c r="BA698" i="6"/>
  <c r="BA697" i="6"/>
  <c r="BA688" i="6"/>
  <c r="BA687" i="6"/>
  <c r="BA686" i="6"/>
  <c r="BA685" i="6"/>
  <c r="BA681" i="6"/>
  <c r="BA661" i="6"/>
  <c r="BA657" i="6"/>
  <c r="BA645" i="6"/>
  <c r="BA638" i="6"/>
  <c r="BA634" i="6"/>
  <c r="BA631" i="6"/>
  <c r="BA629" i="6"/>
  <c r="BA619" i="6"/>
  <c r="BA618" i="6"/>
  <c r="BA617" i="6"/>
  <c r="BA614" i="6"/>
  <c r="BA610" i="6"/>
  <c r="BA609" i="6"/>
  <c r="BA600" i="6"/>
  <c r="BA586" i="6"/>
  <c r="BA585" i="6"/>
  <c r="BA582" i="6"/>
  <c r="BA580" i="6"/>
  <c r="BA568" i="6"/>
  <c r="BA567" i="6"/>
  <c r="BA566" i="6"/>
  <c r="BA563" i="6"/>
  <c r="BA560" i="6"/>
  <c r="BA557" i="6"/>
  <c r="BA555" i="6"/>
  <c r="BA1654" i="6"/>
  <c r="BA530" i="6"/>
  <c r="BA529" i="6"/>
  <c r="BA1658" i="6"/>
  <c r="BA525" i="6"/>
  <c r="BA518" i="6"/>
  <c r="BA517" i="6"/>
  <c r="BA503" i="6"/>
  <c r="BA502" i="6"/>
  <c r="BA500" i="6"/>
  <c r="BA494" i="6"/>
  <c r="BA493" i="6"/>
  <c r="BA489" i="6"/>
  <c r="BA484" i="6"/>
  <c r="BA473" i="6"/>
  <c r="BA470" i="6"/>
  <c r="BA464" i="6"/>
  <c r="BA463" i="6"/>
  <c r="BA1671" i="6"/>
  <c r="BA449" i="6"/>
  <c r="BA1673" i="6"/>
  <c r="BA444" i="6"/>
  <c r="BA442" i="6"/>
  <c r="BA433" i="6"/>
  <c r="BA423" i="6"/>
  <c r="BA422" i="6"/>
  <c r="BA1676" i="6"/>
  <c r="BA414" i="6"/>
  <c r="BA409" i="6"/>
  <c r="BA405" i="6"/>
  <c r="BA402" i="6"/>
  <c r="BA399" i="6"/>
  <c r="BA397" i="6"/>
  <c r="BA392" i="6"/>
  <c r="BA382" i="6"/>
  <c r="BA380" i="6"/>
  <c r="BA379" i="6"/>
  <c r="BA372" i="6"/>
  <c r="BA371" i="6"/>
  <c r="BA370" i="6"/>
  <c r="BA369" i="6"/>
  <c r="BA368" i="6"/>
  <c r="BA363" i="6"/>
  <c r="BA1690" i="6"/>
  <c r="BA358" i="6"/>
  <c r="BA351" i="6"/>
  <c r="BA349" i="6"/>
  <c r="BA341" i="6"/>
  <c r="BA337" i="6"/>
  <c r="BA334" i="6"/>
  <c r="BA333" i="6"/>
  <c r="BA327" i="6"/>
  <c r="BA326" i="6"/>
  <c r="BA321" i="6"/>
  <c r="BA314" i="6"/>
  <c r="BA313" i="6"/>
  <c r="BA308" i="6"/>
  <c r="BA1709" i="6"/>
  <c r="BA295" i="6"/>
  <c r="BA292" i="6"/>
  <c r="BA287" i="6"/>
  <c r="BA285" i="6"/>
  <c r="BA284" i="6"/>
  <c r="BA281" i="6"/>
  <c r="BA278" i="6"/>
  <c r="BA256" i="6"/>
  <c r="BA254" i="6"/>
  <c r="BA250" i="6"/>
  <c r="BA247" i="6"/>
  <c r="BA244" i="6"/>
  <c r="BA1730" i="6"/>
  <c r="BA233" i="6"/>
  <c r="BA229" i="6"/>
  <c r="BA228" i="6"/>
  <c r="BA217" i="6"/>
  <c r="BA201" i="6"/>
  <c r="BA198" i="6"/>
  <c r="BA196" i="6"/>
  <c r="BA1735" i="6"/>
  <c r="BA190" i="6"/>
  <c r="BA180" i="6"/>
  <c r="BA178" i="6"/>
  <c r="BA174" i="6"/>
  <c r="BA173" i="6"/>
  <c r="BA164" i="6"/>
  <c r="BA163" i="6"/>
  <c r="BA140" i="6"/>
  <c r="BA136" i="6"/>
  <c r="BA93" i="6"/>
  <c r="BA92" i="6"/>
  <c r="BA91" i="6"/>
  <c r="BA90" i="6"/>
  <c r="BA85" i="6"/>
  <c r="BA765" i="6"/>
  <c r="BA747" i="6"/>
  <c r="BA746" i="6"/>
  <c r="BA745" i="6"/>
  <c r="BA744" i="6"/>
  <c r="BA743" i="6"/>
  <c r="BA742" i="6"/>
  <c r="BA741" i="6"/>
  <c r="BA740" i="6"/>
  <c r="BA739" i="6"/>
  <c r="BA738" i="6"/>
  <c r="BA737" i="6"/>
  <c r="BA736" i="6"/>
  <c r="BA735" i="6"/>
  <c r="BA734" i="6"/>
  <c r="BA733" i="6"/>
  <c r="BA732" i="6"/>
  <c r="BA731" i="6"/>
  <c r="BA730" i="6"/>
  <c r="BA729" i="6"/>
  <c r="BA728" i="6"/>
  <c r="BA727" i="6"/>
  <c r="BA726" i="6"/>
  <c r="BA725" i="6"/>
  <c r="BA724" i="6"/>
  <c r="BA723" i="6"/>
  <c r="BA722" i="6"/>
  <c r="BA721" i="6"/>
  <c r="BA720" i="6"/>
  <c r="BA719" i="6"/>
  <c r="BA718" i="6"/>
  <c r="BA717" i="6"/>
  <c r="BA716" i="6"/>
  <c r="BA715" i="6"/>
  <c r="BA714" i="6"/>
  <c r="BA713" i="6"/>
  <c r="BA712" i="6"/>
  <c r="BA711" i="6"/>
  <c r="BA710" i="6"/>
  <c r="BA709" i="6"/>
  <c r="BA708" i="6"/>
  <c r="BA680" i="6"/>
  <c r="BA584" i="6"/>
  <c r="BA515" i="6"/>
  <c r="BA353" i="6"/>
  <c r="BA123" i="6"/>
  <c r="BA78" i="6"/>
  <c r="BA1307" i="6"/>
  <c r="BA1306" i="6"/>
  <c r="BA1225" i="6"/>
  <c r="BA1219" i="6"/>
  <c r="BA1208" i="6"/>
  <c r="BA1180" i="6"/>
  <c r="BA1169" i="6"/>
  <c r="BA1017" i="6"/>
  <c r="BA985" i="6"/>
  <c r="BA983" i="6"/>
  <c r="BA976" i="6"/>
  <c r="BA938" i="6"/>
  <c r="BA936" i="6"/>
  <c r="BA935" i="6"/>
  <c r="BA934" i="6"/>
  <c r="BA925" i="6"/>
  <c r="BA922" i="6"/>
  <c r="BA921" i="6"/>
  <c r="BA831" i="6"/>
  <c r="BA829" i="6"/>
  <c r="BA823" i="6"/>
  <c r="BA806" i="6"/>
  <c r="BA805" i="6"/>
  <c r="BA802" i="6"/>
  <c r="BA796" i="6"/>
  <c r="BA795" i="6"/>
  <c r="BA794" i="6"/>
  <c r="BA791" i="6"/>
  <c r="BA790" i="6"/>
  <c r="BA783" i="6"/>
  <c r="BA782" i="6"/>
  <c r="BA778" i="6"/>
  <c r="BA777" i="6"/>
  <c r="BA769" i="6"/>
  <c r="BA767" i="6"/>
  <c r="BA764" i="6"/>
  <c r="BA760" i="6"/>
  <c r="BA759" i="6"/>
  <c r="BA758" i="6"/>
  <c r="BA700" i="6"/>
  <c r="BA696" i="6"/>
  <c r="BA693" i="6"/>
  <c r="BA684" i="6"/>
  <c r="BA683" i="6"/>
  <c r="BA682" i="6"/>
  <c r="BA679" i="6"/>
  <c r="BA678" i="6"/>
  <c r="BA675" i="6"/>
  <c r="BA674" i="6"/>
  <c r="BA673" i="6"/>
  <c r="BA669" i="6"/>
  <c r="BA668" i="6"/>
  <c r="BA666" i="6"/>
  <c r="BA665" i="6"/>
  <c r="BA664" i="6"/>
  <c r="BA659" i="6"/>
  <c r="BA652" i="6"/>
  <c r="BA649" i="6"/>
  <c r="BA624" i="6"/>
  <c r="BA623" i="6"/>
  <c r="BA613" i="6"/>
  <c r="BA612" i="6"/>
  <c r="BA608" i="6"/>
  <c r="BA604" i="6"/>
  <c r="BA598" i="6"/>
  <c r="BA596" i="6"/>
  <c r="BA595" i="6"/>
  <c r="BA593" i="6"/>
  <c r="BA591" i="6"/>
  <c r="BA587" i="6"/>
  <c r="BA578" i="6"/>
  <c r="BA562" i="6"/>
  <c r="BA561" i="6"/>
  <c r="BA559" i="6"/>
  <c r="BA558" i="6"/>
  <c r="BA556" i="6"/>
  <c r="BA553" i="6"/>
  <c r="BA550" i="6"/>
  <c r="BA549" i="6"/>
  <c r="BA548" i="6"/>
  <c r="BA543" i="6"/>
  <c r="BA534" i="6"/>
  <c r="BA516" i="6"/>
  <c r="BA1662" i="6"/>
  <c r="BA512" i="6"/>
  <c r="BA507" i="6"/>
  <c r="BA506" i="6"/>
  <c r="BA501" i="6"/>
  <c r="BA491" i="6"/>
  <c r="BA479" i="6"/>
  <c r="BA1666" i="6"/>
  <c r="BA456" i="6"/>
  <c r="BA451" i="6"/>
  <c r="BA450" i="6"/>
  <c r="BA443" i="6"/>
  <c r="BA441" i="6"/>
  <c r="BA432" i="6"/>
  <c r="BA430" i="6"/>
  <c r="BA428" i="6"/>
  <c r="BA427" i="6"/>
  <c r="BA426" i="6"/>
  <c r="BA425" i="6"/>
  <c r="BA1687" i="6"/>
  <c r="BA400" i="6"/>
  <c r="BA388" i="6"/>
  <c r="BA385" i="6"/>
  <c r="BA376" i="6"/>
  <c r="BA367" i="6"/>
  <c r="BA366" i="6"/>
  <c r="BA362" i="6"/>
  <c r="BA354" i="6"/>
  <c r="BA352" i="6"/>
  <c r="BA340" i="6"/>
  <c r="BA339" i="6"/>
  <c r="BA330" i="6"/>
  <c r="BA1695" i="6"/>
  <c r="BA319" i="6"/>
  <c r="BA316" i="6"/>
  <c r="BA315" i="6"/>
  <c r="BA309" i="6"/>
  <c r="BA307" i="6"/>
  <c r="BA1707" i="6"/>
  <c r="BA298" i="6"/>
  <c r="BA297" i="6"/>
  <c r="BA296" i="6"/>
  <c r="BA291" i="6"/>
  <c r="BA290" i="6"/>
  <c r="BA289" i="6"/>
  <c r="BA288" i="6"/>
  <c r="BA1714" i="6"/>
  <c r="BA1725" i="6"/>
  <c r="BA274" i="6"/>
  <c r="BA272" i="6"/>
  <c r="BA1723" i="6"/>
  <c r="BA245" i="6"/>
  <c r="BA243" i="6"/>
  <c r="BA231" i="6"/>
  <c r="BA226" i="6"/>
  <c r="BA212" i="6"/>
  <c r="BA209" i="6"/>
  <c r="BA187" i="6"/>
  <c r="BA185" i="6"/>
  <c r="BA1743" i="6"/>
  <c r="BA124" i="6"/>
  <c r="BA122" i="6"/>
  <c r="BA121" i="6"/>
  <c r="BA120" i="6"/>
  <c r="BA119" i="6"/>
  <c r="BA116" i="6"/>
  <c r="BA115" i="6"/>
  <c r="BA112" i="6"/>
  <c r="BA111" i="6"/>
  <c r="BA110" i="6"/>
  <c r="BA109" i="6"/>
  <c r="BA108" i="6"/>
  <c r="BA107" i="6"/>
  <c r="BA106" i="6"/>
  <c r="BA105" i="6"/>
  <c r="BA100" i="6"/>
  <c r="BA99" i="6"/>
  <c r="BA98" i="6"/>
  <c r="BA95" i="6"/>
  <c r="BA94" i="6"/>
  <c r="BA69" i="6"/>
  <c r="BA68" i="6"/>
  <c r="BA67" i="6"/>
  <c r="BA66" i="6"/>
  <c r="BA65" i="6"/>
  <c r="BA64" i="6"/>
  <c r="BA63" i="6"/>
  <c r="BA62" i="6"/>
  <c r="BA61" i="6"/>
  <c r="BA60" i="6"/>
  <c r="BA59" i="6"/>
  <c r="BA58" i="6"/>
  <c r="BA57" i="6"/>
  <c r="BA56" i="6"/>
  <c r="BA55" i="6"/>
  <c r="BA54" i="6"/>
  <c r="BA53" i="6"/>
  <c r="BA52" i="6"/>
  <c r="BA51" i="6"/>
  <c r="BA50" i="6"/>
  <c r="BA49" i="6"/>
  <c r="BA48" i="6"/>
  <c r="BA47" i="6"/>
  <c r="BA46" i="6"/>
  <c r="BA45" i="6"/>
  <c r="BA44" i="6"/>
  <c r="BA43" i="6"/>
  <c r="BA42" i="6"/>
  <c r="BA41" i="6"/>
  <c r="BA40" i="6"/>
  <c r="BA39" i="6"/>
  <c r="BA38" i="6"/>
  <c r="BA37" i="6"/>
  <c r="BA36" i="6"/>
  <c r="BA35" i="6"/>
  <c r="BA34" i="6"/>
  <c r="BA33" i="6"/>
  <c r="BA32" i="6"/>
  <c r="BA31" i="6"/>
  <c r="BA30" i="6"/>
  <c r="BA17" i="6"/>
  <c r="BA1412" i="6"/>
  <c r="BO115" i="6"/>
  <c r="BK1318" i="6"/>
  <c r="S1318" i="6"/>
  <c r="R1318" i="6"/>
  <c r="BK46" i="6"/>
  <c r="BO46" i="6"/>
  <c r="BP46" i="6"/>
  <c r="BQ46" i="6"/>
  <c r="BK47" i="6"/>
  <c r="BO47" i="6"/>
  <c r="BP47" i="6"/>
  <c r="BQ47" i="6"/>
  <c r="BK48" i="6"/>
  <c r="BO48" i="6"/>
  <c r="BP48" i="6"/>
  <c r="BQ48" i="6"/>
  <c r="BK49" i="6"/>
  <c r="BO49" i="6"/>
  <c r="BP49" i="6"/>
  <c r="BQ49" i="6"/>
  <c r="BK50" i="6"/>
  <c r="BO50" i="6"/>
  <c r="BP50" i="6"/>
  <c r="BQ50" i="6"/>
  <c r="BK51" i="6"/>
  <c r="BO51" i="6"/>
  <c r="BP51" i="6"/>
  <c r="BQ51" i="6"/>
  <c r="BK52" i="6"/>
  <c r="BO52" i="6"/>
  <c r="BP52" i="6"/>
  <c r="BQ52" i="6"/>
  <c r="BK53" i="6"/>
  <c r="BO53" i="6"/>
  <c r="BP53" i="6"/>
  <c r="BQ53" i="6"/>
  <c r="BK54" i="6"/>
  <c r="BO54" i="6"/>
  <c r="BP54" i="6"/>
  <c r="BQ54" i="6"/>
  <c r="BK55" i="6"/>
  <c r="BO55" i="6"/>
  <c r="BP55" i="6"/>
  <c r="BQ55" i="6"/>
  <c r="BK56" i="6"/>
  <c r="BO56" i="6"/>
  <c r="BP56" i="6"/>
  <c r="BQ56" i="6"/>
  <c r="BK57" i="6"/>
  <c r="BO57" i="6"/>
  <c r="BP57" i="6"/>
  <c r="BQ57" i="6"/>
  <c r="BK58" i="6"/>
  <c r="BO58" i="6"/>
  <c r="BP58" i="6"/>
  <c r="BQ58" i="6"/>
  <c r="BK59" i="6"/>
  <c r="BO59" i="6"/>
  <c r="BP59" i="6"/>
  <c r="BQ59" i="6"/>
  <c r="BK60" i="6"/>
  <c r="BO60" i="6"/>
  <c r="BP60" i="6"/>
  <c r="BQ60" i="6"/>
  <c r="BK61" i="6"/>
  <c r="BO61" i="6"/>
  <c r="BP61" i="6"/>
  <c r="BQ61" i="6"/>
  <c r="BK63" i="6"/>
  <c r="BO63" i="6"/>
  <c r="BP63" i="6"/>
  <c r="BQ63" i="6"/>
  <c r="BK64" i="6"/>
  <c r="BO64" i="6"/>
  <c r="BP64" i="6"/>
  <c r="BQ64" i="6"/>
  <c r="BK66" i="6"/>
  <c r="BO66" i="6"/>
  <c r="BP66" i="6"/>
  <c r="BQ66" i="6"/>
  <c r="BK67" i="6"/>
  <c r="BO67" i="6"/>
  <c r="BP67" i="6"/>
  <c r="BQ67" i="6"/>
  <c r="BK68" i="6"/>
  <c r="BO68" i="6"/>
  <c r="BP68" i="6"/>
  <c r="BQ68" i="6"/>
  <c r="BK69" i="6"/>
  <c r="BO69" i="6"/>
  <c r="BP69" i="6"/>
  <c r="BQ69" i="6"/>
  <c r="BK70" i="6"/>
  <c r="BP70" i="6"/>
  <c r="BQ70" i="6"/>
  <c r="BK71" i="6"/>
  <c r="BP71" i="6"/>
  <c r="BQ71" i="6"/>
  <c r="BK72" i="6"/>
  <c r="BP72" i="6"/>
  <c r="BQ72" i="6"/>
  <c r="BK73" i="6"/>
  <c r="BP73" i="6"/>
  <c r="BQ73" i="6"/>
  <c r="BK74" i="6"/>
  <c r="BP74" i="6"/>
  <c r="BQ74" i="6"/>
  <c r="BK75" i="6"/>
  <c r="BP75" i="6"/>
  <c r="BQ75" i="6"/>
  <c r="BK76" i="6"/>
  <c r="BP76" i="6"/>
  <c r="BQ76" i="6"/>
  <c r="BK77" i="6"/>
  <c r="BP77" i="6"/>
  <c r="BQ77" i="6"/>
  <c r="BK78" i="6"/>
  <c r="BO78" i="6"/>
  <c r="BP78" i="6"/>
  <c r="BQ78" i="6"/>
  <c r="BK79" i="6"/>
  <c r="BP79" i="6"/>
  <c r="BQ79" i="6"/>
  <c r="BK80" i="6"/>
  <c r="BP80" i="6"/>
  <c r="BQ80" i="6"/>
  <c r="BK81" i="6"/>
  <c r="BP81" i="6"/>
  <c r="BQ81" i="6"/>
  <c r="BK82" i="6"/>
  <c r="BP82" i="6"/>
  <c r="BQ82" i="6"/>
  <c r="BK83" i="6"/>
  <c r="BP83" i="6"/>
  <c r="BQ83" i="6"/>
  <c r="BK84" i="6"/>
  <c r="BP84" i="6"/>
  <c r="BQ84" i="6"/>
  <c r="BK85" i="6"/>
  <c r="BP85" i="6"/>
  <c r="BQ85" i="6"/>
  <c r="BK86" i="6"/>
  <c r="BP86" i="6"/>
  <c r="BQ86" i="6"/>
  <c r="BK87" i="6"/>
  <c r="BP87" i="6"/>
  <c r="BQ87" i="6"/>
  <c r="BK88" i="6"/>
  <c r="BP88" i="6"/>
  <c r="BQ88" i="6"/>
  <c r="BK89" i="6"/>
  <c r="BP89" i="6"/>
  <c r="BQ89" i="6"/>
  <c r="BK90" i="6"/>
  <c r="BO90" i="6"/>
  <c r="BP90" i="6"/>
  <c r="BQ90" i="6"/>
  <c r="BK93" i="6"/>
  <c r="BP93" i="6"/>
  <c r="BQ93" i="6"/>
  <c r="BK94" i="6"/>
  <c r="BP94" i="6"/>
  <c r="BQ94" i="6"/>
  <c r="BK96" i="6"/>
  <c r="BP96" i="6"/>
  <c r="BQ96" i="6"/>
  <c r="BK97" i="6"/>
  <c r="BO97" i="6"/>
  <c r="BP97" i="6"/>
  <c r="BQ97" i="6"/>
  <c r="BO98" i="6"/>
  <c r="BP98" i="6"/>
  <c r="BQ98" i="6"/>
  <c r="BO99" i="6"/>
  <c r="BP99" i="6"/>
  <c r="BQ99" i="6"/>
  <c r="BK100" i="6"/>
  <c r="BO100" i="6"/>
  <c r="BP100" i="6"/>
  <c r="BQ100" i="6"/>
  <c r="BK101" i="6"/>
  <c r="BO101" i="6"/>
  <c r="BP101" i="6"/>
  <c r="BQ101" i="6"/>
  <c r="BK102" i="6"/>
  <c r="BO102" i="6"/>
  <c r="BP102" i="6"/>
  <c r="BQ102" i="6"/>
  <c r="BK103" i="6"/>
  <c r="BO103" i="6"/>
  <c r="BP103" i="6"/>
  <c r="BQ103" i="6"/>
  <c r="BK104" i="6"/>
  <c r="BO104" i="6"/>
  <c r="BP104" i="6"/>
  <c r="BQ104" i="6"/>
  <c r="BK111" i="6"/>
  <c r="BO111" i="6"/>
  <c r="BP111" i="6"/>
  <c r="BQ111" i="6"/>
  <c r="BO112" i="6"/>
  <c r="BP112" i="6"/>
  <c r="BQ112" i="6"/>
  <c r="BK113" i="6"/>
  <c r="BO113" i="6"/>
  <c r="BP113" i="6"/>
  <c r="BQ113" i="6"/>
  <c r="BK114" i="6"/>
  <c r="BO114" i="6"/>
  <c r="BP114" i="6"/>
  <c r="BQ114" i="6"/>
  <c r="BP115" i="6"/>
  <c r="BQ115" i="6"/>
  <c r="BO116" i="6"/>
  <c r="BP116" i="6"/>
  <c r="BQ116" i="6"/>
  <c r="BK117" i="6"/>
  <c r="BO117" i="6"/>
  <c r="BP117" i="6"/>
  <c r="BQ117" i="6"/>
  <c r="BK118" i="6"/>
  <c r="BO118" i="6"/>
  <c r="BP118" i="6"/>
  <c r="BQ118" i="6"/>
  <c r="BK132" i="6"/>
  <c r="BO132" i="6"/>
  <c r="BP132" i="6"/>
  <c r="BQ132" i="6"/>
  <c r="BK133" i="6"/>
  <c r="BO133" i="6"/>
  <c r="BP133" i="6"/>
  <c r="BQ133" i="6"/>
  <c r="BK137" i="6"/>
  <c r="BO137" i="6"/>
  <c r="BP137" i="6"/>
  <c r="BQ137" i="6"/>
  <c r="BK138" i="6"/>
  <c r="BO138" i="6"/>
  <c r="BP138" i="6"/>
  <c r="BQ138" i="6"/>
  <c r="BK139" i="6"/>
  <c r="BO139" i="6"/>
  <c r="BP139" i="6"/>
  <c r="BQ139" i="6"/>
  <c r="BK140" i="6"/>
  <c r="BO140" i="6"/>
  <c r="BP140" i="6"/>
  <c r="BQ140" i="6"/>
  <c r="BK141" i="6"/>
  <c r="BO141" i="6"/>
  <c r="BP141" i="6"/>
  <c r="BQ141" i="6"/>
  <c r="BK142" i="6"/>
  <c r="BO142" i="6"/>
  <c r="BP142" i="6"/>
  <c r="BQ142" i="6"/>
  <c r="BK143" i="6"/>
  <c r="BO143" i="6"/>
  <c r="BP143" i="6"/>
  <c r="BQ143" i="6"/>
  <c r="BK144" i="6"/>
  <c r="BO144" i="6"/>
  <c r="BP144" i="6"/>
  <c r="BQ144" i="6"/>
  <c r="BK145" i="6"/>
  <c r="BO145" i="6"/>
  <c r="BP145" i="6"/>
  <c r="BQ145" i="6"/>
  <c r="BK146" i="6"/>
  <c r="BO146" i="6"/>
  <c r="BP146" i="6"/>
  <c r="BQ146" i="6"/>
  <c r="BK147" i="6"/>
  <c r="BO147" i="6"/>
  <c r="BP147" i="6"/>
  <c r="BQ147" i="6"/>
  <c r="BK148" i="6"/>
  <c r="BO148" i="6"/>
  <c r="BP148" i="6"/>
  <c r="BQ148" i="6"/>
  <c r="BK149" i="6"/>
  <c r="BO149" i="6"/>
  <c r="BP149" i="6"/>
  <c r="BQ149" i="6"/>
  <c r="BK150" i="6"/>
  <c r="BO150" i="6"/>
  <c r="BP150" i="6"/>
  <c r="BQ150" i="6"/>
  <c r="BK151" i="6"/>
  <c r="BO151" i="6"/>
  <c r="BP151" i="6"/>
  <c r="BQ151" i="6"/>
  <c r="BK152" i="6"/>
  <c r="BO152" i="6"/>
  <c r="BP152" i="6"/>
  <c r="BQ152" i="6"/>
  <c r="BK153" i="6"/>
  <c r="BO153" i="6"/>
  <c r="BP153" i="6"/>
  <c r="BQ153" i="6"/>
  <c r="BK154" i="6"/>
  <c r="BO154" i="6"/>
  <c r="BP154" i="6"/>
  <c r="BQ154" i="6"/>
  <c r="BK155" i="6"/>
  <c r="BO155" i="6"/>
  <c r="BP155" i="6"/>
  <c r="BQ155" i="6"/>
  <c r="BK156" i="6"/>
  <c r="BO156" i="6"/>
  <c r="BP156" i="6"/>
  <c r="BQ156" i="6"/>
  <c r="BK157" i="6"/>
  <c r="BP157" i="6"/>
  <c r="BQ157" i="6"/>
  <c r="BK158" i="6"/>
  <c r="BP158" i="6"/>
  <c r="BQ158" i="6"/>
  <c r="BK159" i="6"/>
  <c r="BO159" i="6"/>
  <c r="BP159" i="6"/>
  <c r="BQ159" i="6"/>
  <c r="BK160" i="6"/>
  <c r="BP160" i="6"/>
  <c r="BQ160" i="6"/>
  <c r="BK161" i="6"/>
  <c r="BP161" i="6"/>
  <c r="BQ161" i="6"/>
  <c r="BK162" i="6"/>
  <c r="BP162" i="6"/>
  <c r="BQ162" i="6"/>
  <c r="BK164" i="6"/>
  <c r="BP164" i="6"/>
  <c r="BQ164" i="6"/>
  <c r="BK165" i="6"/>
  <c r="BP165" i="6"/>
  <c r="BQ165" i="6"/>
  <c r="BK166" i="6"/>
  <c r="BP166" i="6"/>
  <c r="BQ166" i="6"/>
  <c r="BK167" i="6"/>
  <c r="BP167" i="6"/>
  <c r="BQ167" i="6"/>
  <c r="BK168" i="6"/>
  <c r="BP168" i="6"/>
  <c r="BQ168" i="6"/>
  <c r="BK169" i="6"/>
  <c r="BO169" i="6"/>
  <c r="BP169" i="6"/>
  <c r="BQ169" i="6"/>
  <c r="BK170" i="6"/>
  <c r="BP170" i="6"/>
  <c r="BQ170" i="6"/>
  <c r="BK171" i="6"/>
  <c r="BP171" i="6"/>
  <c r="BQ171" i="6"/>
  <c r="BK172" i="6"/>
  <c r="BO172" i="6"/>
  <c r="BP172" i="6"/>
  <c r="BQ172" i="6"/>
  <c r="BK173" i="6"/>
  <c r="BO173" i="6"/>
  <c r="BP173" i="6"/>
  <c r="BQ173" i="6"/>
  <c r="BK174" i="6"/>
  <c r="BO174" i="6"/>
  <c r="BP174" i="6"/>
  <c r="BQ174" i="6"/>
  <c r="BK175" i="6"/>
  <c r="BO175" i="6"/>
  <c r="BP175" i="6"/>
  <c r="BQ175" i="6"/>
  <c r="BK176" i="6"/>
  <c r="BO176" i="6"/>
  <c r="BP176" i="6"/>
  <c r="BQ176" i="6"/>
  <c r="BK1743" i="6"/>
  <c r="BO1743" i="6"/>
  <c r="BP1743" i="6"/>
  <c r="BQ1743" i="6"/>
  <c r="BK178" i="6"/>
  <c r="BO178" i="6"/>
  <c r="BP178" i="6"/>
  <c r="BQ178" i="6"/>
  <c r="BO179" i="6"/>
  <c r="BP179" i="6"/>
  <c r="BQ179" i="6"/>
  <c r="BK180" i="6"/>
  <c r="BO180" i="6"/>
  <c r="BP180" i="6"/>
  <c r="BQ180" i="6"/>
  <c r="BK181" i="6"/>
  <c r="BO181" i="6"/>
  <c r="BP181" i="6"/>
  <c r="BQ181" i="6"/>
  <c r="BK182" i="6"/>
  <c r="BO182" i="6"/>
  <c r="BP182" i="6"/>
  <c r="BQ182" i="6"/>
  <c r="BK183" i="6"/>
  <c r="BO183" i="6"/>
  <c r="BP183" i="6"/>
  <c r="BQ183" i="6"/>
  <c r="BK1745" i="6"/>
  <c r="BO1745" i="6"/>
  <c r="BP1745" i="6"/>
  <c r="BQ1745" i="6"/>
  <c r="BK185" i="6"/>
  <c r="BO185" i="6"/>
  <c r="BP185" i="6"/>
  <c r="BQ185" i="6"/>
  <c r="BO186" i="6"/>
  <c r="BP186" i="6"/>
  <c r="BQ186" i="6"/>
  <c r="BK187" i="6"/>
  <c r="BO187" i="6"/>
  <c r="BP187" i="6"/>
  <c r="BQ187" i="6"/>
  <c r="BK188" i="6"/>
  <c r="BO188" i="6"/>
  <c r="BP188" i="6"/>
  <c r="BQ188" i="6"/>
  <c r="BK189" i="6"/>
  <c r="BO189" i="6"/>
  <c r="BP189" i="6"/>
  <c r="BQ189" i="6"/>
  <c r="BK190" i="6"/>
  <c r="BO190" i="6"/>
  <c r="BP190" i="6"/>
  <c r="BQ190" i="6"/>
  <c r="BK191" i="6"/>
  <c r="BO191" i="6"/>
  <c r="BP191" i="6"/>
  <c r="BQ191" i="6"/>
  <c r="BK1735" i="6"/>
  <c r="BO1735" i="6"/>
  <c r="BP1735" i="6"/>
  <c r="BQ1735" i="6"/>
  <c r="BK193" i="6"/>
  <c r="BO193" i="6"/>
  <c r="BP193" i="6"/>
  <c r="BQ193" i="6"/>
  <c r="BK194" i="6"/>
  <c r="BO194" i="6"/>
  <c r="BP194" i="6"/>
  <c r="BQ194" i="6"/>
  <c r="BK195" i="6"/>
  <c r="BO195" i="6"/>
  <c r="BP195" i="6"/>
  <c r="BQ195" i="6"/>
  <c r="BK196" i="6"/>
  <c r="BO196" i="6"/>
  <c r="BP196" i="6"/>
  <c r="BQ196" i="6"/>
  <c r="BK197" i="6"/>
  <c r="BO197" i="6"/>
  <c r="BP197" i="6"/>
  <c r="BQ197" i="6"/>
  <c r="BK198" i="6"/>
  <c r="BO198" i="6"/>
  <c r="BP198" i="6"/>
  <c r="BQ198" i="6"/>
  <c r="BK199" i="6"/>
  <c r="BO199" i="6"/>
  <c r="BP199" i="6"/>
  <c r="BQ199" i="6"/>
  <c r="BK1747" i="6"/>
  <c r="BO1747" i="6"/>
  <c r="BP1747" i="6"/>
  <c r="BQ1747" i="6"/>
  <c r="BK1749" i="6"/>
  <c r="BO1749" i="6"/>
  <c r="BP1749" i="6"/>
  <c r="BQ1749" i="6"/>
  <c r="BK201" i="6"/>
  <c r="BO201" i="6"/>
  <c r="BP201" i="6"/>
  <c r="BQ201" i="6"/>
  <c r="BK202" i="6"/>
  <c r="BO202" i="6"/>
  <c r="BP202" i="6"/>
  <c r="BQ202" i="6"/>
  <c r="BK203" i="6"/>
  <c r="BO203" i="6"/>
  <c r="BP203" i="6"/>
  <c r="BQ203" i="6"/>
  <c r="BK204" i="6"/>
  <c r="BO204" i="6"/>
  <c r="BP204" i="6"/>
  <c r="BQ204" i="6"/>
  <c r="BK205" i="6"/>
  <c r="BO205" i="6"/>
  <c r="BP205" i="6"/>
  <c r="BQ205" i="6"/>
  <c r="BK206" i="6"/>
  <c r="BO206" i="6"/>
  <c r="BP206" i="6"/>
  <c r="BQ206" i="6"/>
  <c r="BK207" i="6"/>
  <c r="BO207" i="6"/>
  <c r="BP207" i="6"/>
  <c r="BQ207" i="6"/>
  <c r="BK208" i="6"/>
  <c r="BO208" i="6"/>
  <c r="BP208" i="6"/>
  <c r="BQ208" i="6"/>
  <c r="BK209" i="6"/>
  <c r="BO209" i="6"/>
  <c r="BP209" i="6"/>
  <c r="BQ209" i="6"/>
  <c r="BK210" i="6"/>
  <c r="BO210" i="6"/>
  <c r="BP210" i="6"/>
  <c r="BQ210" i="6"/>
  <c r="BK1738" i="6"/>
  <c r="BO1738" i="6"/>
  <c r="BP1738" i="6"/>
  <c r="BQ1738" i="6"/>
  <c r="BK212" i="6"/>
  <c r="BO212" i="6"/>
  <c r="BP212" i="6"/>
  <c r="BQ212" i="6"/>
  <c r="BK213" i="6"/>
  <c r="BO213" i="6"/>
  <c r="BP213" i="6"/>
  <c r="BQ213" i="6"/>
  <c r="BK214" i="6"/>
  <c r="BO214" i="6"/>
  <c r="BP214" i="6"/>
  <c r="BQ214" i="6"/>
  <c r="BK215" i="6"/>
  <c r="BO215" i="6"/>
  <c r="BP215" i="6"/>
  <c r="BQ215" i="6"/>
  <c r="BK216" i="6"/>
  <c r="BO216" i="6"/>
  <c r="BP216" i="6"/>
  <c r="BQ216" i="6"/>
  <c r="BK217" i="6"/>
  <c r="BO217" i="6"/>
  <c r="BP217" i="6"/>
  <c r="BQ217" i="6"/>
  <c r="BK218" i="6"/>
  <c r="BO218" i="6"/>
  <c r="BP218" i="6"/>
  <c r="BQ218" i="6"/>
  <c r="BK219" i="6"/>
  <c r="BO219" i="6"/>
  <c r="BP219" i="6"/>
  <c r="BQ219" i="6"/>
  <c r="BK220" i="6"/>
  <c r="BO220" i="6"/>
  <c r="BP220" i="6"/>
  <c r="BQ220" i="6"/>
  <c r="BK221" i="6"/>
  <c r="BO221" i="6"/>
  <c r="BP221" i="6"/>
  <c r="BQ221" i="6"/>
  <c r="BK1728" i="6"/>
  <c r="BO1728" i="6"/>
  <c r="BP1728" i="6"/>
  <c r="BQ1728" i="6"/>
  <c r="BK223" i="6"/>
  <c r="BO223" i="6"/>
  <c r="BP223" i="6"/>
  <c r="BQ223" i="6"/>
  <c r="BK224" i="6"/>
  <c r="BO224" i="6"/>
  <c r="BP224" i="6"/>
  <c r="BQ224" i="6"/>
  <c r="BK225" i="6"/>
  <c r="BO225" i="6"/>
  <c r="BP225" i="6"/>
  <c r="BQ225" i="6"/>
  <c r="BO226" i="6"/>
  <c r="BP226" i="6"/>
  <c r="BQ226" i="6"/>
  <c r="BK227" i="6"/>
  <c r="BO227" i="6"/>
  <c r="BP227" i="6"/>
  <c r="BQ227" i="6"/>
  <c r="BK228" i="6"/>
  <c r="BO228" i="6"/>
  <c r="BP228" i="6"/>
  <c r="BQ228" i="6"/>
  <c r="BK229" i="6"/>
  <c r="BO229" i="6"/>
  <c r="BP229" i="6"/>
  <c r="BQ229" i="6"/>
  <c r="BK230" i="6"/>
  <c r="BO230" i="6"/>
  <c r="BP230" i="6"/>
  <c r="BQ230" i="6"/>
  <c r="BK231" i="6"/>
  <c r="BO231" i="6"/>
  <c r="BP231" i="6"/>
  <c r="BQ231" i="6"/>
  <c r="BK232" i="6"/>
  <c r="BO232" i="6"/>
  <c r="BP232" i="6"/>
  <c r="BQ232" i="6"/>
  <c r="BK233" i="6"/>
  <c r="BO233" i="6"/>
  <c r="BP233" i="6"/>
  <c r="BQ233" i="6"/>
  <c r="BK234" i="6"/>
  <c r="BO234" i="6"/>
  <c r="BP234" i="6"/>
  <c r="BQ234" i="6"/>
  <c r="BK1730" i="6"/>
  <c r="BO1730" i="6"/>
  <c r="BP1730" i="6"/>
  <c r="BQ1730" i="6"/>
  <c r="BK236" i="6"/>
  <c r="BO236" i="6"/>
  <c r="BP236" i="6"/>
  <c r="BQ236" i="6"/>
  <c r="BK237" i="6"/>
  <c r="BO237" i="6"/>
  <c r="BP237" i="6"/>
  <c r="BQ237" i="6"/>
  <c r="BK238" i="6"/>
  <c r="BO238" i="6"/>
  <c r="BP238" i="6"/>
  <c r="BQ238" i="6"/>
  <c r="BK239" i="6"/>
  <c r="BO239" i="6"/>
  <c r="BP239" i="6"/>
  <c r="BQ239" i="6"/>
  <c r="BK240" i="6"/>
  <c r="BO240" i="6"/>
  <c r="BP240" i="6"/>
  <c r="BQ240" i="6"/>
  <c r="BK1732" i="6"/>
  <c r="BO1732" i="6"/>
  <c r="BP1732" i="6"/>
  <c r="BQ1732" i="6"/>
  <c r="BK241" i="6"/>
  <c r="BO241" i="6"/>
  <c r="BP241" i="6"/>
  <c r="BQ241" i="6"/>
  <c r="BK242" i="6"/>
  <c r="BO242" i="6"/>
  <c r="BP242" i="6"/>
  <c r="BQ242" i="6"/>
  <c r="BK243" i="6"/>
  <c r="BO243" i="6"/>
  <c r="BP243" i="6"/>
  <c r="BQ243" i="6"/>
  <c r="BK244" i="6"/>
  <c r="BO244" i="6"/>
  <c r="BP244" i="6"/>
  <c r="BQ244" i="6"/>
  <c r="BO245" i="6"/>
  <c r="BP245" i="6"/>
  <c r="BQ245" i="6"/>
  <c r="BK246" i="6"/>
  <c r="BO246" i="6"/>
  <c r="BP246" i="6"/>
  <c r="BQ246" i="6"/>
  <c r="BK247" i="6"/>
  <c r="BO247" i="6"/>
  <c r="BP247" i="6"/>
  <c r="BQ247" i="6"/>
  <c r="BK248" i="6"/>
  <c r="BO248" i="6"/>
  <c r="BP248" i="6"/>
  <c r="BQ248" i="6"/>
  <c r="BK249" i="6"/>
  <c r="BO249" i="6"/>
  <c r="BP249" i="6"/>
  <c r="BQ249" i="6"/>
  <c r="BK250" i="6"/>
  <c r="BO250" i="6"/>
  <c r="BP250" i="6"/>
  <c r="BQ250" i="6"/>
  <c r="BK251" i="6"/>
  <c r="BO251" i="6"/>
  <c r="BP251" i="6"/>
  <c r="BQ251" i="6"/>
  <c r="BK252" i="6"/>
  <c r="BO252" i="6"/>
  <c r="BP252" i="6"/>
  <c r="BQ252" i="6"/>
  <c r="BK253" i="6"/>
  <c r="BO253" i="6"/>
  <c r="BP253" i="6"/>
  <c r="BQ253" i="6"/>
  <c r="BK254" i="6"/>
  <c r="BO254" i="6"/>
  <c r="BP254" i="6"/>
  <c r="BQ254" i="6"/>
  <c r="BK255" i="6"/>
  <c r="BO255" i="6"/>
  <c r="BP255" i="6"/>
  <c r="BQ255" i="6"/>
  <c r="BK256" i="6"/>
  <c r="BO256" i="6"/>
  <c r="BP256" i="6"/>
  <c r="BQ256" i="6"/>
  <c r="BK257" i="6"/>
  <c r="BO257" i="6"/>
  <c r="BP257" i="6"/>
  <c r="BQ257" i="6"/>
  <c r="BK258" i="6"/>
  <c r="BO258" i="6"/>
  <c r="BP258" i="6"/>
  <c r="BQ258" i="6"/>
  <c r="BK259" i="6"/>
  <c r="BO259" i="6"/>
  <c r="BP259" i="6"/>
  <c r="BQ259" i="6"/>
  <c r="BK260" i="6"/>
  <c r="BO260" i="6"/>
  <c r="BP260" i="6"/>
  <c r="BQ260" i="6"/>
  <c r="BK261" i="6"/>
  <c r="BO261" i="6"/>
  <c r="BP261" i="6"/>
  <c r="BQ261" i="6"/>
  <c r="BK262" i="6"/>
  <c r="BO262" i="6"/>
  <c r="BP262" i="6"/>
  <c r="BQ262" i="6"/>
  <c r="BK263" i="6"/>
  <c r="BO263" i="6"/>
  <c r="BP263" i="6"/>
  <c r="BQ263" i="6"/>
  <c r="BK1721" i="6"/>
  <c r="BO1721" i="6"/>
  <c r="BP1721" i="6"/>
  <c r="BQ1721" i="6"/>
  <c r="BK265" i="6"/>
  <c r="BO265" i="6"/>
  <c r="BP265" i="6"/>
  <c r="BQ265" i="6"/>
  <c r="BK266" i="6"/>
  <c r="BO266" i="6"/>
  <c r="BP266" i="6"/>
  <c r="BQ266" i="6"/>
  <c r="BK267" i="6"/>
  <c r="BO267" i="6"/>
  <c r="BP267" i="6"/>
  <c r="BQ267" i="6"/>
  <c r="BK268" i="6"/>
  <c r="BO268" i="6"/>
  <c r="BP268" i="6"/>
  <c r="BQ268" i="6"/>
  <c r="BK269" i="6"/>
  <c r="BO269" i="6"/>
  <c r="BP269" i="6"/>
  <c r="BQ269" i="6"/>
  <c r="BK270" i="6"/>
  <c r="BO270" i="6"/>
  <c r="BP270" i="6"/>
  <c r="BQ270" i="6"/>
  <c r="BK1723" i="6"/>
  <c r="BO1723" i="6"/>
  <c r="BP1723" i="6"/>
  <c r="BQ1723" i="6"/>
  <c r="BO272" i="6"/>
  <c r="BP272" i="6"/>
  <c r="BQ272" i="6"/>
  <c r="BK273" i="6"/>
  <c r="BO273" i="6"/>
  <c r="BP273" i="6"/>
  <c r="BQ273" i="6"/>
  <c r="BK274" i="6"/>
  <c r="BO274" i="6"/>
  <c r="BP274" i="6"/>
  <c r="BQ274" i="6"/>
  <c r="BK1725" i="6"/>
  <c r="BO1725" i="6"/>
  <c r="BP1725" i="6"/>
  <c r="BQ1725" i="6"/>
  <c r="BK276" i="6"/>
  <c r="BO276" i="6"/>
  <c r="BP276" i="6"/>
  <c r="BQ276" i="6"/>
  <c r="BK277" i="6"/>
  <c r="BO277" i="6"/>
  <c r="BP277" i="6"/>
  <c r="BQ277" i="6"/>
  <c r="BK278" i="6"/>
  <c r="BO278" i="6"/>
  <c r="BP278" i="6"/>
  <c r="BQ278" i="6"/>
  <c r="BK1716" i="6"/>
  <c r="BO1716" i="6"/>
  <c r="BP1716" i="6"/>
  <c r="BQ1716" i="6"/>
  <c r="BK280" i="6"/>
  <c r="BO280" i="6"/>
  <c r="BP280" i="6"/>
  <c r="BQ280" i="6"/>
  <c r="BK281" i="6"/>
  <c r="BO281" i="6"/>
  <c r="BP281" i="6"/>
  <c r="BQ281" i="6"/>
  <c r="BK282" i="6"/>
  <c r="BO282" i="6"/>
  <c r="BP282" i="6"/>
  <c r="BQ282" i="6"/>
  <c r="BK283" i="6"/>
  <c r="BO283" i="6"/>
  <c r="BP283" i="6"/>
  <c r="BQ283" i="6"/>
  <c r="BK284" i="6"/>
  <c r="BO284" i="6"/>
  <c r="BP284" i="6"/>
  <c r="BQ284" i="6"/>
  <c r="BK285" i="6"/>
  <c r="BO285" i="6"/>
  <c r="BP285" i="6"/>
  <c r="BQ285" i="6"/>
  <c r="BO1714" i="6"/>
  <c r="BP1714" i="6"/>
  <c r="BQ1714" i="6"/>
  <c r="BK287" i="6"/>
  <c r="BO287" i="6"/>
  <c r="BP287" i="6"/>
  <c r="BQ287" i="6"/>
  <c r="BK288" i="6"/>
  <c r="BO288" i="6"/>
  <c r="BP288" i="6"/>
  <c r="BQ288" i="6"/>
  <c r="BO289" i="6"/>
  <c r="BP289" i="6"/>
  <c r="BQ289" i="6"/>
  <c r="BK1718" i="6"/>
  <c r="BO1718" i="6"/>
  <c r="BP1718" i="6"/>
  <c r="BQ1718" i="6"/>
  <c r="BO290" i="6"/>
  <c r="BP290" i="6"/>
  <c r="BQ290" i="6"/>
  <c r="BO291" i="6"/>
  <c r="BP291" i="6"/>
  <c r="BQ291" i="6"/>
  <c r="BK292" i="6"/>
  <c r="BO292" i="6"/>
  <c r="BP292" i="6"/>
  <c r="BQ292" i="6"/>
  <c r="BK293" i="6"/>
  <c r="BO293" i="6"/>
  <c r="BP293" i="6"/>
  <c r="BQ293" i="6"/>
  <c r="BK294" i="6"/>
  <c r="BO294" i="6"/>
  <c r="BP294" i="6"/>
  <c r="BQ294" i="6"/>
  <c r="BK295" i="6"/>
  <c r="BO295" i="6"/>
  <c r="BP295" i="6"/>
  <c r="BQ295" i="6"/>
  <c r="BO296" i="6"/>
  <c r="BP296" i="6"/>
  <c r="BQ296" i="6"/>
  <c r="BK297" i="6"/>
  <c r="BO297" i="6"/>
  <c r="BP297" i="6"/>
  <c r="BQ297" i="6"/>
  <c r="BK298" i="6"/>
  <c r="BO298" i="6"/>
  <c r="BP298" i="6"/>
  <c r="BQ298" i="6"/>
  <c r="BO1707" i="6"/>
  <c r="BP1707" i="6"/>
  <c r="BQ1707" i="6"/>
  <c r="BK300" i="6"/>
  <c r="BO300" i="6"/>
  <c r="BP300" i="6"/>
  <c r="BQ300" i="6"/>
  <c r="BK301" i="6"/>
  <c r="BO301" i="6"/>
  <c r="BP301" i="6"/>
  <c r="BQ301" i="6"/>
  <c r="BK302" i="6"/>
  <c r="BO302" i="6"/>
  <c r="BP302" i="6"/>
  <c r="BQ302" i="6"/>
  <c r="BK1709" i="6"/>
  <c r="BO1709" i="6"/>
  <c r="BP1709" i="6"/>
  <c r="BQ1709" i="6"/>
  <c r="BK1711" i="6"/>
  <c r="BO1711" i="6"/>
  <c r="BP1711" i="6"/>
  <c r="BQ1711" i="6"/>
  <c r="BK304" i="6"/>
  <c r="BO304" i="6"/>
  <c r="BP304" i="6"/>
  <c r="BQ304" i="6"/>
  <c r="BK305" i="6"/>
  <c r="BO305" i="6"/>
  <c r="BP305" i="6"/>
  <c r="BQ305" i="6"/>
  <c r="BK306" i="6"/>
  <c r="BO306" i="6"/>
  <c r="BP306" i="6"/>
  <c r="BQ306" i="6"/>
  <c r="BK307" i="6"/>
  <c r="BO307" i="6"/>
  <c r="BP307" i="6"/>
  <c r="BQ307" i="6"/>
  <c r="BK308" i="6"/>
  <c r="BO308" i="6"/>
  <c r="BP308" i="6"/>
  <c r="BQ308" i="6"/>
  <c r="BK309" i="6"/>
  <c r="BO309" i="6"/>
  <c r="BP309" i="6"/>
  <c r="BQ309" i="6"/>
  <c r="BK310" i="6"/>
  <c r="BO310" i="6"/>
  <c r="BP310" i="6"/>
  <c r="BQ310" i="6"/>
  <c r="BK311" i="6"/>
  <c r="BO311" i="6"/>
  <c r="BP311" i="6"/>
  <c r="BQ311" i="6"/>
  <c r="BK312" i="6"/>
  <c r="BO312" i="6"/>
  <c r="BP312" i="6"/>
  <c r="BQ312" i="6"/>
  <c r="BK313" i="6"/>
  <c r="BO313" i="6"/>
  <c r="BP313" i="6"/>
  <c r="BQ313" i="6"/>
  <c r="BO315" i="6"/>
  <c r="BP315" i="6"/>
  <c r="BQ315" i="6"/>
  <c r="BK316" i="6"/>
  <c r="BO316" i="6"/>
  <c r="BP316" i="6"/>
  <c r="BQ316" i="6"/>
  <c r="BK317" i="6"/>
  <c r="BO317" i="6"/>
  <c r="BP317" i="6"/>
  <c r="BQ317" i="6"/>
  <c r="BK318" i="6"/>
  <c r="BO318" i="6"/>
  <c r="BP318" i="6"/>
  <c r="BQ318" i="6"/>
  <c r="BO319" i="6"/>
  <c r="BP319" i="6"/>
  <c r="BQ319" i="6"/>
  <c r="BK1695" i="6"/>
  <c r="BO1695" i="6"/>
  <c r="BP1695" i="6"/>
  <c r="BQ1695" i="6"/>
  <c r="BK321" i="6"/>
  <c r="BO321" i="6"/>
  <c r="BP321" i="6"/>
  <c r="BQ321" i="6"/>
  <c r="BK322" i="6"/>
  <c r="BO322" i="6"/>
  <c r="BP322" i="6"/>
  <c r="BQ322" i="6"/>
  <c r="BK323" i="6"/>
  <c r="BO323" i="6"/>
  <c r="BP323" i="6"/>
  <c r="BQ323" i="6"/>
  <c r="BK324" i="6"/>
  <c r="BO324" i="6"/>
  <c r="BP324" i="6"/>
  <c r="BQ324" i="6"/>
  <c r="BK1697" i="6"/>
  <c r="BO1697" i="6"/>
  <c r="BP1697" i="6"/>
  <c r="BQ1697" i="6"/>
  <c r="BK326" i="6"/>
  <c r="BO326" i="6"/>
  <c r="BP326" i="6"/>
  <c r="BQ326" i="6"/>
  <c r="BK327" i="6"/>
  <c r="BO327" i="6"/>
  <c r="BP327" i="6"/>
  <c r="BQ327" i="6"/>
  <c r="BK328" i="6"/>
  <c r="BO328" i="6"/>
  <c r="BP328" i="6"/>
  <c r="BQ328" i="6"/>
  <c r="BO329" i="6"/>
  <c r="BP329" i="6"/>
  <c r="BQ329" i="6"/>
  <c r="BK330" i="6"/>
  <c r="BO330" i="6"/>
  <c r="BP330" i="6"/>
  <c r="BQ330" i="6"/>
  <c r="BK331" i="6"/>
  <c r="BO331" i="6"/>
  <c r="BP331" i="6"/>
  <c r="BQ331" i="6"/>
  <c r="BK332" i="6"/>
  <c r="BO332" i="6"/>
  <c r="BP332" i="6"/>
  <c r="BQ332" i="6"/>
  <c r="BK333" i="6"/>
  <c r="BO333" i="6"/>
  <c r="BP333" i="6"/>
  <c r="BQ333" i="6"/>
  <c r="BK334" i="6"/>
  <c r="BO334" i="6"/>
  <c r="BP334" i="6"/>
  <c r="BQ334" i="6"/>
  <c r="BK335" i="6"/>
  <c r="BO335" i="6"/>
  <c r="BP335" i="6"/>
  <c r="BQ335" i="6"/>
  <c r="BK336" i="6"/>
  <c r="BO336" i="6"/>
  <c r="BP336" i="6"/>
  <c r="BQ336" i="6"/>
  <c r="BK337" i="6"/>
  <c r="BO337" i="6"/>
  <c r="BP337" i="6"/>
  <c r="BQ337" i="6"/>
  <c r="BK1699" i="6"/>
  <c r="BO1699" i="6"/>
  <c r="BP1699" i="6"/>
  <c r="BQ1699" i="6"/>
  <c r="BO339" i="6"/>
  <c r="BP339" i="6"/>
  <c r="BQ339" i="6"/>
  <c r="BO340" i="6"/>
  <c r="BP340" i="6"/>
  <c r="BQ340" i="6"/>
  <c r="BK341" i="6"/>
  <c r="BO341" i="6"/>
  <c r="BP341" i="6"/>
  <c r="BQ341" i="6"/>
  <c r="BK342" i="6"/>
  <c r="BO342" i="6"/>
  <c r="BP342" i="6"/>
  <c r="BQ342" i="6"/>
  <c r="BK343" i="6"/>
  <c r="BO343" i="6"/>
  <c r="BP343" i="6"/>
  <c r="BQ343" i="6"/>
  <c r="BK344" i="6"/>
  <c r="BO344" i="6"/>
  <c r="BP344" i="6"/>
  <c r="BQ344" i="6"/>
  <c r="BK345" i="6"/>
  <c r="BO345" i="6"/>
  <c r="BP345" i="6"/>
  <c r="BQ345" i="6"/>
  <c r="BK346" i="6"/>
  <c r="BO346" i="6"/>
  <c r="BP346" i="6"/>
  <c r="BQ346" i="6"/>
  <c r="BK347" i="6"/>
  <c r="BO347" i="6"/>
  <c r="BP347" i="6"/>
  <c r="BQ347" i="6"/>
  <c r="BK348" i="6"/>
  <c r="BO348" i="6"/>
  <c r="BP348" i="6"/>
  <c r="BQ348" i="6"/>
  <c r="BK349" i="6"/>
  <c r="BO349" i="6"/>
  <c r="BP349" i="6"/>
  <c r="BQ349" i="6"/>
  <c r="BK1701" i="6"/>
  <c r="BO1701" i="6"/>
  <c r="BP1701" i="6"/>
  <c r="BQ1701" i="6"/>
  <c r="BK350" i="6"/>
  <c r="BO350" i="6"/>
  <c r="BP350" i="6"/>
  <c r="BQ350" i="6"/>
  <c r="BK351" i="6"/>
  <c r="BO351" i="6"/>
  <c r="BP351" i="6"/>
  <c r="BQ351" i="6"/>
  <c r="BO352" i="6"/>
  <c r="BP352" i="6"/>
  <c r="BQ352" i="6"/>
  <c r="BK353" i="6"/>
  <c r="BO353" i="6"/>
  <c r="BP353" i="6"/>
  <c r="BQ353" i="6"/>
  <c r="BK354" i="6"/>
  <c r="BO354" i="6"/>
  <c r="BP354" i="6"/>
  <c r="BQ354" i="6"/>
  <c r="BK355" i="6"/>
  <c r="BO355" i="6"/>
  <c r="BP355" i="6"/>
  <c r="BQ355" i="6"/>
  <c r="BK356" i="6"/>
  <c r="BO356" i="6"/>
  <c r="BP356" i="6"/>
  <c r="BQ356" i="6"/>
  <c r="BK357" i="6"/>
  <c r="BO357" i="6"/>
  <c r="BP357" i="6"/>
  <c r="BQ357" i="6"/>
  <c r="BK358" i="6"/>
  <c r="BO358" i="6"/>
  <c r="BP358" i="6"/>
  <c r="BQ358" i="6"/>
  <c r="BK359" i="6"/>
  <c r="BO359" i="6"/>
  <c r="BP359" i="6"/>
  <c r="BQ359" i="6"/>
  <c r="BK1690" i="6"/>
  <c r="BO1690" i="6"/>
  <c r="BP1690" i="6"/>
  <c r="BQ1690" i="6"/>
  <c r="BK361" i="6"/>
  <c r="BO361" i="6"/>
  <c r="BP361" i="6"/>
  <c r="BQ361" i="6"/>
  <c r="BO362" i="6"/>
  <c r="BP362" i="6"/>
  <c r="BQ362" i="6"/>
  <c r="BK363" i="6"/>
  <c r="BO363" i="6"/>
  <c r="BP363" i="6"/>
  <c r="BQ363" i="6"/>
  <c r="BK364" i="6"/>
  <c r="BO364" i="6"/>
  <c r="BP364" i="6"/>
  <c r="BQ364" i="6"/>
  <c r="BO366" i="6"/>
  <c r="BP366" i="6"/>
  <c r="BQ366" i="6"/>
  <c r="BO367" i="6"/>
  <c r="BP367" i="6"/>
  <c r="BQ367" i="6"/>
  <c r="BK368" i="6"/>
  <c r="BO368" i="6"/>
  <c r="BP368" i="6"/>
  <c r="BQ368" i="6"/>
  <c r="BK369" i="6"/>
  <c r="BO369" i="6"/>
  <c r="BP369" i="6"/>
  <c r="BQ369" i="6"/>
  <c r="BK370" i="6"/>
  <c r="BO370" i="6"/>
  <c r="BP370" i="6"/>
  <c r="BQ370" i="6"/>
  <c r="BK371" i="6"/>
  <c r="BO371" i="6"/>
  <c r="BP371" i="6"/>
  <c r="BQ371" i="6"/>
  <c r="BK372" i="6"/>
  <c r="BO372" i="6"/>
  <c r="BP372" i="6"/>
  <c r="BQ372" i="6"/>
  <c r="BK373" i="6"/>
  <c r="BO373" i="6"/>
  <c r="BP373" i="6"/>
  <c r="BQ373" i="6"/>
  <c r="BK374" i="6"/>
  <c r="BO374" i="6"/>
  <c r="BP374" i="6"/>
  <c r="BQ374" i="6"/>
  <c r="BK375" i="6"/>
  <c r="BO375" i="6"/>
  <c r="BP375" i="6"/>
  <c r="BQ375" i="6"/>
  <c r="BK376" i="6"/>
  <c r="BO376" i="6"/>
  <c r="BP376" i="6"/>
  <c r="BQ376" i="6"/>
  <c r="BK377" i="6"/>
  <c r="BO377" i="6"/>
  <c r="BP377" i="6"/>
  <c r="BQ377" i="6"/>
  <c r="BK378" i="6"/>
  <c r="BO378" i="6"/>
  <c r="BP378" i="6"/>
  <c r="BQ378" i="6"/>
  <c r="BK379" i="6"/>
  <c r="BO379" i="6"/>
  <c r="BP379" i="6"/>
  <c r="BQ379" i="6"/>
  <c r="BK380" i="6"/>
  <c r="BO380" i="6"/>
  <c r="BP380" i="6"/>
  <c r="BQ380" i="6"/>
  <c r="BK1692" i="6"/>
  <c r="BO1692" i="6"/>
  <c r="BP1692" i="6"/>
  <c r="BQ1692" i="6"/>
  <c r="BK382" i="6"/>
  <c r="BO382" i="6"/>
  <c r="BP382" i="6"/>
  <c r="BQ382" i="6"/>
  <c r="BK383" i="6"/>
  <c r="BO383" i="6"/>
  <c r="BP383" i="6"/>
  <c r="BQ383" i="6"/>
  <c r="BK384" i="6"/>
  <c r="BO384" i="6"/>
  <c r="BP384" i="6"/>
  <c r="BQ384" i="6"/>
  <c r="BO385" i="6"/>
  <c r="BP385" i="6"/>
  <c r="BQ385" i="6"/>
  <c r="BK386" i="6"/>
  <c r="BO386" i="6"/>
  <c r="BP386" i="6"/>
  <c r="BQ386" i="6"/>
  <c r="BK387" i="6"/>
  <c r="BO387" i="6"/>
  <c r="BP387" i="6"/>
  <c r="BQ387" i="6"/>
  <c r="BK388" i="6"/>
  <c r="BO388" i="6"/>
  <c r="BP388" i="6"/>
  <c r="BQ388" i="6"/>
  <c r="BK1685" i="6"/>
  <c r="BO1685" i="6"/>
  <c r="BP1685" i="6"/>
  <c r="BQ1685" i="6"/>
  <c r="BK390" i="6"/>
  <c r="BO390" i="6"/>
  <c r="BP390" i="6"/>
  <c r="BQ390" i="6"/>
  <c r="BK391" i="6"/>
  <c r="BO391" i="6"/>
  <c r="BP391" i="6"/>
  <c r="BQ391" i="6"/>
  <c r="BK392" i="6"/>
  <c r="BO392" i="6"/>
  <c r="BP392" i="6"/>
  <c r="BQ392" i="6"/>
  <c r="BK393" i="6"/>
  <c r="BO393" i="6"/>
  <c r="BP393" i="6"/>
  <c r="BQ393" i="6"/>
  <c r="BK394" i="6"/>
  <c r="BO394" i="6"/>
  <c r="BP394" i="6"/>
  <c r="BQ394" i="6"/>
  <c r="BK395" i="6"/>
  <c r="BO395" i="6"/>
  <c r="BP395" i="6"/>
  <c r="BQ395" i="6"/>
  <c r="BK396" i="6"/>
  <c r="BO396" i="6"/>
  <c r="BP396" i="6"/>
  <c r="BQ396" i="6"/>
  <c r="BK397" i="6"/>
  <c r="BO397" i="6"/>
  <c r="BP397" i="6"/>
  <c r="BQ397" i="6"/>
  <c r="BK398" i="6"/>
  <c r="BO398" i="6"/>
  <c r="BP398" i="6"/>
  <c r="BQ398" i="6"/>
  <c r="BK399" i="6"/>
  <c r="BO399" i="6"/>
  <c r="BP399" i="6"/>
  <c r="BQ399" i="6"/>
  <c r="BO1687" i="6"/>
  <c r="BP1687" i="6"/>
  <c r="BQ1687" i="6"/>
  <c r="BK402" i="6"/>
  <c r="BO402" i="6"/>
  <c r="BP402" i="6"/>
  <c r="BQ402" i="6"/>
  <c r="BK403" i="6"/>
  <c r="BO403" i="6"/>
  <c r="BP403" i="6"/>
  <c r="BQ403" i="6"/>
  <c r="BK404" i="6"/>
  <c r="BO404" i="6"/>
  <c r="BP404" i="6"/>
  <c r="BQ404" i="6"/>
  <c r="BK405" i="6"/>
  <c r="BO405" i="6"/>
  <c r="BP405" i="6"/>
  <c r="BQ405" i="6"/>
  <c r="BK406" i="6"/>
  <c r="BO406" i="6"/>
  <c r="BP406" i="6"/>
  <c r="BQ406" i="6"/>
  <c r="BK407" i="6"/>
  <c r="BO407" i="6"/>
  <c r="BP407" i="6"/>
  <c r="BQ407" i="6"/>
  <c r="BK408" i="6"/>
  <c r="BO408" i="6"/>
  <c r="BP408" i="6"/>
  <c r="BQ408" i="6"/>
  <c r="BK409" i="6"/>
  <c r="BO409" i="6"/>
  <c r="BP409" i="6"/>
  <c r="BQ409" i="6"/>
  <c r="BK410" i="6"/>
  <c r="BO410" i="6"/>
  <c r="BP410" i="6"/>
  <c r="BQ410" i="6"/>
  <c r="BK411" i="6"/>
  <c r="BO411" i="6"/>
  <c r="BP411" i="6"/>
  <c r="BQ411" i="6"/>
  <c r="BK1681" i="6"/>
  <c r="BO1681" i="6"/>
  <c r="BP1681" i="6"/>
  <c r="BQ1681" i="6"/>
  <c r="BK413" i="6"/>
  <c r="BO413" i="6"/>
  <c r="BP413" i="6"/>
  <c r="BQ413" i="6"/>
  <c r="BK414" i="6"/>
  <c r="BO414" i="6"/>
  <c r="BP414" i="6"/>
  <c r="BQ414" i="6"/>
  <c r="BK415" i="6"/>
  <c r="BO415" i="6"/>
  <c r="BP415" i="6"/>
  <c r="BQ415" i="6"/>
  <c r="BK416" i="6"/>
  <c r="BO416" i="6"/>
  <c r="BP416" i="6"/>
  <c r="BQ416" i="6"/>
  <c r="BK417" i="6"/>
  <c r="BO417" i="6"/>
  <c r="BP417" i="6"/>
  <c r="BQ417" i="6"/>
  <c r="BK418" i="6"/>
  <c r="BO418" i="6"/>
  <c r="BP418" i="6"/>
  <c r="BQ418" i="6"/>
  <c r="BK1676" i="6"/>
  <c r="BO1676" i="6"/>
  <c r="BP1676" i="6"/>
  <c r="BQ1676" i="6"/>
  <c r="BK420" i="6"/>
  <c r="BO420" i="6"/>
  <c r="BP420" i="6"/>
  <c r="BQ420" i="6"/>
  <c r="BK421" i="6"/>
  <c r="BO421" i="6"/>
  <c r="BP421" i="6"/>
  <c r="BQ421" i="6"/>
  <c r="BK422" i="6"/>
  <c r="BO422" i="6"/>
  <c r="BP422" i="6"/>
  <c r="BQ422" i="6"/>
  <c r="BK423" i="6"/>
  <c r="BO423" i="6"/>
  <c r="BP423" i="6"/>
  <c r="BQ423" i="6"/>
  <c r="BK424" i="6"/>
  <c r="BO424" i="6"/>
  <c r="BP424" i="6"/>
  <c r="BQ424" i="6"/>
  <c r="BO425" i="6"/>
  <c r="BP425" i="6"/>
  <c r="BQ425" i="6"/>
  <c r="BO426" i="6"/>
  <c r="BP426" i="6"/>
  <c r="BQ426" i="6"/>
  <c r="BO427" i="6"/>
  <c r="BP427" i="6"/>
  <c r="BQ427" i="6"/>
  <c r="BK428" i="6"/>
  <c r="BO428" i="6"/>
  <c r="BP428" i="6"/>
  <c r="BQ428" i="6"/>
  <c r="BK429" i="6"/>
  <c r="BO429" i="6"/>
  <c r="BP429" i="6"/>
  <c r="BQ429" i="6"/>
  <c r="BO430" i="6"/>
  <c r="BP430" i="6"/>
  <c r="BQ430" i="6"/>
  <c r="BK431" i="6"/>
  <c r="BO431" i="6"/>
  <c r="BP431" i="6"/>
  <c r="BQ431" i="6"/>
  <c r="BK432" i="6"/>
  <c r="BO432" i="6"/>
  <c r="BP432" i="6"/>
  <c r="BQ432" i="6"/>
  <c r="BK433" i="6"/>
  <c r="BO433" i="6"/>
  <c r="BP433" i="6"/>
  <c r="BQ433" i="6"/>
  <c r="BK434" i="6"/>
  <c r="BO434" i="6"/>
  <c r="BP434" i="6"/>
  <c r="BQ434" i="6"/>
  <c r="BK435" i="6"/>
  <c r="BO435" i="6"/>
  <c r="BP435" i="6"/>
  <c r="BQ435" i="6"/>
  <c r="BK436" i="6"/>
  <c r="BO436" i="6"/>
  <c r="BP436" i="6"/>
  <c r="BQ436" i="6"/>
  <c r="BK437" i="6"/>
  <c r="BO437" i="6"/>
  <c r="BP437" i="6"/>
  <c r="BQ437" i="6"/>
  <c r="BK438" i="6"/>
  <c r="BO438" i="6"/>
  <c r="BP438" i="6"/>
  <c r="BQ438" i="6"/>
  <c r="BK439" i="6"/>
  <c r="BO439" i="6"/>
  <c r="BP439" i="6"/>
  <c r="BQ439" i="6"/>
  <c r="BK440" i="6"/>
  <c r="BO440" i="6"/>
  <c r="BP440" i="6"/>
  <c r="BQ440" i="6"/>
  <c r="BO441" i="6"/>
  <c r="BP441" i="6"/>
  <c r="BQ441" i="6"/>
  <c r="BK442" i="6"/>
  <c r="BO442" i="6"/>
  <c r="BP442" i="6"/>
  <c r="BQ442" i="6"/>
  <c r="BO443" i="6"/>
  <c r="BP443" i="6"/>
  <c r="BQ443" i="6"/>
  <c r="BO444" i="6"/>
  <c r="BP444" i="6"/>
  <c r="BQ444" i="6"/>
  <c r="BO445" i="6"/>
  <c r="BP445" i="6"/>
  <c r="BQ445" i="6"/>
  <c r="BK1673" i="6"/>
  <c r="BO1673" i="6"/>
  <c r="BP1673" i="6"/>
  <c r="BQ1673" i="6"/>
  <c r="BK447" i="6"/>
  <c r="BO447" i="6"/>
  <c r="BP447" i="6"/>
  <c r="BQ447" i="6"/>
  <c r="BK448" i="6"/>
  <c r="BO448" i="6"/>
  <c r="BP448" i="6"/>
  <c r="BQ448" i="6"/>
  <c r="BO449" i="6"/>
  <c r="BP449" i="6"/>
  <c r="BQ449" i="6"/>
  <c r="BK450" i="6"/>
  <c r="BO450" i="6"/>
  <c r="BP450" i="6"/>
  <c r="BQ450" i="6"/>
  <c r="BO451" i="6"/>
  <c r="BP451" i="6"/>
  <c r="BQ451" i="6"/>
  <c r="BK452" i="6"/>
  <c r="BO452" i="6"/>
  <c r="BP452" i="6"/>
  <c r="BQ452" i="6"/>
  <c r="BK453" i="6"/>
  <c r="BO453" i="6"/>
  <c r="BP453" i="6"/>
  <c r="BQ453" i="6"/>
  <c r="BK454" i="6"/>
  <c r="BO454" i="6"/>
  <c r="BP454" i="6"/>
  <c r="BQ454" i="6"/>
  <c r="BK455" i="6"/>
  <c r="BO455" i="6"/>
  <c r="BP455" i="6"/>
  <c r="BQ455" i="6"/>
  <c r="BK456" i="6"/>
  <c r="BO456" i="6"/>
  <c r="BP456" i="6"/>
  <c r="BQ456" i="6"/>
  <c r="BK457" i="6"/>
  <c r="BO457" i="6"/>
  <c r="BP457" i="6"/>
  <c r="BQ457" i="6"/>
  <c r="BK458" i="6"/>
  <c r="BO458" i="6"/>
  <c r="BP458" i="6"/>
  <c r="BQ458" i="6"/>
  <c r="BK459" i="6"/>
  <c r="BO459" i="6"/>
  <c r="BP459" i="6"/>
  <c r="BQ459" i="6"/>
  <c r="BK460" i="6"/>
  <c r="BO460" i="6"/>
  <c r="BP460" i="6"/>
  <c r="BQ460" i="6"/>
  <c r="BK461" i="6"/>
  <c r="BO461" i="6"/>
  <c r="BP461" i="6"/>
  <c r="BQ461" i="6"/>
  <c r="BK1671" i="6"/>
  <c r="BO1671" i="6"/>
  <c r="BP1671" i="6"/>
  <c r="BQ1671" i="6"/>
  <c r="BK463" i="6"/>
  <c r="BO463" i="6"/>
  <c r="BP463" i="6"/>
  <c r="BQ463" i="6"/>
  <c r="BK464" i="6"/>
  <c r="BO464" i="6"/>
  <c r="BP464" i="6"/>
  <c r="BQ464" i="6"/>
  <c r="BK465" i="6"/>
  <c r="BO465" i="6"/>
  <c r="BP465" i="6"/>
  <c r="BQ465" i="6"/>
  <c r="BK466" i="6"/>
  <c r="BO466" i="6"/>
  <c r="BP466" i="6"/>
  <c r="BQ466" i="6"/>
  <c r="BK1668" i="6"/>
  <c r="BO1668" i="6"/>
  <c r="BP1668" i="6"/>
  <c r="BQ1668" i="6"/>
  <c r="BK468" i="6"/>
  <c r="BO468" i="6"/>
  <c r="BP468" i="6"/>
  <c r="BQ468" i="6"/>
  <c r="BK469" i="6"/>
  <c r="BO469" i="6"/>
  <c r="BP469" i="6"/>
  <c r="BQ469" i="6"/>
  <c r="BK470" i="6"/>
  <c r="BO470" i="6"/>
  <c r="BP470" i="6"/>
  <c r="BQ470" i="6"/>
  <c r="BK471" i="6"/>
  <c r="BO471" i="6"/>
  <c r="BP471" i="6"/>
  <c r="BQ471" i="6"/>
  <c r="BK472" i="6"/>
  <c r="BO472" i="6"/>
  <c r="BP472" i="6"/>
  <c r="BQ472" i="6"/>
  <c r="BK473" i="6"/>
  <c r="BO473" i="6"/>
  <c r="BP473" i="6"/>
  <c r="BQ473" i="6"/>
  <c r="BK474" i="6"/>
  <c r="BO474" i="6"/>
  <c r="BP474" i="6"/>
  <c r="BQ474" i="6"/>
  <c r="BK475" i="6"/>
  <c r="BO475" i="6"/>
  <c r="BP475" i="6"/>
  <c r="BQ475" i="6"/>
  <c r="BK476" i="6"/>
  <c r="BO476" i="6"/>
  <c r="BP476" i="6"/>
  <c r="BQ476" i="6"/>
  <c r="BK477" i="6"/>
  <c r="BO477" i="6"/>
  <c r="BP477" i="6"/>
  <c r="BQ477" i="6"/>
  <c r="BK1666" i="6"/>
  <c r="BO1666" i="6"/>
  <c r="BP1666" i="6"/>
  <c r="BQ1666" i="6"/>
  <c r="BO479" i="6"/>
  <c r="BP479" i="6"/>
  <c r="BQ479" i="6"/>
  <c r="BK480" i="6"/>
  <c r="BO480" i="6"/>
  <c r="BP480" i="6"/>
  <c r="BQ480" i="6"/>
  <c r="BK481" i="6"/>
  <c r="BO481" i="6"/>
  <c r="BP481" i="6"/>
  <c r="BQ481" i="6"/>
  <c r="BK482" i="6"/>
  <c r="BO482" i="6"/>
  <c r="BP482" i="6"/>
  <c r="BQ482" i="6"/>
  <c r="BK483" i="6"/>
  <c r="BO483" i="6"/>
  <c r="BP483" i="6"/>
  <c r="BQ483" i="6"/>
  <c r="BK484" i="6"/>
  <c r="BO484" i="6"/>
  <c r="BP484" i="6"/>
  <c r="BQ484" i="6"/>
  <c r="BK485" i="6"/>
  <c r="BO485" i="6"/>
  <c r="BP485" i="6"/>
  <c r="BQ485" i="6"/>
  <c r="BK486" i="6"/>
  <c r="BO486" i="6"/>
  <c r="BP486" i="6"/>
  <c r="BQ486" i="6"/>
  <c r="BK487" i="6"/>
  <c r="BO487" i="6"/>
  <c r="BP487" i="6"/>
  <c r="BQ487" i="6"/>
  <c r="BK488" i="6"/>
  <c r="BO488" i="6"/>
  <c r="BP488" i="6"/>
  <c r="BQ488" i="6"/>
  <c r="BK489" i="6"/>
  <c r="BO489" i="6"/>
  <c r="BP489" i="6"/>
  <c r="BQ489" i="6"/>
  <c r="BK490" i="6"/>
  <c r="BO490" i="6"/>
  <c r="BP490" i="6"/>
  <c r="BQ490" i="6"/>
  <c r="BO491" i="6"/>
  <c r="BP491" i="6"/>
  <c r="BQ491" i="6"/>
  <c r="BK492" i="6"/>
  <c r="BO492" i="6"/>
  <c r="BP492" i="6"/>
  <c r="BQ492" i="6"/>
  <c r="BK493" i="6"/>
  <c r="BO493" i="6"/>
  <c r="BP493" i="6"/>
  <c r="BQ493" i="6"/>
  <c r="BK494" i="6"/>
  <c r="BO494" i="6"/>
  <c r="BP494" i="6"/>
  <c r="BQ494" i="6"/>
  <c r="BK495" i="6"/>
  <c r="BO495" i="6"/>
  <c r="BP495" i="6"/>
  <c r="BQ495" i="6"/>
  <c r="BK1664" i="6"/>
  <c r="BO1664" i="6"/>
  <c r="BP1664" i="6"/>
  <c r="BQ1664" i="6"/>
  <c r="BK497" i="6"/>
  <c r="BO497" i="6"/>
  <c r="BP497" i="6"/>
  <c r="BQ497" i="6"/>
  <c r="BK498" i="6"/>
  <c r="BO498" i="6"/>
  <c r="BP498" i="6"/>
  <c r="BQ498" i="6"/>
  <c r="BK499" i="6"/>
  <c r="BO499" i="6"/>
  <c r="BP499" i="6"/>
  <c r="BQ499" i="6"/>
  <c r="BK500" i="6"/>
  <c r="BO500" i="6"/>
  <c r="BP500" i="6"/>
  <c r="BQ500" i="6"/>
  <c r="BO501" i="6"/>
  <c r="BP501" i="6"/>
  <c r="BQ501" i="6"/>
  <c r="BK502" i="6"/>
  <c r="BO502" i="6"/>
  <c r="BP502" i="6"/>
  <c r="BQ502" i="6"/>
  <c r="BK503" i="6"/>
  <c r="BO503" i="6"/>
  <c r="BP503" i="6"/>
  <c r="BQ503" i="6"/>
  <c r="BK504" i="6"/>
  <c r="BO504" i="6"/>
  <c r="BP504" i="6"/>
  <c r="BQ504" i="6"/>
  <c r="BK505" i="6"/>
  <c r="BO505" i="6"/>
  <c r="BP505" i="6"/>
  <c r="BQ505" i="6"/>
  <c r="BK506" i="6"/>
  <c r="BO506" i="6"/>
  <c r="BP506" i="6"/>
  <c r="BQ506" i="6"/>
  <c r="BK507" i="6"/>
  <c r="BO507" i="6"/>
  <c r="BP507" i="6"/>
  <c r="BQ507" i="6"/>
  <c r="BK508" i="6"/>
  <c r="BO508" i="6"/>
  <c r="BP508" i="6"/>
  <c r="BQ508" i="6"/>
  <c r="BK509" i="6"/>
  <c r="BO509" i="6"/>
  <c r="BP509" i="6"/>
  <c r="BQ509" i="6"/>
  <c r="BK510" i="6"/>
  <c r="BO510" i="6"/>
  <c r="BP510" i="6"/>
  <c r="BQ510" i="6"/>
  <c r="BK511" i="6"/>
  <c r="BO511" i="6"/>
  <c r="BP511" i="6"/>
  <c r="BQ511" i="6"/>
  <c r="BO512" i="6"/>
  <c r="BP512" i="6"/>
  <c r="BQ512" i="6"/>
  <c r="BO513" i="6"/>
  <c r="BP513" i="6"/>
  <c r="BQ513" i="6"/>
  <c r="BO1662" i="6"/>
  <c r="BP1662" i="6"/>
  <c r="BQ1662" i="6"/>
  <c r="BK515" i="6"/>
  <c r="BO515" i="6"/>
  <c r="BP515" i="6"/>
  <c r="BQ515" i="6"/>
  <c r="BK516" i="6"/>
  <c r="BO516" i="6"/>
  <c r="BP516" i="6"/>
  <c r="BQ516" i="6"/>
  <c r="BK517" i="6"/>
  <c r="BO517" i="6"/>
  <c r="BP517" i="6"/>
  <c r="BQ517" i="6"/>
  <c r="BK518" i="6"/>
  <c r="BO518" i="6"/>
  <c r="BP518" i="6"/>
  <c r="BQ518" i="6"/>
  <c r="BK519" i="6"/>
  <c r="BO519" i="6"/>
  <c r="BP519" i="6"/>
  <c r="BQ519" i="6"/>
  <c r="BK520" i="6"/>
  <c r="BO520" i="6"/>
  <c r="BP520" i="6"/>
  <c r="BQ520" i="6"/>
  <c r="BK521" i="6"/>
  <c r="BO521" i="6"/>
  <c r="BP521" i="6"/>
  <c r="BQ521" i="6"/>
  <c r="BK522" i="6"/>
  <c r="BO522" i="6"/>
  <c r="BP522" i="6"/>
  <c r="BQ522" i="6"/>
  <c r="BK523" i="6"/>
  <c r="BO523" i="6"/>
  <c r="BP523" i="6"/>
  <c r="BQ523" i="6"/>
  <c r="BK524" i="6"/>
  <c r="BO524" i="6"/>
  <c r="BP524" i="6"/>
  <c r="BQ524" i="6"/>
  <c r="BK525" i="6"/>
  <c r="BO525" i="6"/>
  <c r="BP525" i="6"/>
  <c r="BQ525" i="6"/>
  <c r="BK526" i="6"/>
  <c r="BO526" i="6"/>
  <c r="BP526" i="6"/>
  <c r="BQ526" i="6"/>
  <c r="BK1658" i="6"/>
  <c r="BO1658" i="6"/>
  <c r="BP1658" i="6"/>
  <c r="BQ1658" i="6"/>
  <c r="BK528" i="6"/>
  <c r="BO528" i="6"/>
  <c r="BP528" i="6"/>
  <c r="BQ528" i="6"/>
  <c r="BK529" i="6"/>
  <c r="BO529" i="6"/>
  <c r="BP529" i="6"/>
  <c r="BQ529" i="6"/>
  <c r="BK530" i="6"/>
  <c r="BO530" i="6"/>
  <c r="BP530" i="6"/>
  <c r="BQ530" i="6"/>
  <c r="BK531" i="6"/>
  <c r="BO531" i="6"/>
  <c r="BP531" i="6"/>
  <c r="BQ531" i="6"/>
  <c r="BK532" i="6"/>
  <c r="BO532" i="6"/>
  <c r="BP532" i="6"/>
  <c r="BQ532" i="6"/>
  <c r="BK533" i="6"/>
  <c r="BO533" i="6"/>
  <c r="BP533" i="6"/>
  <c r="BQ533" i="6"/>
  <c r="BO534" i="6"/>
  <c r="BP534" i="6"/>
  <c r="BQ534" i="6"/>
  <c r="BK535" i="6"/>
  <c r="BO535" i="6"/>
  <c r="BP535" i="6"/>
  <c r="BQ535" i="6"/>
  <c r="BK1654" i="6"/>
  <c r="BO1654" i="6"/>
  <c r="BP1654" i="6"/>
  <c r="BQ1654" i="6"/>
  <c r="BK536" i="6"/>
  <c r="BO536" i="6"/>
  <c r="BP536" i="6"/>
  <c r="BQ536" i="6"/>
  <c r="BK537" i="6"/>
  <c r="BO537" i="6"/>
  <c r="BP537" i="6"/>
  <c r="BQ537" i="6"/>
  <c r="BK538" i="6"/>
  <c r="BO538" i="6"/>
  <c r="BP538" i="6"/>
  <c r="BQ538" i="6"/>
  <c r="BK539" i="6"/>
  <c r="BO539" i="6"/>
  <c r="BP539" i="6"/>
  <c r="BQ539" i="6"/>
  <c r="BK540" i="6"/>
  <c r="BO540" i="6"/>
  <c r="BP540" i="6"/>
  <c r="BQ540" i="6"/>
  <c r="BK541" i="6"/>
  <c r="BO541" i="6"/>
  <c r="BP541" i="6"/>
  <c r="BQ541" i="6"/>
  <c r="BK542" i="6"/>
  <c r="BO542" i="6"/>
  <c r="BP542" i="6"/>
  <c r="BQ542" i="6"/>
  <c r="BK543" i="6"/>
  <c r="BO543" i="6"/>
  <c r="BP543" i="6"/>
  <c r="BQ543" i="6"/>
  <c r="BK544" i="6"/>
  <c r="BO544" i="6"/>
  <c r="BP544" i="6"/>
  <c r="BQ544" i="6"/>
  <c r="BK545" i="6"/>
  <c r="BO545" i="6"/>
  <c r="BP545" i="6"/>
  <c r="BQ545" i="6"/>
  <c r="BK546" i="6"/>
  <c r="BO546" i="6"/>
  <c r="BP546" i="6"/>
  <c r="BQ546" i="6"/>
  <c r="BK547" i="6"/>
  <c r="BO547" i="6"/>
  <c r="BP547" i="6"/>
  <c r="BQ547" i="6"/>
  <c r="BO548" i="6"/>
  <c r="BP548" i="6"/>
  <c r="BQ548" i="6"/>
  <c r="BK549" i="6"/>
  <c r="BO549" i="6"/>
  <c r="BP549" i="6"/>
  <c r="BQ549" i="6"/>
  <c r="BK550" i="6"/>
  <c r="BO550" i="6"/>
  <c r="BP550" i="6"/>
  <c r="BQ550" i="6"/>
  <c r="BK551" i="6"/>
  <c r="BO551" i="6"/>
  <c r="BP551" i="6"/>
  <c r="BQ551" i="6"/>
  <c r="BK552" i="6"/>
  <c r="BO552" i="6"/>
  <c r="BP552" i="6"/>
  <c r="BQ552" i="6"/>
  <c r="BO553" i="6"/>
  <c r="BP553" i="6"/>
  <c r="BQ553" i="6"/>
  <c r="BK554" i="6"/>
  <c r="BO554" i="6"/>
  <c r="BP554" i="6"/>
  <c r="BQ554" i="6"/>
  <c r="BK555" i="6"/>
  <c r="BO555" i="6"/>
  <c r="BP555" i="6"/>
  <c r="BQ555" i="6"/>
  <c r="BK556" i="6"/>
  <c r="BO556" i="6"/>
  <c r="BP556" i="6"/>
  <c r="BQ556" i="6"/>
  <c r="BK557" i="6"/>
  <c r="BO557" i="6"/>
  <c r="BP557" i="6"/>
  <c r="BQ557" i="6"/>
  <c r="BO558" i="6"/>
  <c r="BP558" i="6"/>
  <c r="BQ558" i="6"/>
  <c r="BO559" i="6"/>
  <c r="BP559" i="6"/>
  <c r="BQ559" i="6"/>
  <c r="BK560" i="6"/>
  <c r="BO560" i="6"/>
  <c r="BP560" i="6"/>
  <c r="BQ560" i="6"/>
  <c r="BK561" i="6"/>
  <c r="BO561" i="6"/>
  <c r="BP561" i="6"/>
  <c r="BQ561" i="6"/>
  <c r="BK562" i="6"/>
  <c r="BO562" i="6"/>
  <c r="BP562" i="6"/>
  <c r="BQ562" i="6"/>
  <c r="BK563" i="6"/>
  <c r="BO563" i="6"/>
  <c r="BP563" i="6"/>
  <c r="BQ563" i="6"/>
  <c r="BK564" i="6"/>
  <c r="BO564" i="6"/>
  <c r="BP564" i="6"/>
  <c r="BQ564" i="6"/>
  <c r="BK565" i="6"/>
  <c r="BO565" i="6"/>
  <c r="BP565" i="6"/>
  <c r="BQ565" i="6"/>
  <c r="BK566" i="6"/>
  <c r="BO566" i="6"/>
  <c r="BP566" i="6"/>
  <c r="BQ566" i="6"/>
  <c r="BK567" i="6"/>
  <c r="BO567" i="6"/>
  <c r="BP567" i="6"/>
  <c r="BQ567" i="6"/>
  <c r="BK568" i="6"/>
  <c r="BO568" i="6"/>
  <c r="BP568" i="6"/>
  <c r="BQ568" i="6"/>
  <c r="BK569" i="6"/>
  <c r="BO569" i="6"/>
  <c r="BP569" i="6"/>
  <c r="BQ569" i="6"/>
  <c r="BK570" i="6"/>
  <c r="BO570" i="6"/>
  <c r="BP570" i="6"/>
  <c r="BQ570" i="6"/>
  <c r="BK571" i="6"/>
  <c r="BO571" i="6"/>
  <c r="BP571" i="6"/>
  <c r="BQ571" i="6"/>
  <c r="BK572" i="6"/>
  <c r="BO572" i="6"/>
  <c r="BP572" i="6"/>
  <c r="BQ572" i="6"/>
  <c r="BK573" i="6"/>
  <c r="BO573" i="6"/>
  <c r="BP573" i="6"/>
  <c r="BQ573" i="6"/>
  <c r="BK574" i="6"/>
  <c r="BO574" i="6"/>
  <c r="BP574" i="6"/>
  <c r="BQ574" i="6"/>
  <c r="BK575" i="6"/>
  <c r="BP575" i="6"/>
  <c r="BQ575" i="6"/>
  <c r="BK576" i="6"/>
  <c r="BP576" i="6"/>
  <c r="BQ576" i="6"/>
  <c r="BK577" i="6"/>
  <c r="BP577" i="6"/>
  <c r="BQ577" i="6"/>
  <c r="BO578" i="6"/>
  <c r="BP578" i="6"/>
  <c r="BQ578" i="6"/>
  <c r="BO579" i="6"/>
  <c r="BP579" i="6"/>
  <c r="BQ579" i="6"/>
  <c r="BK580" i="6"/>
  <c r="BO580" i="6"/>
  <c r="BP580" i="6"/>
  <c r="BQ580" i="6"/>
  <c r="BK581" i="6"/>
  <c r="BO581" i="6"/>
  <c r="BP581" i="6"/>
  <c r="BQ581" i="6"/>
  <c r="BK582" i="6"/>
  <c r="BO582" i="6"/>
  <c r="BP582" i="6"/>
  <c r="BQ582" i="6"/>
  <c r="BK583" i="6"/>
  <c r="BO583" i="6"/>
  <c r="BP583" i="6"/>
  <c r="BQ583" i="6"/>
  <c r="BK584" i="6"/>
  <c r="BO584" i="6"/>
  <c r="BP584" i="6"/>
  <c r="BQ584" i="6"/>
  <c r="BK585" i="6"/>
  <c r="BO585" i="6"/>
  <c r="BP585" i="6"/>
  <c r="BQ585" i="6"/>
  <c r="BK586" i="6"/>
  <c r="BO586" i="6"/>
  <c r="BP586" i="6"/>
  <c r="BQ586" i="6"/>
  <c r="BO587" i="6"/>
  <c r="BP587" i="6"/>
  <c r="BQ587" i="6"/>
  <c r="BK588" i="6"/>
  <c r="BO588" i="6"/>
  <c r="BP588" i="6"/>
  <c r="BQ588" i="6"/>
  <c r="BK589" i="6"/>
  <c r="BO589" i="6"/>
  <c r="BP589" i="6"/>
  <c r="BQ589" i="6"/>
  <c r="BK590" i="6"/>
  <c r="BO590" i="6"/>
  <c r="BP590" i="6"/>
  <c r="BQ590" i="6"/>
  <c r="BK591" i="6"/>
  <c r="BO591" i="6"/>
  <c r="BP591" i="6"/>
  <c r="BQ591" i="6"/>
  <c r="BK592" i="6"/>
  <c r="BO592" i="6"/>
  <c r="BP592" i="6"/>
  <c r="BQ592" i="6"/>
  <c r="BO593" i="6"/>
  <c r="BP593" i="6"/>
  <c r="BQ593" i="6"/>
  <c r="BK594" i="6"/>
  <c r="BO594" i="6"/>
  <c r="BP594" i="6"/>
  <c r="BQ594" i="6"/>
  <c r="BK595" i="6"/>
  <c r="BO595" i="6"/>
  <c r="BP595" i="6"/>
  <c r="BQ595" i="6"/>
  <c r="BK596" i="6"/>
  <c r="BO596" i="6"/>
  <c r="BP596" i="6"/>
  <c r="BQ596" i="6"/>
  <c r="BK597" i="6"/>
  <c r="BP597" i="6"/>
  <c r="BQ597" i="6"/>
  <c r="BK598" i="6"/>
  <c r="BO598" i="6"/>
  <c r="BP598" i="6"/>
  <c r="BQ598" i="6"/>
  <c r="BK599" i="6"/>
  <c r="BO599" i="6"/>
  <c r="BP599" i="6"/>
  <c r="BQ599" i="6"/>
  <c r="BK600" i="6"/>
  <c r="BO600" i="6"/>
  <c r="BP600" i="6"/>
  <c r="BQ600" i="6"/>
  <c r="BK601" i="6"/>
  <c r="BO601" i="6"/>
  <c r="BP601" i="6"/>
  <c r="BQ601" i="6"/>
  <c r="BK602" i="6"/>
  <c r="BO602" i="6"/>
  <c r="BP602" i="6"/>
  <c r="BQ602" i="6"/>
  <c r="BO603" i="6"/>
  <c r="BP603" i="6"/>
  <c r="BQ603" i="6"/>
  <c r="BO604" i="6"/>
  <c r="BP604" i="6"/>
  <c r="BQ604" i="6"/>
  <c r="BK605" i="6"/>
  <c r="BO605" i="6"/>
  <c r="BP605" i="6"/>
  <c r="BQ605" i="6"/>
  <c r="BK606" i="6"/>
  <c r="BO606" i="6"/>
  <c r="BP606" i="6"/>
  <c r="BQ606" i="6"/>
  <c r="BK607" i="6"/>
  <c r="BO607" i="6"/>
  <c r="BP607" i="6"/>
  <c r="BQ607" i="6"/>
  <c r="BK608" i="6"/>
  <c r="BO608" i="6"/>
  <c r="BP608" i="6"/>
  <c r="BQ608" i="6"/>
  <c r="BK609" i="6"/>
  <c r="BO609" i="6"/>
  <c r="BP609" i="6"/>
  <c r="BQ609" i="6"/>
  <c r="BK610" i="6"/>
  <c r="BO610" i="6"/>
  <c r="BP610" i="6"/>
  <c r="BQ610" i="6"/>
  <c r="BO611" i="6"/>
  <c r="BP611" i="6"/>
  <c r="BQ611" i="6"/>
  <c r="BO612" i="6"/>
  <c r="BP612" i="6"/>
  <c r="BQ612" i="6"/>
  <c r="BK613" i="6"/>
  <c r="BO613" i="6"/>
  <c r="BP613" i="6"/>
  <c r="BQ613" i="6"/>
  <c r="BK614" i="6"/>
  <c r="BO614" i="6"/>
  <c r="BP614" i="6"/>
  <c r="BQ614" i="6"/>
  <c r="BK615" i="6"/>
  <c r="BO615" i="6"/>
  <c r="BP615" i="6"/>
  <c r="BQ615" i="6"/>
  <c r="BK616" i="6"/>
  <c r="BO616" i="6"/>
  <c r="BP616" i="6"/>
  <c r="BQ616" i="6"/>
  <c r="BK617" i="6"/>
  <c r="BO617" i="6"/>
  <c r="BP617" i="6"/>
  <c r="BQ617" i="6"/>
  <c r="BK618" i="6"/>
  <c r="BO618" i="6"/>
  <c r="BP618" i="6"/>
  <c r="BQ618" i="6"/>
  <c r="BK619" i="6"/>
  <c r="BO619" i="6"/>
  <c r="BP619" i="6"/>
  <c r="BQ619" i="6"/>
  <c r="BK620" i="6"/>
  <c r="BO620" i="6"/>
  <c r="BP620" i="6"/>
  <c r="BQ620" i="6"/>
  <c r="BK621" i="6"/>
  <c r="BO621" i="6"/>
  <c r="BP621" i="6"/>
  <c r="BQ621" i="6"/>
  <c r="BK622" i="6"/>
  <c r="BO622" i="6"/>
  <c r="BP622" i="6"/>
  <c r="BQ622" i="6"/>
  <c r="BK623" i="6"/>
  <c r="BO623" i="6"/>
  <c r="BP623" i="6"/>
  <c r="BQ623" i="6"/>
  <c r="BO624" i="6"/>
  <c r="BP624" i="6"/>
  <c r="BQ624" i="6"/>
  <c r="BK625" i="6"/>
  <c r="BO625" i="6"/>
  <c r="BP625" i="6"/>
  <c r="BQ625" i="6"/>
  <c r="BK626" i="6"/>
  <c r="BO626" i="6"/>
  <c r="BP626" i="6"/>
  <c r="BQ626" i="6"/>
  <c r="BK627" i="6"/>
  <c r="BO627" i="6"/>
  <c r="BP627" i="6"/>
  <c r="BQ627" i="6"/>
  <c r="BK628" i="6"/>
  <c r="BO628" i="6"/>
  <c r="BP628" i="6"/>
  <c r="BQ628" i="6"/>
  <c r="BK629" i="6"/>
  <c r="BO629" i="6"/>
  <c r="BP629" i="6"/>
  <c r="BQ629" i="6"/>
  <c r="BK630" i="6"/>
  <c r="BO630" i="6"/>
  <c r="BP630" i="6"/>
  <c r="BQ630" i="6"/>
  <c r="BK631" i="6"/>
  <c r="BO631" i="6"/>
  <c r="BP631" i="6"/>
  <c r="BQ631" i="6"/>
  <c r="BK632" i="6"/>
  <c r="BO632" i="6"/>
  <c r="BP632" i="6"/>
  <c r="BQ632" i="6"/>
  <c r="BK633" i="6"/>
  <c r="BO633" i="6"/>
  <c r="BP633" i="6"/>
  <c r="BQ633" i="6"/>
  <c r="BK634" i="6"/>
  <c r="BO634" i="6"/>
  <c r="BP634" i="6"/>
  <c r="BQ634" i="6"/>
  <c r="BK635" i="6"/>
  <c r="BO635" i="6"/>
  <c r="BP635" i="6"/>
  <c r="BQ635" i="6"/>
  <c r="BK636" i="6"/>
  <c r="BO636" i="6"/>
  <c r="BP636" i="6"/>
  <c r="BQ636" i="6"/>
  <c r="BK637" i="6"/>
  <c r="BO637" i="6"/>
  <c r="BP637" i="6"/>
  <c r="BQ637" i="6"/>
  <c r="BK638" i="6"/>
  <c r="BO638" i="6"/>
  <c r="BP638" i="6"/>
  <c r="BQ638" i="6"/>
  <c r="BK639" i="6"/>
  <c r="BO639" i="6"/>
  <c r="BP639" i="6"/>
  <c r="BQ639" i="6"/>
  <c r="BK640" i="6"/>
  <c r="BO640" i="6"/>
  <c r="BP640" i="6"/>
  <c r="BQ640" i="6"/>
  <c r="BK641" i="6"/>
  <c r="BO641" i="6"/>
  <c r="BP641" i="6"/>
  <c r="BQ641" i="6"/>
  <c r="BK642" i="6"/>
  <c r="BO642" i="6"/>
  <c r="BP642" i="6"/>
  <c r="BQ642" i="6"/>
  <c r="BK643" i="6"/>
  <c r="BO643" i="6"/>
  <c r="BP643" i="6"/>
  <c r="BQ643" i="6"/>
  <c r="BK644" i="6"/>
  <c r="BO644" i="6"/>
  <c r="BP644" i="6"/>
  <c r="BQ644" i="6"/>
  <c r="BK645" i="6"/>
  <c r="BO645" i="6"/>
  <c r="BP645" i="6"/>
  <c r="BQ645" i="6"/>
  <c r="BK646" i="6"/>
  <c r="BO646" i="6"/>
  <c r="BP646" i="6"/>
  <c r="BQ646" i="6"/>
  <c r="BK647" i="6"/>
  <c r="BO647" i="6"/>
  <c r="BP647" i="6"/>
  <c r="BQ647" i="6"/>
  <c r="BK648" i="6"/>
  <c r="BO648" i="6"/>
  <c r="BP648" i="6"/>
  <c r="BQ648" i="6"/>
  <c r="BO649" i="6"/>
  <c r="BP649" i="6"/>
  <c r="BQ649" i="6"/>
  <c r="BO650" i="6"/>
  <c r="BP650" i="6"/>
  <c r="BQ650" i="6"/>
  <c r="BK651" i="6"/>
  <c r="BO651" i="6"/>
  <c r="BP651" i="6"/>
  <c r="BQ651" i="6"/>
  <c r="BK652" i="6"/>
  <c r="BO652" i="6"/>
  <c r="BP652" i="6"/>
  <c r="BQ652" i="6"/>
  <c r="BO653" i="6"/>
  <c r="BP653" i="6"/>
  <c r="BQ653" i="6"/>
  <c r="BO654" i="6"/>
  <c r="BP654" i="6"/>
  <c r="BQ654" i="6"/>
  <c r="BK655" i="6"/>
  <c r="BO655" i="6"/>
  <c r="BP655" i="6"/>
  <c r="BQ655" i="6"/>
  <c r="BK656" i="6"/>
  <c r="BO656" i="6"/>
  <c r="BP656" i="6"/>
  <c r="BQ656" i="6"/>
  <c r="BK657" i="6"/>
  <c r="BO657" i="6"/>
  <c r="BP657" i="6"/>
  <c r="BQ657" i="6"/>
  <c r="BK658" i="6"/>
  <c r="BO658" i="6"/>
  <c r="BP658" i="6"/>
  <c r="BQ658" i="6"/>
  <c r="BK659" i="6"/>
  <c r="BO659" i="6"/>
  <c r="BP659" i="6"/>
  <c r="BQ659" i="6"/>
  <c r="BK660" i="6"/>
  <c r="BO660" i="6"/>
  <c r="BP660" i="6"/>
  <c r="BQ660" i="6"/>
  <c r="BK661" i="6"/>
  <c r="BO661" i="6"/>
  <c r="BP661" i="6"/>
  <c r="BQ661" i="6"/>
  <c r="BK662" i="6"/>
  <c r="BO662" i="6"/>
  <c r="BP662" i="6"/>
  <c r="BQ662" i="6"/>
  <c r="BO663" i="6"/>
  <c r="BP663" i="6"/>
  <c r="BQ663" i="6"/>
  <c r="BK664" i="6"/>
  <c r="BO664" i="6"/>
  <c r="BP664" i="6"/>
  <c r="BQ664" i="6"/>
  <c r="BK665" i="6"/>
  <c r="BO665" i="6"/>
  <c r="BP665" i="6"/>
  <c r="BQ665" i="6"/>
  <c r="BK666" i="6"/>
  <c r="BO666" i="6"/>
  <c r="BP666" i="6"/>
  <c r="BQ666" i="6"/>
  <c r="BK667" i="6"/>
  <c r="BO667" i="6"/>
  <c r="BP667" i="6"/>
  <c r="BQ667" i="6"/>
  <c r="BK668" i="6"/>
  <c r="BO668" i="6"/>
  <c r="BP668" i="6"/>
  <c r="BQ668" i="6"/>
  <c r="BK669" i="6"/>
  <c r="BO669" i="6"/>
  <c r="BP669" i="6"/>
  <c r="BQ669" i="6"/>
  <c r="BK670" i="6"/>
  <c r="BO670" i="6"/>
  <c r="BP670" i="6"/>
  <c r="BQ670" i="6"/>
  <c r="BK671" i="6"/>
  <c r="BO671" i="6"/>
  <c r="BP671" i="6"/>
  <c r="BQ671" i="6"/>
  <c r="BK672" i="6"/>
  <c r="BO672" i="6"/>
  <c r="BP672" i="6"/>
  <c r="BQ672" i="6"/>
  <c r="BO673" i="6"/>
  <c r="BP673" i="6"/>
  <c r="BQ673" i="6"/>
  <c r="BK674" i="6"/>
  <c r="BO674" i="6"/>
  <c r="BP674" i="6"/>
  <c r="BQ674" i="6"/>
  <c r="BK675" i="6"/>
  <c r="BO675" i="6"/>
  <c r="BP675" i="6"/>
  <c r="BQ675" i="6"/>
  <c r="BK676" i="6"/>
  <c r="BO676" i="6"/>
  <c r="BP676" i="6"/>
  <c r="BQ676" i="6"/>
  <c r="BK677" i="6"/>
  <c r="BO677" i="6"/>
  <c r="BP677" i="6"/>
  <c r="BQ677" i="6"/>
  <c r="BK678" i="6"/>
  <c r="BO678" i="6"/>
  <c r="BP678" i="6"/>
  <c r="BQ678" i="6"/>
  <c r="BO679" i="6"/>
  <c r="BP679" i="6"/>
  <c r="BQ679" i="6"/>
  <c r="BK680" i="6"/>
  <c r="BO680" i="6"/>
  <c r="BP680" i="6"/>
  <c r="BQ680" i="6"/>
  <c r="BK681" i="6"/>
  <c r="BO681" i="6"/>
  <c r="BP681" i="6"/>
  <c r="BQ681" i="6"/>
  <c r="BO682" i="6"/>
  <c r="BP682" i="6"/>
  <c r="BQ682" i="6"/>
  <c r="BK683" i="6"/>
  <c r="BO683" i="6"/>
  <c r="BP683" i="6"/>
  <c r="BQ683" i="6"/>
  <c r="BK684" i="6"/>
  <c r="BO684" i="6"/>
  <c r="BP684" i="6"/>
  <c r="BQ684" i="6"/>
  <c r="BK685" i="6"/>
  <c r="BO685" i="6"/>
  <c r="BP685" i="6"/>
  <c r="BQ685" i="6"/>
  <c r="BK686" i="6"/>
  <c r="BO686" i="6"/>
  <c r="BP686" i="6"/>
  <c r="BQ686" i="6"/>
  <c r="BK687" i="6"/>
  <c r="BO687" i="6"/>
  <c r="BP687" i="6"/>
  <c r="BQ687" i="6"/>
  <c r="BK688" i="6"/>
  <c r="BO688" i="6"/>
  <c r="BP688" i="6"/>
  <c r="BQ688" i="6"/>
  <c r="BK689" i="6"/>
  <c r="BO689" i="6"/>
  <c r="BP689" i="6"/>
  <c r="BQ689" i="6"/>
  <c r="BK690" i="6"/>
  <c r="BO690" i="6"/>
  <c r="BP690" i="6"/>
  <c r="BQ690" i="6"/>
  <c r="BK691" i="6"/>
  <c r="BO691" i="6"/>
  <c r="BP691" i="6"/>
  <c r="BQ691" i="6"/>
  <c r="BK692" i="6"/>
  <c r="BO692" i="6"/>
  <c r="BP692" i="6"/>
  <c r="BQ692" i="6"/>
  <c r="BK693" i="6"/>
  <c r="BO693" i="6"/>
  <c r="BP693" i="6"/>
  <c r="BQ693" i="6"/>
  <c r="BK694" i="6"/>
  <c r="BO694" i="6"/>
  <c r="BP694" i="6"/>
  <c r="BQ694" i="6"/>
  <c r="BK695" i="6"/>
  <c r="BO695" i="6"/>
  <c r="BP695" i="6"/>
  <c r="BQ695" i="6"/>
  <c r="BO696" i="6"/>
  <c r="BP696" i="6"/>
  <c r="BQ696" i="6"/>
  <c r="BK697" i="6"/>
  <c r="BO697" i="6"/>
  <c r="BP697" i="6"/>
  <c r="BQ697" i="6"/>
  <c r="BK698" i="6"/>
  <c r="BO698" i="6"/>
  <c r="BP698" i="6"/>
  <c r="BQ698" i="6"/>
  <c r="BK699" i="6"/>
  <c r="BO699" i="6"/>
  <c r="BP699" i="6"/>
  <c r="BQ699" i="6"/>
  <c r="BK700" i="6"/>
  <c r="BO700" i="6"/>
  <c r="BP700" i="6"/>
  <c r="BQ700" i="6"/>
  <c r="BK701" i="6"/>
  <c r="BO701" i="6"/>
  <c r="BP701" i="6"/>
  <c r="BQ701" i="6"/>
  <c r="BK702" i="6"/>
  <c r="BO702" i="6"/>
  <c r="BP702" i="6"/>
  <c r="BQ702" i="6"/>
  <c r="BK703" i="6"/>
  <c r="BO703" i="6"/>
  <c r="BP703" i="6"/>
  <c r="BQ703" i="6"/>
  <c r="BK704" i="6"/>
  <c r="BO704" i="6"/>
  <c r="BP704" i="6"/>
  <c r="BQ704" i="6"/>
  <c r="BK705" i="6"/>
  <c r="BO705" i="6"/>
  <c r="BP705" i="6"/>
  <c r="BQ705" i="6"/>
  <c r="BK706" i="6"/>
  <c r="BO706" i="6"/>
  <c r="BP706" i="6"/>
  <c r="BQ706" i="6"/>
  <c r="BK707" i="6"/>
  <c r="BO707" i="6"/>
  <c r="BP707" i="6"/>
  <c r="BQ707" i="6"/>
  <c r="BK708" i="6"/>
  <c r="BP708" i="6"/>
  <c r="BQ708" i="6"/>
  <c r="BK709" i="6"/>
  <c r="BP709" i="6"/>
  <c r="BQ709" i="6"/>
  <c r="BK710" i="6"/>
  <c r="BP710" i="6"/>
  <c r="BQ710" i="6"/>
  <c r="BK711" i="6"/>
  <c r="BP711" i="6"/>
  <c r="BQ711" i="6"/>
  <c r="BK712" i="6"/>
  <c r="BP712" i="6"/>
  <c r="BQ712" i="6"/>
  <c r="BK713" i="6"/>
  <c r="BP713" i="6"/>
  <c r="BQ713" i="6"/>
  <c r="BK714" i="6"/>
  <c r="BP714" i="6"/>
  <c r="BQ714" i="6"/>
  <c r="BK715" i="6"/>
  <c r="BP715" i="6"/>
  <c r="BQ715" i="6"/>
  <c r="BK716" i="6"/>
  <c r="BP716" i="6"/>
  <c r="BQ716" i="6"/>
  <c r="BK717" i="6"/>
  <c r="BP717" i="6"/>
  <c r="BQ717" i="6"/>
  <c r="BK718" i="6"/>
  <c r="BP718" i="6"/>
  <c r="BQ718" i="6"/>
  <c r="BK719" i="6"/>
  <c r="BP719" i="6"/>
  <c r="BQ719" i="6"/>
  <c r="BK720" i="6"/>
  <c r="BP720" i="6"/>
  <c r="BQ720" i="6"/>
  <c r="BK721" i="6"/>
  <c r="BP721" i="6"/>
  <c r="BQ721" i="6"/>
  <c r="BK722" i="6"/>
  <c r="BP722" i="6"/>
  <c r="BQ722" i="6"/>
  <c r="BK723" i="6"/>
  <c r="BP723" i="6"/>
  <c r="BQ723" i="6"/>
  <c r="BK724" i="6"/>
  <c r="BP724" i="6"/>
  <c r="BQ724" i="6"/>
  <c r="BK725" i="6"/>
  <c r="BP725" i="6"/>
  <c r="BQ725" i="6"/>
  <c r="BK726" i="6"/>
  <c r="BP726" i="6"/>
  <c r="BQ726" i="6"/>
  <c r="BK727" i="6"/>
  <c r="BP727" i="6"/>
  <c r="BQ727" i="6"/>
  <c r="BK728" i="6"/>
  <c r="BP728" i="6"/>
  <c r="BQ728" i="6"/>
  <c r="BK729" i="6"/>
  <c r="BP729" i="6"/>
  <c r="BQ729" i="6"/>
  <c r="BK730" i="6"/>
  <c r="BP730" i="6"/>
  <c r="BQ730" i="6"/>
  <c r="BK731" i="6"/>
  <c r="BP731" i="6"/>
  <c r="BQ731" i="6"/>
  <c r="BK732" i="6"/>
  <c r="BP732" i="6"/>
  <c r="BQ732" i="6"/>
  <c r="BK733" i="6"/>
  <c r="BP733" i="6"/>
  <c r="BQ733" i="6"/>
  <c r="BK734" i="6"/>
  <c r="BP734" i="6"/>
  <c r="BQ734" i="6"/>
  <c r="BK735" i="6"/>
  <c r="BP735" i="6"/>
  <c r="BQ735" i="6"/>
  <c r="BK736" i="6"/>
  <c r="BP736" i="6"/>
  <c r="BQ736" i="6"/>
  <c r="BK737" i="6"/>
  <c r="BP737" i="6"/>
  <c r="BQ737" i="6"/>
  <c r="BK738" i="6"/>
  <c r="BP738" i="6"/>
  <c r="BQ738" i="6"/>
  <c r="BK739" i="6"/>
  <c r="BP739" i="6"/>
  <c r="BQ739" i="6"/>
  <c r="BK740" i="6"/>
  <c r="BP740" i="6"/>
  <c r="BQ740" i="6"/>
  <c r="BK741" i="6"/>
  <c r="BP741" i="6"/>
  <c r="BQ741" i="6"/>
  <c r="BK742" i="6"/>
  <c r="BP742" i="6"/>
  <c r="BQ742" i="6"/>
  <c r="BK743" i="6"/>
  <c r="BP743" i="6"/>
  <c r="BQ743" i="6"/>
  <c r="BK744" i="6"/>
  <c r="BP744" i="6"/>
  <c r="BQ744" i="6"/>
  <c r="BK745" i="6"/>
  <c r="BP745" i="6"/>
  <c r="BQ745" i="6"/>
  <c r="BK746" i="6"/>
  <c r="BP746" i="6"/>
  <c r="BQ746" i="6"/>
  <c r="BK747" i="6"/>
  <c r="BP747" i="6"/>
  <c r="BQ747" i="6"/>
  <c r="BK748" i="6"/>
  <c r="BO748" i="6"/>
  <c r="BP748" i="6"/>
  <c r="BQ748" i="6"/>
  <c r="BK749" i="6"/>
  <c r="BO749" i="6"/>
  <c r="BP749" i="6"/>
  <c r="BQ749" i="6"/>
  <c r="BK750" i="6"/>
  <c r="BO750" i="6"/>
  <c r="BP750" i="6"/>
  <c r="BQ750" i="6"/>
  <c r="BK751" i="6"/>
  <c r="BO751" i="6"/>
  <c r="BP751" i="6"/>
  <c r="BQ751" i="6"/>
  <c r="BK752" i="6"/>
  <c r="BO752" i="6"/>
  <c r="BP752" i="6"/>
  <c r="BQ752" i="6"/>
  <c r="BK753" i="6"/>
  <c r="BO753" i="6"/>
  <c r="BP753" i="6"/>
  <c r="BQ753" i="6"/>
  <c r="BK754" i="6"/>
  <c r="BO754" i="6"/>
  <c r="BP754" i="6"/>
  <c r="BQ754" i="6"/>
  <c r="BK755" i="6"/>
  <c r="BO755" i="6"/>
  <c r="BP755" i="6"/>
  <c r="BQ755" i="6"/>
  <c r="BK756" i="6"/>
  <c r="BO756" i="6"/>
  <c r="BP756" i="6"/>
  <c r="BQ756" i="6"/>
  <c r="BK757" i="6"/>
  <c r="BO757" i="6"/>
  <c r="BP757" i="6"/>
  <c r="BQ757" i="6"/>
  <c r="BK761" i="6"/>
  <c r="BO761" i="6"/>
  <c r="BP761" i="6"/>
  <c r="BQ761" i="6"/>
  <c r="BK762" i="6"/>
  <c r="BO762" i="6"/>
  <c r="BP762" i="6"/>
  <c r="BQ762" i="6"/>
  <c r="BK763" i="6"/>
  <c r="BO763" i="6"/>
  <c r="BP763" i="6"/>
  <c r="BQ763" i="6"/>
  <c r="BK765" i="6"/>
  <c r="BP765" i="6"/>
  <c r="BQ765" i="6"/>
  <c r="BK766" i="6"/>
  <c r="BO766" i="6"/>
  <c r="BP766" i="6"/>
  <c r="BQ766" i="6"/>
  <c r="BK767" i="6"/>
  <c r="BO767" i="6"/>
  <c r="BP767" i="6"/>
  <c r="BQ767" i="6"/>
  <c r="BK768" i="6"/>
  <c r="BO768" i="6"/>
  <c r="BP768" i="6"/>
  <c r="BQ768" i="6"/>
  <c r="BK769" i="6"/>
  <c r="BO769" i="6"/>
  <c r="BP769" i="6"/>
  <c r="BQ769" i="6"/>
  <c r="BK770" i="6"/>
  <c r="BO770" i="6"/>
  <c r="BP770" i="6"/>
  <c r="BQ770" i="6"/>
  <c r="BK771" i="6"/>
  <c r="BO771" i="6"/>
  <c r="BP771" i="6"/>
  <c r="BQ771" i="6"/>
  <c r="BK772" i="6"/>
  <c r="BO772" i="6"/>
  <c r="BP772" i="6"/>
  <c r="BQ772" i="6"/>
  <c r="BK773" i="6"/>
  <c r="BO773" i="6"/>
  <c r="BP773" i="6"/>
  <c r="BQ773" i="6"/>
  <c r="BK774" i="6"/>
  <c r="BO774" i="6"/>
  <c r="BP774" i="6"/>
  <c r="BQ774" i="6"/>
  <c r="BK775" i="6"/>
  <c r="BO775" i="6"/>
  <c r="BP775" i="6"/>
  <c r="BQ775" i="6"/>
  <c r="BK776" i="6"/>
  <c r="BO776" i="6"/>
  <c r="BP776" i="6"/>
  <c r="BQ776" i="6"/>
  <c r="BK777" i="6"/>
  <c r="BO777" i="6"/>
  <c r="BP777" i="6"/>
  <c r="BQ777" i="6"/>
  <c r="BK779" i="6"/>
  <c r="BO779" i="6"/>
  <c r="BP779" i="6"/>
  <c r="BQ779" i="6"/>
  <c r="BK780" i="6"/>
  <c r="BO780" i="6"/>
  <c r="BP780" i="6"/>
  <c r="BQ780" i="6"/>
  <c r="BK781" i="6"/>
  <c r="BO781" i="6"/>
  <c r="BP781" i="6"/>
  <c r="BQ781" i="6"/>
  <c r="BK782" i="6"/>
  <c r="BO782" i="6"/>
  <c r="BP782" i="6"/>
  <c r="BQ782" i="6"/>
  <c r="BK783" i="6"/>
  <c r="BO783" i="6"/>
  <c r="BP783" i="6"/>
  <c r="BQ783" i="6"/>
  <c r="BK784" i="6"/>
  <c r="BO784" i="6"/>
  <c r="BP784" i="6"/>
  <c r="BQ784" i="6"/>
  <c r="BK785" i="6"/>
  <c r="BO785" i="6"/>
  <c r="BP785" i="6"/>
  <c r="BQ785" i="6"/>
  <c r="BK786" i="6"/>
  <c r="BO786" i="6"/>
  <c r="BP786" i="6"/>
  <c r="BQ786" i="6"/>
  <c r="BK787" i="6"/>
  <c r="BO787" i="6"/>
  <c r="BP787" i="6"/>
  <c r="BQ787" i="6"/>
  <c r="BK788" i="6"/>
  <c r="BO788" i="6"/>
  <c r="BP788" i="6"/>
  <c r="BQ788" i="6"/>
  <c r="BK789" i="6"/>
  <c r="BO789" i="6"/>
  <c r="BP789" i="6"/>
  <c r="BQ789" i="6"/>
  <c r="BK790" i="6"/>
  <c r="BO790" i="6"/>
  <c r="BP790" i="6"/>
  <c r="BQ790" i="6"/>
  <c r="BK791" i="6"/>
  <c r="BO791" i="6"/>
  <c r="BP791" i="6"/>
  <c r="BQ791" i="6"/>
  <c r="BK792" i="6"/>
  <c r="BO792" i="6"/>
  <c r="BP792" i="6"/>
  <c r="BQ792" i="6"/>
  <c r="BK793" i="6"/>
  <c r="BO793" i="6"/>
  <c r="BP793" i="6"/>
  <c r="BQ793" i="6"/>
  <c r="BK794" i="6"/>
  <c r="BO794" i="6"/>
  <c r="BP794" i="6"/>
  <c r="BQ794" i="6"/>
  <c r="BK795" i="6"/>
  <c r="BO795" i="6"/>
  <c r="BP795" i="6"/>
  <c r="BQ795" i="6"/>
  <c r="BK796" i="6"/>
  <c r="BO796" i="6"/>
  <c r="BP796" i="6"/>
  <c r="BQ796" i="6"/>
  <c r="BK797" i="6"/>
  <c r="BO797" i="6"/>
  <c r="BP797" i="6"/>
  <c r="BQ797" i="6"/>
  <c r="BK798" i="6"/>
  <c r="BO798" i="6"/>
  <c r="BP798" i="6"/>
  <c r="BQ798" i="6"/>
  <c r="BK799" i="6"/>
  <c r="BO799" i="6"/>
  <c r="BP799" i="6"/>
  <c r="BQ799" i="6"/>
  <c r="BK800" i="6"/>
  <c r="BO800" i="6"/>
  <c r="BP800" i="6"/>
  <c r="BQ800" i="6"/>
  <c r="BK801" i="6"/>
  <c r="BO801" i="6"/>
  <c r="BP801" i="6"/>
  <c r="BQ801" i="6"/>
  <c r="BK802" i="6"/>
  <c r="BO802" i="6"/>
  <c r="BP802" i="6"/>
  <c r="BQ802" i="6"/>
  <c r="BK803" i="6"/>
  <c r="BO803" i="6"/>
  <c r="BP803" i="6"/>
  <c r="BQ803" i="6"/>
  <c r="BK804" i="6"/>
  <c r="BO804" i="6"/>
  <c r="BP804" i="6"/>
  <c r="BQ804" i="6"/>
  <c r="BK805" i="6"/>
  <c r="BO805" i="6"/>
  <c r="BP805" i="6"/>
  <c r="BQ805" i="6"/>
  <c r="BK806" i="6"/>
  <c r="BO806" i="6"/>
  <c r="BP806" i="6"/>
  <c r="BQ806" i="6"/>
  <c r="BK807" i="6"/>
  <c r="BO807" i="6"/>
  <c r="BP807" i="6"/>
  <c r="BQ807" i="6"/>
  <c r="BK808" i="6"/>
  <c r="BO808" i="6"/>
  <c r="BP808" i="6"/>
  <c r="BQ808" i="6"/>
  <c r="BK809" i="6"/>
  <c r="BO809" i="6"/>
  <c r="BP809" i="6"/>
  <c r="BQ809" i="6"/>
  <c r="BK810" i="6"/>
  <c r="BO810" i="6"/>
  <c r="BP810" i="6"/>
  <c r="BQ810" i="6"/>
  <c r="BK811" i="6"/>
  <c r="BO811" i="6"/>
  <c r="BP811" i="6"/>
  <c r="BQ811" i="6"/>
  <c r="BK812" i="6"/>
  <c r="BO812" i="6"/>
  <c r="BP812" i="6"/>
  <c r="BQ812" i="6"/>
  <c r="BK813" i="6"/>
  <c r="BO813" i="6"/>
  <c r="BP813" i="6"/>
  <c r="BQ813" i="6"/>
  <c r="BK814" i="6"/>
  <c r="BO814" i="6"/>
  <c r="BP814" i="6"/>
  <c r="BQ814" i="6"/>
  <c r="BK815" i="6"/>
  <c r="BO815" i="6"/>
  <c r="BP815" i="6"/>
  <c r="BQ815" i="6"/>
  <c r="BK816" i="6"/>
  <c r="BO816" i="6"/>
  <c r="BP816" i="6"/>
  <c r="BQ816" i="6"/>
  <c r="BK817" i="6"/>
  <c r="BO817" i="6"/>
  <c r="BP817" i="6"/>
  <c r="BQ817" i="6"/>
  <c r="BK818" i="6"/>
  <c r="BO818" i="6"/>
  <c r="BP818" i="6"/>
  <c r="BQ818" i="6"/>
  <c r="BK819" i="6"/>
  <c r="BO819" i="6"/>
  <c r="BP819" i="6"/>
  <c r="BQ819" i="6"/>
  <c r="BK820" i="6"/>
  <c r="BO820" i="6"/>
  <c r="BP820" i="6"/>
  <c r="BQ820" i="6"/>
  <c r="BK821" i="6"/>
  <c r="BO821" i="6"/>
  <c r="BP821" i="6"/>
  <c r="BQ821" i="6"/>
  <c r="BK822" i="6"/>
  <c r="BO822" i="6"/>
  <c r="BP822" i="6"/>
  <c r="BQ822" i="6"/>
  <c r="BK823" i="6"/>
  <c r="BO823" i="6"/>
  <c r="BP823" i="6"/>
  <c r="BQ823" i="6"/>
  <c r="BK824" i="6"/>
  <c r="BO824" i="6"/>
  <c r="BP824" i="6"/>
  <c r="BQ824" i="6"/>
  <c r="BK825" i="6"/>
  <c r="BO825" i="6"/>
  <c r="BP825" i="6"/>
  <c r="BQ825" i="6"/>
  <c r="BK826" i="6"/>
  <c r="BO826" i="6"/>
  <c r="BP826" i="6"/>
  <c r="BQ826" i="6"/>
  <c r="BK827" i="6"/>
  <c r="BO827" i="6"/>
  <c r="BP827" i="6"/>
  <c r="BQ827" i="6"/>
  <c r="BK828" i="6"/>
  <c r="BO828" i="6"/>
  <c r="BP828" i="6"/>
  <c r="BQ828" i="6"/>
  <c r="BK829" i="6"/>
  <c r="BO829" i="6"/>
  <c r="BP829" i="6"/>
  <c r="BQ829" i="6"/>
  <c r="BK830" i="6"/>
  <c r="BO830" i="6"/>
  <c r="BP830" i="6"/>
  <c r="BQ830" i="6"/>
  <c r="BK831" i="6"/>
  <c r="BO831" i="6"/>
  <c r="BP831" i="6"/>
  <c r="BQ831" i="6"/>
  <c r="BK832" i="6"/>
  <c r="BO832" i="6"/>
  <c r="BP832" i="6"/>
  <c r="BQ832" i="6"/>
  <c r="BK833" i="6"/>
  <c r="BO833" i="6"/>
  <c r="BP833" i="6"/>
  <c r="BQ833" i="6"/>
  <c r="BK834" i="6"/>
  <c r="BO834" i="6"/>
  <c r="BP834" i="6"/>
  <c r="BQ834" i="6"/>
  <c r="BK835" i="6"/>
  <c r="BO835" i="6"/>
  <c r="BP835" i="6"/>
  <c r="BQ835" i="6"/>
  <c r="BK836" i="6"/>
  <c r="BO836" i="6"/>
  <c r="BP836" i="6"/>
  <c r="BQ836" i="6"/>
  <c r="BK837" i="6"/>
  <c r="BO837" i="6"/>
  <c r="BP837" i="6"/>
  <c r="BQ837" i="6"/>
  <c r="BK838" i="6"/>
  <c r="BO838" i="6"/>
  <c r="BP838" i="6"/>
  <c r="BQ838" i="6"/>
  <c r="BK839" i="6"/>
  <c r="BO839" i="6"/>
  <c r="BP839" i="6"/>
  <c r="BQ839" i="6"/>
  <c r="BK840" i="6"/>
  <c r="BO840" i="6"/>
  <c r="BP840" i="6"/>
  <c r="BQ840" i="6"/>
  <c r="BK841" i="6"/>
  <c r="BO841" i="6"/>
  <c r="BP841" i="6"/>
  <c r="BQ841" i="6"/>
  <c r="BK842" i="6"/>
  <c r="BO842" i="6"/>
  <c r="BP842" i="6"/>
  <c r="BQ842" i="6"/>
  <c r="BK843" i="6"/>
  <c r="BO843" i="6"/>
  <c r="BP843" i="6"/>
  <c r="BQ843" i="6"/>
  <c r="BK844" i="6"/>
  <c r="BO844" i="6"/>
  <c r="BP844" i="6"/>
  <c r="BQ844" i="6"/>
  <c r="BK845" i="6"/>
  <c r="BO845" i="6"/>
  <c r="BP845" i="6"/>
  <c r="BQ845" i="6"/>
  <c r="BK846" i="6"/>
  <c r="BO846" i="6"/>
  <c r="BP846" i="6"/>
  <c r="BQ846" i="6"/>
  <c r="BK847" i="6"/>
  <c r="BO847" i="6"/>
  <c r="BP847" i="6"/>
  <c r="BQ847" i="6"/>
  <c r="BK848" i="6"/>
  <c r="BO848" i="6"/>
  <c r="BP848" i="6"/>
  <c r="BQ848" i="6"/>
  <c r="BK849" i="6"/>
  <c r="BO849" i="6"/>
  <c r="BP849" i="6"/>
  <c r="BQ849" i="6"/>
  <c r="BK850" i="6"/>
  <c r="BO850" i="6"/>
  <c r="BP850" i="6"/>
  <c r="BQ850" i="6"/>
  <c r="BK851" i="6"/>
  <c r="BO851" i="6"/>
  <c r="BP851" i="6"/>
  <c r="BQ851" i="6"/>
  <c r="BK852" i="6"/>
  <c r="BO852" i="6"/>
  <c r="BP852" i="6"/>
  <c r="BQ852" i="6"/>
  <c r="BK853" i="6"/>
  <c r="BO853" i="6"/>
  <c r="BP853" i="6"/>
  <c r="BQ853" i="6"/>
  <c r="BK854" i="6"/>
  <c r="BO854" i="6"/>
  <c r="BP854" i="6"/>
  <c r="BQ854" i="6"/>
  <c r="BK855" i="6"/>
  <c r="BO855" i="6"/>
  <c r="BP855" i="6"/>
  <c r="BQ855" i="6"/>
  <c r="BK856" i="6"/>
  <c r="BO856" i="6"/>
  <c r="BP856" i="6"/>
  <c r="BQ856" i="6"/>
  <c r="BK857" i="6"/>
  <c r="BO857" i="6"/>
  <c r="BP857" i="6"/>
  <c r="BQ857" i="6"/>
  <c r="BK858" i="6"/>
  <c r="BP858" i="6"/>
  <c r="BQ858" i="6"/>
  <c r="BK859" i="6"/>
  <c r="BP859" i="6"/>
  <c r="BQ859" i="6"/>
  <c r="BK860" i="6"/>
  <c r="BO860" i="6"/>
  <c r="BP860" i="6"/>
  <c r="BQ860" i="6"/>
  <c r="BK861" i="6"/>
  <c r="BO861" i="6"/>
  <c r="BP861" i="6"/>
  <c r="BQ861" i="6"/>
  <c r="BK862" i="6"/>
  <c r="BO862" i="6"/>
  <c r="BP862" i="6"/>
  <c r="BQ862" i="6"/>
  <c r="BK863" i="6"/>
  <c r="BO863" i="6"/>
  <c r="BP863" i="6"/>
  <c r="BQ863" i="6"/>
  <c r="BK864" i="6"/>
  <c r="BO864" i="6"/>
  <c r="BP864" i="6"/>
  <c r="BQ864" i="6"/>
  <c r="BK865" i="6"/>
  <c r="BO865" i="6"/>
  <c r="BP865" i="6"/>
  <c r="BQ865" i="6"/>
  <c r="BK867" i="6"/>
  <c r="BO867" i="6"/>
  <c r="BP867" i="6"/>
  <c r="BQ867" i="6"/>
  <c r="BK868" i="6"/>
  <c r="BO868" i="6"/>
  <c r="BP868" i="6"/>
  <c r="BQ868" i="6"/>
  <c r="BK869" i="6"/>
  <c r="BO869" i="6"/>
  <c r="BP869" i="6"/>
  <c r="BQ869" i="6"/>
  <c r="BK870" i="6"/>
  <c r="BO870" i="6"/>
  <c r="BP870" i="6"/>
  <c r="BQ870" i="6"/>
  <c r="BK871" i="6"/>
  <c r="BO871" i="6"/>
  <c r="BP871" i="6"/>
  <c r="BQ871" i="6"/>
  <c r="BK872" i="6"/>
  <c r="BO872" i="6"/>
  <c r="BP872" i="6"/>
  <c r="BQ872" i="6"/>
  <c r="BK873" i="6"/>
  <c r="BP873" i="6"/>
  <c r="BQ873" i="6"/>
  <c r="BK874" i="6"/>
  <c r="BO874" i="6"/>
  <c r="BP874" i="6"/>
  <c r="BQ874" i="6"/>
  <c r="BK875" i="6"/>
  <c r="BO875" i="6"/>
  <c r="BP875" i="6"/>
  <c r="BQ875" i="6"/>
  <c r="BK876" i="6"/>
  <c r="BO876" i="6"/>
  <c r="BP876" i="6"/>
  <c r="BQ876" i="6"/>
  <c r="BK877" i="6"/>
  <c r="BO877" i="6"/>
  <c r="BP877" i="6"/>
  <c r="BQ877" i="6"/>
  <c r="BK878" i="6"/>
  <c r="BO878" i="6"/>
  <c r="BP878" i="6"/>
  <c r="BQ878" i="6"/>
  <c r="BK879" i="6"/>
  <c r="BO879" i="6"/>
  <c r="BP879" i="6"/>
  <c r="BQ879" i="6"/>
  <c r="BK880" i="6"/>
  <c r="BP880" i="6"/>
  <c r="BQ880" i="6"/>
  <c r="BK881" i="6"/>
  <c r="BO881" i="6"/>
  <c r="BP881" i="6"/>
  <c r="BQ881" i="6"/>
  <c r="BK882" i="6"/>
  <c r="BO882" i="6"/>
  <c r="BP882" i="6"/>
  <c r="BQ882" i="6"/>
  <c r="BK883" i="6"/>
  <c r="BO883" i="6"/>
  <c r="BP883" i="6"/>
  <c r="BQ883" i="6"/>
  <c r="BK884" i="6"/>
  <c r="BP884" i="6"/>
  <c r="BQ884" i="6"/>
  <c r="BK885" i="6"/>
  <c r="BP885" i="6"/>
  <c r="BQ885" i="6"/>
  <c r="BK886" i="6"/>
  <c r="BP886" i="6"/>
  <c r="BQ886" i="6"/>
  <c r="BK887" i="6"/>
  <c r="BP887" i="6"/>
  <c r="BQ887" i="6"/>
  <c r="BK888" i="6"/>
  <c r="BP888" i="6"/>
  <c r="BQ888" i="6"/>
  <c r="BK889" i="6"/>
  <c r="BP889" i="6"/>
  <c r="BQ889" i="6"/>
  <c r="BK890" i="6"/>
  <c r="BP890" i="6"/>
  <c r="BQ890" i="6"/>
  <c r="BK891" i="6"/>
  <c r="BP891" i="6"/>
  <c r="BQ891" i="6"/>
  <c r="BK892" i="6"/>
  <c r="BP892" i="6"/>
  <c r="BQ892" i="6"/>
  <c r="BK893" i="6"/>
  <c r="BP893" i="6"/>
  <c r="BQ893" i="6"/>
  <c r="BK894" i="6"/>
  <c r="BP894" i="6"/>
  <c r="BQ894" i="6"/>
  <c r="BK895" i="6"/>
  <c r="BP895" i="6"/>
  <c r="BQ895" i="6"/>
  <c r="BK896" i="6"/>
  <c r="BP896" i="6"/>
  <c r="BQ896" i="6"/>
  <c r="BK897" i="6"/>
  <c r="BP897" i="6"/>
  <c r="BQ897" i="6"/>
  <c r="BK898" i="6"/>
  <c r="BP898" i="6"/>
  <c r="BQ898" i="6"/>
  <c r="BK899" i="6"/>
  <c r="BP899" i="6"/>
  <c r="BQ899" i="6"/>
  <c r="BK900" i="6"/>
  <c r="BP900" i="6"/>
  <c r="BQ900" i="6"/>
  <c r="BK901" i="6"/>
  <c r="BP901" i="6"/>
  <c r="BQ901" i="6"/>
  <c r="BK902" i="6"/>
  <c r="BP902" i="6"/>
  <c r="BQ902" i="6"/>
  <c r="BK903" i="6"/>
  <c r="BP903" i="6"/>
  <c r="BQ903" i="6"/>
  <c r="BK904" i="6"/>
  <c r="BP904" i="6"/>
  <c r="BQ904" i="6"/>
  <c r="BK905" i="6"/>
  <c r="BP905" i="6"/>
  <c r="BQ905" i="6"/>
  <c r="BK906" i="6"/>
  <c r="BP906" i="6"/>
  <c r="BQ906" i="6"/>
  <c r="BK907" i="6"/>
  <c r="BP907" i="6"/>
  <c r="BQ907" i="6"/>
  <c r="BK908" i="6"/>
  <c r="BP908" i="6"/>
  <c r="BQ908" i="6"/>
  <c r="BK909" i="6"/>
  <c r="BO909" i="6"/>
  <c r="BP909" i="6"/>
  <c r="BQ909" i="6"/>
  <c r="BK910" i="6"/>
  <c r="BP910" i="6"/>
  <c r="BQ910" i="6"/>
  <c r="BK911" i="6"/>
  <c r="BP911" i="6"/>
  <c r="BQ911" i="6"/>
  <c r="BK912" i="6"/>
  <c r="BO912" i="6"/>
  <c r="BP912" i="6"/>
  <c r="BQ912" i="6"/>
  <c r="BK913" i="6"/>
  <c r="BP913" i="6"/>
  <c r="BQ913" i="6"/>
  <c r="BK914" i="6"/>
  <c r="BP914" i="6"/>
  <c r="BQ914" i="6"/>
  <c r="BK915" i="6"/>
  <c r="BO915" i="6"/>
  <c r="BP915" i="6"/>
  <c r="BQ915" i="6"/>
  <c r="BK916" i="6"/>
  <c r="BO916" i="6"/>
  <c r="BP916" i="6"/>
  <c r="BQ916" i="6"/>
  <c r="BK917" i="6"/>
  <c r="BP917" i="6"/>
  <c r="BQ917" i="6"/>
  <c r="BK918" i="6"/>
  <c r="BO918" i="6"/>
  <c r="BP918" i="6"/>
  <c r="BQ918" i="6"/>
  <c r="BK919" i="6"/>
  <c r="BP919" i="6"/>
  <c r="BQ919" i="6"/>
  <c r="BK920" i="6"/>
  <c r="BP920" i="6"/>
  <c r="BQ920" i="6"/>
  <c r="BK921" i="6"/>
  <c r="BO921" i="6"/>
  <c r="BP921" i="6"/>
  <c r="BQ921" i="6"/>
  <c r="BK922" i="6"/>
  <c r="BO922" i="6"/>
  <c r="BP922" i="6"/>
  <c r="BQ922" i="6"/>
  <c r="BK923" i="6"/>
  <c r="BP923" i="6"/>
  <c r="BQ923" i="6"/>
  <c r="BK924" i="6"/>
  <c r="BP924" i="6"/>
  <c r="BQ924" i="6"/>
  <c r="BK925" i="6"/>
  <c r="BO925" i="6"/>
  <c r="BP925" i="6"/>
  <c r="BQ925" i="6"/>
  <c r="BK926" i="6"/>
  <c r="BP926" i="6"/>
  <c r="BQ926" i="6"/>
  <c r="BK927" i="6"/>
  <c r="BO927" i="6"/>
  <c r="BP927" i="6"/>
  <c r="BQ927" i="6"/>
  <c r="BK928" i="6"/>
  <c r="BO928" i="6"/>
  <c r="BP928" i="6"/>
  <c r="BQ928" i="6"/>
  <c r="BK929" i="6"/>
  <c r="BO929" i="6"/>
  <c r="BP929" i="6"/>
  <c r="BQ929" i="6"/>
  <c r="BK930" i="6"/>
  <c r="BO930" i="6"/>
  <c r="BP930" i="6"/>
  <c r="BQ930" i="6"/>
  <c r="BK931" i="6"/>
  <c r="BO931" i="6"/>
  <c r="BP931" i="6"/>
  <c r="BQ931" i="6"/>
  <c r="BK932" i="6"/>
  <c r="BO932" i="6"/>
  <c r="BP932" i="6"/>
  <c r="BQ932" i="6"/>
  <c r="BK933" i="6"/>
  <c r="BO933" i="6"/>
  <c r="BP933" i="6"/>
  <c r="BQ933" i="6"/>
  <c r="BK934" i="6"/>
  <c r="BO934" i="6"/>
  <c r="BP934" i="6"/>
  <c r="BQ934" i="6"/>
  <c r="BK935" i="6"/>
  <c r="BO935" i="6"/>
  <c r="BP935" i="6"/>
  <c r="BQ935" i="6"/>
  <c r="BK936" i="6"/>
  <c r="BO936" i="6"/>
  <c r="BP936" i="6"/>
  <c r="BQ936" i="6"/>
  <c r="BK937" i="6"/>
  <c r="BO937" i="6"/>
  <c r="BP937" i="6"/>
  <c r="BQ937" i="6"/>
  <c r="BK938" i="6"/>
  <c r="BO938" i="6"/>
  <c r="BP938" i="6"/>
  <c r="BQ938" i="6"/>
  <c r="BK939" i="6"/>
  <c r="BO939" i="6"/>
  <c r="BP939" i="6"/>
  <c r="BQ939" i="6"/>
  <c r="BK940" i="6"/>
  <c r="BO940" i="6"/>
  <c r="BP940" i="6"/>
  <c r="BQ940" i="6"/>
  <c r="BK941" i="6"/>
  <c r="BO941" i="6"/>
  <c r="BP941" i="6"/>
  <c r="BQ941" i="6"/>
  <c r="BK942" i="6"/>
  <c r="BO942" i="6"/>
  <c r="BP942" i="6"/>
  <c r="BQ942" i="6"/>
  <c r="BK943" i="6"/>
  <c r="BO943" i="6"/>
  <c r="BP943" i="6"/>
  <c r="BQ943" i="6"/>
  <c r="BK944" i="6"/>
  <c r="BO944" i="6"/>
  <c r="BP944" i="6"/>
  <c r="BQ944" i="6"/>
  <c r="BK945" i="6"/>
  <c r="BO945" i="6"/>
  <c r="BP945" i="6"/>
  <c r="BQ945" i="6"/>
  <c r="BK946" i="6"/>
  <c r="BO946" i="6"/>
  <c r="BP946" i="6"/>
  <c r="BQ946" i="6"/>
  <c r="BK947" i="6"/>
  <c r="BO947" i="6"/>
  <c r="BP947" i="6"/>
  <c r="BQ947" i="6"/>
  <c r="BK948" i="6"/>
  <c r="BO948" i="6"/>
  <c r="BP948" i="6"/>
  <c r="BQ948" i="6"/>
  <c r="BK949" i="6"/>
  <c r="BO949" i="6"/>
  <c r="BP949" i="6"/>
  <c r="BQ949" i="6"/>
  <c r="BK950" i="6"/>
  <c r="BO950" i="6"/>
  <c r="BP950" i="6"/>
  <c r="BQ950" i="6"/>
  <c r="BK951" i="6"/>
  <c r="BO951" i="6"/>
  <c r="BP951" i="6"/>
  <c r="BQ951" i="6"/>
  <c r="BK952" i="6"/>
  <c r="BO952" i="6"/>
  <c r="BP952" i="6"/>
  <c r="BQ952" i="6"/>
  <c r="BK953" i="6"/>
  <c r="BO953" i="6"/>
  <c r="BP953" i="6"/>
  <c r="BQ953" i="6"/>
  <c r="BK954" i="6"/>
  <c r="BO954" i="6"/>
  <c r="BP954" i="6"/>
  <c r="BQ954" i="6"/>
  <c r="BK955" i="6"/>
  <c r="BO955" i="6"/>
  <c r="BP955" i="6"/>
  <c r="BQ955" i="6"/>
  <c r="BK956" i="6"/>
  <c r="BO956" i="6"/>
  <c r="BP956" i="6"/>
  <c r="BQ956" i="6"/>
  <c r="BK957" i="6"/>
  <c r="BO957" i="6"/>
  <c r="BP957" i="6"/>
  <c r="BQ957" i="6"/>
  <c r="BK958" i="6"/>
  <c r="BO958" i="6"/>
  <c r="BP958" i="6"/>
  <c r="BQ958" i="6"/>
  <c r="BK959" i="6"/>
  <c r="BO959" i="6"/>
  <c r="BP959" i="6"/>
  <c r="BQ959" i="6"/>
  <c r="BK960" i="6"/>
  <c r="BO960" i="6"/>
  <c r="BP960" i="6"/>
  <c r="BQ960" i="6"/>
  <c r="BK961" i="6"/>
  <c r="BO961" i="6"/>
  <c r="BP961" i="6"/>
  <c r="BQ961" i="6"/>
  <c r="BK962" i="6"/>
  <c r="BO962" i="6"/>
  <c r="BP962" i="6"/>
  <c r="BQ962" i="6"/>
  <c r="BK963" i="6"/>
  <c r="BO963" i="6"/>
  <c r="BP963" i="6"/>
  <c r="BQ963" i="6"/>
  <c r="BK964" i="6"/>
  <c r="BO964" i="6"/>
  <c r="BP964" i="6"/>
  <c r="BQ964" i="6"/>
  <c r="BK965" i="6"/>
  <c r="BO965" i="6"/>
  <c r="BP965" i="6"/>
  <c r="BQ965" i="6"/>
  <c r="BK966" i="6"/>
  <c r="BO966" i="6"/>
  <c r="BP966" i="6"/>
  <c r="BQ966" i="6"/>
  <c r="BK967" i="6"/>
  <c r="BO967" i="6"/>
  <c r="BP967" i="6"/>
  <c r="BQ967" i="6"/>
  <c r="BK968" i="6"/>
  <c r="BP968" i="6"/>
  <c r="BQ968" i="6"/>
  <c r="BK969" i="6"/>
  <c r="BP969" i="6"/>
  <c r="BQ969" i="6"/>
  <c r="BK970" i="6"/>
  <c r="BP970" i="6"/>
  <c r="BQ970" i="6"/>
  <c r="BK972" i="6"/>
  <c r="BO972" i="6"/>
  <c r="BP972" i="6"/>
  <c r="BQ972" i="6"/>
  <c r="BK973" i="6"/>
  <c r="BO973" i="6"/>
  <c r="BP973" i="6"/>
  <c r="BQ973" i="6"/>
  <c r="BK974" i="6"/>
  <c r="BO974" i="6"/>
  <c r="BP974" i="6"/>
  <c r="BQ974" i="6"/>
  <c r="BK976" i="6"/>
  <c r="BO976" i="6"/>
  <c r="BP976" i="6"/>
  <c r="BQ976" i="6"/>
  <c r="BK977" i="6"/>
  <c r="BO977" i="6"/>
  <c r="BP977" i="6"/>
  <c r="BQ977" i="6"/>
  <c r="BK978" i="6"/>
  <c r="BO978" i="6"/>
  <c r="BP978" i="6"/>
  <c r="BQ978" i="6"/>
  <c r="BK979" i="6"/>
  <c r="BO979" i="6"/>
  <c r="BP979" i="6"/>
  <c r="BQ979" i="6"/>
  <c r="BK983" i="6"/>
  <c r="BO983" i="6"/>
  <c r="BP983" i="6"/>
  <c r="BQ983" i="6"/>
  <c r="BK985" i="6"/>
  <c r="BO985" i="6"/>
  <c r="BP985" i="6"/>
  <c r="BQ985" i="6"/>
  <c r="BK988" i="6"/>
  <c r="BO988" i="6"/>
  <c r="BP988" i="6"/>
  <c r="BQ988" i="6"/>
  <c r="BK990" i="6"/>
  <c r="BO990" i="6"/>
  <c r="BP990" i="6"/>
  <c r="BQ990" i="6"/>
  <c r="BK991" i="6"/>
  <c r="BO991" i="6"/>
  <c r="BP991" i="6"/>
  <c r="BQ991" i="6"/>
  <c r="BK992" i="6"/>
  <c r="BO992" i="6"/>
  <c r="BP992" i="6"/>
  <c r="BQ992" i="6"/>
  <c r="BK993" i="6"/>
  <c r="BP993" i="6"/>
  <c r="BQ993" i="6"/>
  <c r="BK994" i="6"/>
  <c r="BP994" i="6"/>
  <c r="BQ994" i="6"/>
  <c r="BK995" i="6"/>
  <c r="BO995" i="6"/>
  <c r="BP995" i="6"/>
  <c r="BQ995" i="6"/>
  <c r="BK996" i="6"/>
  <c r="BP996" i="6"/>
  <c r="BQ996" i="6"/>
  <c r="BK997" i="6"/>
  <c r="BP997" i="6"/>
  <c r="BQ997" i="6"/>
  <c r="BK998" i="6"/>
  <c r="BP998" i="6"/>
  <c r="BQ998" i="6"/>
  <c r="BK999" i="6"/>
  <c r="BO999" i="6"/>
  <c r="BP999" i="6"/>
  <c r="BQ999" i="6"/>
  <c r="BK1000" i="6"/>
  <c r="BO1000" i="6"/>
  <c r="BP1000" i="6"/>
  <c r="BQ1000" i="6"/>
  <c r="BK1001" i="6"/>
  <c r="BO1001" i="6"/>
  <c r="BP1001" i="6"/>
  <c r="BQ1001" i="6"/>
  <c r="BK1002" i="6"/>
  <c r="BO1002" i="6"/>
  <c r="BP1002" i="6"/>
  <c r="BQ1002" i="6"/>
  <c r="BK1003" i="6"/>
  <c r="BO1003" i="6"/>
  <c r="BP1003" i="6"/>
  <c r="BQ1003" i="6"/>
  <c r="BK1004" i="6"/>
  <c r="BO1004" i="6"/>
  <c r="BP1004" i="6"/>
  <c r="BQ1004" i="6"/>
  <c r="BK1005" i="6"/>
  <c r="BP1005" i="6"/>
  <c r="BQ1005" i="6"/>
  <c r="BK1006" i="6"/>
  <c r="BP1006" i="6"/>
  <c r="BQ1006" i="6"/>
  <c r="BK1007" i="6"/>
  <c r="BP1007" i="6"/>
  <c r="BQ1007" i="6"/>
  <c r="BK1008" i="6"/>
  <c r="BP1008" i="6"/>
  <c r="BQ1008" i="6"/>
  <c r="BK1009" i="6"/>
  <c r="BP1009" i="6"/>
  <c r="BQ1009" i="6"/>
  <c r="BK1010" i="6"/>
  <c r="BP1010" i="6"/>
  <c r="BQ1010" i="6"/>
  <c r="BK1011" i="6"/>
  <c r="BP1011" i="6"/>
  <c r="BQ1011" i="6"/>
  <c r="BK1012" i="6"/>
  <c r="BP1012" i="6"/>
  <c r="BQ1012" i="6"/>
  <c r="BK1013" i="6"/>
  <c r="BP1013" i="6"/>
  <c r="BQ1013" i="6"/>
  <c r="BK1014" i="6"/>
  <c r="BP1014" i="6"/>
  <c r="BQ1014" i="6"/>
  <c r="BK1015" i="6"/>
  <c r="BP1015" i="6"/>
  <c r="BQ1015" i="6"/>
  <c r="BK1016" i="6"/>
  <c r="BO1016" i="6"/>
  <c r="BP1016" i="6"/>
  <c r="BQ1016" i="6"/>
  <c r="BO1017" i="6"/>
  <c r="BP1017" i="6"/>
  <c r="BQ1017" i="6"/>
  <c r="BK1018" i="6"/>
  <c r="BO1018" i="6"/>
  <c r="BP1018" i="6"/>
  <c r="BQ1018" i="6"/>
  <c r="BK1019" i="6"/>
  <c r="BO1019" i="6"/>
  <c r="BP1019" i="6"/>
  <c r="BQ1019" i="6"/>
  <c r="BK1020" i="6"/>
  <c r="BO1020" i="6"/>
  <c r="BP1020" i="6"/>
  <c r="BQ1020" i="6"/>
  <c r="BK1021" i="6"/>
  <c r="BO1021" i="6"/>
  <c r="BP1021" i="6"/>
  <c r="BQ1021" i="6"/>
  <c r="BK1022" i="6"/>
  <c r="BO1022" i="6"/>
  <c r="BP1022" i="6"/>
  <c r="BQ1022" i="6"/>
  <c r="BK1023" i="6"/>
  <c r="BO1023" i="6"/>
  <c r="BP1023" i="6"/>
  <c r="BQ1023" i="6"/>
  <c r="BK1024" i="6"/>
  <c r="BO1024" i="6"/>
  <c r="BP1024" i="6"/>
  <c r="BQ1024" i="6"/>
  <c r="BK1025" i="6"/>
  <c r="BO1025" i="6"/>
  <c r="BP1025" i="6"/>
  <c r="BQ1025" i="6"/>
  <c r="BK1026" i="6"/>
  <c r="BO1026" i="6"/>
  <c r="BP1026" i="6"/>
  <c r="BQ1026" i="6"/>
  <c r="BK1027" i="6"/>
  <c r="BO1027" i="6"/>
  <c r="BP1027" i="6"/>
  <c r="BQ1027" i="6"/>
  <c r="BK1028" i="6"/>
  <c r="BO1028" i="6"/>
  <c r="BP1028" i="6"/>
  <c r="BQ1028" i="6"/>
  <c r="BK1029" i="6"/>
  <c r="BO1029" i="6"/>
  <c r="BP1029" i="6"/>
  <c r="BQ1029" i="6"/>
  <c r="BK1030" i="6"/>
  <c r="BO1030" i="6"/>
  <c r="BP1030" i="6"/>
  <c r="BQ1030" i="6"/>
  <c r="BK1031" i="6"/>
  <c r="BO1031" i="6"/>
  <c r="BP1031" i="6"/>
  <c r="BQ1031" i="6"/>
  <c r="BK1032" i="6"/>
  <c r="BO1032" i="6"/>
  <c r="BP1032" i="6"/>
  <c r="BQ1032" i="6"/>
  <c r="BK1033" i="6"/>
  <c r="BO1033" i="6"/>
  <c r="BP1033" i="6"/>
  <c r="BQ1033" i="6"/>
  <c r="BK1034" i="6"/>
  <c r="BO1034" i="6"/>
  <c r="BP1034" i="6"/>
  <c r="BQ1034" i="6"/>
  <c r="BK1035" i="6"/>
  <c r="BO1035" i="6"/>
  <c r="BP1035" i="6"/>
  <c r="BQ1035" i="6"/>
  <c r="BK1036" i="6"/>
  <c r="BO1036" i="6"/>
  <c r="BP1036" i="6"/>
  <c r="BQ1036" i="6"/>
  <c r="BK1039" i="6"/>
  <c r="BO1039" i="6"/>
  <c r="BP1039" i="6"/>
  <c r="BQ1039" i="6"/>
  <c r="BK1040" i="6"/>
  <c r="BP1040" i="6"/>
  <c r="BQ1040" i="6"/>
  <c r="BK1041" i="6"/>
  <c r="BO1041" i="6"/>
  <c r="BP1041" i="6"/>
  <c r="BQ1041" i="6"/>
  <c r="BK1042" i="6"/>
  <c r="BO1042" i="6"/>
  <c r="BP1042" i="6"/>
  <c r="BQ1042" i="6"/>
  <c r="BK1043" i="6"/>
  <c r="BO1043" i="6"/>
  <c r="BP1043" i="6"/>
  <c r="BQ1043" i="6"/>
  <c r="BK1044" i="6"/>
  <c r="BO1044" i="6"/>
  <c r="BP1044" i="6"/>
  <c r="BQ1044" i="6"/>
  <c r="BK1045" i="6"/>
  <c r="BO1045" i="6"/>
  <c r="BP1045" i="6"/>
  <c r="BQ1045" i="6"/>
  <c r="BK1046" i="6"/>
  <c r="BO1046" i="6"/>
  <c r="BP1046" i="6"/>
  <c r="BQ1046" i="6"/>
  <c r="BK1047" i="6"/>
  <c r="BO1047" i="6"/>
  <c r="BP1047" i="6"/>
  <c r="BQ1047" i="6"/>
  <c r="BK1048" i="6"/>
  <c r="BO1048" i="6"/>
  <c r="BP1048" i="6"/>
  <c r="BQ1048" i="6"/>
  <c r="BK1049" i="6"/>
  <c r="BO1049" i="6"/>
  <c r="BP1049" i="6"/>
  <c r="BQ1049" i="6"/>
  <c r="BK1050" i="6"/>
  <c r="BO1050" i="6"/>
  <c r="BP1050" i="6"/>
  <c r="BQ1050" i="6"/>
  <c r="BK1061" i="6"/>
  <c r="BO1061" i="6"/>
  <c r="BP1061" i="6"/>
  <c r="BQ1061" i="6"/>
  <c r="BK1064" i="6"/>
  <c r="BO1064" i="6"/>
  <c r="BP1064" i="6"/>
  <c r="BQ1064" i="6"/>
  <c r="BK1066" i="6"/>
  <c r="BO1066" i="6"/>
  <c r="BP1066" i="6"/>
  <c r="BQ1066" i="6"/>
  <c r="BK1067" i="6"/>
  <c r="BO1067" i="6"/>
  <c r="BP1067" i="6"/>
  <c r="BQ1067" i="6"/>
  <c r="BK1069" i="6"/>
  <c r="BO1069" i="6"/>
  <c r="BP1069" i="6"/>
  <c r="BQ1069" i="6"/>
  <c r="BK1072" i="6"/>
  <c r="BO1072" i="6"/>
  <c r="BP1072" i="6"/>
  <c r="BQ1072" i="6"/>
  <c r="BK1077" i="6"/>
  <c r="BO1077" i="6"/>
  <c r="BP1077" i="6"/>
  <c r="BQ1077" i="6"/>
  <c r="BK1086" i="6"/>
  <c r="BO1086" i="6"/>
  <c r="BP1086" i="6"/>
  <c r="BQ1086" i="6"/>
  <c r="BK1088" i="6"/>
  <c r="BO1088" i="6"/>
  <c r="BP1088" i="6"/>
  <c r="BQ1088" i="6"/>
  <c r="BK1090" i="6"/>
  <c r="BO1090" i="6"/>
  <c r="BP1090" i="6"/>
  <c r="BQ1090" i="6"/>
  <c r="BK1092" i="6"/>
  <c r="BO1092" i="6"/>
  <c r="BP1092" i="6"/>
  <c r="BQ1092" i="6"/>
  <c r="BK1097" i="6"/>
  <c r="BO1097" i="6"/>
  <c r="BP1097" i="6"/>
  <c r="BQ1097" i="6"/>
  <c r="BK1102" i="6"/>
  <c r="BO1102" i="6"/>
  <c r="BP1102" i="6"/>
  <c r="BQ1102" i="6"/>
  <c r="BK1103" i="6"/>
  <c r="BO1103" i="6"/>
  <c r="BP1103" i="6"/>
  <c r="BQ1103" i="6"/>
  <c r="BK1107" i="6"/>
  <c r="BO1107" i="6"/>
  <c r="BP1107" i="6"/>
  <c r="BQ1107" i="6"/>
  <c r="BK1108" i="6"/>
  <c r="BO1108" i="6"/>
  <c r="BP1108" i="6"/>
  <c r="BQ1108" i="6"/>
  <c r="BK1114" i="6"/>
  <c r="BO1114" i="6"/>
  <c r="BP1114" i="6"/>
  <c r="BQ1114" i="6"/>
  <c r="BK1117" i="6"/>
  <c r="BO1117" i="6"/>
  <c r="BP1117" i="6"/>
  <c r="BQ1117" i="6"/>
  <c r="BK1122" i="6"/>
  <c r="BO1122" i="6"/>
  <c r="BP1122" i="6"/>
  <c r="BQ1122" i="6"/>
  <c r="BK1124" i="6"/>
  <c r="BO1124" i="6"/>
  <c r="BP1124" i="6"/>
  <c r="BQ1124" i="6"/>
  <c r="BK1126" i="6"/>
  <c r="BO1126" i="6"/>
  <c r="BP1126" i="6"/>
  <c r="BQ1126" i="6"/>
  <c r="BK1146" i="6"/>
  <c r="BO1146" i="6"/>
  <c r="BP1146" i="6"/>
  <c r="BQ1146" i="6"/>
  <c r="BK1147" i="6"/>
  <c r="BP1147" i="6"/>
  <c r="BQ1147" i="6"/>
  <c r="BK1148" i="6"/>
  <c r="BP1148" i="6"/>
  <c r="BQ1148" i="6"/>
  <c r="BK1149" i="6"/>
  <c r="BO1149" i="6"/>
  <c r="BP1149" i="6"/>
  <c r="BQ1149" i="6"/>
  <c r="BK1150" i="6"/>
  <c r="BP1150" i="6"/>
  <c r="BQ1150" i="6"/>
  <c r="BK1151" i="6"/>
  <c r="BO1151" i="6"/>
  <c r="BP1151" i="6"/>
  <c r="BQ1151" i="6"/>
  <c r="BK1152" i="6"/>
  <c r="BO1152" i="6"/>
  <c r="BP1152" i="6"/>
  <c r="BQ1152" i="6"/>
  <c r="BK1153" i="6"/>
  <c r="BO1153" i="6"/>
  <c r="BP1153" i="6"/>
  <c r="BQ1153" i="6"/>
  <c r="BK1154" i="6"/>
  <c r="BP1154" i="6"/>
  <c r="BQ1154" i="6"/>
  <c r="BK1155" i="6"/>
  <c r="BO1155" i="6"/>
  <c r="BP1155" i="6"/>
  <c r="BQ1155" i="6"/>
  <c r="BK1156" i="6"/>
  <c r="BO1156" i="6"/>
  <c r="BP1156" i="6"/>
  <c r="BQ1156" i="6"/>
  <c r="BK1157" i="6"/>
  <c r="BO1157" i="6"/>
  <c r="BP1157" i="6"/>
  <c r="BQ1157" i="6"/>
  <c r="BK1158" i="6"/>
  <c r="BO1158" i="6"/>
  <c r="BP1158" i="6"/>
  <c r="BQ1158" i="6"/>
  <c r="BK1159" i="6"/>
  <c r="BO1159" i="6"/>
  <c r="BP1159" i="6"/>
  <c r="BQ1159" i="6"/>
  <c r="BK1160" i="6"/>
  <c r="BO1160" i="6"/>
  <c r="BP1160" i="6"/>
  <c r="BQ1160" i="6"/>
  <c r="BK1161" i="6"/>
  <c r="BO1161" i="6"/>
  <c r="BP1161" i="6"/>
  <c r="BQ1161" i="6"/>
  <c r="BK1162" i="6"/>
  <c r="BO1162" i="6"/>
  <c r="BP1162" i="6"/>
  <c r="BQ1162" i="6"/>
  <c r="BK1163" i="6"/>
  <c r="BO1163" i="6"/>
  <c r="BP1163" i="6"/>
  <c r="BQ1163" i="6"/>
  <c r="BK1164" i="6"/>
  <c r="BO1164" i="6"/>
  <c r="BP1164" i="6"/>
  <c r="BQ1164" i="6"/>
  <c r="BK1165" i="6"/>
  <c r="BO1165" i="6"/>
  <c r="BP1165" i="6"/>
  <c r="BQ1165" i="6"/>
  <c r="BK1166" i="6"/>
  <c r="BO1166" i="6"/>
  <c r="BP1166" i="6"/>
  <c r="BQ1166" i="6"/>
  <c r="BK1167" i="6"/>
  <c r="BO1167" i="6"/>
  <c r="BP1167" i="6"/>
  <c r="BQ1167" i="6"/>
  <c r="BK1168" i="6"/>
  <c r="BO1168" i="6"/>
  <c r="BP1168" i="6"/>
  <c r="BQ1168" i="6"/>
  <c r="BK1169" i="6"/>
  <c r="BO1169" i="6"/>
  <c r="BP1169" i="6"/>
  <c r="BQ1169" i="6"/>
  <c r="BK1170" i="6"/>
  <c r="BO1170" i="6"/>
  <c r="BP1170" i="6"/>
  <c r="BQ1170" i="6"/>
  <c r="BK1171" i="6"/>
  <c r="BO1171" i="6"/>
  <c r="BP1171" i="6"/>
  <c r="BQ1171" i="6"/>
  <c r="BK1172" i="6"/>
  <c r="BO1172" i="6"/>
  <c r="BP1172" i="6"/>
  <c r="BQ1172" i="6"/>
  <c r="BK1173" i="6"/>
  <c r="BO1173" i="6"/>
  <c r="BP1173" i="6"/>
  <c r="BQ1173" i="6"/>
  <c r="BK1174" i="6"/>
  <c r="BO1174" i="6"/>
  <c r="BP1174" i="6"/>
  <c r="BQ1174" i="6"/>
  <c r="BK1175" i="6"/>
  <c r="BO1175" i="6"/>
  <c r="BP1175" i="6"/>
  <c r="BQ1175" i="6"/>
  <c r="BK1176" i="6"/>
  <c r="BO1176" i="6"/>
  <c r="BP1176" i="6"/>
  <c r="BQ1176" i="6"/>
  <c r="BK1177" i="6"/>
  <c r="BO1177" i="6"/>
  <c r="BP1177" i="6"/>
  <c r="BQ1177" i="6"/>
  <c r="BK1178" i="6"/>
  <c r="BO1178" i="6"/>
  <c r="BP1178" i="6"/>
  <c r="BQ1178" i="6"/>
  <c r="BK1179" i="6"/>
  <c r="BO1179" i="6"/>
  <c r="BP1179" i="6"/>
  <c r="BQ1179" i="6"/>
  <c r="BK1180" i="6"/>
  <c r="BO1180" i="6"/>
  <c r="BP1180" i="6"/>
  <c r="BQ1180" i="6"/>
  <c r="BK1181" i="6"/>
  <c r="BO1181" i="6"/>
  <c r="BP1181" i="6"/>
  <c r="BQ1181" i="6"/>
  <c r="BK1182" i="6"/>
  <c r="BO1182" i="6"/>
  <c r="BP1182" i="6"/>
  <c r="BQ1182" i="6"/>
  <c r="BK1183" i="6"/>
  <c r="BO1183" i="6"/>
  <c r="BP1183" i="6"/>
  <c r="BQ1183" i="6"/>
  <c r="BK1184" i="6"/>
  <c r="BO1184" i="6"/>
  <c r="BP1184" i="6"/>
  <c r="BQ1184" i="6"/>
  <c r="BK1185" i="6"/>
  <c r="BO1185" i="6"/>
  <c r="BP1185" i="6"/>
  <c r="BQ1185" i="6"/>
  <c r="BK1186" i="6"/>
  <c r="BO1186" i="6"/>
  <c r="BP1186" i="6"/>
  <c r="BQ1186" i="6"/>
  <c r="BK1187" i="6"/>
  <c r="BO1187" i="6"/>
  <c r="BP1187" i="6"/>
  <c r="BQ1187" i="6"/>
  <c r="BK1188" i="6"/>
  <c r="BO1188" i="6"/>
  <c r="BP1188" i="6"/>
  <c r="BQ1188" i="6"/>
  <c r="BK1189" i="6"/>
  <c r="BO1189" i="6"/>
  <c r="BP1189" i="6"/>
  <c r="BQ1189" i="6"/>
  <c r="BK1190" i="6"/>
  <c r="BO1190" i="6"/>
  <c r="BP1190" i="6"/>
  <c r="BQ1190" i="6"/>
  <c r="BK1191" i="6"/>
  <c r="BO1191" i="6"/>
  <c r="BP1191" i="6"/>
  <c r="BQ1191" i="6"/>
  <c r="BK1192" i="6"/>
  <c r="BO1192" i="6"/>
  <c r="BP1192" i="6"/>
  <c r="BQ1192" i="6"/>
  <c r="BK1193" i="6"/>
  <c r="BO1193" i="6"/>
  <c r="BP1193" i="6"/>
  <c r="BQ1193" i="6"/>
  <c r="BK1194" i="6"/>
  <c r="BO1194" i="6"/>
  <c r="BP1194" i="6"/>
  <c r="BQ1194" i="6"/>
  <c r="BK1195" i="6"/>
  <c r="BO1195" i="6"/>
  <c r="BP1195" i="6"/>
  <c r="BQ1195" i="6"/>
  <c r="BK1196" i="6"/>
  <c r="BO1196" i="6"/>
  <c r="BP1196" i="6"/>
  <c r="BQ1196" i="6"/>
  <c r="BK1198" i="6"/>
  <c r="BO1198" i="6"/>
  <c r="BP1198" i="6"/>
  <c r="BQ1198" i="6"/>
  <c r="BK1199" i="6"/>
  <c r="BO1199" i="6"/>
  <c r="BP1199" i="6"/>
  <c r="BQ1199" i="6"/>
  <c r="BK1202" i="6"/>
  <c r="BO1202" i="6"/>
  <c r="BP1202" i="6"/>
  <c r="BQ1202" i="6"/>
  <c r="BK1203" i="6"/>
  <c r="BO1203" i="6"/>
  <c r="BP1203" i="6"/>
  <c r="BQ1203" i="6"/>
  <c r="BK1204" i="6"/>
  <c r="BO1204" i="6"/>
  <c r="BP1204" i="6"/>
  <c r="BQ1204" i="6"/>
  <c r="BK1205" i="6"/>
  <c r="BO1205" i="6"/>
  <c r="BP1205" i="6"/>
  <c r="BQ1205" i="6"/>
  <c r="BK1209" i="6"/>
  <c r="BO1209" i="6"/>
  <c r="BP1209" i="6"/>
  <c r="BQ1209" i="6"/>
  <c r="BK1211" i="6"/>
  <c r="BO1211" i="6"/>
  <c r="BP1211" i="6"/>
  <c r="BQ1211" i="6"/>
  <c r="BK1213" i="6"/>
  <c r="BO1213" i="6"/>
  <c r="BP1213" i="6"/>
  <c r="BQ1213" i="6"/>
  <c r="BK1214" i="6"/>
  <c r="BO1214" i="6"/>
  <c r="BP1214" i="6"/>
  <c r="BQ1214" i="6"/>
  <c r="BK1217" i="6"/>
  <c r="BO1217" i="6"/>
  <c r="BP1217" i="6"/>
  <c r="BQ1217" i="6"/>
  <c r="BK1218" i="6"/>
  <c r="BO1218" i="6"/>
  <c r="BP1218" i="6"/>
  <c r="BQ1218" i="6"/>
  <c r="BK1219" i="6"/>
  <c r="BO1219" i="6"/>
  <c r="BP1219" i="6"/>
  <c r="BQ1219" i="6"/>
  <c r="BK1220" i="6"/>
  <c r="BO1220" i="6"/>
  <c r="BP1220" i="6"/>
  <c r="BQ1220" i="6"/>
  <c r="BK1221" i="6"/>
  <c r="BO1221" i="6"/>
  <c r="BP1221" i="6"/>
  <c r="BQ1221" i="6"/>
  <c r="BK1222" i="6"/>
  <c r="BO1222" i="6"/>
  <c r="BP1222" i="6"/>
  <c r="BQ1222" i="6"/>
  <c r="BK1224" i="6"/>
  <c r="BO1224" i="6"/>
  <c r="BP1224" i="6"/>
  <c r="BQ1224" i="6"/>
  <c r="BK1228" i="6"/>
  <c r="BO1228" i="6"/>
  <c r="BP1228" i="6"/>
  <c r="BQ1228" i="6"/>
  <c r="BK1229" i="6"/>
  <c r="BO1229" i="6"/>
  <c r="BP1229" i="6"/>
  <c r="BQ1229" i="6"/>
  <c r="BK1230" i="6"/>
  <c r="BO1230" i="6"/>
  <c r="BP1230" i="6"/>
  <c r="BQ1230" i="6"/>
  <c r="BK1231" i="6"/>
  <c r="BO1231" i="6"/>
  <c r="BP1231" i="6"/>
  <c r="BQ1231" i="6"/>
  <c r="BK1232" i="6"/>
  <c r="BO1232" i="6"/>
  <c r="BP1232" i="6"/>
  <c r="BQ1232" i="6"/>
  <c r="BK1233" i="6"/>
  <c r="BO1233" i="6"/>
  <c r="BP1233" i="6"/>
  <c r="BQ1233" i="6"/>
  <c r="BK1234" i="6"/>
  <c r="BO1234" i="6"/>
  <c r="BP1234" i="6"/>
  <c r="BQ1234" i="6"/>
  <c r="BK1235" i="6"/>
  <c r="BO1235" i="6"/>
  <c r="BP1235" i="6"/>
  <c r="BQ1235" i="6"/>
  <c r="BK1236" i="6"/>
  <c r="BO1236" i="6"/>
  <c r="BP1236" i="6"/>
  <c r="BQ1236" i="6"/>
  <c r="BK1237" i="6"/>
  <c r="BO1237" i="6"/>
  <c r="BP1237" i="6"/>
  <c r="BQ1237" i="6"/>
  <c r="BK1238" i="6"/>
  <c r="BO1238" i="6"/>
  <c r="BP1238" i="6"/>
  <c r="BQ1238" i="6"/>
  <c r="BK1239" i="6"/>
  <c r="BO1239" i="6"/>
  <c r="BP1239" i="6"/>
  <c r="BQ1239" i="6"/>
  <c r="BK1240" i="6"/>
  <c r="BO1240" i="6"/>
  <c r="BP1240" i="6"/>
  <c r="BQ1240" i="6"/>
  <c r="BK1241" i="6"/>
  <c r="BO1241" i="6"/>
  <c r="BP1241" i="6"/>
  <c r="BQ1241" i="6"/>
  <c r="BK1242" i="6"/>
  <c r="BO1242" i="6"/>
  <c r="BP1242" i="6"/>
  <c r="BQ1242" i="6"/>
  <c r="BK1243" i="6"/>
  <c r="BO1243" i="6"/>
  <c r="BP1243" i="6"/>
  <c r="BQ1243" i="6"/>
  <c r="BK1244" i="6"/>
  <c r="BO1244" i="6"/>
  <c r="BP1244" i="6"/>
  <c r="BQ1244" i="6"/>
  <c r="BK1245" i="6"/>
  <c r="BO1245" i="6"/>
  <c r="BP1245" i="6"/>
  <c r="BQ1245" i="6"/>
  <c r="BK1246" i="6"/>
  <c r="BO1246" i="6"/>
  <c r="BP1246" i="6"/>
  <c r="BQ1246" i="6"/>
  <c r="BK1247" i="6"/>
  <c r="BO1247" i="6"/>
  <c r="BP1247" i="6"/>
  <c r="BQ1247" i="6"/>
  <c r="BK1248" i="6"/>
  <c r="BO1248" i="6"/>
  <c r="BP1248" i="6"/>
  <c r="BQ1248" i="6"/>
  <c r="BK1249" i="6"/>
  <c r="BO1249" i="6"/>
  <c r="BP1249" i="6"/>
  <c r="BQ1249" i="6"/>
  <c r="BK1250" i="6"/>
  <c r="BO1250" i="6"/>
  <c r="BP1250" i="6"/>
  <c r="BQ1250" i="6"/>
  <c r="BK1251" i="6"/>
  <c r="BP1251" i="6"/>
  <c r="BQ1251" i="6"/>
  <c r="BK1252" i="6"/>
  <c r="BO1252" i="6"/>
  <c r="BP1252" i="6"/>
  <c r="BQ1252" i="6"/>
  <c r="BK1253" i="6"/>
  <c r="BP1253" i="6"/>
  <c r="BQ1253" i="6"/>
  <c r="BK1254" i="6"/>
  <c r="BO1254" i="6"/>
  <c r="BP1254" i="6"/>
  <c r="BQ1254" i="6"/>
  <c r="BK1255" i="6"/>
  <c r="BO1255" i="6"/>
  <c r="BP1255" i="6"/>
  <c r="BQ1255" i="6"/>
  <c r="BK1256" i="6"/>
  <c r="BO1256" i="6"/>
  <c r="BP1256" i="6"/>
  <c r="BQ1256" i="6"/>
  <c r="BK1257" i="6"/>
  <c r="BO1257" i="6"/>
  <c r="BP1257" i="6"/>
  <c r="BQ1257" i="6"/>
  <c r="BK1258" i="6"/>
  <c r="BO1258" i="6"/>
  <c r="BP1258" i="6"/>
  <c r="BQ1258" i="6"/>
  <c r="BK1259" i="6"/>
  <c r="BO1259" i="6"/>
  <c r="BP1259" i="6"/>
  <c r="BQ1259" i="6"/>
  <c r="BK1260" i="6"/>
  <c r="BO1260" i="6"/>
  <c r="BP1260" i="6"/>
  <c r="BQ1260" i="6"/>
  <c r="BK1261" i="6"/>
  <c r="BO1261" i="6"/>
  <c r="BP1261" i="6"/>
  <c r="BQ1261" i="6"/>
  <c r="BK1262" i="6"/>
  <c r="BO1262" i="6"/>
  <c r="BP1262" i="6"/>
  <c r="BQ1262" i="6"/>
  <c r="BK1263" i="6"/>
  <c r="BO1263" i="6"/>
  <c r="BP1263" i="6"/>
  <c r="BQ1263" i="6"/>
  <c r="BK1264" i="6"/>
  <c r="BO1264" i="6"/>
  <c r="BP1264" i="6"/>
  <c r="BQ1264" i="6"/>
  <c r="BK1265" i="6"/>
  <c r="BO1265" i="6"/>
  <c r="BP1265" i="6"/>
  <c r="BQ1265" i="6"/>
  <c r="BK1266" i="6"/>
  <c r="BP1266" i="6"/>
  <c r="BQ1266" i="6"/>
  <c r="BK1267" i="6"/>
  <c r="BO1267" i="6"/>
  <c r="BP1267" i="6"/>
  <c r="BQ1267" i="6"/>
  <c r="BK1268" i="6"/>
  <c r="BO1268" i="6"/>
  <c r="BP1268" i="6"/>
  <c r="BQ1268" i="6"/>
  <c r="BK1269" i="6"/>
  <c r="BO1269" i="6"/>
  <c r="BP1269" i="6"/>
  <c r="BQ1269" i="6"/>
  <c r="BK1270" i="6"/>
  <c r="BO1270" i="6"/>
  <c r="BP1270" i="6"/>
  <c r="BQ1270" i="6"/>
  <c r="BK1271" i="6"/>
  <c r="BO1271" i="6"/>
  <c r="BP1271" i="6"/>
  <c r="BQ1271" i="6"/>
  <c r="BK1272" i="6"/>
  <c r="BO1272" i="6"/>
  <c r="BP1272" i="6"/>
  <c r="BQ1272" i="6"/>
  <c r="BK1273" i="6"/>
  <c r="BO1273" i="6"/>
  <c r="BP1273" i="6"/>
  <c r="BQ1273" i="6"/>
  <c r="BK1274" i="6"/>
  <c r="BP1274" i="6"/>
  <c r="BQ1274" i="6"/>
  <c r="BK1275" i="6"/>
  <c r="BP1275" i="6"/>
  <c r="BQ1275" i="6"/>
  <c r="BK1276" i="6"/>
  <c r="BP1276" i="6"/>
  <c r="BQ1276" i="6"/>
  <c r="BK1277" i="6"/>
  <c r="BO1277" i="6"/>
  <c r="BP1277" i="6"/>
  <c r="BQ1277" i="6"/>
  <c r="BK1278" i="6"/>
  <c r="BP1278" i="6"/>
  <c r="BQ1278" i="6"/>
  <c r="BK1279" i="6"/>
  <c r="BP1279" i="6"/>
  <c r="BQ1279" i="6"/>
  <c r="BK1280" i="6"/>
  <c r="BO1280" i="6"/>
  <c r="BP1280" i="6"/>
  <c r="BQ1280" i="6"/>
  <c r="BK1281" i="6"/>
  <c r="BO1281" i="6"/>
  <c r="BP1281" i="6"/>
  <c r="BQ1281" i="6"/>
  <c r="BK1282" i="6"/>
  <c r="BO1282" i="6"/>
  <c r="BP1282" i="6"/>
  <c r="BQ1282" i="6"/>
  <c r="BK1283" i="6"/>
  <c r="BO1283" i="6"/>
  <c r="BP1283" i="6"/>
  <c r="BQ1283" i="6"/>
  <c r="BK1284" i="6"/>
  <c r="BO1284" i="6"/>
  <c r="BP1284" i="6"/>
  <c r="BQ1284" i="6"/>
  <c r="BK1285" i="6"/>
  <c r="BO1285" i="6"/>
  <c r="BP1285" i="6"/>
  <c r="BQ1285" i="6"/>
  <c r="BK1286" i="6"/>
  <c r="BO1286" i="6"/>
  <c r="BP1286" i="6"/>
  <c r="BQ1286" i="6"/>
  <c r="BK1287" i="6"/>
  <c r="BO1287" i="6"/>
  <c r="BP1287" i="6"/>
  <c r="BQ1287" i="6"/>
  <c r="BK1288" i="6"/>
  <c r="BO1288" i="6"/>
  <c r="BP1288" i="6"/>
  <c r="BQ1288" i="6"/>
  <c r="BK1289" i="6"/>
  <c r="BO1289" i="6"/>
  <c r="BP1289" i="6"/>
  <c r="BQ1289" i="6"/>
  <c r="BK1290" i="6"/>
  <c r="BO1290" i="6"/>
  <c r="BP1290" i="6"/>
  <c r="BQ1290" i="6"/>
  <c r="BK1291" i="6"/>
  <c r="BO1291" i="6"/>
  <c r="BP1291" i="6"/>
  <c r="BQ1291" i="6"/>
  <c r="BK1292" i="6"/>
  <c r="BO1292" i="6"/>
  <c r="BP1292" i="6"/>
  <c r="BQ1292" i="6"/>
  <c r="BK1293" i="6"/>
  <c r="BP1293" i="6"/>
  <c r="BQ1293" i="6"/>
  <c r="BK1294" i="6"/>
  <c r="BO1294" i="6"/>
  <c r="BP1294" i="6"/>
  <c r="BQ1294" i="6"/>
  <c r="BK1295" i="6"/>
  <c r="BO1295" i="6"/>
  <c r="BP1295" i="6"/>
  <c r="BQ1295" i="6"/>
  <c r="BK1296" i="6"/>
  <c r="BO1296" i="6"/>
  <c r="BP1296" i="6"/>
  <c r="BQ1296" i="6"/>
  <c r="BK1297" i="6"/>
  <c r="BO1297" i="6"/>
  <c r="BP1297" i="6"/>
  <c r="BQ1297" i="6"/>
  <c r="BK1298" i="6"/>
  <c r="BO1298" i="6"/>
  <c r="BP1298" i="6"/>
  <c r="BQ1298" i="6"/>
  <c r="BK1299" i="6"/>
  <c r="BO1299" i="6"/>
  <c r="BP1299" i="6"/>
  <c r="BQ1299" i="6"/>
  <c r="BK1300" i="6"/>
  <c r="BO1300" i="6"/>
  <c r="BP1300" i="6"/>
  <c r="BQ1300" i="6"/>
  <c r="BK1301" i="6"/>
  <c r="BO1301" i="6"/>
  <c r="BP1301" i="6"/>
  <c r="BQ1301" i="6"/>
  <c r="BK1302" i="6"/>
  <c r="BO1302" i="6"/>
  <c r="BP1302" i="6"/>
  <c r="BQ1302" i="6"/>
  <c r="BK1303" i="6"/>
  <c r="BO1303" i="6"/>
  <c r="BP1303" i="6"/>
  <c r="BQ1303" i="6"/>
  <c r="BK1304" i="6"/>
  <c r="BO1304" i="6"/>
  <c r="BP1304" i="6"/>
  <c r="BQ1304" i="6"/>
  <c r="BK1305" i="6"/>
  <c r="BO1305" i="6"/>
  <c r="BP1305" i="6"/>
  <c r="BQ1305" i="6"/>
  <c r="BK1306" i="6"/>
  <c r="BO1306" i="6"/>
  <c r="BP1306" i="6"/>
  <c r="BQ1306" i="6"/>
  <c r="BK1307" i="6"/>
  <c r="BO1307" i="6"/>
  <c r="BP1307" i="6"/>
  <c r="BQ1307" i="6"/>
  <c r="BK1308" i="6"/>
  <c r="BO1308" i="6"/>
  <c r="BP1308" i="6"/>
  <c r="BQ1308" i="6"/>
  <c r="BK1309" i="6"/>
  <c r="BP1309" i="6"/>
  <c r="BQ1309" i="6"/>
  <c r="BK1310" i="6"/>
  <c r="BO1310" i="6"/>
  <c r="BP1310" i="6"/>
  <c r="BQ1310" i="6"/>
  <c r="BK1311" i="6"/>
  <c r="BP1311" i="6"/>
  <c r="BQ1311" i="6"/>
  <c r="BK1312" i="6"/>
  <c r="BO1312" i="6"/>
  <c r="BP1312" i="6"/>
  <c r="BQ1312" i="6"/>
  <c r="BK1313" i="6"/>
  <c r="BO1313" i="6"/>
  <c r="BP1313" i="6"/>
  <c r="BQ1313" i="6"/>
  <c r="BK1314" i="6"/>
  <c r="BO1314" i="6"/>
  <c r="BP1314" i="6"/>
  <c r="BQ1314" i="6"/>
  <c r="BK1315" i="6"/>
  <c r="BP1315" i="6"/>
  <c r="BQ1315" i="6"/>
  <c r="BK1316" i="6"/>
  <c r="BO1316" i="6"/>
  <c r="BP1316" i="6"/>
  <c r="BQ1316" i="6"/>
  <c r="BK1317" i="6"/>
  <c r="BP1317" i="6"/>
  <c r="BQ1317" i="6"/>
  <c r="BP1318" i="6"/>
  <c r="BQ1318" i="6"/>
  <c r="BK1319" i="6"/>
  <c r="BP1319" i="6"/>
  <c r="BQ1319" i="6"/>
  <c r="BK1320" i="6"/>
  <c r="BP1320" i="6"/>
  <c r="BQ1320" i="6"/>
  <c r="BK1321" i="6"/>
  <c r="BP1321" i="6"/>
  <c r="BQ1321" i="6"/>
  <c r="BK1322" i="6"/>
  <c r="BP1322" i="6"/>
  <c r="BQ1322" i="6"/>
  <c r="BK1323" i="6"/>
  <c r="BP1323" i="6"/>
  <c r="BQ1323" i="6"/>
  <c r="BK1324" i="6"/>
  <c r="BP1324" i="6"/>
  <c r="BQ1324" i="6"/>
  <c r="BK1325" i="6"/>
  <c r="BP1325" i="6"/>
  <c r="BQ1325" i="6"/>
  <c r="BK1326" i="6"/>
  <c r="BP1326" i="6"/>
  <c r="BQ1326" i="6"/>
  <c r="BK1327" i="6"/>
  <c r="BP1327" i="6"/>
  <c r="BQ1327" i="6"/>
  <c r="BK1328" i="6"/>
  <c r="BP1328" i="6"/>
  <c r="BQ1328" i="6"/>
  <c r="BK1329" i="6"/>
  <c r="BP1329" i="6"/>
  <c r="BQ1329" i="6"/>
  <c r="BK1330" i="6"/>
  <c r="BP1330" i="6"/>
  <c r="BQ1330" i="6"/>
  <c r="BK1331" i="6"/>
  <c r="BP1331" i="6"/>
  <c r="BQ1331" i="6"/>
  <c r="BK1332" i="6"/>
  <c r="BP1332" i="6"/>
  <c r="BQ1332" i="6"/>
  <c r="BK1333" i="6"/>
  <c r="BP1333" i="6"/>
  <c r="BQ1333" i="6"/>
  <c r="BK1334" i="6"/>
  <c r="BP1334" i="6"/>
  <c r="BQ1334" i="6"/>
  <c r="BK1335" i="6"/>
  <c r="BP1335" i="6"/>
  <c r="BQ1335" i="6"/>
  <c r="BK1336" i="6"/>
  <c r="BP1336" i="6"/>
  <c r="BQ1336" i="6"/>
  <c r="BK1337" i="6"/>
  <c r="BP1337" i="6"/>
  <c r="BQ1337" i="6"/>
  <c r="BK1338" i="6"/>
  <c r="BP1338" i="6"/>
  <c r="BQ1338" i="6"/>
  <c r="BK1339" i="6"/>
  <c r="BP1339" i="6"/>
  <c r="BQ1339" i="6"/>
  <c r="BK1340" i="6"/>
  <c r="BO1340" i="6"/>
  <c r="BP1340" i="6"/>
  <c r="BQ1340" i="6"/>
  <c r="BK1341" i="6"/>
  <c r="BO1341" i="6"/>
  <c r="BP1341" i="6"/>
  <c r="BQ1341" i="6"/>
  <c r="BK1342" i="6"/>
  <c r="BO1342" i="6"/>
  <c r="BP1342" i="6"/>
  <c r="BQ1342" i="6"/>
  <c r="BK1343" i="6"/>
  <c r="BO1343" i="6"/>
  <c r="BP1343" i="6"/>
  <c r="BQ1343" i="6"/>
  <c r="BK1344" i="6"/>
  <c r="BO1344" i="6"/>
  <c r="BP1344" i="6"/>
  <c r="BQ1344" i="6"/>
  <c r="BK1345" i="6"/>
  <c r="BO1345" i="6"/>
  <c r="BP1345" i="6"/>
  <c r="BQ1345" i="6"/>
  <c r="BK1346" i="6"/>
  <c r="BO1346" i="6"/>
  <c r="BP1346" i="6"/>
  <c r="BQ1346" i="6"/>
  <c r="BK1347" i="6"/>
  <c r="BO1347" i="6"/>
  <c r="BP1347" i="6"/>
  <c r="BQ1347" i="6"/>
  <c r="BK1348" i="6"/>
  <c r="BO1348" i="6"/>
  <c r="BP1348" i="6"/>
  <c r="BQ1348" i="6"/>
  <c r="BK1349" i="6"/>
  <c r="BO1349" i="6"/>
  <c r="BP1349" i="6"/>
  <c r="BQ1349" i="6"/>
  <c r="BK1350" i="6"/>
  <c r="BO1350" i="6"/>
  <c r="BP1350" i="6"/>
  <c r="BQ1350" i="6"/>
  <c r="BK1351" i="6"/>
  <c r="BO1351" i="6"/>
  <c r="BP1351" i="6"/>
  <c r="BQ1351" i="6"/>
  <c r="BK1352" i="6"/>
  <c r="BO1352" i="6"/>
  <c r="BP1352" i="6"/>
  <c r="BQ1352" i="6"/>
  <c r="BK1353" i="6"/>
  <c r="BO1353" i="6"/>
  <c r="BP1353" i="6"/>
  <c r="BQ1353" i="6"/>
  <c r="BK1354" i="6"/>
  <c r="BO1354" i="6"/>
  <c r="BP1354" i="6"/>
  <c r="BQ1354" i="6"/>
  <c r="BK1355" i="6"/>
  <c r="BO1355" i="6"/>
  <c r="BP1355" i="6"/>
  <c r="BQ1355" i="6"/>
  <c r="BK1356" i="6"/>
  <c r="BO1356" i="6"/>
  <c r="BP1356" i="6"/>
  <c r="BQ1356" i="6"/>
  <c r="BK1357" i="6"/>
  <c r="BO1357" i="6"/>
  <c r="BP1357" i="6"/>
  <c r="BQ1357" i="6"/>
  <c r="BK1358" i="6"/>
  <c r="BP1358" i="6"/>
  <c r="BQ1358" i="6"/>
  <c r="BK1359" i="6"/>
  <c r="BO1359" i="6"/>
  <c r="BP1359" i="6"/>
  <c r="BQ1359" i="6"/>
  <c r="BK1360" i="6"/>
  <c r="BO1360" i="6"/>
  <c r="BP1360" i="6"/>
  <c r="BQ1360" i="6"/>
  <c r="BK1361" i="6"/>
  <c r="BO1361" i="6"/>
  <c r="BP1361" i="6"/>
  <c r="BQ1361" i="6"/>
  <c r="BK1362" i="6"/>
  <c r="BO1362" i="6"/>
  <c r="BP1362" i="6"/>
  <c r="BQ1362" i="6"/>
  <c r="BK1363" i="6"/>
  <c r="BO1363" i="6"/>
  <c r="BP1363" i="6"/>
  <c r="BQ1363" i="6"/>
  <c r="BK1364" i="6"/>
  <c r="BO1364" i="6"/>
  <c r="BP1364" i="6"/>
  <c r="BQ1364" i="6"/>
  <c r="BK1365" i="6"/>
  <c r="BO1365" i="6"/>
  <c r="BP1365" i="6"/>
  <c r="BQ1365" i="6"/>
  <c r="BK1366" i="6"/>
  <c r="BO1366" i="6"/>
  <c r="BP1366" i="6"/>
  <c r="BQ1366" i="6"/>
  <c r="BK1368" i="6"/>
  <c r="BO1368" i="6"/>
  <c r="BP1368" i="6"/>
  <c r="BQ1368" i="6"/>
  <c r="BK1369" i="6"/>
  <c r="BO1369" i="6"/>
  <c r="BP1369" i="6"/>
  <c r="BQ1369" i="6"/>
  <c r="BK1370" i="6"/>
  <c r="BP1370" i="6"/>
  <c r="BQ1370" i="6"/>
  <c r="BK1371" i="6"/>
  <c r="BP1371" i="6"/>
  <c r="BQ1371" i="6"/>
  <c r="BK1372" i="6"/>
  <c r="BP1372" i="6"/>
  <c r="BQ1372" i="6"/>
  <c r="BK1373" i="6"/>
  <c r="BP1373" i="6"/>
  <c r="BQ1373" i="6"/>
  <c r="BK1374" i="6"/>
  <c r="BP1374" i="6"/>
  <c r="BQ1374" i="6"/>
  <c r="BK1375" i="6"/>
  <c r="BP1375" i="6"/>
  <c r="BQ1375" i="6"/>
  <c r="BK1376" i="6"/>
  <c r="BP1376" i="6"/>
  <c r="BQ1376" i="6"/>
  <c r="BK1377" i="6"/>
  <c r="BP1377" i="6"/>
  <c r="BQ1377" i="6"/>
  <c r="BK1378" i="6"/>
  <c r="BP1378" i="6"/>
  <c r="BQ1378" i="6"/>
  <c r="BK1379" i="6"/>
  <c r="BP1379" i="6"/>
  <c r="BQ1379" i="6"/>
  <c r="BK1380" i="6"/>
  <c r="BP1380" i="6"/>
  <c r="BQ1380" i="6"/>
  <c r="BK1381" i="6"/>
  <c r="BP1381" i="6"/>
  <c r="BQ1381" i="6"/>
  <c r="BK1382" i="6"/>
  <c r="BP1382" i="6"/>
  <c r="BQ1382" i="6"/>
  <c r="BK1383" i="6"/>
  <c r="BO1383" i="6"/>
  <c r="BP1383" i="6"/>
  <c r="BQ1383" i="6"/>
  <c r="BK1384" i="6"/>
  <c r="BO1384" i="6"/>
  <c r="BP1384" i="6"/>
  <c r="BQ1384" i="6"/>
  <c r="BK1385" i="6"/>
  <c r="BO1385" i="6"/>
  <c r="BP1385" i="6"/>
  <c r="BQ1385" i="6"/>
  <c r="BK1386" i="6"/>
  <c r="BO1386" i="6"/>
  <c r="BP1386" i="6"/>
  <c r="BQ1386" i="6"/>
  <c r="BK1387" i="6"/>
  <c r="BO1387" i="6"/>
  <c r="BP1387" i="6"/>
  <c r="BQ1387" i="6"/>
  <c r="BK1388" i="6"/>
  <c r="BO1388" i="6"/>
  <c r="BP1388" i="6"/>
  <c r="BQ1388" i="6"/>
  <c r="BK1389" i="6"/>
  <c r="BO1389" i="6"/>
  <c r="BP1389" i="6"/>
  <c r="BQ1389" i="6"/>
  <c r="BK1390" i="6"/>
  <c r="BO1390" i="6"/>
  <c r="BP1390" i="6"/>
  <c r="BQ1390" i="6"/>
  <c r="BK1391" i="6"/>
  <c r="BO1391" i="6"/>
  <c r="BP1391" i="6"/>
  <c r="BQ1391" i="6"/>
  <c r="BK1392" i="6"/>
  <c r="BO1392" i="6"/>
  <c r="BP1392" i="6"/>
  <c r="BQ1392" i="6"/>
  <c r="BK1393" i="6"/>
  <c r="BO1393" i="6"/>
  <c r="BP1393" i="6"/>
  <c r="BQ1393" i="6"/>
  <c r="BK1394" i="6"/>
  <c r="BO1394" i="6"/>
  <c r="BP1394" i="6"/>
  <c r="BQ1394" i="6"/>
  <c r="BK1395" i="6"/>
  <c r="BO1395" i="6"/>
  <c r="BP1395" i="6"/>
  <c r="BQ1395" i="6"/>
  <c r="BK1396" i="6"/>
  <c r="BO1396" i="6"/>
  <c r="BP1396" i="6"/>
  <c r="BQ1396" i="6"/>
  <c r="BK1397" i="6"/>
  <c r="BO1397" i="6"/>
  <c r="BP1397" i="6"/>
  <c r="BQ1397" i="6"/>
  <c r="BK1398" i="6"/>
  <c r="BO1398" i="6"/>
  <c r="BP1398" i="6"/>
  <c r="BQ1398" i="6"/>
  <c r="BK1399" i="6"/>
  <c r="BO1399" i="6"/>
  <c r="BP1399" i="6"/>
  <c r="BQ1399" i="6"/>
  <c r="BK1400" i="6"/>
  <c r="BO1400" i="6"/>
  <c r="BP1400" i="6"/>
  <c r="BQ1400" i="6"/>
  <c r="BK1401" i="6"/>
  <c r="BO1401" i="6"/>
  <c r="BP1401" i="6"/>
  <c r="BQ1401" i="6"/>
  <c r="BK1402" i="6"/>
  <c r="BO1402" i="6"/>
  <c r="BP1402" i="6"/>
  <c r="BQ1402" i="6"/>
  <c r="BK1403" i="6"/>
  <c r="BO1403" i="6"/>
  <c r="BP1403" i="6"/>
  <c r="BQ1403" i="6"/>
  <c r="BK1404" i="6"/>
  <c r="BO1404" i="6"/>
  <c r="BP1404" i="6"/>
  <c r="BQ1404" i="6"/>
  <c r="BK1405" i="6"/>
  <c r="BP1405" i="6"/>
  <c r="BQ1405" i="6"/>
  <c r="BK1406" i="6"/>
  <c r="BP1406" i="6"/>
  <c r="BQ1406" i="6"/>
  <c r="BK1407" i="6"/>
  <c r="BP1407" i="6"/>
  <c r="BQ1407" i="6"/>
  <c r="BK1408" i="6"/>
  <c r="BP1408" i="6"/>
  <c r="BQ1408" i="6"/>
  <c r="BK1409" i="6"/>
  <c r="BP1409" i="6"/>
  <c r="BQ1409" i="6"/>
  <c r="BK1410" i="6"/>
  <c r="BP1410" i="6"/>
  <c r="BQ1410" i="6"/>
  <c r="BK1411" i="6"/>
  <c r="BP1411" i="6"/>
  <c r="BQ1411" i="6"/>
  <c r="BK1412" i="6"/>
  <c r="BP1412" i="6"/>
  <c r="BQ1412" i="6"/>
  <c r="BK1413" i="6"/>
  <c r="BP1413" i="6"/>
  <c r="BQ1413" i="6"/>
  <c r="BK1414" i="6"/>
  <c r="BP1414" i="6"/>
  <c r="BQ1414" i="6"/>
  <c r="BK1415" i="6"/>
  <c r="BP1415" i="6"/>
  <c r="BQ1415" i="6"/>
  <c r="BK4" i="6"/>
  <c r="BP4" i="6"/>
  <c r="BQ4" i="6"/>
  <c r="BK5" i="6"/>
  <c r="BP5" i="6"/>
  <c r="BQ5" i="6"/>
  <c r="BK6" i="6"/>
  <c r="BP6" i="6"/>
  <c r="BQ6" i="6"/>
  <c r="BK7" i="6"/>
  <c r="BP7" i="6"/>
  <c r="BQ7" i="6"/>
  <c r="BK8" i="6"/>
  <c r="BP8" i="6"/>
  <c r="BQ8" i="6"/>
  <c r="BK9" i="6"/>
  <c r="BP9" i="6"/>
  <c r="BQ9" i="6"/>
  <c r="BK10" i="6"/>
  <c r="BP10" i="6"/>
  <c r="BQ10" i="6"/>
  <c r="BK11" i="6"/>
  <c r="BO11" i="6"/>
  <c r="BP11" i="6"/>
  <c r="BQ11" i="6"/>
  <c r="BK12" i="6"/>
  <c r="BO12" i="6"/>
  <c r="BP12" i="6"/>
  <c r="BQ12" i="6"/>
  <c r="BK13" i="6"/>
  <c r="BO13" i="6"/>
  <c r="BP13" i="6"/>
  <c r="BQ13" i="6"/>
  <c r="BK14" i="6"/>
  <c r="BP14" i="6"/>
  <c r="BQ14" i="6"/>
  <c r="BK15" i="6"/>
  <c r="BO15" i="6"/>
  <c r="BP15" i="6"/>
  <c r="BQ15" i="6"/>
  <c r="BK16" i="6"/>
  <c r="BO16" i="6"/>
  <c r="BP16" i="6"/>
  <c r="BQ16" i="6"/>
  <c r="BK17" i="6"/>
  <c r="BO17" i="6"/>
  <c r="BP17" i="6"/>
  <c r="BQ17" i="6"/>
  <c r="BK18" i="6"/>
  <c r="BO18" i="6"/>
  <c r="BP18" i="6"/>
  <c r="BQ18" i="6"/>
  <c r="BK19" i="6"/>
  <c r="BO19" i="6"/>
  <c r="BP19" i="6"/>
  <c r="BQ19" i="6"/>
  <c r="BK20" i="6"/>
  <c r="BO20" i="6"/>
  <c r="BP20" i="6"/>
  <c r="BQ20" i="6"/>
  <c r="BK21" i="6"/>
  <c r="BP21" i="6"/>
  <c r="BQ21" i="6"/>
  <c r="BK22" i="6"/>
  <c r="BP22" i="6"/>
  <c r="BQ22" i="6"/>
  <c r="BK23" i="6"/>
  <c r="BO23" i="6"/>
  <c r="BP23" i="6"/>
  <c r="BQ23" i="6"/>
  <c r="BK24" i="6"/>
  <c r="BO24" i="6"/>
  <c r="BP24" i="6"/>
  <c r="BQ24" i="6"/>
  <c r="BK25" i="6"/>
  <c r="BO25" i="6"/>
  <c r="BP25" i="6"/>
  <c r="BQ25" i="6"/>
  <c r="BK26" i="6"/>
  <c r="BP26" i="6"/>
  <c r="BQ26" i="6"/>
  <c r="BK27" i="6"/>
  <c r="BP27" i="6"/>
  <c r="BQ27" i="6"/>
  <c r="BK28" i="6"/>
  <c r="BP28" i="6"/>
  <c r="BQ28" i="6"/>
  <c r="BK29" i="6"/>
  <c r="BP29" i="6"/>
  <c r="BQ29" i="6"/>
  <c r="BK30" i="6"/>
  <c r="BO30" i="6"/>
  <c r="BP30" i="6"/>
  <c r="BQ30" i="6"/>
  <c r="BK31" i="6"/>
  <c r="BO31" i="6"/>
  <c r="BP31" i="6"/>
  <c r="BQ31" i="6"/>
  <c r="BK32" i="6"/>
  <c r="BO32" i="6"/>
  <c r="BP32" i="6"/>
  <c r="BQ32" i="6"/>
  <c r="BK33" i="6"/>
  <c r="BO33" i="6"/>
  <c r="BP33" i="6"/>
  <c r="BQ33" i="6"/>
  <c r="BK34" i="6"/>
  <c r="BO34" i="6"/>
  <c r="BP34" i="6"/>
  <c r="BQ34" i="6"/>
  <c r="BK35" i="6"/>
  <c r="BO35" i="6"/>
  <c r="BP35" i="6"/>
  <c r="BQ35" i="6"/>
  <c r="BK36" i="6"/>
  <c r="BO36" i="6"/>
  <c r="BP36" i="6"/>
  <c r="BQ36" i="6"/>
  <c r="BK37" i="6"/>
  <c r="BO37" i="6"/>
  <c r="BP37" i="6"/>
  <c r="BQ37" i="6"/>
  <c r="BK38" i="6"/>
  <c r="BO38" i="6"/>
  <c r="BP38" i="6"/>
  <c r="BQ38" i="6"/>
  <c r="BK39" i="6"/>
  <c r="BO39" i="6"/>
  <c r="BP39" i="6"/>
  <c r="BQ39" i="6"/>
  <c r="BK40" i="6"/>
  <c r="BO40" i="6"/>
  <c r="BP40" i="6"/>
  <c r="BQ40" i="6"/>
  <c r="BK41" i="6"/>
  <c r="BO41" i="6"/>
  <c r="BP41" i="6"/>
  <c r="BQ41" i="6"/>
  <c r="BK42" i="6"/>
  <c r="BO42" i="6"/>
  <c r="BP42" i="6"/>
  <c r="BQ42" i="6"/>
  <c r="BK43" i="6"/>
  <c r="BO43" i="6"/>
  <c r="BP43" i="6"/>
  <c r="BQ43" i="6"/>
  <c r="BK44" i="6"/>
  <c r="BO44" i="6"/>
  <c r="BP44" i="6"/>
  <c r="BQ44" i="6"/>
  <c r="BK45" i="6"/>
  <c r="BO45" i="6"/>
  <c r="BP45" i="6"/>
  <c r="BQ45" i="6"/>
  <c r="BQ3" i="6"/>
  <c r="BP3" i="6"/>
  <c r="BK3" i="6"/>
  <c r="S1413" i="6"/>
  <c r="S1411" i="6"/>
  <c r="S1263" i="6"/>
  <c r="S1261" i="6"/>
  <c r="S1154" i="6"/>
  <c r="S970" i="6"/>
  <c r="S969" i="6"/>
  <c r="S754" i="6"/>
  <c r="S753" i="6"/>
  <c r="S752" i="6"/>
  <c r="S700" i="6"/>
  <c r="S684" i="6"/>
  <c r="S683" i="6"/>
  <c r="S677" i="6"/>
  <c r="S672" i="6"/>
  <c r="S639" i="6"/>
  <c r="S638" i="6"/>
  <c r="S635" i="6"/>
  <c r="S634" i="6"/>
  <c r="S633" i="6"/>
  <c r="S627" i="6"/>
  <c r="S616" i="6"/>
  <c r="S615" i="6"/>
  <c r="S607" i="6"/>
  <c r="S606" i="6"/>
  <c r="S598" i="6"/>
  <c r="S597" i="6"/>
  <c r="S582" i="6"/>
  <c r="S563" i="6"/>
  <c r="S535" i="6"/>
  <c r="S492" i="6"/>
  <c r="S477" i="6"/>
  <c r="S469" i="6"/>
  <c r="S455" i="6"/>
  <c r="S454" i="6"/>
  <c r="S415" i="6"/>
  <c r="S414" i="6"/>
  <c r="S409" i="6"/>
  <c r="S403" i="6"/>
  <c r="S332" i="6"/>
  <c r="S331" i="6"/>
  <c r="S317" i="6"/>
  <c r="S248" i="6"/>
  <c r="S247" i="6"/>
  <c r="S230" i="6"/>
  <c r="S229" i="6"/>
  <c r="S1738" i="6"/>
  <c r="S210" i="6"/>
  <c r="S193" i="6"/>
  <c r="S1735" i="6"/>
  <c r="S61" i="6"/>
  <c r="S53" i="6"/>
  <c r="S39" i="6"/>
  <c r="S13" i="6"/>
  <c r="R1413" i="6"/>
  <c r="R1411" i="6"/>
  <c r="R1263" i="6"/>
  <c r="R1261" i="6"/>
  <c r="R1154" i="6"/>
  <c r="R970" i="6"/>
  <c r="R969" i="6"/>
  <c r="R754" i="6"/>
  <c r="R753" i="6"/>
  <c r="R752" i="6"/>
  <c r="R700" i="6"/>
  <c r="R684" i="6"/>
  <c r="R683" i="6"/>
  <c r="R677" i="6"/>
  <c r="R672" i="6"/>
  <c r="R639" i="6"/>
  <c r="R638" i="6"/>
  <c r="R635" i="6"/>
  <c r="R634" i="6"/>
  <c r="R633" i="6"/>
  <c r="R627" i="6"/>
  <c r="R616" i="6"/>
  <c r="R615" i="6"/>
  <c r="R607" i="6"/>
  <c r="R606" i="6"/>
  <c r="R598" i="6"/>
  <c r="R597" i="6"/>
  <c r="R582" i="6"/>
  <c r="R563" i="6"/>
  <c r="R535" i="6"/>
  <c r="R492" i="6"/>
  <c r="R477" i="6"/>
  <c r="R469" i="6"/>
  <c r="R455" i="6"/>
  <c r="R454" i="6"/>
  <c r="R415" i="6"/>
  <c r="R414" i="6"/>
  <c r="R409" i="6"/>
  <c r="R403" i="6"/>
  <c r="R332" i="6"/>
  <c r="R331" i="6"/>
  <c r="R317" i="6"/>
  <c r="R248" i="6"/>
  <c r="R247" i="6"/>
  <c r="R230" i="6"/>
  <c r="R229" i="6"/>
  <c r="R1738" i="6"/>
  <c r="R210" i="6"/>
  <c r="R193" i="6"/>
  <c r="R1735" i="6"/>
  <c r="R61" i="6"/>
  <c r="R53" i="6"/>
  <c r="R39" i="6"/>
  <c r="R13" i="6"/>
  <c r="BI1406" i="6"/>
  <c r="BI1405" i="6"/>
  <c r="BI1317" i="6"/>
  <c r="BI1217" i="6"/>
  <c r="BI1196" i="6"/>
  <c r="BI1195" i="6"/>
  <c r="BI1194" i="6"/>
  <c r="BI1179" i="6"/>
  <c r="BI1142" i="6"/>
  <c r="BI1141" i="6"/>
  <c r="BI1140" i="6"/>
  <c r="BI1139" i="6"/>
  <c r="BI1138" i="6"/>
  <c r="BI1137" i="6"/>
  <c r="BI1136" i="6"/>
  <c r="BI136" i="6"/>
  <c r="CI1415" i="6"/>
  <c r="CH1415" i="6"/>
  <c r="CI1414" i="6"/>
  <c r="CH1414" i="6"/>
  <c r="CI1413" i="6"/>
  <c r="CH1413" i="6"/>
  <c r="CI1412" i="6"/>
  <c r="CH1412" i="6"/>
  <c r="CI1411" i="6"/>
  <c r="CH1411" i="6"/>
  <c r="CI1410" i="6"/>
  <c r="CH1410" i="6"/>
  <c r="CI1409" i="6"/>
  <c r="CH1409" i="6"/>
  <c r="CI1408" i="6"/>
  <c r="CH1408" i="6"/>
  <c r="CI1407" i="6"/>
  <c r="CH1407" i="6"/>
  <c r="CI1406" i="6"/>
  <c r="CH1406" i="6"/>
  <c r="CI1405" i="6"/>
  <c r="CH1405" i="6"/>
  <c r="CI1404" i="6"/>
  <c r="CH1404" i="6"/>
  <c r="CI1403" i="6"/>
  <c r="CH1403" i="6"/>
  <c r="CI1402" i="6"/>
  <c r="CH1402" i="6"/>
  <c r="CI1401" i="6"/>
  <c r="CH1401" i="6"/>
  <c r="CI1400" i="6"/>
  <c r="CH1400" i="6"/>
  <c r="CI1399" i="6"/>
  <c r="CH1399" i="6"/>
  <c r="CI1398" i="6"/>
  <c r="CH1398" i="6"/>
  <c r="CI1397" i="6"/>
  <c r="CH1397" i="6"/>
  <c r="CI1396" i="6"/>
  <c r="CH1396" i="6"/>
  <c r="CI1395" i="6"/>
  <c r="CH1395" i="6"/>
  <c r="CI1394" i="6"/>
  <c r="CH1394" i="6"/>
  <c r="CI1393" i="6"/>
  <c r="CH1393" i="6"/>
  <c r="CI1392" i="6"/>
  <c r="CH1392" i="6"/>
  <c r="CI1391" i="6"/>
  <c r="CH1391" i="6"/>
  <c r="CI1390" i="6"/>
  <c r="CH1390" i="6"/>
  <c r="CI1389" i="6"/>
  <c r="CH1389" i="6"/>
  <c r="CI1388" i="6"/>
  <c r="CH1388" i="6"/>
  <c r="CI1387" i="6"/>
  <c r="CH1387" i="6"/>
  <c r="CI1386" i="6"/>
  <c r="CH1386" i="6"/>
  <c r="CI1385" i="6"/>
  <c r="CH1385" i="6"/>
  <c r="CI1384" i="6"/>
  <c r="CH1384" i="6"/>
  <c r="CI1383" i="6"/>
  <c r="CH1383" i="6"/>
  <c r="CI1382" i="6"/>
  <c r="CH1382" i="6"/>
  <c r="CI1381" i="6"/>
  <c r="CH1381" i="6"/>
  <c r="CI1380" i="6"/>
  <c r="CH1380" i="6"/>
  <c r="CI1379" i="6"/>
  <c r="CH1379" i="6"/>
  <c r="CI1378" i="6"/>
  <c r="CH1378" i="6"/>
  <c r="CI1377" i="6"/>
  <c r="CH1377" i="6"/>
  <c r="CI1376" i="6"/>
  <c r="CH1376" i="6"/>
  <c r="CI1375" i="6"/>
  <c r="CH1375" i="6"/>
  <c r="CI1374" i="6"/>
  <c r="CH1374" i="6"/>
  <c r="CI1373" i="6"/>
  <c r="CH1373" i="6"/>
  <c r="CI1372" i="6"/>
  <c r="CH1372" i="6"/>
  <c r="CI1371" i="6"/>
  <c r="CH1371" i="6"/>
  <c r="CI1370" i="6"/>
  <c r="CH1370" i="6"/>
  <c r="CI1369" i="6"/>
  <c r="CH1369" i="6"/>
  <c r="CI1368" i="6"/>
  <c r="CH1368" i="6"/>
  <c r="CI1366" i="6"/>
  <c r="CH1366" i="6"/>
  <c r="CI1365" i="6"/>
  <c r="CH1365" i="6"/>
  <c r="CI1364" i="6"/>
  <c r="CH1364" i="6"/>
  <c r="CI1363" i="6"/>
  <c r="CH1363" i="6"/>
  <c r="CI1362" i="6"/>
  <c r="CH1362" i="6"/>
  <c r="CI1361" i="6"/>
  <c r="CH1361" i="6"/>
  <c r="CI1360" i="6"/>
  <c r="CH1360" i="6"/>
  <c r="CI1359" i="6"/>
  <c r="CH1359" i="6"/>
  <c r="CI1358" i="6"/>
  <c r="CH1358" i="6"/>
  <c r="CI1357" i="6"/>
  <c r="CH1357" i="6"/>
  <c r="CI1356" i="6"/>
  <c r="CH1356" i="6"/>
  <c r="CI1355" i="6"/>
  <c r="CH1355" i="6"/>
  <c r="CI1354" i="6"/>
  <c r="CH1354" i="6"/>
  <c r="CI1353" i="6"/>
  <c r="CH1353" i="6"/>
  <c r="CI1352" i="6"/>
  <c r="CH1352" i="6"/>
  <c r="CI1351" i="6"/>
  <c r="CH1351" i="6"/>
  <c r="CI1350" i="6"/>
  <c r="CH1350" i="6"/>
  <c r="CI1349" i="6"/>
  <c r="CH1349" i="6"/>
  <c r="CI1348" i="6"/>
  <c r="CH1348" i="6"/>
  <c r="CI1347" i="6"/>
  <c r="CH1347" i="6"/>
  <c r="CI1346" i="6"/>
  <c r="CH1346" i="6"/>
  <c r="CI1345" i="6"/>
  <c r="CH1345" i="6"/>
  <c r="CI1344" i="6"/>
  <c r="CH1344" i="6"/>
  <c r="CI1343" i="6"/>
  <c r="CH1343" i="6"/>
  <c r="CI1342" i="6"/>
  <c r="CH1342" i="6"/>
  <c r="CI1341" i="6"/>
  <c r="CH1341" i="6"/>
  <c r="CI1340" i="6"/>
  <c r="CH1340" i="6"/>
  <c r="CI1339" i="6"/>
  <c r="CH1339" i="6"/>
  <c r="CI1338" i="6"/>
  <c r="CH1338" i="6"/>
  <c r="CI1337" i="6"/>
  <c r="CH1337" i="6"/>
  <c r="CI1336" i="6"/>
  <c r="CH1336" i="6"/>
  <c r="CI1335" i="6"/>
  <c r="CH1335" i="6"/>
  <c r="CI1334" i="6"/>
  <c r="CH1334" i="6"/>
  <c r="CI1333" i="6"/>
  <c r="CH1333" i="6"/>
  <c r="CI1332" i="6"/>
  <c r="CH1332" i="6"/>
  <c r="CI1331" i="6"/>
  <c r="CH1331" i="6"/>
  <c r="CI1330" i="6"/>
  <c r="CH1330" i="6"/>
  <c r="CI1329" i="6"/>
  <c r="CH1329" i="6"/>
  <c r="CI1328" i="6"/>
  <c r="CH1328" i="6"/>
  <c r="CI1327" i="6"/>
  <c r="CH1327" i="6"/>
  <c r="CI1326" i="6"/>
  <c r="CH1326" i="6"/>
  <c r="CI1325" i="6"/>
  <c r="CH1325" i="6"/>
  <c r="CI1324" i="6"/>
  <c r="CH1324" i="6"/>
  <c r="CI1323" i="6"/>
  <c r="CH1323" i="6"/>
  <c r="CI1322" i="6"/>
  <c r="CH1322" i="6"/>
  <c r="CI1321" i="6"/>
  <c r="CH1321" i="6"/>
  <c r="CI1320" i="6"/>
  <c r="CH1320" i="6"/>
  <c r="CI1319" i="6"/>
  <c r="CH1319" i="6"/>
  <c r="CI1318" i="6"/>
  <c r="CH1318" i="6"/>
  <c r="CI1317" i="6"/>
  <c r="CH1317" i="6"/>
  <c r="CI1316" i="6"/>
  <c r="CH1316" i="6"/>
  <c r="CI1315" i="6"/>
  <c r="CH1315" i="6"/>
  <c r="CI1314" i="6"/>
  <c r="CH1314" i="6"/>
  <c r="CI1313" i="6"/>
  <c r="CH1313" i="6"/>
  <c r="CI1312" i="6"/>
  <c r="CH1312" i="6"/>
  <c r="CI1311" i="6"/>
  <c r="CH1311" i="6"/>
  <c r="CI1310" i="6"/>
  <c r="CH1310" i="6"/>
  <c r="CI1309" i="6"/>
  <c r="CH1309" i="6"/>
  <c r="CI1308" i="6"/>
  <c r="CH1308" i="6"/>
  <c r="CI1307" i="6"/>
  <c r="CH1307" i="6"/>
  <c r="CI1306" i="6"/>
  <c r="CH1306" i="6"/>
  <c r="CI1305" i="6"/>
  <c r="CH1305" i="6"/>
  <c r="CI1304" i="6"/>
  <c r="CH1304" i="6"/>
  <c r="CI1303" i="6"/>
  <c r="CH1303" i="6"/>
  <c r="CI1302" i="6"/>
  <c r="CH1302" i="6"/>
  <c r="CI1301" i="6"/>
  <c r="CH1301" i="6"/>
  <c r="CI1300" i="6"/>
  <c r="CH1300" i="6"/>
  <c r="CI1299" i="6"/>
  <c r="CH1299" i="6"/>
  <c r="CI1298" i="6"/>
  <c r="CH1298" i="6"/>
  <c r="CI1297" i="6"/>
  <c r="CH1297" i="6"/>
  <c r="CI1296" i="6"/>
  <c r="CH1296" i="6"/>
  <c r="CI1295" i="6"/>
  <c r="CH1295" i="6"/>
  <c r="CI1294" i="6"/>
  <c r="CH1294" i="6"/>
  <c r="CI1293" i="6"/>
  <c r="CH1293" i="6"/>
  <c r="CI1292" i="6"/>
  <c r="CH1292" i="6"/>
  <c r="CI1291" i="6"/>
  <c r="CH1291" i="6"/>
  <c r="CI1290" i="6"/>
  <c r="CH1290" i="6"/>
  <c r="CI1289" i="6"/>
  <c r="CH1289" i="6"/>
  <c r="CI1288" i="6"/>
  <c r="CH1288" i="6"/>
  <c r="CI1287" i="6"/>
  <c r="CH1287" i="6"/>
  <c r="CI1286" i="6"/>
  <c r="CH1286" i="6"/>
  <c r="CI1285" i="6"/>
  <c r="CH1285" i="6"/>
  <c r="CI1284" i="6"/>
  <c r="CH1284" i="6"/>
  <c r="CI1283" i="6"/>
  <c r="CH1283" i="6"/>
  <c r="CI1282" i="6"/>
  <c r="CH1282" i="6"/>
  <c r="CI1281" i="6"/>
  <c r="CH1281" i="6"/>
  <c r="CI1280" i="6"/>
  <c r="CH1280" i="6"/>
  <c r="CI1279" i="6"/>
  <c r="CH1279" i="6"/>
  <c r="CI1278" i="6"/>
  <c r="CH1278" i="6"/>
  <c r="CI1277" i="6"/>
  <c r="CH1277" i="6"/>
  <c r="CI1276" i="6"/>
  <c r="CH1276" i="6"/>
  <c r="CI1275" i="6"/>
  <c r="CH1275" i="6"/>
  <c r="CI1274" i="6"/>
  <c r="CH1274" i="6"/>
  <c r="CI1273" i="6"/>
  <c r="CH1273" i="6"/>
  <c r="CI1272" i="6"/>
  <c r="CH1272" i="6"/>
  <c r="CI1271" i="6"/>
  <c r="CH1271" i="6"/>
  <c r="CI1270" i="6"/>
  <c r="CH1270" i="6"/>
  <c r="CI1269" i="6"/>
  <c r="CH1269" i="6"/>
  <c r="CI1268" i="6"/>
  <c r="CH1268" i="6"/>
  <c r="CI1267" i="6"/>
  <c r="CH1267" i="6"/>
  <c r="CI1266" i="6"/>
  <c r="CH1266" i="6"/>
  <c r="CI1265" i="6"/>
  <c r="CH1265" i="6"/>
  <c r="CI1264" i="6"/>
  <c r="CH1264" i="6"/>
  <c r="CI1263" i="6"/>
  <c r="CH1263" i="6"/>
  <c r="CI1262" i="6"/>
  <c r="CH1262" i="6"/>
  <c r="CI1261" i="6"/>
  <c r="CH1261" i="6"/>
  <c r="CI1260" i="6"/>
  <c r="CH1260" i="6"/>
  <c r="CI1259" i="6"/>
  <c r="CH1259" i="6"/>
  <c r="CI1258" i="6"/>
  <c r="CH1258" i="6"/>
  <c r="CI1257" i="6"/>
  <c r="CH1257" i="6"/>
  <c r="CI1256" i="6"/>
  <c r="CH1256" i="6"/>
  <c r="CI1255" i="6"/>
  <c r="CH1255" i="6"/>
  <c r="CI1254" i="6"/>
  <c r="CH1254" i="6"/>
  <c r="CI1253" i="6"/>
  <c r="CH1253" i="6"/>
  <c r="CI1252" i="6"/>
  <c r="CH1252" i="6"/>
  <c r="CI1251" i="6"/>
  <c r="CH1251" i="6"/>
  <c r="CI1250" i="6"/>
  <c r="CH1250" i="6"/>
  <c r="CI1249" i="6"/>
  <c r="CH1249" i="6"/>
  <c r="CI1248" i="6"/>
  <c r="CH1248" i="6"/>
  <c r="CI1247" i="6"/>
  <c r="CH1247" i="6"/>
  <c r="CI1246" i="6"/>
  <c r="CH1246" i="6"/>
  <c r="CI1245" i="6"/>
  <c r="CH1245" i="6"/>
  <c r="CI1244" i="6"/>
  <c r="CH1244" i="6"/>
  <c r="CI1243" i="6"/>
  <c r="CH1243" i="6"/>
  <c r="CI1242" i="6"/>
  <c r="CH1242" i="6"/>
  <c r="CI1241" i="6"/>
  <c r="CH1241" i="6"/>
  <c r="CI1240" i="6"/>
  <c r="CH1240" i="6"/>
  <c r="CI1239" i="6"/>
  <c r="CH1239" i="6"/>
  <c r="CI1238" i="6"/>
  <c r="CH1238" i="6"/>
  <c r="CI1237" i="6"/>
  <c r="CH1237" i="6"/>
  <c r="CI1236" i="6"/>
  <c r="CH1236" i="6"/>
  <c r="CI1235" i="6"/>
  <c r="CH1235" i="6"/>
  <c r="CI1234" i="6"/>
  <c r="CH1234" i="6"/>
  <c r="CI1233" i="6"/>
  <c r="CH1233" i="6"/>
  <c r="CI1232" i="6"/>
  <c r="CH1232" i="6"/>
  <c r="CI1231" i="6"/>
  <c r="CH1231" i="6"/>
  <c r="CI1230" i="6"/>
  <c r="CH1230" i="6"/>
  <c r="CI1229" i="6"/>
  <c r="CH1229" i="6"/>
  <c r="CI1228" i="6"/>
  <c r="CH1228" i="6"/>
  <c r="CI1227" i="6"/>
  <c r="CH1227" i="6"/>
  <c r="CI1226" i="6"/>
  <c r="CH1226" i="6"/>
  <c r="CI1225" i="6"/>
  <c r="CH1225" i="6"/>
  <c r="CI1224" i="6"/>
  <c r="CH1224" i="6"/>
  <c r="CI1223" i="6"/>
  <c r="CH1223" i="6"/>
  <c r="CI1222" i="6"/>
  <c r="CH1222" i="6"/>
  <c r="CI1221" i="6"/>
  <c r="CH1221" i="6"/>
  <c r="CI1220" i="6"/>
  <c r="CH1220" i="6"/>
  <c r="CI1219" i="6"/>
  <c r="CH1219" i="6"/>
  <c r="CI1218" i="6"/>
  <c r="CH1218" i="6"/>
  <c r="CI1217" i="6"/>
  <c r="CH1217" i="6"/>
  <c r="CI1216" i="6"/>
  <c r="CH1216" i="6"/>
  <c r="CI1215" i="6"/>
  <c r="CH1215" i="6"/>
  <c r="CI1214" i="6"/>
  <c r="CH1214" i="6"/>
  <c r="CI1213" i="6"/>
  <c r="CH1213" i="6"/>
  <c r="CI1212" i="6"/>
  <c r="CH1212" i="6"/>
  <c r="CI1211" i="6"/>
  <c r="CH1211" i="6"/>
  <c r="CI1210" i="6"/>
  <c r="CH1210" i="6"/>
  <c r="CI1209" i="6"/>
  <c r="CH1209" i="6"/>
  <c r="CI1208" i="6"/>
  <c r="CH1208" i="6"/>
  <c r="CI1207" i="6"/>
  <c r="CH1207" i="6"/>
  <c r="CI1206" i="6"/>
  <c r="CH1206" i="6"/>
  <c r="CI1205" i="6"/>
  <c r="CH1205" i="6"/>
  <c r="CI1204" i="6"/>
  <c r="CH1204" i="6"/>
  <c r="CI1203" i="6"/>
  <c r="CH1203" i="6"/>
  <c r="CI1202" i="6"/>
  <c r="CH1202" i="6"/>
  <c r="CI1201" i="6"/>
  <c r="CH1201" i="6"/>
  <c r="CI1200" i="6"/>
  <c r="CH1200" i="6"/>
  <c r="CI1199" i="6"/>
  <c r="CH1199" i="6"/>
  <c r="CI1198" i="6"/>
  <c r="CH1198" i="6"/>
  <c r="CI1197" i="6"/>
  <c r="CH1197" i="6"/>
  <c r="CI1196" i="6"/>
  <c r="CH1196" i="6"/>
  <c r="CI1195" i="6"/>
  <c r="CH1195" i="6"/>
  <c r="CI1194" i="6"/>
  <c r="CH1194" i="6"/>
  <c r="CI1193" i="6"/>
  <c r="CH1193" i="6"/>
  <c r="CI1192" i="6"/>
  <c r="CH1192" i="6"/>
  <c r="CI1191" i="6"/>
  <c r="CH1191" i="6"/>
  <c r="CI1190" i="6"/>
  <c r="CH1190" i="6"/>
  <c r="CI1189" i="6"/>
  <c r="CH1189" i="6"/>
  <c r="CI1188" i="6"/>
  <c r="CH1188" i="6"/>
  <c r="CI1187" i="6"/>
  <c r="CH1187" i="6"/>
  <c r="CI1186" i="6"/>
  <c r="CH1186" i="6"/>
  <c r="CI1185" i="6"/>
  <c r="CH1185" i="6"/>
  <c r="CI1184" i="6"/>
  <c r="CH1184" i="6"/>
  <c r="CI1183" i="6"/>
  <c r="CH1183" i="6"/>
  <c r="CI1182" i="6"/>
  <c r="CH1182" i="6"/>
  <c r="CI1181" i="6"/>
  <c r="CH1181" i="6"/>
  <c r="CI1180" i="6"/>
  <c r="CH1180" i="6"/>
  <c r="CI1179" i="6"/>
  <c r="CH1179" i="6"/>
  <c r="CI1178" i="6"/>
  <c r="CH1178" i="6"/>
  <c r="CI1177" i="6"/>
  <c r="CH1177" i="6"/>
  <c r="CI1176" i="6"/>
  <c r="CH1176" i="6"/>
  <c r="CI1175" i="6"/>
  <c r="CH1175" i="6"/>
  <c r="CI1174" i="6"/>
  <c r="CH1174" i="6"/>
  <c r="CI1173" i="6"/>
  <c r="CH1173" i="6"/>
  <c r="CI1172" i="6"/>
  <c r="CH1172" i="6"/>
  <c r="CI1171" i="6"/>
  <c r="CH1171" i="6"/>
  <c r="CI1170" i="6"/>
  <c r="CH1170" i="6"/>
  <c r="CI1169" i="6"/>
  <c r="CH1169" i="6"/>
  <c r="CI1168" i="6"/>
  <c r="CH1168" i="6"/>
  <c r="CI1167" i="6"/>
  <c r="CH1167" i="6"/>
  <c r="CI1166" i="6"/>
  <c r="CH1166" i="6"/>
  <c r="CI1165" i="6"/>
  <c r="CH1165" i="6"/>
  <c r="CI1164" i="6"/>
  <c r="CH1164" i="6"/>
  <c r="CI1163" i="6"/>
  <c r="CH1163" i="6"/>
  <c r="CI1162" i="6"/>
  <c r="CH1162" i="6"/>
  <c r="CI1161" i="6"/>
  <c r="CH1161" i="6"/>
  <c r="CI1160" i="6"/>
  <c r="CH1160" i="6"/>
  <c r="CI1159" i="6"/>
  <c r="CH1159" i="6"/>
  <c r="CI1158" i="6"/>
  <c r="CH1158" i="6"/>
  <c r="CI1157" i="6"/>
  <c r="CH1157" i="6"/>
  <c r="CI1156" i="6"/>
  <c r="CH1156" i="6"/>
  <c r="CI1155" i="6"/>
  <c r="CH1155" i="6"/>
  <c r="CI1154" i="6"/>
  <c r="CH1154" i="6"/>
  <c r="CI1153" i="6"/>
  <c r="CH1153" i="6"/>
  <c r="CI1152" i="6"/>
  <c r="CH1152" i="6"/>
  <c r="CI1151" i="6"/>
  <c r="CH1151" i="6"/>
  <c r="CI1150" i="6"/>
  <c r="CH1150" i="6"/>
  <c r="CI1149" i="6"/>
  <c r="CH1149" i="6"/>
  <c r="CI1148" i="6"/>
  <c r="CH1148" i="6"/>
  <c r="CI1147" i="6"/>
  <c r="CH1147" i="6"/>
  <c r="CI1146" i="6"/>
  <c r="CH1146" i="6"/>
  <c r="CI1145" i="6"/>
  <c r="CI1144" i="6"/>
  <c r="CI1143" i="6"/>
  <c r="CH1143" i="6"/>
  <c r="CI1142" i="6"/>
  <c r="CH1142" i="6"/>
  <c r="CI1141" i="6"/>
  <c r="CH1141" i="6"/>
  <c r="CI1140" i="6"/>
  <c r="CH1140" i="6"/>
  <c r="CI1139" i="6"/>
  <c r="CH1139" i="6"/>
  <c r="CI1138" i="6"/>
  <c r="CH1138" i="6"/>
  <c r="CI1137" i="6"/>
  <c r="CH1137" i="6"/>
  <c r="CI1136" i="6"/>
  <c r="CH1136" i="6"/>
  <c r="CI1135" i="6"/>
  <c r="CH1135" i="6"/>
  <c r="CI1134" i="6"/>
  <c r="CH1134" i="6"/>
  <c r="CI1133" i="6"/>
  <c r="CH1133" i="6"/>
  <c r="CI1132" i="6"/>
  <c r="CH1132" i="6"/>
  <c r="CI1131" i="6"/>
  <c r="CH1131" i="6"/>
  <c r="CI1130" i="6"/>
  <c r="CH1130" i="6"/>
  <c r="CI1129" i="6"/>
  <c r="CH1129" i="6"/>
  <c r="CI1128" i="6"/>
  <c r="CH1128" i="6"/>
  <c r="CI1127" i="6"/>
  <c r="CH1127" i="6"/>
  <c r="CI1126" i="6"/>
  <c r="CH1126" i="6"/>
  <c r="CI1125" i="6"/>
  <c r="CH1125" i="6"/>
  <c r="CI1124" i="6"/>
  <c r="CH1124" i="6"/>
  <c r="CI1123" i="6"/>
  <c r="CH1123" i="6"/>
  <c r="CI1122" i="6"/>
  <c r="CH1122" i="6"/>
  <c r="CI1121" i="6"/>
  <c r="CH1121" i="6"/>
  <c r="CI1120" i="6"/>
  <c r="CH1120" i="6"/>
  <c r="CI1119" i="6"/>
  <c r="CH1119" i="6"/>
  <c r="CI1118" i="6"/>
  <c r="CH1118" i="6"/>
  <c r="CI1117" i="6"/>
  <c r="CH1117" i="6"/>
  <c r="CI1116" i="6"/>
  <c r="CH1116" i="6"/>
  <c r="CI1115" i="6"/>
  <c r="CH1115" i="6"/>
  <c r="CI1114" i="6"/>
  <c r="CH1114" i="6"/>
  <c r="CI1113" i="6"/>
  <c r="CH1113" i="6"/>
  <c r="CI1112" i="6"/>
  <c r="CH1112" i="6"/>
  <c r="CI1111" i="6"/>
  <c r="CH1111" i="6"/>
  <c r="CI1110" i="6"/>
  <c r="CH1110" i="6"/>
  <c r="CI1109" i="6"/>
  <c r="CH1109" i="6"/>
  <c r="CI1108" i="6"/>
  <c r="CH1108" i="6"/>
  <c r="CI1107" i="6"/>
  <c r="CH1107" i="6"/>
  <c r="CI1106" i="6"/>
  <c r="CI1105" i="6"/>
  <c r="CH1105" i="6"/>
  <c r="CI1104" i="6"/>
  <c r="CI1103" i="6"/>
  <c r="CH1103" i="6"/>
  <c r="CI1102" i="6"/>
  <c r="CH1102" i="6"/>
  <c r="CI1101" i="6"/>
  <c r="CI1100" i="6"/>
  <c r="CH1100" i="6"/>
  <c r="CI1099" i="6"/>
  <c r="CH1099" i="6"/>
  <c r="CI1098" i="6"/>
  <c r="CH1098" i="6"/>
  <c r="CI1097" i="6"/>
  <c r="CH1097" i="6"/>
  <c r="CI1096" i="6"/>
  <c r="CH1096" i="6"/>
  <c r="CI1095" i="6"/>
  <c r="CH1095" i="6"/>
  <c r="CI1094" i="6"/>
  <c r="CH1094" i="6"/>
  <c r="CI1093" i="6"/>
  <c r="CH1093" i="6"/>
  <c r="CI1092" i="6"/>
  <c r="CH1092" i="6"/>
  <c r="CI1091" i="6"/>
  <c r="CH1091" i="6"/>
  <c r="CI1090" i="6"/>
  <c r="CH1090" i="6"/>
  <c r="CI1089" i="6"/>
  <c r="CH1089" i="6"/>
  <c r="CI1088" i="6"/>
  <c r="CH1088" i="6"/>
  <c r="CI1087" i="6"/>
  <c r="CH1087" i="6"/>
  <c r="CI1086" i="6"/>
  <c r="CH1086" i="6"/>
  <c r="CI1085" i="6"/>
  <c r="CH1085" i="6"/>
  <c r="CI1084" i="6"/>
  <c r="CH1084" i="6"/>
  <c r="CI1083" i="6"/>
  <c r="CH1083" i="6"/>
  <c r="CI1082" i="6"/>
  <c r="CH1082" i="6"/>
  <c r="CI1081" i="6"/>
  <c r="CH1081" i="6"/>
  <c r="CI1080" i="6"/>
  <c r="CH1080" i="6"/>
  <c r="CI1079" i="6"/>
  <c r="CH1079" i="6"/>
  <c r="CI1078" i="6"/>
  <c r="CH1078" i="6"/>
  <c r="CI1077" i="6"/>
  <c r="CH1077" i="6"/>
  <c r="CI1076" i="6"/>
  <c r="CH1076" i="6"/>
  <c r="CI1075" i="6"/>
  <c r="CH1075" i="6"/>
  <c r="CI1074" i="6"/>
  <c r="CH1074" i="6"/>
  <c r="CI1073" i="6"/>
  <c r="CI1072" i="6"/>
  <c r="CH1072" i="6"/>
  <c r="CI1071" i="6"/>
  <c r="CH1071" i="6"/>
  <c r="CI1070" i="6"/>
  <c r="CH1070" i="6"/>
  <c r="CI1069" i="6"/>
  <c r="CH1069" i="6"/>
  <c r="CI1068" i="6"/>
  <c r="CI1067" i="6"/>
  <c r="CH1067" i="6"/>
  <c r="CI1066" i="6"/>
  <c r="CH1066" i="6"/>
  <c r="CI1065" i="6"/>
  <c r="CH1065" i="6"/>
  <c r="CI1756" i="6"/>
  <c r="CH1756" i="6"/>
  <c r="CI1064" i="6"/>
  <c r="CH1064" i="6"/>
  <c r="CI1063" i="6"/>
  <c r="CH1063" i="6"/>
  <c r="CI1062" i="6"/>
  <c r="CH1062" i="6"/>
  <c r="CI1061" i="6"/>
  <c r="CH1061" i="6"/>
  <c r="CI1060" i="6"/>
  <c r="CH1060" i="6"/>
  <c r="CI1059" i="6"/>
  <c r="CH1059" i="6"/>
  <c r="CI1058" i="6"/>
  <c r="CH1058" i="6"/>
  <c r="CI1057" i="6"/>
  <c r="CH1057" i="6"/>
  <c r="CI1056" i="6"/>
  <c r="CH1056" i="6"/>
  <c r="CI1752" i="6"/>
  <c r="CH1752" i="6"/>
  <c r="CI1055" i="6"/>
  <c r="CH1055" i="6"/>
  <c r="CI1054" i="6"/>
  <c r="CH1054" i="6"/>
  <c r="CI1053" i="6"/>
  <c r="CH1053" i="6"/>
  <c r="CI1052" i="6"/>
  <c r="CH1052" i="6"/>
  <c r="CI1051" i="6"/>
  <c r="CH1051" i="6"/>
  <c r="CI1050" i="6"/>
  <c r="CH1050" i="6"/>
  <c r="CI1049" i="6"/>
  <c r="CH1049" i="6"/>
  <c r="CI1048" i="6"/>
  <c r="CH1048" i="6"/>
  <c r="CI1047" i="6"/>
  <c r="CH1047" i="6"/>
  <c r="CI1046" i="6"/>
  <c r="CH1046" i="6"/>
  <c r="CI1045" i="6"/>
  <c r="CH1045" i="6"/>
  <c r="CI1044" i="6"/>
  <c r="CH1044" i="6"/>
  <c r="CI1043" i="6"/>
  <c r="CH1043" i="6"/>
  <c r="CI1042" i="6"/>
  <c r="CH1042" i="6"/>
  <c r="CI1041" i="6"/>
  <c r="CH1041" i="6"/>
  <c r="CI1040" i="6"/>
  <c r="CH1040" i="6"/>
  <c r="CI1039" i="6"/>
  <c r="CH1039" i="6"/>
  <c r="CI1038" i="6"/>
  <c r="CH1038" i="6"/>
  <c r="CI1037" i="6"/>
  <c r="CH1037" i="6"/>
  <c r="CI1036" i="6"/>
  <c r="CH1036" i="6"/>
  <c r="CI1035" i="6"/>
  <c r="CH1035" i="6"/>
  <c r="CI1034" i="6"/>
  <c r="CH1034" i="6"/>
  <c r="CI1033" i="6"/>
  <c r="CH1033" i="6"/>
  <c r="CI1032" i="6"/>
  <c r="CH1032" i="6"/>
  <c r="CI1031" i="6"/>
  <c r="CH1031" i="6"/>
  <c r="CI1030" i="6"/>
  <c r="CH1030" i="6"/>
  <c r="CI1029" i="6"/>
  <c r="CH1029" i="6"/>
  <c r="CI1028" i="6"/>
  <c r="CH1028" i="6"/>
  <c r="CI1027" i="6"/>
  <c r="CH1027" i="6"/>
  <c r="CI1026" i="6"/>
  <c r="CH1026" i="6"/>
  <c r="CI1025" i="6"/>
  <c r="CH1025" i="6"/>
  <c r="CI1024" i="6"/>
  <c r="CH1024" i="6"/>
  <c r="CI1023" i="6"/>
  <c r="CH1023" i="6"/>
  <c r="CI1022" i="6"/>
  <c r="CH1022" i="6"/>
  <c r="CI1021" i="6"/>
  <c r="CH1021" i="6"/>
  <c r="CI1020" i="6"/>
  <c r="CH1020" i="6"/>
  <c r="CI1019" i="6"/>
  <c r="CH1019" i="6"/>
  <c r="CI1018" i="6"/>
  <c r="CH1018" i="6"/>
  <c r="CI1017" i="6"/>
  <c r="CH1017" i="6"/>
  <c r="CI1016" i="6"/>
  <c r="CH1016" i="6"/>
  <c r="CI1015" i="6"/>
  <c r="CH1015" i="6"/>
  <c r="CI1014" i="6"/>
  <c r="CH1014" i="6"/>
  <c r="CI1013" i="6"/>
  <c r="CH1013" i="6"/>
  <c r="CI1012" i="6"/>
  <c r="CH1012" i="6"/>
  <c r="CI1011" i="6"/>
  <c r="CH1011" i="6"/>
  <c r="CI1010" i="6"/>
  <c r="CH1010" i="6"/>
  <c r="CI1009" i="6"/>
  <c r="CH1009" i="6"/>
  <c r="CI1008" i="6"/>
  <c r="CH1008" i="6"/>
  <c r="CI1007" i="6"/>
  <c r="CH1007" i="6"/>
  <c r="CI1006" i="6"/>
  <c r="CH1006" i="6"/>
  <c r="CI1005" i="6"/>
  <c r="CH1005" i="6"/>
  <c r="CI1004" i="6"/>
  <c r="CH1004" i="6"/>
  <c r="CI1003" i="6"/>
  <c r="CH1003" i="6"/>
  <c r="CI1002" i="6"/>
  <c r="CH1002" i="6"/>
  <c r="CI1001" i="6"/>
  <c r="CH1001" i="6"/>
  <c r="CI1000" i="6"/>
  <c r="CH1000" i="6"/>
  <c r="CI999" i="6"/>
  <c r="CH999" i="6"/>
  <c r="CI998" i="6"/>
  <c r="CH998" i="6"/>
  <c r="CI997" i="6"/>
  <c r="CH997" i="6"/>
  <c r="CI996" i="6"/>
  <c r="CH996" i="6"/>
  <c r="CI995" i="6"/>
  <c r="CH995" i="6"/>
  <c r="CI994" i="6"/>
  <c r="CH994" i="6"/>
  <c r="CI993" i="6"/>
  <c r="CH993" i="6"/>
  <c r="CI992" i="6"/>
  <c r="CH992" i="6"/>
  <c r="CI991" i="6"/>
  <c r="CH991" i="6"/>
  <c r="CI990" i="6"/>
  <c r="CH990" i="6"/>
  <c r="CI989" i="6"/>
  <c r="CH989" i="6"/>
  <c r="CI988" i="6"/>
  <c r="CH988" i="6"/>
  <c r="CI987" i="6"/>
  <c r="CH987" i="6"/>
  <c r="CI986" i="6"/>
  <c r="CH986" i="6"/>
  <c r="CI985" i="6"/>
  <c r="CH985" i="6"/>
  <c r="CI984" i="6"/>
  <c r="CH984" i="6"/>
  <c r="CI983" i="6"/>
  <c r="CH983" i="6"/>
  <c r="CI982" i="6"/>
  <c r="CH982" i="6"/>
  <c r="CI981" i="6"/>
  <c r="CH981" i="6"/>
  <c r="CI980" i="6"/>
  <c r="CH980" i="6"/>
  <c r="CI979" i="6"/>
  <c r="CH979" i="6"/>
  <c r="CI978" i="6"/>
  <c r="CH978" i="6"/>
  <c r="CI977" i="6"/>
  <c r="CH977" i="6"/>
  <c r="CI976" i="6"/>
  <c r="CH976" i="6"/>
  <c r="CI975" i="6"/>
  <c r="CH975" i="6"/>
  <c r="CI974" i="6"/>
  <c r="CH974" i="6"/>
  <c r="CI973" i="6"/>
  <c r="CH973" i="6"/>
  <c r="CI972" i="6"/>
  <c r="CH972" i="6"/>
  <c r="CI971" i="6"/>
  <c r="CH971" i="6"/>
  <c r="CI970" i="6"/>
  <c r="CH970" i="6"/>
  <c r="CI969" i="6"/>
  <c r="CH969" i="6"/>
  <c r="CI968" i="6"/>
  <c r="CH968" i="6"/>
  <c r="CI967" i="6"/>
  <c r="CH967" i="6"/>
  <c r="CI966" i="6"/>
  <c r="CH966" i="6"/>
  <c r="CI965" i="6"/>
  <c r="CH965" i="6"/>
  <c r="CI964" i="6"/>
  <c r="CH964" i="6"/>
  <c r="CI963" i="6"/>
  <c r="CH963" i="6"/>
  <c r="CI962" i="6"/>
  <c r="CH962" i="6"/>
  <c r="CI961" i="6"/>
  <c r="CH961" i="6"/>
  <c r="CI960" i="6"/>
  <c r="CH960" i="6"/>
  <c r="CI959" i="6"/>
  <c r="CH959" i="6"/>
  <c r="CI958" i="6"/>
  <c r="CH958" i="6"/>
  <c r="CI957" i="6"/>
  <c r="CH957" i="6"/>
  <c r="CI956" i="6"/>
  <c r="CH956" i="6"/>
  <c r="CI955" i="6"/>
  <c r="CH955" i="6"/>
  <c r="CI954" i="6"/>
  <c r="CH954" i="6"/>
  <c r="CI953" i="6"/>
  <c r="CH953" i="6"/>
  <c r="CI952" i="6"/>
  <c r="CH952" i="6"/>
  <c r="CI951" i="6"/>
  <c r="CH951" i="6"/>
  <c r="CI950" i="6"/>
  <c r="CH950" i="6"/>
  <c r="CI949" i="6"/>
  <c r="CH949" i="6"/>
  <c r="CI948" i="6"/>
  <c r="CH948" i="6"/>
  <c r="CI947" i="6"/>
  <c r="CH947" i="6"/>
  <c r="CI946" i="6"/>
  <c r="CH946" i="6"/>
  <c r="CI945" i="6"/>
  <c r="CH945" i="6"/>
  <c r="CI944" i="6"/>
  <c r="CH944" i="6"/>
  <c r="CI943" i="6"/>
  <c r="CH943" i="6"/>
  <c r="CI942" i="6"/>
  <c r="CH942" i="6"/>
  <c r="CI941" i="6"/>
  <c r="CH941" i="6"/>
  <c r="CI940" i="6"/>
  <c r="CH940" i="6"/>
  <c r="CI939" i="6"/>
  <c r="CH939" i="6"/>
  <c r="CI938" i="6"/>
  <c r="CH938" i="6"/>
  <c r="CI937" i="6"/>
  <c r="CH937" i="6"/>
  <c r="CI936" i="6"/>
  <c r="CH936" i="6"/>
  <c r="CI935" i="6"/>
  <c r="CH935" i="6"/>
  <c r="CI934" i="6"/>
  <c r="CH934" i="6"/>
  <c r="CI933" i="6"/>
  <c r="CH933" i="6"/>
  <c r="CI932" i="6"/>
  <c r="CH932" i="6"/>
  <c r="CI931" i="6"/>
  <c r="CH931" i="6"/>
  <c r="CI930" i="6"/>
  <c r="CH930" i="6"/>
  <c r="CI929" i="6"/>
  <c r="CH929" i="6"/>
  <c r="CI928" i="6"/>
  <c r="CH928" i="6"/>
  <c r="CI927" i="6"/>
  <c r="CH927" i="6"/>
  <c r="CI926" i="6"/>
  <c r="CH926" i="6"/>
  <c r="CI925" i="6"/>
  <c r="CH925" i="6"/>
  <c r="CI924" i="6"/>
  <c r="CH924" i="6"/>
  <c r="CI923" i="6"/>
  <c r="CH923" i="6"/>
  <c r="CI922" i="6"/>
  <c r="CH922" i="6"/>
  <c r="CI921" i="6"/>
  <c r="CH921" i="6"/>
  <c r="CI920" i="6"/>
  <c r="CH920" i="6"/>
  <c r="CI919" i="6"/>
  <c r="CH919" i="6"/>
  <c r="CI918" i="6"/>
  <c r="CH918" i="6"/>
  <c r="CI917" i="6"/>
  <c r="CH917" i="6"/>
  <c r="CI916" i="6"/>
  <c r="CH916" i="6"/>
  <c r="CI915" i="6"/>
  <c r="CH915" i="6"/>
  <c r="CI914" i="6"/>
  <c r="CH914" i="6"/>
  <c r="CI913" i="6"/>
  <c r="CH913" i="6"/>
  <c r="CI912" i="6"/>
  <c r="CH912" i="6"/>
  <c r="CI911" i="6"/>
  <c r="CH911" i="6"/>
  <c r="CI910" i="6"/>
  <c r="CH910" i="6"/>
  <c r="CI909" i="6"/>
  <c r="CH909" i="6"/>
  <c r="CI908" i="6"/>
  <c r="CH908" i="6"/>
  <c r="CI907" i="6"/>
  <c r="CH907" i="6"/>
  <c r="CI906" i="6"/>
  <c r="CH906" i="6"/>
  <c r="CI905" i="6"/>
  <c r="CH905" i="6"/>
  <c r="CI904" i="6"/>
  <c r="CH904" i="6"/>
  <c r="CI903" i="6"/>
  <c r="CH903" i="6"/>
  <c r="CI902" i="6"/>
  <c r="CH902" i="6"/>
  <c r="CI901" i="6"/>
  <c r="CH901" i="6"/>
  <c r="CI900" i="6"/>
  <c r="CH900" i="6"/>
  <c r="CI899" i="6"/>
  <c r="CH899" i="6"/>
  <c r="CI898" i="6"/>
  <c r="CH898" i="6"/>
  <c r="CI897" i="6"/>
  <c r="CH897" i="6"/>
  <c r="CI896" i="6"/>
  <c r="CH896" i="6"/>
  <c r="CI895" i="6"/>
  <c r="CH895" i="6"/>
  <c r="CI894" i="6"/>
  <c r="CH894" i="6"/>
  <c r="CI893" i="6"/>
  <c r="CH893" i="6"/>
  <c r="CI892" i="6"/>
  <c r="CH892" i="6"/>
  <c r="CI891" i="6"/>
  <c r="CH891" i="6"/>
  <c r="CI890" i="6"/>
  <c r="CH890" i="6"/>
  <c r="CI889" i="6"/>
  <c r="CH889" i="6"/>
  <c r="CI888" i="6"/>
  <c r="CH888" i="6"/>
  <c r="CI887" i="6"/>
  <c r="CH887" i="6"/>
  <c r="CI886" i="6"/>
  <c r="CH886" i="6"/>
  <c r="CI885" i="6"/>
  <c r="CH885" i="6"/>
  <c r="CI884" i="6"/>
  <c r="CH884" i="6"/>
  <c r="CI883" i="6"/>
  <c r="CH883" i="6"/>
  <c r="CI882" i="6"/>
  <c r="CH882" i="6"/>
  <c r="CI881" i="6"/>
  <c r="CH881" i="6"/>
  <c r="CI880" i="6"/>
  <c r="CH880" i="6"/>
  <c r="CI879" i="6"/>
  <c r="CH879" i="6"/>
  <c r="CI878" i="6"/>
  <c r="CH878" i="6"/>
  <c r="CI877" i="6"/>
  <c r="CH877" i="6"/>
  <c r="CI876" i="6"/>
  <c r="CH876" i="6"/>
  <c r="CI875" i="6"/>
  <c r="CH875" i="6"/>
  <c r="CI874" i="6"/>
  <c r="CH874" i="6"/>
  <c r="CI873" i="6"/>
  <c r="CH873" i="6"/>
  <c r="CI872" i="6"/>
  <c r="CH872" i="6"/>
  <c r="CI871" i="6"/>
  <c r="CH871" i="6"/>
  <c r="CI870" i="6"/>
  <c r="CH870" i="6"/>
  <c r="CI869" i="6"/>
  <c r="CH869" i="6"/>
  <c r="CI868" i="6"/>
  <c r="CH868" i="6"/>
  <c r="CI867" i="6"/>
  <c r="CH867" i="6"/>
  <c r="CI866" i="6"/>
  <c r="CH866" i="6"/>
  <c r="CI865" i="6"/>
  <c r="CH865" i="6"/>
  <c r="CI864" i="6"/>
  <c r="CH864" i="6"/>
  <c r="CI863" i="6"/>
  <c r="CH863" i="6"/>
  <c r="CI862" i="6"/>
  <c r="CH862" i="6"/>
  <c r="CI861" i="6"/>
  <c r="CH861" i="6"/>
  <c r="CI860" i="6"/>
  <c r="CH860" i="6"/>
  <c r="CI859" i="6"/>
  <c r="CH859" i="6"/>
  <c r="CI858" i="6"/>
  <c r="CH858" i="6"/>
  <c r="CI857" i="6"/>
  <c r="CH857" i="6"/>
  <c r="CI856" i="6"/>
  <c r="CH856" i="6"/>
  <c r="CI855" i="6"/>
  <c r="CH855" i="6"/>
  <c r="CI854" i="6"/>
  <c r="CH854" i="6"/>
  <c r="CI853" i="6"/>
  <c r="CH853" i="6"/>
  <c r="CI852" i="6"/>
  <c r="CH852" i="6"/>
  <c r="CI851" i="6"/>
  <c r="CH851" i="6"/>
  <c r="CI850" i="6"/>
  <c r="CH850" i="6"/>
  <c r="CI849" i="6"/>
  <c r="CH849" i="6"/>
  <c r="CI848" i="6"/>
  <c r="CH848" i="6"/>
  <c r="CI847" i="6"/>
  <c r="CH847" i="6"/>
  <c r="CI846" i="6"/>
  <c r="CH846" i="6"/>
  <c r="CI845" i="6"/>
  <c r="CH845" i="6"/>
  <c r="CI844" i="6"/>
  <c r="CH844" i="6"/>
  <c r="CI843" i="6"/>
  <c r="CH843" i="6"/>
  <c r="CI842" i="6"/>
  <c r="CH842" i="6"/>
  <c r="CI841" i="6"/>
  <c r="CH841" i="6"/>
  <c r="CI840" i="6"/>
  <c r="CH840" i="6"/>
  <c r="CI839" i="6"/>
  <c r="CH839" i="6"/>
  <c r="CI838" i="6"/>
  <c r="CH838" i="6"/>
  <c r="CI837" i="6"/>
  <c r="CH837" i="6"/>
  <c r="CI836" i="6"/>
  <c r="CH836" i="6"/>
  <c r="CI835" i="6"/>
  <c r="CH835" i="6"/>
  <c r="CI834" i="6"/>
  <c r="CH834" i="6"/>
  <c r="CI833" i="6"/>
  <c r="CH833" i="6"/>
  <c r="CI832" i="6"/>
  <c r="CH832" i="6"/>
  <c r="CI831" i="6"/>
  <c r="CH831" i="6"/>
  <c r="CI830" i="6"/>
  <c r="CH830" i="6"/>
  <c r="CI829" i="6"/>
  <c r="CH829" i="6"/>
  <c r="CI828" i="6"/>
  <c r="CH828" i="6"/>
  <c r="CI827" i="6"/>
  <c r="CH827" i="6"/>
  <c r="CI826" i="6"/>
  <c r="CH826" i="6"/>
  <c r="CI825" i="6"/>
  <c r="CH825" i="6"/>
  <c r="CI824" i="6"/>
  <c r="CH824" i="6"/>
  <c r="CI823" i="6"/>
  <c r="CH823" i="6"/>
  <c r="CI822" i="6"/>
  <c r="CH822" i="6"/>
  <c r="CI821" i="6"/>
  <c r="CH821" i="6"/>
  <c r="CI820" i="6"/>
  <c r="CH820" i="6"/>
  <c r="CI819" i="6"/>
  <c r="CH819" i="6"/>
  <c r="CI818" i="6"/>
  <c r="CH818" i="6"/>
  <c r="CI817" i="6"/>
  <c r="CH817" i="6"/>
  <c r="CI816" i="6"/>
  <c r="CH816" i="6"/>
  <c r="CI815" i="6"/>
  <c r="CH815" i="6"/>
  <c r="CI814" i="6"/>
  <c r="CH814" i="6"/>
  <c r="CI813" i="6"/>
  <c r="CH813" i="6"/>
  <c r="CI812" i="6"/>
  <c r="CH812" i="6"/>
  <c r="CI811" i="6"/>
  <c r="CH811" i="6"/>
  <c r="CI810" i="6"/>
  <c r="CH810" i="6"/>
  <c r="CI809" i="6"/>
  <c r="CH809" i="6"/>
  <c r="CI808" i="6"/>
  <c r="CH808" i="6"/>
  <c r="CI807" i="6"/>
  <c r="CH807" i="6"/>
  <c r="CI806" i="6"/>
  <c r="CH806" i="6"/>
  <c r="CI805" i="6"/>
  <c r="CH805" i="6"/>
  <c r="CI804" i="6"/>
  <c r="CH804" i="6"/>
  <c r="CI803" i="6"/>
  <c r="CH803" i="6"/>
  <c r="CI802" i="6"/>
  <c r="CH802" i="6"/>
  <c r="CI801" i="6"/>
  <c r="CH801" i="6"/>
  <c r="CI800" i="6"/>
  <c r="CH800" i="6"/>
  <c r="CI799" i="6"/>
  <c r="CH799" i="6"/>
  <c r="CI798" i="6"/>
  <c r="CH798" i="6"/>
  <c r="CI797" i="6"/>
  <c r="CH797" i="6"/>
  <c r="CI796" i="6"/>
  <c r="CH796" i="6"/>
  <c r="CI795" i="6"/>
  <c r="CH795" i="6"/>
  <c r="CI794" i="6"/>
  <c r="CH794" i="6"/>
  <c r="CI793" i="6"/>
  <c r="CH793" i="6"/>
  <c r="CI792" i="6"/>
  <c r="CH792" i="6"/>
  <c r="CI791" i="6"/>
  <c r="CH791" i="6"/>
  <c r="CI790" i="6"/>
  <c r="CH790" i="6"/>
  <c r="CI789" i="6"/>
  <c r="CH789" i="6"/>
  <c r="CI788" i="6"/>
  <c r="CH788" i="6"/>
  <c r="CI787" i="6"/>
  <c r="CH787" i="6"/>
  <c r="CI786" i="6"/>
  <c r="CH786" i="6"/>
  <c r="CI785" i="6"/>
  <c r="CH785" i="6"/>
  <c r="CI784" i="6"/>
  <c r="CH784" i="6"/>
  <c r="CI783" i="6"/>
  <c r="CH783" i="6"/>
  <c r="CI782" i="6"/>
  <c r="CH782" i="6"/>
  <c r="CI781" i="6"/>
  <c r="CH781" i="6"/>
  <c r="CI780" i="6"/>
  <c r="CH780" i="6"/>
  <c r="CI779" i="6"/>
  <c r="CH779" i="6"/>
  <c r="CI778" i="6"/>
  <c r="CH778" i="6"/>
  <c r="CI777" i="6"/>
  <c r="CH777" i="6"/>
  <c r="CI776" i="6"/>
  <c r="CH776" i="6"/>
  <c r="CI775" i="6"/>
  <c r="CH775" i="6"/>
  <c r="CI774" i="6"/>
  <c r="CH774" i="6"/>
  <c r="CI773" i="6"/>
  <c r="CH773" i="6"/>
  <c r="CI772" i="6"/>
  <c r="CH772" i="6"/>
  <c r="CI771" i="6"/>
  <c r="CH771" i="6"/>
  <c r="CI770" i="6"/>
  <c r="CH770" i="6"/>
  <c r="CI769" i="6"/>
  <c r="CH769" i="6"/>
  <c r="CI768" i="6"/>
  <c r="CH768" i="6"/>
  <c r="CI767" i="6"/>
  <c r="CH767" i="6"/>
  <c r="CI766" i="6"/>
  <c r="CH766" i="6"/>
  <c r="CI765" i="6"/>
  <c r="CH765" i="6"/>
  <c r="CI764" i="6"/>
  <c r="CH764" i="6"/>
  <c r="CI763" i="6"/>
  <c r="CH763" i="6"/>
  <c r="CI762" i="6"/>
  <c r="CH762" i="6"/>
  <c r="CI761" i="6"/>
  <c r="CH761" i="6"/>
  <c r="CI760" i="6"/>
  <c r="CH760" i="6"/>
  <c r="CI759" i="6"/>
  <c r="CH759" i="6"/>
  <c r="CI758" i="6"/>
  <c r="CH758" i="6"/>
  <c r="CI757" i="6"/>
  <c r="CH757" i="6"/>
  <c r="CI756" i="6"/>
  <c r="CH756" i="6"/>
  <c r="CI755" i="6"/>
  <c r="CH755" i="6"/>
  <c r="CI754" i="6"/>
  <c r="CH754" i="6"/>
  <c r="CI753" i="6"/>
  <c r="CH753" i="6"/>
  <c r="CI752" i="6"/>
  <c r="CH752" i="6"/>
  <c r="CI751" i="6"/>
  <c r="CH751" i="6"/>
  <c r="CI750" i="6"/>
  <c r="CH750" i="6"/>
  <c r="CI749" i="6"/>
  <c r="CH749" i="6"/>
  <c r="CI748" i="6"/>
  <c r="CH748" i="6"/>
  <c r="CI747" i="6"/>
  <c r="CH747" i="6"/>
  <c r="CI746" i="6"/>
  <c r="CH746" i="6"/>
  <c r="CI745" i="6"/>
  <c r="CH745" i="6"/>
  <c r="CI744" i="6"/>
  <c r="CH744" i="6"/>
  <c r="CI743" i="6"/>
  <c r="CH743" i="6"/>
  <c r="CI742" i="6"/>
  <c r="CH742" i="6"/>
  <c r="CI741" i="6"/>
  <c r="CH741" i="6"/>
  <c r="CI740" i="6"/>
  <c r="CH740" i="6"/>
  <c r="CI739" i="6"/>
  <c r="CH739" i="6"/>
  <c r="CI738" i="6"/>
  <c r="CH738" i="6"/>
  <c r="CI737" i="6"/>
  <c r="CH737" i="6"/>
  <c r="CI736" i="6"/>
  <c r="CH736" i="6"/>
  <c r="CI735" i="6"/>
  <c r="CH735" i="6"/>
  <c r="CI734" i="6"/>
  <c r="CH734" i="6"/>
  <c r="CI733" i="6"/>
  <c r="CH733" i="6"/>
  <c r="CI732" i="6"/>
  <c r="CH732" i="6"/>
  <c r="CI731" i="6"/>
  <c r="CH731" i="6"/>
  <c r="CI730" i="6"/>
  <c r="CH730" i="6"/>
  <c r="CI729" i="6"/>
  <c r="CH729" i="6"/>
  <c r="CI728" i="6"/>
  <c r="CH728" i="6"/>
  <c r="CI727" i="6"/>
  <c r="CH727" i="6"/>
  <c r="CI726" i="6"/>
  <c r="CH726" i="6"/>
  <c r="CI725" i="6"/>
  <c r="CH725" i="6"/>
  <c r="CI724" i="6"/>
  <c r="CH724" i="6"/>
  <c r="CI723" i="6"/>
  <c r="CH723" i="6"/>
  <c r="CI722" i="6"/>
  <c r="CH722" i="6"/>
  <c r="CI721" i="6"/>
  <c r="CH721" i="6"/>
  <c r="CI720" i="6"/>
  <c r="CH720" i="6"/>
  <c r="CI719" i="6"/>
  <c r="CH719" i="6"/>
  <c r="CI718" i="6"/>
  <c r="CH718" i="6"/>
  <c r="CI717" i="6"/>
  <c r="CH717" i="6"/>
  <c r="CI716" i="6"/>
  <c r="CH716" i="6"/>
  <c r="CI715" i="6"/>
  <c r="CH715" i="6"/>
  <c r="CI714" i="6"/>
  <c r="CH714" i="6"/>
  <c r="CI713" i="6"/>
  <c r="CH713" i="6"/>
  <c r="CI712" i="6"/>
  <c r="CH712" i="6"/>
  <c r="CI711" i="6"/>
  <c r="CH711" i="6"/>
  <c r="CI710" i="6"/>
  <c r="CH710" i="6"/>
  <c r="CI709" i="6"/>
  <c r="CH709" i="6"/>
  <c r="CI708" i="6"/>
  <c r="CH708" i="6"/>
  <c r="CI707" i="6"/>
  <c r="CH707" i="6"/>
  <c r="CI706" i="6"/>
  <c r="CH706" i="6"/>
  <c r="CI705" i="6"/>
  <c r="CH705" i="6"/>
  <c r="CI704" i="6"/>
  <c r="CH704" i="6"/>
  <c r="CI703" i="6"/>
  <c r="CH703" i="6"/>
  <c r="CI702" i="6"/>
  <c r="CH702" i="6"/>
  <c r="CI701" i="6"/>
  <c r="CH701" i="6"/>
  <c r="CI700" i="6"/>
  <c r="CH700" i="6"/>
  <c r="CI699" i="6"/>
  <c r="CH699" i="6"/>
  <c r="CI698" i="6"/>
  <c r="CH698" i="6"/>
  <c r="CI697" i="6"/>
  <c r="CH697" i="6"/>
  <c r="CI696" i="6"/>
  <c r="CH696" i="6"/>
  <c r="CI695" i="6"/>
  <c r="CH695" i="6"/>
  <c r="CI694" i="6"/>
  <c r="CH694" i="6"/>
  <c r="CI693" i="6"/>
  <c r="CH693" i="6"/>
  <c r="CI692" i="6"/>
  <c r="CH692" i="6"/>
  <c r="CI691" i="6"/>
  <c r="CH691" i="6"/>
  <c r="CI690" i="6"/>
  <c r="CH690" i="6"/>
  <c r="CI689" i="6"/>
  <c r="CH689" i="6"/>
  <c r="CI688" i="6"/>
  <c r="CH688" i="6"/>
  <c r="CI687" i="6"/>
  <c r="CH687" i="6"/>
  <c r="CI686" i="6"/>
  <c r="CH686" i="6"/>
  <c r="CI685" i="6"/>
  <c r="CH685" i="6"/>
  <c r="CI684" i="6"/>
  <c r="CH684" i="6"/>
  <c r="CI683" i="6"/>
  <c r="CH683" i="6"/>
  <c r="CI682" i="6"/>
  <c r="CH682" i="6"/>
  <c r="CI681" i="6"/>
  <c r="CH681" i="6"/>
  <c r="CI680" i="6"/>
  <c r="CH680" i="6"/>
  <c r="CI679" i="6"/>
  <c r="CH679" i="6"/>
  <c r="CI678" i="6"/>
  <c r="CH678" i="6"/>
  <c r="CI677" i="6"/>
  <c r="CH677" i="6"/>
  <c r="CI676" i="6"/>
  <c r="CH676" i="6"/>
  <c r="CI675" i="6"/>
  <c r="CH675" i="6"/>
  <c r="CI674" i="6"/>
  <c r="CH674" i="6"/>
  <c r="CI673" i="6"/>
  <c r="CH673" i="6"/>
  <c r="CI672" i="6"/>
  <c r="CH672" i="6"/>
  <c r="CI671" i="6"/>
  <c r="CH671" i="6"/>
  <c r="CI670" i="6"/>
  <c r="CH670" i="6"/>
  <c r="CI669" i="6"/>
  <c r="CH669" i="6"/>
  <c r="CI668" i="6"/>
  <c r="CH668" i="6"/>
  <c r="CI667" i="6"/>
  <c r="CH667" i="6"/>
  <c r="CI666" i="6"/>
  <c r="CH666" i="6"/>
  <c r="CI665" i="6"/>
  <c r="CH665" i="6"/>
  <c r="CI664" i="6"/>
  <c r="CH664" i="6"/>
  <c r="CI663" i="6"/>
  <c r="CH663" i="6"/>
  <c r="CI662" i="6"/>
  <c r="CH662" i="6"/>
  <c r="CI661" i="6"/>
  <c r="CH661" i="6"/>
  <c r="CI660" i="6"/>
  <c r="CH660" i="6"/>
  <c r="CI659" i="6"/>
  <c r="CH659" i="6"/>
  <c r="CI658" i="6"/>
  <c r="CH658" i="6"/>
  <c r="CI657" i="6"/>
  <c r="CH657" i="6"/>
  <c r="CI656" i="6"/>
  <c r="CH656" i="6"/>
  <c r="CI655" i="6"/>
  <c r="CH655" i="6"/>
  <c r="CI654" i="6"/>
  <c r="CH654" i="6"/>
  <c r="CI653" i="6"/>
  <c r="CH653" i="6"/>
  <c r="CI652" i="6"/>
  <c r="CH652" i="6"/>
  <c r="CI651" i="6"/>
  <c r="CH651" i="6"/>
  <c r="CI650" i="6"/>
  <c r="CH650" i="6"/>
  <c r="CI649" i="6"/>
  <c r="CH649" i="6"/>
  <c r="CI648" i="6"/>
  <c r="CH648" i="6"/>
  <c r="CI647" i="6"/>
  <c r="CH647" i="6"/>
  <c r="CI646" i="6"/>
  <c r="CH646" i="6"/>
  <c r="CI645" i="6"/>
  <c r="CH645" i="6"/>
  <c r="CI644" i="6"/>
  <c r="CH644" i="6"/>
  <c r="CI643" i="6"/>
  <c r="CH643" i="6"/>
  <c r="CI642" i="6"/>
  <c r="CH642" i="6"/>
  <c r="CI641" i="6"/>
  <c r="CH641" i="6"/>
  <c r="CI640" i="6"/>
  <c r="CH640" i="6"/>
  <c r="CI639" i="6"/>
  <c r="CH639" i="6"/>
  <c r="CI638" i="6"/>
  <c r="CH638" i="6"/>
  <c r="CI637" i="6"/>
  <c r="CH637" i="6"/>
  <c r="CI636" i="6"/>
  <c r="CH636" i="6"/>
  <c r="CI635" i="6"/>
  <c r="CH635" i="6"/>
  <c r="CI634" i="6"/>
  <c r="CH634" i="6"/>
  <c r="CI633" i="6"/>
  <c r="CH633" i="6"/>
  <c r="CI632" i="6"/>
  <c r="CH632" i="6"/>
  <c r="CI631" i="6"/>
  <c r="CH631" i="6"/>
  <c r="CI630" i="6"/>
  <c r="CH630" i="6"/>
  <c r="CI629" i="6"/>
  <c r="CH629" i="6"/>
  <c r="CI628" i="6"/>
  <c r="CH628" i="6"/>
  <c r="CI627" i="6"/>
  <c r="CH627" i="6"/>
  <c r="CI626" i="6"/>
  <c r="CH626" i="6"/>
  <c r="CI625" i="6"/>
  <c r="CH625" i="6"/>
  <c r="CI624" i="6"/>
  <c r="CH624" i="6"/>
  <c r="CI623" i="6"/>
  <c r="CH623" i="6"/>
  <c r="CI622" i="6"/>
  <c r="CH622" i="6"/>
  <c r="CI621" i="6"/>
  <c r="CH621" i="6"/>
  <c r="CI620" i="6"/>
  <c r="CH620" i="6"/>
  <c r="CI619" i="6"/>
  <c r="CH619" i="6"/>
  <c r="CI618" i="6"/>
  <c r="CH618" i="6"/>
  <c r="CI617" i="6"/>
  <c r="CH617" i="6"/>
  <c r="CI616" i="6"/>
  <c r="CH616" i="6"/>
  <c r="CI615" i="6"/>
  <c r="CH615" i="6"/>
  <c r="CI614" i="6"/>
  <c r="CH614" i="6"/>
  <c r="CI613" i="6"/>
  <c r="CH613" i="6"/>
  <c r="CI612" i="6"/>
  <c r="CH612" i="6"/>
  <c r="CI611" i="6"/>
  <c r="CH611" i="6"/>
  <c r="CI610" i="6"/>
  <c r="CH610" i="6"/>
  <c r="CI609" i="6"/>
  <c r="CH609" i="6"/>
  <c r="CI608" i="6"/>
  <c r="CH608" i="6"/>
  <c r="CI607" i="6"/>
  <c r="CH607" i="6"/>
  <c r="CI606" i="6"/>
  <c r="CH606" i="6"/>
  <c r="CI605" i="6"/>
  <c r="CH605" i="6"/>
  <c r="CI604" i="6"/>
  <c r="CH604" i="6"/>
  <c r="CI603" i="6"/>
  <c r="CH603" i="6"/>
  <c r="CI602" i="6"/>
  <c r="CH602" i="6"/>
  <c r="CI601" i="6"/>
  <c r="CH601" i="6"/>
  <c r="CI600" i="6"/>
  <c r="CH600" i="6"/>
  <c r="CI599" i="6"/>
  <c r="CH599" i="6"/>
  <c r="CI598" i="6"/>
  <c r="CH598" i="6"/>
  <c r="CI597" i="6"/>
  <c r="CH597" i="6"/>
  <c r="CI596" i="6"/>
  <c r="CH596" i="6"/>
  <c r="CI595" i="6"/>
  <c r="CH595" i="6"/>
  <c r="CI594" i="6"/>
  <c r="CH594" i="6"/>
  <c r="CI593" i="6"/>
  <c r="CH593" i="6"/>
  <c r="CI592" i="6"/>
  <c r="CH592" i="6"/>
  <c r="CI591" i="6"/>
  <c r="CH591" i="6"/>
  <c r="CI590" i="6"/>
  <c r="CH590" i="6"/>
  <c r="CI589" i="6"/>
  <c r="CH589" i="6"/>
  <c r="CI588" i="6"/>
  <c r="CH588" i="6"/>
  <c r="CI587" i="6"/>
  <c r="CH587" i="6"/>
  <c r="CI586" i="6"/>
  <c r="CH586" i="6"/>
  <c r="CI585" i="6"/>
  <c r="CH585" i="6"/>
  <c r="CI584" i="6"/>
  <c r="CH584" i="6"/>
  <c r="CI583" i="6"/>
  <c r="CH583" i="6"/>
  <c r="CI582" i="6"/>
  <c r="CH582" i="6"/>
  <c r="CI581" i="6"/>
  <c r="CH581" i="6"/>
  <c r="CI580" i="6"/>
  <c r="CH580" i="6"/>
  <c r="CI579" i="6"/>
  <c r="CH579" i="6"/>
  <c r="CI578" i="6"/>
  <c r="CH578" i="6"/>
  <c r="CI577" i="6"/>
  <c r="CH577" i="6"/>
  <c r="CI576" i="6"/>
  <c r="CH576" i="6"/>
  <c r="CI575" i="6"/>
  <c r="CH575" i="6"/>
  <c r="CI574" i="6"/>
  <c r="CH574" i="6"/>
  <c r="CI573" i="6"/>
  <c r="CH573" i="6"/>
  <c r="CI572" i="6"/>
  <c r="CH572" i="6"/>
  <c r="CI571" i="6"/>
  <c r="CH571" i="6"/>
  <c r="CI570" i="6"/>
  <c r="CH570" i="6"/>
  <c r="CI569" i="6"/>
  <c r="CH569" i="6"/>
  <c r="CI568" i="6"/>
  <c r="CH568" i="6"/>
  <c r="CI567" i="6"/>
  <c r="CH567" i="6"/>
  <c r="CI566" i="6"/>
  <c r="CH566" i="6"/>
  <c r="CI565" i="6"/>
  <c r="CH565" i="6"/>
  <c r="CI564" i="6"/>
  <c r="CH564" i="6"/>
  <c r="CI563" i="6"/>
  <c r="CH563" i="6"/>
  <c r="CI562" i="6"/>
  <c r="CH562" i="6"/>
  <c r="CI561" i="6"/>
  <c r="CH561" i="6"/>
  <c r="CI560" i="6"/>
  <c r="CH560" i="6"/>
  <c r="CI559" i="6"/>
  <c r="CH559" i="6"/>
  <c r="CI558" i="6"/>
  <c r="CH558" i="6"/>
  <c r="CI557" i="6"/>
  <c r="CH557" i="6"/>
  <c r="CI556" i="6"/>
  <c r="CH556" i="6"/>
  <c r="CI555" i="6"/>
  <c r="CH555" i="6"/>
  <c r="CI554" i="6"/>
  <c r="CH554" i="6"/>
  <c r="CI553" i="6"/>
  <c r="CH553" i="6"/>
  <c r="CI552" i="6"/>
  <c r="CH552" i="6"/>
  <c r="CI551" i="6"/>
  <c r="CH551" i="6"/>
  <c r="CI550" i="6"/>
  <c r="CH550" i="6"/>
  <c r="CI549" i="6"/>
  <c r="CH549" i="6"/>
  <c r="CI548" i="6"/>
  <c r="CH548" i="6"/>
  <c r="CI547" i="6"/>
  <c r="CH547" i="6"/>
  <c r="CI546" i="6"/>
  <c r="CH546" i="6"/>
  <c r="CI545" i="6"/>
  <c r="CH545" i="6"/>
  <c r="CI544" i="6"/>
  <c r="CH544" i="6"/>
  <c r="CI543" i="6"/>
  <c r="CH543" i="6"/>
  <c r="CI542" i="6"/>
  <c r="CH542" i="6"/>
  <c r="CI541" i="6"/>
  <c r="CH541" i="6"/>
  <c r="CI540" i="6"/>
  <c r="CH540" i="6"/>
  <c r="CI539" i="6"/>
  <c r="CH539" i="6"/>
  <c r="CI538" i="6"/>
  <c r="CH538" i="6"/>
  <c r="CI537" i="6"/>
  <c r="CH537" i="6"/>
  <c r="CI536" i="6"/>
  <c r="CH536" i="6"/>
  <c r="CI1654" i="6"/>
  <c r="CH1654" i="6"/>
  <c r="CI535" i="6"/>
  <c r="CH535" i="6"/>
  <c r="CI534" i="6"/>
  <c r="CH534" i="6"/>
  <c r="CI533" i="6"/>
  <c r="CH533" i="6"/>
  <c r="CI532" i="6"/>
  <c r="CH532" i="6"/>
  <c r="CI531" i="6"/>
  <c r="CH531" i="6"/>
  <c r="CI530" i="6"/>
  <c r="CH530" i="6"/>
  <c r="CI529" i="6"/>
  <c r="CH529" i="6"/>
  <c r="CI528" i="6"/>
  <c r="CH528" i="6"/>
  <c r="CI1658" i="6"/>
  <c r="CH1658" i="6"/>
  <c r="CI526" i="6"/>
  <c r="CH526" i="6"/>
  <c r="CI525" i="6"/>
  <c r="CH525" i="6"/>
  <c r="CI524" i="6"/>
  <c r="CH524" i="6"/>
  <c r="CI523" i="6"/>
  <c r="CH523" i="6"/>
  <c r="CI522" i="6"/>
  <c r="CH522" i="6"/>
  <c r="CI521" i="6"/>
  <c r="CH521" i="6"/>
  <c r="CI520" i="6"/>
  <c r="CH520" i="6"/>
  <c r="CI519" i="6"/>
  <c r="CH519" i="6"/>
  <c r="CI518" i="6"/>
  <c r="CH518" i="6"/>
  <c r="CI517" i="6"/>
  <c r="CH517" i="6"/>
  <c r="CI516" i="6"/>
  <c r="CH516" i="6"/>
  <c r="CI515" i="6"/>
  <c r="CH515" i="6"/>
  <c r="CI1662" i="6"/>
  <c r="CH1662" i="6"/>
  <c r="CI513" i="6"/>
  <c r="CH513" i="6"/>
  <c r="CI512" i="6"/>
  <c r="CH512" i="6"/>
  <c r="CI511" i="6"/>
  <c r="CH511" i="6"/>
  <c r="CI510" i="6"/>
  <c r="CH510" i="6"/>
  <c r="CI509" i="6"/>
  <c r="CH509" i="6"/>
  <c r="CI508" i="6"/>
  <c r="CH508" i="6"/>
  <c r="CI507" i="6"/>
  <c r="CH507" i="6"/>
  <c r="CI506" i="6"/>
  <c r="CH506" i="6"/>
  <c r="CI505" i="6"/>
  <c r="CH505" i="6"/>
  <c r="CI504" i="6"/>
  <c r="CH504" i="6"/>
  <c r="CI503" i="6"/>
  <c r="CH503" i="6"/>
  <c r="CI502" i="6"/>
  <c r="CH502" i="6"/>
  <c r="CI501" i="6"/>
  <c r="CH501" i="6"/>
  <c r="CI500" i="6"/>
  <c r="CH500" i="6"/>
  <c r="CI499" i="6"/>
  <c r="CH499" i="6"/>
  <c r="CI498" i="6"/>
  <c r="CH498" i="6"/>
  <c r="CI497" i="6"/>
  <c r="CH497" i="6"/>
  <c r="CI1664" i="6"/>
  <c r="CH1664" i="6"/>
  <c r="CI495" i="6"/>
  <c r="CH495" i="6"/>
  <c r="CI494" i="6"/>
  <c r="CH494" i="6"/>
  <c r="CI493" i="6"/>
  <c r="CH493" i="6"/>
  <c r="CI492" i="6"/>
  <c r="CH492" i="6"/>
  <c r="CI491" i="6"/>
  <c r="CH491" i="6"/>
  <c r="CI490" i="6"/>
  <c r="CH490" i="6"/>
  <c r="CI489" i="6"/>
  <c r="CH489" i="6"/>
  <c r="CI488" i="6"/>
  <c r="CH488" i="6"/>
  <c r="CI487" i="6"/>
  <c r="CH487" i="6"/>
  <c r="CI486" i="6"/>
  <c r="CH486" i="6"/>
  <c r="CI485" i="6"/>
  <c r="CH485" i="6"/>
  <c r="CI484" i="6"/>
  <c r="CH484" i="6"/>
  <c r="CI483" i="6"/>
  <c r="CH483" i="6"/>
  <c r="CI482" i="6"/>
  <c r="CH482" i="6"/>
  <c r="CI481" i="6"/>
  <c r="CH481" i="6"/>
  <c r="CI480" i="6"/>
  <c r="CH480" i="6"/>
  <c r="CI479" i="6"/>
  <c r="CH479" i="6"/>
  <c r="CI1666" i="6"/>
  <c r="CH1666" i="6"/>
  <c r="CI477" i="6"/>
  <c r="CH477" i="6"/>
  <c r="CI476" i="6"/>
  <c r="CH476" i="6"/>
  <c r="CI475" i="6"/>
  <c r="CH475" i="6"/>
  <c r="CI474" i="6"/>
  <c r="CH474" i="6"/>
  <c r="CI473" i="6"/>
  <c r="CH473" i="6"/>
  <c r="CI472" i="6"/>
  <c r="CH472" i="6"/>
  <c r="CI471" i="6"/>
  <c r="CH471" i="6"/>
  <c r="CI470" i="6"/>
  <c r="CH470" i="6"/>
  <c r="CI469" i="6"/>
  <c r="CH469" i="6"/>
  <c r="CI468" i="6"/>
  <c r="CH468" i="6"/>
  <c r="CI1668" i="6"/>
  <c r="CH1668" i="6"/>
  <c r="CI466" i="6"/>
  <c r="CH466" i="6"/>
  <c r="CI465" i="6"/>
  <c r="CH465" i="6"/>
  <c r="CI464" i="6"/>
  <c r="CH464" i="6"/>
  <c r="CI463" i="6"/>
  <c r="CH463" i="6"/>
  <c r="CI1671" i="6"/>
  <c r="CH1671" i="6"/>
  <c r="CI461" i="6"/>
  <c r="CH461" i="6"/>
  <c r="CI460" i="6"/>
  <c r="CH460" i="6"/>
  <c r="CI459" i="6"/>
  <c r="CH459" i="6"/>
  <c r="CI458" i="6"/>
  <c r="CH458" i="6"/>
  <c r="CI457" i="6"/>
  <c r="CH457" i="6"/>
  <c r="CI456" i="6"/>
  <c r="CH456" i="6"/>
  <c r="CI455" i="6"/>
  <c r="CH455" i="6"/>
  <c r="CI454" i="6"/>
  <c r="CH454" i="6"/>
  <c r="CI453" i="6"/>
  <c r="CH453" i="6"/>
  <c r="CI452" i="6"/>
  <c r="CH452" i="6"/>
  <c r="CI451" i="6"/>
  <c r="CH451" i="6"/>
  <c r="CI450" i="6"/>
  <c r="CH450" i="6"/>
  <c r="CI449" i="6"/>
  <c r="CH449" i="6"/>
  <c r="CI448" i="6"/>
  <c r="CH448" i="6"/>
  <c r="CI447" i="6"/>
  <c r="CH447" i="6"/>
  <c r="CI1673" i="6"/>
  <c r="CH1673" i="6"/>
  <c r="CI445" i="6"/>
  <c r="CH445" i="6"/>
  <c r="CI444" i="6"/>
  <c r="CH444" i="6"/>
  <c r="CI443" i="6"/>
  <c r="CH443" i="6"/>
  <c r="CI442" i="6"/>
  <c r="CH442" i="6"/>
  <c r="CI441" i="6"/>
  <c r="CH441" i="6"/>
  <c r="CI440" i="6"/>
  <c r="CH440" i="6"/>
  <c r="CI439" i="6"/>
  <c r="CH439" i="6"/>
  <c r="CI438" i="6"/>
  <c r="CH438" i="6"/>
  <c r="CI437" i="6"/>
  <c r="CH437" i="6"/>
  <c r="CI436" i="6"/>
  <c r="CH436" i="6"/>
  <c r="CI435" i="6"/>
  <c r="CH435" i="6"/>
  <c r="CI434" i="6"/>
  <c r="CH434" i="6"/>
  <c r="CI433" i="6"/>
  <c r="CH433" i="6"/>
  <c r="CI432" i="6"/>
  <c r="CH432" i="6"/>
  <c r="CI431" i="6"/>
  <c r="CH431" i="6"/>
  <c r="CI430" i="6"/>
  <c r="CH430" i="6"/>
  <c r="CI429" i="6"/>
  <c r="CH429" i="6"/>
  <c r="CI428" i="6"/>
  <c r="CH428" i="6"/>
  <c r="CI427" i="6"/>
  <c r="CH427" i="6"/>
  <c r="CI426" i="6"/>
  <c r="CH426" i="6"/>
  <c r="CI425" i="6"/>
  <c r="CH425" i="6"/>
  <c r="CI424" i="6"/>
  <c r="CH424" i="6"/>
  <c r="CI423" i="6"/>
  <c r="CH423" i="6"/>
  <c r="CI422" i="6"/>
  <c r="CH422" i="6"/>
  <c r="CI421" i="6"/>
  <c r="CH421" i="6"/>
  <c r="CI420" i="6"/>
  <c r="CH420" i="6"/>
  <c r="CI1676" i="6"/>
  <c r="CH1676" i="6"/>
  <c r="CI418" i="6"/>
  <c r="CH418" i="6"/>
  <c r="CI417" i="6"/>
  <c r="CH417" i="6"/>
  <c r="CI416" i="6"/>
  <c r="CH416" i="6"/>
  <c r="CI415" i="6"/>
  <c r="CH415" i="6"/>
  <c r="CI414" i="6"/>
  <c r="CH414" i="6"/>
  <c r="CI413" i="6"/>
  <c r="CH413" i="6"/>
  <c r="CI1681" i="6"/>
  <c r="CH1681" i="6"/>
  <c r="CI411" i="6"/>
  <c r="CH411" i="6"/>
  <c r="CI410" i="6"/>
  <c r="CH410" i="6"/>
  <c r="CI409" i="6"/>
  <c r="CH409" i="6"/>
  <c r="CI408" i="6"/>
  <c r="CH408" i="6"/>
  <c r="CI407" i="6"/>
  <c r="CH407" i="6"/>
  <c r="CI406" i="6"/>
  <c r="CH406" i="6"/>
  <c r="CI405" i="6"/>
  <c r="CH405" i="6"/>
  <c r="CI404" i="6"/>
  <c r="CH404" i="6"/>
  <c r="CI403" i="6"/>
  <c r="CH403" i="6"/>
  <c r="CI402" i="6"/>
  <c r="CH402" i="6"/>
  <c r="CI1687" i="6"/>
  <c r="CH1687" i="6"/>
  <c r="CI400" i="6"/>
  <c r="CH400" i="6"/>
  <c r="CI399" i="6"/>
  <c r="CH399" i="6"/>
  <c r="CI398" i="6"/>
  <c r="CH398" i="6"/>
  <c r="CI397" i="6"/>
  <c r="CH397" i="6"/>
  <c r="CI396" i="6"/>
  <c r="CH396" i="6"/>
  <c r="CI395" i="6"/>
  <c r="CH395" i="6"/>
  <c r="CI394" i="6"/>
  <c r="CH394" i="6"/>
  <c r="CI393" i="6"/>
  <c r="CH393" i="6"/>
  <c r="CI392" i="6"/>
  <c r="CH392" i="6"/>
  <c r="CI391" i="6"/>
  <c r="CH391" i="6"/>
  <c r="CI390" i="6"/>
  <c r="CH390" i="6"/>
  <c r="CI1685" i="6"/>
  <c r="CH1685" i="6"/>
  <c r="CI388" i="6"/>
  <c r="CH388" i="6"/>
  <c r="CI387" i="6"/>
  <c r="CH387" i="6"/>
  <c r="CI386" i="6"/>
  <c r="CH386" i="6"/>
  <c r="CI385" i="6"/>
  <c r="CH385" i="6"/>
  <c r="CI384" i="6"/>
  <c r="CH384" i="6"/>
  <c r="CI383" i="6"/>
  <c r="CH383" i="6"/>
  <c r="CI382" i="6"/>
  <c r="CH382" i="6"/>
  <c r="CI1692" i="6"/>
  <c r="CH1692" i="6"/>
  <c r="CI380" i="6"/>
  <c r="CH380" i="6"/>
  <c r="CI379" i="6"/>
  <c r="CH379" i="6"/>
  <c r="CI378" i="6"/>
  <c r="CH378" i="6"/>
  <c r="CI377" i="6"/>
  <c r="CH377" i="6"/>
  <c r="CI376" i="6"/>
  <c r="CH376" i="6"/>
  <c r="CI375" i="6"/>
  <c r="CH375" i="6"/>
  <c r="CI374" i="6"/>
  <c r="CH374" i="6"/>
  <c r="CI373" i="6"/>
  <c r="CH373" i="6"/>
  <c r="CI372" i="6"/>
  <c r="CH372" i="6"/>
  <c r="CI371" i="6"/>
  <c r="CH371" i="6"/>
  <c r="CI370" i="6"/>
  <c r="CH370" i="6"/>
  <c r="CI369" i="6"/>
  <c r="CH369" i="6"/>
  <c r="CI368" i="6"/>
  <c r="CH368" i="6"/>
  <c r="CI367" i="6"/>
  <c r="CH367" i="6"/>
  <c r="CI366" i="6"/>
  <c r="CH366" i="6"/>
  <c r="CI365" i="6"/>
  <c r="CH365" i="6"/>
  <c r="CI364" i="6"/>
  <c r="CH364" i="6"/>
  <c r="CI363" i="6"/>
  <c r="CH363" i="6"/>
  <c r="CI362" i="6"/>
  <c r="CH362" i="6"/>
  <c r="CI361" i="6"/>
  <c r="CH361" i="6"/>
  <c r="CI1690" i="6"/>
  <c r="CH1690" i="6"/>
  <c r="CI359" i="6"/>
  <c r="CH359" i="6"/>
  <c r="CI358" i="6"/>
  <c r="CH358" i="6"/>
  <c r="CI357" i="6"/>
  <c r="CH357" i="6"/>
  <c r="CI356" i="6"/>
  <c r="CH356" i="6"/>
  <c r="CI355" i="6"/>
  <c r="CH355" i="6"/>
  <c r="CI354" i="6"/>
  <c r="CH354" i="6"/>
  <c r="CI353" i="6"/>
  <c r="CH353" i="6"/>
  <c r="CI352" i="6"/>
  <c r="CH352" i="6"/>
  <c r="CI351" i="6"/>
  <c r="CH351" i="6"/>
  <c r="CI350" i="6"/>
  <c r="CH350" i="6"/>
  <c r="CI1701" i="6"/>
  <c r="CH1701" i="6"/>
  <c r="CI349" i="6"/>
  <c r="CH349" i="6"/>
  <c r="CI348" i="6"/>
  <c r="CH348" i="6"/>
  <c r="CI347" i="6"/>
  <c r="CH347" i="6"/>
  <c r="CI346" i="6"/>
  <c r="CH346" i="6"/>
  <c r="CI345" i="6"/>
  <c r="CH345" i="6"/>
  <c r="CI344" i="6"/>
  <c r="CH344" i="6"/>
  <c r="CI343" i="6"/>
  <c r="CH343" i="6"/>
  <c r="CI342" i="6"/>
  <c r="CH342" i="6"/>
  <c r="CI341" i="6"/>
  <c r="CH341" i="6"/>
  <c r="CI340" i="6"/>
  <c r="CH340" i="6"/>
  <c r="CI339" i="6"/>
  <c r="CH339" i="6"/>
  <c r="CI1699" i="6"/>
  <c r="CH1699" i="6"/>
  <c r="CI337" i="6"/>
  <c r="CH337" i="6"/>
  <c r="CI336" i="6"/>
  <c r="CH336" i="6"/>
  <c r="CI335" i="6"/>
  <c r="CH335" i="6"/>
  <c r="CI334" i="6"/>
  <c r="CH334" i="6"/>
  <c r="CI333" i="6"/>
  <c r="CH333" i="6"/>
  <c r="CI332" i="6"/>
  <c r="CH332" i="6"/>
  <c r="CI331" i="6"/>
  <c r="CH331" i="6"/>
  <c r="CI330" i="6"/>
  <c r="CH330" i="6"/>
  <c r="CI329" i="6"/>
  <c r="CH329" i="6"/>
  <c r="CI328" i="6"/>
  <c r="CH328" i="6"/>
  <c r="CI327" i="6"/>
  <c r="CH327" i="6"/>
  <c r="CI326" i="6"/>
  <c r="CH326" i="6"/>
  <c r="CI1697" i="6"/>
  <c r="CH1697" i="6"/>
  <c r="CI324" i="6"/>
  <c r="CH324" i="6"/>
  <c r="CI323" i="6"/>
  <c r="CH323" i="6"/>
  <c r="CI322" i="6"/>
  <c r="CH322" i="6"/>
  <c r="CI321" i="6"/>
  <c r="CH321" i="6"/>
  <c r="CI1695" i="6"/>
  <c r="CH1695" i="6"/>
  <c r="CI319" i="6"/>
  <c r="CH319" i="6"/>
  <c r="CI318" i="6"/>
  <c r="CH318" i="6"/>
  <c r="CI317" i="6"/>
  <c r="CH317" i="6"/>
  <c r="CI316" i="6"/>
  <c r="CH316" i="6"/>
  <c r="CI315" i="6"/>
  <c r="CH315" i="6"/>
  <c r="CI314" i="6"/>
  <c r="CH314" i="6"/>
  <c r="CI313" i="6"/>
  <c r="CH313" i="6"/>
  <c r="CI312" i="6"/>
  <c r="CH312" i="6"/>
  <c r="CI311" i="6"/>
  <c r="CH311" i="6"/>
  <c r="CI310" i="6"/>
  <c r="CH310" i="6"/>
  <c r="CI309" i="6"/>
  <c r="CH309" i="6"/>
  <c r="CI308" i="6"/>
  <c r="CH308" i="6"/>
  <c r="CI307" i="6"/>
  <c r="CH307" i="6"/>
  <c r="CI306" i="6"/>
  <c r="CH306" i="6"/>
  <c r="CI305" i="6"/>
  <c r="CH305" i="6"/>
  <c r="CI304" i="6"/>
  <c r="CH304" i="6"/>
  <c r="CI1711" i="6"/>
  <c r="CH1711" i="6"/>
  <c r="CI1709" i="6"/>
  <c r="CH1709" i="6"/>
  <c r="CI302" i="6"/>
  <c r="CH302" i="6"/>
  <c r="CI301" i="6"/>
  <c r="CH301" i="6"/>
  <c r="CI300" i="6"/>
  <c r="CH300" i="6"/>
  <c r="CI1707" i="6"/>
  <c r="CH1707" i="6"/>
  <c r="CI298" i="6"/>
  <c r="CH298" i="6"/>
  <c r="CI297" i="6"/>
  <c r="CH297" i="6"/>
  <c r="CI296" i="6"/>
  <c r="CH296" i="6"/>
  <c r="CI295" i="6"/>
  <c r="CH295" i="6"/>
  <c r="CI294" i="6"/>
  <c r="CH294" i="6"/>
  <c r="CI293" i="6"/>
  <c r="CH293" i="6"/>
  <c r="CI292" i="6"/>
  <c r="CH292" i="6"/>
  <c r="CI291" i="6"/>
  <c r="CH291" i="6"/>
  <c r="CI290" i="6"/>
  <c r="CH290" i="6"/>
  <c r="CI1718" i="6"/>
  <c r="CH1718" i="6"/>
  <c r="CI289" i="6"/>
  <c r="CH289" i="6"/>
  <c r="CI288" i="6"/>
  <c r="CH288" i="6"/>
  <c r="CI287" i="6"/>
  <c r="CH287" i="6"/>
  <c r="CI1714" i="6"/>
  <c r="CH1714" i="6"/>
  <c r="CI285" i="6"/>
  <c r="CH285" i="6"/>
  <c r="CI284" i="6"/>
  <c r="CH284" i="6"/>
  <c r="CI283" i="6"/>
  <c r="CH283" i="6"/>
  <c r="CI282" i="6"/>
  <c r="CH282" i="6"/>
  <c r="CI281" i="6"/>
  <c r="CH281" i="6"/>
  <c r="CI280" i="6"/>
  <c r="CH280" i="6"/>
  <c r="CI1716" i="6"/>
  <c r="CH1716" i="6"/>
  <c r="CI278" i="6"/>
  <c r="CH278" i="6"/>
  <c r="CI277" i="6"/>
  <c r="CH277" i="6"/>
  <c r="CI276" i="6"/>
  <c r="CH276" i="6"/>
  <c r="CI1725" i="6"/>
  <c r="CH1725" i="6"/>
  <c r="CI274" i="6"/>
  <c r="CH274" i="6"/>
  <c r="CI273" i="6"/>
  <c r="CH273" i="6"/>
  <c r="CI272" i="6"/>
  <c r="CH272" i="6"/>
  <c r="CI1723" i="6"/>
  <c r="CH1723" i="6"/>
  <c r="CI270" i="6"/>
  <c r="CH270" i="6"/>
  <c r="CI269" i="6"/>
  <c r="CH269" i="6"/>
  <c r="CI268" i="6"/>
  <c r="CH268" i="6"/>
  <c r="CI267" i="6"/>
  <c r="CH267" i="6"/>
  <c r="CI266" i="6"/>
  <c r="CH266" i="6"/>
  <c r="CI265" i="6"/>
  <c r="CH265" i="6"/>
  <c r="CI1721" i="6"/>
  <c r="CH1721" i="6"/>
  <c r="CI263" i="6"/>
  <c r="CH263" i="6"/>
  <c r="CI262" i="6"/>
  <c r="CH262" i="6"/>
  <c r="CI261" i="6"/>
  <c r="CH261" i="6"/>
  <c r="CI260" i="6"/>
  <c r="CH260" i="6"/>
  <c r="CI259" i="6"/>
  <c r="CH259" i="6"/>
  <c r="CI258" i="6"/>
  <c r="CH258" i="6"/>
  <c r="CI257" i="6"/>
  <c r="CH257" i="6"/>
  <c r="CI256" i="6"/>
  <c r="CH256" i="6"/>
  <c r="CI255" i="6"/>
  <c r="CH255" i="6"/>
  <c r="CI254" i="6"/>
  <c r="CH254" i="6"/>
  <c r="CI253" i="6"/>
  <c r="CH253" i="6"/>
  <c r="CI252" i="6"/>
  <c r="CH252" i="6"/>
  <c r="CI251" i="6"/>
  <c r="CH251" i="6"/>
  <c r="CI250" i="6"/>
  <c r="CH250" i="6"/>
  <c r="CI249" i="6"/>
  <c r="CH249" i="6"/>
  <c r="CI248" i="6"/>
  <c r="CH248" i="6"/>
  <c r="CI247" i="6"/>
  <c r="CH247" i="6"/>
  <c r="CI246" i="6"/>
  <c r="CH246" i="6"/>
  <c r="CI245" i="6"/>
  <c r="CH245" i="6"/>
  <c r="CI244" i="6"/>
  <c r="CH244" i="6"/>
  <c r="CI243" i="6"/>
  <c r="CH243" i="6"/>
  <c r="CI242" i="6"/>
  <c r="CH242" i="6"/>
  <c r="CI241" i="6"/>
  <c r="CH241" i="6"/>
  <c r="CI1732" i="6"/>
  <c r="CH1732" i="6"/>
  <c r="CI240" i="6"/>
  <c r="CH240" i="6"/>
  <c r="CI239" i="6"/>
  <c r="CH239" i="6"/>
  <c r="CI238" i="6"/>
  <c r="CH238" i="6"/>
  <c r="CI237" i="6"/>
  <c r="CH237" i="6"/>
  <c r="CI236" i="6"/>
  <c r="CH236" i="6"/>
  <c r="CI1730" i="6"/>
  <c r="CH1730" i="6"/>
  <c r="CI234" i="6"/>
  <c r="CH234" i="6"/>
  <c r="CI233" i="6"/>
  <c r="CH233" i="6"/>
  <c r="CI232" i="6"/>
  <c r="CH232" i="6"/>
  <c r="CI231" i="6"/>
  <c r="CH231" i="6"/>
  <c r="CI230" i="6"/>
  <c r="CH230" i="6"/>
  <c r="CI229" i="6"/>
  <c r="CH229" i="6"/>
  <c r="CI228" i="6"/>
  <c r="CH228" i="6"/>
  <c r="CI227" i="6"/>
  <c r="CH227" i="6"/>
  <c r="CI226" i="6"/>
  <c r="CH226" i="6"/>
  <c r="CI225" i="6"/>
  <c r="CH225" i="6"/>
  <c r="CI224" i="6"/>
  <c r="CH224" i="6"/>
  <c r="CI223" i="6"/>
  <c r="CH223" i="6"/>
  <c r="CI1728" i="6"/>
  <c r="CH1728" i="6"/>
  <c r="CI221" i="6"/>
  <c r="CH221" i="6"/>
  <c r="CI220" i="6"/>
  <c r="CH220" i="6"/>
  <c r="CI219" i="6"/>
  <c r="CH219" i="6"/>
  <c r="CI218" i="6"/>
  <c r="CH218" i="6"/>
  <c r="CI217" i="6"/>
  <c r="CH217" i="6"/>
  <c r="CI216" i="6"/>
  <c r="CH216" i="6"/>
  <c r="CI215" i="6"/>
  <c r="CH215" i="6"/>
  <c r="CI214" i="6"/>
  <c r="CH214" i="6"/>
  <c r="CI213" i="6"/>
  <c r="CH213" i="6"/>
  <c r="CI212" i="6"/>
  <c r="CH212" i="6"/>
  <c r="CI1738" i="6"/>
  <c r="CH1738" i="6"/>
  <c r="CI210" i="6"/>
  <c r="CH210" i="6"/>
  <c r="CI209" i="6"/>
  <c r="CH209" i="6"/>
  <c r="CI208" i="6"/>
  <c r="CH208" i="6"/>
  <c r="CI207" i="6"/>
  <c r="CH207" i="6"/>
  <c r="CI206" i="6"/>
  <c r="CH206" i="6"/>
  <c r="CI205" i="6"/>
  <c r="CH205" i="6"/>
  <c r="CI204" i="6"/>
  <c r="CH204" i="6"/>
  <c r="CI203" i="6"/>
  <c r="CH203" i="6"/>
  <c r="CI202" i="6"/>
  <c r="CH202" i="6"/>
  <c r="CI201" i="6"/>
  <c r="CH201" i="6"/>
  <c r="CI1749" i="6"/>
  <c r="CH1749" i="6"/>
  <c r="CI1747" i="6"/>
  <c r="CH1747" i="6"/>
  <c r="CI199" i="6"/>
  <c r="CH199" i="6"/>
  <c r="CI198" i="6"/>
  <c r="CH198" i="6"/>
  <c r="CI197" i="6"/>
  <c r="CH197" i="6"/>
  <c r="CI196" i="6"/>
  <c r="CH196" i="6"/>
  <c r="CI195" i="6"/>
  <c r="CH195" i="6"/>
  <c r="CI194" i="6"/>
  <c r="CH194" i="6"/>
  <c r="CI193" i="6"/>
  <c r="CH193" i="6"/>
  <c r="CI1735" i="6"/>
  <c r="CH1735" i="6"/>
  <c r="CI191" i="6"/>
  <c r="CH191" i="6"/>
  <c r="CI190" i="6"/>
  <c r="CH190" i="6"/>
  <c r="CI189" i="6"/>
  <c r="CH189" i="6"/>
  <c r="CI188" i="6"/>
  <c r="CH188" i="6"/>
  <c r="CI187" i="6"/>
  <c r="CH187" i="6"/>
  <c r="CI186" i="6"/>
  <c r="CH186" i="6"/>
  <c r="CI185" i="6"/>
  <c r="CH185" i="6"/>
  <c r="CI1745" i="6"/>
  <c r="CH1745" i="6"/>
  <c r="CI183" i="6"/>
  <c r="CH183" i="6"/>
  <c r="CI182" i="6"/>
  <c r="CH182" i="6"/>
  <c r="CI181" i="6"/>
  <c r="CH181" i="6"/>
  <c r="CI180" i="6"/>
  <c r="CH180" i="6"/>
  <c r="CI179" i="6"/>
  <c r="CH179" i="6"/>
  <c r="CI178" i="6"/>
  <c r="CH178" i="6"/>
  <c r="CI1743" i="6"/>
  <c r="CH1743" i="6"/>
  <c r="CI176" i="6"/>
  <c r="CH176" i="6"/>
  <c r="CI175" i="6"/>
  <c r="CH175" i="6"/>
  <c r="CI174" i="6"/>
  <c r="CH174" i="6"/>
  <c r="CI173" i="6"/>
  <c r="CH173" i="6"/>
  <c r="CI172" i="6"/>
  <c r="CH172" i="6"/>
  <c r="CI171" i="6"/>
  <c r="CH171" i="6"/>
  <c r="CI170" i="6"/>
  <c r="CH170" i="6"/>
  <c r="CI169" i="6"/>
  <c r="CH169" i="6"/>
  <c r="CI168" i="6"/>
  <c r="CH168" i="6"/>
  <c r="CI167" i="6"/>
  <c r="CH167" i="6"/>
  <c r="CI166" i="6"/>
  <c r="CH166" i="6"/>
  <c r="CI165" i="6"/>
  <c r="CH165" i="6"/>
  <c r="CI164" i="6"/>
  <c r="CH164" i="6"/>
  <c r="CI163" i="6"/>
  <c r="CH163" i="6"/>
  <c r="CI162" i="6"/>
  <c r="CH162" i="6"/>
  <c r="CI161" i="6"/>
  <c r="CH161" i="6"/>
  <c r="CI160" i="6"/>
  <c r="CH160" i="6"/>
  <c r="CI159" i="6"/>
  <c r="CH159" i="6"/>
  <c r="CI158" i="6"/>
  <c r="CH158" i="6"/>
  <c r="CI157" i="6"/>
  <c r="CH157" i="6"/>
  <c r="CI156" i="6"/>
  <c r="CH156" i="6"/>
  <c r="CI155" i="6"/>
  <c r="CH155" i="6"/>
  <c r="CI154" i="6"/>
  <c r="CH154" i="6"/>
  <c r="CI153" i="6"/>
  <c r="CH153" i="6"/>
  <c r="CI152" i="6"/>
  <c r="CH152" i="6"/>
  <c r="CI151" i="6"/>
  <c r="CH151" i="6"/>
  <c r="CI150" i="6"/>
  <c r="CH150" i="6"/>
  <c r="CI149" i="6"/>
  <c r="CH149" i="6"/>
  <c r="CI148" i="6"/>
  <c r="CH148" i="6"/>
  <c r="CI147" i="6"/>
  <c r="CH147" i="6"/>
  <c r="CI146" i="6"/>
  <c r="CH146" i="6"/>
  <c r="CI145" i="6"/>
  <c r="CH145" i="6"/>
  <c r="CI144" i="6"/>
  <c r="CH144" i="6"/>
  <c r="CI143" i="6"/>
  <c r="CH143" i="6"/>
  <c r="CI142" i="6"/>
  <c r="CH142" i="6"/>
  <c r="CI141" i="6"/>
  <c r="CH141" i="6"/>
  <c r="CI140" i="6"/>
  <c r="CH140" i="6"/>
  <c r="CI139" i="6"/>
  <c r="CH139" i="6"/>
  <c r="CI138" i="6"/>
  <c r="CH138" i="6"/>
  <c r="CI137" i="6"/>
  <c r="CH137" i="6"/>
  <c r="CI136" i="6"/>
  <c r="CH136" i="6"/>
  <c r="CI135" i="6"/>
  <c r="CH135" i="6"/>
  <c r="CI134" i="6"/>
  <c r="CH134" i="6"/>
  <c r="CI133" i="6"/>
  <c r="CH133" i="6"/>
  <c r="CI132" i="6"/>
  <c r="CH132" i="6"/>
  <c r="CI131" i="6"/>
  <c r="CH131" i="6"/>
  <c r="CI130" i="6"/>
  <c r="CH130" i="6"/>
  <c r="CI129" i="6"/>
  <c r="CH129" i="6"/>
  <c r="CI128" i="6"/>
  <c r="CH128" i="6"/>
  <c r="CI127" i="6"/>
  <c r="CH127" i="6"/>
  <c r="CI126" i="6"/>
  <c r="CH126" i="6"/>
  <c r="CI125" i="6"/>
  <c r="CH125" i="6"/>
  <c r="CI124" i="6"/>
  <c r="CH124" i="6"/>
  <c r="CI123" i="6"/>
  <c r="CH123" i="6"/>
  <c r="CI122" i="6"/>
  <c r="CH122" i="6"/>
  <c r="CI121" i="6"/>
  <c r="CH121" i="6"/>
  <c r="CI120" i="6"/>
  <c r="CH120" i="6"/>
  <c r="CI119" i="6"/>
  <c r="CH119" i="6"/>
  <c r="CI118" i="6"/>
  <c r="CH118" i="6"/>
  <c r="CI117" i="6"/>
  <c r="CH117" i="6"/>
  <c r="CI116" i="6"/>
  <c r="CH116" i="6"/>
  <c r="CI115" i="6"/>
  <c r="CH115" i="6"/>
  <c r="CI114" i="6"/>
  <c r="CH114" i="6"/>
  <c r="CI113" i="6"/>
  <c r="CH113" i="6"/>
  <c r="CI112" i="6"/>
  <c r="CH112" i="6"/>
  <c r="CI111" i="6"/>
  <c r="CH111" i="6"/>
  <c r="CI110" i="6"/>
  <c r="CH110" i="6"/>
  <c r="CI109" i="6"/>
  <c r="CH109" i="6"/>
  <c r="CI108" i="6"/>
  <c r="CH108" i="6"/>
  <c r="CI107" i="6"/>
  <c r="CH107" i="6"/>
  <c r="CI106" i="6"/>
  <c r="CH106" i="6"/>
  <c r="CI105" i="6"/>
  <c r="CH105" i="6"/>
  <c r="CI104" i="6"/>
  <c r="CH104" i="6"/>
  <c r="CI103" i="6"/>
  <c r="CH103" i="6"/>
  <c r="CI102" i="6"/>
  <c r="CH102" i="6"/>
  <c r="CI101" i="6"/>
  <c r="CH101" i="6"/>
  <c r="CI100" i="6"/>
  <c r="CH100" i="6"/>
  <c r="CI99" i="6"/>
  <c r="CH99" i="6"/>
  <c r="CI98" i="6"/>
  <c r="CH98" i="6"/>
  <c r="CI97" i="6"/>
  <c r="CH97" i="6"/>
  <c r="CI96" i="6"/>
  <c r="CH96" i="6"/>
  <c r="CI95" i="6"/>
  <c r="CH95" i="6"/>
  <c r="CI94" i="6"/>
  <c r="CH94" i="6"/>
  <c r="CI93" i="6"/>
  <c r="CH93" i="6"/>
  <c r="CI92" i="6"/>
  <c r="CH92" i="6"/>
  <c r="CI91" i="6"/>
  <c r="CH91" i="6"/>
  <c r="CI90" i="6"/>
  <c r="CH90" i="6"/>
  <c r="CI89" i="6"/>
  <c r="CH89" i="6"/>
  <c r="CI88" i="6"/>
  <c r="CH88" i="6"/>
  <c r="CI87" i="6"/>
  <c r="CH87" i="6"/>
  <c r="CI86" i="6"/>
  <c r="CH86" i="6"/>
  <c r="CI85" i="6"/>
  <c r="CH85" i="6"/>
  <c r="CI84" i="6"/>
  <c r="CH84" i="6"/>
  <c r="CI83" i="6"/>
  <c r="CH83" i="6"/>
  <c r="CI82" i="6"/>
  <c r="CH82" i="6"/>
  <c r="CI81" i="6"/>
  <c r="CH81" i="6"/>
  <c r="CI80" i="6"/>
  <c r="CH80" i="6"/>
  <c r="CI79" i="6"/>
  <c r="CH79" i="6"/>
  <c r="CI78" i="6"/>
  <c r="CH78" i="6"/>
  <c r="CI77" i="6"/>
  <c r="CH77" i="6"/>
  <c r="CI76" i="6"/>
  <c r="CH76" i="6"/>
  <c r="CI75" i="6"/>
  <c r="CH75" i="6"/>
  <c r="CI74" i="6"/>
  <c r="CH74" i="6"/>
  <c r="CI73" i="6"/>
  <c r="CH73" i="6"/>
  <c r="CI72" i="6"/>
  <c r="CH72" i="6"/>
  <c r="CI71" i="6"/>
  <c r="CH71" i="6"/>
  <c r="CI70" i="6"/>
  <c r="CH70" i="6"/>
  <c r="CI69" i="6"/>
  <c r="CH69" i="6"/>
  <c r="CI68" i="6"/>
  <c r="CH68" i="6"/>
  <c r="CI67" i="6"/>
  <c r="CH67" i="6"/>
  <c r="CI66" i="6"/>
  <c r="CH66" i="6"/>
  <c r="CI65" i="6"/>
  <c r="CH65" i="6"/>
  <c r="CI64" i="6"/>
  <c r="CH64" i="6"/>
  <c r="CI63" i="6"/>
  <c r="CH63" i="6"/>
  <c r="CI62" i="6"/>
  <c r="CH62" i="6"/>
  <c r="CI61" i="6"/>
  <c r="CH61" i="6"/>
  <c r="CI60" i="6"/>
  <c r="CH60" i="6"/>
  <c r="CI59" i="6"/>
  <c r="CH59" i="6"/>
  <c r="CI58" i="6"/>
  <c r="CH58" i="6"/>
  <c r="CI57" i="6"/>
  <c r="CH57" i="6"/>
  <c r="CI56" i="6"/>
  <c r="CH56" i="6"/>
  <c r="CI55" i="6"/>
  <c r="CH55" i="6"/>
  <c r="CI54" i="6"/>
  <c r="CH54" i="6"/>
  <c r="CI53" i="6"/>
  <c r="CH53" i="6"/>
  <c r="CI52" i="6"/>
  <c r="CH52" i="6"/>
  <c r="CI51" i="6"/>
  <c r="CH51" i="6"/>
  <c r="CI50" i="6"/>
  <c r="CH50" i="6"/>
  <c r="CI49" i="6"/>
  <c r="CH49" i="6"/>
  <c r="CI48" i="6"/>
  <c r="CH48" i="6"/>
  <c r="CI47" i="6"/>
  <c r="CH47" i="6"/>
  <c r="CI46" i="6"/>
  <c r="CH46" i="6"/>
  <c r="CI45" i="6"/>
  <c r="CH45" i="6"/>
  <c r="CI44" i="6"/>
  <c r="CH44" i="6"/>
  <c r="CI43" i="6"/>
  <c r="CH43" i="6"/>
  <c r="CI42" i="6"/>
  <c r="CH42" i="6"/>
  <c r="CI41" i="6"/>
  <c r="CH41" i="6"/>
  <c r="CI40" i="6"/>
  <c r="CH40" i="6"/>
  <c r="CI39" i="6"/>
  <c r="CH39" i="6"/>
  <c r="CI38" i="6"/>
  <c r="CH38" i="6"/>
  <c r="CI37" i="6"/>
  <c r="CH37" i="6"/>
  <c r="CI36" i="6"/>
  <c r="CH36" i="6"/>
  <c r="CI35" i="6"/>
  <c r="CH35" i="6"/>
  <c r="CI34" i="6"/>
  <c r="CH34" i="6"/>
  <c r="CI33" i="6"/>
  <c r="CH33" i="6"/>
  <c r="CI32" i="6"/>
  <c r="CH32" i="6"/>
  <c r="CI31" i="6"/>
  <c r="CH31" i="6"/>
  <c r="CI30" i="6"/>
  <c r="CH30" i="6"/>
  <c r="CI29" i="6"/>
  <c r="CH29" i="6"/>
  <c r="CI28" i="6"/>
  <c r="CH28" i="6"/>
  <c r="CI27" i="6"/>
  <c r="CH27" i="6"/>
  <c r="CI26" i="6"/>
  <c r="CH26" i="6"/>
  <c r="CI25" i="6"/>
  <c r="CH25" i="6"/>
  <c r="CI24" i="6"/>
  <c r="CH24" i="6"/>
  <c r="CI23" i="6"/>
  <c r="CH23" i="6"/>
  <c r="CI22" i="6"/>
  <c r="CH22" i="6"/>
  <c r="CI21" i="6"/>
  <c r="CH21" i="6"/>
  <c r="CI20" i="6"/>
  <c r="CH20" i="6"/>
  <c r="CI19" i="6"/>
  <c r="CH19" i="6"/>
  <c r="CI18" i="6"/>
  <c r="CH18" i="6"/>
  <c r="CI17" i="6"/>
  <c r="CH17" i="6"/>
  <c r="CI16" i="6"/>
  <c r="CH16" i="6"/>
  <c r="CI15" i="6"/>
  <c r="CH15" i="6"/>
  <c r="CI14" i="6"/>
  <c r="CH14" i="6"/>
  <c r="CI13" i="6"/>
  <c r="CH13" i="6"/>
  <c r="CI12" i="6"/>
  <c r="CH12" i="6"/>
  <c r="CI11" i="6"/>
  <c r="CH11" i="6"/>
  <c r="CI10" i="6"/>
  <c r="CH10" i="6"/>
  <c r="CI9" i="6"/>
  <c r="CH9" i="6"/>
  <c r="CI8" i="6"/>
  <c r="CH8" i="6"/>
  <c r="CI7" i="6"/>
  <c r="CH7" i="6"/>
  <c r="CI6" i="6"/>
  <c r="CH6" i="6"/>
  <c r="CI5" i="6"/>
  <c r="CH5" i="6"/>
  <c r="CI4" i="6"/>
  <c r="CH4" i="6"/>
  <c r="CH3" i="6"/>
  <c r="CI3" i="6"/>
  <c r="CE1026" i="6"/>
  <c r="CE1279" i="6"/>
  <c r="CE1278" i="6"/>
  <c r="CE1277" i="6"/>
  <c r="CE1039" i="6"/>
  <c r="CE1038" i="6"/>
  <c r="CE1037" i="6"/>
  <c r="CE1036" i="6"/>
  <c r="CE1035" i="6"/>
  <c r="CE1034" i="6"/>
  <c r="CE1033" i="6"/>
  <c r="CE1032" i="6"/>
  <c r="CE1031" i="6"/>
  <c r="CE1030" i="6"/>
  <c r="CE1029" i="6"/>
  <c r="CE1200" i="6"/>
  <c r="CE336" i="6"/>
  <c r="CE335" i="6"/>
  <c r="CE334" i="6"/>
  <c r="CE333" i="6"/>
  <c r="CE332" i="6"/>
  <c r="CE331" i="6"/>
  <c r="CE330" i="6"/>
  <c r="BB81" i="2"/>
  <c r="BB80" i="2"/>
  <c r="BB79" i="2"/>
  <c r="BB76" i="2"/>
</calcChain>
</file>

<file path=xl/sharedStrings.xml><?xml version="1.0" encoding="utf-8"?>
<sst xmlns="http://schemas.openxmlformats.org/spreadsheetml/2006/main" count="140732" uniqueCount="5385">
  <si>
    <t>datetime</t>
  </si>
  <si>
    <t>publ_id</t>
  </si>
  <si>
    <t>adm_country</t>
  </si>
  <si>
    <t>adm_region</t>
  </si>
  <si>
    <t>adm_district</t>
  </si>
  <si>
    <t>adm_loc</t>
  </si>
  <si>
    <t>geo_nn</t>
  </si>
  <si>
    <t>geo_ee</t>
  </si>
  <si>
    <t>geo_nn_raw</t>
  </si>
  <si>
    <t>geo_ee_raw</t>
  </si>
  <si>
    <t>geo_origin</t>
  </si>
  <si>
    <t>geo_REM</t>
  </si>
  <si>
    <t>eve_YY</t>
  </si>
  <si>
    <t>eve_MM</t>
  </si>
  <si>
    <t>eve_DD</t>
  </si>
  <si>
    <t>eve_habitat</t>
  </si>
  <si>
    <t>eve_effort</t>
  </si>
  <si>
    <t>eve_REM</t>
  </si>
  <si>
    <t>tax_fam</t>
  </si>
  <si>
    <t>tax_gen</t>
  </si>
  <si>
    <t>tax_sp</t>
  </si>
  <si>
    <t>tax_sp.def</t>
  </si>
  <si>
    <t>tax_nsp</t>
  </si>
  <si>
    <t>type_status</t>
  </si>
  <si>
    <t>tax_REM</t>
  </si>
  <si>
    <t>abu</t>
  </si>
  <si>
    <t>abu_details</t>
  </si>
  <si>
    <t>abu_ind_rem</t>
  </si>
  <si>
    <t>user_id</t>
  </si>
  <si>
    <t>geo_uncert</t>
  </si>
  <si>
    <t>eve_YY_end</t>
  </si>
  <si>
    <t>eve_MM_end</t>
  </si>
  <si>
    <t>eve_DD_end</t>
  </si>
  <si>
    <t>adm_verbatim</t>
  </si>
  <si>
    <t>author</t>
  </si>
  <si>
    <t>year</t>
  </si>
  <si>
    <t>name</t>
  </si>
  <si>
    <t>external</t>
  </si>
  <si>
    <t>pdf_file</t>
  </si>
  <si>
    <t>Kazakhstan</t>
  </si>
  <si>
    <t>no data</t>
  </si>
  <si>
    <t>Balkhash District</t>
  </si>
  <si>
    <t>44°54'43"</t>
  </si>
  <si>
    <t>76°28'58"</t>
  </si>
  <si>
    <t>original</t>
  </si>
  <si>
    <t>390 m</t>
  </si>
  <si>
    <t>A.V. Ozernoy</t>
  </si>
  <si>
    <t>was kept in lab until 19 August 2022</t>
  </si>
  <si>
    <t>Salticidae</t>
  </si>
  <si>
    <t>Chalcoscirtus</t>
  </si>
  <si>
    <t>nigritus</t>
  </si>
  <si>
    <t>1 mmm</t>
  </si>
  <si>
    <t>deposited in ZISP</t>
  </si>
  <si>
    <t>Logunov D.V.</t>
  </si>
  <si>
    <t>On the jumping spiders (Araneae: Salticidae) from Iran collected by Antoine Senglet (1927–2015)</t>
  </si>
  <si>
    <t>Arachnology. Vol. 19. No. 4. P. 732-768.</t>
  </si>
  <si>
    <t>p5342_logunov_2023.pdf</t>
  </si>
  <si>
    <t>valley of Koibyn river</t>
  </si>
  <si>
    <t>44°8'</t>
  </si>
  <si>
    <t>79°31'</t>
  </si>
  <si>
    <t>760 m</t>
  </si>
  <si>
    <t>clay desert with Haloxylon thicket</t>
  </si>
  <si>
    <t>A. A. Fomichev</t>
  </si>
  <si>
    <t>Philaeus</t>
  </si>
  <si>
    <t>chrysops</t>
  </si>
  <si>
    <t>1 fff</t>
  </si>
  <si>
    <t>valley of Ili river (left bank), c. 7 km NW of Kapshagai Town</t>
  </si>
  <si>
    <t>43°58'</t>
  </si>
  <si>
    <t>77°2'</t>
  </si>
  <si>
    <t>550–600 m</t>
  </si>
  <si>
    <t>stony mountain steppe with rocks (night collecting)</t>
  </si>
  <si>
    <t>1 mmm | 2 fff</t>
  </si>
  <si>
    <t>the watershed between Verkhnyaya Taldy and Nizhnyaya Taldy rivers (tributaries of Usek river)</t>
  </si>
  <si>
    <t>44°25'</t>
  </si>
  <si>
    <t>79°51'</t>
  </si>
  <si>
    <t>1300 m</t>
  </si>
  <si>
    <t>stony mountain steppe</t>
  </si>
  <si>
    <t>Almaty Area</t>
  </si>
  <si>
    <t>c. 15 km NNW of Karabastau Vil., Tyrnakty stow</t>
  </si>
  <si>
    <t>43°53'</t>
  </si>
  <si>
    <t>75°30'</t>
  </si>
  <si>
    <t>850–950 m</t>
  </si>
  <si>
    <t>stony mountain steppe with rocks</t>
  </si>
  <si>
    <t>valley of Ili River (left bank), c 7 km NW of Kapshagai Town</t>
  </si>
  <si>
    <t>stony mountain steppe with rocks (collected at night)</t>
  </si>
  <si>
    <t>A. A. Fomichev, R. Yu. Dudko</t>
  </si>
  <si>
    <t>2 mmm</t>
  </si>
  <si>
    <t>Malaisary Mt Range</t>
  </si>
  <si>
    <t>44°17'</t>
  </si>
  <si>
    <t>76°52'</t>
  </si>
  <si>
    <t>550–650 m</t>
  </si>
  <si>
    <t>stony mountain steppe, with rocks</t>
  </si>
  <si>
    <t>2 mmm | 4 fff</t>
  </si>
  <si>
    <t>valley of Ili River (right bank), c. 40 km NNW of Kapshagai Town</t>
  </si>
  <si>
    <t>44°15'</t>
  </si>
  <si>
    <t>76°53'</t>
  </si>
  <si>
    <t>430 m</t>
  </si>
  <si>
    <t>riverside, in dry shrub fruits</t>
  </si>
  <si>
    <t>A.F. &amp; A.N. Nakonechnyi</t>
  </si>
  <si>
    <t>Salticus</t>
  </si>
  <si>
    <t>tricinctus</t>
  </si>
  <si>
    <t>4 mmm | 4 fff</t>
  </si>
  <si>
    <t>Taldy-Kurgan Area</t>
  </si>
  <si>
    <t>Aidarly, Teresken</t>
  </si>
  <si>
    <t>44.027691</t>
  </si>
  <si>
    <t>79.53638</t>
  </si>
  <si>
    <t>volunteer</t>
  </si>
  <si>
    <t>V. Linsky</t>
  </si>
  <si>
    <t>Evarcha</t>
  </si>
  <si>
    <t>deposited in ISE</t>
  </si>
  <si>
    <t>Rakov S.Yu.</t>
  </si>
  <si>
    <t>A review of the spider genus Evarcha Simon, 1902 in Middle Asia (Aranei Salticidae)</t>
  </si>
  <si>
    <t>Arthropoda Selecta. Vol.6. No.1/2. P.105–112</t>
  </si>
  <si>
    <t>Almaty (Alma-Ata)</t>
  </si>
  <si>
    <t>43.231221</t>
  </si>
  <si>
    <t>76.88695</t>
  </si>
  <si>
    <t>G.A. Auezova</t>
  </si>
  <si>
    <t>arcuata</t>
  </si>
  <si>
    <t>Kiik-Bai Canyon</t>
  </si>
  <si>
    <t>nothing</t>
  </si>
  <si>
    <t>T.V. Pavlenko</t>
  </si>
  <si>
    <t>Ili District</t>
  </si>
  <si>
    <t>near Kapchagay (on left side of road before reaching town)</t>
  </si>
  <si>
    <t>43°50'17.3"</t>
  </si>
  <si>
    <t>76°58'14.9"</t>
  </si>
  <si>
    <t>sands</t>
  </si>
  <si>
    <t>A.A. Zyuzin</t>
  </si>
  <si>
    <t>Lycosidae</t>
  </si>
  <si>
    <t>Karakumosa</t>
  </si>
  <si>
    <t>alticeps</t>
  </si>
  <si>
    <t>comb. nov.</t>
  </si>
  <si>
    <t>1 mmm | 3 fff</t>
  </si>
  <si>
    <t>deposited in MMUE</t>
  </si>
  <si>
    <t>Logunov D.V., Ponomarev A.V.</t>
  </si>
  <si>
    <t>Karakumosa gen.nov., a new Central Asian genus of fossorial wolf spiders (Araneae: Lycosidae: Lycosinae)</t>
  </si>
  <si>
    <t>Rev. suisse Zool. T.127. Fasc.2. P.275–313</t>
  </si>
  <si>
    <t>p3926_logunov.p_2020.pdf</t>
  </si>
  <si>
    <t>Dzhungaria, near Sarkand</t>
  </si>
  <si>
    <t>45.41774</t>
  </si>
  <si>
    <t>79.908717</t>
  </si>
  <si>
    <t>S.V. Ovtchinnikov</t>
  </si>
  <si>
    <t>Euophrys</t>
  </si>
  <si>
    <t>uralensis</t>
  </si>
  <si>
    <t>Salticidae of Middle Asia. 4. A review of the genus Euophrys (s.str.) C.L.Koch (Araneae, Salticidae)</t>
  </si>
  <si>
    <t>Bull. Brit. arachnol. Soc. Vol.10. Pt.9. P.344–352</t>
  </si>
  <si>
    <t>p3799_euophrys.pdf</t>
  </si>
  <si>
    <t>Almaty Arae</t>
  </si>
  <si>
    <t>Dzhambulskiy District</t>
  </si>
  <si>
    <t>80–95 km NW of Uzunagach, Aktau Mts.</t>
  </si>
  <si>
    <t>43.378465</t>
  </si>
  <si>
    <t>75.150187</t>
  </si>
  <si>
    <t>A.A. Feodorov &amp; A.A. Zyuzin</t>
  </si>
  <si>
    <t>frontalis</t>
  </si>
  <si>
    <t>2 mmm | 1 fff</t>
  </si>
  <si>
    <t>c. 10 km N of Otar</t>
  </si>
  <si>
    <t>43.630031</t>
  </si>
  <si>
    <t>75.201751</t>
  </si>
  <si>
    <t>C. K. Tarabayev &amp; M. Zarko</t>
  </si>
  <si>
    <t>summer</t>
  </si>
  <si>
    <t>Temirlik River valley</t>
  </si>
  <si>
    <t>43.325377</t>
  </si>
  <si>
    <t>79.187702</t>
  </si>
  <si>
    <t>D.A. Milko</t>
  </si>
  <si>
    <t>Sitticus</t>
  </si>
  <si>
    <t>inexpectus</t>
  </si>
  <si>
    <t>Паратип</t>
  </si>
  <si>
    <t>deposited in ZMMU</t>
  </si>
  <si>
    <t>Logunov D.V., Kronestedt T.</t>
  </si>
  <si>
    <t>A new Palearctic species of the genus Sitticus Simon, with notes on related species in the floricola group (Araneae, Salticidae)</t>
  </si>
  <si>
    <t>Bull. Brit. arachnol. Soc. Vol.10. Pt.7. P.225–233</t>
  </si>
  <si>
    <t>p3901_logunov1997anewpalearctic.pdf</t>
  </si>
  <si>
    <t>Balkhanskiy District</t>
  </si>
  <si>
    <t>Bakanas, bank of Ili River</t>
  </si>
  <si>
    <t>44.797757</t>
  </si>
  <si>
    <t>76.27224</t>
  </si>
  <si>
    <t>A. A. Zyuzin</t>
  </si>
  <si>
    <t>2 mmm | 2 fff</t>
  </si>
  <si>
    <t>deposited in NRS = Swedish Museum of Natural History, Stockholm, Sweden</t>
  </si>
  <si>
    <t>Alma-Ata Area</t>
  </si>
  <si>
    <t>Talgarsky District</t>
  </si>
  <si>
    <t>17-18 km E of Kapchagay Town</t>
  </si>
  <si>
    <t>43.951666</t>
  </si>
  <si>
    <t>77.243867</t>
  </si>
  <si>
    <t>D. Logunov</t>
  </si>
  <si>
    <t>mirandus</t>
  </si>
  <si>
    <t xml:space="preserve">deposited in BI, No 1411 = Biological Institute of Siberian Department of the Russian Academy of Sicences in Novosibirsk </t>
  </si>
  <si>
    <t>Notes on the penicillatus species group of the genus Sitticus Simon, 1901 with a description of a new species (Araneae, Salticidae)</t>
  </si>
  <si>
    <t>Genus. Vol.4. No.1. P.1–15</t>
  </si>
  <si>
    <t>Almaty Region</t>
  </si>
  <si>
    <t>environs of railway station Saykan</t>
  </si>
  <si>
    <t>46°26'</t>
  </si>
  <si>
    <t>80°41'</t>
  </si>
  <si>
    <t>400 m</t>
  </si>
  <si>
    <t>sandy steppe</t>
  </si>
  <si>
    <t>A.A. Fomichev, R.Yu. Dudko &amp; A.N. Nakonechnyi</t>
  </si>
  <si>
    <t>Eresidae</t>
  </si>
  <si>
    <t>Eresus</t>
  </si>
  <si>
    <t>deposited in ISEA</t>
  </si>
  <si>
    <t>Marusik Yu.M., Azarkina G.N.</t>
  </si>
  <si>
    <t>Who is Eresus tristis Kroneberg, 1875 (Aranei: Eresidae)?</t>
  </si>
  <si>
    <t>Arthropoda Selecta. Vol.29. No.4. P.470–474</t>
  </si>
  <si>
    <t>p4022_29_4_470_474_Marusik_Azarkina_for_Inet.pdf</t>
  </si>
  <si>
    <t>Karaganda Region</t>
  </si>
  <si>
    <t>ca 2 km W of Chubar-Tyubek Vil., Balkhash Lake shore</t>
  </si>
  <si>
    <t>46°46'</t>
  </si>
  <si>
    <t>74°44'</t>
  </si>
  <si>
    <t>T.K. Tuneva</t>
  </si>
  <si>
    <t>Theridiidae</t>
  </si>
  <si>
    <t>Asagena</t>
  </si>
  <si>
    <t>semideserta</t>
  </si>
  <si>
    <t>3 mmm | 4 fff | 3 ssm</t>
  </si>
  <si>
    <t>deposited in PSU</t>
  </si>
  <si>
    <t>Marusik Yu.M., Fomichev A.A., Tuneva T.K.</t>
  </si>
  <si>
    <t>Redescription of Asagena semideserta (Ponomarev, 2005) comb. n. (Araneae: Theridiidae)</t>
  </si>
  <si>
    <t>Acta zool. bulg. Vol.68. No.4. P.477–482</t>
  </si>
  <si>
    <t>p4068_13704_marusik_fomichev_&amp;_tuneva_2016_act_68_477_482.pdf</t>
  </si>
  <si>
    <t>Atyrau Region</t>
  </si>
  <si>
    <t>23 km SE of Inderborski Village, SE slope of Inderbor Highland</t>
  </si>
  <si>
    <t>48.406943</t>
  </si>
  <si>
    <t>51.98248</t>
  </si>
  <si>
    <t>Artemisia lercheana and Anabasis ramosissima steppe</t>
  </si>
  <si>
    <t>A. Ponomarev</t>
  </si>
  <si>
    <t>1 mmm | 1 fff</t>
  </si>
  <si>
    <t>holotype ♂ and paratype ♀ (ZMMU) viewed</t>
  </si>
  <si>
    <t>Chilik District</t>
  </si>
  <si>
    <t>Charyn Canyon</t>
  </si>
  <si>
    <t>43.34956</t>
  </si>
  <si>
    <t>79.081285</t>
  </si>
  <si>
    <t>M. I. Saaristo</t>
  </si>
  <si>
    <t>Gnaphosidae</t>
  </si>
  <si>
    <t>Gnaphosa</t>
  </si>
  <si>
    <t>reikhardi</t>
  </si>
  <si>
    <t>Marusik Yu.M., Koponen S.</t>
  </si>
  <si>
    <t>Description of a new species and new records of some species of the genus Gnaphosa (Araneae: Gnaphosidae) from east Palaearctic</t>
  </si>
  <si>
    <t>Acta arachnol. Vol.50. No.2. P.135–144</t>
  </si>
  <si>
    <t>p4095_2001_mar_kop_gnaphosa.pdf</t>
  </si>
  <si>
    <t>Alma-Ata Area:</t>
  </si>
  <si>
    <t>~10 km from Kokpek wards Alma-Ata</t>
  </si>
  <si>
    <t>43.52085</t>
  </si>
  <si>
    <t>78.610451</t>
  </si>
  <si>
    <t>in valley under stones</t>
  </si>
  <si>
    <t>deposited in ZMUT = Zoological Museum,
University of Turku</t>
  </si>
  <si>
    <t>Malaisary Mt. Range</t>
  </si>
  <si>
    <t>mountain stony steppe with rocks</t>
  </si>
  <si>
    <t>A.A. Fomichev</t>
  </si>
  <si>
    <t>Sidydrassus</t>
  </si>
  <si>
    <t>shumakovi</t>
  </si>
  <si>
    <t>2 fff</t>
  </si>
  <si>
    <t>deposited in ISEA, 001.894), 001.8942</t>
  </si>
  <si>
    <t>Fomichev A.A.</t>
  </si>
  <si>
    <t>A survey of the East Palaearctic Gnaphosidae (Araneae). 12. A review of Sidydrassus Esyunin &amp; Tuneva, 2002</t>
  </si>
  <si>
    <t>Zootaxa. Vol.5194. No.2. P.260–272.</t>
  </si>
  <si>
    <t>p5175_fomichev_2022.pdf</t>
  </si>
  <si>
    <t>11 km SSE from Topar Village, Kosshar Natural Boundary</t>
  </si>
  <si>
    <t>44°56'</t>
  </si>
  <si>
    <t>75°4'</t>
  </si>
  <si>
    <t>360 m</t>
  </si>
  <si>
    <t>sandy semidesert</t>
  </si>
  <si>
    <t>deposited in ISEA, 001.8940</t>
  </si>
  <si>
    <t>Ili River valley (right side), c. 40 km NNW from Kaptshagai Town</t>
  </si>
  <si>
    <t>76°54'</t>
  </si>
  <si>
    <t>R.Y. Dudko</t>
  </si>
  <si>
    <t>tianschanicus</t>
  </si>
  <si>
    <t>deposited in ISEA, 001.8938, 001.8939</t>
  </si>
  <si>
    <t>loess cliff on river bank</t>
  </si>
  <si>
    <t>3 mmm</t>
  </si>
  <si>
    <t>deposited in ISEA, 001.8937</t>
  </si>
  <si>
    <t>Казахстан</t>
  </si>
  <si>
    <t>Алматинская обл.</t>
  </si>
  <si>
    <t>Каскеленский и Талгарский р-ны</t>
  </si>
  <si>
    <t>43.207981</t>
  </si>
  <si>
    <t>76.646153</t>
  </si>
  <si>
    <t>Ч. Тарабаев</t>
  </si>
  <si>
    <t>дата сбора не указана</t>
  </si>
  <si>
    <t>Araneidae</t>
  </si>
  <si>
    <t>Singa</t>
  </si>
  <si>
    <t>hamata</t>
  </si>
  <si>
    <t>1 adu</t>
  </si>
  <si>
    <t>нет данных о числе особей</t>
  </si>
  <si>
    <t>Марусик Ю.М., Тарабаев Ч.К., Литовченко А.М.</t>
  </si>
  <si>
    <t>Каталог пауков-кругопрядов Казахстана. Семейство Araneidae</t>
  </si>
  <si>
    <t>Изв. АН КазССР. Сер. биол. Вып.4. С.14–23 (рус., рез. казахск., англ.)</t>
  </si>
  <si>
    <t>p1591_marusik.etc_1990.pdf</t>
  </si>
  <si>
    <t>окр. г. Капчагая</t>
  </si>
  <si>
    <t>43.871741</t>
  </si>
  <si>
    <t>77.0702</t>
  </si>
  <si>
    <t>П. Мариковский</t>
  </si>
  <si>
    <t>Neoscona</t>
  </si>
  <si>
    <t>adianta</t>
  </si>
  <si>
    <t>Джезказганская обл.</t>
  </si>
  <si>
    <t>Актогайский р-н</t>
  </si>
  <si>
    <t>побережье 03. Балхаш залива Балыктыколь</t>
  </si>
  <si>
    <t>46.646693</t>
  </si>
  <si>
    <t>76.968196</t>
  </si>
  <si>
    <t>Алма-Атинская обл.</t>
  </si>
  <si>
    <t>43.211466</t>
  </si>
  <si>
    <t>76.640221</t>
  </si>
  <si>
    <t>Mangora</t>
  </si>
  <si>
    <t>acalypha</t>
  </si>
  <si>
    <t>окр. Алматы</t>
  </si>
  <si>
    <t>43.229579</t>
  </si>
  <si>
    <t>76.881627</t>
  </si>
  <si>
    <t>Шнитников</t>
  </si>
  <si>
    <t>Larinioides</t>
  </si>
  <si>
    <t>patagiatus</t>
  </si>
  <si>
    <t>43.866779</t>
  </si>
  <si>
    <t>77.069084</t>
  </si>
  <si>
    <t>Марусик, Тарабаев</t>
  </si>
  <si>
    <t>folium</t>
  </si>
  <si>
    <t>Джамбулская обл.</t>
  </si>
  <si>
    <t>Муюнкумский р-н</t>
  </si>
  <si>
    <t>оз. Балхаш, острова Тайсойган</t>
  </si>
  <si>
    <t>45.378916</t>
  </si>
  <si>
    <t>73.775707</t>
  </si>
  <si>
    <t>Литовченко, Федоров</t>
  </si>
  <si>
    <t xml:space="preserve">Джезказганская обл. </t>
  </si>
  <si>
    <t>побережье оз. Балхаш залива Балыктыколь</t>
  </si>
  <si>
    <t>46.658193</t>
  </si>
  <si>
    <t>76.992136</t>
  </si>
  <si>
    <t>cornutus</t>
  </si>
  <si>
    <t xml:space="preserve">Алматинская обл. </t>
  </si>
  <si>
    <t xml:space="preserve">пойма р. Или </t>
  </si>
  <si>
    <t>Ак-Тугай</t>
  </si>
  <si>
    <t>сборщик неизвестен</t>
  </si>
  <si>
    <t>Hypsosinga</t>
  </si>
  <si>
    <t>pygmaea</t>
  </si>
  <si>
    <t>окр. г. Алма-Аты</t>
  </si>
  <si>
    <t>43.24437</t>
  </si>
  <si>
    <t>76.890798</t>
  </si>
  <si>
    <t>Шмидт</t>
  </si>
  <si>
    <t>Gibbaranea</t>
  </si>
  <si>
    <t>bituberculata</t>
  </si>
  <si>
    <t>окр. г. Балхаш</t>
  </si>
  <si>
    <t>46.847705</t>
  </si>
  <si>
    <t>74.964069</t>
  </si>
  <si>
    <t>Казенас</t>
  </si>
  <si>
    <t>Cercidia</t>
  </si>
  <si>
    <t>prominens</t>
  </si>
  <si>
    <t>нет данных</t>
  </si>
  <si>
    <t>43.233829</t>
  </si>
  <si>
    <t>76.704341</t>
  </si>
  <si>
    <t>Araniella</t>
  </si>
  <si>
    <t>cucurbitina</t>
  </si>
  <si>
    <t>Каскеленский р-н</t>
  </si>
  <si>
    <t>43.199623</t>
  </si>
  <si>
    <t>76.622539</t>
  </si>
  <si>
    <t>Литовченко</t>
  </si>
  <si>
    <t>Araneus</t>
  </si>
  <si>
    <t>tartaricus</t>
  </si>
  <si>
    <t xml:space="preserve">Алма-Атинская обл. </t>
  </si>
  <si>
    <t>43.226853</t>
  </si>
  <si>
    <t>76.875401</t>
  </si>
  <si>
    <t>окр. г . Капчагая</t>
  </si>
  <si>
    <t>43.867704</t>
  </si>
  <si>
    <t>7.070634</t>
  </si>
  <si>
    <t>pallasi</t>
  </si>
  <si>
    <t>побережье оз . Балхаш залива Балыктыколь</t>
  </si>
  <si>
    <t>46.648577</t>
  </si>
  <si>
    <t>76.970997</t>
  </si>
  <si>
    <t>Талды-Курганская обл.</t>
  </si>
  <si>
    <t>окр. г. Сары-Озека</t>
  </si>
  <si>
    <t>44.361949</t>
  </si>
  <si>
    <t>77.971441</t>
  </si>
  <si>
    <t>Тарабаев</t>
  </si>
  <si>
    <t>mongolicus</t>
  </si>
  <si>
    <t>43.861189</t>
  </si>
  <si>
    <t>77.057344</t>
  </si>
  <si>
    <t>Тарабаев, Федоров</t>
  </si>
  <si>
    <t>Талгарский р-н</t>
  </si>
  <si>
    <t>43.300858</t>
  </si>
  <si>
    <t>77.195743</t>
  </si>
  <si>
    <t>Тарабаев, Шейкин</t>
  </si>
  <si>
    <t>marmoreus</t>
  </si>
  <si>
    <t>Нет данных о числе особей</t>
  </si>
  <si>
    <t>окр. п. Тополевка</t>
  </si>
  <si>
    <t>45.427116</t>
  </si>
  <si>
    <t>80.330663</t>
  </si>
  <si>
    <t>С.Л. Скляренко, В.А. Морозов</t>
  </si>
  <si>
    <t>нет данных о дате сбора</t>
  </si>
  <si>
    <t>Семиречье, Тау-Чилик</t>
  </si>
  <si>
    <t>43.600832</t>
  </si>
  <si>
    <t>78.275841</t>
  </si>
  <si>
    <t>quadratus</t>
  </si>
  <si>
    <t>45.427162</t>
  </si>
  <si>
    <t>80.330308</t>
  </si>
  <si>
    <t>diadematus</t>
  </si>
  <si>
    <t xml:space="preserve">Талды-Курганская обл. </t>
  </si>
  <si>
    <t xml:space="preserve">Саркандский р-н </t>
  </si>
  <si>
    <t>пойма реки Теректы</t>
  </si>
  <si>
    <t>43.272</t>
  </si>
  <si>
    <t>76.869</t>
  </si>
  <si>
    <t>Ч. Тарабаев, А. Златанова, В. Тыщенко</t>
  </si>
  <si>
    <t>нет данных о количестве особей</t>
  </si>
  <si>
    <t>Тау-Чилик</t>
  </si>
  <si>
    <t>43.587542</t>
  </si>
  <si>
    <t>78.316856</t>
  </si>
  <si>
    <t>Саркандский р-н</t>
  </si>
  <si>
    <t>окр. п. Товолевка</t>
  </si>
  <si>
    <t>45.42786</t>
  </si>
  <si>
    <t>80.33063</t>
  </si>
  <si>
    <t>angulatus</t>
  </si>
  <si>
    <t>43.271911</t>
  </si>
  <si>
    <t>76.856088</t>
  </si>
  <si>
    <t>alsine</t>
  </si>
  <si>
    <t>43.251508</t>
  </si>
  <si>
    <t>76.690532</t>
  </si>
  <si>
    <t>Agalenatea</t>
  </si>
  <si>
    <t>redii</t>
  </si>
  <si>
    <t>43.236925</t>
  </si>
  <si>
    <t>76.743036</t>
  </si>
  <si>
    <t>Aculepeira</t>
  </si>
  <si>
    <t>packardi</t>
  </si>
  <si>
    <t>43.315758</t>
  </si>
  <si>
    <t>77.19194</t>
  </si>
  <si>
    <t>Дерюгин</t>
  </si>
  <si>
    <t>carbonaria</t>
  </si>
  <si>
    <t>Юго-Восточный Казахстан, река Джингильда</t>
  </si>
  <si>
    <t>Плетнёва</t>
  </si>
  <si>
    <t>Argiope</t>
  </si>
  <si>
    <t>lobata</t>
  </si>
  <si>
    <t>Детский Приют</t>
  </si>
  <si>
    <t>Доленко</t>
  </si>
  <si>
    <t>Семиречье, ур. Копальское</t>
  </si>
  <si>
    <t>45.129469</t>
  </si>
  <si>
    <t>79.042196</t>
  </si>
  <si>
    <t>Биже</t>
  </si>
  <si>
    <t>43.219844</t>
  </si>
  <si>
    <t>76.878144</t>
  </si>
  <si>
    <t>Титов и Доленко; Шнитников</t>
  </si>
  <si>
    <t>Прибалхашье</t>
  </si>
  <si>
    <t>Буктнич, Мариковский</t>
  </si>
  <si>
    <t>побережье оз. Балхаш залива Балыкты-Коль</t>
  </si>
  <si>
    <t>46.643632</t>
  </si>
  <si>
    <t>76.953626</t>
  </si>
  <si>
    <t>Илийский р-н</t>
  </si>
  <si>
    <t>окр. г. Капчагая (Казахский ветеринарно-бактериологический институт, 1929)</t>
  </si>
  <si>
    <t>43.871563</t>
  </si>
  <si>
    <t>77.062829</t>
  </si>
  <si>
    <t>bruennichi</t>
  </si>
  <si>
    <t xml:space="preserve">окр.  г. Алма-Аты </t>
  </si>
  <si>
    <t>43.229414</t>
  </si>
  <si>
    <t>76.88429</t>
  </si>
  <si>
    <t>Шнитников, Доленко</t>
  </si>
  <si>
    <t>побережье оз . Балхаш залива Балыкты-Коль</t>
  </si>
  <si>
    <t>46.632053</t>
  </si>
  <si>
    <t>76.957222</t>
  </si>
  <si>
    <t>нет данных о количестве экземпляров</t>
  </si>
  <si>
    <t>Konaev City</t>
  </si>
  <si>
    <t>Ili riverbank</t>
  </si>
  <si>
    <t>43.9517</t>
  </si>
  <si>
    <t>77.0512</t>
  </si>
  <si>
    <t>S. Pekár &amp; M. Martišová</t>
  </si>
  <si>
    <t>Zodariidae</t>
  </si>
  <si>
    <t>Zodariellum</t>
  </si>
  <si>
    <t>martinae</t>
  </si>
  <si>
    <t>Другое</t>
  </si>
  <si>
    <t>3 fff | 18 juv</t>
  </si>
  <si>
    <t>Shafaie S., Pekár S.</t>
  </si>
  <si>
    <t>New taxonomic data on the genus Zodariellum (Araneae, Zodariidae), with description of a new species from Kazakhstan</t>
  </si>
  <si>
    <t>Zootaxa. Vol. 5601. No. 2. P. 322-334.</t>
  </si>
  <si>
    <t>p5337_shafaie.p_2025.pdf</t>
  </si>
  <si>
    <t>S. Pekár</t>
  </si>
  <si>
    <t>Голотип</t>
  </si>
  <si>
    <t>Almaty [=Alma-Ata] Region</t>
  </si>
  <si>
    <t>Kapchagai Territory</t>
  </si>
  <si>
    <t>c. 4.9 km W of Arna</t>
  </si>
  <si>
    <t>43°46'39"</t>
  </si>
  <si>
    <t>77°1'58"</t>
  </si>
  <si>
    <t>c. 520 m a.s.l.</t>
  </si>
  <si>
    <t>sandy hills</t>
  </si>
  <si>
    <t>A.A. Feodorov</t>
  </si>
  <si>
    <t>Alopecosa</t>
  </si>
  <si>
    <t>marikovskyi</t>
  </si>
  <si>
    <t>2 mmm | 3 fff</t>
  </si>
  <si>
    <t>deposited in ZMUM (1 male 2 females) and in MMUM (G7511.24) (1 male 1 female)</t>
  </si>
  <si>
    <t>A new species of the genus Alopecosa Simon, 1885 (Aranei: Lycosidae) from south-east Kazakhstan</t>
  </si>
  <si>
    <t>Arthropoda Selecta. Vol.22. No.2. P.163–169</t>
  </si>
  <si>
    <t>p3858_22_2_163_169_logunov_small_for_inet.pdf</t>
  </si>
  <si>
    <t>Ili River delta, 11 km SSE from Topar Village, Kosshar Natural Boundary</t>
  </si>
  <si>
    <t>sandy semidesert, at night</t>
  </si>
  <si>
    <t xml:space="preserve">Berlandina </t>
  </si>
  <si>
    <t>ilika</t>
  </si>
  <si>
    <t>Fomichev A.A., Marusik Yu.M.</t>
  </si>
  <si>
    <t>A new species of the genus Berlandina (Aranei: Gnaphosidae) from Kazakhstan</t>
  </si>
  <si>
    <t>Far Eastern Entomologist. No.390. P.13–18</t>
  </si>
  <si>
    <t>p3496_d7c98305.pdf</t>
  </si>
  <si>
    <t>fruit tree gardens</t>
  </si>
  <si>
    <t>43.184083</t>
  </si>
  <si>
    <t>76.863101</t>
  </si>
  <si>
    <t>Ch. Tarabaev</t>
  </si>
  <si>
    <t>Thomisidae</t>
  </si>
  <si>
    <t>Diaea</t>
  </si>
  <si>
    <t>dorsata</t>
  </si>
  <si>
    <t>there is no data on the number of specimen</t>
  </si>
  <si>
    <t>Тарабаев Ч.К.</t>
  </si>
  <si>
    <t>Особенности морфологии и биологии паука-бокохода Diaea dorsata Fabr. (Aranei, Thomisidae) на Юго-Востоке Казахстана</t>
  </si>
  <si>
    <t>Энтомол. обозр. Т.58. Вып.1. С.200–210 (рус.)</t>
  </si>
  <si>
    <t>p2644_tarabaev_1979.pdf</t>
  </si>
  <si>
    <t>43°16'3"</t>
  </si>
  <si>
    <t>76°17'59"</t>
  </si>
  <si>
    <t>777 m</t>
  </si>
  <si>
    <t>A.V. Gromov</t>
  </si>
  <si>
    <t>Pardosa</t>
  </si>
  <si>
    <t>gromovi</t>
  </si>
  <si>
    <t>Ballarin F., Marusik Yu.M., Omelko M.M., Koponen S.</t>
  </si>
  <si>
    <t>On the Pardosa monticola species-group (Araneae: Lycosidae) from Middle Asia</t>
  </si>
  <si>
    <t>Arthropoda Selecta. Vol.21. No.2. P.161–182</t>
  </si>
  <si>
    <t>p3239_21_2_161_182_Ballarin_et_al._for_Inet.pdf</t>
  </si>
  <si>
    <t>Zhetysu Area</t>
  </si>
  <si>
    <t>43°57'59"</t>
  </si>
  <si>
    <t>79°28'20"</t>
  </si>
  <si>
    <t>498 m</t>
  </si>
  <si>
    <t>saline soil and meadow</t>
  </si>
  <si>
    <t>43°17'46"</t>
  </si>
  <si>
    <t>76°6'45"</t>
  </si>
  <si>
    <t>794 m</t>
  </si>
  <si>
    <t>4 mmm | 7 fff</t>
  </si>
  <si>
    <t>Aksu District</t>
  </si>
  <si>
    <t>ca. 2.5 km south-east of Matai, left bank of Aksu River</t>
  </si>
  <si>
    <t>45°53'</t>
  </si>
  <si>
    <t>78°45'</t>
  </si>
  <si>
    <t>+ paratypes; deposited in ZMMU</t>
  </si>
  <si>
    <t>3 mmm | 5 fff</t>
  </si>
  <si>
    <t>Sarkha District</t>
  </si>
  <si>
    <t>approximately 18 km south-east of Kokterek village, right bank of Lepsy River</t>
  </si>
  <si>
    <t>46°4'56"</t>
  </si>
  <si>
    <t>79°35'10"</t>
  </si>
  <si>
    <t>460 m</t>
  </si>
  <si>
    <t>mikhailovi</t>
  </si>
  <si>
    <t>Alma-Ata and Taldy-Kurgan Areas</t>
  </si>
  <si>
    <t>45.180898</t>
  </si>
  <si>
    <t>77.260723</t>
  </si>
  <si>
    <t>Ch. Tarabaev, A. Zyuzin, M. Zarko</t>
  </si>
  <si>
    <t>Linyphiidae</t>
  </si>
  <si>
    <t>Lepthyphantes</t>
  </si>
  <si>
    <t>pepticus</t>
  </si>
  <si>
    <t>there is no data on the number of specimens</t>
  </si>
  <si>
    <t>Tanasevich A.V.</t>
  </si>
  <si>
    <t>Zoogeography of the genus Lepthyphantes in the USSR (Araneae, Linyphiidae)</t>
  </si>
  <si>
    <t>Acta zool. fenn. No.190. P.357–362</t>
  </si>
  <si>
    <t>p4749_tanasevich_1990.pdf</t>
  </si>
  <si>
    <t>Turkmenistan</t>
  </si>
  <si>
    <t>Mary Region</t>
  </si>
  <si>
    <t>Kushka District</t>
  </si>
  <si>
    <t>ca. 12 km N of Chemenibit</t>
  </si>
  <si>
    <t>35°31'</t>
  </si>
  <si>
    <t>62°30'</t>
  </si>
  <si>
    <t>Cebrennus</t>
  </si>
  <si>
    <t>logunovi</t>
  </si>
  <si>
    <t>Jäger, 2000</t>
  </si>
  <si>
    <t>paratype (ISEA, 000.683; PJ 1343)</t>
  </si>
  <si>
    <t>Cebrennus kazakhstanicus sp.n. (Aranei: Sparassidae): the first record of the genus in Kazakhstan</t>
  </si>
  <si>
    <t>Cauc. Entomol. Bull. Vol.18. No.2. P.321–324.</t>
  </si>
  <si>
    <t>p5178_fomichev_m.pdf</t>
  </si>
  <si>
    <t>Chardzhou Region</t>
  </si>
  <si>
    <t>Chardzhou District</t>
  </si>
  <si>
    <t>Karakum Desert, Repetek Nature Reserve</t>
  </si>
  <si>
    <t>38°33'</t>
  </si>
  <si>
    <t>63°11'</t>
  </si>
  <si>
    <t>paratype (ISEA, 000.681; PJ 1344)</t>
  </si>
  <si>
    <t>Ili River delta, 11 km SSE from Topar village, Kosshar Natural Boundary,</t>
  </si>
  <si>
    <t xml:space="preserve"> 360 m</t>
  </si>
  <si>
    <t>sandy semi-desert</t>
  </si>
  <si>
    <t>collected at night, by hands</t>
  </si>
  <si>
    <t>kazakhstanicus</t>
  </si>
  <si>
    <t>deposited in ISEA, 001.8971</t>
  </si>
  <si>
    <t>Zyuzin A.A.</t>
  </si>
  <si>
    <t>Kuznetsov V.K.</t>
  </si>
  <si>
    <t>Not mentioned</t>
  </si>
  <si>
    <t>N-Tien-Shang Mts., near Kopal</t>
  </si>
  <si>
    <t>45.123613</t>
  </si>
  <si>
    <t>79.045488</t>
  </si>
  <si>
    <t>Жетысуский Алатау, не Северный Тянь-Шань</t>
  </si>
  <si>
    <t>Unknown</t>
  </si>
  <si>
    <t>Collector not mentioned</t>
  </si>
  <si>
    <t>Pelecopsis</t>
  </si>
  <si>
    <t>parallela</t>
  </si>
  <si>
    <t>Zoological Museum of the Moscow State University, Moscow, Russia</t>
  </si>
  <si>
    <t>Tanasevitch A.V.</t>
  </si>
  <si>
    <t>The linyphiid spiders of Middle Asia (Arachnida: Araneae: Linyphiidae)</t>
  </si>
  <si>
    <t>Senckenberg. biol. Bd.69. H.1/3. P.83–176</t>
  </si>
  <si>
    <t>p4747_tanasevitch_1989.pdf</t>
  </si>
  <si>
    <t>Tarabaev C.K., Zyuzin A.A., Zarko M.V.</t>
  </si>
  <si>
    <t>along the Illi River, near the city of Kapchagay</t>
  </si>
  <si>
    <t>43°56'33.4"</t>
  </si>
  <si>
    <t>77°3'56.7"</t>
  </si>
  <si>
    <t>В публикации так: 43°56'93.4N, 77°03'56.7E. Скорее всего, опечатка, секунды широты не могут быть больше 60. Заменил 93.4 на 33.4</t>
  </si>
  <si>
    <t>sandy slopes of a semi-desert habitat</t>
  </si>
  <si>
    <t>Pekar S.</t>
  </si>
  <si>
    <t>Год не указан</t>
  </si>
  <si>
    <t>asiaticum</t>
  </si>
  <si>
    <t>8 fff | 7 juv</t>
  </si>
  <si>
    <t xml:space="preserve"> body lengths 3.5–4.5 mm</t>
  </si>
  <si>
    <t>Capture efficiency of an ant-eating spider, Zodariellum asiaticum (Araneae: Zodariidae), from Kazakhstan</t>
  </si>
  <si>
    <t>The Journal of Arachnology. Vol. 37. P. 388-391.</t>
  </si>
  <si>
    <t>p5327_pekar_2009.pdf</t>
  </si>
  <si>
    <t>environs of Alma-Ata</t>
  </si>
  <si>
    <t>Mikhailov K.G.</t>
  </si>
  <si>
    <t>Ссылка на Mikhailov, 1992b (publ_id 4270)</t>
  </si>
  <si>
    <t>Clubionidae</t>
  </si>
  <si>
    <t>Clubiona</t>
  </si>
  <si>
    <t>rybini</t>
  </si>
  <si>
    <t>Clubiona (Clubiona) rybini Michailov, 1992</t>
  </si>
  <si>
    <t>Not mentioned, "LITERATURE DATA"</t>
  </si>
  <si>
    <t>The spider genus Clubiona Latreille, 1804 (Aranei, Clubionidae) in the fauna of the former USSR: 2003 update</t>
  </si>
  <si>
    <t>Arthropoda Selecta. Vol.11 (for 2002). No.4. P.283–317</t>
  </si>
  <si>
    <t>p4287_mikhailov_2002.pdf</t>
  </si>
  <si>
    <t>Akmolinsk Area</t>
  </si>
  <si>
    <t>congentilis</t>
  </si>
  <si>
    <t>Clubiona (Clubiona) congentilis Kulczynski, 1913</t>
  </si>
  <si>
    <t>5-6 km SE of Bakanas, right bank of Ili River</t>
  </si>
  <si>
    <t>44°46'</t>
  </si>
  <si>
    <t>76°20'</t>
  </si>
  <si>
    <t>Gromov A.V.</t>
  </si>
  <si>
    <t>neglecta</t>
  </si>
  <si>
    <t>Clubiona (Clubiona) neglecta O.Pickard-Cambridge, 1862</t>
  </si>
  <si>
    <t>Gvardeiskiy Distr.</t>
  </si>
  <si>
    <t>7 km E of Kospan</t>
  </si>
  <si>
    <t>44.502397</t>
  </si>
  <si>
    <t>78.35422</t>
  </si>
  <si>
    <t>Skvorkin I.B.</t>
  </si>
  <si>
    <t>1 mmm | 5 fff</t>
  </si>
  <si>
    <t>Siberian Zoological Museum, Novosibirsk, Russia</t>
  </si>
  <si>
    <t>East-Kazakhstan Area</t>
  </si>
  <si>
    <t>diversa</t>
  </si>
  <si>
    <t>Clubiona (Clubiona) diversa O.Pickard-Cambridge, 1862</t>
  </si>
  <si>
    <t>Zailiyskiy Alatau Mt. Ridge</t>
  </si>
  <si>
    <t>Folkina M.Ya.</t>
  </si>
  <si>
    <t>Ссылка на Folkina, 1978: Cm.</t>
  </si>
  <si>
    <t>Clubiona (Clubiona) rybini Michailov, sp.n.</t>
  </si>
  <si>
    <t>The spider genus Clubiona Latreille, 1804 (Arachnida Aranei Clubionidae) in the USSR fauna: a critical review with taxonomical remarks</t>
  </si>
  <si>
    <t>Arthropoda Selecta. Vol.1. No.3. P.3–34</t>
  </si>
  <si>
    <t>p4270_1992_Mikh_Club_Selecta.pdf</t>
  </si>
  <si>
    <t>Alma-Ata State Reserve, Canyon of Sredniy Talgar River</t>
  </si>
  <si>
    <t>43.20766</t>
  </si>
  <si>
    <t>77.282062</t>
  </si>
  <si>
    <t>1840 m</t>
  </si>
  <si>
    <t>Nenilin A.B., Ovtchinnikov S.V.</t>
  </si>
  <si>
    <t>Aksay Canyon</t>
  </si>
  <si>
    <t>43.12671</t>
  </si>
  <si>
    <t>76.801472</t>
  </si>
  <si>
    <t>Ovtchinnikov S.V.</t>
  </si>
  <si>
    <t>environs of Alma-Ata, Aksay Canyon</t>
  </si>
  <si>
    <t>ca. 1300 m</t>
  </si>
  <si>
    <t>litter</t>
  </si>
  <si>
    <t>Marusik Y.M., Tarabaev Ch.K.</t>
  </si>
  <si>
    <t>6 mmm | 5 fff</t>
  </si>
  <si>
    <t>Zoological Museum of the Moscow State University, Moscow, Russia, Ta-4809</t>
  </si>
  <si>
    <t>Tarabaev Ch.K.</t>
  </si>
  <si>
    <t>Ссылка на Tarabaev, 1979</t>
  </si>
  <si>
    <t>subsultans</t>
  </si>
  <si>
    <t>Clubiona (Clubiona) subsultans Thorell, 1875</t>
  </si>
  <si>
    <t>"Turanian zoogeographical province"</t>
  </si>
  <si>
    <t>Spassky S.A.</t>
  </si>
  <si>
    <t>Ссылка на Spassky, 1952</t>
  </si>
  <si>
    <t>phragmitis</t>
  </si>
  <si>
    <t>Clubiona (Clubiona) phragmitis C.L.Koch, 1843</t>
  </si>
  <si>
    <t>Semirechye</t>
  </si>
  <si>
    <t>Schnitnikov V.N.</t>
  </si>
  <si>
    <t>Ссылка на Spassky, Shnitnikov, 1937</t>
  </si>
  <si>
    <t>germanica</t>
  </si>
  <si>
    <t>Clubiona (Clubiona) germanica Thorell, 1871</t>
  </si>
  <si>
    <t>Savelieva L.G.</t>
  </si>
  <si>
    <t>Ссылка на Savelieva, 1979</t>
  </si>
  <si>
    <t>Zailiyskiy Alatau Mts</t>
  </si>
  <si>
    <t>43.061494</t>
  </si>
  <si>
    <t>76.989692</t>
  </si>
  <si>
    <t>Ссылка на Folkina, 1978</t>
  </si>
  <si>
    <t>similis</t>
  </si>
  <si>
    <t>Clubiona (Clubiona) similis L.Koch, 1866</t>
  </si>
  <si>
    <t>Fet V.</t>
  </si>
  <si>
    <t>Ссылка на Fet, 1983</t>
  </si>
  <si>
    <t>genevensis</t>
  </si>
  <si>
    <t>Clubiona (Clubiona) genevensis L.Koch, 1866</t>
  </si>
  <si>
    <t>Alma-Ata</t>
  </si>
  <si>
    <t>Alma-Ata, Medeo</t>
  </si>
  <si>
    <t>43.155468</t>
  </si>
  <si>
    <t>77.051481</t>
  </si>
  <si>
    <t>2000 m</t>
  </si>
  <si>
    <t>S slope, litter</t>
  </si>
  <si>
    <t>Marusik Y.M.</t>
  </si>
  <si>
    <t>near Alma-Ata</t>
  </si>
  <si>
    <t>43.128629</t>
  </si>
  <si>
    <t>77.017226</t>
  </si>
  <si>
    <t>2500-3200 m</t>
  </si>
  <si>
    <t>subalpine zone</t>
  </si>
  <si>
    <t>Micaria</t>
  </si>
  <si>
    <t>tarabaevi</t>
  </si>
  <si>
    <t>Zoological Museum of the Moscow State University, Moscow, Russia, Ta-4256</t>
  </si>
  <si>
    <t>Contribution to the spider fauna of the genus Micaria Westring, 1851 of the USSR. I (Aranei, Gnaphosidae)</t>
  </si>
  <si>
    <t>Spixiana. Bd.10. H.3. P.319–334</t>
  </si>
  <si>
    <t>p4262_1987_Mikhailov_Micaria.pdf</t>
  </si>
  <si>
    <t>rossica</t>
  </si>
  <si>
    <t>Tarabaev, 1979: M. scenica</t>
  </si>
  <si>
    <t>Alma-Ata Reserve, right Talgar</t>
  </si>
  <si>
    <t>43.224266</t>
  </si>
  <si>
    <t>77.29043</t>
  </si>
  <si>
    <t>multiherbarium</t>
  </si>
  <si>
    <t>Deryugin S.I.</t>
  </si>
  <si>
    <t>40 km from Alma-Ata along Karaganda road</t>
  </si>
  <si>
    <t>43.762359</t>
  </si>
  <si>
    <t>76.437738</t>
  </si>
  <si>
    <t>semidesert, under stones</t>
  </si>
  <si>
    <t>lenzi</t>
  </si>
  <si>
    <t>formicaria</t>
  </si>
  <si>
    <t>Ссылка на Spassky &amp; Shnitnikov, 1937</t>
  </si>
  <si>
    <t>Ссылка на работу Tarabaev, 1979</t>
  </si>
  <si>
    <t>fulgens</t>
  </si>
  <si>
    <t>Ссылка на работу Spassky &amp; Shnitnikov, 1937</t>
  </si>
  <si>
    <t>Ссылка на статьи, Savelieva, 1970, 1979</t>
  </si>
  <si>
    <t>pulicaria</t>
  </si>
  <si>
    <t>Ссылка на статью, Tarabaev, 1979</t>
  </si>
  <si>
    <t>Россия</t>
  </si>
  <si>
    <t>Chelyabinsk Oblast</t>
  </si>
  <si>
    <t>Troitsky District</t>
  </si>
  <si>
    <t>Ui River</t>
  </si>
  <si>
    <t>shingle spit, under stones</t>
  </si>
  <si>
    <t>Esjunin S.L.</t>
  </si>
  <si>
    <t>Devade</t>
  </si>
  <si>
    <t>uiensis</t>
  </si>
  <si>
    <t>Remarks on the spider fauna of the Urals, 3. Devade Simon, 1884, a genus new to the Urals, with notes on Devade indistincta (O.P.-Cambridge, 1872) (Arachnida Aranei Dictynidae)</t>
  </si>
  <si>
    <t>Arthropoda Selecta. Vol.3. Nos 1–2. P.39–47</t>
  </si>
  <si>
    <t>p3378_03_1_039_047_esjunin.pdf</t>
  </si>
  <si>
    <t>Troitsky Forest-Steppe Reserve</t>
  </si>
  <si>
    <t>pitfall-trap</t>
  </si>
  <si>
    <t>indistincta</t>
  </si>
  <si>
    <t>Perm State University</t>
  </si>
  <si>
    <t>4 mmm</t>
  </si>
  <si>
    <t>small depression</t>
  </si>
  <si>
    <t>Novokshenova E.</t>
  </si>
  <si>
    <t>salina, on soil surface</t>
  </si>
  <si>
    <t>Tashauz Area</t>
  </si>
  <si>
    <t>Lake Sarykamysh</t>
  </si>
  <si>
    <t>41.657661</t>
  </si>
  <si>
    <t>57.699756</t>
  </si>
  <si>
    <t>Soyunov O.S.</t>
  </si>
  <si>
    <t>Zoological Institute of the Kirghiz Academy of Sciences, Bishkek</t>
  </si>
  <si>
    <t>Dzhambul Area</t>
  </si>
  <si>
    <t>Sarysu Distr.</t>
  </si>
  <si>
    <t>Lake Bolshoye Kashkali</t>
  </si>
  <si>
    <t>44.808957</t>
  </si>
  <si>
    <t>69.998313</t>
  </si>
  <si>
    <t>скорее всего опечатка, [= Ulken Kamkaly, Большой Камкалы]</t>
  </si>
  <si>
    <t>salina, tube in soil</t>
  </si>
  <si>
    <t>см. также Esyunin, Marusik, 2001</t>
  </si>
  <si>
    <t>Russia</t>
  </si>
  <si>
    <t>Volgograd Area</t>
  </si>
  <si>
    <t>Pallasovka Distr.</t>
  </si>
  <si>
    <t>near Lake Elton</t>
  </si>
  <si>
    <t>Salsola sp., bush</t>
  </si>
  <si>
    <t>Zoological Museum of the Moscow State University, Moscow, Russia: Momius tenellus - det. K.G. Mikhailov)</t>
  </si>
  <si>
    <t>on soil</t>
  </si>
  <si>
    <t>Zoological Museum of the Moscow State University, Moscow, Russia: Momius tenellus, det. K.G. Mikhailov)</t>
  </si>
  <si>
    <t>Tunisia</t>
  </si>
  <si>
    <t>Talgar Distr.</t>
  </si>
  <si>
    <t>Soldatskoye Canyon</t>
  </si>
  <si>
    <t>43.279721</t>
  </si>
  <si>
    <t>77.349249</t>
  </si>
  <si>
    <t>Sheykin A.</t>
  </si>
  <si>
    <t>Dendryphantes</t>
  </si>
  <si>
    <t>secretus</t>
  </si>
  <si>
    <t>Wesołowska W.</t>
  </si>
  <si>
    <t>Dendryphantes secretus, a new species of jumping spider from Kazakhstan (Araneae: Salticidae)</t>
  </si>
  <si>
    <t>Genus. Vol.6. No.2. P.177–179</t>
  </si>
  <si>
    <t>p4956_wesołowska_1995.pdf</t>
  </si>
  <si>
    <t>43.289437</t>
  </si>
  <si>
    <t>76.994338</t>
  </si>
  <si>
    <t>[in vicinis urbis Alma-Ata]</t>
  </si>
  <si>
    <t>Скорее всего опечатка, "VII. 1929 V. 1929". Отмечено также в Huber, 2011.</t>
  </si>
  <si>
    <t>Pholcus</t>
  </si>
  <si>
    <t>fagei</t>
  </si>
  <si>
    <t>в публикации не указаны типы. В публикации Huber, 2011 как Pholcus sogdianae</t>
  </si>
  <si>
    <t>3 mmm | 2 fff</t>
  </si>
  <si>
    <t>все повреждены [omnes valde laesos]</t>
  </si>
  <si>
    <t>Araneae palaearcticae novae. V</t>
  </si>
  <si>
    <t>Folia zool. hydrobiol. T.10. No.2. P.353–364</t>
  </si>
  <si>
    <t>p4688_spassky_1940.pdf</t>
  </si>
  <si>
    <t>Caucasus</t>
  </si>
  <si>
    <t>Western Transcaucasia to the Pontic Sea. Chosta</t>
  </si>
  <si>
    <t>43.512837</t>
  </si>
  <si>
    <t>39.873751</t>
  </si>
  <si>
    <t>[Trascaucasia occidentalis ad Mare Ponticum. Chosta]</t>
  </si>
  <si>
    <t>on the exterior walls of houses, exposed to the sun</t>
  </si>
  <si>
    <t>[in domuum parietibus exterioribus, soli expositis]</t>
  </si>
  <si>
    <t>Menemerus</t>
  </si>
  <si>
    <t>parietinus</t>
  </si>
  <si>
    <t>не указано конкретное число особей, [exempla multa]</t>
  </si>
  <si>
    <t>Spassky S.</t>
  </si>
  <si>
    <t>Aranearum species novae III</t>
  </si>
  <si>
    <t>Rev. franc. Entomol. Vol.1. No.2. P.135–139</t>
  </si>
  <si>
    <t>p4682_spassky1934revfrent1p135-139.pdf</t>
  </si>
  <si>
    <t>vicinity of Lake Balkhash</t>
  </si>
  <si>
    <t>45.667353</t>
  </si>
  <si>
    <t>75.449345</t>
  </si>
  <si>
    <t>[in vicinis lacus Balchash]</t>
  </si>
  <si>
    <t>Pterotricha</t>
  </si>
  <si>
    <t>shnitnikovi</t>
  </si>
  <si>
    <t>20 km NE of Lake Ushkole</t>
  </si>
  <si>
    <t>45.901407</t>
  </si>
  <si>
    <t>78.168687</t>
  </si>
  <si>
    <t>Zarko M.V., Tarabaev C.K., Zyuzin A.A.</t>
  </si>
  <si>
    <t>Ipa</t>
  </si>
  <si>
    <t>Saaristo M.</t>
  </si>
  <si>
    <t>A new subfamily of linyphiid spiders based on a new genus created for the keyserlingi-group of the genus Lepthyphantes (Aranei: Linyphiidae)</t>
  </si>
  <si>
    <t>Arthropoda Selecta. Vol.16. No.1. P.33–42</t>
  </si>
  <si>
    <t>p4584_saaristo_2007.pdf</t>
  </si>
  <si>
    <t>Kapchagai</t>
  </si>
  <si>
    <t>43.871042</t>
  </si>
  <si>
    <t>77.055612</t>
  </si>
  <si>
    <t>Synaphosus</t>
  </si>
  <si>
    <t>turanicus</t>
  </si>
  <si>
    <t>5 mmm | 3 fff</t>
  </si>
  <si>
    <t>Zoological Institute, Academy of Sciences, St. Petersburg</t>
  </si>
  <si>
    <t>Ovtsharenko V.I., Levy G., Platnick N.I.</t>
  </si>
  <si>
    <t>A review of the ground spider genus Synaphosus (Araneae, Gnaphosidae)</t>
  </si>
  <si>
    <t>Amer. Mus. Novit. No.3095. P.1–27</t>
  </si>
  <si>
    <t>p4432_ovtsharenko.etc_1994.pdf</t>
  </si>
  <si>
    <t>Taukum desert</t>
  </si>
  <si>
    <t>44.450354</t>
  </si>
  <si>
    <t>76.15612</t>
  </si>
  <si>
    <t>Zarko M.V.</t>
  </si>
  <si>
    <t>taukum</t>
  </si>
  <si>
    <t>palearcticus</t>
  </si>
  <si>
    <t>43 km E Bakanas, Saryesik-Atyrau desert</t>
  </si>
  <si>
    <t>44.823929</t>
  </si>
  <si>
    <t>76.816659</t>
  </si>
  <si>
    <t>Ibraev S.I., Zyuzin A.A.</t>
  </si>
  <si>
    <t>Taldykorgan [=Taldy-Kurgan] Area</t>
  </si>
  <si>
    <t>Panfilov [=Zharkent] Distr.</t>
  </si>
  <si>
    <t>ca. 29 km S of Konyrolen, Aktau Mt. Range</t>
  </si>
  <si>
    <t>44.02372</t>
  </si>
  <si>
    <t>79.2817</t>
  </si>
  <si>
    <t>Philodromidae</t>
  </si>
  <si>
    <t>Thanatus</t>
  </si>
  <si>
    <t>kitabensis</t>
  </si>
  <si>
    <t>4 fff</t>
  </si>
  <si>
    <t>Institute for Systematics and Ecology of Animals, Novosibirsk, Russia</t>
  </si>
  <si>
    <t>Lyakhov O.V.</t>
  </si>
  <si>
    <t>Contribution to the Middle Asian fauna of the spider genus Thanatus C.L. Koch, 1837 (Aranei: Philodromidae)</t>
  </si>
  <si>
    <t>Arthropoda Selecta. Vol.8 (for 1999). No.4. P.221–230</t>
  </si>
  <si>
    <t>p3942_lyakhov_2000.pdf</t>
  </si>
  <si>
    <t>Almaty [=Alma-Ata] Area</t>
  </si>
  <si>
    <t>Kegen Distr.</t>
  </si>
  <si>
    <t>ca. 1.5 km W of Charyn River Canyon, Toraigyr Mt. Range</t>
  </si>
  <si>
    <t>43.321068</t>
  </si>
  <si>
    <t>78.939756</t>
  </si>
  <si>
    <t>3 fff</t>
  </si>
  <si>
    <t>Chilik Distr.</t>
  </si>
  <si>
    <t>ca. 29 km ESE of Chilik, Syugety Mts</t>
  </si>
  <si>
    <t>43.506287</t>
  </si>
  <si>
    <t>78.600652</t>
  </si>
  <si>
    <t>4 mmm | 10 fff</t>
  </si>
  <si>
    <t>Almaty</t>
  </si>
  <si>
    <t>bank of Kapchagai Reservoir</t>
  </si>
  <si>
    <t>43.985597</t>
  </si>
  <si>
    <t>77.196369</t>
  </si>
  <si>
    <t>steppe</t>
  </si>
  <si>
    <t>5 mmm | 2 fff</t>
  </si>
  <si>
    <t>Ili Distr.</t>
  </si>
  <si>
    <t>near Zarechnyi</t>
  </si>
  <si>
    <t>43.71667</t>
  </si>
  <si>
    <t>77.03944</t>
  </si>
  <si>
    <t>Raikhanov A., Ibraev S.</t>
  </si>
  <si>
    <t>9 mmm | 9 fff</t>
  </si>
  <si>
    <t>Almaty [=Alma-Ata] Nature Reserve</t>
  </si>
  <si>
    <t>43.199041</t>
  </si>
  <si>
    <t>77.287966</t>
  </si>
  <si>
    <t>2000 m a.s.l.</t>
  </si>
  <si>
    <t>formicinus</t>
  </si>
  <si>
    <t>Almaty Town, Akademgorodok</t>
  </si>
  <si>
    <t>43.21132</t>
  </si>
  <si>
    <t>76.91202</t>
  </si>
  <si>
    <t>building</t>
  </si>
  <si>
    <t>Olios</t>
  </si>
  <si>
    <t>sericeus</t>
  </si>
  <si>
    <t>Personal collection of Gromov A.V., subsequent number of Sparassidae
examined by Peter Jäger PJ 1427</t>
  </si>
  <si>
    <t>Jäger P., Otto S.</t>
  </si>
  <si>
    <t>New records of Olios sericeus (Kroneberg, 1875) with notes on its taxonomy and biogeography (Araneae: Sparassidae: Sparassinae)</t>
  </si>
  <si>
    <t>Rev. Ibér. Aracnol. Vol.14 (for 2006). P.19–24</t>
  </si>
  <si>
    <t>p3623_jäger.o_2007.pdf</t>
  </si>
  <si>
    <t>Almaty, Institute of Zoology</t>
  </si>
  <si>
    <t>Mamataeva A.T.</t>
  </si>
  <si>
    <t>Research Institute and Natural History Museum Senckenberg Frankfurt, Germany, SMF 56202, subsequent number of Sparassidae
examined by Peter Jäger PJ 2479</t>
  </si>
  <si>
    <t>Talgarsky Distr.</t>
  </si>
  <si>
    <t>near Medeo</t>
  </si>
  <si>
    <t>43°9'</t>
  </si>
  <si>
    <t>77°4'</t>
  </si>
  <si>
    <t>Pholcidae</t>
  </si>
  <si>
    <t>manueli</t>
  </si>
  <si>
    <t>Huber B.A.</t>
  </si>
  <si>
    <t>Revision and cladistic analysis of Pholcus and closely related taxa (Araneae, Pholcidae)</t>
  </si>
  <si>
    <t>Bonner Zoologische Monographien. Nr.58. P.1–509</t>
  </si>
  <si>
    <t>p3597_huber_2011.pdf</t>
  </si>
  <si>
    <t>Zhambyl Distr.</t>
  </si>
  <si>
    <t>Fabrichniy Vil.</t>
  </si>
  <si>
    <t>76°25'</t>
  </si>
  <si>
    <t>indoor</t>
  </si>
  <si>
    <t>Chiliksky Distr.</t>
  </si>
  <si>
    <t>“Kisht-Bai Canyon”, biostation</t>
  </si>
  <si>
    <t>43.433691</t>
  </si>
  <si>
    <t>77.850054</t>
  </si>
  <si>
    <t>скорее всего Kiikbai Canyon [ущелье р. Киикбай]</t>
  </si>
  <si>
    <t>in honeybee hive</t>
  </si>
  <si>
    <t>Polchaninova N.Y.</t>
  </si>
  <si>
    <t>Almaty [=Alma-Ata]</t>
  </si>
  <si>
    <t>43°15'</t>
  </si>
  <si>
    <t>76°57'</t>
  </si>
  <si>
    <t>Folkina M.Y.</t>
  </si>
  <si>
    <t>(collector not given)</t>
  </si>
  <si>
    <t>Charyn Canyon, Sartogai</t>
  </si>
  <si>
    <t>43°22'</t>
  </si>
  <si>
    <t>79°5'</t>
  </si>
  <si>
    <t>arkit</t>
  </si>
  <si>
    <t>from several localities combined in one vial</t>
  </si>
  <si>
    <t>date is not mentioned, according to syntypes</t>
  </si>
  <si>
    <t>sogdianae</t>
  </si>
  <si>
    <t>4 mmm | 11 fff</t>
  </si>
  <si>
    <t>Zoological Institute, Russian Academy
of Sciences, St. Petersburg, together with syntypes</t>
  </si>
  <si>
    <t>Almaty (Alma-Ata) Region</t>
  </si>
  <si>
    <t>near Almaty</t>
  </si>
  <si>
    <t>[“near Vernyi, Volkovski’s dacha”, Alma-Ata: 43°15’N, 76°57’E]</t>
  </si>
  <si>
    <t>syntypes</t>
  </si>
  <si>
    <t>Zoological Institute, Russian Academy of Sciences, St. Petersburg, syntypes (together with numerous specimens from other localities)</t>
  </si>
  <si>
    <t>N foothills of Tzansili Alatau Mt. Range, Zhalganbulak Spring Valley, ca. 7 km SE Teskensu</t>
  </si>
  <si>
    <t>43°29.2'</t>
  </si>
  <si>
    <t>77°55.5'</t>
  </si>
  <si>
    <t>740 m a.s.l.</t>
  </si>
  <si>
    <t>in mine</t>
  </si>
  <si>
    <t>Baskakov N.V.</t>
  </si>
  <si>
    <t>ponticus</t>
  </si>
  <si>
    <t>6 mmm | 1 fff</t>
  </si>
  <si>
    <t>Balkhash Distr.</t>
  </si>
  <si>
    <t>ca. 5.5 km ESE Akkol’, Karakol</t>
  </si>
  <si>
    <t>44°59.8'</t>
  </si>
  <si>
    <t>75°44.1'</t>
  </si>
  <si>
    <t>380 m a.s.l.</t>
  </si>
  <si>
    <t>buildings</t>
  </si>
  <si>
    <t xml:space="preserve"> ca. 50 km W Samsy</t>
  </si>
  <si>
    <t>43°19'</t>
  </si>
  <si>
    <t>76°6'</t>
  </si>
  <si>
    <t>4 mmm | 2 fff</t>
  </si>
  <si>
    <t>“Zailiysky Mt.” (=Trans Ili Alatau), Bol. Alma-Atinka</t>
  </si>
  <si>
    <t>43.130749</t>
  </si>
  <si>
    <t>76.908208</t>
  </si>
  <si>
    <t>Almaty City</t>
  </si>
  <si>
    <t>2 mmm | 5 fff</t>
  </si>
  <si>
    <t>Не указано</t>
  </si>
  <si>
    <t>Алма-Ата и окрестности</t>
  </si>
  <si>
    <t>Шнитников В.Н.</t>
  </si>
  <si>
    <t>год не указан</t>
  </si>
  <si>
    <t>в свернутом листе</t>
  </si>
  <si>
    <t>Спасский С.А., Шнитников В.Н.</t>
  </si>
  <si>
    <t>Материалы к фауне пауков Казахстана</t>
  </si>
  <si>
    <t>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t>
  </si>
  <si>
    <t>p2590_spassky_shnitnikov1937.pdf</t>
  </si>
  <si>
    <t>середина лета</t>
  </si>
  <si>
    <t>Прибалхашье, Копальский район</t>
  </si>
  <si>
    <t>45.758122</t>
  </si>
  <si>
    <t>75.435495</t>
  </si>
  <si>
    <t>весна</t>
  </si>
  <si>
    <t>3 ssm | 6 ssf</t>
  </si>
  <si>
    <t>Pellenes</t>
  </si>
  <si>
    <t>seriatus</t>
  </si>
  <si>
    <t>под камнями</t>
  </si>
  <si>
    <t>Phlegra</t>
  </si>
  <si>
    <t>fuscipes</t>
  </si>
  <si>
    <t>между выселком Илийским и Чингильдами</t>
  </si>
  <si>
    <t>43.991621</t>
  </si>
  <si>
    <t>77.225789</t>
  </si>
  <si>
    <t>без дат</t>
  </si>
  <si>
    <t>Aelurillus</t>
  </si>
  <si>
    <t>insignitus</t>
  </si>
  <si>
    <t>Алма-Ата</t>
  </si>
  <si>
    <t>Кыргызстан</t>
  </si>
  <si>
    <t>Фрунзе</t>
  </si>
  <si>
    <t>42.86667</t>
  </si>
  <si>
    <t>74.56667</t>
  </si>
  <si>
    <t>= г. Бишкек</t>
  </si>
  <si>
    <t>Bianor</t>
  </si>
  <si>
    <t>aenescens</t>
  </si>
  <si>
    <t>Алматинка</t>
  </si>
  <si>
    <t>43.205584</t>
  </si>
  <si>
    <t>76.97908</t>
  </si>
  <si>
    <t>Pseudicius</t>
  </si>
  <si>
    <t>encarpatus</t>
  </si>
  <si>
    <t>2 fff | 1 ssm</t>
  </si>
  <si>
    <t>дача Волковского</t>
  </si>
  <si>
    <t>конец июля</t>
  </si>
  <si>
    <t>4 mmm | 1 fff | 2 ssf</t>
  </si>
  <si>
    <t>с детьми</t>
  </si>
  <si>
    <t>начало июля</t>
  </si>
  <si>
    <t>с коконами и детьми</t>
  </si>
  <si>
    <t>и молодые паучки</t>
  </si>
  <si>
    <t>с коконом</t>
  </si>
  <si>
    <t>на коре березы</t>
  </si>
  <si>
    <t>1 ssf</t>
  </si>
  <si>
    <t>Р. Алматинка</t>
  </si>
  <si>
    <t>дата не указана</t>
  </si>
  <si>
    <t>Marpissa</t>
  </si>
  <si>
    <t>pomatia</t>
  </si>
  <si>
    <t>1 mmm | 1 fff | 1 ssm</t>
  </si>
  <si>
    <t>лес яблоневый</t>
  </si>
  <si>
    <t>2 mmm | 1 fff | 1 ssm | 1 ssf</t>
  </si>
  <si>
    <t>2 juv</t>
  </si>
  <si>
    <t>1 mmm | 1 ssf</t>
  </si>
  <si>
    <t>1 fff | 1 ssf</t>
  </si>
  <si>
    <t>terebratus</t>
  </si>
  <si>
    <t>thorelli</t>
  </si>
  <si>
    <t>долина Б. Алматинки, Алма-Атинский р-н, ст. Тастак</t>
  </si>
  <si>
    <t>43.248684</t>
  </si>
  <si>
    <t>76.877947</t>
  </si>
  <si>
    <t>середина августа</t>
  </si>
  <si>
    <t>confusa</t>
  </si>
  <si>
    <t>1 ssm</t>
  </si>
  <si>
    <t>7 fff</t>
  </si>
  <si>
    <t>3 mmm | 1 fff</t>
  </si>
  <si>
    <t>под корой</t>
  </si>
  <si>
    <t>1 ssm | 1 ssf</t>
  </si>
  <si>
    <t>Копальский у.</t>
  </si>
  <si>
    <t>45.718309</t>
  </si>
  <si>
    <t>77.246391</t>
  </si>
  <si>
    <t>Heliophanus</t>
  </si>
  <si>
    <t>cambridgei</t>
  </si>
  <si>
    <t>nigriceps</t>
  </si>
  <si>
    <t>= между г. Конаев и с. Шенгельды</t>
  </si>
  <si>
    <t>17 fff</t>
  </si>
  <si>
    <t>с молодыми пауками</t>
  </si>
  <si>
    <t>с коконами</t>
  </si>
  <si>
    <t>1 mmm | 4 fff</t>
  </si>
  <si>
    <t>aeneus</t>
  </si>
  <si>
    <t>Synageles</t>
  </si>
  <si>
    <t>lepidus</t>
  </si>
  <si>
    <t>Oxyopidae</t>
  </si>
  <si>
    <t>Oxyopes</t>
  </si>
  <si>
    <t>heterophthalmus</t>
  </si>
  <si>
    <t>Чамалган, Алма-Атинск. у.</t>
  </si>
  <si>
    <t>43.19028</t>
  </si>
  <si>
    <t>76.53611</t>
  </si>
  <si>
    <t>На территории бывшего уезда 2 Шамалгана. Указанный сейчас = Ушконыр.</t>
  </si>
  <si>
    <t>lineatus</t>
  </si>
  <si>
    <t>1 mmm | 5 fff | 3 ssf</t>
  </si>
  <si>
    <t>2 mmm | 2 ssf</t>
  </si>
  <si>
    <t>Evippa</t>
  </si>
  <si>
    <t>sp.?</t>
  </si>
  <si>
    <t>Evippa sp.?</t>
  </si>
  <si>
    <t>= г. Конаев и с. Шенгельды</t>
  </si>
  <si>
    <t>Lycosa</t>
  </si>
  <si>
    <t>velox</t>
  </si>
  <si>
    <t>Долина Б. Алматинки, "Приютская колония"</t>
  </si>
  <si>
    <t>43.389326</t>
  </si>
  <si>
    <t>76.900957</t>
  </si>
  <si>
    <t>orientalis</t>
  </si>
  <si>
    <t>atrata</t>
  </si>
  <si>
    <t>разные места Казахстана</t>
  </si>
  <si>
    <t>pullata</t>
  </si>
  <si>
    <t>Прибалхашье, Копальский у.</t>
  </si>
  <si>
    <t>entzi</t>
  </si>
  <si>
    <t>riparia</t>
  </si>
  <si>
    <t>поле, сенокос, болото</t>
  </si>
  <si>
    <t>amentata</t>
  </si>
  <si>
    <t>paludicola</t>
  </si>
  <si>
    <t>tarsalis</t>
  </si>
  <si>
    <t>5 mmm | 9 fff</t>
  </si>
  <si>
    <t>agrestis</t>
  </si>
  <si>
    <t>1 mmm | 6 fff</t>
  </si>
  <si>
    <t>Алматинка, у гор</t>
  </si>
  <si>
    <t>1 mmm | 12 fff</t>
  </si>
  <si>
    <t xml:space="preserve"> с коконом</t>
  </si>
  <si>
    <t>1 mmm | 2 fff | 1 ssm | 3 ssf</t>
  </si>
  <si>
    <t>Arctosa</t>
  </si>
  <si>
    <t>leopardus</t>
  </si>
  <si>
    <t>Trochosa</t>
  </si>
  <si>
    <t>ruricola</t>
  </si>
  <si>
    <t>берег Алматинки</t>
  </si>
  <si>
    <t>Hogna</t>
  </si>
  <si>
    <t>singoriensis</t>
  </si>
  <si>
    <t>Джаркентск. у.</t>
  </si>
  <si>
    <t>43.698186</t>
  </si>
  <si>
    <t>79.867819</t>
  </si>
  <si>
    <t>narbonnensis</t>
  </si>
  <si>
    <t>Tarentula</t>
  </si>
  <si>
    <t>cursor</t>
  </si>
  <si>
    <t>pulverulenta</t>
  </si>
  <si>
    <t>cuneata</t>
  </si>
  <si>
    <t>latifasciata</t>
  </si>
  <si>
    <t>albofasciata</t>
  </si>
  <si>
    <t>без даты</t>
  </si>
  <si>
    <t>taeniopus</t>
  </si>
  <si>
    <t>1 ssm | 3 ssf</t>
  </si>
  <si>
    <t>Xerolycosa</t>
  </si>
  <si>
    <t>miniata</t>
  </si>
  <si>
    <t>Pisauridae</t>
  </si>
  <si>
    <t>Dolomedes</t>
  </si>
  <si>
    <t>fimbriatus</t>
  </si>
  <si>
    <t>Pisaura</t>
  </si>
  <si>
    <t>listeri</t>
  </si>
  <si>
    <t>Аксай</t>
  </si>
  <si>
    <t>43.154331</t>
  </si>
  <si>
    <t>76.799825</t>
  </si>
  <si>
    <t>2 ssm | 2 ssf</t>
  </si>
  <si>
    <t>8 juv</t>
  </si>
  <si>
    <t>конец марта</t>
  </si>
  <si>
    <t>3 juv</t>
  </si>
  <si>
    <t>Coelotes</t>
  </si>
  <si>
    <t>birulae</t>
  </si>
  <si>
    <t>разные места, главным образом Копальский у.</t>
  </si>
  <si>
    <t>Tegenaria</t>
  </si>
  <si>
    <t>derhami</t>
  </si>
  <si>
    <t>Agalena</t>
  </si>
  <si>
    <t>taurica</t>
  </si>
  <si>
    <t>Тентек, Лексинксий у.</t>
  </si>
  <si>
    <t>46.145126</t>
  </si>
  <si>
    <t>80.936469</t>
  </si>
  <si>
    <t>Скорее всего опечатка, = Лепсинксий у.</t>
  </si>
  <si>
    <t>labyrinthica</t>
  </si>
  <si>
    <t>1 juv</t>
  </si>
  <si>
    <t>Liocranidae</t>
  </si>
  <si>
    <t>Agroeca</t>
  </si>
  <si>
    <t>chrysea</t>
  </si>
  <si>
    <t>Miturgidae</t>
  </si>
  <si>
    <t>Zora</t>
  </si>
  <si>
    <t>pardalis</t>
  </si>
  <si>
    <t>сенокос, поле, болото</t>
  </si>
  <si>
    <t>spinimana</t>
  </si>
  <si>
    <t>Аксай, у гор</t>
  </si>
  <si>
    <t>43.096236</t>
  </si>
  <si>
    <t>76.784267</t>
  </si>
  <si>
    <t>Chiracanthium</t>
  </si>
  <si>
    <t>punctorium</t>
  </si>
  <si>
    <t>Дата не указана</t>
  </si>
  <si>
    <t>Б. Алматинка, у гор</t>
  </si>
  <si>
    <t>Sparassidae</t>
  </si>
  <si>
    <t>Micrommata</t>
  </si>
  <si>
    <t>virescens</t>
  </si>
  <si>
    <t>Коконы и молодые паучки</t>
  </si>
  <si>
    <t>Конец марта</t>
  </si>
  <si>
    <t>Tibellus</t>
  </si>
  <si>
    <t>oblongus</t>
  </si>
  <si>
    <t>Philodromus</t>
  </si>
  <si>
    <t>aureolus</t>
  </si>
  <si>
    <t>поле, болото, сенокос</t>
  </si>
  <si>
    <t>poecilus</t>
  </si>
  <si>
    <t>2 ssf</t>
  </si>
  <si>
    <t>1 mmm | 1 ssm | 1 ssf</t>
  </si>
  <si>
    <t>varians</t>
  </si>
  <si>
    <t>3 mmm | 1 fff | 1 ssm | 2 ssf</t>
  </si>
  <si>
    <t>pictus</t>
  </si>
  <si>
    <t>на коре</t>
  </si>
  <si>
    <t>в ячейках осы</t>
  </si>
  <si>
    <t>Synema</t>
  </si>
  <si>
    <t>plorator</t>
  </si>
  <si>
    <t>из желудка ящерицы</t>
  </si>
  <si>
    <t>Xysticus</t>
  </si>
  <si>
    <t>luctuosus</t>
  </si>
  <si>
    <t>ninnii</t>
  </si>
  <si>
    <t>р. Алматинка, у гор</t>
  </si>
  <si>
    <t>cristatus</t>
  </si>
  <si>
    <t>середина лета, год не указан</t>
  </si>
  <si>
    <t>graecus</t>
  </si>
  <si>
    <t>robustus</t>
  </si>
  <si>
    <t>bifasciatus</t>
  </si>
  <si>
    <t>уродливый экземпляр с 10 глазами.Глаза правой стороны размещены совершенно неправильно. Устройство эпигины в точности сходится с описанием, которое дает Thorell.</t>
  </si>
  <si>
    <t>Oxyptila</t>
  </si>
  <si>
    <t>scabricola</t>
  </si>
  <si>
    <t>Алма-Атинский у., долина Б. Алматинки, "Приютская колония"</t>
  </si>
  <si>
    <t>начало августа</t>
  </si>
  <si>
    <t>Heriaeus</t>
  </si>
  <si>
    <t>hirsutus</t>
  </si>
  <si>
    <t>Б. Алматинка, "Приютская колония"</t>
  </si>
  <si>
    <t>полынная степь</t>
  </si>
  <si>
    <t>lugubris</t>
  </si>
  <si>
    <t>Б. Алматинка, с. Осташкино</t>
  </si>
  <si>
    <t>43.515093</t>
  </si>
  <si>
    <t>76.894091</t>
  </si>
  <si>
    <t>= с. Нургиса Тлендиева</t>
  </si>
  <si>
    <t>praticola</t>
  </si>
  <si>
    <t>дачи Медеу</t>
  </si>
  <si>
    <t>43.173715</t>
  </si>
  <si>
    <t>77.039699</t>
  </si>
  <si>
    <t>Misumena</t>
  </si>
  <si>
    <t>tricuspidata</t>
  </si>
  <si>
    <t>5 mmm | 6 fff</t>
  </si>
  <si>
    <t>3 mmm | 8 fff</t>
  </si>
  <si>
    <t>9 fff | 2 juv</t>
  </si>
  <si>
    <t>1 mmm | 8 fff</t>
  </si>
  <si>
    <t>"1-5 IV 1-5 1921"</t>
  </si>
  <si>
    <t>vatia</t>
  </si>
  <si>
    <t>4 fff | 1 ssf</t>
  </si>
  <si>
    <t>"31 IV 1920"</t>
  </si>
  <si>
    <t>Дача Волковского, Алматинка</t>
  </si>
  <si>
    <t>Thomisus</t>
  </si>
  <si>
    <t>albus</t>
  </si>
  <si>
    <t>3 fff | 3 juv</t>
  </si>
  <si>
    <t>разные места экспедиции</t>
  </si>
  <si>
    <t>держала шмеля</t>
  </si>
  <si>
    <t>на цветке Verbascum</t>
  </si>
  <si>
    <t>из ячеек Pompilus sp.?</t>
  </si>
  <si>
    <t>6 fff</t>
  </si>
  <si>
    <t>середина июля</t>
  </si>
  <si>
    <t>11 fff</t>
  </si>
  <si>
    <t>8 fff</t>
  </si>
  <si>
    <t>stroemi</t>
  </si>
  <si>
    <t>sanguineus</t>
  </si>
  <si>
    <t>pygmaeus</t>
  </si>
  <si>
    <t>hamatus</t>
  </si>
  <si>
    <t>1 mmm | 1 fff | 1 juv</t>
  </si>
  <si>
    <t>adiantus</t>
  </si>
  <si>
    <t>даты не указаны</t>
  </si>
  <si>
    <t>2 mmm | 7 fff</t>
  </si>
  <si>
    <t>опечатка, "1908-1010"</t>
  </si>
  <si>
    <t>Обрывистый берег Алматинки</t>
  </si>
  <si>
    <t>4 fff | 2 ssm | 3 ssf</t>
  </si>
  <si>
    <t>в камышах</t>
  </si>
  <si>
    <t>ixobolus</t>
  </si>
  <si>
    <t>обрывистый берег Алматинки</t>
  </si>
  <si>
    <t>cucurbitinus</t>
  </si>
  <si>
    <t>1 fff | 1 ssm | 2 ssf</t>
  </si>
  <si>
    <t>Алферовская роща и пруд</t>
  </si>
  <si>
    <t>43.306287</t>
  </si>
  <si>
    <t>76.949598</t>
  </si>
  <si>
    <t>3 fff | 1 ssm | 3 ssf</t>
  </si>
  <si>
    <t>Alma-Ata N.P., Zailiysky Alatau Mt.Range</t>
  </si>
  <si>
    <t>43.163476</t>
  </si>
  <si>
    <t>77.301474</t>
  </si>
  <si>
    <t>small peat bog along stream</t>
  </si>
  <si>
    <t>K.Y. Eskov</t>
  </si>
  <si>
    <t>2600 m</t>
  </si>
  <si>
    <t>Semljicola</t>
  </si>
  <si>
    <t>barbiger</t>
  </si>
  <si>
    <t>3 mmm | 14 fff</t>
  </si>
  <si>
    <t>Saaristo M.I., Eskov K.Yu.</t>
  </si>
  <si>
    <t>Taxonomy and zoogeography of the hypoarctic erigonine spider genus Semljicola (Araneida, Linyphiidae)</t>
  </si>
  <si>
    <t>Acta Zool. Fennica. Vol.201. P.47–69</t>
  </si>
  <si>
    <t>p4585_8291_saaristo_&amp;_eskov_1996_act_201_47_69.pdf</t>
  </si>
  <si>
    <t>National Reserve Park near Orman 10 km from Talgar</t>
  </si>
  <si>
    <t>43.26368</t>
  </si>
  <si>
    <t>77.36106</t>
  </si>
  <si>
    <t>river valley, under large boulders</t>
  </si>
  <si>
    <t>M. Saaristo</t>
  </si>
  <si>
    <t>1300 m a.s.l.</t>
  </si>
  <si>
    <t>Lidia</t>
  </si>
  <si>
    <t>1 mmm | 1 juv</t>
  </si>
  <si>
    <t>deposited in MZT AM 749</t>
  </si>
  <si>
    <t>Saaristo M., Marusik Yu.M.</t>
  </si>
  <si>
    <t>Two new petrophilous micronetine genera, Agyphantes gen.n and Lidia gen.n. (Araneae, Linyphiidae, Micronetinae) from the eastern Palaearctic with descriptions of two new species</t>
  </si>
  <si>
    <t>Bull. Brit. arachnol. Soc. Vol.13. Pt.3. P.76–82</t>
  </si>
  <si>
    <t>p4588_2004_saar_mar_lidia.pdf</t>
  </si>
  <si>
    <t>1 mmm | 3 fff | 4 juv</t>
  </si>
  <si>
    <t>deposited in MZT AM 750B)</t>
  </si>
  <si>
    <t>deposited MZT AM 750A</t>
  </si>
  <si>
    <t>environs of Alma-Ata, Zailiysky Alatau Mt. range, Bolshaya Almaatinka River Canyon</t>
  </si>
  <si>
    <t>43.085</t>
  </si>
  <si>
    <t>76.901</t>
  </si>
  <si>
    <t>moss bog along creek</t>
  </si>
  <si>
    <t>K. Yu. Eskov</t>
  </si>
  <si>
    <t>Oreoneta</t>
  </si>
  <si>
    <t>tienshangensis</t>
  </si>
  <si>
    <t>цитата Hilaira frigida montigena: Eskov, 1987: 1030.</t>
  </si>
  <si>
    <t>15 mmm | 20 fff</t>
  </si>
  <si>
    <t>хранится ZMMU and MZT AE 534</t>
  </si>
  <si>
    <t>Revision of the Holarctic spider genus Oreoneta Kulczyński, 1894 (Arachnida: Aranei: Linyphiidae)</t>
  </si>
  <si>
    <t>Arthropoda Selecta. Vol.12 (for 2003). No.3–4. P.207–249</t>
  </si>
  <si>
    <t>p4587_2003_oreoneta.pdf</t>
  </si>
  <si>
    <t>environs of Alma-Ata, Zail- iysky Alatau Mt. range, environs of Almaatinskoye Lake</t>
  </si>
  <si>
    <t>хранится  MZT AE 097</t>
  </si>
  <si>
    <t>environs of Alma-Ata, Zailiysky Alatau Mt. range, environs of Almaatinskoye Lake</t>
  </si>
  <si>
    <t>K.Yu. Eskov</t>
  </si>
  <si>
    <t>голотип (самец) и парадип (самка)</t>
  </si>
  <si>
    <t>4 mmm | 5 fff | 2 ssm | 1 ssf</t>
  </si>
  <si>
    <t>г. Каракол</t>
  </si>
  <si>
    <t>42.500001</t>
  </si>
  <si>
    <t>78.38333</t>
  </si>
  <si>
    <t>Алферовская роща, пруд</t>
  </si>
  <si>
    <t>1 mmm | 1 fff | 2 juv</t>
  </si>
  <si>
    <t>5 fff</t>
  </si>
  <si>
    <t>"908-910"</t>
  </si>
  <si>
    <t>ulrichi</t>
  </si>
  <si>
    <t>Kaza­khstan</t>
  </si>
  <si>
    <t>Kurty Distr.</t>
  </si>
  <si>
    <t>c. 7 km SE of Aidarly</t>
  </si>
  <si>
    <t>44.169972</t>
  </si>
  <si>
    <t>75.914718</t>
  </si>
  <si>
    <t>A. A. Zyuzin;</t>
  </si>
  <si>
    <t>praegrandis</t>
  </si>
  <si>
    <t>Zyuzin A.A., Logunov D.V.</t>
  </si>
  <si>
    <t>New and little-known species of the Lycosidae from Azerbaijan, the Caucasus (Araneae, Lycosidae)</t>
  </si>
  <si>
    <t>Bull. Brit. arachnol. Soc. Vol.11. Pt.8. P.305–319</t>
  </si>
  <si>
    <t>p5092_2000_zyuzin_logunov_lycosidae.pdf</t>
  </si>
  <si>
    <t>Окрестности г. Алма-Ата</t>
  </si>
  <si>
    <t>phalerata</t>
  </si>
  <si>
    <t>Almaty (=Alma-Ata) environs, 2500–3200 m a.s.l.</t>
  </si>
  <si>
    <t>43.2038</t>
  </si>
  <si>
    <t>76.9912</t>
  </si>
  <si>
    <t>C. Tarabaev</t>
  </si>
  <si>
    <t>talgarensis</t>
  </si>
  <si>
    <t>Logunov D.V., Wesołowska W.</t>
  </si>
  <si>
    <t>New data on some poorly known Palaearctic species of Sitticus (Araneae: Salticidae)</t>
  </si>
  <si>
    <t>Genus. Vol.6. No.2. P.163–175</t>
  </si>
  <si>
    <t>p3936_logunov.w_1995.pdf</t>
  </si>
  <si>
    <t>Lathrodectus</t>
  </si>
  <si>
    <t>tredecimguttatus</t>
  </si>
  <si>
    <t>2 mmm | 25 fff | 1 ssf</t>
  </si>
  <si>
    <t>3 кокона</t>
  </si>
  <si>
    <t>Talgar distr.</t>
  </si>
  <si>
    <t>17–18 km E of Kapchagay town, NW coast of Kapchagay Reservoir</t>
  </si>
  <si>
    <t>43.9453</t>
  </si>
  <si>
    <t>77.3074</t>
  </si>
  <si>
    <t>O. Lyakhov</t>
  </si>
  <si>
    <t>nenilini</t>
  </si>
  <si>
    <t>Алакульская равнина, Лепсинский у.</t>
  </si>
  <si>
    <t>46.304207</t>
  </si>
  <si>
    <t>81.350284</t>
  </si>
  <si>
    <t>горы между р. Текес и оз. Бурадо-Босун</t>
  </si>
  <si>
    <t>42.926502</t>
  </si>
  <si>
    <t>79.926657</t>
  </si>
  <si>
    <t>Бурадо-Босун = Тузколь. Горы Айбыржал.</t>
  </si>
  <si>
    <t>Chegensk distr.</t>
  </si>
  <si>
    <t>Orta-Merke Canyon, 1 km S of Zhaidam-Bulak</t>
  </si>
  <si>
    <t>E. Koptykbayev</t>
  </si>
  <si>
    <t>monstrabilis</t>
  </si>
  <si>
    <t>Лепсинский у.</t>
  </si>
  <si>
    <t>Тентек, Лепсинский у.</t>
  </si>
  <si>
    <t>1 fff | 1 juv</t>
  </si>
  <si>
    <t>Lithyphantes</t>
  </si>
  <si>
    <t>paukulllianus</t>
  </si>
  <si>
    <t>Разные места экспедиции</t>
  </si>
  <si>
    <t>corollatus</t>
  </si>
  <si>
    <t>Teutana</t>
  </si>
  <si>
    <t>castanea</t>
  </si>
  <si>
    <t>1 mmm | 6 fff | 2 ssf</t>
  </si>
  <si>
    <t>2 fff | 2 ssf</t>
  </si>
  <si>
    <t>9 fff</t>
  </si>
  <si>
    <t>"VI 1929 3 VII"</t>
  </si>
  <si>
    <t>3 mmm | 6 fff | 2 ssf</t>
  </si>
  <si>
    <t>3 mmm | 3 fff | 2 ssf</t>
  </si>
  <si>
    <t>3 mmm | 7 fff</t>
  </si>
  <si>
    <t>Алакульская равнина</t>
  </si>
  <si>
    <t>Steatoda</t>
  </si>
  <si>
    <t>bipunctata</t>
  </si>
  <si>
    <t>Теплые ключи Б. Алматинка</t>
  </si>
  <si>
    <t>43.084445</t>
  </si>
  <si>
    <t>76.905822</t>
  </si>
  <si>
    <t>Theridium</t>
  </si>
  <si>
    <t>lineatum</t>
  </si>
  <si>
    <t>дача Медеу</t>
  </si>
  <si>
    <t>"29 VI-VII (?)", год не указан</t>
  </si>
  <si>
    <t>denticulatum</t>
  </si>
  <si>
    <t>молодые паучки</t>
  </si>
  <si>
    <t>конец июня, год не указан</t>
  </si>
  <si>
    <t>Лесная дача Волковского, яблоновый лес</t>
  </si>
  <si>
    <t>лес, на барбарисе</t>
  </si>
  <si>
    <t>1 mmm | 31 fff</t>
  </si>
  <si>
    <t>impressum</t>
  </si>
  <si>
    <t>1 mmm | 11 fff</t>
  </si>
  <si>
    <t>из одной паутины</t>
  </si>
  <si>
    <t>2 из них с коконами</t>
  </si>
  <si>
    <t>огород</t>
  </si>
  <si>
    <t>в долине</t>
  </si>
  <si>
    <t>3 mmm | 1 fff | 1 ssf</t>
  </si>
  <si>
    <t>"1919 и 1920"</t>
  </si>
  <si>
    <t>"1-29 VI 1919 и 1920"</t>
  </si>
  <si>
    <t>16 mmm | 38 fff | 2 ssm</t>
  </si>
  <si>
    <t>1 mmm | 6 fff | 2 ssm</t>
  </si>
  <si>
    <t>Б. Алматинка</t>
  </si>
  <si>
    <t>клевер</t>
  </si>
  <si>
    <t>dromedarium</t>
  </si>
  <si>
    <t xml:space="preserve"> и молодые паучки</t>
  </si>
  <si>
    <t>Алма-Ата и окрестности, дача Медеу</t>
  </si>
  <si>
    <t>Тентек</t>
  </si>
  <si>
    <t>46.123257</t>
  </si>
  <si>
    <t>80.927995</t>
  </si>
  <si>
    <t>Euryopis</t>
  </si>
  <si>
    <t>laeta</t>
  </si>
  <si>
    <t>Алма-Атинский у., Алма-Ата и окрестности</t>
  </si>
  <si>
    <t>opilionoides</t>
  </si>
  <si>
    <t>одна с коконом</t>
  </si>
  <si>
    <t>cinerea</t>
  </si>
  <si>
    <t>aussereri</t>
  </si>
  <si>
    <t>колодезь Тумарча, Копальский у.</t>
  </si>
  <si>
    <t>44.858583</t>
  </si>
  <si>
    <t>76.280281</t>
  </si>
  <si>
    <t>Колодец Тумарча, около Баканаса. На карте точное место не нашёл</t>
  </si>
  <si>
    <t>lucifuga</t>
  </si>
  <si>
    <t>Prosthesima</t>
  </si>
  <si>
    <t>serotina</t>
  </si>
  <si>
    <t>praefica</t>
  </si>
  <si>
    <t>apicorum</t>
  </si>
  <si>
    <t>Drassodes</t>
  </si>
  <si>
    <t>loricatus</t>
  </si>
  <si>
    <t>villosus</t>
  </si>
  <si>
    <t>lapidosus</t>
  </si>
  <si>
    <t>главным образом Копальский у.</t>
  </si>
  <si>
    <t>Segestria</t>
  </si>
  <si>
    <t>sp.</t>
  </si>
  <si>
    <t>grossus</t>
  </si>
  <si>
    <t>Алма-Ата и окрестности, Аксай</t>
  </si>
  <si>
    <t>Алма-Ата и окрестности, Аксай, у горы</t>
  </si>
  <si>
    <t>Алма-Ата и окрестности, берег Алматинки</t>
  </si>
  <si>
    <t>Алма-Ата и окрестности, Алферовская роща и пруд</t>
  </si>
  <si>
    <t>Tetragnathidae</t>
  </si>
  <si>
    <t>Meta</t>
  </si>
  <si>
    <t>dentipalpis</t>
  </si>
  <si>
    <t>1 fff | 2 juv</t>
  </si>
  <si>
    <t>не указано, какая именно Алматинка. Выбрал Малую, ибо ранее были точки с "Б. Алматинки"</t>
  </si>
  <si>
    <t>Tetragnatha</t>
  </si>
  <si>
    <t>obtusa</t>
  </si>
  <si>
    <t>f. vera</t>
  </si>
  <si>
    <t>solandri</t>
  </si>
  <si>
    <t>1 mmm | 9 fff</t>
  </si>
  <si>
    <t>Алма-Атинский у.</t>
  </si>
  <si>
    <t>pinicola</t>
  </si>
  <si>
    <t>Алма-Ата и окрестности, Б. Алматинка</t>
  </si>
  <si>
    <t>extensa</t>
  </si>
  <si>
    <t>Алма-Ата и окрестности, у горы, Алферовская роща и пруд</t>
  </si>
  <si>
    <t>Алматинская область</t>
  </si>
  <si>
    <t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t>
  </si>
  <si>
    <t>43.810723</t>
  </si>
  <si>
    <t>78.455612</t>
  </si>
  <si>
    <t>засоленные берега в среднем и нижнем течении р. Или</t>
  </si>
  <si>
    <t>А.М. Тлеппаева</t>
  </si>
  <si>
    <t>italica</t>
  </si>
  <si>
    <t>численность не указана</t>
  </si>
  <si>
    <t>Тлеппаева А.М.</t>
  </si>
  <si>
    <t>Пространственно-биотпическое распределение членистоногих (Arthropoda) — обитателей супралиторали на берегах равнинных водоемов Юго-Восточного Казахстана</t>
  </si>
  <si>
    <t>А.М. Мелдебеков (гл. ред.). Экология животных Казахстана. Тр. ин-та зоологии МОН РК. Т.50. С.124–131 (рус., рез. англ., каз.)</t>
  </si>
  <si>
    <t>p2683_2009_tleppaeva.pdf</t>
  </si>
  <si>
    <t>turcestanica</t>
  </si>
  <si>
    <t>Заливные луга первой пойменной террасы р. Или</t>
  </si>
  <si>
    <t>Dictynidae</t>
  </si>
  <si>
    <t>Dictyna</t>
  </si>
  <si>
    <t>Pachygnatha</t>
  </si>
  <si>
    <t>degeeri</t>
  </si>
  <si>
    <t>глинистые берега</t>
  </si>
  <si>
    <t>Pirata</t>
  </si>
  <si>
    <t>nebulosa</t>
  </si>
  <si>
    <t>Erigone</t>
  </si>
  <si>
    <t>43.781392</t>
  </si>
  <si>
    <t>78.616222</t>
  </si>
  <si>
    <t>песчаные пологие берега лишенные растительности</t>
  </si>
  <si>
    <t>численности нет</t>
  </si>
  <si>
    <t>jergeniensis</t>
  </si>
  <si>
    <t>Zelotes</t>
  </si>
  <si>
    <t>Erigonidium</t>
  </si>
  <si>
    <t>Oedothorax</t>
  </si>
  <si>
    <t>apicatus</t>
  </si>
  <si>
    <t>Kazakstan</t>
  </si>
  <si>
    <t>middle and lower reaches of Ili River, supralittoral; various localities of mountain reservoirs of the Trans-Ili Alatau</t>
  </si>
  <si>
    <t>43.965134</t>
  </si>
  <si>
    <t>77.05574</t>
  </si>
  <si>
    <t>supralittoral</t>
  </si>
  <si>
    <t>A.M. Tleppaeva</t>
  </si>
  <si>
    <t>no data on quantity</t>
  </si>
  <si>
    <t>Обзор мезофауны членистоногих, населяющих супралитораль водоемов юго-восточного Казахстана</t>
  </si>
  <si>
    <t>Selevinia (1998–1999). Almaty: TETHYS. С.66–72 (рус., рез. англ.). [опр. А.А. Зюзин]</t>
  </si>
  <si>
    <t>p2680_tleppaeva_1999.pdf</t>
  </si>
  <si>
    <t>paykulliana</t>
  </si>
  <si>
    <t>albomaculata</t>
  </si>
  <si>
    <t>turkestanica</t>
  </si>
  <si>
    <t>clercki</t>
  </si>
  <si>
    <t>atra</t>
  </si>
  <si>
    <t>Berlandina</t>
  </si>
  <si>
    <t>Agyneta</t>
  </si>
  <si>
    <t>Е.Д.</t>
  </si>
  <si>
    <t>Год не указан в статье. Скорее всего собрано Харитоновым Д.Е.</t>
  </si>
  <si>
    <t>de Geeri</t>
  </si>
  <si>
    <t>Stemonyphantes</t>
  </si>
  <si>
    <t>bucculentus</t>
  </si>
  <si>
    <t>Linyphia</t>
  </si>
  <si>
    <t>clathrata</t>
  </si>
  <si>
    <t>Дача Волковского</t>
  </si>
  <si>
    <t>на капусте</t>
  </si>
  <si>
    <t>pusilla</t>
  </si>
  <si>
    <t>Алма-Ата и его окрестности</t>
  </si>
  <si>
    <t>Даты не указаны в статье</t>
  </si>
  <si>
    <t>montana</t>
  </si>
  <si>
    <t>1 mmm | 3 fff | 2 ssm</t>
  </si>
  <si>
    <t>phrygiana</t>
  </si>
  <si>
    <t>leprosus</t>
  </si>
  <si>
    <t>Entelecara</t>
  </si>
  <si>
    <t>acuminata</t>
  </si>
  <si>
    <t>tristis</t>
  </si>
  <si>
    <t>Копальский уезд</t>
  </si>
  <si>
    <t>разные места Казахстана, главным образом Копальский у.</t>
  </si>
  <si>
    <t>niger</t>
  </si>
  <si>
    <t>4 mmm | 1 fff</t>
  </si>
  <si>
    <t>Б. Алматинка, поле люцерны</t>
  </si>
  <si>
    <t>43.218065</t>
  </si>
  <si>
    <t>76.88539</t>
  </si>
  <si>
    <t>Titanoecidae</t>
  </si>
  <si>
    <t>Nurscia</t>
  </si>
  <si>
    <t>albosignata</t>
  </si>
  <si>
    <t>Верный и окрестности</t>
  </si>
  <si>
    <t>в статье без дат</t>
  </si>
  <si>
    <t>latens</t>
  </si>
  <si>
    <t>Fabr. Mutabilis, forma nova</t>
  </si>
  <si>
    <t>1 mmm | 7 fff</t>
  </si>
  <si>
    <t>3 mmm | 6 fff | 1 ssm</t>
  </si>
  <si>
    <t>разные места Семиречья</t>
  </si>
  <si>
    <t>Даты не указаны, проставил примерно</t>
  </si>
  <si>
    <t>arundinacea</t>
  </si>
  <si>
    <t>Uloboridae</t>
  </si>
  <si>
    <t>Uloborus</t>
  </si>
  <si>
    <t>walckenaerius</t>
  </si>
  <si>
    <t>окрестности Алма-Ата</t>
  </si>
  <si>
    <t>43.280479</t>
  </si>
  <si>
    <t>Almaty Area, Talgar Distr., Almaatinsky Reserve, middle reaches of Talgar River, 2800–2900 m a.s.l.</t>
  </si>
  <si>
    <t>43.2167</t>
  </si>
  <si>
    <t>77.3324</t>
  </si>
  <si>
    <t>Logunov, Rakov</t>
  </si>
  <si>
    <t>Logunov D.V., Rakov S.Yu.</t>
  </si>
  <si>
    <t>Miscellaneous notes on Middle Asian jumping spiders (Aranei: Salticidae)</t>
  </si>
  <si>
    <t>Arthropoda Selecta. Vol.7. No.2. P.117–144</t>
  </si>
  <si>
    <t>p3930_07_2_117_144_logunov_rakov.pdf</t>
  </si>
  <si>
    <t>Almaatinsky Reserve</t>
  </si>
  <si>
    <t>Logunov &amp; Wesolowska</t>
  </si>
  <si>
    <t>43.24057</t>
  </si>
  <si>
    <t>77.8799</t>
  </si>
  <si>
    <t>Zailiisky Alatau, Pass Assy</t>
  </si>
  <si>
    <t xml:space="preserve">S.V. Ovtchinnikov </t>
  </si>
  <si>
    <t>near Almaty, Lake Bolshoe Almatinskoye, 2400–2600 m a.s.l.</t>
  </si>
  <si>
    <t>43.0521</t>
  </si>
  <si>
    <t>76.98394</t>
  </si>
  <si>
    <t>near Almaty, Lake Bolshoe Almatinskoye, 2500–3450 m a.s.l.</t>
  </si>
  <si>
    <t>Yu.M. Marusik &amp; O. Karaseva</t>
  </si>
  <si>
    <t>near Almaty, Lake Bolshoe Almatinskoye, ~2500 m a.s.l.</t>
  </si>
  <si>
    <t>43.2999</t>
  </si>
  <si>
    <t>76.9065</t>
  </si>
  <si>
    <t>43.8654</t>
  </si>
  <si>
    <t>77.0418</t>
  </si>
  <si>
    <t>50 km W of Samsy</t>
  </si>
  <si>
    <t>43.3516</t>
  </si>
  <si>
    <t>75.464376</t>
  </si>
  <si>
    <t>80–95 km from Uzunagach</t>
  </si>
  <si>
    <t>43.475213</t>
  </si>
  <si>
    <t>75.104128</t>
  </si>
  <si>
    <t>A.A.Zyuzin</t>
  </si>
  <si>
    <t>Sarkand Dist.</t>
  </si>
  <si>
    <t>Sarkand</t>
  </si>
  <si>
    <t>45.460934</t>
  </si>
  <si>
    <t>80.375939</t>
  </si>
  <si>
    <t>Logunov &amp; Kronestedt</t>
  </si>
  <si>
    <t>Talgar River</t>
  </si>
  <si>
    <t>Logunov &amp; Wesołowska</t>
  </si>
  <si>
    <t>near Almaty,</t>
  </si>
  <si>
    <t>43.15499</t>
  </si>
  <si>
    <t>77.058589</t>
  </si>
  <si>
    <t>Logunov</t>
  </si>
  <si>
    <t>near Almaty, Medeo</t>
  </si>
  <si>
    <t>near Almaty, Zailiysky Alatau Mt. Range, Bolshaya Almatinka River canyon</t>
  </si>
  <si>
    <t>43°5'</t>
  </si>
  <si>
    <t>76°59'</t>
  </si>
  <si>
    <t xml:space="preserve">Yu.M. Marusik </t>
  </si>
  <si>
    <t>Dzhungarsky Alatau Mt. Range, Sarkan</t>
  </si>
  <si>
    <t>Zhambyl District</t>
  </si>
  <si>
    <t>74 km W of Samsy</t>
  </si>
  <si>
    <t>43.3849</t>
  </si>
  <si>
    <t>75.1867</t>
  </si>
  <si>
    <t>Uigursky district</t>
  </si>
  <si>
    <t>43.62937</t>
  </si>
  <si>
    <t>79.36273</t>
  </si>
  <si>
    <t>inopinabilis</t>
  </si>
  <si>
    <t xml:space="preserve">Charyn River </t>
  </si>
  <si>
    <t>M.Yu. Folkina</t>
  </si>
  <si>
    <t>Taldy-Kurgan Distr</t>
  </si>
  <si>
    <t>S Dzhungarsky Alatau Mts., Toksanbai Mt. Range</t>
  </si>
  <si>
    <t>45.08839</t>
  </si>
  <si>
    <t>80.659</t>
  </si>
  <si>
    <t>dubatolovi</t>
  </si>
  <si>
    <t>N slope of Dzhungarsky Alatau Mt. Range, source of Kyzyl-Agach River, 20–25 km SE of Kopal</t>
  </si>
  <si>
    <t>45.09443</t>
  </si>
  <si>
    <t>79.0075</t>
  </si>
  <si>
    <t>V.Dubatolov</t>
  </si>
  <si>
    <t>upper reaches of Kora River, ~2500 m a.s.l.</t>
  </si>
  <si>
    <t>44.94747</t>
  </si>
  <si>
    <t>79.275</t>
  </si>
  <si>
    <t>5–40 km NE of Tekeli</t>
  </si>
  <si>
    <t>44.98779</t>
  </si>
  <si>
    <t>78.9969</t>
  </si>
  <si>
    <t>20–40 km NE of Tekeli, Dzhungarsky Alatau Mt. Range, middle flow of Kora River</t>
  </si>
  <si>
    <t>Gvardeisk Distr</t>
  </si>
  <si>
    <t>44.4928</t>
  </si>
  <si>
    <t>78.3334</t>
  </si>
  <si>
    <t>avocator</t>
  </si>
  <si>
    <t>Zhambyl Area</t>
  </si>
  <si>
    <t>Moiynkum Dist</t>
  </si>
  <si>
    <t>Khantau Mts., 7 km E of Khantau</t>
  </si>
  <si>
    <t>44.22694</t>
  </si>
  <si>
    <t>73.8955</t>
  </si>
  <si>
    <t>Fabrichny</t>
  </si>
  <si>
    <t>43.17628</t>
  </si>
  <si>
    <t>76.406411</t>
  </si>
  <si>
    <t xml:space="preserve"> Medeo</t>
  </si>
  <si>
    <t>Akademgorodok</t>
  </si>
  <si>
    <t>43.221383</t>
  </si>
  <si>
    <t>76.921525</t>
  </si>
  <si>
    <t>near Almaty (Medeo)</t>
  </si>
  <si>
    <t>ammophilus</t>
  </si>
  <si>
    <t>12 km N of Kapchagai</t>
  </si>
  <si>
    <t>44.0703</t>
  </si>
  <si>
    <t>77.0284</t>
  </si>
  <si>
    <t>43.8548</t>
  </si>
  <si>
    <t>77.06158</t>
  </si>
  <si>
    <t>O.V. Lyakhov</t>
  </si>
  <si>
    <t>Ili Dist</t>
  </si>
  <si>
    <t>Ili River</t>
  </si>
  <si>
    <t>44.2495</t>
  </si>
  <si>
    <t>76.86669</t>
  </si>
  <si>
    <t>A.B. Abramov</t>
  </si>
  <si>
    <t>Kegen Dist</t>
  </si>
  <si>
    <t>SE-Kazakhstan, Temerlik River canyon~1010 m a.s.l.</t>
  </si>
  <si>
    <t>43.2243</t>
  </si>
  <si>
    <t>79.2523</t>
  </si>
  <si>
    <t>Dzhambul Dist</t>
  </si>
  <si>
    <t>proszynskii</t>
  </si>
  <si>
    <t>SE Kazakhstan</t>
  </si>
  <si>
    <t>43.5329</t>
  </si>
  <si>
    <t>76.77387</t>
  </si>
  <si>
    <t>Ptocasius</t>
  </si>
  <si>
    <t>variegatus</t>
  </si>
  <si>
    <t>Almatinsky Reserve, Talgar</t>
  </si>
  <si>
    <t>43.303441</t>
  </si>
  <si>
    <t>77.2352</t>
  </si>
  <si>
    <t>43.94942</t>
  </si>
  <si>
    <t>77.33224</t>
  </si>
  <si>
    <t xml:space="preserve"> D.V. Logunov</t>
  </si>
  <si>
    <t>courtauldi</t>
  </si>
  <si>
    <t>17–18 km E of Kapchagai</t>
  </si>
  <si>
    <t>Yu.M. Marusik, D.V. Logunov</t>
  </si>
  <si>
    <t>43.85484</t>
  </si>
  <si>
    <t>77.0615</t>
  </si>
  <si>
    <t>Kurtinskii</t>
  </si>
  <si>
    <t>Kurty</t>
  </si>
  <si>
    <t>43.889966</t>
  </si>
  <si>
    <t>76.329731</t>
  </si>
  <si>
    <t>Talanites</t>
  </si>
  <si>
    <t>Zoological Institute, Leningrad</t>
  </si>
  <si>
    <t>Platnick N.I., Ovtsharenko V.I.</t>
  </si>
  <si>
    <t>On Eurasian and American Talanites (Araneae, Gnaphosidae)</t>
  </si>
  <si>
    <t>J. Arachnol. Vol.19. No.2. P.115–121</t>
  </si>
  <si>
    <t>p4489_platnick.o_1991.pdf</t>
  </si>
  <si>
    <t>43.249968</t>
  </si>
  <si>
    <t>76.926404</t>
  </si>
  <si>
    <t>Shnitnikov V.</t>
  </si>
  <si>
    <t>Zoological Institute, Leningrad
Syntype</t>
  </si>
  <si>
    <t>Charyn River canyon, Sartogai Boundary</t>
  </si>
  <si>
    <t>43.603286</t>
  </si>
  <si>
    <t>79.34271</t>
  </si>
  <si>
    <t>strandiellus</t>
  </si>
  <si>
    <t>Personal collection of A.V. Gromov</t>
  </si>
  <si>
    <t>Marusik Yu.M., Šestakova A., Omelko M.M.</t>
  </si>
  <si>
    <t>First description of the male with redescription of female of Araneus strandiellus Charitonov, 1951 (Araneae, Araneidae)</t>
  </si>
  <si>
    <t>ZooKeys. Vol.205. P.91–98</t>
  </si>
  <si>
    <t>p4230_marusik.etc_2012.pdf</t>
  </si>
  <si>
    <t>environs of Bakans Town</t>
  </si>
  <si>
    <t>44.80894</t>
  </si>
  <si>
    <t>76.27644</t>
  </si>
  <si>
    <t>tugai and thicket</t>
  </si>
  <si>
    <t>1 mmm | 3 fff | 1 juv</t>
  </si>
  <si>
    <t>Soldatskoye Vill.</t>
  </si>
  <si>
    <t>Скорее всего, эта точка. Точное место деревни найти не удалось.</t>
  </si>
  <si>
    <t>suspiciosa</t>
  </si>
  <si>
    <t>Zoological Museum of Biological Institute, Novosibirsk</t>
  </si>
  <si>
    <t>Marusik Yu.M., Logunov D.V.</t>
  </si>
  <si>
    <t>The crab spiders of Middle Asia, USSR (Aranei, Thomisidae). 1. Descriptions and notes on distribution of some species</t>
  </si>
  <si>
    <t>Korean Arachnol. Vol.6. No.1. P.31–62</t>
  </si>
  <si>
    <t>p4146_marusik.l_1990.pdf</t>
  </si>
  <si>
    <t>Panfilov Distr.</t>
  </si>
  <si>
    <t>Kumkala Clay Desert</t>
  </si>
  <si>
    <t>44.004417</t>
  </si>
  <si>
    <t>79.499552</t>
  </si>
  <si>
    <t>"Oxyptila"</t>
  </si>
  <si>
    <t>Arachnological Institute of Korea</t>
  </si>
  <si>
    <t>5 mmm | 5 fff</t>
  </si>
  <si>
    <t>40km SW of Panfilov Town, Kumkala Clay Desert</t>
  </si>
  <si>
    <t>Ibrayev S.I., Zyuzin A.A.</t>
  </si>
  <si>
    <t>North of Bakanas Vill.</t>
  </si>
  <si>
    <t>44.85437</t>
  </si>
  <si>
    <t>76.297085</t>
  </si>
  <si>
    <t>Ibrayev S.I.</t>
  </si>
  <si>
    <t>Kapchagai Town</t>
  </si>
  <si>
    <t>43.881106</t>
  </si>
  <si>
    <t>77.049648</t>
  </si>
  <si>
    <t>Tarabaev C.K., Zyuzin A.A.</t>
  </si>
  <si>
    <t>Zyuzin A.A., Tarabaev C.K.</t>
  </si>
  <si>
    <t>tristrami</t>
  </si>
  <si>
    <t>5 mmm</t>
  </si>
  <si>
    <t>Djezkazgan Area</t>
  </si>
  <si>
    <t>Betkauta, Konurkul' dzha Mt., Khaskhobe Vill.</t>
  </si>
  <si>
    <t>47.454239</t>
  </si>
  <si>
    <t>74.820102</t>
  </si>
  <si>
    <t>Скорее всего, Бектауата. Деревню не нашёл.</t>
  </si>
  <si>
    <t>O.I.</t>
  </si>
  <si>
    <t>Опечатки в инициалах коллекторов. Не разобрал кто именно.</t>
  </si>
  <si>
    <t>10km N of Otar Town</t>
  </si>
  <si>
    <t>43.634492</t>
  </si>
  <si>
    <t>75.210411</t>
  </si>
  <si>
    <t>Bakanas Vill., Botanical garden</t>
  </si>
  <si>
    <t>44.826535</t>
  </si>
  <si>
    <t>76.244259</t>
  </si>
  <si>
    <t>Ishkov Y.I.</t>
  </si>
  <si>
    <t>desert near Ili botanical garden N of Bakanas Vill.</t>
  </si>
  <si>
    <t>44.85917</t>
  </si>
  <si>
    <t>76.30094</t>
  </si>
  <si>
    <t>lapidarius</t>
  </si>
  <si>
    <t>Ishkov Y.V.</t>
  </si>
  <si>
    <t>Kumkala Desert</t>
  </si>
  <si>
    <t>43.989322</t>
  </si>
  <si>
    <t>79.482938</t>
  </si>
  <si>
    <t>clay heath</t>
  </si>
  <si>
    <t>NE bank of Kapchagai water-reservoir</t>
  </si>
  <si>
    <t>43.901443</t>
  </si>
  <si>
    <t>78.047162</t>
  </si>
  <si>
    <t>minor</t>
  </si>
  <si>
    <t>43.884472</t>
  </si>
  <si>
    <t>77.054288</t>
  </si>
  <si>
    <t>kiritschenkoi</t>
  </si>
  <si>
    <t>40km SW of Panfilov Town, Kumkala Desert</t>
  </si>
  <si>
    <t>43.989974</t>
  </si>
  <si>
    <t>79.554468</t>
  </si>
  <si>
    <t>urgumchak</t>
  </si>
  <si>
    <t>Taukum Desert</t>
  </si>
  <si>
    <t>44.711256</t>
  </si>
  <si>
    <t>75.785021</t>
  </si>
  <si>
    <t>V.L.</t>
  </si>
  <si>
    <t>В статье опечатки в инициалах коллекторов. Не понял кого авторы имели в виду.</t>
  </si>
  <si>
    <t>taukumkurt</t>
  </si>
  <si>
    <t>Bakanas Botanical Garden</t>
  </si>
  <si>
    <t>bakanas</t>
  </si>
  <si>
    <t>Kamenskoye Plateau</t>
  </si>
  <si>
    <t>43.187832</t>
  </si>
  <si>
    <t>76.962038</t>
  </si>
  <si>
    <t>Deryungin S.D.</t>
  </si>
  <si>
    <t>onustus</t>
  </si>
  <si>
    <t>near Georgievka</t>
  </si>
  <si>
    <t>43.043033</t>
  </si>
  <si>
    <t>74.715569</t>
  </si>
  <si>
    <t>pseudobrevis</t>
  </si>
  <si>
    <t>Pellenes (Pelmultus) pseudobrevis</t>
  </si>
  <si>
    <t>Logunov D.V., Marusik Yu.M., Rakov S.Yu.</t>
  </si>
  <si>
    <t>A review of the genus Pellenes in the fauna of Central Asia and the Caucasus (Araneae, Salticidae)</t>
  </si>
  <si>
    <t>J. Nat. Hist. Vol.33. No.1. P.89–148</t>
  </si>
  <si>
    <t>p3919_logunov.etc_1999.pdf</t>
  </si>
  <si>
    <t>Talass Distr.</t>
  </si>
  <si>
    <t>21st-70th km of highway Akkol'-Ulanbel'</t>
  </si>
  <si>
    <t>43.730163</t>
  </si>
  <si>
    <t>70.939181</t>
  </si>
  <si>
    <t>geniculatus</t>
  </si>
  <si>
    <t>Pellenes (Pelmultus) geniculatus (Simon, 1868) comb. nov.</t>
  </si>
  <si>
    <t>Personal collection of S.V. Ovtchinnikov</t>
  </si>
  <si>
    <t>Dzhambul Distr.</t>
  </si>
  <si>
    <t>80-95 km NW of Uzunagach, Aitau Ms.</t>
  </si>
  <si>
    <t>Горы Айтау слишком далеко от Узунагача. Не смог найти на карте</t>
  </si>
  <si>
    <t>Feodorov A.A., Zyuzin A.A.</t>
  </si>
  <si>
    <t>153rd km of highway Almaty-Karaganda</t>
  </si>
  <si>
    <t>44.328808</t>
  </si>
  <si>
    <t>75.440626</t>
  </si>
  <si>
    <t>Chilikskiy Distr.</t>
  </si>
  <si>
    <t>Charyn River Canyon</t>
  </si>
  <si>
    <t>43.302436</t>
  </si>
  <si>
    <t>79.008766</t>
  </si>
  <si>
    <t>Mts. north to Otar</t>
  </si>
  <si>
    <t>43.614181</t>
  </si>
  <si>
    <t>75.125862</t>
  </si>
  <si>
    <t>Tarabayev C.K.</t>
  </si>
  <si>
    <t>Kapchagai env.</t>
  </si>
  <si>
    <t>43.884275</t>
  </si>
  <si>
    <t>77.056013</t>
  </si>
  <si>
    <t>Chu Distr.</t>
  </si>
  <si>
    <t>Aspara</t>
  </si>
  <si>
    <t>43°23'</t>
  </si>
  <si>
    <t>73°37'</t>
  </si>
  <si>
    <t>Gromov A.V., Rakov S.Y.</t>
  </si>
  <si>
    <t>epularis</t>
  </si>
  <si>
    <t>Pellenes (Pelmultus) epularis (O. P.-Cambridge, 1872) comb. nov.</t>
  </si>
  <si>
    <t>Zoological Museum of the Tomsk State University, Tomsk, Russia</t>
  </si>
  <si>
    <t>Moiynkum Distr.</t>
  </si>
  <si>
    <t>ca. 21 km S of Furmanovka, Moiymkum Desert</t>
  </si>
  <si>
    <t>44.085484</t>
  </si>
  <si>
    <t>72.933292</t>
  </si>
  <si>
    <t>Опечатка, должно быть Moiynkum Desert</t>
  </si>
  <si>
    <t>amazonka</t>
  </si>
  <si>
    <t>Pellenes (Pelmultus) amazonka</t>
  </si>
  <si>
    <t>Talasski Distr.</t>
  </si>
  <si>
    <t>21st km of the highway Akkol'-Ulanbel'</t>
  </si>
  <si>
    <t>43.566262</t>
  </si>
  <si>
    <t>70.908845</t>
  </si>
  <si>
    <t>allegrii</t>
  </si>
  <si>
    <t>Pellenes (Pelmultus) allegrii (Caporiacco, 1935) comb. nov.</t>
  </si>
  <si>
    <t>Fabrichnyi</t>
  </si>
  <si>
    <t>43.166859</t>
  </si>
  <si>
    <t>76.408816</t>
  </si>
  <si>
    <t>Ponomarenko A.N., Zyuzin A.A.</t>
  </si>
  <si>
    <t>43.250201</t>
  </si>
  <si>
    <t>76.927358</t>
  </si>
  <si>
    <t>Uigur Distr.</t>
  </si>
  <si>
    <t>bank of Ili river, near Dubun' [=Dubin]</t>
  </si>
  <si>
    <t>43°45'</t>
  </si>
  <si>
    <t>80°14'</t>
  </si>
  <si>
    <t>saltmarsh</t>
  </si>
  <si>
    <t>Yllenus</t>
  </si>
  <si>
    <t>coreanus</t>
  </si>
  <si>
    <t>Logunov D.V., Marusik Yu.M.</t>
  </si>
  <si>
    <t>A revision of the genus Yllenus Simon, 1868 (Arachnida, Araneae, Salticidae)</t>
  </si>
  <si>
    <t>Moscow: KMK Sci. Press Ltd. 167 p., il</t>
  </si>
  <si>
    <t>p3913_logunov.m_2003.pdf</t>
  </si>
  <si>
    <t>near Charyn [=Sherin] (W cicinities)</t>
  </si>
  <si>
    <t>43°46'</t>
  </si>
  <si>
    <t>79°22'</t>
  </si>
  <si>
    <t>zyuzini</t>
  </si>
  <si>
    <t>Swedish Museum of Natural History, Stockholm, Sweden</t>
  </si>
  <si>
    <t>Manchester Museum, University of Manchester, Manchester, UK</t>
  </si>
  <si>
    <t>Enbekshikazakhskii Distr.</t>
  </si>
  <si>
    <t>Sogety Valley, near Kokpek</t>
  </si>
  <si>
    <t>43°27'</t>
  </si>
  <si>
    <t>78°41'</t>
  </si>
  <si>
    <t>Sogety Valley, ca 5 km NW of Charyn Canyon</t>
  </si>
  <si>
    <t>79°2'</t>
  </si>
  <si>
    <t>Muséum national d'Histoire naturelle, Paris, France</t>
  </si>
  <si>
    <t>15 mmm | 1 fff</t>
  </si>
  <si>
    <t>Ili River near the dam of Kapchagai Reservoir</t>
  </si>
  <si>
    <t>43°56'</t>
  </si>
  <si>
    <t>77°6'</t>
  </si>
  <si>
    <t>uiguricus</t>
  </si>
  <si>
    <t>near Kapchagai</t>
  </si>
  <si>
    <t>43°55'</t>
  </si>
  <si>
    <t>Institute of Zoology, Warsaw, Poland</t>
  </si>
  <si>
    <t>ca 12 km ENE of Kapchagai, Bokter Station</t>
  </si>
  <si>
    <t>43°54'</t>
  </si>
  <si>
    <t>77°13'</t>
  </si>
  <si>
    <t>ca 15 km NE of Kapchagai</t>
  </si>
  <si>
    <t>77°14'</t>
  </si>
  <si>
    <t>Ponomarenko A.N.</t>
  </si>
  <si>
    <t>ca 5 km SE of Aidarly, Kumkala Sands</t>
  </si>
  <si>
    <t>44°1'</t>
  </si>
  <si>
    <t>79°35'</t>
  </si>
  <si>
    <t>7 mmm | 3 fff</t>
  </si>
  <si>
    <t>ca 29 km SE of Shalakai [=Chulakai], Karakum sands</t>
  </si>
  <si>
    <t>80°11'</t>
  </si>
  <si>
    <t>ca 6.5 km SE of Nizhnii Pidzhim, Moiynkum sands</t>
  </si>
  <si>
    <t>44°9'</t>
  </si>
  <si>
    <t>80°16'</t>
  </si>
  <si>
    <t>12 mmm</t>
  </si>
  <si>
    <t>ca 15 km ENE of Uzyntan, Karabaskum sands</t>
  </si>
  <si>
    <t>43°41'</t>
  </si>
  <si>
    <t>79°52'</t>
  </si>
  <si>
    <t>Almaty [= Alma-Ata] Area</t>
  </si>
  <si>
    <t>ca 16 km SE of Aksuek, 270th km of Almaty-Karaganda Hwy</t>
  </si>
  <si>
    <t>44°31'</t>
  </si>
  <si>
    <t>74°39'</t>
  </si>
  <si>
    <t>turkestanicus</t>
  </si>
  <si>
    <t>ca 1 km NW of Bakanas, Ili botanical garden</t>
  </si>
  <si>
    <t>44°49'</t>
  </si>
  <si>
    <t>76°15'</t>
  </si>
  <si>
    <t>ca 10 km N of Lake Alakol', Taukum sands</t>
  </si>
  <si>
    <t>44°59'</t>
  </si>
  <si>
    <t>74°12'</t>
  </si>
  <si>
    <t>Tarabaev Ch.K., Zarko M.V.</t>
  </si>
  <si>
    <t>dunini</t>
  </si>
  <si>
    <t>Toraigyr Mts</t>
  </si>
  <si>
    <t>43°21'</t>
  </si>
  <si>
    <t>79°0'</t>
  </si>
  <si>
    <t>charynensis</t>
  </si>
  <si>
    <t>79°4'</t>
  </si>
  <si>
    <t>Chilik Distr</t>
  </si>
  <si>
    <t>157th road-km between Almaty and Narynkol, Mt. Syugaty, Chelik-Kokpek</t>
  </si>
  <si>
    <t>43.3523</t>
  </si>
  <si>
    <t>78.9359</t>
  </si>
  <si>
    <t>C.K. Tarabaev, A.A. Feodorov</t>
  </si>
  <si>
    <t>cinctus</t>
  </si>
  <si>
    <t>Karatal Distr.</t>
  </si>
  <si>
    <t>ca 47th km of highway Ushtobe-Akzhar</t>
  </si>
  <si>
    <t>45°56'</t>
  </si>
  <si>
    <t>77°10'</t>
  </si>
  <si>
    <t>zhilgaensis</t>
  </si>
  <si>
    <t>ca 24 km NE of Kaptchagai</t>
  </si>
  <si>
    <t>77°20'</t>
  </si>
  <si>
    <t>Naryn Canyon</t>
  </si>
  <si>
    <t>43.568</t>
  </si>
  <si>
    <t>78.3262</t>
  </si>
  <si>
    <t>Bakanas</t>
  </si>
  <si>
    <t>76°16'</t>
  </si>
  <si>
    <t>Linskii V.G.</t>
  </si>
  <si>
    <t>validus</t>
  </si>
  <si>
    <t>N shore of Kapchagai reservoir</t>
  </si>
  <si>
    <t>43°51'</t>
  </si>
  <si>
    <t>77°50'</t>
  </si>
  <si>
    <t>Marikovskii P.I.</t>
  </si>
  <si>
    <t>pseudovalidus</t>
  </si>
  <si>
    <t xml:space="preserve">
</t>
  </si>
  <si>
    <t>43.1762</t>
  </si>
  <si>
    <t>afghanicus</t>
  </si>
  <si>
    <t>Almaty-Georgievka Hwy, ca 8 km W of Targap</t>
  </si>
  <si>
    <t>75°43'</t>
  </si>
  <si>
    <t>dalaensis</t>
  </si>
  <si>
    <t>Gvardeisk Distr.</t>
  </si>
  <si>
    <t>cinereofasciata</t>
  </si>
  <si>
    <t>ca 11 km NW of Chundzha, Charyn Canyon, left bank, Sartogay boundary</t>
  </si>
  <si>
    <t>43°37'</t>
  </si>
  <si>
    <t>79°21'</t>
  </si>
  <si>
    <t>Aksu Distr.</t>
  </si>
  <si>
    <t>Kapal</t>
  </si>
  <si>
    <t>45.12467</t>
  </si>
  <si>
    <t>79.04503</t>
  </si>
  <si>
    <t>Tarabaev</t>
  </si>
  <si>
    <t>Spassky &amp; Shnitnikov</t>
  </si>
  <si>
    <t>28-30 km S of Konyrolen, Aktau Mts.</t>
  </si>
  <si>
    <t>43°59'</t>
  </si>
  <si>
    <t>79°15'</t>
  </si>
  <si>
    <t>ca 24 km SE of Bakanas</t>
  </si>
  <si>
    <t>44°41'</t>
  </si>
  <si>
    <t>76°32'</t>
  </si>
  <si>
    <t>Krasnogorsk Distr.</t>
  </si>
  <si>
    <t>road from Almaty to Gheorghievka, ca 8 km W of Targap</t>
  </si>
  <si>
    <t>43.3144</t>
  </si>
  <si>
    <t>75.6817</t>
  </si>
  <si>
    <t xml:space="preserve">
</t>
  </si>
  <si>
    <t>S.I. Ibraev</t>
  </si>
  <si>
    <t>near Bakanas</t>
  </si>
  <si>
    <t>albocinctus</t>
  </si>
  <si>
    <t>Gheorghievka</t>
  </si>
  <si>
    <t>43.048</t>
  </si>
  <si>
    <t>74.7141</t>
  </si>
  <si>
    <t>Zhetysu Distr.</t>
  </si>
  <si>
    <t>9 km N of Kapchagai</t>
  </si>
  <si>
    <t>44.034274</t>
  </si>
  <si>
    <t>77.080287</t>
  </si>
  <si>
    <t xml:space="preserve"> A.Α. Zyuzin</t>
  </si>
  <si>
    <t>80-95 km NW of Uzunagach, Aytau Mts.</t>
  </si>
  <si>
    <t>43.8784</t>
  </si>
  <si>
    <t>75.5931</t>
  </si>
  <si>
    <t>A.A. Feodorov, A.Α. Zyuzin</t>
  </si>
  <si>
    <t>K.G. Mikhailov</t>
  </si>
  <si>
    <t>43.1219</t>
  </si>
  <si>
    <t>76.7983</t>
  </si>
  <si>
    <t>Neon</t>
  </si>
  <si>
    <t>levis</t>
  </si>
  <si>
    <t>43.2425</t>
  </si>
  <si>
    <t>76.9069</t>
  </si>
  <si>
    <t>Nenilin</t>
  </si>
  <si>
    <t>Kharitonov</t>
  </si>
  <si>
    <t>Spassky &amp; Shnitnikov,</t>
  </si>
  <si>
    <t>Almaatinsky Reserve, Pravyi Talgar River</t>
  </si>
  <si>
    <t>Macaroeris</t>
  </si>
  <si>
    <t>asiaticus</t>
  </si>
  <si>
    <t>Zailiisky Alatau Mt. Range</t>
  </si>
  <si>
    <t>43.089</t>
  </si>
  <si>
    <t>77.0008</t>
  </si>
  <si>
    <t>Folkina</t>
  </si>
  <si>
    <t>Ballus</t>
  </si>
  <si>
    <t>chalybeius</t>
  </si>
  <si>
    <t>Pseudeuophrys</t>
  </si>
  <si>
    <t>obsoleta</t>
  </si>
  <si>
    <t>16 mmm | 4 fff</t>
  </si>
  <si>
    <t>Pseudeuophrys is a valid genus of the jumping spiders (Araneae, Salticidae)</t>
  </si>
  <si>
    <t>Rev. Arachnol. T.12. Fasc.11. P.109–128</t>
  </si>
  <si>
    <t>p3805_logunov_1998.pdf</t>
  </si>
  <si>
    <t>environs of Bakanas Vill.</t>
  </si>
  <si>
    <t>44.810912</t>
  </si>
  <si>
    <t>76.270512</t>
  </si>
  <si>
    <t>Riverside habitats near Ili River</t>
  </si>
  <si>
    <t>Внутрибиотическое распределение пауков (Arachnida: Araneae) в пойме нижнего течения реки Или</t>
  </si>
  <si>
    <t>Selevinia (1998–1999). Almaty: TETHYS. С.219–220 (рус., рез. англ.)</t>
  </si>
  <si>
    <t>p2679_tleppaeva_1999.pdf</t>
  </si>
  <si>
    <t>Almaty env., Aksai Canyon</t>
  </si>
  <si>
    <t>43.083327</t>
  </si>
  <si>
    <t>76.790028</t>
  </si>
  <si>
    <t>Haplodrassus</t>
  </si>
  <si>
    <t>43.251073</t>
  </si>
  <si>
    <t>76.925981</t>
  </si>
  <si>
    <t>Personal collection of A.V. Gromov, Almaty, Kazakhstan</t>
  </si>
  <si>
    <t>44.494793</t>
  </si>
  <si>
    <t>78.3557</t>
  </si>
  <si>
    <t>Bakchit</t>
  </si>
  <si>
    <t>Не смог найти на карте</t>
  </si>
  <si>
    <t>environs of Alma-Ata, subalpine belt of Zailiysky Alatau Mt. Range, source of Malaya Almatinka River</t>
  </si>
  <si>
    <t>K. Eskov</t>
  </si>
  <si>
    <t>Collinsia</t>
  </si>
  <si>
    <t>caliginosa</t>
  </si>
  <si>
    <t>7 mmm | 8 fff</t>
  </si>
  <si>
    <t>Eskov K.Yu., Marusik Yu.M.</t>
  </si>
  <si>
    <t>New data on the taxonomy and faunistics of North Asian linyphiid spiders (Aranei Linyphiidae)</t>
  </si>
  <si>
    <t>Arthropoda Selecta. Vol.2 (for 1993). No.4. P.41–79</t>
  </si>
  <si>
    <t>p3402_02_4_041_079_eskov_marusik.pdf</t>
  </si>
  <si>
    <t>2600 m alt.</t>
  </si>
  <si>
    <t>barbigera</t>
  </si>
  <si>
    <t>Nenets Autonomous Region</t>
  </si>
  <si>
    <t>Waigatch Island, Talata River</t>
  </si>
  <si>
    <t>V.I. Bulavintsev</t>
  </si>
  <si>
    <t>SemIjicola</t>
  </si>
  <si>
    <t>Не указан</t>
  </si>
  <si>
    <t>Аральское море, о. Барсакельмес</t>
  </si>
  <si>
    <t>45.649987</t>
  </si>
  <si>
    <t>59.882975</t>
  </si>
  <si>
    <t>Павленко</t>
  </si>
  <si>
    <t>Мариковский П.И., Марусик Ю.М.</t>
  </si>
  <si>
    <t>Araneus pallasi (Aranei: Araneidae) — общественный паук фауны СССР</t>
  </si>
  <si>
    <t>Вестн. ЛГУ. Вып.17. С.3–8 (рус., рез. англ.)</t>
  </si>
  <si>
    <t>p1492_marikovskiy.m_1985.pdf</t>
  </si>
  <si>
    <t>Туркмения</t>
  </si>
  <si>
    <t>окр. Красноводска</t>
  </si>
  <si>
    <t>40.01667</t>
  </si>
  <si>
    <t>52.96667</t>
  </si>
  <si>
    <t>Спасский</t>
  </si>
  <si>
    <t>Кызыл-Су, берег моря</t>
  </si>
  <si>
    <t>39.79778</t>
  </si>
  <si>
    <t>53.01361</t>
  </si>
  <si>
    <t>на кустах</t>
  </si>
  <si>
    <t>22 mmm | 18 fff</t>
  </si>
  <si>
    <t>Дагестан</t>
  </si>
  <si>
    <t>сев.-вост. окр. Кизляра, Берюзак</t>
  </si>
  <si>
    <t>Не смог найти точку</t>
  </si>
  <si>
    <t>Кириченко</t>
  </si>
  <si>
    <t>12 fff</t>
  </si>
  <si>
    <t>Украина</t>
  </si>
  <si>
    <t>Днепропетровская область</t>
  </si>
  <si>
    <t>Никополь</t>
  </si>
  <si>
    <t>47.568273</t>
  </si>
  <si>
    <t>34.394859</t>
  </si>
  <si>
    <t>Nordman</t>
  </si>
  <si>
    <t>Балхаш: п-ов Байчабыл</t>
  </si>
  <si>
    <t>46.61305</t>
  </si>
  <si>
    <t>76.820642</t>
  </si>
  <si>
    <t>= п-ов Байгабыл</t>
  </si>
  <si>
    <t>Мариковский П.И.</t>
  </si>
  <si>
    <t>50 juv</t>
  </si>
  <si>
    <t>26 mmm | 63 fff</t>
  </si>
  <si>
    <t>20 adu</t>
  </si>
  <si>
    <t>Сухой материал, самки и самцы</t>
  </si>
  <si>
    <t>Киргизская ССР</t>
  </si>
  <si>
    <t>Ошская обл.</t>
  </si>
  <si>
    <t>Сузакские Азыры</t>
  </si>
  <si>
    <t>Зонштейн С.Л.</t>
  </si>
  <si>
    <t>Dysdera</t>
  </si>
  <si>
    <t>ferghanica</t>
  </si>
  <si>
    <t>Зоомузей МГУ, Москва, Россия</t>
  </si>
  <si>
    <t>Дунин П.М.</t>
  </si>
  <si>
    <t>Пауки семейства Dysderidae (Aranei, Haplogynae) Средней Азии</t>
  </si>
  <si>
    <t>В.И. Овчаренко (ред.). Фауна и экология пауков СССР. Тр. Зоол. ин-та АН СССР. Т.139. С.114–120 (рус., рез. англ.)</t>
  </si>
  <si>
    <t>p662_dunin_1985_dysderidae_ca.pdf</t>
  </si>
  <si>
    <t>Туркменская ССР</t>
  </si>
  <si>
    <t xml:space="preserve"> Бадхыз, п. Кепеля</t>
  </si>
  <si>
    <t>Атамурадов Х.</t>
  </si>
  <si>
    <t>limitanea</t>
  </si>
  <si>
    <t>Зоомузей МГУ, Москва, Россия
Указан только локалитет, без числа особей</t>
  </si>
  <si>
    <t xml:space="preserve"> Бадхыз, п. Моргуновка</t>
  </si>
  <si>
    <t>Фет В.Я.</t>
  </si>
  <si>
    <t>43.2404</t>
  </si>
  <si>
    <t>76.9152</t>
  </si>
  <si>
    <t>A review of the spider genus Synageles Simon, 1896 (Araneae, Salticidae) in the fauna of Central Asia</t>
  </si>
  <si>
    <t>Bull. Inst. roy. Sci. natur. belg., Entomol. T.66. P.65-74</t>
  </si>
  <si>
    <t>p3929_logunov.r_1996.pdf</t>
  </si>
  <si>
    <t>Бадхыз, с. Кызыл-Джар</t>
  </si>
  <si>
    <t>Кривохатский В.А.</t>
  </si>
  <si>
    <t>Spassky and Shnitnikov</t>
  </si>
  <si>
    <t>Бадхыз, хр. Пограничный</t>
  </si>
  <si>
    <t>A.N. Ponomarenko</t>
  </si>
  <si>
    <t>Красноводская обл.</t>
  </si>
  <si>
    <t>Кизы-Атрек</t>
  </si>
  <si>
    <t>в земле</t>
  </si>
  <si>
    <t>Михайлов К.Г.</t>
  </si>
  <si>
    <t>pococki</t>
  </si>
  <si>
    <t>Pocock, 1889 - отметки самок в Хорасане, Иран</t>
  </si>
  <si>
    <t>Krasnogorskiy Distr.</t>
  </si>
  <si>
    <t>8 km N of Kenen. Tchu-lIiyskie Mts.</t>
  </si>
  <si>
    <t>43.5034</t>
  </si>
  <si>
    <t>75.0741</t>
  </si>
  <si>
    <t xml:space="preserve"> A.A. Feodorov &amp; A.A. Zyuzin</t>
  </si>
  <si>
    <t>constellatus</t>
  </si>
  <si>
    <t>A critical review of the spider genera Apollophanes O.P.-Cambridge, 1898 and Thanatus C.L. Koch, 1837 in North Asia (Araneae, Philodromidae)</t>
  </si>
  <si>
    <t>Rev. arachnol. T.11. Fasc.3. P.133–202</t>
  </si>
  <si>
    <t>p3793_log_thanatus_1996.pdf</t>
  </si>
  <si>
    <t xml:space="preserve">Moiynkumskiy Distr </t>
  </si>
  <si>
    <t>6 km E.-S.-E. of Khantau , Khantau Mts.</t>
  </si>
  <si>
    <t>44.2058</t>
  </si>
  <si>
    <t>73.8766</t>
  </si>
  <si>
    <t>Chu River</t>
  </si>
  <si>
    <t>43.5173</t>
  </si>
  <si>
    <t>73.8103</t>
  </si>
  <si>
    <t>Mogrus</t>
  </si>
  <si>
    <t>larisae</t>
  </si>
  <si>
    <t>The genus Mogrus (Araneae: Salticidae) of Central Asia</t>
  </si>
  <si>
    <t>Europ. J. Entomol. Vol.92. No.3. P.589–604</t>
  </si>
  <si>
    <t>p3792_7976_logunov.pdf</t>
  </si>
  <si>
    <t>Almaty [= Alma-Ata] Region</t>
  </si>
  <si>
    <t>Raiymbek [=Kegen] Distr.</t>
  </si>
  <si>
    <t>NE foothills of Kyungei-Ala-Too [=Kungei-Alatau, Kühggöy Ala-Too] Mt. Range, c. 6 km NNW of Zhaidakbulak, Kegen River canyon, left riverside</t>
  </si>
  <si>
    <t>43°3'15"</t>
  </si>
  <si>
    <t>78°47'0"</t>
  </si>
  <si>
    <t>c. 1600 m
В статье опечатка: "Paiymbek"</t>
  </si>
  <si>
    <t>Kopdykbaev E.E.</t>
  </si>
  <si>
    <t>Siberian Zoological Museum of the Institute for Systematics and Ecology of Animals, Novosibirsk, Russia</t>
  </si>
  <si>
    <t>Szita E., Logunov D.</t>
  </si>
  <si>
    <t>A review of the histrio group of the spider genus Philodromus Walckenaer, 1826 (Araneae, Philodromidae) of the eastern Palaearctic Region</t>
  </si>
  <si>
    <t>Acta Zoologica Academiae Scientarum Hungariae. Vol.54. No.1. P.23–73</t>
  </si>
  <si>
    <t>p4736_2008_szita_log_ph_histrio.pdf</t>
  </si>
  <si>
    <t>N foothills of Transili [=Zailiiskii] Alatau Mt. Range, c. 6 km SE of Medeu [=Medeo], Talgar Pass</t>
  </si>
  <si>
    <t>43°6'58"</t>
  </si>
  <si>
    <t>77°6'47"</t>
  </si>
  <si>
    <t>c. 3200 m a.s.l., alpine zone</t>
  </si>
  <si>
    <t>alpine zone</t>
  </si>
  <si>
    <t>N foothills of Transili [=Zailiiskii] Alatau Mt. Range, c. 3–3.7 km SSE of Medeu [=Medeo], nr. Shymbulak [=Chimbulak]</t>
  </si>
  <si>
    <t>43.132291</t>
  </si>
  <si>
    <t>77.078323</t>
  </si>
  <si>
    <t>meadows, 2150–2300 ě a.s.l.
Диапазон координат: 43°08’05”N, 77°04’35”E – 43°07’40”N, 77°04’55”E
Поставил точку между ними</t>
  </si>
  <si>
    <t>meadows</t>
  </si>
  <si>
    <t xml:space="preserve"> N foothills of Transili [=Zailiiskii] Alatau Mt. Range, c. 0.3 km W of Medeu [=Medeo], NNE slope of Mokhnatka Mt.</t>
  </si>
  <si>
    <t>43°9'25"</t>
  </si>
  <si>
    <t>77°3'20"</t>
  </si>
  <si>
    <t>Picea forest, 1800–1850 m a.s.l.</t>
  </si>
  <si>
    <t>Picea forest</t>
  </si>
  <si>
    <t>N foothills of Transili [=Zailiiskii] Alatau Mt. Range, c. 6 km SE of Almaty, nr. Butakovka</t>
  </si>
  <si>
    <t>43°10'30"</t>
  </si>
  <si>
    <t>77°1'10"</t>
  </si>
  <si>
    <t>c. 1400 m a.s.l.</t>
  </si>
  <si>
    <t xml:space="preserve"> Almaty [=Alma-Ata], Medeu [=Medeo] Distr.</t>
  </si>
  <si>
    <t xml:space="preserve"> N foothills of Transili [=Zailiiskii] Alatau Mt. Range, Kamenskoe Plato</t>
  </si>
  <si>
    <t>43°11'15"</t>
  </si>
  <si>
    <t>76°57'35"</t>
  </si>
  <si>
    <t xml:space="preserve"> 1100–1250 m a.s.l.</t>
  </si>
  <si>
    <t>Bostandyk [=Kalinin] Distr.</t>
  </si>
  <si>
    <t>N foothills of Transili [=Zailiiskii] Alatau Mt. Range, Botanical Garden and Akademgorodok [=Al-Farabi av.]</t>
  </si>
  <si>
    <t>43.213488</t>
  </si>
  <si>
    <t>76.913742</t>
  </si>
  <si>
    <t>870–925 m a.s.l., fences
В статье диапазон координат: 43°13’05”N, 76°54’40”E – 43°12’30”N, 76°55’E</t>
  </si>
  <si>
    <t>26 fff</t>
  </si>
  <si>
    <t>fences</t>
  </si>
  <si>
    <t>Karasai Distr.</t>
  </si>
  <si>
    <t>N foothills of Transili [=Zailiiskii] Alatau Mt. Range, S vicinities of Almaty, Alatau [=Vtoraya Pyatiletka]</t>
  </si>
  <si>
    <t>43°10'35"</t>
  </si>
  <si>
    <t>76°55'0"</t>
  </si>
  <si>
    <t>1050–1150 m a.s.l., from the nest of Sceliphron deforme</t>
  </si>
  <si>
    <t>from the nest of Sceliphron deforme</t>
  </si>
  <si>
    <t>Tleuberdina E.A.</t>
  </si>
  <si>
    <t>N foothills of Transili [=Zailiiskii] Alatau Mt. Range, W vicinities of Vesna, Aksai River valley, right riverside</t>
  </si>
  <si>
    <t>43°10'20"</t>
  </si>
  <si>
    <t>76°47'40"</t>
  </si>
  <si>
    <t>960–970 m a.s.l.</t>
  </si>
  <si>
    <t>Tleppaeva A.M.</t>
  </si>
  <si>
    <t>Zharkent [=Panfilov] Distr.</t>
  </si>
  <si>
    <t>c. 37 km SSW of Konyrolen, S slope of Aktau Mt. Range</t>
  </si>
  <si>
    <t>43°57'20"</t>
  </si>
  <si>
    <t>79°4'30"</t>
  </si>
  <si>
    <t xml:space="preserve"> 640–680 m a.s.l.</t>
  </si>
  <si>
    <t>triangulatus</t>
  </si>
  <si>
    <t>Alakol' Distr.</t>
  </si>
  <si>
    <t>E shore of Balkhash Lake, N environses of Ayakoz [=Ayaguz] River mouth, nr. Karatas ruins</t>
  </si>
  <si>
    <t>46°41'20"</t>
  </si>
  <si>
    <t>79°14'0"</t>
  </si>
  <si>
    <t>342–360 m a.s.l.</t>
  </si>
  <si>
    <t>fallax</t>
  </si>
  <si>
    <t xml:space="preserve"> E slope of Karaoi Plateau, N vicinities of Kapchagai Town</t>
  </si>
  <si>
    <t>43°54'10"</t>
  </si>
  <si>
    <t>77°5'0"</t>
  </si>
  <si>
    <t>520–540 m a.s.l.</t>
  </si>
  <si>
    <t>Zarko M.V., Zyuzin A.A.</t>
  </si>
  <si>
    <t>xinjiangensis</t>
  </si>
  <si>
    <t>S slope of Itzhon Plateau, c. 3 km NE of Kulan-Tobe station</t>
  </si>
  <si>
    <t>43°58'10"</t>
  </si>
  <si>
    <t>77°17'50"</t>
  </si>
  <si>
    <t>c. 680 m a.s.l., steppe</t>
  </si>
  <si>
    <t>timidus</t>
  </si>
  <si>
    <t>c. 9 km N of Kapchagai, Karaoi Plateau, Kapchagai Canyon, left riverside of Ili River</t>
  </si>
  <si>
    <t>43°56'56.3"</t>
  </si>
  <si>
    <t>77°3'33.8"</t>
  </si>
  <si>
    <t xml:space="preserve"> c. 604 m a.s.l.</t>
  </si>
  <si>
    <t>Kerbulak Distr.</t>
  </si>
  <si>
    <t xml:space="preserve"> c. 37 km SSW of Konyrolen, S slope of Aktau Mt. Range</t>
  </si>
  <si>
    <t>640–680 m a.s.l.</t>
  </si>
  <si>
    <t>xerophilus</t>
  </si>
  <si>
    <t>c. 9 km N of Kapchagai, Karaoi Plateau, Kapchagai Canyon, the left bank of Ili River</t>
  </si>
  <si>
    <t>c. 604 m a.s.l.</t>
  </si>
  <si>
    <t>Feodorov A.A.</t>
  </si>
  <si>
    <t>ablegminus</t>
  </si>
  <si>
    <t>Zyuzin A.A., Gromov A.V.</t>
  </si>
  <si>
    <t>histrio</t>
  </si>
  <si>
    <t>Zailiiskii Alatau Mt. Range, Canyon Asy</t>
  </si>
  <si>
    <t>43.220143</t>
  </si>
  <si>
    <t>77.845539</t>
  </si>
  <si>
    <t>wesolowskae</t>
  </si>
  <si>
    <t>Rakov S.Yu., Logunov D.V.</t>
  </si>
  <si>
    <t>A critical review of the genus Heliophanus C.L. Koch, 1833, of Middle Asia and the Caucasus (Aranei Salticidae)</t>
  </si>
  <si>
    <t>Arthropoda Selecta. Vol.5 (for 1996). No.3/4. P.67–104</t>
  </si>
  <si>
    <t>p4549_05_3_067_104_rakov_logunov.pdf</t>
  </si>
  <si>
    <t>Semirechie</t>
  </si>
  <si>
    <t>S. Spassky's Collection, no dates</t>
  </si>
  <si>
    <t>potanini</t>
  </si>
  <si>
    <t>ZISP, det. as H. cambridgei</t>
  </si>
  <si>
    <t>80-90 km NW of Almaty, Zailiiskii Alatau Mt. Range, Bolshaya Almatinka River</t>
  </si>
  <si>
    <t>43.067174</t>
  </si>
  <si>
    <t>76.913609</t>
  </si>
  <si>
    <t>На севере от Алматы нет Заилийского Алатау, скорее всего ошибка.</t>
  </si>
  <si>
    <t>Uzunagach</t>
  </si>
  <si>
    <t>43.224977</t>
  </si>
  <si>
    <t>76.310734</t>
  </si>
  <si>
    <t>В районе гор Согеты нет Узынагаша, хотя подписано как same place. Наверное имелась в виду та же область.</t>
  </si>
  <si>
    <t>7 mmm | 1 fff</t>
  </si>
  <si>
    <t>157th road-km from Almaty to Narynkol, Syugaty Mts., Yablonevaya Shchel</t>
  </si>
  <si>
    <t>43.491176</t>
  </si>
  <si>
    <t>78.640184</t>
  </si>
  <si>
    <t>Не нашёл Яблоневую Щель</t>
  </si>
  <si>
    <t>Kapchagaiskoye Reservoir</t>
  </si>
  <si>
    <t>43.977601</t>
  </si>
  <si>
    <t>77.200963</t>
  </si>
  <si>
    <t>Ketmen Mt. Range, Bolshoi Aksai Canyon, Lake Ketmen</t>
  </si>
  <si>
    <t>43.238864</t>
  </si>
  <si>
    <t>79.650214</t>
  </si>
  <si>
    <t>скорее всего р. Большая Аксу. Озера Кетмень не нашёл.</t>
  </si>
  <si>
    <t>environs of Almaty, Kumbel</t>
  </si>
  <si>
    <t>43.135205</t>
  </si>
  <si>
    <t>77.035385</t>
  </si>
  <si>
    <t>1800-2500 m alt.</t>
  </si>
  <si>
    <t>canyon of Charyn River, 15 km N of Chundukha</t>
  </si>
  <si>
    <t>43.300923</t>
  </si>
  <si>
    <t>78.992075</t>
  </si>
  <si>
    <t>Не нашёл на карте</t>
  </si>
  <si>
    <t>personal collection of Mr. S.V. Ovtchinnikov</t>
  </si>
  <si>
    <t>5-15 k NE of Tekeli, Kora River</t>
  </si>
  <si>
    <t>44.9263</t>
  </si>
  <si>
    <t>78.876373</t>
  </si>
  <si>
    <t>Zinchenko V.K.</t>
  </si>
  <si>
    <t>Canyon Charyn, Sartogai</t>
  </si>
  <si>
    <t>43.598416</t>
  </si>
  <si>
    <t>79.340965</t>
  </si>
  <si>
    <t>forcipifer</t>
  </si>
  <si>
    <t>Zailiiskii Alatau Mt. Range, Bolshaya Almatinka River</t>
  </si>
  <si>
    <t>43.108915</t>
  </si>
  <si>
    <t>76.917097</t>
  </si>
  <si>
    <t>flavipes</t>
  </si>
  <si>
    <t>43.883502</t>
  </si>
  <si>
    <t>77.049619</t>
  </si>
  <si>
    <t>curvidens</t>
  </si>
  <si>
    <t>153rd road-km from Almaty to Karaganda</t>
  </si>
  <si>
    <t>44.343317</t>
  </si>
  <si>
    <t>75.310103</t>
  </si>
  <si>
    <t>chovdensis</t>
  </si>
  <si>
    <t>Institute for Systematics and Ecology of Animals, Novosibirsk, Russia, 1982</t>
  </si>
  <si>
    <t>63th road-km from Ush-Tobe to Akzhar, Irnazar</t>
  </si>
  <si>
    <t>44.904726</t>
  </si>
  <si>
    <t>78.187104</t>
  </si>
  <si>
    <t>Institute for Systematics and Ecology of Animals, Novosibirsk, Russia, 118</t>
  </si>
  <si>
    <t>44.805839</t>
  </si>
  <si>
    <t>76.274456</t>
  </si>
  <si>
    <t>Institute for Systematics and Ecology of Animals, Novosibirsk, Russia, 2003</t>
  </si>
  <si>
    <t>24 km SE of Bakanas</t>
  </si>
  <si>
    <t>44.6744</t>
  </si>
  <si>
    <t>76.505437</t>
  </si>
  <si>
    <t>Zarechnyi</t>
  </si>
  <si>
    <t>43.71752</t>
  </si>
  <si>
    <t>77.04074</t>
  </si>
  <si>
    <t>Ibraev S.I., Raikhanov A.A.</t>
  </si>
  <si>
    <t>43.990265</t>
  </si>
  <si>
    <t>77.212399</t>
  </si>
  <si>
    <t>Zyuzin A.A., Feodorov A.A.</t>
  </si>
  <si>
    <t>43.876071</t>
  </si>
  <si>
    <t>77.054473</t>
  </si>
  <si>
    <t>Logunov D.V., Marusik Y.M.</t>
  </si>
  <si>
    <t>Kurtinsk Distr.</t>
  </si>
  <si>
    <t>Aizaran, Basoi Tereskan</t>
  </si>
  <si>
    <t>Taranov E.</t>
  </si>
  <si>
    <t>Aizaran</t>
  </si>
  <si>
    <t>Aidarly</t>
  </si>
  <si>
    <t>44.200907</t>
  </si>
  <si>
    <t>75.837072</t>
  </si>
  <si>
    <t>Tarabaev C.K.</t>
  </si>
  <si>
    <t>"Shazyn riverside"</t>
  </si>
  <si>
    <t>43°35'</t>
  </si>
  <si>
    <t>79°18'</t>
  </si>
  <si>
    <t>Milko D.A.</t>
  </si>
  <si>
    <t>auratus</t>
  </si>
  <si>
    <t>Ili River, desert</t>
  </si>
  <si>
    <t>44.372378</t>
  </si>
  <si>
    <t>76.707904</t>
  </si>
  <si>
    <t>desert</t>
  </si>
  <si>
    <t>Lukhtanov</t>
  </si>
  <si>
    <t>Ovtsharenko V.I., Platnick N.I., Song D.X.</t>
  </si>
  <si>
    <t>A review of the North Asian ground spiders of the genus Gnaphosa (Araneae, Gnaphosidae)</t>
  </si>
  <si>
    <t>Bull. Amer. Mus. Natur. Hist. No.212. P.1–88</t>
  </si>
  <si>
    <t>p4437_7328_ovtsharenko_platnick_&amp;_song_1992_bul_212_1_88.pdf</t>
  </si>
  <si>
    <t>44.806877</t>
  </si>
  <si>
    <t>76.276695</t>
  </si>
  <si>
    <t>Zoological Institute, Academy of Sciences, St. Petersburg, аллотип</t>
  </si>
  <si>
    <t>from Syugaty Mt., 157 km NE Alma-Ata, between Chilik and Kokpek</t>
  </si>
  <si>
    <t>43.516374</t>
  </si>
  <si>
    <t>78.723862</t>
  </si>
  <si>
    <t>В статье неверно написано: Chilik area, Alma-Ata</t>
  </si>
  <si>
    <t>Zyuzin A.A., Feodorov A.A., Tarabaev C.K.</t>
  </si>
  <si>
    <t>Kaskelen</t>
  </si>
  <si>
    <t>43.198996</t>
  </si>
  <si>
    <t>76.624821</t>
  </si>
  <si>
    <t>Slivkin A.</t>
  </si>
  <si>
    <t>licenti</t>
  </si>
  <si>
    <t>10 mmm | 2 fff</t>
  </si>
  <si>
    <t>43.25072</t>
  </si>
  <si>
    <t>76.926941</t>
  </si>
  <si>
    <t>mongolica</t>
  </si>
  <si>
    <t>Alma-Ata, Kaskelen</t>
  </si>
  <si>
    <t>dolosa</t>
  </si>
  <si>
    <t>5 mmm | 1 fff</t>
  </si>
  <si>
    <t>USSR</t>
  </si>
  <si>
    <t>Far East, Maritime Province</t>
  </si>
  <si>
    <t>environs of Ussuriysk, Kamenushka</t>
  </si>
  <si>
    <t>V.V. Belov</t>
  </si>
  <si>
    <t>Robertus</t>
  </si>
  <si>
    <t>ussuricus</t>
  </si>
  <si>
    <t>Eskov, 1987</t>
  </si>
  <si>
    <t>(ZMMU)</t>
  </si>
  <si>
    <t>Eskov K.Yu.</t>
  </si>
  <si>
    <t>The spider genus Robertus O.Pickard-Cambridge in the USSR, with an analysis of its distribution (Arachnida: Araneae: Theridiidae)</t>
  </si>
  <si>
    <t>Senckenberg. biol. Bd.67 (1986). H.4–6. P.279–296</t>
  </si>
  <si>
    <t>p3385_1987_eskov_sen_67_279_296.pdf</t>
  </si>
  <si>
    <t>Amur area</t>
  </si>
  <si>
    <t>Siberia, middle flow of Amur River, Khingan State Reserve</t>
  </si>
  <si>
    <t>wet gramineous meadow</t>
  </si>
  <si>
    <t>Y.M. Marusik</t>
  </si>
  <si>
    <t>ungulatus</t>
  </si>
  <si>
    <t>(SMF 34107)</t>
  </si>
  <si>
    <t>clearing in mixed forest</t>
  </si>
  <si>
    <t>Corylus bushes</t>
  </si>
  <si>
    <t>Magadan area</t>
  </si>
  <si>
    <t>Siberia, upper flow of Kolyma River, Sibit-Tyellakh (Bolshoy Annachag Mt. Ridge)</t>
  </si>
  <si>
    <t>little Carex swamp in a depression, on slope</t>
  </si>
  <si>
    <t>K. Eskov, Y. Marusik</t>
  </si>
  <si>
    <t>500 m</t>
  </si>
  <si>
    <t>sibiricus</t>
  </si>
  <si>
    <t>Siberia, environs of Zeya (Tukuringra Mt. Ridge)</t>
  </si>
  <si>
    <t>Sphagnum bog</t>
  </si>
  <si>
    <t>S.A. Serbeniuk</t>
  </si>
  <si>
    <t xml:space="preserve"> 5 males 4 females (ZMMU), 1 male 1 female (SMF 34106)</t>
  </si>
  <si>
    <t>Yakut Autonomous Republic</t>
  </si>
  <si>
    <t>Siberia, middle flow of Lena River, Pokrovsk</t>
  </si>
  <si>
    <t xml:space="preserve"> Sphagnum bog in forest of Larix dahurica</t>
  </si>
  <si>
    <t>A.B. Ryvkin</t>
  </si>
  <si>
    <t>Tuva Autonomous Republic</t>
  </si>
  <si>
    <t>Siberia, West Sayan Mts., Turan</t>
  </si>
  <si>
    <t>flood-land swamp with Carex spp., Scirpus sylvaticus and Fillipendula ulmaria</t>
  </si>
  <si>
    <t>Krasnoyarsk area</t>
  </si>
  <si>
    <t>West Sayan Mts., upper flow of Us River</t>
  </si>
  <si>
    <t>forest of Picea sibirica - Abies sibiricus - Pinus sibiricus in canyon along stream</t>
  </si>
  <si>
    <t>Evenk Autonomous Region</t>
  </si>
  <si>
    <t>Taymura River, delta of Neptenne River</t>
  </si>
  <si>
    <t xml:space="preserve"> flood-land swamp with Alnus fruticosa, in a Sphagnum hillock</t>
  </si>
  <si>
    <t>Siberia, Taymura River, delta of Chambe River</t>
  </si>
  <si>
    <t>flood-land swamp with Carex spp. and Comarum palustre</t>
  </si>
  <si>
    <t>road to Narynkol, Kokpekskoye Canyon</t>
  </si>
  <si>
    <t>43.469163</t>
  </si>
  <si>
    <t>78.639229</t>
  </si>
  <si>
    <t>Salticidae of the Middle Asia (Aranei). I. New species of the genera Heliophanus, Salticus and Sitticus, with notes on new faunistic records of the family</t>
  </si>
  <si>
    <t>Arthropoda Selecta. Vol.1. No.1. P.51–67</t>
  </si>
  <si>
    <t>p3785_01_1_051_067_logunov.pdf</t>
  </si>
  <si>
    <t>little swamp with Sphagnum spp., Carex spp. and Salix sp. in forest of Larix dahurica — Pices sibirica</t>
  </si>
  <si>
    <t>forestless Sphagnum bog with Betula nana</t>
  </si>
  <si>
    <t>Djambul Distr.</t>
  </si>
  <si>
    <t>Akterek Vill.</t>
  </si>
  <si>
    <t>43.269741</t>
  </si>
  <si>
    <t>75.484063</t>
  </si>
  <si>
    <t>Smigunova S.I.</t>
  </si>
  <si>
    <t>boggy forest of depressed Larix dahurica with Andromeda palustris and Betula nana</t>
  </si>
  <si>
    <t>8 mmm | 18 fff</t>
  </si>
  <si>
    <t>7 males 16 females (ZMMU), 1 male 2 females (SMF 34105)</t>
  </si>
  <si>
    <t xml:space="preserve"> (ZMMU)</t>
  </si>
  <si>
    <t>222 km from the highway Alma-Ata - Karaganda</t>
  </si>
  <si>
    <t>44.581186</t>
  </si>
  <si>
    <t>74.541039</t>
  </si>
  <si>
    <t>Iliysky Distr.</t>
  </si>
  <si>
    <t>Kurtinskoye reservoir</t>
  </si>
  <si>
    <t>43.82771</t>
  </si>
  <si>
    <t>76.359117</t>
  </si>
  <si>
    <t>Kostroma area</t>
  </si>
  <si>
    <t>Kologriv</t>
  </si>
  <si>
    <t>forest of Picea abies with Oxalis ocetosella</t>
  </si>
  <si>
    <t>P.K. Yeremin</t>
  </si>
  <si>
    <t>det. K.G. Mikhailov</t>
  </si>
  <si>
    <t>scoticus</t>
  </si>
  <si>
    <t>Balkhash Lake</t>
  </si>
  <si>
    <t>45.847611</t>
  </si>
  <si>
    <t>74.653594</t>
  </si>
  <si>
    <t>Moscow area</t>
  </si>
  <si>
    <t>Tishkovo</t>
  </si>
  <si>
    <t>Murmansk area</t>
  </si>
  <si>
    <t>Kandalaksha State Reserve</t>
  </si>
  <si>
    <t>Betula forest</t>
  </si>
  <si>
    <t>Y.B. Byzova</t>
  </si>
  <si>
    <t>(SMF 34104)</t>
  </si>
  <si>
    <t>Panfilovsky Distr.</t>
  </si>
  <si>
    <t>65 km from Nizhniy Pidzhim, Moiynkum desert</t>
  </si>
  <si>
    <t>44.155583</t>
  </si>
  <si>
    <t>80.297033</t>
  </si>
  <si>
    <t>Точка выходит далеко за пределы ближайших Мойынкумов</t>
  </si>
  <si>
    <t>Siberia, Yenisei River, Mirnoye (62°20'N)</t>
  </si>
  <si>
    <t>water meadow with Umbelliferae and Carex spp.</t>
  </si>
  <si>
    <t>neglectus</t>
  </si>
  <si>
    <t>North Osetian ASSR</t>
  </si>
  <si>
    <t>Caucasus Major, 10 km S of Alagir, Zintsar (Pestchaniy Mr. Ridge)</t>
  </si>
  <si>
    <t>Quercus forest</t>
  </si>
  <si>
    <t>1000 m, pitfall traps</t>
  </si>
  <si>
    <t>mediterraneus</t>
  </si>
  <si>
    <t xml:space="preserve"> 11 males (ZMMU), 1 male (SMF 34103)</t>
  </si>
  <si>
    <t>Alma-Atinsky State Reserve</t>
  </si>
  <si>
    <t>2000 m alt.</t>
  </si>
  <si>
    <t>stepposus</t>
  </si>
  <si>
    <t>Krasnodar area</t>
  </si>
  <si>
    <t>Sochi District</t>
  </si>
  <si>
    <t>Caucasus Major, Krasnaya Polyana (Main Caucasus Mt. Ridge)</t>
  </si>
  <si>
    <t>disturbed forest of Fagus</t>
  </si>
  <si>
    <t>S.I. Golovatch</t>
  </si>
  <si>
    <t>700 m</t>
  </si>
  <si>
    <t>(SMF 34102)</t>
  </si>
  <si>
    <t>sparse forest of depressed Larix dahurica</t>
  </si>
  <si>
    <t>I.B. Grishkan</t>
  </si>
  <si>
    <t>lyrifer</t>
  </si>
  <si>
    <t>Sphagnum bog with Vaccinium uliginosum and Betula nana</t>
  </si>
  <si>
    <t>Krasoyarsk area</t>
  </si>
  <si>
    <t>Taimyr Autonomous Region</t>
  </si>
  <si>
    <t>Siberia, Putorana Plateau, Ayan Lake, Amnundakta River</t>
  </si>
  <si>
    <t>boggy sparse forest of depressed Larix dahurica with Betula nana</t>
  </si>
  <si>
    <t>(SMF 34101)</t>
  </si>
  <si>
    <t>Siberia, Putorana Plateau, Ayan Lake, Gulyami Rive</t>
  </si>
  <si>
    <t>Sphagnum-Aulacomnium turgidum bog with Carex spp. and Eriophorum sp.</t>
  </si>
  <si>
    <t>Siberia, Putorana Plateau, Ayan Lake, Kapchug River</t>
  </si>
  <si>
    <t>Sphagnum spp. — Aulacomnium turgidum bog with Carex spp., Eriophorum sp., Andromeda palustre and Betula nana</t>
  </si>
  <si>
    <t>1 mmm | 35 fff</t>
  </si>
  <si>
    <t>Alma-Atinsky State Reserve, Valley of Monashka River, middle flow of Talgar River</t>
  </si>
  <si>
    <t>43.23819</t>
  </si>
  <si>
    <t>77.257138</t>
  </si>
  <si>
    <t>Abramov A.V.</t>
  </si>
  <si>
    <t>Attulus monstrabilis (Logunov, 1992)</t>
  </si>
  <si>
    <t>Zoological Museum of Biological Institute, Novosibirsk, BI-1172</t>
  </si>
  <si>
    <t>Tyumen area</t>
  </si>
  <si>
    <t>Yamal Autonomous Region</t>
  </si>
  <si>
    <t>Siberia, Stchuchya River, Stchyuchye</t>
  </si>
  <si>
    <t>moss tundra with Vaccinium uliginosum and Betula nana</t>
  </si>
  <si>
    <t>T.R. Andreeva</t>
  </si>
  <si>
    <t>Alma-Atinsky State Reserve, Valley of Monashka River</t>
  </si>
  <si>
    <t>43.223998</t>
  </si>
  <si>
    <t>77.259134</t>
  </si>
  <si>
    <t>1700-1800m alt.</t>
  </si>
  <si>
    <t>Zoological Museum of the Moscow State University, Moscow, Russia, Ta-4697</t>
  </si>
  <si>
    <t>A.L. Tikhomirova, E.M. Veselova</t>
  </si>
  <si>
    <t>Zoological Museum of Biological Institute, Novosibirsk, BI-1173</t>
  </si>
  <si>
    <t>Kamchatka River, Nerpichye Lake</t>
  </si>
  <si>
    <t>V.A. Sytshevskaja</t>
  </si>
  <si>
    <t>lividus</t>
  </si>
  <si>
    <t>ZMMU Ta 2397-Ta 2401</t>
  </si>
  <si>
    <t>43.222042</t>
  </si>
  <si>
    <t>77.257423</t>
  </si>
  <si>
    <t>Zoological Museum of the Moscow State University, Moscow, Russia, Ta-4696</t>
  </si>
  <si>
    <t>Kamchatka River, Kozyrevsk</t>
  </si>
  <si>
    <t>Siberia, Kamchatka Peninsula, Kamchatka River, Kluchi, Kharchinski Mt. Ridge</t>
  </si>
  <si>
    <t>Okhotsk Sea Coast, River Kava Valley, ca. 72 km upstream</t>
  </si>
  <si>
    <t>A. Mestcheryakov</t>
  </si>
  <si>
    <t>Yenisei River, Mirnoye (62°20'N)</t>
  </si>
  <si>
    <t>valley forest of Picea sibirica with Hylacomium</t>
  </si>
  <si>
    <t>(SMF 34100)</t>
  </si>
  <si>
    <t>Uigursky Distr.</t>
  </si>
  <si>
    <t>15 km upper of Uzintai Vill., Karabaskum sands</t>
  </si>
  <si>
    <t>43.741903</t>
  </si>
  <si>
    <t>79.828314</t>
  </si>
  <si>
    <t>С-В от с. Узынтам</t>
  </si>
  <si>
    <t>Zoological Museum of Biological Institute, Novosibirsk, BI-1158</t>
  </si>
  <si>
    <t>Krasnoyarsk krai</t>
  </si>
  <si>
    <t>Siberia, environs of Krasnoyarsk, Sorokino</t>
  </si>
  <si>
    <t>Ryazan area</t>
  </si>
  <si>
    <t>Oka State Reserve</t>
  </si>
  <si>
    <t>Pinus forest with Pleurozium</t>
  </si>
  <si>
    <t>forest of Picea abies with Vaccinium myrtilus</t>
  </si>
  <si>
    <t>222-270 km of road Alma-Ata-Karaganda</t>
  </si>
  <si>
    <t>44.774361</t>
  </si>
  <si>
    <t>74.266764</t>
  </si>
  <si>
    <t>Zoological Museum of the Moscow State University, Moscow, Russia, Ta-4693</t>
  </si>
  <si>
    <t>Zoological Museum of Biological Institute, Novosibirsk, BI-1170</t>
  </si>
  <si>
    <t>Zvenigorod Biol. Station of the Moscow State University</t>
  </si>
  <si>
    <t>Tishkovo, Ucha River</t>
  </si>
  <si>
    <t>A.A. Zakharov</t>
  </si>
  <si>
    <t>30 adu</t>
  </si>
  <si>
    <t>Ushkol Lake, sands</t>
  </si>
  <si>
    <t>45.738694</t>
  </si>
  <si>
    <t>78.040981</t>
  </si>
  <si>
    <t>пески Кошкарбасы, скорее всего</t>
  </si>
  <si>
    <t>Zoological Museum of Biological Institute, Novosibirsk, BI-1159</t>
  </si>
  <si>
    <t>Burlyutobinsky Distr.</t>
  </si>
  <si>
    <t>38 km of road Tulebaevo-Lepsy</t>
  </si>
  <si>
    <t>46.206923</t>
  </si>
  <si>
    <t>78.735872</t>
  </si>
  <si>
    <t>Zoological Museum of the Moscow State University, Moscow, Russia, Ta-4692</t>
  </si>
  <si>
    <t>Kolyma River 10 km upstream of Vetrennyi</t>
  </si>
  <si>
    <t>Alnus fruticosa bushes with Sphagnum, Hylacomium and Pleurozium</t>
  </si>
  <si>
    <t>kastoni</t>
  </si>
  <si>
    <t>(SMF 34099)</t>
  </si>
  <si>
    <t>upper flow of Kolyma River, Sibit-Tyellakh (Bolshoy Annachag Mt. Ridge)</t>
  </si>
  <si>
    <t>boggy sparse forest of depressed Larix dihurica</t>
  </si>
  <si>
    <t>B.P. Chevrizov</t>
  </si>
  <si>
    <t>2 mmm | 6 fff</t>
  </si>
  <si>
    <t>Sphagnum bog in moraine depression</t>
  </si>
  <si>
    <t>K.Yu. Eskov, Yu.M. Marusik</t>
  </si>
  <si>
    <t>Alnus fruticosa bushes with Hylacomium and Pleurozium along spring</t>
  </si>
  <si>
    <t>43.885283</t>
  </si>
  <si>
    <t>77.057023</t>
  </si>
  <si>
    <t>Nenilin A.B.</t>
  </si>
  <si>
    <t>Zoological Museum of the Moscow State University, Moscow, Russia, Ta-4695</t>
  </si>
  <si>
    <t xml:space="preserve"> USSR</t>
  </si>
  <si>
    <t>Magadan Area</t>
  </si>
  <si>
    <t>environs of Magadan, 10 km N of Palatka</t>
  </si>
  <si>
    <t>in Sphagnum</t>
  </si>
  <si>
    <t>Yu.M. Marusik</t>
  </si>
  <si>
    <t>Khabarovsk Province</t>
  </si>
  <si>
    <t>Dzhugdzhur Mt. Range, Amka River Valley, delta of Khetana Stream (Ulya River Basin)</t>
  </si>
  <si>
    <t>Sphagnum tussock in valley forest of Larix dahurica, Betula platyphylla, Rosa bush, Gramineae</t>
  </si>
  <si>
    <t>V.V. Zherikhin</t>
  </si>
  <si>
    <t>1 mmm | 13 fff</t>
  </si>
  <si>
    <t>canyon of Charyn river</t>
  </si>
  <si>
    <t>43.364088</t>
  </si>
  <si>
    <t>79.10441</t>
  </si>
  <si>
    <t>Zoological Museum of Biological Institute, Novosibirsk, BI-1157</t>
  </si>
  <si>
    <t>Siberia, Taymura River, delta of Neptenne River</t>
  </si>
  <si>
    <t>boggy forest of depressed Larix dahurica with Andromeda palustre, Vaccinium uliginosum and Betula nana</t>
  </si>
  <si>
    <t>5 mmm | 26 fff</t>
  </si>
  <si>
    <t>(SMF 34098)</t>
  </si>
  <si>
    <t>Ili River, near Kapchagai reservoir</t>
  </si>
  <si>
    <t>43.97644</t>
  </si>
  <si>
    <t>77.339781</t>
  </si>
  <si>
    <t>Zoological Museum of Biological Institute, Novosibirsk, BI-1175</t>
  </si>
  <si>
    <t>Zoological Museum of Biological Institute, Novosibirsk, BI-1174</t>
  </si>
  <si>
    <t>Georgia</t>
  </si>
  <si>
    <t>Chokhatauri District</t>
  </si>
  <si>
    <t>Caucasus, Bakhmaro Pass, ca. 40 km SE of Nabeglavi (Meskheti Mt. Ridge)</t>
  </si>
  <si>
    <t>Abies-Picea-Fagus forest</t>
  </si>
  <si>
    <t>S.I. Golovatch &amp; J. Martens</t>
  </si>
  <si>
    <t>1550-1700 m</t>
  </si>
  <si>
    <t>golovatchi</t>
  </si>
  <si>
    <t>Karatalinsky Distr.</t>
  </si>
  <si>
    <t>21 km from the highway Ushtobe-Akzhar</t>
  </si>
  <si>
    <t>45.39985</t>
  </si>
  <si>
    <t>78.027848</t>
  </si>
  <si>
    <t>В статье не указано, в какую сторону от трассы. Возможно, подразумевалось как 21-й км трассы.</t>
  </si>
  <si>
    <t>dzhungaricus</t>
  </si>
  <si>
    <t>Zoological Museum of Biological Institute, Novosibirsk, BI-1156</t>
  </si>
  <si>
    <t>Moldavia</t>
  </si>
  <si>
    <t>Bachoy</t>
  </si>
  <si>
    <t>apple orchard</t>
  </si>
  <si>
    <t>V. Matsuk</t>
  </si>
  <si>
    <t>frivaldszkyi</t>
  </si>
  <si>
    <t>(Chyzer, 1894)</t>
  </si>
  <si>
    <t>Alma-Ata area</t>
  </si>
  <si>
    <t>Alma-Ata State Reserve (Trans-Ili Mt. Ridge)</t>
  </si>
  <si>
    <t>1650 m</t>
  </si>
  <si>
    <t>arundineti</t>
  </si>
  <si>
    <t>Kirghizia</t>
  </si>
  <si>
    <t>Frunze</t>
  </si>
  <si>
    <t>S.L. Zonstein</t>
  </si>
  <si>
    <t>(SMF 34097)</t>
  </si>
  <si>
    <t>Osh area</t>
  </si>
  <si>
    <t>Sary-Chelek State Reserve (Chatkal Mt. Ridge)</t>
  </si>
  <si>
    <t>Juglans forest</t>
  </si>
  <si>
    <t>A.V. Tanasevitch &amp;  S.L. Zonstein</t>
  </si>
  <si>
    <t>1800 m</t>
  </si>
  <si>
    <t>Uzbekistan</t>
  </si>
  <si>
    <t>Tashkent area</t>
  </si>
  <si>
    <t>Sidjak, Kainar-Sai Kanyon (Ugam Mt. Ridge)</t>
  </si>
  <si>
    <t>A.V. Tanasevitch</t>
  </si>
  <si>
    <t>1600 m</t>
  </si>
  <si>
    <t>(SMF 34096)</t>
  </si>
  <si>
    <t>Surkhan-Darya area</t>
  </si>
  <si>
    <t>Aktash (Kuhitang-Tau Mt. Ridge)</t>
  </si>
  <si>
    <t>Scirpus thicket near spring</t>
  </si>
  <si>
    <t>450 m</t>
  </si>
  <si>
    <t>Uralsk area</t>
  </si>
  <si>
    <t>Djanybek</t>
  </si>
  <si>
    <t>forest hedge along field</t>
  </si>
  <si>
    <t>N-Osetian ASSR</t>
  </si>
  <si>
    <t>10 km NW of Mozdok</t>
  </si>
  <si>
    <t>Acacia hedge along field, litter</t>
  </si>
  <si>
    <t>Dagestan ASSR</t>
  </si>
  <si>
    <t>Upper Gunib</t>
  </si>
  <si>
    <t>Betula-Pinus forest, litter</t>
  </si>
  <si>
    <t xml:space="preserve"> 1700 m</t>
  </si>
  <si>
    <t>Azerbaidjan</t>
  </si>
  <si>
    <t>Mountainous Karabakh Autonomous Region</t>
  </si>
  <si>
    <t>Dashalty near Shusha</t>
  </si>
  <si>
    <t>Quercus, Carpinus etc. forest, litter</t>
  </si>
  <si>
    <t>1100-1300 m</t>
  </si>
  <si>
    <t>Nakhichevan ASSR</t>
  </si>
  <si>
    <t>S of Bichenek Pass, Shakhbuz</t>
  </si>
  <si>
    <t>oak forest, litter</t>
  </si>
  <si>
    <t>1900 m</t>
  </si>
  <si>
    <t>Lenkoran District</t>
  </si>
  <si>
    <t>Apo, ca. 8 km SW of Alexeevka</t>
  </si>
  <si>
    <t>Quercus, Acer, Carpinus, Parrotia forest</t>
  </si>
  <si>
    <t>250-70 m</t>
  </si>
  <si>
    <t>Borzhomi State Reserve, Baniskhevi Valley</t>
  </si>
  <si>
    <t>Picea-Fagus-Carpinus forest, litter &amp; under stones</t>
  </si>
  <si>
    <t>800-900 m</t>
  </si>
  <si>
    <t>near Bakhmaro ca. 40 km SSE of Nabeglavi</t>
  </si>
  <si>
    <t>Armenia</t>
  </si>
  <si>
    <t>Megri District</t>
  </si>
  <si>
    <t>SSE of Lichk, Megri River Valley</t>
  </si>
  <si>
    <t>Quercus forest, in litter, rotten wood and under stones</t>
  </si>
  <si>
    <t>1530 m</t>
  </si>
  <si>
    <t>no dat</t>
  </si>
  <si>
    <t>Caucasus, Dilizhan State Reserve, Agartsyn (Pambak Mt. Ridge)</t>
  </si>
  <si>
    <t>Fagus forest</t>
  </si>
  <si>
    <t>1250-1300 m</t>
  </si>
  <si>
    <t>dry meadow</t>
  </si>
  <si>
    <t>K. Eskov.</t>
  </si>
  <si>
    <t>Zvenigorod Biol. Station of Moscow State University</t>
  </si>
  <si>
    <t>wet meadow</t>
  </si>
  <si>
    <t>bog</t>
  </si>
  <si>
    <t>Y. B. Byzova</t>
  </si>
  <si>
    <t>Taldykorgan Area</t>
  </si>
  <si>
    <t>Andreevka [= Kabanbai] Distr.</t>
  </si>
  <si>
    <t>ca. 4 km NW of Andreevka [= Kabanbai]</t>
  </si>
  <si>
    <t>45.872853</t>
  </si>
  <si>
    <t>80.564722</t>
  </si>
  <si>
    <t>pseudocristatus</t>
  </si>
  <si>
    <t>Azarkina G.N., Logunov D.V.</t>
  </si>
  <si>
    <t>Separation and distribution of Xysticus cristatus (Clerck, 1758) and X. audax (Schrank, 1803) in eastern Eurasia, with description of a new species from the mountains of Central Asia (Aranei: Thomisidae)</t>
  </si>
  <si>
    <t>Arthropoda Selecta. Vol.9 (for 2000). No.2. P.133–150</t>
  </si>
  <si>
    <t>p3222_9062_azarkina_&amp;_logunov_2001_art_9_133-150.pdf</t>
  </si>
  <si>
    <t>Alma-Ata, botanical garden</t>
  </si>
  <si>
    <t>43°12'</t>
  </si>
  <si>
    <t>together with holotype</t>
  </si>
  <si>
    <t>Almaty [= Alma-Ata], Akademgorodok</t>
  </si>
  <si>
    <t>43°13'</t>
  </si>
  <si>
    <t>76°55'</t>
  </si>
  <si>
    <t>ca 10 km N of Otar, under stones</t>
  </si>
  <si>
    <t>43.630255</t>
  </si>
  <si>
    <t>75.20419</t>
  </si>
  <si>
    <t>under stones</t>
  </si>
  <si>
    <t>Tarabaev C.K., Zarko M.V.</t>
  </si>
  <si>
    <t>Syugatinskaya hollow, c. 5 km from Charynskiy Canyon</t>
  </si>
  <si>
    <t>43.391807</t>
  </si>
  <si>
    <t>79.035265</t>
  </si>
  <si>
    <t>m-nigrum</t>
  </si>
  <si>
    <t>Azarkina G.N.</t>
  </si>
  <si>
    <t>Aelurillus ater (Kroneberg, 1875) and related species of jumping spiders in the fauna of Middle Asia and the Caucasus (Aranel: Salticidae)</t>
  </si>
  <si>
    <t>Arthropoda Selecta. Vol.11. No.1. P.89–107</t>
  </si>
  <si>
    <t>p3200_2003_azarkina.pdf</t>
  </si>
  <si>
    <t>Taldy-Korgan Distr.</t>
  </si>
  <si>
    <t>44.035131</t>
  </si>
  <si>
    <t>79.51592</t>
  </si>
  <si>
    <t>Andreevka</t>
  </si>
  <si>
    <t>45.835878</t>
  </si>
  <si>
    <t>80.619458</t>
  </si>
  <si>
    <t>Iskakova T.V., Feodorov A.A.</t>
  </si>
  <si>
    <t>Zhezkazgan Area</t>
  </si>
  <si>
    <t>Khaskhab'e</t>
  </si>
  <si>
    <t>Il'ichenko O.</t>
  </si>
  <si>
    <t>Almaty [= Alma-Ata] area</t>
  </si>
  <si>
    <t>Kurtinskii Distr.</t>
  </si>
  <si>
    <t>Bozoi</t>
  </si>
  <si>
    <t>44.16097</t>
  </si>
  <si>
    <t>76.09926</t>
  </si>
  <si>
    <t>V.Linskii</t>
  </si>
  <si>
    <t>Georgievka, 8 km W of Targap</t>
  </si>
  <si>
    <t>Georgievka</t>
  </si>
  <si>
    <t>S. Ovchinnikov</t>
  </si>
  <si>
    <t>Taldy-Kurgan area</t>
  </si>
  <si>
    <t>Karatal’skii Distr.</t>
  </si>
  <si>
    <t>21st km of highway Ush-Tobe-Akzhar</t>
  </si>
  <si>
    <t>45.46234</t>
  </si>
  <si>
    <t>78.24724</t>
  </si>
  <si>
    <t>antoninus</t>
  </si>
  <si>
    <t>Taldy-Kurgan</t>
  </si>
  <si>
    <t>38th km of highway Tulebaevo-Lepsy</t>
  </si>
  <si>
    <t>46.2145</t>
  </si>
  <si>
    <t>78.744</t>
  </si>
  <si>
    <t xml:space="preserve"> A.A. Zyuzin</t>
  </si>
  <si>
    <t>Kyzylorda Region</t>
  </si>
  <si>
    <t>Kzyl-Orda</t>
  </si>
  <si>
    <t>10 km S of Kzyl-Orda</t>
  </si>
  <si>
    <t>44.6915</t>
  </si>
  <si>
    <t>65.52971</t>
  </si>
  <si>
    <t>Zhambyl [=Dzhambul] area</t>
  </si>
  <si>
    <t>Suzak Distr.</t>
  </si>
  <si>
    <t>20 km E of Suzak</t>
  </si>
  <si>
    <t>44.136418</t>
  </si>
  <si>
    <t>68.7936</t>
  </si>
  <si>
    <t>Sarysukskii Distr.</t>
  </si>
  <si>
    <t>Bolshoye Kamkaly Lake</t>
  </si>
  <si>
    <t>44.81012</t>
  </si>
  <si>
    <t>70.0009</t>
  </si>
  <si>
    <t>Moinynkumskii Distr.</t>
  </si>
  <si>
    <t>Kumizek</t>
  </si>
  <si>
    <t>44.45065</t>
  </si>
  <si>
    <t>72.3739</t>
  </si>
  <si>
    <t>44.810855</t>
  </si>
  <si>
    <t>76.276102</t>
  </si>
  <si>
    <t>V. Linskii</t>
  </si>
  <si>
    <t>75.681707</t>
  </si>
  <si>
    <t>Chuiskii Distr.</t>
  </si>
  <si>
    <t>43.53305</t>
  </si>
  <si>
    <t>73.800113</t>
  </si>
  <si>
    <t>Talgarskii Distr.</t>
  </si>
  <si>
    <t>18 km E of Kapchagai</t>
  </si>
  <si>
    <t>43.9653</t>
  </si>
  <si>
    <t>77.2918</t>
  </si>
  <si>
    <t>A.A.Zyuzin, A. Fëdorov</t>
  </si>
  <si>
    <t>Chiliksii Distr.</t>
  </si>
  <si>
    <t>Charyn Can.</t>
  </si>
  <si>
    <t>43.3947</t>
  </si>
  <si>
    <t>79.11937</t>
  </si>
  <si>
    <t>43.30748</t>
  </si>
  <si>
    <t>71.12872</t>
  </si>
  <si>
    <t>Esyunin</t>
  </si>
  <si>
    <t>Точная локация может быть в Esyunin S.L. Pakhorukov N.M. 1992. [The spider fauna (Aranei) of the Troitskii Reserve] // Chlenistonogie okhranyaemykh territoriy Chelyabinskoy oblasti. Sverdlovsk. P.3-28  (as D.indistincta)</t>
  </si>
  <si>
    <t>tenella</t>
  </si>
  <si>
    <t>Esyunin S.L., Marusik Yu.M.</t>
  </si>
  <si>
    <t>A new species of the genus Devade Simon, 1884 from Mongolia, with notes on D. tenella (Tyshchenko, 1965) (Aranei: Dictynidae)</t>
  </si>
  <si>
    <t>Arthropoda Selecta. Vol.9 (for 2000). No.2. P.129–131</t>
  </si>
  <si>
    <t>p3429_2001_esyunin_&amp;_marusik.pdf</t>
  </si>
  <si>
    <t>Карасайский район</t>
  </si>
  <si>
    <t>совхоз Каскеленский</t>
  </si>
  <si>
    <t>43.19953</t>
  </si>
  <si>
    <t>76.623368</t>
  </si>
  <si>
    <t>овраг</t>
  </si>
  <si>
    <t>А. Сливкин</t>
  </si>
  <si>
    <t>takobius</t>
  </si>
  <si>
    <t>Есюнин С.Л., Тунёва Т.К.</t>
  </si>
  <si>
    <t>Обзор пауков-рысей группы heterophthalmus рода Oxyopes (Aranei, Oxyopidae) Палеарктики</t>
  </si>
  <si>
    <t>Зоол. ж. Т.88. Вып.2. С.164–175 (рус., рез. англ.)</t>
  </si>
  <si>
    <t>p812_2009-esyunin_tuneva_zoo_88_164-175.pdf</t>
  </si>
  <si>
    <t>Kyrghyzstan</t>
  </si>
  <si>
    <t>Chüy Region</t>
  </si>
  <si>
    <t>Bishkek City, Center</t>
  </si>
  <si>
    <t>42.868291</t>
  </si>
  <si>
    <t>74.587424</t>
  </si>
  <si>
    <t>Achaearanea</t>
  </si>
  <si>
    <t>tabulata</t>
  </si>
  <si>
    <t>New records of spider Achaearanea tabulata Levi (Arachnida: Araneae, Theridiidae) in Palearctics</t>
  </si>
  <si>
    <t>Изв. МН-АН Республики Казахстан. Сер. биол. и мед. № 1(199). P.31–35</t>
  </si>
  <si>
    <t>p3558_gromov_1997.pdf</t>
  </si>
  <si>
    <t>Kegen District</t>
  </si>
  <si>
    <t>Ketmen Mt Range, bank of Temirlik Riv.</t>
  </si>
  <si>
    <t>43.14161</t>
  </si>
  <si>
    <t>79.350389</t>
  </si>
  <si>
    <t>S.V. Ovchinnikov</t>
  </si>
  <si>
    <t>~ 2000 m</t>
  </si>
  <si>
    <t>Bostandyq District</t>
  </si>
  <si>
    <t>Almaty City, Akademgorodok</t>
  </si>
  <si>
    <t>43.209198</t>
  </si>
  <si>
    <t>76.914251</t>
  </si>
  <si>
    <t>Talgar District</t>
  </si>
  <si>
    <t>Kapchagay hydroelectric station</t>
  </si>
  <si>
    <t>43.922746</t>
  </si>
  <si>
    <t>77.100453</t>
  </si>
  <si>
    <t>A.A. Zyuzin, A.A. Feodorov</t>
  </si>
  <si>
    <t>50 km W Samsy Vill., 30 km W Targap Vill.</t>
  </si>
  <si>
    <t>43.257475</t>
  </si>
  <si>
    <t>76.32398</t>
  </si>
  <si>
    <t>Adzharia</t>
  </si>
  <si>
    <t>Kobuleti District</t>
  </si>
  <si>
    <t>Chakva Vill.</t>
  </si>
  <si>
    <t>41.731886</t>
  </si>
  <si>
    <t>41.737656</t>
  </si>
  <si>
    <t>house and yard</t>
  </si>
  <si>
    <t>Ukraine</t>
  </si>
  <si>
    <t>Dnepropetrovsk Region</t>
  </si>
  <si>
    <t>environs of Dnepropetrovsk City</t>
  </si>
  <si>
    <t>48.478115</t>
  </si>
  <si>
    <t>35.011333</t>
  </si>
  <si>
    <t>Maritime Territory</t>
  </si>
  <si>
    <t>«Kedrovaya Pad» Nature Reserve</t>
  </si>
  <si>
    <t>43.105</t>
  </si>
  <si>
    <t>131.5125</t>
  </si>
  <si>
    <t>valley broad-leaved forest, izba</t>
  </si>
  <si>
    <t>B.P. Zakharov</t>
  </si>
  <si>
    <t>Ussuri Nature Reserve</t>
  </si>
  <si>
    <t>43.6802</t>
  </si>
  <si>
    <t>132.5455</t>
  </si>
  <si>
    <t>S.I. Khvylya</t>
  </si>
  <si>
    <t>T. Chugunova</t>
  </si>
  <si>
    <t>Khabarovsk Territory</t>
  </si>
  <si>
    <t>Khabarovsky District</t>
  </si>
  <si>
    <t>Bolshe-Khekhtsir Nature Reserve, 109 quarter, cordon</t>
  </si>
  <si>
    <t>48.2069</t>
  </si>
  <si>
    <t>134.8784</t>
  </si>
  <si>
    <t>on window</t>
  </si>
  <si>
    <t>S.V. Ivanov</t>
  </si>
  <si>
    <t>Bolshe-Khekhtsir Nature Reserve, Bychikha Vill.</t>
  </si>
  <si>
    <t>48.2979</t>
  </si>
  <si>
    <t>134.8289</t>
  </si>
  <si>
    <t>Bolshe-Khekhtsir Nature Reserve, ~ 400 m, 51 quarter, cordon</t>
  </si>
  <si>
    <t>48.205</t>
  </si>
  <si>
    <t>134.858</t>
  </si>
  <si>
    <t>glade, bushes</t>
  </si>
  <si>
    <t>Chita Region</t>
  </si>
  <si>
    <t>Kyra District</t>
  </si>
  <si>
    <t>Sokhondo Nature Reserve, cordon in Agutsa Riv. valley</t>
  </si>
  <si>
    <t>49.69715</t>
  </si>
  <si>
    <t>111.21995</t>
  </si>
  <si>
    <t>slope stone steppe</t>
  </si>
  <si>
    <t>D.V. Logunov</t>
  </si>
  <si>
    <t>1100—1200 m</t>
  </si>
  <si>
    <t>6 mmm | 3 fff</t>
  </si>
  <si>
    <t>Sokhondo Nature Reserve, 3—5 km SW Buninda wunter hut</t>
  </si>
  <si>
    <t>49.73534</t>
  </si>
  <si>
    <t>111.01754</t>
  </si>
  <si>
    <t>slope steppe</t>
  </si>
  <si>
    <t>D. V. Logunov</t>
  </si>
  <si>
    <t>1200—1300 m</t>
  </si>
  <si>
    <t>Moscow Region</t>
  </si>
  <si>
    <t>Moscow City, Center</t>
  </si>
  <si>
    <t>55.752173</t>
  </si>
  <si>
    <t>37.620534</t>
  </si>
  <si>
    <t xml:space="preserve"> A.V. Gromov</t>
  </si>
  <si>
    <t>11 fff | 1 juv</t>
  </si>
  <si>
    <t>Leningrad Region</t>
  </si>
  <si>
    <t>Vasileostrovsky District</t>
  </si>
  <si>
    <t>St-Petersbourg City, Vasil’evskiy Island</t>
  </si>
  <si>
    <t>59.940108</t>
  </si>
  <si>
    <t>30.243466</t>
  </si>
  <si>
    <t>Poland</t>
  </si>
  <si>
    <t>Masovian Voivodeship</t>
  </si>
  <si>
    <t>Siedlce County</t>
  </si>
  <si>
    <t>Siedlce Town</t>
  </si>
  <si>
    <t>52.166638</t>
  </si>
  <si>
    <t>22.268198</t>
  </si>
  <si>
    <t xml:space="preserve"> A.V. Gromov, T. Proszynski</t>
  </si>
  <si>
    <t>5 mmm | 38 fff | 9 juv</t>
  </si>
  <si>
    <t>Мазовецкое воеводство</t>
  </si>
  <si>
    <t>Warsaw City, Warsaw-Stadium Station</t>
  </si>
  <si>
    <t>52.2458</t>
  </si>
  <si>
    <t>21.0446</t>
  </si>
  <si>
    <t>2 mmm | 59 fff | 1 juv</t>
  </si>
  <si>
    <t>Гродзиский повят</t>
  </si>
  <si>
    <t>environs of Warsaw City, Milanowek Town</t>
  </si>
  <si>
    <t>52.125587</t>
  </si>
  <si>
    <t>20.670062</t>
  </si>
  <si>
    <t>3 mmm | 5 fff | 1 juv</t>
  </si>
  <si>
    <t>Узбекистан</t>
  </si>
  <si>
    <t>Хозраз-баба (?)</t>
  </si>
  <si>
    <t>(!) страна сбора в статье не указана</t>
  </si>
  <si>
    <t>Н. Зарудный</t>
  </si>
  <si>
    <t>хранится ЗИН АН СССР, Nº 271-910</t>
  </si>
  <si>
    <t>fedotovi</t>
  </si>
  <si>
    <t>Уточкин А.С.</t>
  </si>
  <si>
    <t>Материалы к фауне пауков рода Heriaeus (Aranei, Thomisidae) СССР</t>
  </si>
  <si>
    <t>В.И. Овчаренко (ред.). Фауна и экология пауков. Тр. Зоол. ин-та АН СССР. Т.139. С.105–113 (рус., рез. англ.)</t>
  </si>
  <si>
    <t>p2800_utotchin_heriaeus.pdf</t>
  </si>
  <si>
    <t>Кашкадарьинская область</t>
  </si>
  <si>
    <t>Яккабагский район</t>
  </si>
  <si>
    <t>Яккабаг</t>
  </si>
  <si>
    <t>38.975821</t>
  </si>
  <si>
    <t>66.688337</t>
  </si>
  <si>
    <t>Д.М. Федотов</t>
  </si>
  <si>
    <t>СССР</t>
  </si>
  <si>
    <t>Астраханская область</t>
  </si>
  <si>
    <t>Камызякский район</t>
  </si>
  <si>
    <t>Дамчик, Астраханский заповедник</t>
  </si>
  <si>
    <t>45.789726</t>
  </si>
  <si>
    <t>47.889295</t>
  </si>
  <si>
    <t>А. Уточкин</t>
  </si>
  <si>
    <t>коллекция Пермского университета, Nº 493, 1 самец, 2 самки, Nº 633,
1 самец и 2 самки</t>
  </si>
  <si>
    <t>graminicola</t>
  </si>
  <si>
    <t>(Doleschall, 1852)</t>
  </si>
  <si>
    <t>Турция</t>
  </si>
  <si>
    <t>Сел. Ломашены, Артвинск. окр.</t>
  </si>
  <si>
    <t>П. Нестеров</t>
  </si>
  <si>
    <t>хранится ЗИН АН СССР, Nº 309-1909</t>
  </si>
  <si>
    <t>simonii</t>
  </si>
  <si>
    <t>Киргизия</t>
  </si>
  <si>
    <t>Джумгальская долина, Северная Киргизия</t>
  </si>
  <si>
    <t>хранится ЗИН АН СССР, Nº 287-915</t>
  </si>
  <si>
    <t>mellottei</t>
  </si>
  <si>
    <t>Simon, 1886</t>
  </si>
  <si>
    <t>Dzhungar Alatau Mts., c. 7 km E of Lepsinsk, Chornaya River canyon, 1200-1400 m a.s.l.</t>
  </si>
  <si>
    <t>45.54273</t>
  </si>
  <si>
    <t>80.710281</t>
  </si>
  <si>
    <t>Betula-Malus-Populus forest</t>
  </si>
  <si>
    <t>latreillei</t>
  </si>
  <si>
    <t>Tuneva T.K.</t>
  </si>
  <si>
    <t>A contribution on the gnaphosid spider fauna (Araneae: Gnaphosidae) of east Kazakhstan</t>
  </si>
  <si>
    <t>D.V. Logunov, D. Penney (eds.). European Arachnology 2003. Proc. 21st Europ. Colloq. Arachnol., St.-Petersb., 4–9 Aug. 2003. Moscow: KMK Sci. Press Ltd. P.319–332</t>
  </si>
  <si>
    <t>p4907_tuneva_2003.pdf</t>
  </si>
  <si>
    <t>c. 11 km north-west of Chundzha, Charyn River Canyon, 650 m a.s.l.</t>
  </si>
  <si>
    <t>riverine Fraxinus-Populus-Salix forest</t>
  </si>
  <si>
    <t>4 mmm | 8 fff</t>
  </si>
  <si>
    <t>Heser</t>
  </si>
  <si>
    <t>malefactor</t>
  </si>
  <si>
    <t>gen.n.</t>
  </si>
  <si>
    <t>пески Б. Барсуки от ур. Куль-Кудук до оз. Челкар</t>
  </si>
  <si>
    <t>Л.С. Берг</t>
  </si>
  <si>
    <t>хранится ЗИН АН СССР, Nº80—06</t>
  </si>
  <si>
    <t>Ошская область</t>
  </si>
  <si>
    <t>Базар-Курганский район</t>
  </si>
  <si>
    <t>ур. Ак-Терек</t>
  </si>
  <si>
    <t>А. Кириченко</t>
  </si>
  <si>
    <t>хранится ЗИН АН СССР, Nº 218-1937</t>
  </si>
  <si>
    <t>Ворошиловоградская область</t>
  </si>
  <si>
    <t>Старобельский участок</t>
  </si>
  <si>
    <t>Силантьев</t>
  </si>
  <si>
    <t>хранится ЗИН АН СССР, Nº 179-96</t>
  </si>
  <si>
    <t>Азербайджан</t>
  </si>
  <si>
    <t>Талыш</t>
  </si>
  <si>
    <t>38.933286</t>
  </si>
  <si>
    <t>48.602193</t>
  </si>
  <si>
    <t>примерно, исходя из размеров Талыша в пределах Азербайджана</t>
  </si>
  <si>
    <t>А. Кириченко,</t>
  </si>
  <si>
    <t>хранится ЗИН АН СССР, Nº 273—09</t>
  </si>
  <si>
    <t>Ворошиловградская область</t>
  </si>
  <si>
    <t>Деркуская степь</t>
  </si>
  <si>
    <t>храниться ЗИН АН СССР, Nº 179-96</t>
  </si>
  <si>
    <t>Аджарская ССР</t>
  </si>
  <si>
    <t>устье р. Чолок</t>
  </si>
  <si>
    <t>41.91</t>
  </si>
  <si>
    <t>41.77</t>
  </si>
  <si>
    <t>К. Сатунин</t>
  </si>
  <si>
    <t>хранится  ЗИН АН СССР, Nº 394-09</t>
  </si>
  <si>
    <t>южная часть перевала Майдан-Талашу, Таласский Алатау</t>
  </si>
  <si>
    <t>Н. зарядный</t>
  </si>
  <si>
    <t>хранится ЗИН АН СССР, Nº 197—07</t>
  </si>
  <si>
    <t>Ташкентская область</t>
  </si>
  <si>
    <t>Бостанлыкский район</t>
  </si>
  <si>
    <t>Чимган, С-В от Ташкента</t>
  </si>
  <si>
    <t>41.550414</t>
  </si>
  <si>
    <t>70.024066</t>
  </si>
  <si>
    <t>хранится ЗИН АН СССР, без Nº</t>
  </si>
  <si>
    <t>Крым, Евпатория</t>
  </si>
  <si>
    <t>45.203951</t>
  </si>
  <si>
    <t>33.359969</t>
  </si>
  <si>
    <t xml:space="preserve">В. Рожковский </t>
  </si>
  <si>
    <t>сачком по растениям;
хранится в ЗИН АН СССР , Nº 96-1916</t>
  </si>
  <si>
    <t>Уроч. Убалы и Кабырга, 70-80 км С-З от Тургая,</t>
  </si>
  <si>
    <t>В. Попов</t>
  </si>
  <si>
    <t>хранится ЗИН АН СССР, Nº 488-928</t>
  </si>
  <si>
    <t>Восточн. б. оз. Джунай (?)</t>
  </si>
  <si>
    <t>не отмечена ни страна, ни дата сбора</t>
  </si>
  <si>
    <t>хранится ЗИН АН СССР, Nº 6
NOTE: год сбора не указан в статье!!</t>
  </si>
  <si>
    <t>CCCH</t>
  </si>
  <si>
    <t>Тбилиси</t>
  </si>
  <si>
    <t>окр. Тбилиси</t>
  </si>
  <si>
    <t>41.713254</t>
  </si>
  <si>
    <t>44.812932</t>
  </si>
  <si>
    <t>Сатунин</t>
  </si>
  <si>
    <t>хранится ЗИН АН СССР, Nº 299-1916</t>
  </si>
  <si>
    <t>Воронежская область</t>
  </si>
  <si>
    <t>Таловский район</t>
  </si>
  <si>
    <t>Докучаевская опытная станция Воронежской обл.</t>
  </si>
  <si>
    <t>51.06897</t>
  </si>
  <si>
    <t>40.720841</t>
  </si>
  <si>
    <t>координаты приблизительные</t>
  </si>
  <si>
    <t>Оболенский</t>
  </si>
  <si>
    <t>хранится  ЗИН АН СССР, Nº 83-923</t>
  </si>
  <si>
    <t>Крым, окр. Мухалатка, Агеенко</t>
  </si>
  <si>
    <t>44.410222</t>
  </si>
  <si>
    <t>33.871111</t>
  </si>
  <si>
    <t>очень примерные координаты</t>
  </si>
  <si>
    <t>хранится  ЗИН АН СССР, Nº100-1900;
год сбора обозначен приблизительно, согласно информации с карточки ЗИН</t>
  </si>
  <si>
    <t>Simon, 1918</t>
  </si>
  <si>
    <t>Крым, Карадагская балка</t>
  </si>
  <si>
    <t>44.932993</t>
  </si>
  <si>
    <t>35.233155</t>
  </si>
  <si>
    <t>хранится  ЗИН АН СССР, Nº189-924</t>
  </si>
  <si>
    <t>Крым, Карадаг, севернее перевала Сюрюказ</t>
  </si>
  <si>
    <t>Дьяконов</t>
  </si>
  <si>
    <t>Крым, Карадаг, гора Зуб</t>
  </si>
  <si>
    <t>Кызылкум, разъезды по пескам к западу от ур. Кара-Кум</t>
  </si>
  <si>
    <t>пески</t>
  </si>
  <si>
    <t>хранится  ЗИН АН СССР, Nº 197-08</t>
  </si>
  <si>
    <t>buffonopsis</t>
  </si>
  <si>
    <t>Loerbroks, 1983</t>
  </si>
  <si>
    <t>пос. Дамчик, Астраханский заповедник</t>
  </si>
  <si>
    <t>45.789444</t>
  </si>
  <si>
    <t>47.889167</t>
  </si>
  <si>
    <t>А.С. Уточкин</t>
  </si>
  <si>
    <t>delticus</t>
  </si>
  <si>
    <t>Шерабад, Бухара</t>
  </si>
  <si>
    <t>год обозначен предположительно исходя из данных номера ЗИН РАН; хранится ЗИН АН СССР, Nº293 - 912</t>
  </si>
  <si>
    <t>charitonovi</t>
  </si>
  <si>
    <t>Таджикистан</t>
  </si>
  <si>
    <t>Окуз-Булак, Юго-Западный Таджикистан</t>
  </si>
  <si>
    <t>хранится ЗИН АН СССР , Nº 271—910</t>
  </si>
  <si>
    <t>Муюн-Кумы, Каргалы-Куль</t>
  </si>
  <si>
    <t>непонятно о каких Муюнкумах идет речь</t>
  </si>
  <si>
    <t>А.Н. Кириченко</t>
  </si>
  <si>
    <t>хранится ЗИН АН СССР, Nº 332-910.</t>
  </si>
  <si>
    <t>capillatus</t>
  </si>
  <si>
    <t>Panfilovsk Distr.</t>
  </si>
  <si>
    <t>31 km from Sholakai Vill., Karakim Sands (Desert)</t>
  </si>
  <si>
    <t>44.041463</t>
  </si>
  <si>
    <t>80.338627</t>
  </si>
  <si>
    <t>The crab spiders of Middle Asia (Aranei, Thomisidae), 2</t>
  </si>
  <si>
    <t>Beiträge zur Araneologie. Bd.4 (für 1994). P.133–175</t>
  </si>
  <si>
    <t>p4148_7982_marusik_&amp;_logunov_1995_bei_4_133_175.pdf</t>
  </si>
  <si>
    <t>Yli Distr.</t>
  </si>
  <si>
    <t>43.867582</t>
  </si>
  <si>
    <t>77.054644</t>
  </si>
  <si>
    <t>Bassaniodes tristrami</t>
  </si>
  <si>
    <t>Panfilof Distr.</t>
  </si>
  <si>
    <t>65 km from Nizhni Pidzhim, Moiynkum Sands</t>
  </si>
  <si>
    <t>44.143436</t>
  </si>
  <si>
    <t>80.295743</t>
  </si>
  <si>
    <t>Точка выходит за пределы Мойынкума. 65 км это ближе к Кетменю. Возможно, опечатка.</t>
  </si>
  <si>
    <t>Zoological Institute of Kazakhstan Academy of Science, Alma-Ata</t>
  </si>
  <si>
    <t>NE bank of Kaptchagay Water Reservoir</t>
  </si>
  <si>
    <t>43.908741</t>
  </si>
  <si>
    <t>78.131469</t>
  </si>
  <si>
    <t>loeffleri</t>
  </si>
  <si>
    <t>Точка выходит за пределы Мойынкумов. 65 км это ближе к Кетменю - возможно, опечатка.</t>
  </si>
  <si>
    <t>Aidarly Vill.</t>
  </si>
  <si>
    <t>44.202244</t>
  </si>
  <si>
    <t>75.836804</t>
  </si>
  <si>
    <t>Linski V.G.</t>
  </si>
  <si>
    <t>inaequalis</t>
  </si>
  <si>
    <t>Institute for biological Problems of the North, Magadan</t>
  </si>
  <si>
    <t>Kapchagay Town</t>
  </si>
  <si>
    <t>43.87226</t>
  </si>
  <si>
    <t>77.058341</t>
  </si>
  <si>
    <t>Syugaty Mt. Range, Yablonevaya Shchel'</t>
  </si>
  <si>
    <t>43.494527</t>
  </si>
  <si>
    <t>78.590934</t>
  </si>
  <si>
    <t>Яблоневую щель не нашёл, указал горы Согеты.</t>
  </si>
  <si>
    <t>botanical garden</t>
  </si>
  <si>
    <t>43.219131</t>
  </si>
  <si>
    <t>76.914387</t>
  </si>
  <si>
    <t>coll. of Jörg WUNDERLICH, Straubenhardt</t>
  </si>
  <si>
    <t>environs of Aidarly Vill.</t>
  </si>
  <si>
    <t>44.20049</t>
  </si>
  <si>
    <t>75.833384</t>
  </si>
  <si>
    <t>В области 2 села Айдарлы. В статье не уточнено какое из.</t>
  </si>
  <si>
    <t>Zyuzin A.A., Pavlova L.V.</t>
  </si>
  <si>
    <t>Taukum Sands (Desert), Aidarly Vill.</t>
  </si>
  <si>
    <t>utotchkini</t>
  </si>
  <si>
    <t>19th km of Chilik-Chundzha road</t>
  </si>
  <si>
    <t>43.550699</t>
  </si>
  <si>
    <t>78.48309</t>
  </si>
  <si>
    <t>Zarko M.</t>
  </si>
  <si>
    <t>43.913376</t>
  </si>
  <si>
    <t>78.172781</t>
  </si>
  <si>
    <t>Ozyptila</t>
  </si>
  <si>
    <t>Sarysuy Distr.</t>
  </si>
  <si>
    <t>75 km NE of Ulanbel', Betpak-Dala Desert</t>
  </si>
  <si>
    <t>45.353214</t>
  </si>
  <si>
    <t>71.741124</t>
  </si>
  <si>
    <t>W of Chundzha</t>
  </si>
  <si>
    <t>43.536686</t>
  </si>
  <si>
    <t>79.402563</t>
  </si>
  <si>
    <t>Miscellaneous notes on Palaearctic Salticidae (Arachnida: Aranei)</t>
  </si>
  <si>
    <t>Arthropoda Selecta. Vol.8 (for 1999). No.4. P.263–292</t>
  </si>
  <si>
    <t>p3911_8951_logunov_&amp;_marusik_2000_art_8_263_292.pdf</t>
  </si>
  <si>
    <t>43.249772</t>
  </si>
  <si>
    <t>76.926849</t>
  </si>
  <si>
    <t>nest of Scelipbron deforme Sm.</t>
  </si>
  <si>
    <t>Tleuberdina F.A.</t>
  </si>
  <si>
    <t>3 mmm | 3 fff</t>
  </si>
  <si>
    <t>ca. 5 km SE of Almaty, near Butakovka</t>
  </si>
  <si>
    <t>43.191661</t>
  </si>
  <si>
    <t>77.02886</t>
  </si>
  <si>
    <t>NW vicinity of Talgar</t>
  </si>
  <si>
    <t>43.289906</t>
  </si>
  <si>
    <t>77.206996</t>
  </si>
  <si>
    <t>near Fabrichnyi</t>
  </si>
  <si>
    <t>ca. 24 km NE of Kapchagai</t>
  </si>
  <si>
    <t>43.980054</t>
  </si>
  <si>
    <t>77.315274</t>
  </si>
  <si>
    <t>profuga</t>
  </si>
  <si>
    <t>ca. 7 km E of Khantau, Khantau Mts.</t>
  </si>
  <si>
    <t>44.231148</t>
  </si>
  <si>
    <t>73.89283</t>
  </si>
  <si>
    <t>andreevae</t>
  </si>
  <si>
    <t>20 km SWW of Chundzha, left bank of Charyn [= Sharyn] River</t>
  </si>
  <si>
    <t>43°30'</t>
  </si>
  <si>
    <t>79°12'</t>
  </si>
  <si>
    <t>43.989904</t>
  </si>
  <si>
    <t>77.310242</t>
  </si>
  <si>
    <t>9 km N of Kapchagai, Kapchagai Boundary, left bank of Ili River</t>
  </si>
  <si>
    <t>43°57'</t>
  </si>
  <si>
    <t>Gromov A.V., Zyuzin A.A.</t>
  </si>
  <si>
    <t>SW vicinity of Talgar</t>
  </si>
  <si>
    <t>43.290747</t>
  </si>
  <si>
    <t>77.204667</t>
  </si>
  <si>
    <t>43.251055</t>
  </si>
  <si>
    <t>76.927266</t>
  </si>
  <si>
    <t>ca. 24 km SE of Bakanas, loamy desert</t>
  </si>
  <si>
    <t>Pellenes (Pelmultus) epularis (O. P.-Cambridge, 1872)</t>
  </si>
  <si>
    <t>1 km NE of Oshterek</t>
  </si>
  <si>
    <t>43.24436</t>
  </si>
  <si>
    <t>76.54581</t>
  </si>
  <si>
    <t>Ushterek</t>
  </si>
  <si>
    <t>ca. 60 km N of Almaty</t>
  </si>
  <si>
    <t>43.78639</t>
  </si>
  <si>
    <t>76.886781</t>
  </si>
  <si>
    <t>Pellenes (Pelmultus) amazonka Logunov, Marusik &amp; Rakov, 1999</t>
  </si>
  <si>
    <t>Тау-Чилик, Семиречье</t>
  </si>
  <si>
    <t>no name</t>
  </si>
  <si>
    <t>хранится в Зоол. ин-т СССР Nº 306-1934</t>
  </si>
  <si>
    <t>Utochkin, 1968</t>
  </si>
  <si>
    <t>Пауки рода Xysticus фауны СССР (определитель) (учебное пособие)</t>
  </si>
  <si>
    <t>Пермь: Пермск. ун-т. 73 с. (рус.)</t>
  </si>
  <si>
    <t>p2788_utotchkin_1968.pdf</t>
  </si>
  <si>
    <t>Бостандыкский район</t>
  </si>
  <si>
    <t>43.099722</t>
  </si>
  <si>
    <t>76.951583</t>
  </si>
  <si>
    <t>альпийский луг</t>
  </si>
  <si>
    <t>В. Шнитников</t>
  </si>
  <si>
    <t>хранится в Зоол. ин-т АН СССР, Nº 232—1937</t>
  </si>
  <si>
    <t>Кора</t>
  </si>
  <si>
    <t>вероятно Коринское ущелье</t>
  </si>
  <si>
    <t>хранится в Зоол. ин-т АН СССР, Nº 232-1937</t>
  </si>
  <si>
    <t>1 mmm | 1 fff | 8 juv</t>
  </si>
  <si>
    <t>43.211384</t>
  </si>
  <si>
    <t>76.911674</t>
  </si>
  <si>
    <t>Zailiysky Alatau Mt. Range, above Medeo</t>
  </si>
  <si>
    <t>43.143152</t>
  </si>
  <si>
    <t>77.085192</t>
  </si>
  <si>
    <t>3200 m a.s.l.</t>
  </si>
  <si>
    <t>43.249618</t>
  </si>
  <si>
    <t>76.926579</t>
  </si>
  <si>
    <t>Karakola Distr.</t>
  </si>
  <si>
    <t>ca. 60 km N of Ush-Tobe</t>
  </si>
  <si>
    <t>45.783501</t>
  </si>
  <si>
    <t>77.963892</t>
  </si>
  <si>
    <t>Irisu River Valley</t>
  </si>
  <si>
    <t>42.810279</t>
  </si>
  <si>
    <t>79.107763</t>
  </si>
  <si>
    <t>43.250475</t>
  </si>
  <si>
    <t>76.927696</t>
  </si>
  <si>
    <t>ca. 5 km SE of Almaty</t>
  </si>
  <si>
    <t>falcata</t>
  </si>
  <si>
    <t>43.151917</t>
  </si>
  <si>
    <t>77.060217</t>
  </si>
  <si>
    <t>2150-2300 m a.s.l.</t>
  </si>
  <si>
    <t>9 mmm | 11 fff</t>
  </si>
  <si>
    <t>Institute for Systematics and Ecology of Animals, Novosibirsk, Russia. Black form.</t>
  </si>
  <si>
    <t>43.63558</t>
  </si>
  <si>
    <t>79.372936</t>
  </si>
  <si>
    <t>rugosus</t>
  </si>
  <si>
    <t>Institute for Systematics and Ecology of Animals, Novosibirsk, Russia. Black form</t>
  </si>
  <si>
    <t>Targap</t>
  </si>
  <si>
    <t>43.3316</t>
  </si>
  <si>
    <t>75.841385</t>
  </si>
  <si>
    <t>S. I. Ibraev</t>
  </si>
  <si>
    <t>Talavera</t>
  </si>
  <si>
    <t>petrensis</t>
  </si>
  <si>
    <t>A review of the genus Talavera Peckham and Peckham, 1909 (Araneae, Salticidae)</t>
  </si>
  <si>
    <t>J. Nat. Hist. Vol.37. No.9. P.1091–1154</t>
  </si>
  <si>
    <t>p3902_2003_a_review_of_the_genus_talavera.pdf</t>
  </si>
  <si>
    <t>43.29993</t>
  </si>
  <si>
    <t>76.906501</t>
  </si>
  <si>
    <t>43.984945</t>
  </si>
  <si>
    <t>77.295903</t>
  </si>
  <si>
    <t>karakurt</t>
  </si>
  <si>
    <t>v-insignitus</t>
  </si>
  <si>
    <t>subcingulatus</t>
  </si>
  <si>
    <t xml:space="preserve"> Dzhungarian Alatau Mt Range, 4 km NE of Topolyovka</t>
  </si>
  <si>
    <t>N. Kerzhner</t>
  </si>
  <si>
    <t>Zailiysky Alatau Mt. Range, Lake Bol'shoye Almaatinskoye</t>
  </si>
  <si>
    <t>43.057337</t>
  </si>
  <si>
    <t>76.984806</t>
  </si>
  <si>
    <t>2200 m a.s.l.</t>
  </si>
  <si>
    <t>distinguendus</t>
  </si>
  <si>
    <t>ca 80 km NW of Uzunagach, E part of Aktau Mts</t>
  </si>
  <si>
    <t>-</t>
  </si>
  <si>
    <t>43.261773</t>
  </si>
  <si>
    <t>76.910243</t>
  </si>
  <si>
    <t>Spassky and Shnitnikov,</t>
  </si>
  <si>
    <t>(Spassky and Shnitnikov, 1937),</t>
  </si>
  <si>
    <t>43.243877</t>
  </si>
  <si>
    <t>76.910341</t>
  </si>
  <si>
    <t>Spassky</t>
  </si>
  <si>
    <t>(Spassky and Shnitnikov, 1937;
Pro´szyn´ski, 1979; Nenilin, 1984a)</t>
  </si>
  <si>
    <t>krocha</t>
  </si>
  <si>
    <t>43.221449</t>
  </si>
  <si>
    <t>76.923157</t>
  </si>
  <si>
    <t>A. V. Gromov</t>
  </si>
  <si>
    <t>aperta</t>
  </si>
  <si>
    <t>Ketmen Mt. Range, c. 4 km SE of Kyrgyzsai (=Podgornoe), canyon of M. Kyrgyzsai river  1750 m a.s.l.</t>
  </si>
  <si>
    <t>43°18'</t>
  </si>
  <si>
    <t>oblongiusculus</t>
  </si>
  <si>
    <t>Logunov D.V., Huseynov E.F.</t>
  </si>
  <si>
    <t>A faunistic review of the spider family Philodromidae (Aranei) of Azerbaijan</t>
  </si>
  <si>
    <t>Arthropoda Selecta. Vol.17. No.1–2. P.117–131</t>
  </si>
  <si>
    <t>p3896_17_1_117_131_logunov_huseynov.pdf</t>
  </si>
  <si>
    <t>Ili Dist.</t>
  </si>
  <si>
    <t>Kurtinskoye reservoir (east shore)</t>
  </si>
  <si>
    <t>43.827973</t>
  </si>
  <si>
    <t>76.359903</t>
  </si>
  <si>
    <t>C.K. Tarabaev &amp; M. Zarko</t>
  </si>
  <si>
    <t>Alakol Distr.</t>
  </si>
  <si>
    <t xml:space="preserve"> c. 7 km E of Lepsinsk, canyon of Chernaya Rechka river 1200 m a.s.l. </t>
  </si>
  <si>
    <t>45°30'</t>
  </si>
  <si>
    <t>80°43'</t>
  </si>
  <si>
    <t>dispar</t>
  </si>
  <si>
    <t>Taldy-Korgan</t>
  </si>
  <si>
    <t>Alma-Ata - Geor­gievka highway, ca. 8 km W of Targan</t>
  </si>
  <si>
    <t>43.3228</t>
  </si>
  <si>
    <t>75.7224</t>
  </si>
  <si>
    <t>S.I. Ibraev, A.A. Zyunin</t>
  </si>
  <si>
    <t>obscurimagna</t>
  </si>
  <si>
    <t>New and poorly known Palaearctic species of the genus Phlegra Simon, 1876 (Araneae, Salticidae)</t>
  </si>
  <si>
    <t>Rev. arachnol. T.14. Fasc.6. P.73–108</t>
  </si>
  <si>
    <t>p3202_azarkina-2003-phlegra.pdf</t>
  </si>
  <si>
    <t xml:space="preserve"> near Kospal</t>
  </si>
  <si>
    <t>45.1365</t>
  </si>
  <si>
    <t>79.0477</t>
  </si>
  <si>
    <t>O. V Lyakhov</t>
  </si>
  <si>
    <t xml:space="preserve"> 15-20 km SE of Kospal, acclivity on pass, ca. 3200 m a.s.</t>
  </si>
  <si>
    <t>45.1321</t>
  </si>
  <si>
    <t>79.0444</t>
  </si>
  <si>
    <t>V V Dubatolov</t>
  </si>
  <si>
    <t>fasciata</t>
  </si>
  <si>
    <t>Enbekshikazakh Dist.</t>
  </si>
  <si>
    <t>ca. 70 km ESE of Chilik, left bank of Charyn River</t>
  </si>
  <si>
    <t>A.A. Cherkashin</t>
  </si>
  <si>
    <t xml:space="preserve"> Kazakhstan</t>
  </si>
  <si>
    <t xml:space="preserve"> Jetisu Dist.</t>
  </si>
  <si>
    <t>43.86331</t>
  </si>
  <si>
    <t>77.04013</t>
  </si>
  <si>
    <t>A. V Gromov</t>
  </si>
  <si>
    <t>Logunov, 1996</t>
  </si>
  <si>
    <t>Pakistan</t>
  </si>
  <si>
    <t>Balochistan Province</t>
  </si>
  <si>
    <t>Ziarat District</t>
  </si>
  <si>
    <t>NNW slopes of Khalifat Hills, c. 0.8 km W of Wam</t>
  </si>
  <si>
    <t>30°26'18"</t>
  </si>
  <si>
    <t>67°26'23"</t>
  </si>
  <si>
    <t>Pil Forest (Juniperus)</t>
  </si>
  <si>
    <t>c. 2213 m a.s.l.</t>
  </si>
  <si>
    <t>solstitialis</t>
  </si>
  <si>
    <t>Громов А.В.</t>
  </si>
  <si>
    <t>Новые находки пауков семейства Gnaphosidae Pocock, 1898 (Arachnida: Araneae) в Казахстане и других азиатских странах</t>
  </si>
  <si>
    <t>Г.Б. Сакауова и др. (ред.). “Қаратау қорығы”: Ғылыми-танымдық көркем суреттi кiтап. Алматы: “Дала” баспасы. С.95–98 (рус.)</t>
  </si>
  <si>
    <t>p0566_gromov_2013.pdf</t>
  </si>
  <si>
    <t>Tajikistan</t>
  </si>
  <si>
    <t>Nurabad [=Komsomolabad] District</t>
  </si>
  <si>
    <t>NE foothills of Vakhsh Mt. Range, Obikhingou River canyon, left riverside, c. 2.3 km SE of Nurung</t>
  </si>
  <si>
    <t>38°47'18.3"N, 70°14'00.0"E</t>
  </si>
  <si>
    <t>c. 1420 m a.s.l.</t>
  </si>
  <si>
    <t>Kyrghyzstaan</t>
  </si>
  <si>
    <t>Dzhalal-Abad [=Jalal-Abad] Area</t>
  </si>
  <si>
    <t>Toktogul [=Uch-Terek] District</t>
  </si>
  <si>
    <t>c. 20.4 km ENE of Kara-Kol [=Kara-Kul'], Kochkartyube Hills, Kekbel' [=Kokbel'] Pass</t>
  </si>
  <si>
    <t>41°42'36.4"</t>
  </si>
  <si>
    <t>72°55'34.4"</t>
  </si>
  <si>
    <t>c. 1418 m a.s.l.</t>
  </si>
  <si>
    <t>South Kazakhstan [= Shymkent, Chimkent] Area</t>
  </si>
  <si>
    <t>Turkestan Territory</t>
  </si>
  <si>
    <t>SW slope of Karatau Mt. Range, Biresek River canyon, right riverside, c. 11.7 km NE of Kentau, c. 0.2 km S of Almaly Ruins</t>
  </si>
  <si>
    <t>43°36'26.9"</t>
  </si>
  <si>
    <t>68°37'8.5"</t>
  </si>
  <si>
    <t>c. 591 m a.s.l.</t>
  </si>
  <si>
    <t>SW slope of Karatau Mt. Range, Biresek River canyon, right riverside, c. 12 km NE of Kentau, Almaly Ruins</t>
  </si>
  <si>
    <t>43°36'36.4"</t>
  </si>
  <si>
    <t>68°37'13.3"</t>
  </si>
  <si>
    <t>c. 598 m a.s.l.</t>
  </si>
  <si>
    <t>W part of Kentau</t>
  </si>
  <si>
    <t>43°30'41.4"</t>
  </si>
  <si>
    <t>68°29'10.3"</t>
  </si>
  <si>
    <t>wasteland, under stones</t>
  </si>
  <si>
    <t>c. 418 m a.s.l.</t>
  </si>
  <si>
    <t>helvolus</t>
  </si>
  <si>
    <t>Kyzylorda Area</t>
  </si>
  <si>
    <t>Shieli [Chiili] District</t>
  </si>
  <si>
    <t>Syrdarya River valley, right riverside, Kargaly Nature Preserve, c. 21.6 km SSE of Shieli [=Chiili], Akdon Boundary, cordon env.</t>
  </si>
  <si>
    <t>43°58'5.2"</t>
  </si>
  <si>
    <t>66°48'43.2"</t>
  </si>
  <si>
    <t>c. 158 m a.s.l., pitfall traps</t>
  </si>
  <si>
    <t>Turkey</t>
  </si>
  <si>
    <t>Şanliurfa [=Urfa] Province</t>
  </si>
  <si>
    <t>Şanliurfa [=Urfa] District</t>
  </si>
  <si>
    <t>Şanliurfa [=Urfa] Plateau, NNW foothills of Tektek Hills, c. 1.9 km NE of Tepedibi, c. 1 km SE of Düzenli</t>
  </si>
  <si>
    <t>37°9'52"</t>
  </si>
  <si>
    <t>39°12'46.7"</t>
  </si>
  <si>
    <t>canyon</t>
  </si>
  <si>
    <t>A.V. Gromov, H. Koç</t>
  </si>
  <si>
    <t>c. 514 m a.s.l., pitfall traps</t>
  </si>
  <si>
    <t>Bukhara [=Bukhoro] Area</t>
  </si>
  <si>
    <t>Bukhara [=Bukhoro] District</t>
  </si>
  <si>
    <t>Yagzakkum Sands, c. 6.4 km SSE of Navumetan [=Navmetan]</t>
  </si>
  <si>
    <t>39°37'30"</t>
  </si>
  <si>
    <t>64°23'30"</t>
  </si>
  <si>
    <t>c. 208 m a.s.l.</t>
  </si>
  <si>
    <t>Trachyzelotes</t>
  </si>
  <si>
    <t>Almaty [Alma-Ata] Area</t>
  </si>
  <si>
    <t>Uigur District</t>
  </si>
  <si>
    <t>Sharyn [=Charyn] River canyon, right riverside, Sharyn [=Charyn] National Nature Park, c. 12.2 km W of Shonzhy [=Chundzha], c. 2.1 km SSW of Sarytogai, Sarytogai Boundary</t>
  </si>
  <si>
    <t>43°32'13.6"</t>
  </si>
  <si>
    <t>79°17'20"</t>
  </si>
  <si>
    <t>Fraxinus sogdiana forest</t>
  </si>
  <si>
    <t>c. 812 m a.s.l., pitfall traps</t>
  </si>
  <si>
    <t>Shieli [=Chiili] District</t>
  </si>
  <si>
    <t>Syrdarya River valley, right riverside, Kargaly Nature Preserve, c. 21.6 km SSE of Shieli [=Chiili]</t>
  </si>
  <si>
    <t>43°58'12"</t>
  </si>
  <si>
    <t>66°49'7.6"</t>
  </si>
  <si>
    <t>c. 154 m a.s.l., pitfall traps</t>
  </si>
  <si>
    <t>Syrdarya River valley, right riverside, Kargaly Nature Preserve, c. 21.6 km SSE of Shieli [Chili], Akdon Boundary, cordon env.</t>
  </si>
  <si>
    <t>Sharyn [Charyn] River canyon, right riverside, Sharyn [Charyn] National Nature Park, c. 12.2 km W of Shonzhy [=Chundzha], c. 2.1 km SSW of Sarytogai, Sarytogai Boundary</t>
  </si>
  <si>
    <t>Sharyn [Charyn] River canyon, right riverside, Sharyn [Charyn] National Nature Park, c. 12 km W of Shonzhy [=Chundzha], c. 1.9 km SSW of Sarytogai, Sarytogai Boundary</t>
  </si>
  <si>
    <t>43°32'18.8"</t>
  </si>
  <si>
    <t>79°17'28.3"</t>
  </si>
  <si>
    <t>Populus forest belt</t>
  </si>
  <si>
    <t>c. 724 m a.s.l., pitfall traps</t>
  </si>
  <si>
    <t>Zharkent [=Panfilov] District</t>
  </si>
  <si>
    <t>Ili River valley, right riverside, c. 61.3 km ESE of Basshi [=Baschi, Kalinino]</t>
  </si>
  <si>
    <t>43°57'38.7"</t>
  </si>
  <si>
    <t>79°28'8.3"</t>
  </si>
  <si>
    <t>litter under Tamarix</t>
  </si>
  <si>
    <t>c. 497 m a.s.l.</t>
  </si>
  <si>
    <t>Kerbulak District</t>
  </si>
  <si>
    <t>Altyn-Emel National Nature Park, Ili River valley, right riverside, c. 37.5 km SSW of Basshi [=Baschi, Kalinino]</t>
  </si>
  <si>
    <t>43°50'14.7"</t>
  </si>
  <si>
    <t>78°35'27.6"</t>
  </si>
  <si>
    <t>clayey precipice</t>
  </si>
  <si>
    <t>c. 488 m a.s.l.</t>
  </si>
  <si>
    <t>4 mmm | 1 fff | 1 ssf</t>
  </si>
  <si>
    <t>Altyn-Emel National Nature Park, c. 25.9 km SSE of Basshi [=Baschi, Kalinino], Kosbastau Cordon</t>
  </si>
  <si>
    <t>43°55'21.6"</t>
  </si>
  <si>
    <t>78°47'23.6"</t>
  </si>
  <si>
    <t>A.V. Gromov, M.I. Sadygaliev</t>
  </si>
  <si>
    <t>c. 583 m a.s.l.</t>
  </si>
  <si>
    <t>Ili River canyon, right riverside, WSW slope of Itzhon Plateau, c. 4.9 km N of Kapshagai [=Kapchagai], Kapshagai [=Kapchagai] Boundary</t>
  </si>
  <si>
    <t>43°56'6.3"</t>
  </si>
  <si>
    <t>77°4'49"</t>
  </si>
  <si>
    <t>rock</t>
  </si>
  <si>
    <t>A.V. Gromov, A.A. Fyodorov</t>
  </si>
  <si>
    <t>c. 441 m a.s.l.</t>
  </si>
  <si>
    <t>2 mmm | 4 fff | 2 juv</t>
  </si>
  <si>
    <t>Ili River canyon, right riverside, W slope of Itzhon Plateau, c. 8.4 km NNW of Kapshagai [=Kapchagai], Kapshagai [=Kapchagai] Boundary</t>
  </si>
  <si>
    <t>43°57'53.8"</t>
  </si>
  <si>
    <t>77°3'11"</t>
  </si>
  <si>
    <t>c. 506 m a.s.l.</t>
  </si>
  <si>
    <t>ENE foothills of Uzynbulak [=Uzunbulak] Hills, c. 16.7 km NNW of Karabastau</t>
  </si>
  <si>
    <t>43°55'10.4"</t>
  </si>
  <si>
    <t>75°30'51.8"</t>
  </si>
  <si>
    <t>V.V. Gromov, N.P. Poddubsky, A.A. Fyodorov</t>
  </si>
  <si>
    <t>c. 837 m a.s.l.</t>
  </si>
  <si>
    <t>11 mmm | 12 fff | 10 juv</t>
  </si>
  <si>
    <t>Zhambyl [=laraz, Dzhambul] Area</t>
  </si>
  <si>
    <t>Zhualy [=Dzhuvaly] District</t>
  </si>
  <si>
    <t>N foothills of Kishiaksu Mt. Range, c. 3.2 km SSW of Shakpak Ata [Kremenevka], c. 0.5 km SE of Shakpak [=Chokpak] Station, Shakpak [Chokpak] Pass</t>
  </si>
  <si>
    <t>42°32'2.5"</t>
  </si>
  <si>
    <t>70°37'19.6"</t>
  </si>
  <si>
    <t>steppe slope</t>
  </si>
  <si>
    <t>c. 1177 m a.s.l., pitfall traps</t>
  </si>
  <si>
    <t>Nomisia</t>
  </si>
  <si>
    <t>exornata</t>
  </si>
  <si>
    <t>Tyul'kubas District</t>
  </si>
  <si>
    <t>N foothills of Karasakal Hills, Mashat River valley, left riverside, c. 1.2 km W of Kershetas [=Antonovka]</t>
  </si>
  <si>
    <t>42°30'5.6"</t>
  </si>
  <si>
    <t>69°56'19.1"</t>
  </si>
  <si>
    <t>under stone</t>
  </si>
  <si>
    <t>c. 548 m a.s.l.</t>
  </si>
  <si>
    <t>SW slope of Karatau Mt. Range, Karatau Nature Reserve, Taldysai River canyon, right riverside, c. 20.5 km ENE of Khantagy [Kantagi], Kyzyladyr Boundary</t>
  </si>
  <si>
    <t>43°37'31.1"</t>
  </si>
  <si>
    <t>68°50'25"</t>
  </si>
  <si>
    <t>Yu.A. Zima</t>
  </si>
  <si>
    <t>c. 1040 m a.s.l.</t>
  </si>
  <si>
    <t>Syugatinskaya hollow</t>
  </si>
  <si>
    <t>c. 5 km from Charynskiy canyon</t>
  </si>
  <si>
    <t>43.5229</t>
  </si>
  <si>
    <t>78.7009</t>
  </si>
  <si>
    <t>New and poorly known species of the genus Aelurillus Simon, 1884 from Central Asia, Asia Minor and the eastern Mediterranean</t>
  </si>
  <si>
    <t>Bull. Brit. arachnol. Soc. Vol.12. Pt.6. P.249–263</t>
  </si>
  <si>
    <t>p3201_2002_azarkina_aelur_poorly_known_bbas.pdf</t>
  </si>
  <si>
    <t>44.1956</t>
  </si>
  <si>
    <t>75.8282</t>
  </si>
  <si>
    <t>V. G. Linskii</t>
  </si>
  <si>
    <t>45.8356</t>
  </si>
  <si>
    <t>80.6275</t>
  </si>
  <si>
    <t>T. V. Iskakova</t>
  </si>
  <si>
    <t>Khaskhab’e</t>
  </si>
  <si>
    <t>47.42735</t>
  </si>
  <si>
    <t>74.80235</t>
  </si>
  <si>
    <t>O. Il’ichenko</t>
  </si>
  <si>
    <t>43.165186</t>
  </si>
  <si>
    <t>76.408366</t>
  </si>
  <si>
    <t>vicinity of Sarkand</t>
  </si>
  <si>
    <t>45.413034</t>
  </si>
  <si>
    <t>79.917053</t>
  </si>
  <si>
    <t>ca. 7 km E of Kospan</t>
  </si>
  <si>
    <t>44.482871</t>
  </si>
  <si>
    <t>78.353933</t>
  </si>
  <si>
    <t>43.211541</t>
  </si>
  <si>
    <t>76.911599</t>
  </si>
  <si>
    <t>4 mmm | 3 fff</t>
  </si>
  <si>
    <t>43.154934</t>
  </si>
  <si>
    <t>77.052664</t>
  </si>
  <si>
    <t>43.900708</t>
  </si>
  <si>
    <t>79.306595</t>
  </si>
  <si>
    <t>parvulus</t>
  </si>
  <si>
    <t>Zoological Museum of the Moscow State University, Russia</t>
  </si>
  <si>
    <t>A brief review of the genus Chalcoscirtus Bertkau, 1880 in the fauna of Central Asia and the Caucasus (Aranei: Salticidae)</t>
  </si>
  <si>
    <t>Arthropoda Selecta. Vol.7 (for 1998). No.3. P.205–226</t>
  </si>
  <si>
    <t>p3908_7_3_205_226_logunov_marusik.pdf</t>
  </si>
  <si>
    <t>Kokpek Canyon</t>
  </si>
  <si>
    <t>43.481524</t>
  </si>
  <si>
    <t>78.643942</t>
  </si>
  <si>
    <t>Zoological Museum, Institute for Systematics and Ecology of Animals, Novosibirsk, Russia</t>
  </si>
  <si>
    <t>60th km of highway Almaty-Kapchagai</t>
  </si>
  <si>
    <t>43.797226</t>
  </si>
  <si>
    <t>77.032933</t>
  </si>
  <si>
    <t>Akterek Mt. Range, Argeity Canyon</t>
  </si>
  <si>
    <t>43.249002</t>
  </si>
  <si>
    <t>75.393347</t>
  </si>
  <si>
    <t>paraansobicus</t>
  </si>
  <si>
    <t>44.64104</t>
  </si>
  <si>
    <t>76.462725</t>
  </si>
  <si>
    <t>В статье опечатка, "same area, Balkhash Area" - должно быть Balkhash Distr.</t>
  </si>
  <si>
    <t>210th km of highway Almaty-Karaganda</t>
  </si>
  <si>
    <t>44.420016</t>
  </si>
  <si>
    <t>74.965005</t>
  </si>
  <si>
    <t>Zailiyski Mt. Range, Bolshaya Almatinka River</t>
  </si>
  <si>
    <t>43.101686</t>
  </si>
  <si>
    <t>76.944215</t>
  </si>
  <si>
    <t>right bank of Ili River, near Kapchagai Reservoir, ca 9 km N of Kapchagai</t>
  </si>
  <si>
    <t>43.942868</t>
  </si>
  <si>
    <t>77.162154</t>
  </si>
  <si>
    <t>tanasevichi</t>
  </si>
  <si>
    <t>right bank of Ili River, near Kapchagai Reservoir</t>
  </si>
  <si>
    <t>43.985433</t>
  </si>
  <si>
    <t>77.182066</t>
  </si>
  <si>
    <t>Almaty (=Alma-Ata) Area:</t>
  </si>
  <si>
    <t>Sharyn [=Charyn] River canyon, left riverside, Sharyn [=Charyn] National Nature Park, c. 10.7 km NW of Shonzhy [=Chundzha], c. 7.7 km NNE of  Sarytogai, Sarytogai Boundary</t>
  </si>
  <si>
    <t>43°37'1.6"</t>
  </si>
  <si>
    <t>79°20'55.3"</t>
  </si>
  <si>
    <t>c. 653 m a.s.l.</t>
  </si>
  <si>
    <t>Zharkent (=Panfilov) District</t>
  </si>
  <si>
    <t>Ili River valley, right riverside, c. 61.3 km ESE of Basshi (=Baschi, Kalinino)</t>
  </si>
  <si>
    <t>497 m a.s.l.</t>
  </si>
  <si>
    <t>Shieli (=Chiili) District</t>
  </si>
  <si>
    <t>Syrdarya River valley, right riverside, Kargaly Nature Preserve, c. 21.9 km SSE of Shieli (=Chiili), Aidartubek Boundary</t>
  </si>
  <si>
    <t>43°58'2.9"</t>
  </si>
  <si>
    <t>66°49'24.7"</t>
  </si>
  <si>
    <t>c. 155 m a.s.l.,  pitfall traps</t>
  </si>
  <si>
    <t>Surkhondaryo (=Surkhandarya) Area</t>
  </si>
  <si>
    <t>Uzun District</t>
  </si>
  <si>
    <t>E foothills of Babatagh Mt. Range, Kafirnigan River valley, right riverside, c. 1.9 km SW of Akmechet' (=Okmachit)</t>
  </si>
  <si>
    <t>38°0'54"</t>
  </si>
  <si>
    <t>68°17'35"</t>
  </si>
  <si>
    <t>c. 566 m a.s.l.</t>
  </si>
  <si>
    <t>propinqua</t>
  </si>
  <si>
    <t>Roewer, 1961</t>
  </si>
  <si>
    <t>Almaty (=Alma-Ata) Area</t>
  </si>
  <si>
    <t>Enbekshikazakh District</t>
  </si>
  <si>
    <t>c. 4.5 km N of Babatogan</t>
  </si>
  <si>
    <t>43°47'18.7"</t>
  </si>
  <si>
    <t>78°10'15.8"</t>
  </si>
  <si>
    <t>c. 479 m a.s.l., pitfall traps</t>
  </si>
  <si>
    <t>Kurshilik River valley, left riverside, c. 4.9 km N of Babatogan</t>
  </si>
  <si>
    <t>43°47'33"</t>
  </si>
  <si>
    <t>78°10'28.3"</t>
  </si>
  <si>
    <t>c. 477 m a.s.l., pitfall traps</t>
  </si>
  <si>
    <t>Altyn-Emel National Nature Park, c. 32.8 km SW of Basshi (=Baschi, Kalinino), Kokbastau Boundary, S env. of Kokbastau Spring</t>
  </si>
  <si>
    <t>43°53'39.1"</t>
  </si>
  <si>
    <t>78°33'29.1"</t>
  </si>
  <si>
    <t>c. 608 m a.s.l.</t>
  </si>
  <si>
    <t>4 mmm | 3 juv</t>
  </si>
  <si>
    <t>Altyn-Emel National Nature Park, c. 32.3 km SW of Basshi [=Baschi, Kalinino], Mynbulak Boundary, W env. Mynbulak Cordon</t>
  </si>
  <si>
    <t>43°56'23.2"</t>
  </si>
  <si>
    <t>78°28'49.1"</t>
  </si>
  <si>
    <t>solonchak desert</t>
  </si>
  <si>
    <t>c. c. 658 m a.s.l., pitfall traps</t>
  </si>
  <si>
    <t>Saryesik-Atyrau (=Sary-Ishikotrau) Sands, c. 14.5 NNE of Kokzhide, c. 0.3 km N of El'tai winter house ruins</t>
  </si>
  <si>
    <t>45°14'20.5"</t>
  </si>
  <si>
    <t>75°32'57.1"</t>
  </si>
  <si>
    <t>c. 349 m a.s.l.</t>
  </si>
  <si>
    <t>c. 21.9 km SSE of Shieli (=Chiili), Aidartubek Boundary</t>
  </si>
  <si>
    <t>c. 155 m a.s.l., pitfall traps</t>
  </si>
  <si>
    <t>c. 21.6 km SSE of Shieli (=Chiili)</t>
  </si>
  <si>
    <t>Syrdarya River valley, right riverside, Kargaly Nature Preserve, c. 21.6 km SSE of Shieli (=Chiili), Akdon Boundary, cordon env.</t>
  </si>
  <si>
    <t xml:space="preserve"> c. 158 m a.s.l., pitfall traps</t>
  </si>
  <si>
    <t>highway Almaty-Georgievka, ca 8 km W of Talgar</t>
  </si>
  <si>
    <t>43.306389</t>
  </si>
  <si>
    <t>77.127843</t>
  </si>
  <si>
    <t>Трасса Алматы-Георгиевка (ныне Кордай) и Талгар - совершенно в разных сторонах. Возможно, была другая Георгиевка</t>
  </si>
  <si>
    <t>ca 12 km NW of Kolshengel [= Kanshengel], Taukum Sands</t>
  </si>
  <si>
    <t>44.398769</t>
  </si>
  <si>
    <t>75.440115</t>
  </si>
  <si>
    <t>43.601299</t>
  </si>
  <si>
    <t>79.338404</t>
  </si>
  <si>
    <t>platnicki</t>
  </si>
  <si>
    <t>near Aidarly</t>
  </si>
  <si>
    <t>44.036617</t>
  </si>
  <si>
    <t>79.515556</t>
  </si>
  <si>
    <t>Linsky V.G.</t>
  </si>
  <si>
    <t>44.634464</t>
  </si>
  <si>
    <t>76.431054</t>
  </si>
  <si>
    <t>44.807445</t>
  </si>
  <si>
    <t>76.275875</t>
  </si>
  <si>
    <t>ca 4 km SE of Bakanas, Ili River bank</t>
  </si>
  <si>
    <t>44.761495</t>
  </si>
  <si>
    <t>76.318446</t>
  </si>
  <si>
    <t>60th km of highway Almaty-Karaganda</t>
  </si>
  <si>
    <t>43.926714</t>
  </si>
  <si>
    <t>76.27014</t>
  </si>
  <si>
    <t>near Bakchit</t>
  </si>
  <si>
    <t>44.159692</t>
  </si>
  <si>
    <t>78.758543</t>
  </si>
  <si>
    <t>с. Басши</t>
  </si>
  <si>
    <t>Almaty Nature Reserve</t>
  </si>
  <si>
    <t>43.248245</t>
  </si>
  <si>
    <t>77.38041</t>
  </si>
  <si>
    <t>1700 m a.s.l.</t>
  </si>
  <si>
    <t>michailovi</t>
  </si>
  <si>
    <t>ca 29 km SE of Bakanas</t>
  </si>
  <si>
    <t>44.594522</t>
  </si>
  <si>
    <t>76.491201</t>
  </si>
  <si>
    <t>ca 72 km NW of Kolshengel [= Kanshengel]</t>
  </si>
  <si>
    <t>44.777468</t>
  </si>
  <si>
    <t>74.898995</t>
  </si>
  <si>
    <t>43.9328</t>
  </si>
  <si>
    <t>77.141645</t>
  </si>
  <si>
    <t>43.514337</t>
  </si>
  <si>
    <t>79.24141</t>
  </si>
  <si>
    <t>270th km of highway Almaty-Karaganda</t>
  </si>
  <si>
    <t>44.841416</t>
  </si>
  <si>
    <t>74.153435</t>
  </si>
  <si>
    <t>43.792535</t>
  </si>
  <si>
    <t>77.031514</t>
  </si>
  <si>
    <t>infimus</t>
  </si>
  <si>
    <t>43.446477</t>
  </si>
  <si>
    <t>78.678354</t>
  </si>
  <si>
    <t>Mts. north of Otar</t>
  </si>
  <si>
    <t>43.62748</t>
  </si>
  <si>
    <t>75.173006</t>
  </si>
  <si>
    <t>Горы Кулжабасы, скорее всего</t>
  </si>
  <si>
    <t>ca 1.5km W of Charyn Canyon, Toraigyr Mts</t>
  </si>
  <si>
    <t>43.302932</t>
  </si>
  <si>
    <t>78.976866</t>
  </si>
  <si>
    <t>Tarabaev C.K., Feodorov A.A.</t>
  </si>
  <si>
    <t>43.88333</t>
  </si>
  <si>
    <t>77.08333</t>
  </si>
  <si>
    <t>Центр из страницы в википедии</t>
  </si>
  <si>
    <t>brevicymbialis</t>
  </si>
  <si>
    <t>China</t>
  </si>
  <si>
    <t>Xinjiang Uygur Autonomous Region</t>
  </si>
  <si>
    <t>Korla (=Bayingolin) District, Yuli (=Lopnur) County</t>
  </si>
  <si>
    <t>Taklamakan Desert, Lop Depression, c. 14.2 km SSW of Enpen, Tunguzlukyailak Boundary</t>
  </si>
  <si>
    <t>40°50'30.2"</t>
  </si>
  <si>
    <t>87°47'29.2"</t>
  </si>
  <si>
    <t xml:space="preserve">A.V. Elizarov </t>
  </si>
  <si>
    <t>c. 834 m a.s.l.</t>
  </si>
  <si>
    <t>hui</t>
  </si>
  <si>
    <t>SSW foothills of Kuruktagh Mt. Range, c. 0.3 km N of Enpen</t>
  </si>
  <si>
    <t>40°58'2.7"</t>
  </si>
  <si>
    <t>87°51'0"</t>
  </si>
  <si>
    <t>P.I. Luzan</t>
  </si>
  <si>
    <t>c. 866 m a.s.l.</t>
  </si>
  <si>
    <t>Altyn-Emel National Nature Park, c. 56.5 km ESE of Basshi (=Baschi, Kalinino), Aigaikum Sands</t>
  </si>
  <si>
    <t>43°59'4.1"</t>
  </si>
  <si>
    <t>79°25'2.4"</t>
  </si>
  <si>
    <t>c. 502 m a.s.l.</t>
  </si>
  <si>
    <t>Altyn-Emel National Nature Park, c. 50.1 km ESE of Basshi (=Baschi, Kalinino), ESE foothills of Aktau Mt. Range</t>
  </si>
  <si>
    <t>44°0'34.1"</t>
  </si>
  <si>
    <t>79°20'42.8"</t>
  </si>
  <si>
    <t>с. 535 m a.s.l.</t>
  </si>
  <si>
    <t xml:space="preserve"> c. 25 km SSW of Basshi (=Baschi, Kalinino), c. 0.9 km NE of Kosbastau</t>
  </si>
  <si>
    <t>43°55'53.6"</t>
  </si>
  <si>
    <t>78°48'10.9"</t>
  </si>
  <si>
    <t>A.V.Gromov</t>
  </si>
  <si>
    <t>с. 612 m a.s.l</t>
  </si>
  <si>
    <t>1 mmm | 4 juv</t>
  </si>
  <si>
    <t>Altyn-Emel National Nature Park: Ili River valley, right riverside, c. 37.5 km SSW of Basshi (=Baschi, Kalinino)</t>
  </si>
  <si>
    <t>Aksusky</t>
  </si>
  <si>
    <t>40 km NE of Tekeli, upper flow of Kora River</t>
  </si>
  <si>
    <t>2000 m asl., район в статье не указан - проставил примерный</t>
  </si>
  <si>
    <t>New data on the jumping spiders of the Palearctic fauna (Aranei Salticidae)</t>
  </si>
  <si>
    <t>Arthropoda Selecta. Vol.3. Nos 1–2. P.101–115</t>
  </si>
  <si>
    <t>p3905_03_1_101_105_logunov_marusik.pdf</t>
  </si>
  <si>
    <t>в статье не указан регион и район</t>
  </si>
  <si>
    <t>environs of Alma-Ata, 12 road-km to Medeo</t>
  </si>
  <si>
    <t>Koptykbayev E.E.</t>
  </si>
  <si>
    <t>в статье указан только город Alma-Ata</t>
  </si>
  <si>
    <t>Talgarski</t>
  </si>
  <si>
    <t>Alma-Atinsky State Reserve, Praviy Talgar River</t>
  </si>
  <si>
    <t>ovchinnikovi</t>
  </si>
  <si>
    <t>Леонид</t>
  </si>
  <si>
    <t>Кто</t>
  </si>
  <si>
    <t>АНя</t>
  </si>
  <si>
    <t>Анель</t>
  </si>
  <si>
    <t>Запись</t>
  </si>
  <si>
    <t>Публикация</t>
  </si>
  <si>
    <t>eve_coll</t>
  </si>
  <si>
    <t>Административное расположение</t>
  </si>
  <si>
    <t>Географическое расположение</t>
  </si>
  <si>
    <t>Событие</t>
  </si>
  <si>
    <t>леонид</t>
  </si>
  <si>
    <t>43.104043</t>
  </si>
  <si>
    <t>76.920158</t>
  </si>
  <si>
    <t>Не смог найти её. Точка примерная</t>
  </si>
  <si>
    <t>45.836832</t>
  </si>
  <si>
    <t>80.368378</t>
  </si>
  <si>
    <t>44.063048</t>
  </si>
  <si>
    <t>76.339227</t>
  </si>
  <si>
    <t>45.226861</t>
  </si>
  <si>
    <t>74.777982</t>
  </si>
  <si>
    <t>Не нашёл на карте, поставил примерно.</t>
  </si>
  <si>
    <t>45.012491</t>
  </si>
  <si>
    <t>79.165937</t>
  </si>
  <si>
    <t>43.164497</t>
  </si>
  <si>
    <t>77.041997</t>
  </si>
  <si>
    <t>Анеель</t>
  </si>
  <si>
    <t>42.995222</t>
  </si>
  <si>
    <t>78.801639</t>
  </si>
  <si>
    <t>33 mmm | 72 fff</t>
  </si>
  <si>
    <t>сумма 2 строк из таблицы Анель</t>
  </si>
  <si>
    <t>near Almaty, Aksai Canyon, 1300 m a.s.l.</t>
  </si>
  <si>
    <t>Голотип и паратип</t>
  </si>
  <si>
    <t>45.474495</t>
  </si>
  <si>
    <t>80.316072</t>
  </si>
  <si>
    <t>43.419328</t>
  </si>
  <si>
    <t>77.875726</t>
  </si>
  <si>
    <t>43.230446</t>
  </si>
  <si>
    <t>78.854181</t>
  </si>
  <si>
    <t>44.069569</t>
  </si>
  <si>
    <t>77.489814</t>
  </si>
  <si>
    <t>43.048300</t>
  </si>
  <si>
    <t>77.080600</t>
  </si>
  <si>
    <t>43.043769</t>
  </si>
  <si>
    <t>77.919449</t>
  </si>
  <si>
    <t>44.962937</t>
  </si>
  <si>
    <t>78.928813</t>
  </si>
  <si>
    <t>verbatimScientificName (изначальные варианты)</t>
  </si>
  <si>
    <t>scientificName</t>
  </si>
  <si>
    <t>matchType</t>
  </si>
  <si>
    <t>confidence</t>
  </si>
  <si>
    <t>status</t>
  </si>
  <si>
    <t>rank</t>
  </si>
  <si>
    <t>kingdom</t>
  </si>
  <si>
    <t>phylum</t>
  </si>
  <si>
    <t>class</t>
  </si>
  <si>
    <t>order</t>
  </si>
  <si>
    <t>family</t>
  </si>
  <si>
    <t>genus</t>
  </si>
  <si>
    <t>species</t>
  </si>
  <si>
    <t>canonicalName</t>
  </si>
  <si>
    <t>authorship</t>
  </si>
  <si>
    <t>Chalcoscirtus nigritus</t>
  </si>
  <si>
    <t>Chalcoscirtus nigritus (Thorell, 1875)</t>
  </si>
  <si>
    <t>EXACT</t>
  </si>
  <si>
    <t>ACCEPTED</t>
  </si>
  <si>
    <t>SPECIES</t>
  </si>
  <si>
    <t>Animalia</t>
  </si>
  <si>
    <t>Arthropoda</t>
  </si>
  <si>
    <t>Arachnida</t>
  </si>
  <si>
    <t>Araneae</t>
  </si>
  <si>
    <t xml:space="preserve">(Thorell, 1875) </t>
  </si>
  <si>
    <t>Philaeus chrysops</t>
  </si>
  <si>
    <t>Philaeus chrysops (Poda, 1761)</t>
  </si>
  <si>
    <t xml:space="preserve">(Poda, 1761) </t>
  </si>
  <si>
    <t>Salticus tricinctus</t>
  </si>
  <si>
    <t>Salticus tricinctus (C.L.Koch, 1846)</t>
  </si>
  <si>
    <t xml:space="preserve">(C.L.Koch, 1846) </t>
  </si>
  <si>
    <t>Evarcha Simon, 1902</t>
  </si>
  <si>
    <t>GENUS</t>
  </si>
  <si>
    <t/>
  </si>
  <si>
    <t>Simon, 1902</t>
  </si>
  <si>
    <t>Evarcha arcuata</t>
  </si>
  <si>
    <t>Evarcha arcuata (Clerck, 1757)</t>
  </si>
  <si>
    <t xml:space="preserve">(Clerck, 1757) </t>
  </si>
  <si>
    <t>Karakumosa alticeps</t>
  </si>
  <si>
    <t>Karakumosa alticeps (Kroneberg, 1875)</t>
  </si>
  <si>
    <t xml:space="preserve">(Kroneberg, 1875) </t>
  </si>
  <si>
    <t>Euophrys uralensis</t>
  </si>
  <si>
    <t>Euophrys uralensis Logunov, Cutler &amp; Marusik, 1993</t>
  </si>
  <si>
    <t>Logunov, Cutler &amp; Marusik, 1993</t>
  </si>
  <si>
    <t>Euophrys frontalis</t>
  </si>
  <si>
    <t>Euophrys frontalis (Walckenaer, 1802)</t>
  </si>
  <si>
    <t xml:space="preserve">(Walckenaer, 1802) </t>
  </si>
  <si>
    <t>Sitticus inexpectus</t>
  </si>
  <si>
    <t>Attulus inexpectus (Logunov &amp; Kronestedt, 1997)</t>
  </si>
  <si>
    <t>Attulus</t>
  </si>
  <si>
    <t>Attulus inexpectus</t>
  </si>
  <si>
    <t xml:space="preserve">(Logunov &amp; Kronestedt, 1997) </t>
  </si>
  <si>
    <t>Sitticus mirandus</t>
  </si>
  <si>
    <t>Attulus mirandus (Logunov, 1993)</t>
  </si>
  <si>
    <t>Attulus mirandus</t>
  </si>
  <si>
    <t xml:space="preserve">(Logunov, 1993) </t>
  </si>
  <si>
    <t>Eresus Walckenaer, 1805</t>
  </si>
  <si>
    <t>Walckenaer, 1805</t>
  </si>
  <si>
    <t>Asagena semideserta</t>
  </si>
  <si>
    <t>Asagena semideserta (Ponomarev, 2005)</t>
  </si>
  <si>
    <t xml:space="preserve">(Ponomarev, 2005) </t>
  </si>
  <si>
    <t>Gnaphosa reikhardi</t>
  </si>
  <si>
    <t>Gnaphosa reikhardi Ovtsharenko, Platnick &amp; Song, 1992</t>
  </si>
  <si>
    <t>Ovtsharenko, Platnick &amp; Song, 1992</t>
  </si>
  <si>
    <t>Sidydrassus shumakovi</t>
  </si>
  <si>
    <t>Sidydrassus shumakovi (Spassky, 1934)</t>
  </si>
  <si>
    <t xml:space="preserve">(Spassky, 1934) </t>
  </si>
  <si>
    <t>Sidydrassus tianschanicus</t>
  </si>
  <si>
    <t>Sidydrassus tianschanicus (Hu &amp; Wu, 1989)</t>
  </si>
  <si>
    <t xml:space="preserve">(Hu &amp; Wu, 1989) </t>
  </si>
  <si>
    <t>Singa hamata</t>
  </si>
  <si>
    <t>Singa hamata (Clerck, 1757)</t>
  </si>
  <si>
    <t>Neoscona adianta</t>
  </si>
  <si>
    <t>Neoscona adianta (Walckenaer, 1802)</t>
  </si>
  <si>
    <t>Mangora acalypha</t>
  </si>
  <si>
    <t>Mangora acalypha (Walckenaer, 1802)</t>
  </si>
  <si>
    <t>Larinioides patagiatus</t>
  </si>
  <si>
    <t>Larinioides patagiatus (Clerck, 1757)</t>
  </si>
  <si>
    <t>Larinioides folium</t>
  </si>
  <si>
    <t>Larinioides cornutus</t>
  </si>
  <si>
    <t>Larinioides cornutus (Clerck, 1757)</t>
  </si>
  <si>
    <t>Hypsosinga pygmaea</t>
  </si>
  <si>
    <t>Hypsosinga pygmaea (Sundevall, 1831)</t>
  </si>
  <si>
    <t xml:space="preserve">(Sundevall, 1831) </t>
  </si>
  <si>
    <t>Gibbaranea bituberculata</t>
  </si>
  <si>
    <t>Gibbaranea bituberculata (Walckenaer, 1802)</t>
  </si>
  <si>
    <t>Cercidia prominens</t>
  </si>
  <si>
    <t>Cercidia prominens (Westring, 1851)</t>
  </si>
  <si>
    <t xml:space="preserve">(Westring, 1851) </t>
  </si>
  <si>
    <t>Araniella cucurbitina</t>
  </si>
  <si>
    <t>Araniella cucurbitina (Clerck, 1757)</t>
  </si>
  <si>
    <t>Araneus tartaricus</t>
  </si>
  <si>
    <t>Araneus tartaricus (Kroneberg, 1875)</t>
  </si>
  <si>
    <t>Araneus pallasi</t>
  </si>
  <si>
    <t>Araneus pallasi (Thorell, 1875)</t>
  </si>
  <si>
    <t>Araneus mongolicus</t>
  </si>
  <si>
    <t>Araneus marmoreus</t>
  </si>
  <si>
    <t>Araneus marmoreus Clerck, 1757</t>
  </si>
  <si>
    <t>Clerck, 1757</t>
  </si>
  <si>
    <t>Araneus quadratus</t>
  </si>
  <si>
    <t>Araneus quadratus Clerck, 1757</t>
  </si>
  <si>
    <t>Araneus diadematus</t>
  </si>
  <si>
    <t>Araneus diadematus Clerck, 1757</t>
  </si>
  <si>
    <t>Araneus angulatus</t>
  </si>
  <si>
    <t>Araneus angulatus Clerck, 1757</t>
  </si>
  <si>
    <t>Araneus alsine</t>
  </si>
  <si>
    <t>Araneus alsine (Walckenaer, 1802)</t>
  </si>
  <si>
    <t>Agalenatea redii</t>
  </si>
  <si>
    <t>Agalenatea redii (Scopoli, 1763)</t>
  </si>
  <si>
    <t xml:space="preserve">(Scopoli, 1763) </t>
  </si>
  <si>
    <t>Aculepeira packardi</t>
  </si>
  <si>
    <t>Aculepeira packardi (Thorell, 1875)</t>
  </si>
  <si>
    <t>Aculepeira carbonaria</t>
  </si>
  <si>
    <t>Aculepeira carbonaria (L.Koch, 1869)</t>
  </si>
  <si>
    <t xml:space="preserve">(L.Koch, 1869) </t>
  </si>
  <si>
    <t>Argiope lobata</t>
  </si>
  <si>
    <t>Argiope lobata (Pallas, 1772)</t>
  </si>
  <si>
    <t xml:space="preserve">(Pallas, 1772) </t>
  </si>
  <si>
    <t>Argiope bruennichi</t>
  </si>
  <si>
    <t>Argiope bruennichi (Scopoli, 1772)</t>
  </si>
  <si>
    <t xml:space="preserve">(Scopoli, 1772) </t>
  </si>
  <si>
    <t>Zodariellum martinae</t>
  </si>
  <si>
    <t>Zodariellum Andreeva &amp; Tyschchenko, 1968</t>
  </si>
  <si>
    <t>HIGHERRANK</t>
  </si>
  <si>
    <t>Andreeva &amp; Tyschchenko, 1968</t>
  </si>
  <si>
    <t>Alopecosa marikovskyi</t>
  </si>
  <si>
    <t>Alopecosa marikovskyi Logunov, 2013</t>
  </si>
  <si>
    <t>Logunov, 2013</t>
  </si>
  <si>
    <t>Berlandina ilika</t>
  </si>
  <si>
    <t>Berlandina ilika Fomichev &amp; Marusik, 2019</t>
  </si>
  <si>
    <t>Fomichev &amp; Marusik, 2019</t>
  </si>
  <si>
    <t>Diaea dorsata</t>
  </si>
  <si>
    <t>Diaea dorsata (Fabricius, 1777)</t>
  </si>
  <si>
    <t xml:space="preserve">(Fabricius, 1777) </t>
  </si>
  <si>
    <t>Pardosa gromovi</t>
  </si>
  <si>
    <t>Pardosa gromovi Ballarin, Marusik, Omelko &amp; Koponen, 2012</t>
  </si>
  <si>
    <t>Ballarin, Marusik, Omelko &amp; Koponen, 2012</t>
  </si>
  <si>
    <t>Pardosa mikhailovi</t>
  </si>
  <si>
    <t>Pardosa mikhailovi Ballarin, Marusik, Omelko &amp; Koponen, 2012</t>
  </si>
  <si>
    <t>Lepthyphantes pepticus</t>
  </si>
  <si>
    <t>Ipa pepticus (Tanasevitch, 1988)</t>
  </si>
  <si>
    <t>Ipa pepticus</t>
  </si>
  <si>
    <t xml:space="preserve">(Tanasevitch, 1988) </t>
  </si>
  <si>
    <t>Cebrennus logunovi</t>
  </si>
  <si>
    <t>Cebrennus logunovi JГ¤ger, 2000</t>
  </si>
  <si>
    <t>JГ¤ger, 2000</t>
  </si>
  <si>
    <t>Cebrennus kazakhstanicus</t>
  </si>
  <si>
    <t>Cebrennus kazakhstanicus Fomichev &amp; Marusik, 2022</t>
  </si>
  <si>
    <t>Fomichev &amp; Marusik, 2022</t>
  </si>
  <si>
    <t>Pelecopsis parallela</t>
  </si>
  <si>
    <t>Pelecopsis parallela (Wider, 1834)</t>
  </si>
  <si>
    <t xml:space="preserve">(Wider, 1834) </t>
  </si>
  <si>
    <t>Zodariellum asiaticum</t>
  </si>
  <si>
    <t>Zodariellum asiaticum (Tystshenko, 1970)</t>
  </si>
  <si>
    <t xml:space="preserve">(Tystshenko, 1970) </t>
  </si>
  <si>
    <t>Clubiona rybini</t>
  </si>
  <si>
    <t>Clubiona rybini Mikhailov, 1992</t>
  </si>
  <si>
    <t>Mikhailov, 1992</t>
  </si>
  <si>
    <t>Clubiona congentilis</t>
  </si>
  <si>
    <t>Clubiona congentilis KulczyЕ„ski, 1913</t>
  </si>
  <si>
    <t>KulczyЕ„ski, 1913</t>
  </si>
  <si>
    <t>Clubiona neglecta</t>
  </si>
  <si>
    <t>Clubiona neglecta O.Pickard-Cambridge, 1862</t>
  </si>
  <si>
    <t>O.Pickard-Cambridge, 1862</t>
  </si>
  <si>
    <t>Clubiona diversa</t>
  </si>
  <si>
    <t>Clubiona diversa O.Pickard-Cambridge, 1862</t>
  </si>
  <si>
    <t>Clubiona subsultans</t>
  </si>
  <si>
    <t>Clubiona subsultans Thorell, 1875</t>
  </si>
  <si>
    <t>Thorell, 1875</t>
  </si>
  <si>
    <t>Clubiona phragmitis</t>
  </si>
  <si>
    <t>Clubiona phragmitis C.L.Koch, 1843</t>
  </si>
  <si>
    <t>C.L.Koch, 1843</t>
  </si>
  <si>
    <t>Clubiona germanica</t>
  </si>
  <si>
    <t>Clubiona germanica Thorell, 1871</t>
  </si>
  <si>
    <t>Thorell, 1871</t>
  </si>
  <si>
    <t>Clubiona similis</t>
  </si>
  <si>
    <t>Clubiona similis L.Koch, 1867</t>
  </si>
  <si>
    <t>L.Koch, 1867</t>
  </si>
  <si>
    <t>Clubiona genevensis</t>
  </si>
  <si>
    <t>Porrhoclubiona genevensis (L.Koch, 1866)</t>
  </si>
  <si>
    <t>Porrhoclubiona</t>
  </si>
  <si>
    <t>Porrhoclubiona genevensis</t>
  </si>
  <si>
    <t xml:space="preserve">(L.Koch, 1866) </t>
  </si>
  <si>
    <t>Micaria tarabaevi</t>
  </si>
  <si>
    <t>Micaria tarabaevi Mikhailov, 1988</t>
  </si>
  <si>
    <t>Mikhailov, 1988</t>
  </si>
  <si>
    <t>Micaria rossica</t>
  </si>
  <si>
    <t>Micaria rossica Thorell, 1875</t>
  </si>
  <si>
    <t>Micaria lenzi</t>
  </si>
  <si>
    <t>Micaria lenzi BГ¶senberg, 1899</t>
  </si>
  <si>
    <t>BГ¶senberg, 1899</t>
  </si>
  <si>
    <t>Micaria formicaria</t>
  </si>
  <si>
    <t>Micaria formicaria (Sundevall, 1831)</t>
  </si>
  <si>
    <t>Micaria fulgens</t>
  </si>
  <si>
    <t>Micaria fulgens (Walckenaer, 1802)</t>
  </si>
  <si>
    <t>Micaria pulicaria</t>
  </si>
  <si>
    <t>Micaria pulicaria (Sundevall, 1831)</t>
  </si>
  <si>
    <t>Devade uiensis</t>
  </si>
  <si>
    <t>Devade tenella (Tystshenko, 1965)</t>
  </si>
  <si>
    <t>Devade tenella</t>
  </si>
  <si>
    <t xml:space="preserve">(Tystshenko, 1965) </t>
  </si>
  <si>
    <t>Devade indistincta</t>
  </si>
  <si>
    <t>Devade indistincta (O.Pickard-Cambridge, 1872)</t>
  </si>
  <si>
    <t xml:space="preserve">(O.Pickard-Cambridge, 1872) </t>
  </si>
  <si>
    <t>Dendryphantes secretus</t>
  </si>
  <si>
    <t>Dendryphantes secretus WesoЕ‚owska, 1995</t>
  </si>
  <si>
    <t>WesoЕ‚owska, 1995</t>
  </si>
  <si>
    <t>Pholcus fagei</t>
  </si>
  <si>
    <t>Pholcus fagei KratochvГ­l, 1940</t>
  </si>
  <si>
    <t>KratochvГ­l, 1940</t>
  </si>
  <si>
    <t>Menemerus parietinus</t>
  </si>
  <si>
    <t>Menemerus taeniatus (L.Koch, 1867)</t>
  </si>
  <si>
    <t>Menemerus taeniatus</t>
  </si>
  <si>
    <t xml:space="preserve">(L.Koch, 1867) </t>
  </si>
  <si>
    <t>Pterotricha shnitnikovi</t>
  </si>
  <si>
    <t>Berlandina shnitnikovi (Spassky, 1934)</t>
  </si>
  <si>
    <t>Berlandina shnitnikovi</t>
  </si>
  <si>
    <t>Synaphosus turanicus</t>
  </si>
  <si>
    <t>Synaphosus turanicus Ovtsharenko, Levy &amp; Platnick, 1994</t>
  </si>
  <si>
    <t>Ovtsharenko, Levy &amp; Platnick, 1994</t>
  </si>
  <si>
    <t>Synaphosus taukum</t>
  </si>
  <si>
    <t>Synaphosus taukum Ovtsharenko, Levy &amp; Platnick, 1994</t>
  </si>
  <si>
    <t>Synaphosus palearcticus</t>
  </si>
  <si>
    <t>Synaphosus palearcticus Ovtsharenko, Levy &amp; Platnick, 1994</t>
  </si>
  <si>
    <t>Thanatus kitabensis</t>
  </si>
  <si>
    <t>Thanatus kitabensis Charitonov, 1946</t>
  </si>
  <si>
    <t>Charitonov, 1946</t>
  </si>
  <si>
    <t>Thanatus formicinus</t>
  </si>
  <si>
    <t>Thanatus formicinus (Clerck, 1757)</t>
  </si>
  <si>
    <t>Olios sericeus</t>
  </si>
  <si>
    <t>Olios sericeus (Kroneberg, 1875)</t>
  </si>
  <si>
    <t>Pholcus manueli</t>
  </si>
  <si>
    <t>Pholcus manueli Gertsch, 1937</t>
  </si>
  <si>
    <t>Gertsch, 1937</t>
  </si>
  <si>
    <t>Pholcus arkit</t>
  </si>
  <si>
    <t>Pholcus arkit Huber, 2011</t>
  </si>
  <si>
    <t>Huber, 2011</t>
  </si>
  <si>
    <t>Pholcus sogdianae</t>
  </si>
  <si>
    <t>Pholcus sogdianae Brignoli, 1978</t>
  </si>
  <si>
    <t>Brignoli, 1978</t>
  </si>
  <si>
    <t>Pholcus ponticus</t>
  </si>
  <si>
    <t>Pholcus ponticus Thorell, 1875</t>
  </si>
  <si>
    <t>Pellenes seriatus</t>
  </si>
  <si>
    <t>Pellenes seriatus (Thorell, 1875)</t>
  </si>
  <si>
    <t>Phlegra fuscipes</t>
  </si>
  <si>
    <t>Phlegra cinereofasciata (Simon, 1868)</t>
  </si>
  <si>
    <t>Phlegra cinereofasciata</t>
  </si>
  <si>
    <t xml:space="preserve">(Simon, 1868) </t>
  </si>
  <si>
    <t>Aelurillus insignitus</t>
  </si>
  <si>
    <t>Aelurillus v-insignitus (Clerck, 1757)</t>
  </si>
  <si>
    <t>Aelurillus v-insignitus</t>
  </si>
  <si>
    <t>Bianor aenescens</t>
  </si>
  <si>
    <t>Sibianor aurocinctus (Ohlert, 1865)</t>
  </si>
  <si>
    <t>Sibianor</t>
  </si>
  <si>
    <t>Sibianor aurocinctus</t>
  </si>
  <si>
    <t xml:space="preserve">(Ohlert, 1865) </t>
  </si>
  <si>
    <t>Pseudicius encarpatus</t>
  </si>
  <si>
    <t>Pseudicius encarpatus (Walckenaer, 1802)</t>
  </si>
  <si>
    <t>Marpissa pomatia</t>
  </si>
  <si>
    <t>Marpissa pomatia (Walckenaer, 1802)</t>
  </si>
  <si>
    <t>Sitticus terebratus</t>
  </si>
  <si>
    <t>Attulus terebratus (Clerck, 1757)</t>
  </si>
  <si>
    <t>Attulus terebratus</t>
  </si>
  <si>
    <t>Euophrys thorelli</t>
  </si>
  <si>
    <t>Talavera thorelli (KulczyЕ„ski, 1891)</t>
  </si>
  <si>
    <t>Talavera thorelli</t>
  </si>
  <si>
    <t xml:space="preserve">(KulczyЕ„ski, 1891) </t>
  </si>
  <si>
    <t>Euophrys confusa</t>
  </si>
  <si>
    <t>Pseudeuophrys obsoleta (Simon, 1868)</t>
  </si>
  <si>
    <t>Pseudeuophrys obsoleta</t>
  </si>
  <si>
    <t>Heliophanus cambridgei</t>
  </si>
  <si>
    <t>Heliophanus tribulosus Simon, 1868</t>
  </si>
  <si>
    <t>Heliophanus tribulosus</t>
  </si>
  <si>
    <t>Simon, 1868</t>
  </si>
  <si>
    <t>Heliophanus nigriceps</t>
  </si>
  <si>
    <t>Heliophanus auratus C.L.Koch, 1835</t>
  </si>
  <si>
    <t>Heliophanus auratus</t>
  </si>
  <si>
    <t>C.L.Koch, 1835</t>
  </si>
  <si>
    <t>Heliophanus patagiatus</t>
  </si>
  <si>
    <t>Heliophanus patagiatus Thorell, 1875</t>
  </si>
  <si>
    <t>Heliophanus aeneus</t>
  </si>
  <si>
    <t>Heliophanus aeneus (Hahn, 1832)</t>
  </si>
  <si>
    <t xml:space="preserve">(Hahn, 1832) </t>
  </si>
  <si>
    <t>Synageles lepidus</t>
  </si>
  <si>
    <t>Synageles subcingulatus (Simon, 1878)</t>
  </si>
  <si>
    <t>Synageles subcingulatus</t>
  </si>
  <si>
    <t xml:space="preserve">(Simon, 1878) </t>
  </si>
  <si>
    <t>Oxyopes heterophthalmus</t>
  </si>
  <si>
    <t>Oxyopes heterophthalmus (Latreille, 1804)</t>
  </si>
  <si>
    <t xml:space="preserve">(Latreille, 1804) </t>
  </si>
  <si>
    <t>Oxyopes lineatus</t>
  </si>
  <si>
    <t>Oxyopes lineatus Latreille, 1806</t>
  </si>
  <si>
    <t>Latreille, 1806</t>
  </si>
  <si>
    <t>Evippa Simon, 1882</t>
  </si>
  <si>
    <t>Simon, 1882</t>
  </si>
  <si>
    <t>Lycosa velox</t>
  </si>
  <si>
    <t>Pardosa turkestanica (Roewer, 1951)</t>
  </si>
  <si>
    <t>Pardosa turkestanica</t>
  </si>
  <si>
    <t xml:space="preserve">(Roewer, 1951) </t>
  </si>
  <si>
    <t>Lycosa orientalis</t>
  </si>
  <si>
    <t>Pardosa nebulosa (Thorell, 1872)</t>
  </si>
  <si>
    <t>Pardosa nebulosa</t>
  </si>
  <si>
    <t xml:space="preserve">(Thorell, 1872) </t>
  </si>
  <si>
    <t>Lycosa atrata</t>
  </si>
  <si>
    <t>Pardosa atrata (Thorell, 1873)</t>
  </si>
  <si>
    <t>Pardosa atrata</t>
  </si>
  <si>
    <t xml:space="preserve">(Thorell, 1873) </t>
  </si>
  <si>
    <t>Lycosa pullata</t>
  </si>
  <si>
    <t>Pardosa pullata (Clerck, 1757)</t>
  </si>
  <si>
    <t>Pardosa pullata</t>
  </si>
  <si>
    <t>Lycosa entzi</t>
  </si>
  <si>
    <t>Pardosa luctinosa Simon, 1876</t>
  </si>
  <si>
    <t>Pardosa luctinosa</t>
  </si>
  <si>
    <t>Simon, 1876</t>
  </si>
  <si>
    <t>Lycosa riparia</t>
  </si>
  <si>
    <t>Pardosa riparia (C.L.Koch, 1833)</t>
  </si>
  <si>
    <t>Pardosa riparia</t>
  </si>
  <si>
    <t xml:space="preserve">(C.L.Koch, 1833) </t>
  </si>
  <si>
    <t>Lycosa amentata</t>
  </si>
  <si>
    <t>Pardosa amentata (Clerck, 1757)</t>
  </si>
  <si>
    <t>Pardosa amentata</t>
  </si>
  <si>
    <t>Lycosa paludicola</t>
  </si>
  <si>
    <t>Pardosa paludicola (Clerck, 1757)</t>
  </si>
  <si>
    <t>Pardosa paludicola</t>
  </si>
  <si>
    <t>Lycosa tarsalis</t>
  </si>
  <si>
    <t>Pardosa palustris (Linnaeus, 1758)</t>
  </si>
  <si>
    <t>Pardosa palustris</t>
  </si>
  <si>
    <t xml:space="preserve">(Linnaeus, 1758) </t>
  </si>
  <si>
    <t>Lycosa agrestis</t>
  </si>
  <si>
    <t>Pardosa agrestis (Westring, 1861)</t>
  </si>
  <si>
    <t>Pardosa agrestis</t>
  </si>
  <si>
    <t xml:space="preserve">(Westring, 1861) </t>
  </si>
  <si>
    <t>Arctosa leopardus</t>
  </si>
  <si>
    <t>Arctosa leopardus (Sundevall, 1833)</t>
  </si>
  <si>
    <t xml:space="preserve">(Sundevall, 1833) </t>
  </si>
  <si>
    <t>Trochosa ruricola</t>
  </si>
  <si>
    <t>Trochosa ruricola (De Geer, 1778)</t>
  </si>
  <si>
    <t xml:space="preserve">(De Geer, 1778) </t>
  </si>
  <si>
    <t>Hogna singoriensis</t>
  </si>
  <si>
    <t>Lycosa singoriensis (Laxmann, 1770)</t>
  </si>
  <si>
    <t>Lycosa singoriensis</t>
  </si>
  <si>
    <t xml:space="preserve">(Laxmann, 1770) </t>
  </si>
  <si>
    <t>Hogna narbonnensis</t>
  </si>
  <si>
    <t>Lycosa tarantula (Linnaeus, 1758)</t>
  </si>
  <si>
    <t>Lycosa tarantula</t>
  </si>
  <si>
    <t>Tarentula cursor</t>
  </si>
  <si>
    <t>Alopecosa cursor (Hahn, 1831)</t>
  </si>
  <si>
    <t>Alopecosa cursor</t>
  </si>
  <si>
    <t xml:space="preserve">(Hahn, 1831) </t>
  </si>
  <si>
    <t>Tarentula pulverulenta</t>
  </si>
  <si>
    <t>Alopecosa pulverulenta (Clerck, 1757)</t>
  </si>
  <si>
    <t>Alopecosa pulverulenta</t>
  </si>
  <si>
    <t>Tarentula cuneata</t>
  </si>
  <si>
    <t>Alopecosa cuneata (Clerck, 1757)</t>
  </si>
  <si>
    <t>Alopecosa cuneata</t>
  </si>
  <si>
    <t>Tarentula latifasciata</t>
  </si>
  <si>
    <t>Alopecosa latifasciata (Kroneberg, 1875)</t>
  </si>
  <si>
    <t>Alopecosa latifasciata</t>
  </si>
  <si>
    <t>Tarentula albofasciata</t>
  </si>
  <si>
    <t>Alopecosa albofasciata (BrullГ©, 1832)</t>
  </si>
  <si>
    <t>Alopecosa albofasciata</t>
  </si>
  <si>
    <t xml:space="preserve">(BrullГ©, 1832) </t>
  </si>
  <si>
    <t>Tarentula taeniopus</t>
  </si>
  <si>
    <t>Alopecosa taeniopus (KulczyЕ„ski, 1895)</t>
  </si>
  <si>
    <t>Alopecosa taeniopus</t>
  </si>
  <si>
    <t xml:space="preserve">(KulczyЕ„ski, 1895) </t>
  </si>
  <si>
    <t>Xerolycosa miniata</t>
  </si>
  <si>
    <t>Xerolycosa miniata (C.L.Koch, 1834)</t>
  </si>
  <si>
    <t xml:space="preserve">(C.L.Koch, 1834) </t>
  </si>
  <si>
    <t>Dolomedes fimbriatus</t>
  </si>
  <si>
    <t>Dolomedes fimbriatus (Clerck, 1757)</t>
  </si>
  <si>
    <t>Pisaura listeri</t>
  </si>
  <si>
    <t>Pisaura mirabilis (Clerck, 1757)</t>
  </si>
  <si>
    <t>Pisaura mirabilis</t>
  </si>
  <si>
    <t>Coelotes birulae</t>
  </si>
  <si>
    <t>Pireneitega luctuosa (L.Koch, 1878)</t>
  </si>
  <si>
    <t>Agelenidae</t>
  </si>
  <si>
    <t>Pireneitega</t>
  </si>
  <si>
    <t>Pireneitega luctuosa</t>
  </si>
  <si>
    <t xml:space="preserve">(L.Koch, 1878) </t>
  </si>
  <si>
    <t>Tegenaria derhami</t>
  </si>
  <si>
    <t>Tegenaria domestica (Clerck, 1757)</t>
  </si>
  <si>
    <t>Tegenaria domestica</t>
  </si>
  <si>
    <t>Agalena taurica</t>
  </si>
  <si>
    <t>Agelena orientalis C.L.Koch, 1837</t>
  </si>
  <si>
    <t>Agelena</t>
  </si>
  <si>
    <t>Agelena orientalis</t>
  </si>
  <si>
    <t>C.L.Koch, 1837</t>
  </si>
  <si>
    <t>Agalena labyrinthica</t>
  </si>
  <si>
    <t>Agelena labyrinthica (Clerck, 1757)</t>
  </si>
  <si>
    <t>Agelena labyrinthica</t>
  </si>
  <si>
    <t>Agroeca thorelli</t>
  </si>
  <si>
    <t>Agroeca lusatica (L.Koch, 1875)</t>
  </si>
  <si>
    <t>Agroeca lusatica</t>
  </si>
  <si>
    <t xml:space="preserve">(L.Koch, 1875) </t>
  </si>
  <si>
    <t>Agroeca chrysea</t>
  </si>
  <si>
    <t>Agroeca cuprea Menge, 1873</t>
  </si>
  <si>
    <t>Agroeca cuprea</t>
  </si>
  <si>
    <t>Menge, 1873</t>
  </si>
  <si>
    <t>Zora pardalis</t>
  </si>
  <si>
    <t>Zora pardalis Simon, 1878</t>
  </si>
  <si>
    <t>Simon, 1878</t>
  </si>
  <si>
    <t>Zora spinimana</t>
  </si>
  <si>
    <t>Zora spinimana (Sundevall, 1833)</t>
  </si>
  <si>
    <t>Chiracanthium punctorium</t>
  </si>
  <si>
    <t>Cheiracanthium punctorium (Villers, 1789)</t>
  </si>
  <si>
    <t>Cheiracanthiidae</t>
  </si>
  <si>
    <t>Cheiracanthium</t>
  </si>
  <si>
    <t>Cheiracanthium punctorium</t>
  </si>
  <si>
    <t xml:space="preserve">(Villers, 1789) </t>
  </si>
  <si>
    <t>Micrommata virescens</t>
  </si>
  <si>
    <t>Micrommata virescens (Clerck, 1757)</t>
  </si>
  <si>
    <t>Tibellus oblongus</t>
  </si>
  <si>
    <t>Tibellus oblongus (Walckenaer, 1802)</t>
  </si>
  <si>
    <t>Philodromus aureolus</t>
  </si>
  <si>
    <t>Philodromus aureolus (Clerck, 1757)</t>
  </si>
  <si>
    <t>Philodromus poecilus</t>
  </si>
  <si>
    <t>Philodromus poecilus (Thorell, 1872)</t>
  </si>
  <si>
    <t>Philodromus varians</t>
  </si>
  <si>
    <t>Rhysodromus alascensis (Keyserling, 1884)</t>
  </si>
  <si>
    <t>Rhysodromus</t>
  </si>
  <si>
    <t>Rhysodromus alascensis</t>
  </si>
  <si>
    <t xml:space="preserve">(Keyserling, 1884) </t>
  </si>
  <si>
    <t>Philodromus pictus</t>
  </si>
  <si>
    <t>Rhysodromus pictus (Kroneberg, 1875)</t>
  </si>
  <si>
    <t>Rhysodromus pictus</t>
  </si>
  <si>
    <t>Synema plorator</t>
  </si>
  <si>
    <t>Synema plorator (O.Pickard-Cambridge, 1872)</t>
  </si>
  <si>
    <t>Xysticus luctuosus</t>
  </si>
  <si>
    <t>Xysticus luctuosus (Blackwall, 1836)</t>
  </si>
  <si>
    <t xml:space="preserve">(Blackwall, 1836) </t>
  </si>
  <si>
    <t>Xysticus ninnii</t>
  </si>
  <si>
    <t>Psammitis ninnii (Thorell, 1872)</t>
  </si>
  <si>
    <t>Psammitis</t>
  </si>
  <si>
    <t>Psammitis ninnii</t>
  </si>
  <si>
    <t>Xysticus cristatus</t>
  </si>
  <si>
    <t>Xysticus cristatus (Clerck, 1757)</t>
  </si>
  <si>
    <t>Xysticus graecus</t>
  </si>
  <si>
    <t>Bassaniodes graecus (C.L.Koch, 1837)</t>
  </si>
  <si>
    <t>Bassaniodes</t>
  </si>
  <si>
    <t>Bassaniodes graecus</t>
  </si>
  <si>
    <t xml:space="preserve">(C.L.Koch, 1837) </t>
  </si>
  <si>
    <t>Xysticus robustus</t>
  </si>
  <si>
    <t>Bassaniodes robustus (Hahn, 1832)</t>
  </si>
  <si>
    <t>Bassaniodes robustus</t>
  </si>
  <si>
    <t>Xysticus bifasciatus</t>
  </si>
  <si>
    <t>Xysticus bifasciatus C.L.Koch, 1837</t>
  </si>
  <si>
    <t>Oxyptila scabricola</t>
  </si>
  <si>
    <t>Ozyptila scabricula (Westring, 1851)</t>
  </si>
  <si>
    <t>Ozyptila scabricula</t>
  </si>
  <si>
    <t>Heriaeus hirsutus</t>
  </si>
  <si>
    <t>Heriaeus hirtus (Latreille, 1819)</t>
  </si>
  <si>
    <t>Heriaeus hirtus</t>
  </si>
  <si>
    <t xml:space="preserve">(Latreille, 1819) </t>
  </si>
  <si>
    <t>Oxyptila lugubris</t>
  </si>
  <si>
    <t>Ozyptila lugubris (Kroneberg, 1875)</t>
  </si>
  <si>
    <t>Ozyptila lugubris</t>
  </si>
  <si>
    <t>Oxyptila praticola</t>
  </si>
  <si>
    <t>Ozyptila praticola (C.L.Koch, 1837)</t>
  </si>
  <si>
    <t>Ozyptila praticola</t>
  </si>
  <si>
    <t>Misumena tricuspidata</t>
  </si>
  <si>
    <t>Ebrechtella tricuspidata (Fabricius, 1775)</t>
  </si>
  <si>
    <t>Ebrechtella</t>
  </si>
  <si>
    <t>Ebrechtella tricuspidata</t>
  </si>
  <si>
    <t xml:space="preserve">(Fabricius, 1775) </t>
  </si>
  <si>
    <t>Misumena vatia</t>
  </si>
  <si>
    <t>Misumena vatia (Clerck, 1757)</t>
  </si>
  <si>
    <t>Thomisus albus</t>
  </si>
  <si>
    <t>Thomisus Walckenaer, 1805</t>
  </si>
  <si>
    <t>Araneus stroemi</t>
  </si>
  <si>
    <t>Leviellus stroemi (Thorell, 1870)</t>
  </si>
  <si>
    <t>Leviellus</t>
  </si>
  <si>
    <t>Leviellus stroemi</t>
  </si>
  <si>
    <t xml:space="preserve">(Thorell, 1870) </t>
  </si>
  <si>
    <t>Araneus sanguineus</t>
  </si>
  <si>
    <t>Hypsosinga sanguinea (C.L.Koch, 1844)</t>
  </si>
  <si>
    <t>Hypsosinga sanguinea</t>
  </si>
  <si>
    <t xml:space="preserve">(C.L.Koch, 1844) </t>
  </si>
  <si>
    <t>Araneus pygmaeus</t>
  </si>
  <si>
    <t>Araneus hamatus</t>
  </si>
  <si>
    <t>Araneus adiantus</t>
  </si>
  <si>
    <t>Araneus patagiatus</t>
  </si>
  <si>
    <t>Araneus folium</t>
  </si>
  <si>
    <t>Araneus ixobolus</t>
  </si>
  <si>
    <t>Larinioides ixobolus (Thorell, 1873)</t>
  </si>
  <si>
    <t>Larinioides ixobolus</t>
  </si>
  <si>
    <t>Araneus redii</t>
  </si>
  <si>
    <t>Araneus cucurbitinus</t>
  </si>
  <si>
    <t>Semljicola barbiger</t>
  </si>
  <si>
    <t>Semljicola barbiger (L.Koch, 1879)</t>
  </si>
  <si>
    <t xml:space="preserve">(L.Koch, 1879) </t>
  </si>
  <si>
    <t>Lidia tarabaevi</t>
  </si>
  <si>
    <t>Lidia tarabaevi Saaristo &amp; Marusik, 2004</t>
  </si>
  <si>
    <t>Saaristo &amp; Marusik, 2004</t>
  </si>
  <si>
    <t>Oreoneta tienshangensis</t>
  </si>
  <si>
    <t>Oreoneta tienshangensis Saaristo &amp; Marusik, 2004</t>
  </si>
  <si>
    <t>Araneus ulrichi</t>
  </si>
  <si>
    <t>Gibbaranea ullrichi (Hahn, 1835)</t>
  </si>
  <si>
    <t>Gibbaranea ullrichi</t>
  </si>
  <si>
    <t xml:space="preserve">(Hahn, 1835) </t>
  </si>
  <si>
    <t>Lycosa praegrandis</t>
  </si>
  <si>
    <t>Lycosa praegrandis C.L.Koch, 1836</t>
  </si>
  <si>
    <t>C.L.Koch, 1836</t>
  </si>
  <si>
    <t>Asagena phalerata</t>
  </si>
  <si>
    <t>Asagena phalerata (Panzer, 1801)</t>
  </si>
  <si>
    <t xml:space="preserve">(Panzer, 1801) </t>
  </si>
  <si>
    <t>Sitticus talgarensis</t>
  </si>
  <si>
    <t>Attulus talgarensis (Logunov &amp; WesoЕ‚owska, 1993)</t>
  </si>
  <si>
    <t>Attulus talgarensis</t>
  </si>
  <si>
    <t xml:space="preserve">(Logunov &amp; WesoЕ‚owska, 1993) </t>
  </si>
  <si>
    <t>Lathrodectus tredecimguttatus</t>
  </si>
  <si>
    <t>Latrodectus tredecimguttatus (Rossi, 1790)</t>
  </si>
  <si>
    <t>Latrodectus</t>
  </si>
  <si>
    <t>Latrodectus tredecimguttatus</t>
  </si>
  <si>
    <t xml:space="preserve">(Rossi, 1790) </t>
  </si>
  <si>
    <t>Sitticus nenilini</t>
  </si>
  <si>
    <t>Attulus nenilini (Logunov &amp; WesoЕ‚owska, 1993)</t>
  </si>
  <si>
    <t>Attulus nenilini</t>
  </si>
  <si>
    <t>Sitticus monstrabilis</t>
  </si>
  <si>
    <t>Attulus monstrabilis</t>
  </si>
  <si>
    <t xml:space="preserve">(Logunov, 1992) </t>
  </si>
  <si>
    <t>Lithyphantes paukulllianus</t>
  </si>
  <si>
    <t>Steatoda paykulliana (Walckenaer, 1806)</t>
  </si>
  <si>
    <t>Steatoda paykulliana</t>
  </si>
  <si>
    <t xml:space="preserve">(Walckenaer, 1806) </t>
  </si>
  <si>
    <t>Lithyphantes corollatus</t>
  </si>
  <si>
    <t>Steatoda albomaculata (De Geer, 1778)</t>
  </si>
  <si>
    <t>Steatoda albomaculata</t>
  </si>
  <si>
    <t>Teutana castanea</t>
  </si>
  <si>
    <t>Steatoda castanea (Clerck, 1757)</t>
  </si>
  <si>
    <t>Steatoda castanea</t>
  </si>
  <si>
    <t>Steatoda bipunctata</t>
  </si>
  <si>
    <t>Steatoda bipunctata (Linnaeus, 1758)</t>
  </si>
  <si>
    <t>Theridium lineatum</t>
  </si>
  <si>
    <t>Enoplognatha ovata (Clerck, 1757)</t>
  </si>
  <si>
    <t>Enoplognatha</t>
  </si>
  <si>
    <t>Enoplognatha ovata</t>
  </si>
  <si>
    <t>Theridium denticulatum</t>
  </si>
  <si>
    <t>Theridion melanurum Hahn, 1831</t>
  </si>
  <si>
    <t>Theridion</t>
  </si>
  <si>
    <t>Theridion melanurum</t>
  </si>
  <si>
    <t>Hahn, 1831</t>
  </si>
  <si>
    <t>Theridium varians</t>
  </si>
  <si>
    <t>Theridion varians Hahn, 1833</t>
  </si>
  <si>
    <t>Theridion varians</t>
  </si>
  <si>
    <t>Hahn, 1833</t>
  </si>
  <si>
    <t>Theridium impressum</t>
  </si>
  <si>
    <t>Phylloneta impressa (L.Koch, 1881)</t>
  </si>
  <si>
    <t>Phylloneta</t>
  </si>
  <si>
    <t>Phylloneta impressa</t>
  </si>
  <si>
    <t xml:space="preserve">(L.Koch, 1881) </t>
  </si>
  <si>
    <t>Theridium dromedarium</t>
  </si>
  <si>
    <t>Paidiscura dromedaria (Simon, 1880)</t>
  </si>
  <si>
    <t>Paidiscura</t>
  </si>
  <si>
    <t>Paidiscura dromedaria</t>
  </si>
  <si>
    <t xml:space="preserve">(Simon, 1880) </t>
  </si>
  <si>
    <t>Euryopis laeta</t>
  </si>
  <si>
    <t>Euryopis laeta (Westring, 1861)</t>
  </si>
  <si>
    <t>Pholcus opilionoides</t>
  </si>
  <si>
    <t>Pholcus opilionoides (Schrank, 1781)</t>
  </si>
  <si>
    <t xml:space="preserve">(Schrank, 1781) </t>
  </si>
  <si>
    <t>Pterotricha cinerea</t>
  </si>
  <si>
    <t>Berlandina cinerea (Menge, 1872)</t>
  </si>
  <si>
    <t>Berlandina cinerea</t>
  </si>
  <si>
    <t xml:space="preserve">(Menge, 1872) </t>
  </si>
  <si>
    <t>Pterotricha aussereri</t>
  </si>
  <si>
    <t>Nomisia aussereri (L.Koch, 1872)</t>
  </si>
  <si>
    <t>Nomisia aussereri</t>
  </si>
  <si>
    <t xml:space="preserve">(L.Koch, 1872) </t>
  </si>
  <si>
    <t>Gnaphosa taurica</t>
  </si>
  <si>
    <t>Gnaphosa taurica Thorell, 1875</t>
  </si>
  <si>
    <t>Gnaphosa lucifuga</t>
  </si>
  <si>
    <t>Gnaphosa lucifuga (Walckenaer, 1802)</t>
  </si>
  <si>
    <t>Prosthesima serotina</t>
  </si>
  <si>
    <t>Zelotes longipes (L.Koch, 1866)</t>
  </si>
  <si>
    <t>Zelotes longipes</t>
  </si>
  <si>
    <t>Prosthesima praefica</t>
  </si>
  <si>
    <t>Drassyllus praeficus (L.Koch, 1866)</t>
  </si>
  <si>
    <t>Drassyllus</t>
  </si>
  <si>
    <t>Drassyllus praeficus</t>
  </si>
  <si>
    <t>Prosthesima apicorum</t>
  </si>
  <si>
    <t>Zelotes apricorum (L.Koch, 1876)</t>
  </si>
  <si>
    <t>Zelotes apricorum</t>
  </si>
  <si>
    <t xml:space="preserve">(L.Koch, 1876) </t>
  </si>
  <si>
    <t>Drassodes loricatus</t>
  </si>
  <si>
    <t>Sosticus loricatus (L.Koch, 1866)</t>
  </si>
  <si>
    <t>Sosticus</t>
  </si>
  <si>
    <t>Sosticus loricatus</t>
  </si>
  <si>
    <t>Drassodes villosus</t>
  </si>
  <si>
    <t>Drassodes villosus (Thorell, 1856)</t>
  </si>
  <si>
    <t xml:space="preserve">(Thorell, 1856) </t>
  </si>
  <si>
    <t>Drassodes lapidosus</t>
  </si>
  <si>
    <t>Drassodes lapidosus (Walckenaer, 1802)</t>
  </si>
  <si>
    <t>Segestria sp.</t>
  </si>
  <si>
    <t>Segestria Latreille, 1804</t>
  </si>
  <si>
    <t>Segestriidae</t>
  </si>
  <si>
    <t>Latreille, 1804</t>
  </si>
  <si>
    <t>Araneus grossus</t>
  </si>
  <si>
    <t>Araneus grossus (C.L.Koch, 1844)</t>
  </si>
  <si>
    <t>Meta dentipalpis</t>
  </si>
  <si>
    <t>Metleucauge dentipalpis (Kroneberg, 1875)</t>
  </si>
  <si>
    <t>Metleucauge</t>
  </si>
  <si>
    <t>Metleucauge dentipalpis</t>
  </si>
  <si>
    <t>Tetragnatha obtusa</t>
  </si>
  <si>
    <t>Tetragnatha obtusa C.L.Koch, 1837</t>
  </si>
  <si>
    <t>Tetragnatha solandri</t>
  </si>
  <si>
    <t>Tetragnatha montana Simon, 1874</t>
  </si>
  <si>
    <t>Tetragnatha montana</t>
  </si>
  <si>
    <t>Simon, 1874</t>
  </si>
  <si>
    <t>Tetragnatha pinicola</t>
  </si>
  <si>
    <t>Tetragnatha pinicola L.Koch, 1870</t>
  </si>
  <si>
    <t>L.Koch, 1870</t>
  </si>
  <si>
    <t>Tetragnatha extensa</t>
  </si>
  <si>
    <t>Tetragnatha extensa (Linnaeus, 1758)</t>
  </si>
  <si>
    <t>Pardosa italica</t>
  </si>
  <si>
    <t>Pardosa italica Tongiorgi, 1966</t>
  </si>
  <si>
    <t>Tongiorgi, 1966</t>
  </si>
  <si>
    <t>Pardosa turcestanica</t>
  </si>
  <si>
    <t>Arctosa Koch, 1847</t>
  </si>
  <si>
    <t>Koch, 1847</t>
  </si>
  <si>
    <t>Dictyna Sundevall, 1833</t>
  </si>
  <si>
    <t>Sundevall, 1833</t>
  </si>
  <si>
    <t>Pachygnatha degeeri</t>
  </si>
  <si>
    <t>Pachygnatha degeeri Sundevall, 1830</t>
  </si>
  <si>
    <t>Sundevall, 1830</t>
  </si>
  <si>
    <t>Pardosa Koch, 1847</t>
  </si>
  <si>
    <t>Pirata Sundevall, 1833</t>
  </si>
  <si>
    <t>Erigone dentipalpis</t>
  </si>
  <si>
    <t>Erigone dentipalpis (Wider, 1834)</t>
  </si>
  <si>
    <t>Pardosa jergeniensis</t>
  </si>
  <si>
    <t>Pardosa jergeniensis Ponomarev, 1979</t>
  </si>
  <si>
    <t>Ponomarev, 1979</t>
  </si>
  <si>
    <t>Zelotes Gistel, 1848</t>
  </si>
  <si>
    <t>Gistel, 1848</t>
  </si>
  <si>
    <t>Hylyphantes Simon, 1884</t>
  </si>
  <si>
    <t>Hylyphantes</t>
  </si>
  <si>
    <t>Simon, 1884</t>
  </si>
  <si>
    <t>Oedothorax apicatus</t>
  </si>
  <si>
    <t>Oedothorax apicatus (Blackwall, 1850)</t>
  </si>
  <si>
    <t xml:space="preserve">(Blackwall, 1850) </t>
  </si>
  <si>
    <t>Xysticus Koch, 1834-35</t>
  </si>
  <si>
    <t>Koch, 1834-35</t>
  </si>
  <si>
    <t>Pachygnatha clercki</t>
  </si>
  <si>
    <t>Pachygnatha clercki Sundevall, 1823</t>
  </si>
  <si>
    <t>Sundevall, 1823</t>
  </si>
  <si>
    <t>PHYLUM</t>
  </si>
  <si>
    <t>Erigone atra</t>
  </si>
  <si>
    <t>Berlandina Dalmas, 1922</t>
  </si>
  <si>
    <t>Dalmas, 1922</t>
  </si>
  <si>
    <t>Agyneta Hull, 1911</t>
  </si>
  <si>
    <t>Hull, 1911</t>
  </si>
  <si>
    <t>Pachygnatha de Geeri</t>
  </si>
  <si>
    <t>Stemonyphantes bucculentus</t>
  </si>
  <si>
    <t>Stemonyphantes lineatus (Linnaeus, 1758)</t>
  </si>
  <si>
    <t>Linyphia clathrata</t>
  </si>
  <si>
    <t>Neriene clathrata (Sundevall, 1830)</t>
  </si>
  <si>
    <t>Neriene</t>
  </si>
  <si>
    <t>Neriene clathrata</t>
  </si>
  <si>
    <t xml:space="preserve">(Sundevall, 1830) </t>
  </si>
  <si>
    <t>Linyphia pusilla</t>
  </si>
  <si>
    <t>Microlinyphia pusilla (Sundevall, 1830)</t>
  </si>
  <si>
    <t>Microlinyphia</t>
  </si>
  <si>
    <t>Microlinyphia pusilla</t>
  </si>
  <si>
    <t>Linyphia montana</t>
  </si>
  <si>
    <t>Neriene montana (Clerck, 1757)</t>
  </si>
  <si>
    <t>Neriene montana</t>
  </si>
  <si>
    <t>Linyphia phrygiana</t>
  </si>
  <si>
    <t>Pityohyphantes phrygianus (C.L.Koch, 1836)</t>
  </si>
  <si>
    <t>Pityohyphantes</t>
  </si>
  <si>
    <t>Pityohyphantes phrygianus</t>
  </si>
  <si>
    <t xml:space="preserve">(C.L.Koch, 1836) </t>
  </si>
  <si>
    <t>Lepthyphantes leprosus</t>
  </si>
  <si>
    <t>Lepthyphantes leprosus (Ohlert, 1865)</t>
  </si>
  <si>
    <t>Entelecara acuminata</t>
  </si>
  <si>
    <t>Entelecara acuminata (Wider, 1834)</t>
  </si>
  <si>
    <t>Eresus tristis</t>
  </si>
  <si>
    <t>Eresus tristis Kroneberg, 1875</t>
  </si>
  <si>
    <t>Kroneberg, 1875</t>
  </si>
  <si>
    <t>Eresus niger</t>
  </si>
  <si>
    <t>Nurscia albosignata</t>
  </si>
  <si>
    <t>Nurscia albosignata Simon, 1874</t>
  </si>
  <si>
    <t>Dictyna latens</t>
  </si>
  <si>
    <t>Brigittea latens (Fabricius, 1775)</t>
  </si>
  <si>
    <t>Brigittea</t>
  </si>
  <si>
    <t>Brigittea latens</t>
  </si>
  <si>
    <t>Dictyna arundinacea</t>
  </si>
  <si>
    <t>Dictyna arundinacea (Linnaeus, 1758)</t>
  </si>
  <si>
    <t>Uloborus walckenaerius</t>
  </si>
  <si>
    <t>Uloborus walckenaerius Latreille, 1806</t>
  </si>
  <si>
    <t>Sitticus Simon, 1901</t>
  </si>
  <si>
    <t>Simon, 1901</t>
  </si>
  <si>
    <t>Sitticus inopinabilis</t>
  </si>
  <si>
    <t>Attulus inopinabilis (Logunov, 1992)</t>
  </si>
  <si>
    <t>Attulus inopinabilis</t>
  </si>
  <si>
    <t>Sitticus dubatolovi</t>
  </si>
  <si>
    <t>Attulus dubatolovi (Logunov &amp; Rakov, 1998)</t>
  </si>
  <si>
    <t>Attulus dubatolovi</t>
  </si>
  <si>
    <t xml:space="preserve">(Logunov &amp; Rakov, 1998) </t>
  </si>
  <si>
    <t>Sitticus avocator</t>
  </si>
  <si>
    <t>Attulus avocator (O.Pickard-Cambridge, 1885)</t>
  </si>
  <si>
    <t>Attulus avocator</t>
  </si>
  <si>
    <t xml:space="preserve">(O.Pickard-Cambridge, 1885) </t>
  </si>
  <si>
    <t>Sitticus ammophilus</t>
  </si>
  <si>
    <t>Attulus ammophilus (Thorell, 1875)</t>
  </si>
  <si>
    <t>Attulus ammophilus</t>
  </si>
  <si>
    <t>Salticus proszynskii</t>
  </si>
  <si>
    <t>Salticus proszynskii Logunov, 1992</t>
  </si>
  <si>
    <t>Logunov, 1992</t>
  </si>
  <si>
    <t>Ptocasius variegatus</t>
  </si>
  <si>
    <t>Ptocasius variegatus Logunov, 1995</t>
  </si>
  <si>
    <t>Logunov, 1995</t>
  </si>
  <si>
    <t>Pseudicius courtauldi</t>
  </si>
  <si>
    <t>Pseudicius courtauldi Bristowe, 1935</t>
  </si>
  <si>
    <t>Bristowe, 1935</t>
  </si>
  <si>
    <t>Talanites fagei</t>
  </si>
  <si>
    <t>Talanites fagei Spassky, 1938</t>
  </si>
  <si>
    <t>Spassky, 1938</t>
  </si>
  <si>
    <t>Araneus strandiellus</t>
  </si>
  <si>
    <t>Araneus strandiellus Charitonov, 1951</t>
  </si>
  <si>
    <t>Charitonov, 1951</t>
  </si>
  <si>
    <t>Diaea suspiciosa</t>
  </si>
  <si>
    <t>Diaea suspiciosa O.Pickard-Cambridge, 1885</t>
  </si>
  <si>
    <t>O.Pickard-Cambridge, 1885</t>
  </si>
  <si>
    <t>"Oxyptila" lugubris</t>
  </si>
  <si>
    <t>FUZZY</t>
  </si>
  <si>
    <t>Xysticus tristrami</t>
  </si>
  <si>
    <t>Bassaniodes tristrami (O.Pickard-Cambridge, 1872)</t>
  </si>
  <si>
    <t>Xysticus mongolicus</t>
  </si>
  <si>
    <t>Xysticus mongolicus Schenkel, 1963</t>
  </si>
  <si>
    <t>SYNONYM</t>
  </si>
  <si>
    <t>Spiracme</t>
  </si>
  <si>
    <t>Spiracme mongolica</t>
  </si>
  <si>
    <t>Schenkel, 1963</t>
  </si>
  <si>
    <t>Xysticus lapidarius</t>
  </si>
  <si>
    <t>Xysticus lapidarius Utochkin, 1968</t>
  </si>
  <si>
    <t>Xysticus minor</t>
  </si>
  <si>
    <t>Psammitis minor (Charitonov, 1946)</t>
  </si>
  <si>
    <t>Psammitis minor</t>
  </si>
  <si>
    <t xml:space="preserve">(Charitonov, 1946) </t>
  </si>
  <si>
    <t>Xysticus kiritschenkoi</t>
  </si>
  <si>
    <t>Xysticus dzhungaricus Tystshenko, 1965</t>
  </si>
  <si>
    <t>Xysticus dzhungaricus</t>
  </si>
  <si>
    <t>Tystshenko, 1965</t>
  </si>
  <si>
    <t>Xysticus urgumchak</t>
  </si>
  <si>
    <t>Xysticus urgumchak Marusik &amp; Logunov, 1990</t>
  </si>
  <si>
    <t>Marusik &amp; Logunov, 1990</t>
  </si>
  <si>
    <t>Xysticus taukumkurt</t>
  </si>
  <si>
    <t>Xysticus taukumkurt Marusik &amp; Logunov, 1990</t>
  </si>
  <si>
    <t>Xysticus bakanas</t>
  </si>
  <si>
    <t>Xysticus bakanas Marusik &amp; Logunov, 1990</t>
  </si>
  <si>
    <t>Thomisus onustus</t>
  </si>
  <si>
    <t>Thomisus onustus Walckenaer, 1805</t>
  </si>
  <si>
    <t>Pellenes pseudobrevis</t>
  </si>
  <si>
    <t>Pellenes pseudobrevis Logunov, Marusik &amp; Rakov, 1999</t>
  </si>
  <si>
    <t>Logunov, Marusik &amp; Rakov, 1999</t>
  </si>
  <si>
    <t>Pellenes geniculatus</t>
  </si>
  <si>
    <t>Pellenes geniculatus (Simon, 1868)</t>
  </si>
  <si>
    <t>Pellenes epularis</t>
  </si>
  <si>
    <t>Pellenes epularis (O.Pickard-Cambridge, 1872)</t>
  </si>
  <si>
    <t>Pellenes amazonka</t>
  </si>
  <si>
    <t>Pellenes amazonka Logunov, Marusik &amp; Rakov, 1999</t>
  </si>
  <si>
    <t>Pellenes allegrii</t>
  </si>
  <si>
    <t>Pellenes allegrii Caporiacco, 1935</t>
  </si>
  <si>
    <t>Caporiacco, 1935</t>
  </si>
  <si>
    <t>Yllenus coreanus</t>
  </si>
  <si>
    <t>Marusyllus coreanus (PrГіszyЕ„ski, 1968)</t>
  </si>
  <si>
    <t>Marusyllus</t>
  </si>
  <si>
    <t>Marusyllus coreanus</t>
  </si>
  <si>
    <t xml:space="preserve">(PrГіszyЕ„ski, 1968) </t>
  </si>
  <si>
    <t>Yllenus zyuzini</t>
  </si>
  <si>
    <t>Yllenus zyuzini Logunov &amp; Marusik, 2003</t>
  </si>
  <si>
    <t>Logunov &amp; Marusik, 2003</t>
  </si>
  <si>
    <t>Yllenus uiguricus</t>
  </si>
  <si>
    <t>Yllenus uiguricus Logunov &amp; Marusik, 2003</t>
  </si>
  <si>
    <t>Yllenus turkestanicus</t>
  </si>
  <si>
    <t>Yllenus turkestanicus Logunov &amp; Marusik, 2003</t>
  </si>
  <si>
    <t>Yllenus dunini</t>
  </si>
  <si>
    <t>Yllenus dunini Logunov &amp; Marusik, 2003</t>
  </si>
  <si>
    <t>Yllenus charynensis</t>
  </si>
  <si>
    <t>Yllenus charynensis Logunov &amp; Marusik, 2003</t>
  </si>
  <si>
    <t>Pseudicius cinctus</t>
  </si>
  <si>
    <t>Rudakius cinctus (O.Pickard-Cambridge, 1885)</t>
  </si>
  <si>
    <t>Rudakius</t>
  </si>
  <si>
    <t>Rudakius cinctus</t>
  </si>
  <si>
    <t>Yllenus zhilgaensis</t>
  </si>
  <si>
    <t>Pseudomogrus zhilgaensis (Logunov &amp; Marusik, 2003)</t>
  </si>
  <si>
    <t>Pseudomogrus</t>
  </si>
  <si>
    <t>Pseudomogrus zhilgaensis</t>
  </si>
  <si>
    <t xml:space="preserve">(Logunov &amp; Marusik, 2003) </t>
  </si>
  <si>
    <t>Yllenus validus</t>
  </si>
  <si>
    <t>Pseudomogrus validus (Simon, 1889)</t>
  </si>
  <si>
    <t>Pseudomogrus validus</t>
  </si>
  <si>
    <t xml:space="preserve">(Simon, 1889) </t>
  </si>
  <si>
    <t>Yllenus pseudovalidus</t>
  </si>
  <si>
    <t>Pseudomogrus pseudovalidus (Logunov &amp; Marusik, 2003)</t>
  </si>
  <si>
    <t>Pseudomogrus pseudovalidus</t>
  </si>
  <si>
    <t>Pseudicius afghanicus</t>
  </si>
  <si>
    <t>Rudakius afghanicus (Andreeva, HД™ciak &amp; PrГіszyЕ„ski, 1984)</t>
  </si>
  <si>
    <t>Rudakius afghanicus</t>
  </si>
  <si>
    <t xml:space="preserve">(Andreeva, HД™ciak &amp; PrГіszyЕ„ski, 1984) </t>
  </si>
  <si>
    <t>Yllenus dalaensis</t>
  </si>
  <si>
    <t>Pseudomogrus dalaensis (Logunov &amp; Marusik, 2003)</t>
  </si>
  <si>
    <t>Pseudomogrus dalaensis</t>
  </si>
  <si>
    <t>Yllenus bakanas</t>
  </si>
  <si>
    <t>Pseudomogrus bakanas (Logunov &amp; Marusik, 2003)</t>
  </si>
  <si>
    <t>Pseudomogrus bakanas</t>
  </si>
  <si>
    <t>Yllenus albocinctus</t>
  </si>
  <si>
    <t>Pseudomogrus albocinctus (Kroneberg, 1875)</t>
  </si>
  <si>
    <t>Pseudomogrus albocinctus</t>
  </si>
  <si>
    <t>Neon levis</t>
  </si>
  <si>
    <t>Neon levis (Simon, 1871)</t>
  </si>
  <si>
    <t xml:space="preserve">(Simon, 1871) </t>
  </si>
  <si>
    <t>Macaroeris asiaticus</t>
  </si>
  <si>
    <t>Macaroeris asiatica Logunov &amp; Rakov, 1998</t>
  </si>
  <si>
    <t>Macaroeris asiatica</t>
  </si>
  <si>
    <t>Logunov &amp; Rakov, 1998</t>
  </si>
  <si>
    <t>Ballus chalybeius</t>
  </si>
  <si>
    <t>Ballus chalybeius (Walckenaer, 1802)</t>
  </si>
  <si>
    <t>Pellenes Simon, 1876</t>
  </si>
  <si>
    <t>Araneus Clerck, 1757</t>
  </si>
  <si>
    <t>Haplodrassus Chamberlin, 1922</t>
  </si>
  <si>
    <t>Chamberlin, 1922</t>
  </si>
  <si>
    <t>Collinsia caliginosa</t>
  </si>
  <si>
    <t>Collinsia caliginosa (L.Koch, 1879)</t>
  </si>
  <si>
    <t>Semljicola barbigera</t>
  </si>
  <si>
    <t>SemIjicola barbigera</t>
  </si>
  <si>
    <t>Dysdera ferghanica</t>
  </si>
  <si>
    <t>Dysdera ferghanica Dunin, 1985</t>
  </si>
  <si>
    <t>Dysderidae</t>
  </si>
  <si>
    <t>Dunin, 1985</t>
  </si>
  <si>
    <t>Dysdera limitanea</t>
  </si>
  <si>
    <t>Dysdera limitanea Dunin, 1985</t>
  </si>
  <si>
    <t>Dysdera pococki</t>
  </si>
  <si>
    <t>Dysdera pococki Dunin, 1985</t>
  </si>
  <si>
    <t>Thanatus constellatus</t>
  </si>
  <si>
    <t>Thanatus oblongiusculus (Lucas, 1846)</t>
  </si>
  <si>
    <t>Thanatus oblongiusculus</t>
  </si>
  <si>
    <t xml:space="preserve">(Lucas, 1846) </t>
  </si>
  <si>
    <t>Mogrus larisae</t>
  </si>
  <si>
    <t>Mogrus larisae Logunov, 1995</t>
  </si>
  <si>
    <t>Philodromus triangulatus</t>
  </si>
  <si>
    <t>Rhysodromus triangulatus (Urita &amp; Song, 1987)</t>
  </si>
  <si>
    <t>Rhysodromus triangulatus</t>
  </si>
  <si>
    <t xml:space="preserve">(Urita &amp; Song, 1987) </t>
  </si>
  <si>
    <t>Philodromus fallax</t>
  </si>
  <si>
    <t>Rhysodromus fallax (Sundevall, 1833)</t>
  </si>
  <si>
    <t>Rhysodromus fallax</t>
  </si>
  <si>
    <t>Philodromus xinjiangensis</t>
  </si>
  <si>
    <t>Rhysodromus xinjiangensis (Tang &amp; Song, 1987)</t>
  </si>
  <si>
    <t>Rhysodromus xinjiangensis</t>
  </si>
  <si>
    <t xml:space="preserve">(Tang &amp; Song, 1987) </t>
  </si>
  <si>
    <t>Philodromus timidus</t>
  </si>
  <si>
    <t>Rhysodromus timidus (Szita &amp; Logunov, 2008)</t>
  </si>
  <si>
    <t>Rhysodromus timidus</t>
  </si>
  <si>
    <t xml:space="preserve">(Szita &amp; Logunov, 2008) </t>
  </si>
  <si>
    <t>Philodromus xerophilus</t>
  </si>
  <si>
    <t>Rhysodromus xerophilus (Szita &amp; Logunov, 2008)</t>
  </si>
  <si>
    <t>Rhysodromus xerophilus</t>
  </si>
  <si>
    <t>Philodromus ablegminus</t>
  </si>
  <si>
    <t>Rhysodromus ablegminus (Szita &amp; Logunov, 2008)</t>
  </si>
  <si>
    <t>Rhysodromus ablegminus</t>
  </si>
  <si>
    <t>Philodromus histrio</t>
  </si>
  <si>
    <t>Rhysodromus histrio (Latreille, 1819)</t>
  </si>
  <si>
    <t>Rhysodromus histrio</t>
  </si>
  <si>
    <t>Heliophanus wesolowskae</t>
  </si>
  <si>
    <t>Heliophanus wesolowskae Rakov &amp; Logunov, 1997</t>
  </si>
  <si>
    <t>Rakov &amp; Logunov, 1997</t>
  </si>
  <si>
    <t>Heliophanus potanini</t>
  </si>
  <si>
    <t>Heliophanus potanini Schenkel, 1963</t>
  </si>
  <si>
    <t>Heliophanus forcipifer</t>
  </si>
  <si>
    <t>Heliophanus forcipifer KulczyЕ„ski, 1895</t>
  </si>
  <si>
    <t>KulczyЕ„ski, 1895</t>
  </si>
  <si>
    <t>Heliophanus flavipes</t>
  </si>
  <si>
    <t>Heliophanus flavipes (Hahn, 1832)</t>
  </si>
  <si>
    <t>Heliophanus curvidens</t>
  </si>
  <si>
    <t>Heliophanus curvidens (O.Pickard-Cambridge, 1872)</t>
  </si>
  <si>
    <t>Heliophanus chovdensis</t>
  </si>
  <si>
    <t>Heliophanus chovdensis PrГіszyЕ„ski, 1982</t>
  </si>
  <si>
    <t>PrГіszyЕ„ski, 1982</t>
  </si>
  <si>
    <t>Gnaphosa ilika</t>
  </si>
  <si>
    <t>Gnaphosa ilika Ovtsharenko, Platnick &amp; Song, 1992</t>
  </si>
  <si>
    <t>Gnaphosa licenti</t>
  </si>
  <si>
    <t>Gnaphosa licenti Schenkel, 1953</t>
  </si>
  <si>
    <t>Schenkel, 1953</t>
  </si>
  <si>
    <t>Gnaphosa mongolica</t>
  </si>
  <si>
    <t>Gnaphosa mongolica Simon, 1895</t>
  </si>
  <si>
    <t>Simon, 1895</t>
  </si>
  <si>
    <t>Gnaphosa dolosa</t>
  </si>
  <si>
    <t>Gnaphosa dolosa Herman, 1879</t>
  </si>
  <si>
    <t>Herman, 1879</t>
  </si>
  <si>
    <t>Robertus ussuricus</t>
  </si>
  <si>
    <t>Robertus ussuricus Eskov, 1987</t>
  </si>
  <si>
    <t>Robertus ungulatus</t>
  </si>
  <si>
    <t>Robertus ungulatus Vogelsanger, 1944</t>
  </si>
  <si>
    <t>Vogelsanger, 1944</t>
  </si>
  <si>
    <t>Robertus sibiricus</t>
  </si>
  <si>
    <t>Robertus sibiricus Eskov, 1987</t>
  </si>
  <si>
    <t>Robertus scoticus</t>
  </si>
  <si>
    <t>Robertus scoticus Jackson, 1914</t>
  </si>
  <si>
    <t>Jackson, 1914</t>
  </si>
  <si>
    <t>Robertus neglectus</t>
  </si>
  <si>
    <t>Robertus neglectus (O.Pickard-Cambridge, 1871)</t>
  </si>
  <si>
    <t xml:space="preserve">(O.Pickard-Cambridge, 1871) </t>
  </si>
  <si>
    <t>Robertus mediterraneus</t>
  </si>
  <si>
    <t>Robertus mediterraneus Eskov, 1987</t>
  </si>
  <si>
    <t>Bianor stepposus</t>
  </si>
  <si>
    <t>Sibianor Logunov, 2001</t>
  </si>
  <si>
    <t>Logunov, 2001</t>
  </si>
  <si>
    <t>Robertus lyrifer</t>
  </si>
  <si>
    <t>Robertus lyrifer Holm, 1939</t>
  </si>
  <si>
    <t>Holm, 1939</t>
  </si>
  <si>
    <t>Robertus lividus</t>
  </si>
  <si>
    <t>Robertus lividus (Blackwall, 1836)</t>
  </si>
  <si>
    <t>Sitticus kazakhstanicus</t>
  </si>
  <si>
    <t>Attulus kazakhstanicus (Logunov, 1992)</t>
  </si>
  <si>
    <t>Attulus kazakhstanicus</t>
  </si>
  <si>
    <t>Robertus kastoni</t>
  </si>
  <si>
    <t>Robertus kastoni Eskov, 1987</t>
  </si>
  <si>
    <t>Robertus golovatchi</t>
  </si>
  <si>
    <t>Robertus golovatchi Eskov, 1987</t>
  </si>
  <si>
    <t>Salticus dzhungaricus</t>
  </si>
  <si>
    <t>Salticus dzhungaricus Logunov, 1992</t>
  </si>
  <si>
    <t>Robertus frivaldszkyi</t>
  </si>
  <si>
    <t>Robertus frivaldszkyi (Chyzer, 1894)</t>
  </si>
  <si>
    <t xml:space="preserve">(Chyzer, 1894) </t>
  </si>
  <si>
    <t>Robertus arundineti</t>
  </si>
  <si>
    <t>Robertus arundineti (O.Pickard-Cambridge, 1871)</t>
  </si>
  <si>
    <t>Xysticus pseudocristatus</t>
  </si>
  <si>
    <t>Xysticus pseudocristatus Azarkina &amp; Logunov, 2001</t>
  </si>
  <si>
    <t>Azarkina &amp; Logunov, 2001</t>
  </si>
  <si>
    <t>Aelurillus m-nigrum</t>
  </si>
  <si>
    <t>Aelurillus m-nigrum KulczyЕ„ski, 1891</t>
  </si>
  <si>
    <t>KulczyЕ„ski, 1891</t>
  </si>
  <si>
    <t>Mogrus antoninus</t>
  </si>
  <si>
    <t>Mogrus antoninus Andreeva, 1976</t>
  </si>
  <si>
    <t>Andreeva, 1976</t>
  </si>
  <si>
    <t>Oxyopes takobius</t>
  </si>
  <si>
    <t>Oxyopes takobius Andreeva &amp; Tystshenko, 1969</t>
  </si>
  <si>
    <t>Andreeva &amp; Tystshenko, 1969</t>
  </si>
  <si>
    <t>Achaearanea tabulata</t>
  </si>
  <si>
    <t>Parasteatoda tabulata (Levi, 1980)</t>
  </si>
  <si>
    <t>Parasteatoda</t>
  </si>
  <si>
    <t>Parasteatoda tabulata</t>
  </si>
  <si>
    <t xml:space="preserve">(Levi, 1980) </t>
  </si>
  <si>
    <t>Heriaeus fedotovi</t>
  </si>
  <si>
    <t>Heriaeus fedotovi Charitonov, 1946</t>
  </si>
  <si>
    <t>Heriaeus graminicola</t>
  </si>
  <si>
    <t>Heriaeus graminicola (Doleschall, 1852)</t>
  </si>
  <si>
    <t xml:space="preserve">(Doleschall, 1852) </t>
  </si>
  <si>
    <t>Heriaeus simonii</t>
  </si>
  <si>
    <t>Heriaeus simoni KulczyЕ„ski, 1903</t>
  </si>
  <si>
    <t>Heriaeus simoni</t>
  </si>
  <si>
    <t>KulczyЕ„ski, 1903</t>
  </si>
  <si>
    <t>Heriaeus mellottei</t>
  </si>
  <si>
    <t>Heriaeus mellotteei Simon, 1886</t>
  </si>
  <si>
    <t>Heriaeus mellotteei</t>
  </si>
  <si>
    <t>Zelotes latreillei</t>
  </si>
  <si>
    <t>Zelotes latreillei (Simon, 1878)</t>
  </si>
  <si>
    <t>Heser malefactor</t>
  </si>
  <si>
    <t>Heser malefactor Tuneva, 2004</t>
  </si>
  <si>
    <t>Tuneva, 2004</t>
  </si>
  <si>
    <t>Heriaeus orientalis</t>
  </si>
  <si>
    <t>Heriaeus orientalis Simon, 1918</t>
  </si>
  <si>
    <t>Heriaeus buffonopsis</t>
  </si>
  <si>
    <t>Heriaeus buffonopsis Loerbroks, 1983</t>
  </si>
  <si>
    <t>Heriaeus delticus</t>
  </si>
  <si>
    <t>Heriaeus delticus Utochkin, 1985</t>
  </si>
  <si>
    <t>Utochkin, 1985</t>
  </si>
  <si>
    <t>Heriaeus charitonovi</t>
  </si>
  <si>
    <t>Heriaeus charitonovi Utochkin, 1985</t>
  </si>
  <si>
    <t>Heriaeus capillatus</t>
  </si>
  <si>
    <t>Heriaeus capillatus Utochkin, 1985</t>
  </si>
  <si>
    <t>Xysticus loeffleri</t>
  </si>
  <si>
    <t>Bassaniodes loeffleri (Roewer, 1955)</t>
  </si>
  <si>
    <t>Bassaniodes loeffleri</t>
  </si>
  <si>
    <t xml:space="preserve">(Roewer, 1955) </t>
  </si>
  <si>
    <t>Xysticus inaequalis</t>
  </si>
  <si>
    <t>Ozyptila inaequalis (KulczyЕ„ski, 1901)</t>
  </si>
  <si>
    <t>Ozyptila inaequalis</t>
  </si>
  <si>
    <t xml:space="preserve">(KulczyЕ„ski, 1901) </t>
  </si>
  <si>
    <t>Synema utotchkini</t>
  </si>
  <si>
    <t>Synema utotchkini Marusik &amp; Logunov, 1995</t>
  </si>
  <si>
    <t>Marusik &amp; Logunov, 1995</t>
  </si>
  <si>
    <t>Phlegra profuga</t>
  </si>
  <si>
    <t>Phlegra profuga Logunov, 1996</t>
  </si>
  <si>
    <t>Phlegra andreevae</t>
  </si>
  <si>
    <t>Phlegra andreevae Logunov, 1996</t>
  </si>
  <si>
    <t>Mogrus neglectus</t>
  </si>
  <si>
    <t>Mogrus neglectus (Simon, 1868)</t>
  </si>
  <si>
    <t>Evarcha falcata</t>
  </si>
  <si>
    <t>Evarcha falcata (Clerck, 1757)</t>
  </si>
  <si>
    <t>Haplodrassus rugosus</t>
  </si>
  <si>
    <t>Haplodrassus rugosus Tuneva, 2004</t>
  </si>
  <si>
    <t>Talavera petrensis</t>
  </si>
  <si>
    <t>Talavera petrensis (C.L.Koch, 1837)</t>
  </si>
  <si>
    <t>Chalcoscirtus karakurt</t>
  </si>
  <si>
    <t>Chalcoscirtus karakurt Marusik, 1991</t>
  </si>
  <si>
    <t>Marusik, 1991</t>
  </si>
  <si>
    <t>Sitticus distinguendus</t>
  </si>
  <si>
    <t>Attulus distinguendus (Simon, 1868)</t>
  </si>
  <si>
    <t>Attulus distinguendus</t>
  </si>
  <si>
    <t>Talavera krocha</t>
  </si>
  <si>
    <t>Talavera krocha Logunov &amp; Kronestedt, 2003</t>
  </si>
  <si>
    <t>Logunov &amp; Kronestedt, 2003</t>
  </si>
  <si>
    <t>Talavera aperta</t>
  </si>
  <si>
    <t>Talavera aperta (Miller, 1971)</t>
  </si>
  <si>
    <t xml:space="preserve">(Miller, 1971) </t>
  </si>
  <si>
    <t>Philodromus dispar</t>
  </si>
  <si>
    <t>Philodromus dispar Walckenaer, 1826</t>
  </si>
  <si>
    <t>Walckenaer, 1826</t>
  </si>
  <si>
    <t>Phlegra obscurimagna</t>
  </si>
  <si>
    <t>Phlegra obscurimagna Azarkina, 2004</t>
  </si>
  <si>
    <t>Azarkina, 2004</t>
  </si>
  <si>
    <t>Phlegra fasciata</t>
  </si>
  <si>
    <t>Phlegra fasciata (Hahn, 1826)</t>
  </si>
  <si>
    <t xml:space="preserve">(Hahn, 1826) </t>
  </si>
  <si>
    <t>Zelotes solstitialis</t>
  </si>
  <si>
    <t>Civizelotes solstitialis (Levy, 1998)</t>
  </si>
  <si>
    <t>Civizelotes</t>
  </si>
  <si>
    <t>Civizelotes solstitialis</t>
  </si>
  <si>
    <t xml:space="preserve">(Levy, 1998) </t>
  </si>
  <si>
    <t>Zelotes helvolus</t>
  </si>
  <si>
    <t>Cryptodrassus helvolus (O.Pickard-Cambridge, 1872)</t>
  </si>
  <si>
    <t>Cryptodrassus</t>
  </si>
  <si>
    <t>Cryptodrassus helvolus</t>
  </si>
  <si>
    <t>Trachyzelotes fuscipes</t>
  </si>
  <si>
    <t>Marinarozelotes fuscipes (L.Koch, 1866)</t>
  </si>
  <si>
    <t>Marinarozelotes</t>
  </si>
  <si>
    <t>Marinarozelotes fuscipes</t>
  </si>
  <si>
    <t>Nomisia exornata</t>
  </si>
  <si>
    <t>Nomisia exornata (C.L.Koch, 1839)</t>
  </si>
  <si>
    <t xml:space="preserve">(C.L.Koch, 1839) </t>
  </si>
  <si>
    <t>Chalcoscirtus parvulus</t>
  </si>
  <si>
    <t>Chalcoscirtus parvulus Marusik, 1991</t>
  </si>
  <si>
    <t>Chalcoscirtus paraansobicus</t>
  </si>
  <si>
    <t>Chalcoscirtus paraansobicus Marusik, 1990</t>
  </si>
  <si>
    <t>Marusik, 1990</t>
  </si>
  <si>
    <t>Chalcoscirtus tanasevichi</t>
  </si>
  <si>
    <t>Chalcoscirtus tanasevichi Marusik, 1991</t>
  </si>
  <si>
    <t>Berlandina propinqua</t>
  </si>
  <si>
    <t>Berlandina propinqua Roewer, 1961</t>
  </si>
  <si>
    <t>Chalcoscirtus platnicki</t>
  </si>
  <si>
    <t>Chalcoscirtus platnicki Marusik, 1995</t>
  </si>
  <si>
    <t>Marusik, 1995</t>
  </si>
  <si>
    <t>Chalcoscirtus sp.</t>
  </si>
  <si>
    <t>Chalcoscirtus Bertkau, 1880</t>
  </si>
  <si>
    <t>Bertkau, 1880</t>
  </si>
  <si>
    <t>Chalcoscirtus michailovi</t>
  </si>
  <si>
    <t>Chalcoscirtus michailovi Logunov &amp; Marusik, 1999</t>
  </si>
  <si>
    <t>Logunov &amp; Marusik, 1999</t>
  </si>
  <si>
    <t>Chalcoscirtus infimus</t>
  </si>
  <si>
    <t>Chalcoscirtus infimus (Simon, 1868)</t>
  </si>
  <si>
    <t>Chalcoscirtus charynensis</t>
  </si>
  <si>
    <t>Chalcoscirtus charynensis Logunov &amp; Marusik, 1999</t>
  </si>
  <si>
    <t>Chalcoscirtus brevicymbialis</t>
  </si>
  <si>
    <t>Chalcoscirtus brevicymbialis Wunderlich, 1980</t>
  </si>
  <si>
    <t>Wunderlich, 1980</t>
  </si>
  <si>
    <t>Berlandina hui</t>
  </si>
  <si>
    <t>Berlandina hui Song, Zhu &amp; Zhang, 2004</t>
  </si>
  <si>
    <t>Song, Zhu &amp; Zhang, 2004</t>
  </si>
  <si>
    <t>Pellenes sibiricus</t>
  </si>
  <si>
    <t>Pellenes sibiricus Logunov &amp; Marusik, 1994</t>
  </si>
  <si>
    <t>Logunov &amp; Marusik, 1994</t>
  </si>
  <si>
    <t>Dendryphantes ovchinnikovi</t>
  </si>
  <si>
    <t>Dendryphantes ovchinnikovi Logunov &amp; Marusik, 1994</t>
  </si>
  <si>
    <t>FAMILY</t>
  </si>
  <si>
    <t>Marusik, Mikhailov: the species should be transferred from Ozyptila to another genera</t>
  </si>
  <si>
    <t>Таксон_raw</t>
  </si>
  <si>
    <t>Таксон_new</t>
  </si>
  <si>
    <t>Blackwall, 1833</t>
  </si>
  <si>
    <t>Erigone atra Blackwall, 1833</t>
  </si>
  <si>
    <t>Micaria Westring, 1851</t>
  </si>
  <si>
    <t>Westring, 1851</t>
  </si>
  <si>
    <t>taxonomicalRemarks</t>
  </si>
  <si>
    <t>Heriaeus simoni Kulczynski, 1903</t>
  </si>
  <si>
    <t>Marusik, 1991: Chalcoscirtus (s. str.) karakurt Marusik, 1991</t>
  </si>
  <si>
    <t>Noted as subspecies Devade indistincta indistincta (O.P.-Cambridge, 1872)</t>
  </si>
  <si>
    <t>Cebrennus logunovi Jäger, 2000</t>
  </si>
  <si>
    <t>Provided as Lepthyphantes pepticus Tanasevitch</t>
  </si>
  <si>
    <t>Provided within Clubionidae family</t>
  </si>
  <si>
    <t>Provided within Dysderiae family</t>
  </si>
  <si>
    <t>Noted as holotype and paratypes, but this is not (re)description of the species</t>
  </si>
  <si>
    <t>Provided within Thomisidae family</t>
  </si>
  <si>
    <t>Provided within Argiopidae family</t>
  </si>
  <si>
    <t>Provided as subspecies Devade indistincta tatyanae subsp. n. Esyunin, 1994</t>
  </si>
  <si>
    <t>Provided within Drassidae family</t>
  </si>
  <si>
    <t>Provided as Philodromus aureolus subsp. caespiticola within Thomisidae family</t>
  </si>
  <si>
    <t>Allotype</t>
  </si>
  <si>
    <t>Nekhaeva: most likely this is X. pseudocristatus, material examination is required</t>
  </si>
  <si>
    <t>gen. n., holotype and paratype</t>
  </si>
  <si>
    <t>comb. n.: transferred to the new genera</t>
  </si>
  <si>
    <t>holotype and paratype aren't established</t>
  </si>
  <si>
    <t>Provided as Arctosa cf. stigmosa</t>
  </si>
  <si>
    <t>Subadult female provided as 'Evippa sp.?'</t>
  </si>
  <si>
    <t>Provided as Araneus marmoreus var. pyramidata Cl.</t>
  </si>
  <si>
    <t>disposition: Institute for Systematics and Ecology of Animals, Novosibirsk, Russia</t>
  </si>
  <si>
    <t>хранится в ZMMU. цитата Hilaira frigida montigena: Eskov, 1987: 1030.</t>
  </si>
  <si>
    <t>Provided as Pardosa c.f. agrestis</t>
  </si>
  <si>
    <t>holotype and paratype</t>
  </si>
  <si>
    <t>holotype. Disposition: Perm state university</t>
  </si>
  <si>
    <t>Provided as Zelotes sp.2</t>
  </si>
  <si>
    <t>Provided as Zelotes sp.1</t>
  </si>
  <si>
    <t>Provided as Xysticus kiritschenkoi Utochkin, 1968</t>
  </si>
  <si>
    <t>Provided as Heliophanus cambridgei</t>
  </si>
  <si>
    <t>Pholcus fagei Kratochvil, 1940</t>
  </si>
  <si>
    <t>type and holotype aren't established; Huber (2011) provided this species as Pholcus sogdianae</t>
  </si>
  <si>
    <t>Hilaira frigida montigena: Eskov, 1987: 1030</t>
  </si>
  <si>
    <t>disposition: Zoological museum of the Moscow State University</t>
  </si>
  <si>
    <t>Tarabaev (1979) provided this species as M. scenica</t>
  </si>
  <si>
    <t>holotype and paratypes; disposition: ZMMU</t>
  </si>
  <si>
    <t>sp.n.: holotype</t>
  </si>
  <si>
    <t>sp.n.: paratype</t>
  </si>
  <si>
    <t>sp.n., types material</t>
  </si>
  <si>
    <t>sp. n.: holotype</t>
  </si>
  <si>
    <t>sp. n.: paratype</t>
  </si>
  <si>
    <t>disposition: NMP = National Museum in Prague, Prague, Czech Republic</t>
  </si>
  <si>
    <t>disposition: ZMUM = Zoological Museum of the Moscow University, Moscow, Russia</t>
  </si>
  <si>
    <t>disposition: ISEA 001.8357</t>
  </si>
  <si>
    <t>disposition: ISEA 001.8356</t>
  </si>
  <si>
    <t>disposition: MSNV=Museo
Civico di Storia Naturale di Verona, Italy</t>
  </si>
  <si>
    <t>disposition: ZMMU</t>
  </si>
  <si>
    <t>disposition: AGPC401=A.V. Gromov personal collection</t>
  </si>
  <si>
    <t>disposition: CMU (Zod 518) = Collection of Masaryk University, Brno, Czech Republic</t>
  </si>
  <si>
    <t>sp. n.: holotype; disposition: ZMUM = Zoological Museum of the Moscow University, Moscow, Russia</t>
  </si>
  <si>
    <t>sp. n. holotype</t>
  </si>
  <si>
    <t>sp. n.: holotype; disposition: ISEA 001.8356</t>
  </si>
  <si>
    <t>paratype</t>
  </si>
  <si>
    <t>sp. n.: paratypes</t>
  </si>
  <si>
    <t>Clubiona congentilis Kulczynski, 1913</t>
  </si>
  <si>
    <t>Zodariellum martinae Shafaie &amp; Pekár, 2025</t>
  </si>
  <si>
    <t>Dendryphantes secretus Wesolowska, 1995</t>
  </si>
  <si>
    <t>sp. n.: holotype; Pocock (1889) noted females in Horasan (Iran)</t>
  </si>
  <si>
    <t>subsp. n.: holotype</t>
  </si>
  <si>
    <t>sp.n.: holotype; disposition: NMP = National Museum in Prague, Prague, Czech Republic</t>
  </si>
  <si>
    <t>sp.n.: paratype; disposition: NMP = National Museum in Prague, Prague, Czech Republic</t>
  </si>
  <si>
    <t>sp.n.: additional material; disposition: CMU (Zod 518) = Collection of Masaryk University, Brno, Czech Republic</t>
  </si>
  <si>
    <t>sp. n.: holotype; Hilaira frigida montigena: Eskov, 1987: 1030</t>
  </si>
  <si>
    <t>sp.n.: holotype; disposition: ZMMU</t>
  </si>
  <si>
    <t>subsp. n.: holotype of the subspecies Devade indistincta tatyanae subsp. n. Esyunin, 1994</t>
  </si>
  <si>
    <t>subsp. n.: paratype of the subspecies Devade indistincta tatyanae subsp. n. Esyunin, 1994</t>
  </si>
  <si>
    <t>sp. n.: holotype of the Devade uiensis</t>
  </si>
  <si>
    <t>Noted as holotype and paratypes, but not for description of the species, it comes from Marusik, 1991</t>
  </si>
  <si>
    <t>types material citattion</t>
  </si>
  <si>
    <t>sp. n.: allotype</t>
  </si>
  <si>
    <t>sp. n.: paratype; Hilaira frigida montigena: Eskov, 1987: 1030</t>
  </si>
  <si>
    <t>syntypes (holotype and paratype aren't established)</t>
  </si>
  <si>
    <t>sp. n. paratype</t>
  </si>
  <si>
    <t>syntype for Xysticus kiritschenkoi Utochkin, 1968</t>
  </si>
  <si>
    <t>Sibianor stepposus (Logunov, 1991)</t>
  </si>
  <si>
    <t>(Prószyński, 1968)</t>
  </si>
  <si>
    <t>Marusyllus coreanus (Prószyński, 1968)</t>
  </si>
  <si>
    <t>Attulus talgarensis (Logunov &amp; Wesołowska, 1993)</t>
  </si>
  <si>
    <t>Attulus nenilini (Logunov &amp; Wesołowska, 1993)</t>
  </si>
  <si>
    <t>Rudakius afghanicus (Andreeva, Hęciak &amp; Prószyński, 1984)</t>
  </si>
  <si>
    <t>syntype</t>
  </si>
  <si>
    <t>TAXON</t>
  </si>
  <si>
    <t>Clubiona congentilis Kulczyński, 1913</t>
  </si>
  <si>
    <t>Kulczyński, 1913</t>
  </si>
  <si>
    <t>(Kulczyński, 1891)</t>
  </si>
  <si>
    <t>Kulczyński, 1891</t>
  </si>
  <si>
    <t>Kulczyński, 1895</t>
  </si>
  <si>
    <t>Kulczyński, 1903</t>
  </si>
  <si>
    <t>Prószyński, 1982</t>
  </si>
  <si>
    <t>(Logunov &amp; Wesołowska, 1993)</t>
  </si>
  <si>
    <t>unlear either Stemonyphantes lineatus or Floronia bucculenta; provided within Argiopidae family</t>
  </si>
  <si>
    <t>Wesołowska, 1995</t>
  </si>
  <si>
    <t>Dendryphantes secretus Wesołowska, 1995</t>
  </si>
  <si>
    <t>Xysticus C. L. Koch, 1835</t>
  </si>
  <si>
    <t>C. L. Koch, 1835</t>
  </si>
  <si>
    <t>syntypes (type and holotype aren't established) for Pholcus fagei</t>
  </si>
  <si>
    <t>(Brullé, 1832)</t>
  </si>
  <si>
    <t>Alopecosa albofasciata (Brullé, 1832)</t>
  </si>
  <si>
    <t>Bösenberg, 1899</t>
  </si>
  <si>
    <t>Micaria lenzi Bösenberg, 1899</t>
  </si>
  <si>
    <t>(Andreeva, Hęciak &amp; Prószyński, 1984)</t>
  </si>
  <si>
    <t>(Blackwall, 1836)</t>
  </si>
  <si>
    <t>(Blackwall, 1850)</t>
  </si>
  <si>
    <t>(C.L.Koch, 1834)</t>
  </si>
  <si>
    <t>(C.L.Koch, 1833)</t>
  </si>
  <si>
    <t>(C.L.Koch, 1836)</t>
  </si>
  <si>
    <t>(C.L.Koch, 1837)</t>
  </si>
  <si>
    <t>(C.L.Koch, 1839)</t>
  </si>
  <si>
    <t>(C.L.Koch, 1844)</t>
  </si>
  <si>
    <t>(C.L.Koch, 1846)</t>
  </si>
  <si>
    <t>(Charitonov, 1946)</t>
  </si>
  <si>
    <t>(Clerck, 1757)</t>
  </si>
  <si>
    <t>(De Geer, 1778)</t>
  </si>
  <si>
    <t>(Fabricius, 1775)</t>
  </si>
  <si>
    <t>(Fabricius, 1777)</t>
  </si>
  <si>
    <t>(Hahn, 1826)</t>
  </si>
  <si>
    <t>(Hahn, 1831)</t>
  </si>
  <si>
    <t>(Hahn, 1832)</t>
  </si>
  <si>
    <t>(Hahn, 1835)</t>
  </si>
  <si>
    <t>(Hu &amp; Wu, 1989)</t>
  </si>
  <si>
    <t>(Keyserling, 1884)</t>
  </si>
  <si>
    <t>(Kroneberg, 1875)</t>
  </si>
  <si>
    <t>(Kulczyński, 1895)</t>
  </si>
  <si>
    <t>(Kulczyński, 1901)</t>
  </si>
  <si>
    <t>(L.Koch, 1866)</t>
  </si>
  <si>
    <t>(L.Koch, 1867)</t>
  </si>
  <si>
    <t>(L.Koch, 1869)</t>
  </si>
  <si>
    <t>(L.Koch, 1872)</t>
  </si>
  <si>
    <t>(L.Koch, 1875)</t>
  </si>
  <si>
    <t>(L.Koch, 1876)</t>
  </si>
  <si>
    <t>(L.Koch, 1878)</t>
  </si>
  <si>
    <t>(Latreille, 1804)</t>
  </si>
  <si>
    <t>(Latreille, 1819)</t>
  </si>
  <si>
    <t>(Logunov, 1992)</t>
  </si>
  <si>
    <t>(Logunov, 1993)</t>
  </si>
  <si>
    <t>(Menge, 1872)</t>
  </si>
  <si>
    <t>(Poda, 1761)</t>
  </si>
  <si>
    <t>(Sundevall, 1830)</t>
  </si>
  <si>
    <t>(Sundevall, 1831)</t>
  </si>
  <si>
    <t>(Sundevall, 1833)</t>
  </si>
  <si>
    <t>(Pallas, 1772)</t>
  </si>
  <si>
    <t>(L.Koch, 1879)</t>
  </si>
  <si>
    <t>(L.Koch, 1881)</t>
  </si>
  <si>
    <t>(O.Pickard-Cambridge, 1871)</t>
  </si>
  <si>
    <t>(O.Pickard-Cambridge, 1872)</t>
  </si>
  <si>
    <t>(O.Pickard-Cambridge, 1885)</t>
  </si>
  <si>
    <t>(Linnaeus, 1758)</t>
  </si>
  <si>
    <t>(Ohlert, 1865)</t>
  </si>
  <si>
    <t>(Scopoli, 1772)</t>
  </si>
  <si>
    <t>(Scopoli, 1763)</t>
  </si>
  <si>
    <t>(Walckenaer, 1802)</t>
  </si>
  <si>
    <t>(Walckenaer, 1806)</t>
  </si>
  <si>
    <t>(Roewer, 1951)</t>
  </si>
  <si>
    <t>(Roewer, 1955)</t>
  </si>
  <si>
    <t>(Laxmann, 1770)</t>
  </si>
  <si>
    <t>(Levi, 1980)</t>
  </si>
  <si>
    <t>(Levy, 1998)</t>
  </si>
  <si>
    <t>(Simon, 1868)</t>
  </si>
  <si>
    <t>(Simon, 1871)</t>
  </si>
  <si>
    <t>(Simon, 1878)</t>
  </si>
  <si>
    <t>(Simon, 1880)</t>
  </si>
  <si>
    <t>(Simon, 1889)</t>
  </si>
  <si>
    <t>(Logunov &amp; Kronestedt, 1997)</t>
  </si>
  <si>
    <t>(Logunov &amp; Marusik, 2003)</t>
  </si>
  <si>
    <t>(Logunov &amp; Rakov, 1998)</t>
  </si>
  <si>
    <t>(Lucas, 1846)</t>
  </si>
  <si>
    <t>(Tanasevitch, 1988)</t>
  </si>
  <si>
    <t>(Tang &amp; Song, 1987)</t>
  </si>
  <si>
    <t>(Miller, 1971)</t>
  </si>
  <si>
    <t>(Panzer, 1801)</t>
  </si>
  <si>
    <t>(Thorell, 1856)</t>
  </si>
  <si>
    <t>(Thorell, 1870)</t>
  </si>
  <si>
    <t>(Thorell, 1872)</t>
  </si>
  <si>
    <t>(Thorell, 1873)</t>
  </si>
  <si>
    <t>(Thorell, 1875)</t>
  </si>
  <si>
    <t>(Westring, 1851)</t>
  </si>
  <si>
    <t>(Westring, 1861)</t>
  </si>
  <si>
    <t>(Villers, 1789)</t>
  </si>
  <si>
    <t>(Rossi, 1790)</t>
  </si>
  <si>
    <t>(Wider, 1834)</t>
  </si>
  <si>
    <t>(Schrank, 1781)</t>
  </si>
  <si>
    <t>(Ponomarev, 2005)</t>
  </si>
  <si>
    <t>(Szita &amp; Logunov, 2008)</t>
  </si>
  <si>
    <t>(Spassky, 1934)</t>
  </si>
  <si>
    <t>(Tystshenko, 1970)</t>
  </si>
  <si>
    <t>(Tystshenko, 1965)</t>
  </si>
  <si>
    <t>(Urita &amp; Song, 1987)</t>
  </si>
  <si>
    <t>Linyphiidae Blackwall, 1859</t>
  </si>
  <si>
    <t>Blackwall, 1859</t>
  </si>
  <si>
    <t>Shafaie &amp; Pekár, 2025</t>
  </si>
  <si>
    <t>Ozyptila inaequalis (Kulczyński, 1901)</t>
  </si>
  <si>
    <t>Aelurillus m-nigrum Kulczyński, 1891</t>
  </si>
  <si>
    <t>Talavera thorelli (Kulczyński, 1891)</t>
  </si>
  <si>
    <t>Sibianor stepposus</t>
  </si>
  <si>
    <t>(Logunov, 1991)</t>
  </si>
  <si>
    <t>identifiedBy</t>
  </si>
  <si>
    <t>dateIdentified</t>
  </si>
  <si>
    <t>LOCATION</t>
  </si>
  <si>
    <t>continent</t>
  </si>
  <si>
    <t>country</t>
  </si>
  <si>
    <t>countryCode</t>
  </si>
  <si>
    <t>verbatimLocality</t>
  </si>
  <si>
    <t>decimalLatitude</t>
  </si>
  <si>
    <t>decimalLongitude</t>
  </si>
  <si>
    <t>geodeticDatum</t>
  </si>
  <si>
    <t>coordinateUncertaintyInMeters</t>
  </si>
  <si>
    <t xml:space="preserve">georeferencedBy	</t>
  </si>
  <si>
    <t>georeferencedDate</t>
  </si>
  <si>
    <t>Asia</t>
  </si>
  <si>
    <t>verbatimCoordinates</t>
  </si>
  <si>
    <t>WGS84</t>
  </si>
  <si>
    <t>Nekhaeva A.A.</t>
  </si>
  <si>
    <t>Kim L.V.</t>
  </si>
  <si>
    <t>Ishaeva A.</t>
  </si>
  <si>
    <t>minimumElevationInMeters</t>
  </si>
  <si>
    <t>maximumElevationInMeters</t>
  </si>
  <si>
    <t>38°47'18.3"</t>
  </si>
  <si>
    <t>70°14'00.0"</t>
  </si>
  <si>
    <t>EVENT</t>
  </si>
  <si>
    <t>eventDate</t>
  </si>
  <si>
    <t>verbatimEventDate</t>
  </si>
  <si>
    <t>samplingProtocol</t>
  </si>
  <si>
    <t>habitat</t>
  </si>
  <si>
    <t>eventRemarks</t>
  </si>
  <si>
    <t>1927-08/1930-05</t>
  </si>
  <si>
    <t>1922-05/1923-06</t>
  </si>
  <si>
    <t>pitfall traps</t>
  </si>
  <si>
    <t>2213 m a.s.l.</t>
  </si>
  <si>
    <t>1418 m a.s.l.</t>
  </si>
  <si>
    <t>591 m a.s.l.</t>
  </si>
  <si>
    <t>598 m a.s.l.</t>
  </si>
  <si>
    <t>418 m a.s.l.</t>
  </si>
  <si>
    <t>208 m a.s.l.</t>
  </si>
  <si>
    <t>488 m a.s.l.</t>
  </si>
  <si>
    <t>583 m a.s.l.</t>
  </si>
  <si>
    <t>441 m a.s.l.</t>
  </si>
  <si>
    <t>506 m a.s.l.</t>
  </si>
  <si>
    <t>837 m a.s.l.</t>
  </si>
  <si>
    <t>548 m a.s.l.</t>
  </si>
  <si>
    <t>1040 m a.s.l.</t>
  </si>
  <si>
    <t>653 m a.s.l.</t>
  </si>
  <si>
    <t>566 m a.s.l.</t>
  </si>
  <si>
    <t>608 m a.s.l.</t>
  </si>
  <si>
    <t>349 m a.s.l.</t>
  </si>
  <si>
    <t>834 m a.s.l.</t>
  </si>
  <si>
    <t>866 m a.s.l.</t>
  </si>
  <si>
    <t>502 m a.s.l.</t>
  </si>
  <si>
    <t>manual collecting</t>
  </si>
  <si>
    <t>collected at night</t>
  </si>
  <si>
    <t>1-29 VI 1919 and 1920</t>
  </si>
  <si>
    <t>1-5 IV 1-5 1921</t>
  </si>
  <si>
    <t>1919/1920</t>
  </si>
  <si>
    <t>31 IV 1920</t>
  </si>
  <si>
    <t>908-910</t>
  </si>
  <si>
    <t>29 VI-VII (?)</t>
  </si>
  <si>
    <t>VI 1929 3 VII</t>
  </si>
  <si>
    <t>spring</t>
  </si>
  <si>
    <t>Харитонов Д.Е.</t>
  </si>
  <si>
    <t>year not provided</t>
  </si>
  <si>
    <t>end of July</t>
  </si>
  <si>
    <t>end of July, year not provided</t>
  </si>
  <si>
    <t>end of March</t>
  </si>
  <si>
    <t>beginning of August</t>
  </si>
  <si>
    <t>beginning of July</t>
  </si>
  <si>
    <t>label data are cpoied from holotype label data</t>
  </si>
  <si>
    <t>1908-1910</t>
  </si>
  <si>
    <t>OCCURRENCE</t>
  </si>
  <si>
    <t>RECORD</t>
  </si>
  <si>
    <t>occurrenceRemarks</t>
  </si>
  <si>
    <t>recordedBy</t>
  </si>
  <si>
    <t>informationWithheld</t>
  </si>
  <si>
    <t>Data provided from the literature: (Spassky and Shnitnikov, 1937)</t>
  </si>
  <si>
    <t>Data provided from the literature: (Spassky and Shnitnikov, 1937; Proszynski, 1979; Nenilin, 1984a)</t>
  </si>
  <si>
    <t>middle of August</t>
  </si>
  <si>
    <t>middle of summer</t>
  </si>
  <si>
    <t>middle of July</t>
  </si>
  <si>
    <t>Data provided from the literature: (Fet, 1983)</t>
  </si>
  <si>
    <t>Data provided from the literature: (Folkina, 1978)</t>
  </si>
  <si>
    <t>Data provided from the literature: (Mikhailov, 1992b)</t>
  </si>
  <si>
    <t>Data provided from the literature: (Savelieva, 1979)</t>
  </si>
  <si>
    <t>Data provided from the literature: (Spassky &amp; Shnitnikov, 1937)</t>
  </si>
  <si>
    <t>Data provided from the literature: (Spassky, 1952)</t>
  </si>
  <si>
    <t>Data provided from the literature: (Spassky, Shnitnikov, 1937)</t>
  </si>
  <si>
    <t>Data provided from the literature: (Tarabaev, 1979)</t>
  </si>
  <si>
    <t>Data provided from the literature: (Savelieva, 1970, 1979)</t>
  </si>
  <si>
    <t xml:space="preserve">хранится в ЗИН АН СССР , Nº 96-1916; сачком по растениям; </t>
  </si>
  <si>
    <t>entomological net swepping</t>
  </si>
  <si>
    <t>хранится ЗИН АН СССР, Nº 6</t>
  </si>
  <si>
    <t>хранится  ЗИН АН СССР, Nº100-1900</t>
  </si>
  <si>
    <t>хранится ЗИН АН СССР, Nº293 - 912</t>
  </si>
  <si>
    <t>disposition: ZIN RAS, № 271-910</t>
  </si>
  <si>
    <t>disposition: ZIN RAS, № 309-1909</t>
  </si>
  <si>
    <t>disposition: ZIN RAS, № 287-915</t>
  </si>
  <si>
    <t>disposition: ZIN RAS, № 80-06</t>
  </si>
  <si>
    <t>disposition: ZIN RAS, № 218-1937</t>
  </si>
  <si>
    <t>disposition: ZIN RAS, № 179-96</t>
  </si>
  <si>
    <t>disposition: ZIN RAS, № 273-09</t>
  </si>
  <si>
    <t>disposition: ZIN RAS, № 394-09</t>
  </si>
  <si>
    <t>disposition: ZIN RAS, № 197-07</t>
  </si>
  <si>
    <t xml:space="preserve">disposition: ZIN RAS, without № </t>
  </si>
  <si>
    <t>disposition: ZIN RAS, № 96-1916</t>
  </si>
  <si>
    <t>disposition: ZIN RAS, № 488-928</t>
  </si>
  <si>
    <t>disposition: ZIN RAS, № 6</t>
  </si>
  <si>
    <t>disposition: ZIN RAS, № 299-1916</t>
  </si>
  <si>
    <t>disposition: ZIN RAS, № 83-923</t>
  </si>
  <si>
    <t>disposition: ZIN RAS, № 100-1900</t>
  </si>
  <si>
    <t>disposition: ZIN RAS, № 189-924</t>
  </si>
  <si>
    <t>disposition: ZIN RAS, № 197-08</t>
  </si>
  <si>
    <t>disposition: ZIN RAS, № 293-912</t>
  </si>
  <si>
    <t>disposition: ZIN RAS, № 332-910</t>
  </si>
  <si>
    <t>disposition: ZIN RAS, № 306-1937</t>
  </si>
  <si>
    <t>disposition: ZIN RAS, № 232-1937</t>
  </si>
  <si>
    <t>in domuum parietibus exterioribus, soli expositis</t>
  </si>
  <si>
    <t>collector's name is unreadable</t>
  </si>
  <si>
    <t>disposition: S. Spassky's collection</t>
  </si>
  <si>
    <t xml:space="preserve">коллекция Пермского университета, Nº 493, 1 самец, 2 самки, Nº 633, 1 самец и 2 самки </t>
  </si>
  <si>
    <t xml:space="preserve">disposition: Perm State University, PSU: Nº 493, 1 самец, 2 самки, Nº 633, 1 самец и 2 самки </t>
  </si>
  <si>
    <t>Detailed data can be found in the literature (as D.indistincta):  Esyunin S.L. Pakhorukov N.M. 1992. [The spider fauna (Aranei) of the Troitskii Reserve] // Chlenistonogie okhranyaemykh territoriy Chelyabinskoy oblasti. Sverdlovsk. P.3-28</t>
  </si>
  <si>
    <t>VII. 1929 V. 1929</t>
  </si>
  <si>
    <t>Data provided from the literature: (Esyunin, Marusik, 2001)</t>
  </si>
  <si>
    <t>occurrenceID</t>
  </si>
  <si>
    <t>individualCount</t>
  </si>
  <si>
    <t>sex</t>
  </si>
  <si>
    <t>lifeStage</t>
  </si>
  <si>
    <t>occurrenceStatus</t>
  </si>
  <si>
    <t>associatedReferences</t>
  </si>
  <si>
    <t>fill later</t>
  </si>
  <si>
    <t>present</t>
  </si>
  <si>
    <t>Marusik Yu.M.</t>
  </si>
  <si>
    <t>Shnitnikov V.N.</t>
  </si>
  <si>
    <t>Spassky S.A., Shnitnikov V.N.</t>
  </si>
  <si>
    <t>Cherkashin A.A.</t>
  </si>
  <si>
    <t>Mestcheryakov A.</t>
  </si>
  <si>
    <t>Ponomarev A.V.</t>
  </si>
  <si>
    <t>Esyunin S.L.</t>
  </si>
  <si>
    <t>Fet V.Ya.</t>
  </si>
  <si>
    <t>Raikhanov A., Ibraev S.I.</t>
  </si>
  <si>
    <t>Tarabaev Ch.K., Feodorov A.A.</t>
  </si>
  <si>
    <t>Fomichev A.A., Dudko R.Yu.</t>
  </si>
  <si>
    <t>Ozernoy A.V.</t>
  </si>
  <si>
    <t>Kharitonov D.E.</t>
  </si>
  <si>
    <t>Shmidt</t>
  </si>
  <si>
    <t>Polchaninova N.Yu.</t>
  </si>
  <si>
    <t>Tarabaev Ch.K., Zyuzin A.A., Zarko M.V.</t>
  </si>
  <si>
    <t>Tarabaev Ch.K., Zyuzin A.A.</t>
  </si>
  <si>
    <t>Zarko M.V., Tarabaev Ch.K., Zyuzin A.A.</t>
  </si>
  <si>
    <t>Zyuzin A.A., Feodorov A.A., Tarabaev Ch.K.</t>
  </si>
  <si>
    <t>Krivokhatskiy V.A.</t>
  </si>
  <si>
    <t>Pavlenko T.V.</t>
  </si>
  <si>
    <t>Zonstein S.L.</t>
  </si>
  <si>
    <t>Popov V.</t>
  </si>
  <si>
    <t>Litovchenko, Feodorov A.A.</t>
  </si>
  <si>
    <t>Fedotov D.M.</t>
  </si>
  <si>
    <t>Obolenskiy</t>
  </si>
  <si>
    <t>Utochkin A.S.</t>
  </si>
  <si>
    <t>Zarudny N.</t>
  </si>
  <si>
    <t>Kirichenko A.N.</t>
  </si>
  <si>
    <t>Koptykbaev E.E.</t>
  </si>
  <si>
    <t>Silantyev</t>
  </si>
  <si>
    <t>Dolenko</t>
  </si>
  <si>
    <t>Satunin K.</t>
  </si>
  <si>
    <t>Dubatolov V.V.</t>
  </si>
  <si>
    <t>typeStatus</t>
  </si>
  <si>
    <t>holotype</t>
  </si>
  <si>
    <t>allotype</t>
  </si>
  <si>
    <t>KZ</t>
  </si>
  <si>
    <t>AM</t>
  </si>
  <si>
    <t>AZ</t>
  </si>
  <si>
    <t>CN</t>
  </si>
  <si>
    <t>GE</t>
  </si>
  <si>
    <t>KG</t>
  </si>
  <si>
    <t>PK</t>
  </si>
  <si>
    <t>PL</t>
  </si>
  <si>
    <t>RU</t>
  </si>
  <si>
    <t>TJ</t>
  </si>
  <si>
    <t>TN</t>
  </si>
  <si>
    <t>TR</t>
  </si>
  <si>
    <t>TM</t>
  </si>
  <si>
    <t>UA</t>
  </si>
  <si>
    <t>UZ</t>
  </si>
  <si>
    <t>Europe</t>
  </si>
  <si>
    <t>Moldova</t>
  </si>
  <si>
    <t>MD</t>
  </si>
  <si>
    <t>44.911944</t>
  </si>
  <si>
    <t>76.482778</t>
  </si>
  <si>
    <t>44.133333</t>
  </si>
  <si>
    <t>79.516667</t>
  </si>
  <si>
    <t>43.966667</t>
  </si>
  <si>
    <t>77.033333</t>
  </si>
  <si>
    <t>44.416667</t>
  </si>
  <si>
    <t>79.85</t>
  </si>
  <si>
    <t>43.883333</t>
  </si>
  <si>
    <t>75.5</t>
  </si>
  <si>
    <t>44.283333</t>
  </si>
  <si>
    <t>76.866667</t>
  </si>
  <si>
    <t>44.25</t>
  </si>
  <si>
    <t>76.883333</t>
  </si>
  <si>
    <t>43.838139</t>
  </si>
  <si>
    <t>76.970806</t>
  </si>
  <si>
    <t>46.433333</t>
  </si>
  <si>
    <t>80.683333</t>
  </si>
  <si>
    <t>46.766667</t>
  </si>
  <si>
    <t>74.733333</t>
  </si>
  <si>
    <t>44.933333</t>
  </si>
  <si>
    <t>75.066667</t>
  </si>
  <si>
    <t>76.9</t>
  </si>
  <si>
    <t>43.7775</t>
  </si>
  <si>
    <t>77.032778</t>
  </si>
  <si>
    <t>43.2675</t>
  </si>
  <si>
    <t>76.299722</t>
  </si>
  <si>
    <t>43.966389</t>
  </si>
  <si>
    <t>79.472222</t>
  </si>
  <si>
    <t>43.296111</t>
  </si>
  <si>
    <t>76.1125</t>
  </si>
  <si>
    <t>45.883333</t>
  </si>
  <si>
    <t>78.75</t>
  </si>
  <si>
    <t>46.082222</t>
  </si>
  <si>
    <t>79.586111</t>
  </si>
  <si>
    <t>35.516667</t>
  </si>
  <si>
    <t>62.5</t>
  </si>
  <si>
    <t>38.55</t>
  </si>
  <si>
    <t>63.183333</t>
  </si>
  <si>
    <t>43.942611</t>
  </si>
  <si>
    <t>77.06575</t>
  </si>
  <si>
    <t>44.766667</t>
  </si>
  <si>
    <t>76.333333</t>
  </si>
  <si>
    <t>43.15</t>
  </si>
  <si>
    <t>77.066667</t>
  </si>
  <si>
    <t>76.416667</t>
  </si>
  <si>
    <t>43.25</t>
  </si>
  <si>
    <t>76.95</t>
  </si>
  <si>
    <t>43.366667</t>
  </si>
  <si>
    <t>79.083333</t>
  </si>
  <si>
    <t>43.486667</t>
  </si>
  <si>
    <t>77.925</t>
  </si>
  <si>
    <t>44.996667</t>
  </si>
  <si>
    <t>75.735</t>
  </si>
  <si>
    <t>43.316667</t>
  </si>
  <si>
    <t>76.1</t>
  </si>
  <si>
    <t>43.083333</t>
  </si>
  <si>
    <t>76.983333</t>
  </si>
  <si>
    <t>43.383333</t>
  </si>
  <si>
    <t>73.616667</t>
  </si>
  <si>
    <t>43.75</t>
  </si>
  <si>
    <t>80.233333</t>
  </si>
  <si>
    <t>43.766667</t>
  </si>
  <si>
    <t>79.366667</t>
  </si>
  <si>
    <t>43.45</t>
  </si>
  <si>
    <t>78.683333</t>
  </si>
  <si>
    <t>79.033333</t>
  </si>
  <si>
    <t>43.933333</t>
  </si>
  <si>
    <t>77.1</t>
  </si>
  <si>
    <t>43.916667</t>
  </si>
  <si>
    <t>43.9</t>
  </si>
  <si>
    <t>77.216667</t>
  </si>
  <si>
    <t>77.233333</t>
  </si>
  <si>
    <t>44.016667</t>
  </si>
  <si>
    <t>79.583333</t>
  </si>
  <si>
    <t>80.183333</t>
  </si>
  <si>
    <t>44.15</t>
  </si>
  <si>
    <t>80.266667</t>
  </si>
  <si>
    <t>43.683333</t>
  </si>
  <si>
    <t>79.866667</t>
  </si>
  <si>
    <t>44.516667</t>
  </si>
  <si>
    <t>74.65</t>
  </si>
  <si>
    <t>44.816667</t>
  </si>
  <si>
    <t>76.25</t>
  </si>
  <si>
    <t>44.983333</t>
  </si>
  <si>
    <t>74.2</t>
  </si>
  <si>
    <t>43.35</t>
  </si>
  <si>
    <t>79.066667</t>
  </si>
  <si>
    <t>45.933333</t>
  </si>
  <si>
    <t>77.166667</t>
  </si>
  <si>
    <t>77.333333</t>
  </si>
  <si>
    <t>76.266667</t>
  </si>
  <si>
    <t>43.85</t>
  </si>
  <si>
    <t>77.833333</t>
  </si>
  <si>
    <t>75.716667</t>
  </si>
  <si>
    <t>43.616667</t>
  </si>
  <si>
    <t>79.35</t>
  </si>
  <si>
    <t>43.983333</t>
  </si>
  <si>
    <t>79.25</t>
  </si>
  <si>
    <t>44.683333</t>
  </si>
  <si>
    <t>76.533333</t>
  </si>
  <si>
    <t>43.054167</t>
  </si>
  <si>
    <t>78.783333</t>
  </si>
  <si>
    <t>43.116111</t>
  </si>
  <si>
    <t>77.113056</t>
  </si>
  <si>
    <t>43.156944</t>
  </si>
  <si>
    <t>77.055556</t>
  </si>
  <si>
    <t>43.175</t>
  </si>
  <si>
    <t>77.019444</t>
  </si>
  <si>
    <t>43.1875</t>
  </si>
  <si>
    <t>76.959722</t>
  </si>
  <si>
    <t>43.176389</t>
  </si>
  <si>
    <t>76.916667</t>
  </si>
  <si>
    <t>43.172222</t>
  </si>
  <si>
    <t>76.794444</t>
  </si>
  <si>
    <t>43.955556</t>
  </si>
  <si>
    <t>79.075</t>
  </si>
  <si>
    <t>46.688889</t>
  </si>
  <si>
    <t>79.233333</t>
  </si>
  <si>
    <t>43.902778</t>
  </si>
  <si>
    <t>77.083333</t>
  </si>
  <si>
    <t>43.969444</t>
  </si>
  <si>
    <t>77.297222</t>
  </si>
  <si>
    <t>43.948972</t>
  </si>
  <si>
    <t>77.059389</t>
  </si>
  <si>
    <t>43.583333</t>
  </si>
  <si>
    <t>79.3</t>
  </si>
  <si>
    <t>43.2</t>
  </si>
  <si>
    <t>43.216667</t>
  </si>
  <si>
    <t>43.5</t>
  </si>
  <si>
    <t>79.2</t>
  </si>
  <si>
    <t>43.95</t>
  </si>
  <si>
    <t>43.3</t>
  </si>
  <si>
    <t>45.5</t>
  </si>
  <si>
    <t>80.716667</t>
  </si>
  <si>
    <t>30.438333</t>
  </si>
  <si>
    <t>67.439722</t>
  </si>
  <si>
    <t>38.7884166666667</t>
  </si>
  <si>
    <t>70.2333333333333</t>
  </si>
  <si>
    <t>41.710111</t>
  </si>
  <si>
    <t>72.926222</t>
  </si>
  <si>
    <t>43.607472</t>
  </si>
  <si>
    <t>68.619028</t>
  </si>
  <si>
    <t>43.610111</t>
  </si>
  <si>
    <t>68.620361</t>
  </si>
  <si>
    <t>43.5115</t>
  </si>
  <si>
    <t>68.486194</t>
  </si>
  <si>
    <t>43.968111</t>
  </si>
  <si>
    <t>66.812</t>
  </si>
  <si>
    <t>37.164444</t>
  </si>
  <si>
    <t>39.212972</t>
  </si>
  <si>
    <t>39.625</t>
  </si>
  <si>
    <t>64.391667</t>
  </si>
  <si>
    <t>43.537111</t>
  </si>
  <si>
    <t>79.288889</t>
  </si>
  <si>
    <t>43.97</t>
  </si>
  <si>
    <t>66.818778</t>
  </si>
  <si>
    <t>43.538556</t>
  </si>
  <si>
    <t>79.291194</t>
  </si>
  <si>
    <t>43.96075</t>
  </si>
  <si>
    <t>79.468972</t>
  </si>
  <si>
    <t>43.837417</t>
  </si>
  <si>
    <t>78.591</t>
  </si>
  <si>
    <t>43.922667</t>
  </si>
  <si>
    <t>78.789889</t>
  </si>
  <si>
    <t>43.935083</t>
  </si>
  <si>
    <t>77.080278</t>
  </si>
  <si>
    <t>43.964944</t>
  </si>
  <si>
    <t>77.053056</t>
  </si>
  <si>
    <t>43.919556</t>
  </si>
  <si>
    <t>75.514389</t>
  </si>
  <si>
    <t>42.534028</t>
  </si>
  <si>
    <t>70.622111</t>
  </si>
  <si>
    <t>42.501556</t>
  </si>
  <si>
    <t>69.938639</t>
  </si>
  <si>
    <t>43.625306</t>
  </si>
  <si>
    <t>68.840278</t>
  </si>
  <si>
    <t>43.617111</t>
  </si>
  <si>
    <t>79.348694</t>
  </si>
  <si>
    <t>43.967472</t>
  </si>
  <si>
    <t>66.823528</t>
  </si>
  <si>
    <t>38.015</t>
  </si>
  <si>
    <t>68.293056</t>
  </si>
  <si>
    <t>43.788528</t>
  </si>
  <si>
    <t>78.171056</t>
  </si>
  <si>
    <t>43.7925</t>
  </si>
  <si>
    <t>78.174528</t>
  </si>
  <si>
    <t>43.894194</t>
  </si>
  <si>
    <t>78.558083</t>
  </si>
  <si>
    <t>43.939778</t>
  </si>
  <si>
    <t>78.480306</t>
  </si>
  <si>
    <t>45.239028</t>
  </si>
  <si>
    <t>75.549194</t>
  </si>
  <si>
    <t>40.841722</t>
  </si>
  <si>
    <t>87.791444</t>
  </si>
  <si>
    <t>40.967417</t>
  </si>
  <si>
    <t>87.85</t>
  </si>
  <si>
    <t>43.984472</t>
  </si>
  <si>
    <t>79.417333</t>
  </si>
  <si>
    <t>44.009472</t>
  </si>
  <si>
    <t>79.345222</t>
  </si>
  <si>
    <t>43.931556</t>
  </si>
  <si>
    <t>78.803028</t>
  </si>
  <si>
    <t>2 ssm</t>
  </si>
  <si>
    <t>25 fff</t>
  </si>
  <si>
    <t>голотип (самец) и парадип (самка) из одной серии</t>
  </si>
  <si>
    <t>gen. n., sp. n.: holotype</t>
  </si>
  <si>
    <t>gen. n., sp. n.: paratype</t>
  </si>
  <si>
    <t>holotype citation</t>
  </si>
  <si>
    <t>Disposition: Perm state university</t>
  </si>
  <si>
    <t>sp.n.: additional material</t>
  </si>
  <si>
    <t>disposition: ZMMU = Zoological Museum of the Moscow University, Moscow, Russia</t>
  </si>
  <si>
    <t>disposition: MSNV=Museo Civico di Storia Naturale di Verona, Italy</t>
  </si>
  <si>
    <t>sp.n.: paratypes</t>
  </si>
  <si>
    <t>deposited in ZMMU (1 male 2 females) and in MMUM (G7511.24) (1 male 1 female)</t>
  </si>
  <si>
    <t>15 mmm</t>
  </si>
  <si>
    <t>20 fff</t>
  </si>
  <si>
    <t>6 mmm</t>
  </si>
  <si>
    <t>4 juv</t>
  </si>
  <si>
    <t>13 fff</t>
  </si>
  <si>
    <t>18 fff</t>
  </si>
  <si>
    <t>7 mmm</t>
  </si>
  <si>
    <t>7 juv</t>
  </si>
  <si>
    <t>18 juv</t>
  </si>
  <si>
    <t>16 mmm</t>
  </si>
  <si>
    <t>3 ssm</t>
  </si>
  <si>
    <t>14 fff</t>
  </si>
  <si>
    <t>10 mmm</t>
  </si>
  <si>
    <t>33 mmm</t>
  </si>
  <si>
    <t>72 fff</t>
  </si>
  <si>
    <t>26 mmm</t>
  </si>
  <si>
    <t>63 fff</t>
  </si>
  <si>
    <t>22 mmm</t>
  </si>
  <si>
    <t>10 fff</t>
  </si>
  <si>
    <t>35 fff</t>
  </si>
  <si>
    <t>11 mmm</t>
  </si>
  <si>
    <t>10 juv</t>
  </si>
  <si>
    <t>9 mmm</t>
  </si>
  <si>
    <t>59 fff</t>
  </si>
  <si>
    <t>38 fff</t>
  </si>
  <si>
    <t>9 juv</t>
  </si>
  <si>
    <t>31 fff</t>
  </si>
  <si>
    <t>3 ssf</t>
  </si>
  <si>
    <t>together with cocoon</t>
  </si>
  <si>
    <t>6 ssf</t>
  </si>
  <si>
    <t>deposited in SMN, № 34107</t>
  </si>
  <si>
    <t>deposited in SMN, № 34104</t>
  </si>
  <si>
    <t>deposited in SMN, № 34102</t>
  </si>
  <si>
    <t>deposited in SMN, № 34101</t>
  </si>
  <si>
    <t>deposited in SMN, № 34100</t>
  </si>
  <si>
    <t>deposited in SMN, № 34099</t>
  </si>
  <si>
    <t>deposited in SMN, № 34098</t>
  </si>
  <si>
    <t>deposited in SMN, № 34097</t>
  </si>
  <si>
    <t>deposited in SMN, № 34096</t>
  </si>
  <si>
    <t>deposited in Institute for Systematics and Ecology of Animals, Novosibirsk, Russia (ISEA)</t>
  </si>
  <si>
    <t>deposited in Institute for Systematics and Ecology of Animals, Novosibirsk, Russia (ISEA), 001.8940, 001.8942</t>
  </si>
  <si>
    <t>deposited in Institute for Systematics and Ecology of Animals, Novosibirsk, Russia (ISEA), 001.8940</t>
  </si>
  <si>
    <t>deposited in Institute for Systematics and Ecology of Animals, Novosibirsk, Russia (ISEA), 001.8938, 001.8939</t>
  </si>
  <si>
    <t>deposited in Institute for Systematics and Ecology of Animals, Novosibirsk, Russia (ISEA), 001.8937</t>
  </si>
  <si>
    <t>deposited in Institute for Systematics and Ecology of Animals, Novosibirsk, Russia (ISEA), 000.683, PJ 1343</t>
  </si>
  <si>
    <t>deposited in Institute for Systematics and Ecology of Animals, Novosibirsk, Russia (ISEA), 000.681, PJ 1344</t>
  </si>
  <si>
    <t>deposited in Institute for Systematics and Ecology of Animals, Novosibirsk, Russia (ISEA), 001.8971</t>
  </si>
  <si>
    <t>with 3 cocoons</t>
  </si>
  <si>
    <t>deposited in Perm State University (PSU)</t>
  </si>
  <si>
    <t>abundance is not provided</t>
  </si>
  <si>
    <t>deposited in Zoological Museum of the Moscow State University (ZMMU), Moscow, Russia</t>
  </si>
  <si>
    <t>deposited in Zoological Museum of the Moscow State University (ZMMU), Moscow, Russia (G7511.24)</t>
  </si>
  <si>
    <t>deposited in Zoological Museum of the Moscow State University (ZMMU), Moscow, Russia (Ta-4809)</t>
  </si>
  <si>
    <t>deposited in Zoological Museum of the Moscow State University (ZMMU), Moscow, Russia (Ta-4256)</t>
  </si>
  <si>
    <t>deposited in Zoological Museum of the Moscow State University (ZMMU), Moscow, Russia, det. K.G. Mikhailov as Momius tenellus</t>
  </si>
  <si>
    <t>deposited in Zoological Museum of the Moscow State University (ZMMU), Moscow, Russia and MZT AE 534</t>
  </si>
  <si>
    <t>5 males 4 females (ZMMU), 1 male 1 female (SMF 34106)</t>
  </si>
  <si>
    <t>deposited in Zoological Museum of the Moscow State University (ZMMU), Moscow, Russia (Ta-4697)</t>
  </si>
  <si>
    <t>deposited in Zoological Museum of the Moscow State University (ZMMU), Moscow, Russia (Ta2397-Ta2401)</t>
  </si>
  <si>
    <t>deposited in Zoological Museum of the Moscow State University (ZMMU), Moscow, Russia, (Ta-4696)</t>
  </si>
  <si>
    <t>deposited in Zoological Museum of the Moscow State University (ZMMU), Moscow, Russia, (Ta-4693)</t>
  </si>
  <si>
    <t>deposited in Zoological Museum of the Moscow State University (ZMMU), Moscow, Russia (Ta-4692)</t>
  </si>
  <si>
    <t>deposited in Zoological Museum of the Moscow State University (ZMMU), Moscow, Russia (Ta-4695)</t>
  </si>
  <si>
    <r>
      <t xml:space="preserve">deposited in Biological Institute (BI) of Siberian Department of the Russian Academy of Sicences, Novosibirsk </t>
    </r>
    <r>
      <rPr>
        <b/>
        <sz val="11"/>
        <color theme="1"/>
        <rFont val="Calibri"/>
        <family val="2"/>
        <charset val="204"/>
        <scheme val="minor"/>
      </rPr>
      <t>(1411)</t>
    </r>
  </si>
  <si>
    <t>deposited in Biological Institute (BI) of Siberian Department of the Russian Academy of Sicences, Novosibirsk</t>
  </si>
  <si>
    <t>deposited in Zoological Institute, St. Petersburg, Russia</t>
  </si>
  <si>
    <t>together with 2 cocoons</t>
  </si>
  <si>
    <t>together with cocoon and juveniles</t>
  </si>
  <si>
    <t>together with juveniles</t>
  </si>
  <si>
    <t>deposited in Arachnological Institute of Korea</t>
  </si>
  <si>
    <t>deposited in Arachnological Institute of Korea, collector name is unreadable</t>
  </si>
  <si>
    <t>deposited in Zoological Museum of the Moscow State University (ZMMU), Moscow, Russia, abundance is not provided</t>
  </si>
  <si>
    <t>deposited in Swedish Museum of Natural History (NRS), Stockholm, Sweden</t>
  </si>
  <si>
    <t>deposited in Manchester Museum, University of Manchester, Manchester, UK</t>
  </si>
  <si>
    <t>deposited in Zoological Museum of the Tomsk State University, Tomsk, Russia</t>
  </si>
  <si>
    <t>deposited in Institute of Zoology, Warsaw, Poland</t>
  </si>
  <si>
    <t>deposited in MZT AE 097</t>
  </si>
  <si>
    <t>deposited in MZT AM 750B</t>
  </si>
  <si>
    <t>Personal collection of Gromov A.V., Almaty, Kazakhstan, subsequent number of Sparassidae examined by Peter Jäger PJ 1427</t>
  </si>
  <si>
    <t>Personal collection of Gromov A.V., Almaty, Kazakhstan</t>
  </si>
  <si>
    <t>deposited in Zoological Institute of the Kirghiz Academy of Sciences, Bishkek</t>
  </si>
  <si>
    <t>Deposited in Muséum national d'Histoire naturelle, Paris, France</t>
  </si>
  <si>
    <t>deposited in personal collection of Mr. S.V. Ovtchinnikov</t>
  </si>
  <si>
    <t>deposited in Zoological Museum University of Turku (ZMUT), Finland</t>
  </si>
  <si>
    <t>deposited in Zoological Institute of Kazakhstan Academy of Science, Alma-Ata, Kazakhstan</t>
  </si>
  <si>
    <t>deposited in Institute for biological Problems of the North, Magadan, Russia</t>
  </si>
  <si>
    <t>deposited in Research Institute and Natural History Museum Senckenberg Frankfurt, Germany, SMF 56202, subsequent number of Sparassidae examined by Peter Jäger PJ 2479</t>
  </si>
  <si>
    <t>holotype male and paratype female are from the same sample</t>
  </si>
  <si>
    <t>personal collection of Jörg WUNDERLICH, Straubenhardt, Germany</t>
  </si>
  <si>
    <t>specimen are broken [omnes valde laesos]</t>
  </si>
  <si>
    <t>dry specimen</t>
  </si>
  <si>
    <t>specimen with 10 eyes</t>
  </si>
  <si>
    <t>deposited in SMF (34106)</t>
  </si>
  <si>
    <t>16 fff</t>
  </si>
  <si>
    <t>deposited in SMF (34105)</t>
  </si>
  <si>
    <t>deposited in SMF (34103)</t>
  </si>
  <si>
    <t>p3787_logunov_1993.pdf</t>
  </si>
  <si>
    <t>adult</t>
  </si>
  <si>
    <t>juvenile</t>
  </si>
  <si>
    <t>subadult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</si>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</sst>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8"/>
      <color rgb="FF111111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8"/>
      <color rgb="FF000000"/>
      <name val="Segoe UI"/>
      <family val="2"/>
      <charset val="204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2060"/>
      <name val="Calibri"/>
      <family val="2"/>
      <charset val="204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40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2F9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6">
    <xf numFmtId="0" fontId="0" fillId="0" borderId="0" xfId="0"/>
    <xf numFmtId="164" fontId="0" fillId="0" borderId="0" xfId="0" applyNumberFormat="1"/>
    <xf numFmtId="0" fontId="3" fillId="0" borderId="0" xfId="0" applyFont="1" applyAlignment="1">
      <alignment horizontal="left"/>
    </xf>
    <xf numFmtId="164" fontId="0" fillId="4" borderId="0" xfId="0" applyNumberFormat="1" applyFill="1"/>
    <xf numFmtId="0" fontId="0" fillId="4" borderId="0" xfId="0" applyFill="1"/>
    <xf numFmtId="164" fontId="0" fillId="7" borderId="0" xfId="0" applyNumberFormat="1" applyFill="1"/>
    <xf numFmtId="0" fontId="0" fillId="7" borderId="0" xfId="0" applyFill="1"/>
    <xf numFmtId="164" fontId="0" fillId="8" borderId="0" xfId="0" applyNumberFormat="1" applyFill="1"/>
    <xf numFmtId="0" fontId="0" fillId="8" borderId="0" xfId="0" applyFill="1"/>
    <xf numFmtId="164" fontId="0" fillId="9" borderId="0" xfId="0" applyNumberFormat="1" applyFill="1"/>
    <xf numFmtId="0" fontId="0" fillId="9" borderId="0" xfId="0" applyFill="1"/>
    <xf numFmtId="164" fontId="0" fillId="10" borderId="0" xfId="0" applyNumberFormat="1" applyFill="1"/>
    <xf numFmtId="0" fontId="0" fillId="10" borderId="0" xfId="0" applyFill="1"/>
    <xf numFmtId="164" fontId="0" fillId="11" borderId="0" xfId="0" applyNumberFormat="1" applyFill="1"/>
    <xf numFmtId="0" fontId="0" fillId="11" borderId="0" xfId="0" applyFill="1"/>
    <xf numFmtId="164" fontId="0" fillId="12" borderId="0" xfId="0" applyNumberFormat="1" applyFill="1"/>
    <xf numFmtId="0" fontId="0" fillId="12" borderId="0" xfId="0" applyFill="1"/>
    <xf numFmtId="164" fontId="0" fillId="13" borderId="0" xfId="0" applyNumberFormat="1" applyFill="1"/>
    <xf numFmtId="0" fontId="0" fillId="13" borderId="0" xfId="0" applyFill="1"/>
    <xf numFmtId="164" fontId="0" fillId="14" borderId="0" xfId="0" applyNumberFormat="1" applyFill="1"/>
    <xf numFmtId="0" fontId="0" fillId="14" borderId="0" xfId="0" applyFill="1"/>
    <xf numFmtId="164" fontId="0" fillId="15" borderId="0" xfId="0" applyNumberFormat="1" applyFill="1"/>
    <xf numFmtId="0" fontId="0" fillId="15" borderId="0" xfId="0" applyFill="1"/>
    <xf numFmtId="164" fontId="0" fillId="16" borderId="0" xfId="0" applyNumberFormat="1" applyFill="1"/>
    <xf numFmtId="0" fontId="0" fillId="16" borderId="0" xfId="0" applyFill="1"/>
    <xf numFmtId="164" fontId="0" fillId="17" borderId="0" xfId="0" applyNumberFormat="1" applyFill="1"/>
    <xf numFmtId="0" fontId="0" fillId="17" borderId="0" xfId="0" applyFill="1"/>
    <xf numFmtId="164" fontId="0" fillId="2" borderId="0" xfId="0" applyNumberFormat="1" applyFill="1"/>
    <xf numFmtId="0" fontId="0" fillId="2" borderId="0" xfId="0" applyFill="1"/>
    <xf numFmtId="0" fontId="0" fillId="18" borderId="0" xfId="0" applyFill="1"/>
    <xf numFmtId="164" fontId="0" fillId="19" borderId="0" xfId="0" applyNumberFormat="1" applyFill="1"/>
    <xf numFmtId="0" fontId="0" fillId="19" borderId="0" xfId="0" applyFill="1"/>
    <xf numFmtId="164" fontId="0" fillId="20" borderId="0" xfId="0" applyNumberFormat="1" applyFill="1"/>
    <xf numFmtId="0" fontId="0" fillId="20" borderId="0" xfId="0" applyFill="1"/>
    <xf numFmtId="164" fontId="0" fillId="21" borderId="0" xfId="0" applyNumberFormat="1" applyFill="1"/>
    <xf numFmtId="0" fontId="0" fillId="21" borderId="0" xfId="0" applyFill="1"/>
    <xf numFmtId="164" fontId="0" fillId="22" borderId="0" xfId="0" applyNumberFormat="1" applyFill="1"/>
    <xf numFmtId="0" fontId="0" fillId="22" borderId="0" xfId="0" applyFill="1"/>
    <xf numFmtId="0" fontId="4" fillId="17" borderId="0" xfId="0" applyFont="1" applyFill="1"/>
    <xf numFmtId="0" fontId="5" fillId="0" borderId="0" xfId="0" applyFont="1"/>
    <xf numFmtId="0" fontId="4" fillId="0" borderId="0" xfId="0" applyFont="1"/>
    <xf numFmtId="0" fontId="6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wrapText="1"/>
    </xf>
    <xf numFmtId="0" fontId="5" fillId="0" borderId="0" xfId="0" applyFont="1" applyFill="1"/>
    <xf numFmtId="164" fontId="0" fillId="18" borderId="0" xfId="0" applyNumberFormat="1" applyFill="1"/>
    <xf numFmtId="164" fontId="0" fillId="0" borderId="0" xfId="0" applyNumberFormat="1" applyFill="1"/>
    <xf numFmtId="0" fontId="5" fillId="2" borderId="0" xfId="0" applyFont="1" applyFill="1"/>
    <xf numFmtId="0" fontId="7" fillId="0" borderId="0" xfId="0" applyFont="1"/>
    <xf numFmtId="0" fontId="0" fillId="23" borderId="0" xfId="0" applyFill="1" applyAlignment="1">
      <alignment horizontal="center"/>
    </xf>
    <xf numFmtId="0" fontId="5" fillId="18" borderId="0" xfId="0" applyFont="1" applyFill="1"/>
    <xf numFmtId="0" fontId="9" fillId="0" borderId="0" xfId="0" applyFont="1"/>
    <xf numFmtId="0" fontId="0" fillId="23" borderId="0" xfId="0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0" xfId="0" applyFill="1" applyAlignment="1">
      <alignment wrapText="1"/>
    </xf>
    <xf numFmtId="0" fontId="4" fillId="0" borderId="0" xfId="0" applyFont="1" applyFill="1"/>
    <xf numFmtId="0" fontId="0" fillId="0" borderId="0" xfId="0" applyFont="1" applyFill="1"/>
    <xf numFmtId="0" fontId="11" fillId="0" borderId="0" xfId="0" applyFont="1"/>
    <xf numFmtId="0" fontId="12" fillId="0" borderId="0" xfId="0" applyFont="1"/>
    <xf numFmtId="0" fontId="12" fillId="7" borderId="0" xfId="0" applyFont="1" applyFill="1"/>
    <xf numFmtId="0" fontId="12" fillId="9" borderId="0" xfId="0" applyFont="1" applyFill="1"/>
    <xf numFmtId="0" fontId="12" fillId="10" borderId="0" xfId="0" applyFont="1" applyFill="1"/>
    <xf numFmtId="0" fontId="12" fillId="8" borderId="0" xfId="0" applyFont="1" applyFill="1"/>
    <xf numFmtId="0" fontId="11" fillId="10" borderId="0" xfId="0" applyFont="1" applyFill="1"/>
    <xf numFmtId="0" fontId="11" fillId="7" borderId="0" xfId="0" applyFont="1" applyFill="1"/>
    <xf numFmtId="0" fontId="11" fillId="8" borderId="0" xfId="0" applyFont="1" applyFill="1"/>
    <xf numFmtId="0" fontId="11" fillId="4" borderId="0" xfId="0" applyFont="1" applyFill="1"/>
    <xf numFmtId="0" fontId="11" fillId="9" borderId="0" xfId="0" applyFont="1" applyFill="1"/>
    <xf numFmtId="0" fontId="5" fillId="0" borderId="0" xfId="0" applyFont="1" applyFill="1" applyAlignment="1">
      <alignment horizontal="left"/>
    </xf>
    <xf numFmtId="0" fontId="2" fillId="0" borderId="0" xfId="0" applyFont="1"/>
    <xf numFmtId="0" fontId="2" fillId="0" borderId="0" xfId="0" applyFont="1" applyFill="1"/>
    <xf numFmtId="0" fontId="11" fillId="0" borderId="0" xfId="0" applyFont="1" applyFill="1"/>
    <xf numFmtId="0" fontId="2" fillId="18" borderId="0" xfId="0" applyFont="1" applyFill="1"/>
    <xf numFmtId="0" fontId="8" fillId="0" borderId="0" xfId="0" applyFont="1" applyFill="1"/>
    <xf numFmtId="0" fontId="5" fillId="14" borderId="0" xfId="0" applyFont="1" applyFill="1" applyAlignment="1">
      <alignment horizontal="left"/>
    </xf>
    <xf numFmtId="0" fontId="0" fillId="6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49" fontId="0" fillId="7" borderId="0" xfId="0" applyNumberFormat="1" applyFill="1"/>
    <xf numFmtId="49" fontId="0" fillId="0" borderId="0" xfId="0" applyNumberFormat="1"/>
    <xf numFmtId="49" fontId="7" fillId="0" borderId="0" xfId="0" applyNumberFormat="1" applyFont="1"/>
    <xf numFmtId="49" fontId="3" fillId="0" borderId="0" xfId="0" applyNumberFormat="1" applyFont="1" applyAlignment="1">
      <alignment horizontal="left"/>
    </xf>
    <xf numFmtId="49" fontId="0" fillId="0" borderId="0" xfId="0" applyNumberFormat="1" applyFill="1"/>
    <xf numFmtId="49" fontId="0" fillId="4" borderId="0" xfId="0" applyNumberFormat="1" applyFill="1"/>
    <xf numFmtId="49" fontId="0" fillId="8" borderId="0" xfId="0" applyNumberFormat="1" applyFill="1"/>
    <xf numFmtId="49" fontId="0" fillId="17" borderId="0" xfId="0" applyNumberFormat="1" applyFill="1"/>
    <xf numFmtId="49" fontId="0" fillId="9" borderId="0" xfId="0" applyNumberFormat="1" applyFill="1"/>
    <xf numFmtId="49" fontId="0" fillId="2" borderId="0" xfId="0" applyNumberFormat="1" applyFill="1"/>
    <xf numFmtId="49" fontId="0" fillId="10" borderId="0" xfId="0" applyNumberFormat="1" applyFill="1"/>
    <xf numFmtId="49" fontId="0" fillId="19" borderId="0" xfId="0" applyNumberFormat="1" applyFill="1"/>
    <xf numFmtId="49" fontId="0" fillId="20" borderId="0" xfId="0" applyNumberFormat="1" applyFill="1"/>
    <xf numFmtId="49" fontId="0" fillId="21" borderId="0" xfId="0" applyNumberFormat="1" applyFill="1"/>
    <xf numFmtId="49" fontId="0" fillId="11" borderId="0" xfId="0" applyNumberFormat="1" applyFill="1"/>
    <xf numFmtId="49" fontId="0" fillId="22" borderId="0" xfId="0" applyNumberFormat="1" applyFill="1"/>
    <xf numFmtId="49" fontId="0" fillId="12" borderId="0" xfId="0" applyNumberFormat="1" applyFill="1"/>
    <xf numFmtId="49" fontId="0" fillId="13" borderId="0" xfId="0" applyNumberFormat="1" applyFill="1"/>
    <xf numFmtId="49" fontId="0" fillId="14" borderId="0" xfId="0" applyNumberFormat="1" applyFill="1"/>
    <xf numFmtId="49" fontId="0" fillId="15" borderId="0" xfId="0" applyNumberFormat="1" applyFill="1"/>
    <xf numFmtId="49" fontId="0" fillId="16" borderId="0" xfId="0" applyNumberFormat="1" applyFill="1"/>
    <xf numFmtId="0" fontId="13" fillId="0" borderId="0" xfId="0" applyFont="1" applyFill="1" applyAlignment="1">
      <alignment horizontal="left"/>
    </xf>
    <xf numFmtId="0" fontId="0" fillId="23" borderId="0" xfId="0" applyFill="1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1" fillId="0" borderId="0" xfId="0" applyFont="1" applyFill="1"/>
    <xf numFmtId="0" fontId="0" fillId="24" borderId="0" xfId="0" applyFill="1"/>
    <xf numFmtId="0" fontId="0" fillId="0" borderId="0" xfId="0" applyFill="1" applyAlignment="1"/>
    <xf numFmtId="0" fontId="14" fillId="25" borderId="0" xfId="0" applyFont="1" applyFill="1"/>
  </cellXfs>
  <cellStyles count="1">
    <cellStyle name="Обычный" xfId="0" builtinId="0"/>
  </cellStyles>
  <dxfs count="3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9" defaultPivotStyle="PivotStyleLight16"/>
  <colors>
    <mruColors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8D52D-BF37-4DD9-97E1-DB41872AB74F}">
  <dimension ref="A1:BE1420"/>
  <sheetViews>
    <sheetView workbookViewId="0">
      <selection sqref="A1:F1"/>
    </sheetView>
  </sheetViews>
  <sheetFormatPr defaultColWidth="8.796875" defaultRowHeight="14.25" x14ac:dyDescent="0.45"/>
  <cols>
    <col min="1" max="1" width="23.9296875" bestFit="1" customWidth="1"/>
    <col min="2" max="2" width="11.06640625" hidden="1" customWidth="1"/>
    <col min="3" max="3" width="7.796875" bestFit="1" customWidth="1"/>
    <col min="4" max="4" width="6.796875" hidden="1" customWidth="1"/>
    <col min="5" max="5" width="14" customWidth="1"/>
    <col min="6" max="6" width="12.796875" customWidth="1"/>
    <col min="7" max="7" width="10" bestFit="1" customWidth="1"/>
    <col min="8" max="8" width="27.53125" customWidth="1"/>
    <col min="9" max="9" width="7.46484375" customWidth="1"/>
    <col min="10" max="10" width="17.46484375" customWidth="1"/>
    <col min="11" max="11" width="43.19921875" hidden="1" customWidth="1"/>
    <col min="12" max="12" width="10.53125" customWidth="1"/>
    <col min="13" max="13" width="16.53125" customWidth="1"/>
    <col min="14" max="14" width="29.53125" customWidth="1"/>
    <col min="15" max="15" width="27.46484375" customWidth="1"/>
    <col min="16" max="16" width="12.06640625" customWidth="1"/>
    <col min="17" max="17" width="16.33203125" hidden="1" customWidth="1"/>
    <col min="18" max="19" width="11.06640625" customWidth="1"/>
    <col min="20" max="21" width="14.33203125" hidden="1" customWidth="1"/>
    <col min="22" max="22" width="12.59765625" hidden="1" customWidth="1"/>
    <col min="23" max="23" width="11" customWidth="1"/>
    <col min="24" max="24" width="13.46484375" hidden="1" customWidth="1"/>
    <col min="25" max="25" width="10" style="4" customWidth="1"/>
    <col min="26" max="30" width="10.796875" style="4" customWidth="1"/>
    <col min="31" max="31" width="21.73046875" customWidth="1"/>
    <col min="32" max="32" width="12.59765625" hidden="1" customWidth="1"/>
    <col min="33" max="34" width="15.19921875" customWidth="1"/>
    <col min="35" max="35" width="14.06640625" bestFit="1" customWidth="1"/>
    <col min="36" max="36" width="15.796875" bestFit="1" customWidth="1"/>
    <col min="37" max="37" width="16.06640625" bestFit="1" customWidth="1"/>
    <col min="38" max="38" width="12.59765625" bestFit="1" customWidth="1"/>
    <col min="39" max="39" width="10.33203125" bestFit="1" customWidth="1"/>
    <col min="40" max="40" width="17.9296875" bestFit="1" customWidth="1"/>
    <col min="41" max="41" width="18" customWidth="1"/>
    <col min="42" max="45" width="26.46484375" hidden="1" customWidth="1"/>
    <col min="46" max="46" width="26.46484375" style="44" customWidth="1"/>
    <col min="47" max="48" width="26.46484375" customWidth="1"/>
    <col min="49" max="49" width="17.9296875" customWidth="1"/>
    <col min="50" max="50" width="8.796875" customWidth="1"/>
    <col min="51" max="54" width="26.46484375" customWidth="1"/>
    <col min="57" max="57" width="31" bestFit="1" customWidth="1"/>
  </cols>
  <sheetData>
    <row r="1" spans="1:54" s="43" customFormat="1" x14ac:dyDescent="0.45">
      <c r="A1" s="80" t="s">
        <v>3569</v>
      </c>
      <c r="B1" s="80"/>
      <c r="C1" s="80"/>
      <c r="D1" s="80"/>
      <c r="E1" s="80"/>
      <c r="F1" s="80"/>
      <c r="G1" s="81" t="s">
        <v>3570</v>
      </c>
      <c r="H1" s="81"/>
      <c r="I1" s="81"/>
      <c r="J1" s="81"/>
      <c r="K1" s="81"/>
      <c r="L1" s="81"/>
      <c r="M1" s="82" t="s">
        <v>3572</v>
      </c>
      <c r="N1" s="82"/>
      <c r="O1" s="82"/>
      <c r="P1" s="82"/>
      <c r="Q1" s="82"/>
      <c r="R1" s="83" t="s">
        <v>3573</v>
      </c>
      <c r="S1" s="83"/>
      <c r="T1" s="83"/>
      <c r="U1" s="83"/>
      <c r="V1" s="83"/>
      <c r="W1" s="83"/>
      <c r="X1" s="83"/>
      <c r="Y1" s="81" t="s">
        <v>3574</v>
      </c>
      <c r="Z1" s="81"/>
      <c r="AA1" s="81"/>
      <c r="AB1" s="81"/>
      <c r="AC1" s="81"/>
      <c r="AD1" s="81"/>
      <c r="AE1" s="81"/>
      <c r="AF1" s="81"/>
      <c r="AG1" s="81"/>
      <c r="AH1" s="81"/>
      <c r="AI1" s="78" t="s">
        <v>4678</v>
      </c>
      <c r="AJ1" s="78"/>
      <c r="AK1" s="78"/>
      <c r="AL1" s="78"/>
      <c r="AM1" s="78"/>
      <c r="AN1" s="78"/>
      <c r="AO1" s="78"/>
      <c r="AP1" s="79" t="s">
        <v>4679</v>
      </c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</row>
    <row r="2" spans="1:54" x14ac:dyDescent="0.45">
      <c r="A2" s="2" t="s">
        <v>0</v>
      </c>
      <c r="B2" s="2" t="s">
        <v>28</v>
      </c>
      <c r="C2" s="2" t="s">
        <v>3566</v>
      </c>
      <c r="D2" s="2" t="s">
        <v>25</v>
      </c>
      <c r="E2" s="2" t="s">
        <v>26</v>
      </c>
      <c r="F2" s="2" t="s">
        <v>27</v>
      </c>
      <c r="G2" s="2" t="s">
        <v>1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2</v>
      </c>
      <c r="N2" s="2" t="s">
        <v>3</v>
      </c>
      <c r="O2" s="2" t="s">
        <v>4</v>
      </c>
      <c r="P2" s="2" t="s">
        <v>5</v>
      </c>
      <c r="Q2" s="2" t="s">
        <v>33</v>
      </c>
      <c r="R2" s="2" t="s">
        <v>6</v>
      </c>
      <c r="S2" s="2" t="s">
        <v>7</v>
      </c>
      <c r="T2" s="2" t="s">
        <v>8</v>
      </c>
      <c r="U2" s="2" t="s">
        <v>9</v>
      </c>
      <c r="V2" s="2" t="s">
        <v>10</v>
      </c>
      <c r="W2" s="2" t="s">
        <v>11</v>
      </c>
      <c r="X2" s="2" t="s">
        <v>29</v>
      </c>
      <c r="Y2" s="2" t="s">
        <v>12</v>
      </c>
      <c r="Z2" s="2" t="s">
        <v>13</v>
      </c>
      <c r="AA2" s="2" t="s">
        <v>14</v>
      </c>
      <c r="AB2" s="2" t="s">
        <v>30</v>
      </c>
      <c r="AC2" s="2" t="s">
        <v>31</v>
      </c>
      <c r="AD2" s="2" t="s">
        <v>32</v>
      </c>
      <c r="AE2" s="2" t="s">
        <v>15</v>
      </c>
      <c r="AF2" s="2" t="s">
        <v>16</v>
      </c>
      <c r="AG2" s="2" t="s">
        <v>3571</v>
      </c>
      <c r="AH2" s="2" t="s">
        <v>17</v>
      </c>
      <c r="AI2" s="2" t="s">
        <v>18</v>
      </c>
      <c r="AJ2" s="2" t="s">
        <v>19</v>
      </c>
      <c r="AK2" s="2" t="s">
        <v>20</v>
      </c>
      <c r="AL2" s="2" t="s">
        <v>21</v>
      </c>
      <c r="AM2" s="2" t="s">
        <v>22</v>
      </c>
      <c r="AN2" s="2" t="s">
        <v>23</v>
      </c>
      <c r="AO2" s="2" t="s">
        <v>24</v>
      </c>
      <c r="AP2" s="39" t="s">
        <v>3617</v>
      </c>
      <c r="AQ2" s="39" t="s">
        <v>3618</v>
      </c>
      <c r="AR2" s="39" t="s">
        <v>3619</v>
      </c>
      <c r="AS2" s="39" t="s">
        <v>3620</v>
      </c>
      <c r="AT2" s="46" t="s">
        <v>3621</v>
      </c>
      <c r="AU2" s="39" t="s">
        <v>3622</v>
      </c>
      <c r="AV2" s="39" t="s">
        <v>3623</v>
      </c>
      <c r="AW2" s="39" t="s">
        <v>3624</v>
      </c>
      <c r="AX2" s="39" t="s">
        <v>3625</v>
      </c>
      <c r="AY2" s="39" t="s">
        <v>3611</v>
      </c>
      <c r="AZ2" s="39" t="s">
        <v>3612</v>
      </c>
      <c r="BA2" s="39" t="s">
        <v>3616</v>
      </c>
      <c r="BB2" s="39" t="s">
        <v>4684</v>
      </c>
    </row>
    <row r="3" spans="1:54" x14ac:dyDescent="0.45">
      <c r="A3" s="1">
        <v>45789.295208333337</v>
      </c>
      <c r="B3">
        <v>911269241</v>
      </c>
      <c r="C3" t="s">
        <v>3567</v>
      </c>
      <c r="D3">
        <v>1</v>
      </c>
      <c r="E3" t="s">
        <v>51</v>
      </c>
      <c r="F3" t="s">
        <v>52</v>
      </c>
      <c r="G3">
        <v>5342</v>
      </c>
      <c r="H3" t="s">
        <v>53</v>
      </c>
      <c r="I3">
        <v>2023</v>
      </c>
      <c r="J3" t="s">
        <v>54</v>
      </c>
      <c r="K3" t="s">
        <v>55</v>
      </c>
      <c r="L3" t="s">
        <v>56</v>
      </c>
      <c r="M3" t="s">
        <v>39</v>
      </c>
      <c r="N3" t="s">
        <v>40</v>
      </c>
      <c r="O3" t="s">
        <v>41</v>
      </c>
      <c r="Q3">
        <v>0</v>
      </c>
      <c r="R3">
        <v>44.911943999999998</v>
      </c>
      <c r="S3">
        <v>76.482777999999996</v>
      </c>
      <c r="T3" t="s">
        <v>42</v>
      </c>
      <c r="U3" t="s">
        <v>43</v>
      </c>
      <c r="V3" t="s">
        <v>44</v>
      </c>
      <c r="W3" t="s">
        <v>45</v>
      </c>
      <c r="Y3">
        <v>2022</v>
      </c>
      <c r="Z3">
        <v>5</v>
      </c>
      <c r="AA3">
        <v>24</v>
      </c>
      <c r="AB3"/>
      <c r="AC3"/>
      <c r="AD3"/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b">
        <v>1</v>
      </c>
      <c r="AM3" t="b">
        <v>0</v>
      </c>
      <c r="AP3" t="s">
        <v>3631</v>
      </c>
      <c r="AQ3" t="s">
        <v>3632</v>
      </c>
      <c r="AR3" t="s">
        <v>3633</v>
      </c>
      <c r="AS3" t="s">
        <v>3634</v>
      </c>
      <c r="AT3" s="44" t="s">
        <v>48</v>
      </c>
      <c r="AU3" t="s">
        <v>49</v>
      </c>
      <c r="AV3" t="s">
        <v>3626</v>
      </c>
      <c r="AW3" t="s">
        <v>3626</v>
      </c>
      <c r="AX3" t="s">
        <v>3635</v>
      </c>
      <c r="AY3" t="s">
        <v>3626</v>
      </c>
      <c r="AZ3" t="s">
        <v>3627</v>
      </c>
      <c r="BA3" t="s">
        <v>3630</v>
      </c>
    </row>
    <row r="4" spans="1:54" x14ac:dyDescent="0.45">
      <c r="A4" s="1">
        <v>45789.292928240742</v>
      </c>
      <c r="B4">
        <v>911269241</v>
      </c>
      <c r="C4" t="s">
        <v>3567</v>
      </c>
      <c r="D4">
        <v>1</v>
      </c>
      <c r="E4" t="s">
        <v>65</v>
      </c>
      <c r="F4" t="s">
        <v>52</v>
      </c>
      <c r="G4">
        <v>5342</v>
      </c>
      <c r="H4" t="s">
        <v>53</v>
      </c>
      <c r="I4">
        <v>2023</v>
      </c>
      <c r="J4" t="s">
        <v>54</v>
      </c>
      <c r="K4" t="s">
        <v>55</v>
      </c>
      <c r="L4" t="s">
        <v>56</v>
      </c>
      <c r="M4" t="s">
        <v>39</v>
      </c>
      <c r="N4" t="s">
        <v>40</v>
      </c>
      <c r="O4" t="s">
        <v>40</v>
      </c>
      <c r="P4" t="s">
        <v>57</v>
      </c>
      <c r="Q4">
        <v>0</v>
      </c>
      <c r="R4">
        <v>44.133333</v>
      </c>
      <c r="S4">
        <v>79.516666999999998</v>
      </c>
      <c r="T4" t="s">
        <v>58</v>
      </c>
      <c r="U4" t="s">
        <v>59</v>
      </c>
      <c r="V4" t="s">
        <v>44</v>
      </c>
      <c r="W4" t="s">
        <v>60</v>
      </c>
      <c r="Y4">
        <v>2016</v>
      </c>
      <c r="Z4">
        <v>6</v>
      </c>
      <c r="AA4">
        <v>29</v>
      </c>
      <c r="AB4">
        <v>2016</v>
      </c>
      <c r="AC4">
        <v>6</v>
      </c>
      <c r="AD4">
        <v>30</v>
      </c>
      <c r="AE4" t="s">
        <v>61</v>
      </c>
      <c r="AG4" t="s">
        <v>62</v>
      </c>
      <c r="AI4" t="s">
        <v>48</v>
      </c>
      <c r="AJ4" t="s">
        <v>63</v>
      </c>
      <c r="AK4" t="s">
        <v>64</v>
      </c>
      <c r="AL4" t="b">
        <v>1</v>
      </c>
      <c r="AM4" t="b">
        <v>0</v>
      </c>
      <c r="AP4" t="s">
        <v>3631</v>
      </c>
      <c r="AQ4" t="s">
        <v>3632</v>
      </c>
      <c r="AR4" t="s">
        <v>3633</v>
      </c>
      <c r="AS4" t="s">
        <v>3634</v>
      </c>
      <c r="AT4" s="44" t="s">
        <v>48</v>
      </c>
      <c r="AU4" t="s">
        <v>63</v>
      </c>
      <c r="AV4" t="s">
        <v>3636</v>
      </c>
      <c r="AW4" t="s">
        <v>3636</v>
      </c>
      <c r="AX4" t="s">
        <v>3638</v>
      </c>
      <c r="AY4" t="s">
        <v>3636</v>
      </c>
      <c r="AZ4" t="s">
        <v>3637</v>
      </c>
      <c r="BA4" t="s">
        <v>3630</v>
      </c>
    </row>
    <row r="5" spans="1:54" x14ac:dyDescent="0.45">
      <c r="A5" s="1">
        <v>45789.291504629633</v>
      </c>
      <c r="B5">
        <v>911269241</v>
      </c>
      <c r="C5" t="s">
        <v>3567</v>
      </c>
      <c r="D5">
        <v>3</v>
      </c>
      <c r="E5" t="s">
        <v>71</v>
      </c>
      <c r="F5" t="s">
        <v>52</v>
      </c>
      <c r="G5">
        <v>5342</v>
      </c>
      <c r="H5" t="s">
        <v>53</v>
      </c>
      <c r="I5">
        <v>2023</v>
      </c>
      <c r="J5" t="s">
        <v>54</v>
      </c>
      <c r="K5" t="s">
        <v>55</v>
      </c>
      <c r="L5" t="s">
        <v>56</v>
      </c>
      <c r="M5" t="s">
        <v>39</v>
      </c>
      <c r="N5" t="s">
        <v>40</v>
      </c>
      <c r="O5" t="s">
        <v>40</v>
      </c>
      <c r="P5" t="s">
        <v>66</v>
      </c>
      <c r="Q5">
        <v>0</v>
      </c>
      <c r="R5">
        <v>43.966667000000001</v>
      </c>
      <c r="S5">
        <v>77.033332999999999</v>
      </c>
      <c r="T5" t="s">
        <v>67</v>
      </c>
      <c r="U5" t="s">
        <v>68</v>
      </c>
      <c r="W5" t="s">
        <v>69</v>
      </c>
      <c r="Y5">
        <v>2016</v>
      </c>
      <c r="Z5">
        <v>4</v>
      </c>
      <c r="AA5">
        <v>18</v>
      </c>
      <c r="AB5"/>
      <c r="AC5"/>
      <c r="AD5"/>
      <c r="AE5" t="s">
        <v>70</v>
      </c>
      <c r="AG5" t="s">
        <v>62</v>
      </c>
      <c r="AI5" t="s">
        <v>48</v>
      </c>
      <c r="AJ5" t="s">
        <v>63</v>
      </c>
      <c r="AK5" t="s">
        <v>64</v>
      </c>
      <c r="AL5" t="b">
        <v>1</v>
      </c>
      <c r="AM5" t="b">
        <v>0</v>
      </c>
      <c r="AP5" t="s">
        <v>3631</v>
      </c>
      <c r="AQ5" t="s">
        <v>3632</v>
      </c>
      <c r="AR5" t="s">
        <v>3633</v>
      </c>
      <c r="AS5" t="s">
        <v>3634</v>
      </c>
      <c r="AT5" s="44" t="s">
        <v>48</v>
      </c>
      <c r="AU5" t="s">
        <v>63</v>
      </c>
      <c r="AV5" t="s">
        <v>3636</v>
      </c>
      <c r="AW5" t="s">
        <v>3636</v>
      </c>
      <c r="AX5" t="s">
        <v>3638</v>
      </c>
      <c r="AY5" t="s">
        <v>3636</v>
      </c>
      <c r="AZ5" t="s">
        <v>3637</v>
      </c>
      <c r="BA5" t="s">
        <v>3630</v>
      </c>
    </row>
    <row r="6" spans="1:54" x14ac:dyDescent="0.45">
      <c r="A6" s="1">
        <v>45789.290243055562</v>
      </c>
      <c r="B6">
        <v>911269241</v>
      </c>
      <c r="C6" t="s">
        <v>3567</v>
      </c>
      <c r="D6">
        <v>3</v>
      </c>
      <c r="E6" t="s">
        <v>71</v>
      </c>
      <c r="F6" t="s">
        <v>52</v>
      </c>
      <c r="G6">
        <v>5342</v>
      </c>
      <c r="H6" t="s">
        <v>53</v>
      </c>
      <c r="I6">
        <v>2023</v>
      </c>
      <c r="J6" t="s">
        <v>54</v>
      </c>
      <c r="K6" t="s">
        <v>55</v>
      </c>
      <c r="L6" t="s">
        <v>56</v>
      </c>
      <c r="M6" t="s">
        <v>39</v>
      </c>
      <c r="N6" t="s">
        <v>40</v>
      </c>
      <c r="O6" t="s">
        <v>40</v>
      </c>
      <c r="P6" t="s">
        <v>72</v>
      </c>
      <c r="Q6">
        <v>0</v>
      </c>
      <c r="R6">
        <v>44.416666999999997</v>
      </c>
      <c r="S6">
        <v>79.849999999999994</v>
      </c>
      <c r="T6" t="s">
        <v>73</v>
      </c>
      <c r="U6" t="s">
        <v>74</v>
      </c>
      <c r="V6" t="s">
        <v>44</v>
      </c>
      <c r="W6" t="s">
        <v>75</v>
      </c>
      <c r="Y6">
        <v>2016</v>
      </c>
      <c r="Z6">
        <v>6</v>
      </c>
      <c r="AA6">
        <v>26</v>
      </c>
      <c r="AB6">
        <v>2016</v>
      </c>
      <c r="AC6">
        <v>6</v>
      </c>
      <c r="AD6">
        <v>28</v>
      </c>
      <c r="AE6" t="s">
        <v>76</v>
      </c>
      <c r="AG6" t="s">
        <v>62</v>
      </c>
      <c r="AI6" t="s">
        <v>48</v>
      </c>
      <c r="AJ6" t="s">
        <v>63</v>
      </c>
      <c r="AK6" t="s">
        <v>64</v>
      </c>
      <c r="AL6" t="b">
        <v>1</v>
      </c>
      <c r="AM6" t="b">
        <v>0</v>
      </c>
      <c r="AP6" t="s">
        <v>3631</v>
      </c>
      <c r="AQ6" t="s">
        <v>3632</v>
      </c>
      <c r="AR6" t="s">
        <v>3633</v>
      </c>
      <c r="AS6" t="s">
        <v>3634</v>
      </c>
      <c r="AT6" s="44" t="s">
        <v>48</v>
      </c>
      <c r="AU6" t="s">
        <v>63</v>
      </c>
      <c r="AV6" t="s">
        <v>3636</v>
      </c>
      <c r="AW6" t="s">
        <v>3636</v>
      </c>
      <c r="AX6" t="s">
        <v>3638</v>
      </c>
      <c r="AY6" t="s">
        <v>3636</v>
      </c>
      <c r="AZ6" t="s">
        <v>3637</v>
      </c>
      <c r="BA6" t="s">
        <v>3630</v>
      </c>
    </row>
    <row r="7" spans="1:54" x14ac:dyDescent="0.45">
      <c r="A7" s="1">
        <v>45789.286817129629</v>
      </c>
      <c r="B7">
        <v>911269241</v>
      </c>
      <c r="C7" t="s">
        <v>3567</v>
      </c>
      <c r="D7">
        <v>1</v>
      </c>
      <c r="E7" t="s">
        <v>51</v>
      </c>
      <c r="F7" t="s">
        <v>52</v>
      </c>
      <c r="G7">
        <v>5342</v>
      </c>
      <c r="H7" t="s">
        <v>53</v>
      </c>
      <c r="I7">
        <v>2023</v>
      </c>
      <c r="J7" t="s">
        <v>54</v>
      </c>
      <c r="K7" t="s">
        <v>55</v>
      </c>
      <c r="L7" t="s">
        <v>56</v>
      </c>
      <c r="M7" t="s">
        <v>39</v>
      </c>
      <c r="N7" t="s">
        <v>77</v>
      </c>
      <c r="O7" t="s">
        <v>40</v>
      </c>
      <c r="P7" t="s">
        <v>78</v>
      </c>
      <c r="Q7">
        <v>0</v>
      </c>
      <c r="R7">
        <v>43.883333</v>
      </c>
      <c r="S7">
        <v>75.5</v>
      </c>
      <c r="T7" t="s">
        <v>79</v>
      </c>
      <c r="U7" t="s">
        <v>80</v>
      </c>
      <c r="V7" t="s">
        <v>44</v>
      </c>
      <c r="W7" t="s">
        <v>81</v>
      </c>
      <c r="Y7">
        <v>2016</v>
      </c>
      <c r="Z7">
        <v>4</v>
      </c>
      <c r="AA7">
        <v>20</v>
      </c>
      <c r="AB7">
        <v>2016</v>
      </c>
      <c r="AC7">
        <v>4</v>
      </c>
      <c r="AD7">
        <v>22</v>
      </c>
      <c r="AE7" t="s">
        <v>82</v>
      </c>
      <c r="AG7" t="s">
        <v>62</v>
      </c>
      <c r="AI7" t="s">
        <v>48</v>
      </c>
      <c r="AJ7" t="s">
        <v>63</v>
      </c>
      <c r="AK7" t="s">
        <v>64</v>
      </c>
      <c r="AL7" t="b">
        <v>1</v>
      </c>
      <c r="AM7" t="b">
        <v>0</v>
      </c>
      <c r="AP7" t="s">
        <v>3631</v>
      </c>
      <c r="AQ7" t="s">
        <v>3632</v>
      </c>
      <c r="AR7" t="s">
        <v>3633</v>
      </c>
      <c r="AS7" t="s">
        <v>3634</v>
      </c>
      <c r="AT7" s="44" t="s">
        <v>48</v>
      </c>
      <c r="AU7" t="s">
        <v>63</v>
      </c>
      <c r="AV7" t="s">
        <v>3636</v>
      </c>
      <c r="AW7" t="s">
        <v>3636</v>
      </c>
      <c r="AX7" t="s">
        <v>3638</v>
      </c>
      <c r="AY7" t="s">
        <v>3636</v>
      </c>
      <c r="AZ7" t="s">
        <v>3637</v>
      </c>
      <c r="BA7" t="s">
        <v>3630</v>
      </c>
    </row>
    <row r="8" spans="1:54" x14ac:dyDescent="0.45">
      <c r="A8" s="1">
        <v>45789.285185185188</v>
      </c>
      <c r="B8">
        <v>911269241</v>
      </c>
      <c r="C8" t="s">
        <v>3567</v>
      </c>
      <c r="D8">
        <v>2</v>
      </c>
      <c r="E8" t="s">
        <v>86</v>
      </c>
      <c r="F8" t="s">
        <v>52</v>
      </c>
      <c r="G8">
        <v>5342</v>
      </c>
      <c r="H8" t="s">
        <v>53</v>
      </c>
      <c r="I8">
        <v>2023</v>
      </c>
      <c r="J8" t="s">
        <v>54</v>
      </c>
      <c r="K8" t="s">
        <v>55</v>
      </c>
      <c r="L8" t="s">
        <v>56</v>
      </c>
      <c r="M8" t="s">
        <v>39</v>
      </c>
      <c r="N8" t="s">
        <v>77</v>
      </c>
      <c r="O8" t="s">
        <v>40</v>
      </c>
      <c r="P8" t="s">
        <v>83</v>
      </c>
      <c r="Q8">
        <v>0</v>
      </c>
      <c r="R8">
        <v>43.966667000000001</v>
      </c>
      <c r="S8">
        <v>77.033332999999999</v>
      </c>
      <c r="T8" t="s">
        <v>67</v>
      </c>
      <c r="U8" t="s">
        <v>68</v>
      </c>
      <c r="V8" t="s">
        <v>44</v>
      </c>
      <c r="W8" t="s">
        <v>69</v>
      </c>
      <c r="Y8">
        <v>2016</v>
      </c>
      <c r="Z8">
        <v>4</v>
      </c>
      <c r="AA8">
        <v>18</v>
      </c>
      <c r="AB8"/>
      <c r="AC8"/>
      <c r="AD8"/>
      <c r="AE8" t="s">
        <v>84</v>
      </c>
      <c r="AG8" t="s">
        <v>85</v>
      </c>
      <c r="AI8" t="s">
        <v>48</v>
      </c>
      <c r="AJ8" t="s">
        <v>63</v>
      </c>
      <c r="AK8" t="s">
        <v>64</v>
      </c>
      <c r="AL8" t="b">
        <v>1</v>
      </c>
      <c r="AM8" t="b">
        <v>0</v>
      </c>
      <c r="AP8" t="s">
        <v>3631</v>
      </c>
      <c r="AQ8" t="s">
        <v>3632</v>
      </c>
      <c r="AR8" t="s">
        <v>3633</v>
      </c>
      <c r="AS8" t="s">
        <v>3634</v>
      </c>
      <c r="AT8" s="44" t="s">
        <v>48</v>
      </c>
      <c r="AU8" t="s">
        <v>63</v>
      </c>
      <c r="AV8" t="s">
        <v>3636</v>
      </c>
      <c r="AW8" t="s">
        <v>3636</v>
      </c>
      <c r="AX8" t="s">
        <v>3638</v>
      </c>
      <c r="AY8" t="s">
        <v>3636</v>
      </c>
      <c r="AZ8" t="s">
        <v>3637</v>
      </c>
      <c r="BA8" t="s">
        <v>3630</v>
      </c>
    </row>
    <row r="9" spans="1:54" x14ac:dyDescent="0.45">
      <c r="A9" s="1">
        <v>45789.283842592587</v>
      </c>
      <c r="B9">
        <v>911269241</v>
      </c>
      <c r="C9" t="s">
        <v>3567</v>
      </c>
      <c r="D9">
        <v>6</v>
      </c>
      <c r="E9" t="s">
        <v>92</v>
      </c>
      <c r="F9" t="s">
        <v>52</v>
      </c>
      <c r="G9">
        <v>5342</v>
      </c>
      <c r="H9" t="s">
        <v>53</v>
      </c>
      <c r="I9">
        <v>2023</v>
      </c>
      <c r="J9" t="s">
        <v>54</v>
      </c>
      <c r="K9" t="s">
        <v>55</v>
      </c>
      <c r="L9" t="s">
        <v>56</v>
      </c>
      <c r="M9" t="s">
        <v>39</v>
      </c>
      <c r="N9" t="s">
        <v>77</v>
      </c>
      <c r="O9" t="s">
        <v>40</v>
      </c>
      <c r="P9" t="s">
        <v>87</v>
      </c>
      <c r="Q9">
        <v>0</v>
      </c>
      <c r="R9">
        <v>44.283332999999999</v>
      </c>
      <c r="S9">
        <v>76.866667000000007</v>
      </c>
      <c r="T9" t="s">
        <v>88</v>
      </c>
      <c r="U9" t="s">
        <v>89</v>
      </c>
      <c r="V9" t="s">
        <v>44</v>
      </c>
      <c r="W9" t="s">
        <v>90</v>
      </c>
      <c r="Y9">
        <v>2016</v>
      </c>
      <c r="Z9">
        <v>4</v>
      </c>
      <c r="AA9">
        <v>17</v>
      </c>
      <c r="AB9"/>
      <c r="AC9"/>
      <c r="AD9"/>
      <c r="AE9" t="s">
        <v>91</v>
      </c>
      <c r="AG9" t="s">
        <v>62</v>
      </c>
      <c r="AI9" t="s">
        <v>48</v>
      </c>
      <c r="AJ9" t="s">
        <v>63</v>
      </c>
      <c r="AK9" t="s">
        <v>64</v>
      </c>
      <c r="AL9" t="b">
        <v>1</v>
      </c>
      <c r="AM9" t="b">
        <v>0</v>
      </c>
      <c r="AP9" t="s">
        <v>3631</v>
      </c>
      <c r="AQ9" t="s">
        <v>3632</v>
      </c>
      <c r="AR9" t="s">
        <v>3633</v>
      </c>
      <c r="AS9" t="s">
        <v>3634</v>
      </c>
      <c r="AT9" s="44" t="s">
        <v>48</v>
      </c>
      <c r="AU9" t="s">
        <v>63</v>
      </c>
      <c r="AV9" t="s">
        <v>3636</v>
      </c>
      <c r="AW9" t="s">
        <v>3636</v>
      </c>
      <c r="AX9" t="s">
        <v>3638</v>
      </c>
      <c r="AY9" t="s">
        <v>3636</v>
      </c>
      <c r="AZ9" t="s">
        <v>3637</v>
      </c>
      <c r="BA9" t="s">
        <v>3630</v>
      </c>
    </row>
    <row r="10" spans="1:54" x14ac:dyDescent="0.45">
      <c r="A10" s="1">
        <v>45789.281099537038</v>
      </c>
      <c r="B10">
        <v>911269241</v>
      </c>
      <c r="C10" t="s">
        <v>3567</v>
      </c>
      <c r="D10">
        <v>8</v>
      </c>
      <c r="E10" t="s">
        <v>101</v>
      </c>
      <c r="F10" t="s">
        <v>52</v>
      </c>
      <c r="G10">
        <v>5342</v>
      </c>
      <c r="H10" t="s">
        <v>53</v>
      </c>
      <c r="I10">
        <v>2023</v>
      </c>
      <c r="J10" t="s">
        <v>54</v>
      </c>
      <c r="K10" t="s">
        <v>55</v>
      </c>
      <c r="L10" t="s">
        <v>56</v>
      </c>
      <c r="M10" t="s">
        <v>39</v>
      </c>
      <c r="N10" t="s">
        <v>77</v>
      </c>
      <c r="O10" t="s">
        <v>40</v>
      </c>
      <c r="P10" t="s">
        <v>93</v>
      </c>
      <c r="Q10">
        <v>0</v>
      </c>
      <c r="R10">
        <v>44.25</v>
      </c>
      <c r="S10">
        <v>76.883332999999993</v>
      </c>
      <c r="T10" t="s">
        <v>94</v>
      </c>
      <c r="U10" t="s">
        <v>95</v>
      </c>
      <c r="V10" t="s">
        <v>44</v>
      </c>
      <c r="W10" t="s">
        <v>96</v>
      </c>
      <c r="Y10">
        <v>2016</v>
      </c>
      <c r="Z10">
        <v>4</v>
      </c>
      <c r="AA10">
        <v>18</v>
      </c>
      <c r="AB10"/>
      <c r="AC10"/>
      <c r="AD10"/>
      <c r="AE10" t="s">
        <v>97</v>
      </c>
      <c r="AG10" t="s">
        <v>98</v>
      </c>
      <c r="AI10" t="s">
        <v>48</v>
      </c>
      <c r="AJ10" t="s">
        <v>99</v>
      </c>
      <c r="AK10" t="s">
        <v>100</v>
      </c>
      <c r="AL10" t="b">
        <v>1</v>
      </c>
      <c r="AM10" t="b">
        <v>0</v>
      </c>
      <c r="AP10" t="s">
        <v>3631</v>
      </c>
      <c r="AQ10" t="s">
        <v>3632</v>
      </c>
      <c r="AR10" t="s">
        <v>3633</v>
      </c>
      <c r="AS10" t="s">
        <v>3634</v>
      </c>
      <c r="AT10" s="44" t="s">
        <v>48</v>
      </c>
      <c r="AU10" t="s">
        <v>99</v>
      </c>
      <c r="AV10" t="s">
        <v>3639</v>
      </c>
      <c r="AW10" t="s">
        <v>3639</v>
      </c>
      <c r="AX10" t="s">
        <v>3641</v>
      </c>
      <c r="AY10" t="s">
        <v>3639</v>
      </c>
      <c r="AZ10" t="s">
        <v>3640</v>
      </c>
      <c r="BA10" t="s">
        <v>3630</v>
      </c>
    </row>
    <row r="11" spans="1:54" x14ac:dyDescent="0.45">
      <c r="A11" s="1">
        <v>45789.276307870372</v>
      </c>
      <c r="B11">
        <v>911269241</v>
      </c>
      <c r="C11" t="s">
        <v>3567</v>
      </c>
      <c r="D11">
        <v>1</v>
      </c>
      <c r="E11" t="s">
        <v>51</v>
      </c>
      <c r="F11" t="s">
        <v>109</v>
      </c>
      <c r="G11">
        <v>4546</v>
      </c>
      <c r="H11" t="s">
        <v>110</v>
      </c>
      <c r="I11">
        <v>1997</v>
      </c>
      <c r="J11" t="s">
        <v>111</v>
      </c>
      <c r="K11" t="s">
        <v>112</v>
      </c>
      <c r="M11" t="s">
        <v>39</v>
      </c>
      <c r="N11" t="s">
        <v>102</v>
      </c>
      <c r="O11" t="s">
        <v>40</v>
      </c>
      <c r="P11" t="s">
        <v>103</v>
      </c>
      <c r="Q11">
        <v>0</v>
      </c>
      <c r="R11">
        <v>44.027690999999997</v>
      </c>
      <c r="S11">
        <v>79.536379999999994</v>
      </c>
      <c r="T11" t="s">
        <v>104</v>
      </c>
      <c r="U11" t="s">
        <v>105</v>
      </c>
      <c r="V11" t="s">
        <v>106</v>
      </c>
      <c r="X11">
        <v>500</v>
      </c>
      <c r="Y11">
        <v>1990</v>
      </c>
      <c r="Z11">
        <v>4</v>
      </c>
      <c r="AA11">
        <v>25</v>
      </c>
      <c r="AB11"/>
      <c r="AC11"/>
      <c r="AD11"/>
      <c r="AG11" t="s">
        <v>107</v>
      </c>
      <c r="AI11" t="s">
        <v>48</v>
      </c>
      <c r="AJ11" t="s">
        <v>108</v>
      </c>
      <c r="AL11" t="b">
        <v>0</v>
      </c>
      <c r="AM11" t="b">
        <v>0</v>
      </c>
      <c r="AP11" t="s">
        <v>3631</v>
      </c>
      <c r="AQ11" t="s">
        <v>3632</v>
      </c>
      <c r="AR11" t="s">
        <v>3633</v>
      </c>
      <c r="AS11" t="s">
        <v>3634</v>
      </c>
      <c r="AT11" s="44" t="s">
        <v>48</v>
      </c>
      <c r="AU11" t="s">
        <v>108</v>
      </c>
      <c r="AV11" t="s">
        <v>3644</v>
      </c>
      <c r="AW11" t="s">
        <v>108</v>
      </c>
      <c r="AX11" t="s">
        <v>3645</v>
      </c>
      <c r="AY11" t="s">
        <v>108</v>
      </c>
      <c r="AZ11" t="s">
        <v>3642</v>
      </c>
      <c r="BA11" t="s">
        <v>3643</v>
      </c>
    </row>
    <row r="12" spans="1:54" x14ac:dyDescent="0.45">
      <c r="A12" s="1">
        <v>45789.270486111112</v>
      </c>
      <c r="B12">
        <v>911269241</v>
      </c>
      <c r="C12" t="s">
        <v>3567</v>
      </c>
      <c r="D12">
        <v>1</v>
      </c>
      <c r="E12" t="s">
        <v>65</v>
      </c>
      <c r="F12" t="s">
        <v>109</v>
      </c>
      <c r="G12">
        <v>4546</v>
      </c>
      <c r="H12" t="s">
        <v>110</v>
      </c>
      <c r="I12">
        <v>1997</v>
      </c>
      <c r="J12" t="s">
        <v>111</v>
      </c>
      <c r="K12" t="s">
        <v>112</v>
      </c>
      <c r="M12" t="s">
        <v>39</v>
      </c>
      <c r="N12" t="s">
        <v>77</v>
      </c>
      <c r="O12" t="s">
        <v>113</v>
      </c>
      <c r="Q12">
        <v>0</v>
      </c>
      <c r="R12">
        <v>43.231220999999998</v>
      </c>
      <c r="S12">
        <v>76.886949999999999</v>
      </c>
      <c r="T12" t="s">
        <v>114</v>
      </c>
      <c r="U12" t="s">
        <v>115</v>
      </c>
      <c r="V12" t="s">
        <v>106</v>
      </c>
      <c r="X12">
        <v>7000</v>
      </c>
      <c r="Y12">
        <v>1991</v>
      </c>
      <c r="Z12">
        <v>9</v>
      </c>
      <c r="AA12">
        <v>3</v>
      </c>
      <c r="AB12"/>
      <c r="AC12"/>
      <c r="AD12"/>
      <c r="AG12" t="s">
        <v>116</v>
      </c>
      <c r="AI12" t="s">
        <v>48</v>
      </c>
      <c r="AJ12" t="s">
        <v>108</v>
      </c>
      <c r="AK12" t="s">
        <v>117</v>
      </c>
      <c r="AL12" t="b">
        <v>1</v>
      </c>
      <c r="AM12" t="b">
        <v>0</v>
      </c>
      <c r="AP12" t="s">
        <v>3631</v>
      </c>
      <c r="AQ12" t="s">
        <v>3632</v>
      </c>
      <c r="AR12" t="s">
        <v>3633</v>
      </c>
      <c r="AS12" t="s">
        <v>3634</v>
      </c>
      <c r="AT12" s="44" t="s">
        <v>48</v>
      </c>
      <c r="AU12" t="s">
        <v>108</v>
      </c>
      <c r="AV12" t="s">
        <v>3646</v>
      </c>
      <c r="AW12" t="s">
        <v>3646</v>
      </c>
      <c r="AX12" t="s">
        <v>3648</v>
      </c>
      <c r="AY12" t="s">
        <v>3646</v>
      </c>
      <c r="AZ12" t="s">
        <v>3647</v>
      </c>
      <c r="BA12" t="s">
        <v>3630</v>
      </c>
    </row>
    <row r="13" spans="1:54" x14ac:dyDescent="0.45">
      <c r="A13" s="1">
        <v>45789.268368055556</v>
      </c>
      <c r="B13">
        <v>911269241</v>
      </c>
      <c r="C13" t="s">
        <v>3567</v>
      </c>
      <c r="D13">
        <v>1</v>
      </c>
      <c r="E13" t="s">
        <v>51</v>
      </c>
      <c r="F13" t="s">
        <v>52</v>
      </c>
      <c r="G13">
        <v>4546</v>
      </c>
      <c r="H13" t="s">
        <v>110</v>
      </c>
      <c r="I13">
        <v>1997</v>
      </c>
      <c r="J13" t="s">
        <v>111</v>
      </c>
      <c r="K13" t="s">
        <v>112</v>
      </c>
      <c r="M13" t="s">
        <v>39</v>
      </c>
      <c r="N13" t="s">
        <v>77</v>
      </c>
      <c r="O13" t="s">
        <v>40</v>
      </c>
      <c r="P13" t="s">
        <v>118</v>
      </c>
      <c r="Q13">
        <v>0</v>
      </c>
      <c r="T13" t="s">
        <v>3599</v>
      </c>
      <c r="U13" t="s">
        <v>3600</v>
      </c>
      <c r="V13" t="s">
        <v>106</v>
      </c>
      <c r="X13">
        <v>7000</v>
      </c>
      <c r="Y13">
        <v>1984</v>
      </c>
      <c r="Z13">
        <v>8</v>
      </c>
      <c r="AA13">
        <v>13</v>
      </c>
      <c r="AB13">
        <v>1984</v>
      </c>
      <c r="AC13">
        <v>8</v>
      </c>
      <c r="AD13">
        <v>18</v>
      </c>
      <c r="AG13" t="s">
        <v>120</v>
      </c>
      <c r="AI13" t="s">
        <v>48</v>
      </c>
      <c r="AJ13" t="s">
        <v>108</v>
      </c>
      <c r="AK13" t="s">
        <v>117</v>
      </c>
      <c r="AL13" t="b">
        <v>1</v>
      </c>
      <c r="AM13" t="b">
        <v>0</v>
      </c>
      <c r="AP13" t="s">
        <v>3631</v>
      </c>
      <c r="AQ13" t="s">
        <v>3632</v>
      </c>
      <c r="AR13" t="s">
        <v>3633</v>
      </c>
      <c r="AS13" t="s">
        <v>3634</v>
      </c>
      <c r="AT13" s="44" t="s">
        <v>48</v>
      </c>
      <c r="AU13" t="s">
        <v>108</v>
      </c>
      <c r="AV13" t="s">
        <v>3646</v>
      </c>
      <c r="AW13" t="s">
        <v>3646</v>
      </c>
      <c r="AX13" t="s">
        <v>3648</v>
      </c>
      <c r="AY13" t="s">
        <v>3646</v>
      </c>
      <c r="AZ13" t="s">
        <v>3647</v>
      </c>
      <c r="BA13" t="s">
        <v>3630</v>
      </c>
    </row>
    <row r="14" spans="1:54" x14ac:dyDescent="0.45">
      <c r="A14" s="1">
        <v>45789.254178240742</v>
      </c>
      <c r="B14">
        <v>911269241</v>
      </c>
      <c r="C14" t="s">
        <v>3567</v>
      </c>
      <c r="D14">
        <v>4</v>
      </c>
      <c r="E14" t="s">
        <v>131</v>
      </c>
      <c r="F14" t="s">
        <v>132</v>
      </c>
      <c r="G14">
        <v>3926</v>
      </c>
      <c r="H14" t="s">
        <v>133</v>
      </c>
      <c r="I14">
        <v>2020</v>
      </c>
      <c r="J14" t="s">
        <v>134</v>
      </c>
      <c r="K14" t="s">
        <v>135</v>
      </c>
      <c r="L14" t="s">
        <v>136</v>
      </c>
      <c r="M14" t="s">
        <v>39</v>
      </c>
      <c r="N14" t="s">
        <v>77</v>
      </c>
      <c r="O14" t="s">
        <v>121</v>
      </c>
      <c r="P14" t="s">
        <v>122</v>
      </c>
      <c r="Q14">
        <v>0</v>
      </c>
      <c r="R14">
        <v>43.838138999999998</v>
      </c>
      <c r="S14">
        <v>76.970805999999996</v>
      </c>
      <c r="T14" t="s">
        <v>123</v>
      </c>
      <c r="U14" t="s">
        <v>124</v>
      </c>
      <c r="V14" t="s">
        <v>44</v>
      </c>
      <c r="Y14">
        <v>1990</v>
      </c>
      <c r="Z14">
        <v>5</v>
      </c>
      <c r="AA14">
        <v>25</v>
      </c>
      <c r="AB14">
        <v>1990</v>
      </c>
      <c r="AC14">
        <v>5</v>
      </c>
      <c r="AD14">
        <v>26</v>
      </c>
      <c r="AE14" t="s">
        <v>125</v>
      </c>
      <c r="AG14" t="s">
        <v>126</v>
      </c>
      <c r="AI14" t="s">
        <v>127</v>
      </c>
      <c r="AJ14" t="s">
        <v>128</v>
      </c>
      <c r="AK14" t="s">
        <v>129</v>
      </c>
      <c r="AL14" t="b">
        <v>1</v>
      </c>
      <c r="AM14" t="b">
        <v>0</v>
      </c>
      <c r="AO14" t="s">
        <v>130</v>
      </c>
      <c r="AP14" t="s">
        <v>3631</v>
      </c>
      <c r="AQ14" t="s">
        <v>3632</v>
      </c>
      <c r="AR14" t="s">
        <v>3633</v>
      </c>
      <c r="AS14" t="s">
        <v>3634</v>
      </c>
      <c r="AT14" s="44" t="s">
        <v>127</v>
      </c>
      <c r="AU14" t="s">
        <v>128</v>
      </c>
      <c r="AV14" t="s">
        <v>3649</v>
      </c>
      <c r="AW14" t="s">
        <v>3649</v>
      </c>
      <c r="AX14" t="s">
        <v>3651</v>
      </c>
      <c r="AY14" t="s">
        <v>3649</v>
      </c>
      <c r="AZ14" t="s">
        <v>3650</v>
      </c>
      <c r="BA14" t="s">
        <v>3630</v>
      </c>
      <c r="BB14" t="s">
        <v>4701</v>
      </c>
    </row>
    <row r="15" spans="1:54" x14ac:dyDescent="0.45">
      <c r="A15" s="1">
        <v>45789.249085648153</v>
      </c>
      <c r="B15">
        <v>911269241</v>
      </c>
      <c r="C15" t="s">
        <v>3567</v>
      </c>
      <c r="D15">
        <v>1</v>
      </c>
      <c r="E15" t="s">
        <v>51</v>
      </c>
      <c r="F15" t="s">
        <v>109</v>
      </c>
      <c r="G15">
        <v>3799</v>
      </c>
      <c r="H15" t="s">
        <v>53</v>
      </c>
      <c r="I15">
        <v>1997</v>
      </c>
      <c r="J15" t="s">
        <v>143</v>
      </c>
      <c r="K15" t="s">
        <v>144</v>
      </c>
      <c r="L15" t="s">
        <v>145</v>
      </c>
      <c r="M15" t="s">
        <v>39</v>
      </c>
      <c r="N15" t="s">
        <v>40</v>
      </c>
      <c r="O15" t="s">
        <v>40</v>
      </c>
      <c r="P15" t="s">
        <v>137</v>
      </c>
      <c r="Q15">
        <v>0</v>
      </c>
      <c r="R15">
        <v>45.417740000000002</v>
      </c>
      <c r="S15">
        <v>79.908716999999996</v>
      </c>
      <c r="T15" t="s">
        <v>138</v>
      </c>
      <c r="U15" t="s">
        <v>139</v>
      </c>
      <c r="V15" t="s">
        <v>106</v>
      </c>
      <c r="X15">
        <v>3400</v>
      </c>
      <c r="Y15">
        <v>1991</v>
      </c>
      <c r="Z15">
        <v>6</v>
      </c>
      <c r="AA15">
        <v>28</v>
      </c>
      <c r="AB15"/>
      <c r="AC15"/>
      <c r="AD15"/>
      <c r="AG15" t="s">
        <v>140</v>
      </c>
      <c r="AI15" t="s">
        <v>48</v>
      </c>
      <c r="AJ15" t="s">
        <v>141</v>
      </c>
      <c r="AK15" t="s">
        <v>142</v>
      </c>
      <c r="AL15" t="b">
        <v>1</v>
      </c>
      <c r="AM15" t="b">
        <v>0</v>
      </c>
      <c r="AP15" t="s">
        <v>3631</v>
      </c>
      <c r="AQ15" t="s">
        <v>3632</v>
      </c>
      <c r="AR15" t="s">
        <v>3633</v>
      </c>
      <c r="AS15" t="s">
        <v>3634</v>
      </c>
      <c r="AT15" s="44" t="s">
        <v>48</v>
      </c>
      <c r="AU15" t="s">
        <v>141</v>
      </c>
      <c r="AV15" t="s">
        <v>3652</v>
      </c>
      <c r="AW15" t="s">
        <v>3652</v>
      </c>
      <c r="AX15" t="s">
        <v>3654</v>
      </c>
      <c r="AY15" t="s">
        <v>3652</v>
      </c>
      <c r="AZ15" t="s">
        <v>3653</v>
      </c>
      <c r="BA15" t="s">
        <v>3630</v>
      </c>
    </row>
    <row r="16" spans="1:54" x14ac:dyDescent="0.45">
      <c r="A16" s="1">
        <v>45789.244942129633</v>
      </c>
      <c r="B16">
        <v>911269241</v>
      </c>
      <c r="C16" t="s">
        <v>3567</v>
      </c>
      <c r="D16">
        <v>3</v>
      </c>
      <c r="E16" t="s">
        <v>153</v>
      </c>
      <c r="F16" t="s">
        <v>109</v>
      </c>
      <c r="G16">
        <v>3799</v>
      </c>
      <c r="H16" t="s">
        <v>53</v>
      </c>
      <c r="I16">
        <v>1997</v>
      </c>
      <c r="J16" t="s">
        <v>143</v>
      </c>
      <c r="K16" t="s">
        <v>144</v>
      </c>
      <c r="L16" t="s">
        <v>145</v>
      </c>
      <c r="M16" t="s">
        <v>39</v>
      </c>
      <c r="N16" t="s">
        <v>146</v>
      </c>
      <c r="O16" t="s">
        <v>147</v>
      </c>
      <c r="P16" t="s">
        <v>148</v>
      </c>
      <c r="Q16">
        <v>0</v>
      </c>
      <c r="R16">
        <v>43.378464999999998</v>
      </c>
      <c r="S16">
        <v>75.150187000000003</v>
      </c>
      <c r="T16" t="s">
        <v>149</v>
      </c>
      <c r="U16" t="s">
        <v>150</v>
      </c>
      <c r="V16" t="s">
        <v>106</v>
      </c>
      <c r="X16">
        <v>5000</v>
      </c>
      <c r="Y16">
        <v>1992</v>
      </c>
      <c r="Z16">
        <v>5</v>
      </c>
      <c r="AA16">
        <v>17</v>
      </c>
      <c r="AB16"/>
      <c r="AC16"/>
      <c r="AD16"/>
      <c r="AG16" t="s">
        <v>151</v>
      </c>
      <c r="AI16" t="s">
        <v>48</v>
      </c>
      <c r="AJ16" t="s">
        <v>141</v>
      </c>
      <c r="AK16" t="s">
        <v>152</v>
      </c>
      <c r="AL16" t="b">
        <v>1</v>
      </c>
      <c r="AM16" t="b">
        <v>0</v>
      </c>
      <c r="AP16" t="s">
        <v>3631</v>
      </c>
      <c r="AQ16" t="s">
        <v>3632</v>
      </c>
      <c r="AR16" t="s">
        <v>3633</v>
      </c>
      <c r="AS16" t="s">
        <v>3634</v>
      </c>
      <c r="AT16" s="44" t="s">
        <v>48</v>
      </c>
      <c r="AU16" t="s">
        <v>141</v>
      </c>
      <c r="AV16" t="s">
        <v>3655</v>
      </c>
      <c r="AW16" t="s">
        <v>3655</v>
      </c>
      <c r="AX16" t="s">
        <v>3657</v>
      </c>
      <c r="AY16" t="s">
        <v>3655</v>
      </c>
      <c r="AZ16" t="s">
        <v>3656</v>
      </c>
      <c r="BA16" t="s">
        <v>3630</v>
      </c>
    </row>
    <row r="17" spans="1:53" x14ac:dyDescent="0.45">
      <c r="A17" s="1">
        <v>45789.241956018523</v>
      </c>
      <c r="B17">
        <v>911269241</v>
      </c>
      <c r="C17" t="s">
        <v>3567</v>
      </c>
      <c r="D17">
        <v>1</v>
      </c>
      <c r="E17" t="s">
        <v>51</v>
      </c>
      <c r="F17" t="s">
        <v>109</v>
      </c>
      <c r="G17">
        <v>3799</v>
      </c>
      <c r="H17" t="s">
        <v>53</v>
      </c>
      <c r="I17">
        <v>1997</v>
      </c>
      <c r="J17" t="s">
        <v>143</v>
      </c>
      <c r="K17" t="s">
        <v>144</v>
      </c>
      <c r="L17" t="s">
        <v>145</v>
      </c>
      <c r="M17" t="s">
        <v>39</v>
      </c>
      <c r="N17" t="s">
        <v>146</v>
      </c>
      <c r="O17" t="s">
        <v>40</v>
      </c>
      <c r="P17" t="s">
        <v>154</v>
      </c>
      <c r="Q17">
        <v>0</v>
      </c>
      <c r="R17">
        <v>43.630031000000002</v>
      </c>
      <c r="S17">
        <v>75.201751000000002</v>
      </c>
      <c r="T17" t="s">
        <v>155</v>
      </c>
      <c r="U17" t="s">
        <v>156</v>
      </c>
      <c r="V17" t="s">
        <v>106</v>
      </c>
      <c r="X17">
        <v>500</v>
      </c>
      <c r="Y17">
        <v>1989</v>
      </c>
      <c r="Z17"/>
      <c r="AA17"/>
      <c r="AB17"/>
      <c r="AC17"/>
      <c r="AD17"/>
      <c r="AG17" t="s">
        <v>157</v>
      </c>
      <c r="AH17" t="s">
        <v>158</v>
      </c>
      <c r="AI17" t="s">
        <v>48</v>
      </c>
      <c r="AJ17" t="s">
        <v>141</v>
      </c>
      <c r="AK17" t="s">
        <v>152</v>
      </c>
      <c r="AL17" t="b">
        <v>1</v>
      </c>
      <c r="AM17" t="b">
        <v>0</v>
      </c>
      <c r="AP17" t="s">
        <v>3631</v>
      </c>
      <c r="AQ17" t="s">
        <v>3632</v>
      </c>
      <c r="AR17" t="s">
        <v>3633</v>
      </c>
      <c r="AS17" t="s">
        <v>3634</v>
      </c>
      <c r="AT17" s="44" t="s">
        <v>48</v>
      </c>
      <c r="AU17" t="s">
        <v>141</v>
      </c>
      <c r="AV17" t="s">
        <v>3655</v>
      </c>
      <c r="AW17" t="s">
        <v>3655</v>
      </c>
      <c r="AX17" t="s">
        <v>3657</v>
      </c>
      <c r="AY17" t="s">
        <v>3655</v>
      </c>
      <c r="AZ17" t="s">
        <v>3656</v>
      </c>
      <c r="BA17" t="s">
        <v>3630</v>
      </c>
    </row>
    <row r="18" spans="1:53" x14ac:dyDescent="0.45">
      <c r="A18" s="1">
        <v>45789.238182870373</v>
      </c>
      <c r="B18">
        <v>911269241</v>
      </c>
      <c r="C18" t="s">
        <v>3567</v>
      </c>
      <c r="D18">
        <v>1</v>
      </c>
      <c r="E18" t="s">
        <v>65</v>
      </c>
      <c r="F18" t="s">
        <v>166</v>
      </c>
      <c r="G18">
        <v>3901</v>
      </c>
      <c r="H18" t="s">
        <v>167</v>
      </c>
      <c r="I18">
        <v>1997</v>
      </c>
      <c r="J18" t="s">
        <v>168</v>
      </c>
      <c r="K18" t="s">
        <v>169</v>
      </c>
      <c r="L18" t="s">
        <v>170</v>
      </c>
      <c r="M18" t="s">
        <v>39</v>
      </c>
      <c r="N18" t="s">
        <v>146</v>
      </c>
      <c r="O18" t="s">
        <v>40</v>
      </c>
      <c r="P18" t="s">
        <v>159</v>
      </c>
      <c r="Q18">
        <v>0</v>
      </c>
      <c r="R18">
        <v>43.325377000000003</v>
      </c>
      <c r="S18">
        <v>79.187702000000002</v>
      </c>
      <c r="T18" t="s">
        <v>160</v>
      </c>
      <c r="U18" t="s">
        <v>161</v>
      </c>
      <c r="V18" t="s">
        <v>106</v>
      </c>
      <c r="X18">
        <v>4000</v>
      </c>
      <c r="Y18">
        <v>1993</v>
      </c>
      <c r="Z18">
        <v>6</v>
      </c>
      <c r="AA18">
        <v>25</v>
      </c>
      <c r="AB18"/>
      <c r="AC18"/>
      <c r="AD18"/>
      <c r="AG18" t="s">
        <v>162</v>
      </c>
      <c r="AJ18" t="s">
        <v>163</v>
      </c>
      <c r="AK18" t="s">
        <v>164</v>
      </c>
      <c r="AL18" t="b">
        <v>1</v>
      </c>
      <c r="AM18" t="b">
        <v>1</v>
      </c>
      <c r="AN18" t="s">
        <v>165</v>
      </c>
      <c r="AP18" t="s">
        <v>3631</v>
      </c>
      <c r="AQ18" t="s">
        <v>3632</v>
      </c>
      <c r="AR18" t="s">
        <v>3633</v>
      </c>
      <c r="AS18" t="s">
        <v>3634</v>
      </c>
      <c r="AT18" s="44" t="s">
        <v>48</v>
      </c>
      <c r="AU18" t="s">
        <v>3660</v>
      </c>
      <c r="AV18" t="s">
        <v>3661</v>
      </c>
      <c r="AW18" t="s">
        <v>3661</v>
      </c>
      <c r="AX18" t="s">
        <v>3662</v>
      </c>
      <c r="AY18" t="s">
        <v>3658</v>
      </c>
      <c r="AZ18" t="s">
        <v>3659</v>
      </c>
      <c r="BA18" t="s">
        <v>3630</v>
      </c>
    </row>
    <row r="19" spans="1:53" x14ac:dyDescent="0.45">
      <c r="A19" s="1">
        <v>45789.234652777777</v>
      </c>
      <c r="B19">
        <v>911269241</v>
      </c>
      <c r="C19" t="s">
        <v>3567</v>
      </c>
      <c r="D19">
        <v>4</v>
      </c>
      <c r="E19" t="s">
        <v>176</v>
      </c>
      <c r="F19" t="s">
        <v>177</v>
      </c>
      <c r="G19">
        <v>3901</v>
      </c>
      <c r="H19" t="s">
        <v>167</v>
      </c>
      <c r="I19">
        <v>1997</v>
      </c>
      <c r="J19" t="s">
        <v>168</v>
      </c>
      <c r="K19" t="s">
        <v>169</v>
      </c>
      <c r="L19" t="s">
        <v>170</v>
      </c>
      <c r="M19" t="s">
        <v>39</v>
      </c>
      <c r="N19" t="s">
        <v>77</v>
      </c>
      <c r="O19" t="s">
        <v>171</v>
      </c>
      <c r="P19" t="s">
        <v>172</v>
      </c>
      <c r="Q19">
        <v>0</v>
      </c>
      <c r="R19">
        <v>44.797756999999997</v>
      </c>
      <c r="S19">
        <v>76.272239999999996</v>
      </c>
      <c r="T19" t="s">
        <v>173</v>
      </c>
      <c r="U19" t="s">
        <v>174</v>
      </c>
      <c r="V19" t="s">
        <v>106</v>
      </c>
      <c r="X19">
        <v>2400</v>
      </c>
      <c r="Y19">
        <v>1986</v>
      </c>
      <c r="Z19">
        <v>5</v>
      </c>
      <c r="AA19">
        <v>11</v>
      </c>
      <c r="AB19">
        <v>1986</v>
      </c>
      <c r="AC19">
        <v>5</v>
      </c>
      <c r="AD19">
        <v>13</v>
      </c>
      <c r="AG19" t="s">
        <v>175</v>
      </c>
      <c r="AJ19" t="s">
        <v>163</v>
      </c>
      <c r="AK19" t="s">
        <v>164</v>
      </c>
      <c r="AL19" t="b">
        <v>1</v>
      </c>
      <c r="AM19" t="b">
        <v>1</v>
      </c>
      <c r="AN19" t="s">
        <v>165</v>
      </c>
      <c r="AP19" t="s">
        <v>3631</v>
      </c>
      <c r="AQ19" t="s">
        <v>3632</v>
      </c>
      <c r="AR19" t="s">
        <v>3633</v>
      </c>
      <c r="AS19" t="s">
        <v>3634</v>
      </c>
      <c r="AT19" s="44" t="s">
        <v>48</v>
      </c>
      <c r="AU19" t="s">
        <v>3660</v>
      </c>
      <c r="AV19" t="s">
        <v>3661</v>
      </c>
      <c r="AW19" t="s">
        <v>3661</v>
      </c>
      <c r="AX19" t="s">
        <v>3662</v>
      </c>
      <c r="AY19" t="s">
        <v>3658</v>
      </c>
      <c r="AZ19" t="s">
        <v>3659</v>
      </c>
      <c r="BA19" t="s">
        <v>3630</v>
      </c>
    </row>
    <row r="20" spans="1:53" x14ac:dyDescent="0.45">
      <c r="A20" s="1">
        <v>45788.676412037043</v>
      </c>
      <c r="B20">
        <v>911269241</v>
      </c>
      <c r="C20" t="s">
        <v>3567</v>
      </c>
      <c r="D20">
        <v>1</v>
      </c>
      <c r="E20" t="s">
        <v>51</v>
      </c>
      <c r="F20" t="s">
        <v>185</v>
      </c>
      <c r="G20">
        <v>3787</v>
      </c>
      <c r="H20" t="s">
        <v>53</v>
      </c>
      <c r="I20">
        <v>1993</v>
      </c>
      <c r="J20" t="s">
        <v>186</v>
      </c>
      <c r="K20" t="s">
        <v>187</v>
      </c>
      <c r="M20" t="s">
        <v>39</v>
      </c>
      <c r="N20" t="s">
        <v>178</v>
      </c>
      <c r="O20" t="s">
        <v>179</v>
      </c>
      <c r="P20" t="s">
        <v>180</v>
      </c>
      <c r="Q20">
        <v>0</v>
      </c>
      <c r="R20">
        <v>43.951666000000003</v>
      </c>
      <c r="S20">
        <v>77.243866999999995</v>
      </c>
      <c r="T20" t="s">
        <v>181</v>
      </c>
      <c r="U20" t="s">
        <v>182</v>
      </c>
      <c r="V20" t="s">
        <v>106</v>
      </c>
      <c r="X20">
        <v>500</v>
      </c>
      <c r="Y20">
        <v>1992</v>
      </c>
      <c r="Z20">
        <v>8</v>
      </c>
      <c r="AA20">
        <v>27</v>
      </c>
      <c r="AB20"/>
      <c r="AC20"/>
      <c r="AD20"/>
      <c r="AG20" t="s">
        <v>183</v>
      </c>
      <c r="AJ20" t="s">
        <v>163</v>
      </c>
      <c r="AK20" t="s">
        <v>184</v>
      </c>
      <c r="AL20" t="b">
        <v>1</v>
      </c>
      <c r="AM20" t="b">
        <v>1</v>
      </c>
      <c r="AN20" t="s">
        <v>165</v>
      </c>
      <c r="AP20" t="s">
        <v>3631</v>
      </c>
      <c r="AQ20" t="s">
        <v>3632</v>
      </c>
      <c r="AR20" t="s">
        <v>3633</v>
      </c>
      <c r="AS20" t="s">
        <v>3634</v>
      </c>
      <c r="AT20" s="44" t="s">
        <v>48</v>
      </c>
      <c r="AU20" t="s">
        <v>3660</v>
      </c>
      <c r="AV20" t="s">
        <v>3665</v>
      </c>
      <c r="AW20" t="s">
        <v>3665</v>
      </c>
      <c r="AX20" t="s">
        <v>3666</v>
      </c>
      <c r="AY20" t="s">
        <v>3663</v>
      </c>
      <c r="AZ20" t="s">
        <v>3664</v>
      </c>
      <c r="BA20" t="s">
        <v>3630</v>
      </c>
    </row>
    <row r="21" spans="1:53" x14ac:dyDescent="0.45">
      <c r="A21" s="1">
        <v>45788.6715625</v>
      </c>
      <c r="B21">
        <v>911269241</v>
      </c>
      <c r="C21" t="s">
        <v>3567</v>
      </c>
      <c r="D21">
        <v>1</v>
      </c>
      <c r="E21" t="s">
        <v>51</v>
      </c>
      <c r="F21" t="s">
        <v>197</v>
      </c>
      <c r="G21">
        <v>4022</v>
      </c>
      <c r="H21" t="s">
        <v>198</v>
      </c>
      <c r="I21">
        <v>2020</v>
      </c>
      <c r="J21" t="s">
        <v>199</v>
      </c>
      <c r="K21" t="s">
        <v>200</v>
      </c>
      <c r="L21" t="s">
        <v>201</v>
      </c>
      <c r="M21" t="s">
        <v>39</v>
      </c>
      <c r="N21" t="s">
        <v>188</v>
      </c>
      <c r="O21" t="s">
        <v>40</v>
      </c>
      <c r="P21" t="s">
        <v>189</v>
      </c>
      <c r="Q21">
        <v>0</v>
      </c>
      <c r="R21">
        <v>46.433332999999998</v>
      </c>
      <c r="S21">
        <v>80.683333000000005</v>
      </c>
      <c r="T21" t="s">
        <v>190</v>
      </c>
      <c r="U21" t="s">
        <v>191</v>
      </c>
      <c r="V21" t="s">
        <v>44</v>
      </c>
      <c r="W21" t="s">
        <v>192</v>
      </c>
      <c r="Y21">
        <v>2016</v>
      </c>
      <c r="Z21">
        <v>4</v>
      </c>
      <c r="AA21">
        <v>15</v>
      </c>
      <c r="AB21"/>
      <c r="AC21"/>
      <c r="AD21"/>
      <c r="AE21" t="s">
        <v>193</v>
      </c>
      <c r="AG21" t="s">
        <v>194</v>
      </c>
      <c r="AI21" t="s">
        <v>195</v>
      </c>
      <c r="AJ21" t="s">
        <v>196</v>
      </c>
      <c r="AL21" t="b">
        <v>0</v>
      </c>
      <c r="AM21" t="b">
        <v>0</v>
      </c>
      <c r="AP21" t="s">
        <v>3631</v>
      </c>
      <c r="AQ21" t="s">
        <v>3632</v>
      </c>
      <c r="AR21" t="s">
        <v>3633</v>
      </c>
      <c r="AS21" t="s">
        <v>3634</v>
      </c>
      <c r="AT21" s="44" t="s">
        <v>195</v>
      </c>
      <c r="AU21" t="s">
        <v>196</v>
      </c>
      <c r="AV21" t="s">
        <v>3644</v>
      </c>
      <c r="AW21" t="s">
        <v>196</v>
      </c>
      <c r="AX21" t="s">
        <v>3668</v>
      </c>
      <c r="AY21" t="s">
        <v>196</v>
      </c>
      <c r="AZ21" t="s">
        <v>3667</v>
      </c>
      <c r="BA21" t="s">
        <v>3643</v>
      </c>
    </row>
    <row r="22" spans="1:53" x14ac:dyDescent="0.45">
      <c r="A22" s="1">
        <v>45788.650601851863</v>
      </c>
      <c r="B22">
        <v>911269241</v>
      </c>
      <c r="C22" t="s">
        <v>3567</v>
      </c>
      <c r="D22">
        <v>10</v>
      </c>
      <c r="E22" t="s">
        <v>210</v>
      </c>
      <c r="F22" t="s">
        <v>211</v>
      </c>
      <c r="G22">
        <v>4068</v>
      </c>
      <c r="H22" t="s">
        <v>212</v>
      </c>
      <c r="I22">
        <v>2016</v>
      </c>
      <c r="J22" t="s">
        <v>213</v>
      </c>
      <c r="K22" t="s">
        <v>214</v>
      </c>
      <c r="L22" t="s">
        <v>215</v>
      </c>
      <c r="M22" t="s">
        <v>39</v>
      </c>
      <c r="N22" t="s">
        <v>202</v>
      </c>
      <c r="O22" t="s">
        <v>40</v>
      </c>
      <c r="P22" t="s">
        <v>203</v>
      </c>
      <c r="Q22">
        <v>0</v>
      </c>
      <c r="R22">
        <v>46.766666999999998</v>
      </c>
      <c r="S22">
        <v>74.733333000000002</v>
      </c>
      <c r="T22" t="s">
        <v>204</v>
      </c>
      <c r="U22" t="s">
        <v>205</v>
      </c>
      <c r="V22" t="s">
        <v>44</v>
      </c>
      <c r="Y22">
        <v>2010</v>
      </c>
      <c r="Z22">
        <v>5</v>
      </c>
      <c r="AA22">
        <v>15</v>
      </c>
      <c r="AB22"/>
      <c r="AC22"/>
      <c r="AD22"/>
      <c r="AG22" t="s">
        <v>206</v>
      </c>
      <c r="AI22" t="s">
        <v>207</v>
      </c>
      <c r="AJ22" t="s">
        <v>208</v>
      </c>
      <c r="AK22" t="s">
        <v>209</v>
      </c>
      <c r="AL22" t="b">
        <v>1</v>
      </c>
      <c r="AM22" t="b">
        <v>0</v>
      </c>
      <c r="AP22" t="s">
        <v>3631</v>
      </c>
      <c r="AQ22" t="s">
        <v>3632</v>
      </c>
      <c r="AR22" t="s">
        <v>3633</v>
      </c>
      <c r="AS22" t="s">
        <v>3634</v>
      </c>
      <c r="AT22" s="44" t="s">
        <v>207</v>
      </c>
      <c r="AU22" t="s">
        <v>208</v>
      </c>
      <c r="AV22" t="s">
        <v>3669</v>
      </c>
      <c r="AW22" t="s">
        <v>3669</v>
      </c>
      <c r="AX22" t="s">
        <v>3671</v>
      </c>
      <c r="AY22" t="s">
        <v>3669</v>
      </c>
      <c r="AZ22" t="s">
        <v>3670</v>
      </c>
      <c r="BA22" t="s">
        <v>3630</v>
      </c>
    </row>
    <row r="23" spans="1:53" x14ac:dyDescent="0.45">
      <c r="A23" s="1">
        <v>45788.648541666669</v>
      </c>
      <c r="B23">
        <v>911269241</v>
      </c>
      <c r="C23" t="s">
        <v>3567</v>
      </c>
      <c r="D23">
        <v>2</v>
      </c>
      <c r="E23" t="s">
        <v>222</v>
      </c>
      <c r="F23" t="s">
        <v>223</v>
      </c>
      <c r="G23">
        <v>4068</v>
      </c>
      <c r="H23" t="s">
        <v>212</v>
      </c>
      <c r="I23">
        <v>2016</v>
      </c>
      <c r="J23" t="s">
        <v>213</v>
      </c>
      <c r="K23" t="s">
        <v>214</v>
      </c>
      <c r="L23" t="s">
        <v>215</v>
      </c>
      <c r="M23" t="s">
        <v>39</v>
      </c>
      <c r="N23" t="s">
        <v>216</v>
      </c>
      <c r="O23" t="s">
        <v>40</v>
      </c>
      <c r="P23" t="s">
        <v>217</v>
      </c>
      <c r="Q23">
        <v>0</v>
      </c>
      <c r="R23">
        <v>48.406942999999998</v>
      </c>
      <c r="S23">
        <v>51.982480000000002</v>
      </c>
      <c r="T23" t="s">
        <v>218</v>
      </c>
      <c r="U23" t="s">
        <v>219</v>
      </c>
      <c r="V23" t="s">
        <v>106</v>
      </c>
      <c r="X23">
        <v>1000</v>
      </c>
      <c r="Y23">
        <v>1984</v>
      </c>
      <c r="Z23">
        <v>5</v>
      </c>
      <c r="AA23">
        <v>15</v>
      </c>
      <c r="AB23"/>
      <c r="AC23"/>
      <c r="AD23"/>
      <c r="AE23" t="s">
        <v>220</v>
      </c>
      <c r="AG23" t="s">
        <v>221</v>
      </c>
      <c r="AI23" t="s">
        <v>207</v>
      </c>
      <c r="AJ23" t="s">
        <v>208</v>
      </c>
      <c r="AK23" t="s">
        <v>209</v>
      </c>
      <c r="AL23" t="b">
        <v>1</v>
      </c>
      <c r="AM23" t="b">
        <v>0</v>
      </c>
      <c r="AP23" t="s">
        <v>3631</v>
      </c>
      <c r="AQ23" t="s">
        <v>3632</v>
      </c>
      <c r="AR23" t="s">
        <v>3633</v>
      </c>
      <c r="AS23" t="s">
        <v>3634</v>
      </c>
      <c r="AT23" s="44" t="s">
        <v>207</v>
      </c>
      <c r="AU23" t="s">
        <v>208</v>
      </c>
      <c r="AV23" t="s">
        <v>3669</v>
      </c>
      <c r="AW23" t="s">
        <v>3669</v>
      </c>
      <c r="AX23" t="s">
        <v>3671</v>
      </c>
      <c r="AY23" t="s">
        <v>3669</v>
      </c>
      <c r="AZ23" t="s">
        <v>3670</v>
      </c>
      <c r="BA23" t="s">
        <v>3630</v>
      </c>
    </row>
    <row r="24" spans="1:53" x14ac:dyDescent="0.45">
      <c r="A24" s="1">
        <v>45788.637048611112</v>
      </c>
      <c r="B24">
        <v>911269241</v>
      </c>
      <c r="C24" t="s">
        <v>3567</v>
      </c>
      <c r="D24">
        <v>2</v>
      </c>
      <c r="E24" t="s">
        <v>222</v>
      </c>
      <c r="F24" t="s">
        <v>166</v>
      </c>
      <c r="G24">
        <v>4095</v>
      </c>
      <c r="H24" t="s">
        <v>232</v>
      </c>
      <c r="I24">
        <v>2001</v>
      </c>
      <c r="J24" t="s">
        <v>233</v>
      </c>
      <c r="K24" t="s">
        <v>234</v>
      </c>
      <c r="L24" t="s">
        <v>235</v>
      </c>
      <c r="M24" t="s">
        <v>39</v>
      </c>
      <c r="N24" t="s">
        <v>178</v>
      </c>
      <c r="O24" t="s">
        <v>224</v>
      </c>
      <c r="P24" t="s">
        <v>225</v>
      </c>
      <c r="Q24">
        <v>0</v>
      </c>
      <c r="R24">
        <v>43.349559999999997</v>
      </c>
      <c r="S24">
        <v>79.081284999999994</v>
      </c>
      <c r="T24" t="s">
        <v>226</v>
      </c>
      <c r="U24" t="s">
        <v>227</v>
      </c>
      <c r="V24" t="s">
        <v>106</v>
      </c>
      <c r="X24">
        <v>500</v>
      </c>
      <c r="Y24">
        <v>1990</v>
      </c>
      <c r="Z24">
        <v>4</v>
      </c>
      <c r="AA24">
        <v>21</v>
      </c>
      <c r="AB24"/>
      <c r="AC24"/>
      <c r="AD24"/>
      <c r="AG24" t="s">
        <v>228</v>
      </c>
      <c r="AI24" t="s">
        <v>229</v>
      </c>
      <c r="AJ24" t="s">
        <v>230</v>
      </c>
      <c r="AK24" t="s">
        <v>231</v>
      </c>
      <c r="AL24" t="b">
        <v>1</v>
      </c>
      <c r="AM24" t="b">
        <v>0</v>
      </c>
      <c r="AP24" t="s">
        <v>3631</v>
      </c>
      <c r="AQ24" t="s">
        <v>3632</v>
      </c>
      <c r="AR24" t="s">
        <v>3633</v>
      </c>
      <c r="AS24" t="s">
        <v>3634</v>
      </c>
      <c r="AT24" s="44" t="s">
        <v>229</v>
      </c>
      <c r="AU24" t="s">
        <v>230</v>
      </c>
      <c r="AV24" t="s">
        <v>3672</v>
      </c>
      <c r="AW24" t="s">
        <v>3672</v>
      </c>
      <c r="AX24" t="s">
        <v>3674</v>
      </c>
      <c r="AY24" t="s">
        <v>3672</v>
      </c>
      <c r="AZ24" t="s">
        <v>3673</v>
      </c>
      <c r="BA24" t="s">
        <v>3630</v>
      </c>
    </row>
    <row r="25" spans="1:53" x14ac:dyDescent="0.45">
      <c r="A25" s="1">
        <v>45788.634340277778</v>
      </c>
      <c r="B25">
        <v>911269241</v>
      </c>
      <c r="C25" t="s">
        <v>3567</v>
      </c>
      <c r="D25">
        <v>2</v>
      </c>
      <c r="E25" t="s">
        <v>222</v>
      </c>
      <c r="F25" t="s">
        <v>241</v>
      </c>
      <c r="G25">
        <v>4095</v>
      </c>
      <c r="H25" t="s">
        <v>232</v>
      </c>
      <c r="I25">
        <v>2001</v>
      </c>
      <c r="J25" t="s">
        <v>233</v>
      </c>
      <c r="K25" t="s">
        <v>234</v>
      </c>
      <c r="L25" t="s">
        <v>235</v>
      </c>
      <c r="M25" t="s">
        <v>39</v>
      </c>
      <c r="N25" t="s">
        <v>236</v>
      </c>
      <c r="O25" t="s">
        <v>40</v>
      </c>
      <c r="P25" t="s">
        <v>237</v>
      </c>
      <c r="Q25">
        <v>0</v>
      </c>
      <c r="R25">
        <v>43.520850000000003</v>
      </c>
      <c r="S25">
        <v>78.610450999999998</v>
      </c>
      <c r="T25" t="s">
        <v>238</v>
      </c>
      <c r="U25" t="s">
        <v>239</v>
      </c>
      <c r="V25" t="s">
        <v>106</v>
      </c>
      <c r="X25">
        <v>1000</v>
      </c>
      <c r="Y25">
        <v>1990</v>
      </c>
      <c r="Z25">
        <v>4</v>
      </c>
      <c r="AA25">
        <v>22</v>
      </c>
      <c r="AB25"/>
      <c r="AC25"/>
      <c r="AD25"/>
      <c r="AE25" t="s">
        <v>240</v>
      </c>
      <c r="AG25" t="s">
        <v>228</v>
      </c>
      <c r="AI25" t="s">
        <v>229</v>
      </c>
      <c r="AJ25" t="s">
        <v>230</v>
      </c>
      <c r="AK25" t="s">
        <v>231</v>
      </c>
      <c r="AL25" t="b">
        <v>1</v>
      </c>
      <c r="AM25" t="b">
        <v>0</v>
      </c>
      <c r="AP25" t="s">
        <v>3631</v>
      </c>
      <c r="AQ25" t="s">
        <v>3632</v>
      </c>
      <c r="AR25" t="s">
        <v>3633</v>
      </c>
      <c r="AS25" t="s">
        <v>3634</v>
      </c>
      <c r="AT25" s="44" t="s">
        <v>229</v>
      </c>
      <c r="AU25" t="s">
        <v>230</v>
      </c>
      <c r="AV25" t="s">
        <v>3672</v>
      </c>
      <c r="AW25" t="s">
        <v>3672</v>
      </c>
      <c r="AX25" t="s">
        <v>3674</v>
      </c>
      <c r="AY25" t="s">
        <v>3672</v>
      </c>
      <c r="AZ25" t="s">
        <v>3673</v>
      </c>
      <c r="BA25" t="s">
        <v>3630</v>
      </c>
    </row>
    <row r="26" spans="1:53" x14ac:dyDescent="0.45">
      <c r="A26" s="1">
        <v>45788.472037037027</v>
      </c>
      <c r="B26">
        <v>911269241</v>
      </c>
      <c r="C26" t="s">
        <v>3567</v>
      </c>
      <c r="D26">
        <v>2</v>
      </c>
      <c r="E26" t="s">
        <v>247</v>
      </c>
      <c r="F26" t="s">
        <v>248</v>
      </c>
      <c r="G26">
        <v>5175</v>
      </c>
      <c r="H26" t="s">
        <v>249</v>
      </c>
      <c r="I26">
        <v>2022</v>
      </c>
      <c r="J26" t="s">
        <v>250</v>
      </c>
      <c r="K26" t="s">
        <v>251</v>
      </c>
      <c r="L26" t="s">
        <v>252</v>
      </c>
      <c r="M26" t="s">
        <v>39</v>
      </c>
      <c r="N26" t="s">
        <v>77</v>
      </c>
      <c r="O26" t="s">
        <v>40</v>
      </c>
      <c r="P26" t="s">
        <v>242</v>
      </c>
      <c r="Q26">
        <v>0</v>
      </c>
      <c r="R26">
        <v>44.283332999999999</v>
      </c>
      <c r="S26">
        <v>76.866667000000007</v>
      </c>
      <c r="T26" t="s">
        <v>88</v>
      </c>
      <c r="U26" t="s">
        <v>89</v>
      </c>
      <c r="V26" t="s">
        <v>44</v>
      </c>
      <c r="W26" t="s">
        <v>90</v>
      </c>
      <c r="Y26">
        <v>2016</v>
      </c>
      <c r="Z26">
        <v>4</v>
      </c>
      <c r="AA26">
        <v>17</v>
      </c>
      <c r="AB26"/>
      <c r="AC26"/>
      <c r="AD26"/>
      <c r="AE26" t="s">
        <v>243</v>
      </c>
      <c r="AG26" t="s">
        <v>244</v>
      </c>
      <c r="AI26" t="s">
        <v>229</v>
      </c>
      <c r="AJ26" t="s">
        <v>245</v>
      </c>
      <c r="AK26" t="s">
        <v>246</v>
      </c>
      <c r="AL26" t="b">
        <v>1</v>
      </c>
      <c r="AM26" t="b">
        <v>0</v>
      </c>
      <c r="AP26" t="s">
        <v>3631</v>
      </c>
      <c r="AQ26" t="s">
        <v>3632</v>
      </c>
      <c r="AR26" t="s">
        <v>3633</v>
      </c>
      <c r="AS26" t="s">
        <v>3634</v>
      </c>
      <c r="AT26" s="44" t="s">
        <v>229</v>
      </c>
      <c r="AU26" t="s">
        <v>245</v>
      </c>
      <c r="AV26" t="s">
        <v>3675</v>
      </c>
      <c r="AW26" t="s">
        <v>3675</v>
      </c>
      <c r="AX26" t="s">
        <v>3677</v>
      </c>
      <c r="AY26" t="s">
        <v>3675</v>
      </c>
      <c r="AZ26" t="s">
        <v>3676</v>
      </c>
      <c r="BA26" t="s">
        <v>3630</v>
      </c>
    </row>
    <row r="27" spans="1:53" x14ac:dyDescent="0.45">
      <c r="A27" s="1">
        <v>45788.470219907409</v>
      </c>
      <c r="B27">
        <v>911269241</v>
      </c>
      <c r="C27" t="s">
        <v>3567</v>
      </c>
      <c r="D27">
        <v>1</v>
      </c>
      <c r="E27" t="s">
        <v>51</v>
      </c>
      <c r="F27" t="s">
        <v>258</v>
      </c>
      <c r="G27">
        <v>5175</v>
      </c>
      <c r="H27" t="s">
        <v>249</v>
      </c>
      <c r="I27">
        <v>2022</v>
      </c>
      <c r="J27" t="s">
        <v>250</v>
      </c>
      <c r="K27" t="s">
        <v>251</v>
      </c>
      <c r="L27" t="s">
        <v>252</v>
      </c>
      <c r="M27" t="s">
        <v>39</v>
      </c>
      <c r="N27" t="s">
        <v>77</v>
      </c>
      <c r="O27" t="s">
        <v>40</v>
      </c>
      <c r="P27" t="s">
        <v>253</v>
      </c>
      <c r="Q27">
        <v>0</v>
      </c>
      <c r="R27">
        <v>44.933332999999998</v>
      </c>
      <c r="S27">
        <v>75.066666999999995</v>
      </c>
      <c r="T27" t="s">
        <v>254</v>
      </c>
      <c r="U27" t="s">
        <v>255</v>
      </c>
      <c r="V27" t="s">
        <v>44</v>
      </c>
      <c r="W27" t="s">
        <v>256</v>
      </c>
      <c r="Y27">
        <v>2016</v>
      </c>
      <c r="Z27">
        <v>4</v>
      </c>
      <c r="AA27">
        <v>23</v>
      </c>
      <c r="AB27">
        <v>2016</v>
      </c>
      <c r="AC27">
        <v>4</v>
      </c>
      <c r="AD27">
        <v>24</v>
      </c>
      <c r="AE27" t="s">
        <v>257</v>
      </c>
      <c r="AG27" t="s">
        <v>244</v>
      </c>
      <c r="AI27" t="s">
        <v>229</v>
      </c>
      <c r="AJ27" t="s">
        <v>245</v>
      </c>
      <c r="AK27" t="s">
        <v>246</v>
      </c>
      <c r="AL27" t="b">
        <v>1</v>
      </c>
      <c r="AM27" t="b">
        <v>0</v>
      </c>
      <c r="AP27" t="s">
        <v>3631</v>
      </c>
      <c r="AQ27" t="s">
        <v>3632</v>
      </c>
      <c r="AR27" t="s">
        <v>3633</v>
      </c>
      <c r="AS27" t="s">
        <v>3634</v>
      </c>
      <c r="AT27" s="44" t="s">
        <v>229</v>
      </c>
      <c r="AU27" t="s">
        <v>245</v>
      </c>
      <c r="AV27" t="s">
        <v>3675</v>
      </c>
      <c r="AW27" t="s">
        <v>3675</v>
      </c>
      <c r="AX27" t="s">
        <v>3677</v>
      </c>
      <c r="AY27" t="s">
        <v>3675</v>
      </c>
      <c r="AZ27" t="s">
        <v>3676</v>
      </c>
      <c r="BA27" t="s">
        <v>3630</v>
      </c>
    </row>
    <row r="28" spans="1:53" x14ac:dyDescent="0.45">
      <c r="A28" s="1">
        <v>45788.467303240737</v>
      </c>
      <c r="B28">
        <v>911269241</v>
      </c>
      <c r="C28" t="s">
        <v>3567</v>
      </c>
      <c r="D28">
        <v>2</v>
      </c>
      <c r="E28" t="s">
        <v>86</v>
      </c>
      <c r="F28" t="s">
        <v>263</v>
      </c>
      <c r="G28">
        <v>5175</v>
      </c>
      <c r="H28" t="s">
        <v>249</v>
      </c>
      <c r="I28">
        <v>2022</v>
      </c>
      <c r="J28" t="s">
        <v>250</v>
      </c>
      <c r="K28" t="s">
        <v>251</v>
      </c>
      <c r="L28" t="s">
        <v>252</v>
      </c>
      <c r="M28" t="s">
        <v>39</v>
      </c>
      <c r="N28" t="s">
        <v>77</v>
      </c>
      <c r="O28" t="s">
        <v>40</v>
      </c>
      <c r="P28" t="s">
        <v>259</v>
      </c>
      <c r="Q28">
        <v>0</v>
      </c>
      <c r="R28">
        <v>44.25</v>
      </c>
      <c r="S28">
        <v>76.900000000000006</v>
      </c>
      <c r="T28" t="s">
        <v>94</v>
      </c>
      <c r="U28" t="s">
        <v>260</v>
      </c>
      <c r="V28" t="s">
        <v>44</v>
      </c>
      <c r="W28" t="s">
        <v>96</v>
      </c>
      <c r="Y28">
        <v>2016</v>
      </c>
      <c r="Z28">
        <v>4</v>
      </c>
      <c r="AA28">
        <v>16</v>
      </c>
      <c r="AB28"/>
      <c r="AC28"/>
      <c r="AD28"/>
      <c r="AG28" t="s">
        <v>261</v>
      </c>
      <c r="AI28" t="s">
        <v>229</v>
      </c>
      <c r="AJ28" t="s">
        <v>245</v>
      </c>
      <c r="AK28" t="s">
        <v>262</v>
      </c>
      <c r="AL28" t="b">
        <v>1</v>
      </c>
      <c r="AM28" t="b">
        <v>0</v>
      </c>
      <c r="AP28" t="s">
        <v>3631</v>
      </c>
      <c r="AQ28" t="s">
        <v>3632</v>
      </c>
      <c r="AR28" t="s">
        <v>3633</v>
      </c>
      <c r="AS28" t="s">
        <v>3634</v>
      </c>
      <c r="AT28" s="44" t="s">
        <v>229</v>
      </c>
      <c r="AU28" t="s">
        <v>245</v>
      </c>
      <c r="AV28" t="s">
        <v>3678</v>
      </c>
      <c r="AW28" t="s">
        <v>3678</v>
      </c>
      <c r="AX28" t="s">
        <v>3680</v>
      </c>
      <c r="AY28" t="s">
        <v>3678</v>
      </c>
      <c r="AZ28" t="s">
        <v>3679</v>
      </c>
      <c r="BA28" t="s">
        <v>3630</v>
      </c>
    </row>
    <row r="29" spans="1:53" x14ac:dyDescent="0.45">
      <c r="A29" s="1">
        <v>45788.466319444437</v>
      </c>
      <c r="B29">
        <v>911269241</v>
      </c>
      <c r="C29" t="s">
        <v>3567</v>
      </c>
      <c r="D29">
        <v>3</v>
      </c>
      <c r="E29" t="s">
        <v>265</v>
      </c>
      <c r="F29" t="s">
        <v>266</v>
      </c>
      <c r="G29">
        <v>5175</v>
      </c>
      <c r="H29" t="s">
        <v>249</v>
      </c>
      <c r="I29">
        <v>2022</v>
      </c>
      <c r="J29" t="s">
        <v>250</v>
      </c>
      <c r="K29" t="s">
        <v>251</v>
      </c>
      <c r="L29" t="s">
        <v>252</v>
      </c>
      <c r="M29" t="s">
        <v>39</v>
      </c>
      <c r="N29" t="s">
        <v>77</v>
      </c>
      <c r="O29" t="s">
        <v>40</v>
      </c>
      <c r="P29" t="s">
        <v>259</v>
      </c>
      <c r="Q29">
        <v>0</v>
      </c>
      <c r="R29">
        <v>44.25</v>
      </c>
      <c r="S29">
        <v>76.900000000000006</v>
      </c>
      <c r="T29" t="s">
        <v>94</v>
      </c>
      <c r="U29" t="s">
        <v>260</v>
      </c>
      <c r="V29" t="s">
        <v>44</v>
      </c>
      <c r="W29" t="s">
        <v>96</v>
      </c>
      <c r="Y29">
        <v>2016</v>
      </c>
      <c r="Z29">
        <v>4</v>
      </c>
      <c r="AA29">
        <v>16</v>
      </c>
      <c r="AB29"/>
      <c r="AC29"/>
      <c r="AD29"/>
      <c r="AE29" t="s">
        <v>264</v>
      </c>
      <c r="AG29" t="s">
        <v>244</v>
      </c>
      <c r="AI29" t="s">
        <v>229</v>
      </c>
      <c r="AJ29" t="s">
        <v>245</v>
      </c>
      <c r="AK29" t="s">
        <v>262</v>
      </c>
      <c r="AL29" t="b">
        <v>1</v>
      </c>
      <c r="AM29" t="b">
        <v>0</v>
      </c>
      <c r="AP29" t="s">
        <v>3631</v>
      </c>
      <c r="AQ29" t="s">
        <v>3632</v>
      </c>
      <c r="AR29" t="s">
        <v>3633</v>
      </c>
      <c r="AS29" t="s">
        <v>3634</v>
      </c>
      <c r="AT29" s="44" t="s">
        <v>229</v>
      </c>
      <c r="AU29" t="s">
        <v>245</v>
      </c>
      <c r="AV29" t="s">
        <v>3678</v>
      </c>
      <c r="AW29" t="s">
        <v>3678</v>
      </c>
      <c r="AX29" t="s">
        <v>3680</v>
      </c>
      <c r="AY29" t="s">
        <v>3678</v>
      </c>
      <c r="AZ29" t="s">
        <v>3679</v>
      </c>
      <c r="BA29" t="s">
        <v>3630</v>
      </c>
    </row>
    <row r="30" spans="1:53" x14ac:dyDescent="0.45">
      <c r="A30" s="1">
        <v>45788.453310185178</v>
      </c>
      <c r="B30">
        <v>911269241</v>
      </c>
      <c r="C30" t="s">
        <v>3567</v>
      </c>
      <c r="D30">
        <v>1</v>
      </c>
      <c r="E30" t="s">
        <v>277</v>
      </c>
      <c r="F30" t="s">
        <v>278</v>
      </c>
      <c r="G30">
        <v>1591</v>
      </c>
      <c r="H30" t="s">
        <v>279</v>
      </c>
      <c r="I30">
        <v>1990</v>
      </c>
      <c r="J30" t="s">
        <v>280</v>
      </c>
      <c r="K30" t="s">
        <v>281</v>
      </c>
      <c r="L30" t="s">
        <v>282</v>
      </c>
      <c r="M30" t="s">
        <v>267</v>
      </c>
      <c r="N30" t="s">
        <v>268</v>
      </c>
      <c r="O30" t="s">
        <v>269</v>
      </c>
      <c r="Q30">
        <v>0</v>
      </c>
      <c r="R30">
        <v>43.207980999999997</v>
      </c>
      <c r="S30">
        <v>76.646152999999998</v>
      </c>
      <c r="T30" t="s">
        <v>270</v>
      </c>
      <c r="U30" t="s">
        <v>271</v>
      </c>
      <c r="V30" t="s">
        <v>106</v>
      </c>
      <c r="X30">
        <v>5000</v>
      </c>
      <c r="Y30">
        <v>1980</v>
      </c>
      <c r="Z30"/>
      <c r="AA30"/>
      <c r="AB30"/>
      <c r="AC30"/>
      <c r="AD30"/>
      <c r="AG30" t="s">
        <v>272</v>
      </c>
      <c r="AH30" t="s">
        <v>273</v>
      </c>
      <c r="AI30" t="s">
        <v>274</v>
      </c>
      <c r="AJ30" t="s">
        <v>275</v>
      </c>
      <c r="AK30" t="s">
        <v>276</v>
      </c>
      <c r="AL30" t="b">
        <v>1</v>
      </c>
      <c r="AM30" t="b">
        <v>0</v>
      </c>
      <c r="AP30" t="s">
        <v>3631</v>
      </c>
      <c r="AQ30" t="s">
        <v>3632</v>
      </c>
      <c r="AR30" t="s">
        <v>3633</v>
      </c>
      <c r="AS30" t="s">
        <v>3634</v>
      </c>
      <c r="AT30" s="44" t="s">
        <v>274</v>
      </c>
      <c r="AU30" t="s">
        <v>275</v>
      </c>
      <c r="AV30" t="s">
        <v>3681</v>
      </c>
      <c r="AW30" t="s">
        <v>3681</v>
      </c>
      <c r="AX30" t="s">
        <v>3648</v>
      </c>
      <c r="AY30" t="s">
        <v>3681</v>
      </c>
      <c r="AZ30" t="s">
        <v>3682</v>
      </c>
      <c r="BA30" t="s">
        <v>3630</v>
      </c>
    </row>
    <row r="31" spans="1:53" x14ac:dyDescent="0.45">
      <c r="A31" s="1">
        <v>45788.45175925926</v>
      </c>
      <c r="B31">
        <v>911269241</v>
      </c>
      <c r="C31" t="s">
        <v>3567</v>
      </c>
      <c r="D31">
        <v>1</v>
      </c>
      <c r="E31" t="s">
        <v>277</v>
      </c>
      <c r="F31" t="s">
        <v>278</v>
      </c>
      <c r="G31">
        <v>1591</v>
      </c>
      <c r="H31" t="s">
        <v>279</v>
      </c>
      <c r="I31">
        <v>1990</v>
      </c>
      <c r="J31" t="s">
        <v>280</v>
      </c>
      <c r="K31" t="s">
        <v>281</v>
      </c>
      <c r="L31" t="s">
        <v>282</v>
      </c>
      <c r="M31" t="s">
        <v>267</v>
      </c>
      <c r="N31" t="s">
        <v>268</v>
      </c>
      <c r="O31" t="s">
        <v>283</v>
      </c>
      <c r="Q31">
        <v>0</v>
      </c>
      <c r="R31">
        <v>43.871741</v>
      </c>
      <c r="S31">
        <v>77.0702</v>
      </c>
      <c r="T31" t="s">
        <v>284</v>
      </c>
      <c r="U31" t="s">
        <v>285</v>
      </c>
      <c r="V31" t="s">
        <v>106</v>
      </c>
      <c r="X31">
        <v>3000</v>
      </c>
      <c r="Y31">
        <v>1985</v>
      </c>
      <c r="Z31"/>
      <c r="AA31"/>
      <c r="AB31"/>
      <c r="AC31"/>
      <c r="AD31"/>
      <c r="AG31" t="s">
        <v>286</v>
      </c>
      <c r="AH31" t="s">
        <v>273</v>
      </c>
      <c r="AI31" t="s">
        <v>274</v>
      </c>
      <c r="AJ31" t="s">
        <v>287</v>
      </c>
      <c r="AK31" t="s">
        <v>288</v>
      </c>
      <c r="AL31" t="b">
        <v>1</v>
      </c>
      <c r="AM31" t="b">
        <v>0</v>
      </c>
      <c r="AP31" t="s">
        <v>3631</v>
      </c>
      <c r="AQ31" t="s">
        <v>3632</v>
      </c>
      <c r="AR31" t="s">
        <v>3633</v>
      </c>
      <c r="AS31" t="s">
        <v>3634</v>
      </c>
      <c r="AT31" s="44" t="s">
        <v>274</v>
      </c>
      <c r="AU31" t="s">
        <v>287</v>
      </c>
      <c r="AV31" t="s">
        <v>3683</v>
      </c>
      <c r="AW31" t="s">
        <v>3683</v>
      </c>
      <c r="AX31" t="s">
        <v>3657</v>
      </c>
      <c r="AY31" t="s">
        <v>3683</v>
      </c>
      <c r="AZ31" t="s">
        <v>3684</v>
      </c>
      <c r="BA31" t="s">
        <v>3630</v>
      </c>
    </row>
    <row r="32" spans="1:53" x14ac:dyDescent="0.45">
      <c r="A32" s="1">
        <v>45788.45</v>
      </c>
      <c r="B32">
        <v>911269241</v>
      </c>
      <c r="C32" t="s">
        <v>3567</v>
      </c>
      <c r="D32">
        <v>1</v>
      </c>
      <c r="E32" t="s">
        <v>277</v>
      </c>
      <c r="F32" t="s">
        <v>278</v>
      </c>
      <c r="G32">
        <v>1591</v>
      </c>
      <c r="H32" t="s">
        <v>279</v>
      </c>
      <c r="I32">
        <v>1990</v>
      </c>
      <c r="J32" t="s">
        <v>280</v>
      </c>
      <c r="K32" t="s">
        <v>281</v>
      </c>
      <c r="L32" t="s">
        <v>282</v>
      </c>
      <c r="M32" t="s">
        <v>267</v>
      </c>
      <c r="N32" t="s">
        <v>289</v>
      </c>
      <c r="O32" t="s">
        <v>290</v>
      </c>
      <c r="P32" t="s">
        <v>291</v>
      </c>
      <c r="Q32">
        <v>0</v>
      </c>
      <c r="R32">
        <v>46.646692999999999</v>
      </c>
      <c r="S32">
        <v>76.968196000000006</v>
      </c>
      <c r="T32" t="s">
        <v>292</v>
      </c>
      <c r="U32" t="s">
        <v>293</v>
      </c>
      <c r="V32" t="s">
        <v>106</v>
      </c>
      <c r="X32">
        <v>10000</v>
      </c>
      <c r="Y32">
        <v>1985</v>
      </c>
      <c r="Z32"/>
      <c r="AA32"/>
      <c r="AB32"/>
      <c r="AC32"/>
      <c r="AD32"/>
      <c r="AG32" t="s">
        <v>286</v>
      </c>
      <c r="AH32" t="s">
        <v>273</v>
      </c>
      <c r="AI32" t="s">
        <v>274</v>
      </c>
      <c r="AJ32" t="s">
        <v>287</v>
      </c>
      <c r="AK32" t="s">
        <v>288</v>
      </c>
      <c r="AL32" t="b">
        <v>1</v>
      </c>
      <c r="AM32" t="b">
        <v>0</v>
      </c>
      <c r="AP32" t="s">
        <v>3631</v>
      </c>
      <c r="AQ32" t="s">
        <v>3632</v>
      </c>
      <c r="AR32" t="s">
        <v>3633</v>
      </c>
      <c r="AS32" t="s">
        <v>3634</v>
      </c>
      <c r="AT32" s="44" t="s">
        <v>274</v>
      </c>
      <c r="AU32" t="s">
        <v>287</v>
      </c>
      <c r="AV32" t="s">
        <v>3683</v>
      </c>
      <c r="AW32" t="s">
        <v>3683</v>
      </c>
      <c r="AX32" t="s">
        <v>3657</v>
      </c>
      <c r="AY32" t="s">
        <v>3683</v>
      </c>
      <c r="AZ32" t="s">
        <v>3684</v>
      </c>
      <c r="BA32" t="s">
        <v>3630</v>
      </c>
    </row>
    <row r="33" spans="1:53" x14ac:dyDescent="0.45">
      <c r="A33" s="1">
        <v>45788.448240740741</v>
      </c>
      <c r="B33">
        <v>911269241</v>
      </c>
      <c r="C33" t="s">
        <v>3567</v>
      </c>
      <c r="D33">
        <v>1</v>
      </c>
      <c r="E33" t="s">
        <v>277</v>
      </c>
      <c r="F33" t="s">
        <v>278</v>
      </c>
      <c r="G33">
        <v>1591</v>
      </c>
      <c r="H33" t="s">
        <v>279</v>
      </c>
      <c r="I33">
        <v>1990</v>
      </c>
      <c r="J33" t="s">
        <v>280</v>
      </c>
      <c r="K33" t="s">
        <v>281</v>
      </c>
      <c r="L33" t="s">
        <v>282</v>
      </c>
      <c r="M33" t="s">
        <v>267</v>
      </c>
      <c r="N33" t="s">
        <v>294</v>
      </c>
      <c r="O33" t="s">
        <v>269</v>
      </c>
      <c r="Q33">
        <v>0</v>
      </c>
      <c r="R33">
        <v>43.211466000000001</v>
      </c>
      <c r="S33">
        <v>76.640220999999997</v>
      </c>
      <c r="T33" t="s">
        <v>295</v>
      </c>
      <c r="U33" t="s">
        <v>296</v>
      </c>
      <c r="V33" t="s">
        <v>106</v>
      </c>
      <c r="X33">
        <v>5500</v>
      </c>
      <c r="Y33">
        <v>1980</v>
      </c>
      <c r="Z33"/>
      <c r="AA33"/>
      <c r="AB33"/>
      <c r="AC33"/>
      <c r="AD33"/>
      <c r="AG33" t="s">
        <v>272</v>
      </c>
      <c r="AH33" t="s">
        <v>273</v>
      </c>
      <c r="AI33" t="s">
        <v>274</v>
      </c>
      <c r="AJ33" t="s">
        <v>297</v>
      </c>
      <c r="AK33" t="s">
        <v>298</v>
      </c>
      <c r="AL33" t="b">
        <v>1</v>
      </c>
      <c r="AM33" t="b">
        <v>0</v>
      </c>
      <c r="AP33" t="s">
        <v>3631</v>
      </c>
      <c r="AQ33" t="s">
        <v>3632</v>
      </c>
      <c r="AR33" t="s">
        <v>3633</v>
      </c>
      <c r="AS33" t="s">
        <v>3634</v>
      </c>
      <c r="AT33" s="44" t="s">
        <v>274</v>
      </c>
      <c r="AU33" t="s">
        <v>297</v>
      </c>
      <c r="AV33" t="s">
        <v>3685</v>
      </c>
      <c r="AW33" t="s">
        <v>3685</v>
      </c>
      <c r="AX33" t="s">
        <v>3657</v>
      </c>
      <c r="AY33" t="s">
        <v>3685</v>
      </c>
      <c r="AZ33" t="s">
        <v>3686</v>
      </c>
      <c r="BA33" t="s">
        <v>3630</v>
      </c>
    </row>
    <row r="34" spans="1:53" x14ac:dyDescent="0.45">
      <c r="A34" s="1">
        <v>45788.446793981479</v>
      </c>
      <c r="B34">
        <v>911269241</v>
      </c>
      <c r="C34" t="s">
        <v>3567</v>
      </c>
      <c r="D34">
        <v>1</v>
      </c>
      <c r="E34" t="s">
        <v>277</v>
      </c>
      <c r="F34" t="s">
        <v>278</v>
      </c>
      <c r="G34">
        <v>1591</v>
      </c>
      <c r="H34" t="s">
        <v>279</v>
      </c>
      <c r="I34">
        <v>1990</v>
      </c>
      <c r="J34" t="s">
        <v>280</v>
      </c>
      <c r="K34" t="s">
        <v>281</v>
      </c>
      <c r="L34" t="s">
        <v>282</v>
      </c>
      <c r="M34" t="s">
        <v>267</v>
      </c>
      <c r="N34" t="s">
        <v>294</v>
      </c>
      <c r="O34" t="s">
        <v>299</v>
      </c>
      <c r="Q34">
        <v>0</v>
      </c>
      <c r="R34">
        <v>43.229579000000001</v>
      </c>
      <c r="S34">
        <v>76.881626999999995</v>
      </c>
      <c r="T34" t="s">
        <v>300</v>
      </c>
      <c r="U34" t="s">
        <v>301</v>
      </c>
      <c r="V34" t="s">
        <v>106</v>
      </c>
      <c r="X34">
        <v>9000</v>
      </c>
      <c r="Y34">
        <v>1919</v>
      </c>
      <c r="Z34"/>
      <c r="AA34"/>
      <c r="AB34"/>
      <c r="AC34"/>
      <c r="AD34"/>
      <c r="AG34" t="s">
        <v>302</v>
      </c>
      <c r="AH34" t="s">
        <v>273</v>
      </c>
      <c r="AI34" t="s">
        <v>274</v>
      </c>
      <c r="AJ34" t="s">
        <v>297</v>
      </c>
      <c r="AK34" t="s">
        <v>298</v>
      </c>
      <c r="AL34" t="b">
        <v>1</v>
      </c>
      <c r="AM34" t="b">
        <v>0</v>
      </c>
      <c r="AP34" t="s">
        <v>3631</v>
      </c>
      <c r="AQ34" t="s">
        <v>3632</v>
      </c>
      <c r="AR34" t="s">
        <v>3633</v>
      </c>
      <c r="AS34" t="s">
        <v>3634</v>
      </c>
      <c r="AT34" s="44" t="s">
        <v>274</v>
      </c>
      <c r="AU34" t="s">
        <v>297</v>
      </c>
      <c r="AV34" t="s">
        <v>3685</v>
      </c>
      <c r="AW34" t="s">
        <v>3685</v>
      </c>
      <c r="AX34" t="s">
        <v>3657</v>
      </c>
      <c r="AY34" t="s">
        <v>3685</v>
      </c>
      <c r="AZ34" t="s">
        <v>3686</v>
      </c>
      <c r="BA34" t="s">
        <v>3630</v>
      </c>
    </row>
    <row r="35" spans="1:53" x14ac:dyDescent="0.45">
      <c r="A35" s="1">
        <v>45788.445844907408</v>
      </c>
      <c r="B35">
        <v>911269241</v>
      </c>
      <c r="C35" t="s">
        <v>3567</v>
      </c>
      <c r="D35">
        <v>1</v>
      </c>
      <c r="E35" t="s">
        <v>277</v>
      </c>
      <c r="F35" t="s">
        <v>278</v>
      </c>
      <c r="G35">
        <v>1591</v>
      </c>
      <c r="H35" t="s">
        <v>279</v>
      </c>
      <c r="I35">
        <v>1990</v>
      </c>
      <c r="J35" t="s">
        <v>280</v>
      </c>
      <c r="K35" t="s">
        <v>281</v>
      </c>
      <c r="L35" t="s">
        <v>282</v>
      </c>
      <c r="M35" t="s">
        <v>267</v>
      </c>
      <c r="N35" t="s">
        <v>294</v>
      </c>
      <c r="O35" t="s">
        <v>299</v>
      </c>
      <c r="Q35">
        <v>0</v>
      </c>
      <c r="R35">
        <v>43.229579000000001</v>
      </c>
      <c r="S35">
        <v>76.881626999999995</v>
      </c>
      <c r="T35" t="s">
        <v>300</v>
      </c>
      <c r="U35" t="s">
        <v>301</v>
      </c>
      <c r="V35" t="s">
        <v>106</v>
      </c>
      <c r="X35">
        <v>9000</v>
      </c>
      <c r="Y35">
        <v>1920</v>
      </c>
      <c r="Z35"/>
      <c r="AA35"/>
      <c r="AB35"/>
      <c r="AC35"/>
      <c r="AD35"/>
      <c r="AG35" t="s">
        <v>302</v>
      </c>
      <c r="AH35" t="s">
        <v>273</v>
      </c>
      <c r="AI35" t="s">
        <v>274</v>
      </c>
      <c r="AJ35" t="s">
        <v>303</v>
      </c>
      <c r="AK35" t="s">
        <v>304</v>
      </c>
      <c r="AL35" t="b">
        <v>1</v>
      </c>
      <c r="AM35" t="b">
        <v>0</v>
      </c>
      <c r="AP35" t="s">
        <v>3631</v>
      </c>
      <c r="AQ35" t="s">
        <v>3632</v>
      </c>
      <c r="AR35" t="s">
        <v>3633</v>
      </c>
      <c r="AS35" t="s">
        <v>3634</v>
      </c>
      <c r="AT35" s="44" t="s">
        <v>274</v>
      </c>
      <c r="AU35" t="s">
        <v>303</v>
      </c>
      <c r="AV35" t="s">
        <v>3687</v>
      </c>
      <c r="AW35" t="s">
        <v>3687</v>
      </c>
      <c r="AX35" t="s">
        <v>3648</v>
      </c>
      <c r="AY35" t="s">
        <v>3687</v>
      </c>
      <c r="AZ35" t="s">
        <v>3688</v>
      </c>
      <c r="BA35" t="s">
        <v>3630</v>
      </c>
    </row>
    <row r="36" spans="1:53" x14ac:dyDescent="0.45">
      <c r="A36" s="1">
        <v>45788.44430555556</v>
      </c>
      <c r="B36">
        <v>911269241</v>
      </c>
      <c r="C36" t="s">
        <v>3567</v>
      </c>
      <c r="D36">
        <v>1</v>
      </c>
      <c r="E36" t="s">
        <v>277</v>
      </c>
      <c r="F36" t="s">
        <v>278</v>
      </c>
      <c r="G36">
        <v>1591</v>
      </c>
      <c r="H36" t="s">
        <v>279</v>
      </c>
      <c r="I36">
        <v>1990</v>
      </c>
      <c r="J36" t="s">
        <v>280</v>
      </c>
      <c r="K36" t="s">
        <v>281</v>
      </c>
      <c r="L36" t="s">
        <v>282</v>
      </c>
      <c r="M36" t="s">
        <v>267</v>
      </c>
      <c r="N36" t="s">
        <v>294</v>
      </c>
      <c r="O36" t="s">
        <v>283</v>
      </c>
      <c r="Q36">
        <v>0</v>
      </c>
      <c r="R36">
        <v>43.866779000000001</v>
      </c>
      <c r="S36">
        <v>77.069084000000004</v>
      </c>
      <c r="T36" t="s">
        <v>305</v>
      </c>
      <c r="U36" t="s">
        <v>306</v>
      </c>
      <c r="V36" t="s">
        <v>106</v>
      </c>
      <c r="X36">
        <v>3000</v>
      </c>
      <c r="Y36">
        <v>1983</v>
      </c>
      <c r="Z36"/>
      <c r="AA36"/>
      <c r="AB36"/>
      <c r="AC36"/>
      <c r="AD36"/>
      <c r="AG36" t="s">
        <v>307</v>
      </c>
      <c r="AH36" t="s">
        <v>273</v>
      </c>
      <c r="AI36" t="s">
        <v>274</v>
      </c>
      <c r="AJ36" t="s">
        <v>303</v>
      </c>
      <c r="AK36" t="s">
        <v>308</v>
      </c>
      <c r="AL36" t="b">
        <v>1</v>
      </c>
      <c r="AM36" t="b">
        <v>0</v>
      </c>
      <c r="AP36" t="s">
        <v>3631</v>
      </c>
      <c r="AQ36" t="s">
        <v>3632</v>
      </c>
      <c r="AR36" t="s">
        <v>3633</v>
      </c>
      <c r="AS36" t="s">
        <v>3634</v>
      </c>
      <c r="AT36" s="44" t="s">
        <v>274</v>
      </c>
      <c r="AU36" t="s">
        <v>303</v>
      </c>
      <c r="AV36" t="s">
        <v>3687</v>
      </c>
      <c r="AW36" t="s">
        <v>3687</v>
      </c>
      <c r="AX36" t="s">
        <v>3648</v>
      </c>
      <c r="AY36" t="s">
        <v>3689</v>
      </c>
      <c r="AZ36" t="s">
        <v>3688</v>
      </c>
      <c r="BA36" t="s">
        <v>3630</v>
      </c>
    </row>
    <row r="37" spans="1:53" x14ac:dyDescent="0.45">
      <c r="A37" s="1">
        <v>45788.441388888888</v>
      </c>
      <c r="B37">
        <v>911269241</v>
      </c>
      <c r="C37" t="s">
        <v>3567</v>
      </c>
      <c r="D37">
        <v>1</v>
      </c>
      <c r="E37" t="s">
        <v>277</v>
      </c>
      <c r="F37" t="s">
        <v>278</v>
      </c>
      <c r="G37">
        <v>1591</v>
      </c>
      <c r="H37" t="s">
        <v>279</v>
      </c>
      <c r="I37">
        <v>1990</v>
      </c>
      <c r="J37" t="s">
        <v>280</v>
      </c>
      <c r="K37" t="s">
        <v>281</v>
      </c>
      <c r="L37" t="s">
        <v>282</v>
      </c>
      <c r="M37" t="s">
        <v>267</v>
      </c>
      <c r="N37" t="s">
        <v>309</v>
      </c>
      <c r="O37" t="s">
        <v>310</v>
      </c>
      <c r="P37" t="s">
        <v>311</v>
      </c>
      <c r="Q37">
        <v>0</v>
      </c>
      <c r="R37">
        <v>45.378915999999997</v>
      </c>
      <c r="S37">
        <v>73.775706999999997</v>
      </c>
      <c r="T37" t="s">
        <v>312</v>
      </c>
      <c r="U37" t="s">
        <v>313</v>
      </c>
      <c r="V37" t="s">
        <v>106</v>
      </c>
      <c r="X37">
        <v>360</v>
      </c>
      <c r="Y37">
        <v>1987</v>
      </c>
      <c r="Z37"/>
      <c r="AA37"/>
      <c r="AB37"/>
      <c r="AC37"/>
      <c r="AD37"/>
      <c r="AG37" t="s">
        <v>314</v>
      </c>
      <c r="AH37" t="s">
        <v>273</v>
      </c>
      <c r="AI37" t="s">
        <v>274</v>
      </c>
      <c r="AJ37" t="s">
        <v>303</v>
      </c>
      <c r="AK37" t="s">
        <v>308</v>
      </c>
      <c r="AL37" t="b">
        <v>1</v>
      </c>
      <c r="AM37" t="b">
        <v>0</v>
      </c>
      <c r="AP37" t="s">
        <v>3631</v>
      </c>
      <c r="AQ37" t="s">
        <v>3632</v>
      </c>
      <c r="AR37" t="s">
        <v>3633</v>
      </c>
      <c r="AS37" t="s">
        <v>3634</v>
      </c>
      <c r="AT37" s="44" t="s">
        <v>274</v>
      </c>
      <c r="AU37" t="s">
        <v>303</v>
      </c>
      <c r="AV37" t="s">
        <v>3687</v>
      </c>
      <c r="AW37" t="s">
        <v>3687</v>
      </c>
      <c r="AX37" t="s">
        <v>3648</v>
      </c>
      <c r="AY37" t="s">
        <v>3689</v>
      </c>
      <c r="AZ37" t="s">
        <v>3688</v>
      </c>
      <c r="BA37" t="s">
        <v>3630</v>
      </c>
    </row>
    <row r="38" spans="1:53" x14ac:dyDescent="0.45">
      <c r="A38" s="1">
        <v>45788.438321759248</v>
      </c>
      <c r="B38">
        <v>911269241</v>
      </c>
      <c r="C38" t="s">
        <v>3567</v>
      </c>
      <c r="D38">
        <v>1</v>
      </c>
      <c r="E38" t="s">
        <v>277</v>
      </c>
      <c r="F38" t="s">
        <v>278</v>
      </c>
      <c r="G38">
        <v>1591</v>
      </c>
      <c r="H38" t="s">
        <v>279</v>
      </c>
      <c r="I38">
        <v>1990</v>
      </c>
      <c r="J38" t="s">
        <v>280</v>
      </c>
      <c r="K38" t="s">
        <v>281</v>
      </c>
      <c r="L38" t="s">
        <v>282</v>
      </c>
      <c r="M38" t="s">
        <v>267</v>
      </c>
      <c r="N38" t="s">
        <v>315</v>
      </c>
      <c r="O38" t="s">
        <v>290</v>
      </c>
      <c r="P38" t="s">
        <v>316</v>
      </c>
      <c r="Q38">
        <v>0</v>
      </c>
      <c r="R38">
        <v>46.658192999999997</v>
      </c>
      <c r="S38">
        <v>76.992136000000002</v>
      </c>
      <c r="T38" t="s">
        <v>317</v>
      </c>
      <c r="U38" t="s">
        <v>318</v>
      </c>
      <c r="V38" t="s">
        <v>106</v>
      </c>
      <c r="X38">
        <v>11000</v>
      </c>
      <c r="Y38">
        <v>1985</v>
      </c>
      <c r="Z38"/>
      <c r="AA38"/>
      <c r="AB38"/>
      <c r="AC38"/>
      <c r="AD38"/>
      <c r="AG38" t="s">
        <v>286</v>
      </c>
      <c r="AH38" t="s">
        <v>273</v>
      </c>
      <c r="AI38" t="s">
        <v>274</v>
      </c>
      <c r="AJ38" t="s">
        <v>303</v>
      </c>
      <c r="AK38" t="s">
        <v>319</v>
      </c>
      <c r="AL38" t="b">
        <v>1</v>
      </c>
      <c r="AM38" t="b">
        <v>0</v>
      </c>
      <c r="AP38" t="s">
        <v>3631</v>
      </c>
      <c r="AQ38" t="s">
        <v>3632</v>
      </c>
      <c r="AR38" t="s">
        <v>3633</v>
      </c>
      <c r="AS38" t="s">
        <v>3634</v>
      </c>
      <c r="AT38" s="44" t="s">
        <v>274</v>
      </c>
      <c r="AU38" t="s">
        <v>303</v>
      </c>
      <c r="AV38" t="s">
        <v>3690</v>
      </c>
      <c r="AW38" t="s">
        <v>3690</v>
      </c>
      <c r="AX38" t="s">
        <v>3648</v>
      </c>
      <c r="AY38" t="s">
        <v>3690</v>
      </c>
      <c r="AZ38" t="s">
        <v>3691</v>
      </c>
      <c r="BA38" t="s">
        <v>3630</v>
      </c>
    </row>
    <row r="39" spans="1:53" x14ac:dyDescent="0.45">
      <c r="A39" s="1">
        <v>45788.436539351853</v>
      </c>
      <c r="B39">
        <v>911269241</v>
      </c>
      <c r="C39" t="s">
        <v>3567</v>
      </c>
      <c r="D39">
        <v>1</v>
      </c>
      <c r="E39" t="s">
        <v>277</v>
      </c>
      <c r="F39" t="s">
        <v>278</v>
      </c>
      <c r="G39">
        <v>1591</v>
      </c>
      <c r="H39" t="s">
        <v>279</v>
      </c>
      <c r="I39">
        <v>1990</v>
      </c>
      <c r="J39" t="s">
        <v>280</v>
      </c>
      <c r="K39" t="s">
        <v>281</v>
      </c>
      <c r="L39" t="s">
        <v>282</v>
      </c>
      <c r="M39" t="s">
        <v>267</v>
      </c>
      <c r="N39" t="s">
        <v>320</v>
      </c>
      <c r="O39" t="s">
        <v>321</v>
      </c>
      <c r="P39" t="s">
        <v>322</v>
      </c>
      <c r="Q39">
        <v>0</v>
      </c>
      <c r="T39" t="s">
        <v>3601</v>
      </c>
      <c r="U39" t="s">
        <v>3602</v>
      </c>
      <c r="V39" t="s">
        <v>106</v>
      </c>
      <c r="X39">
        <v>3000</v>
      </c>
      <c r="Y39">
        <v>1829</v>
      </c>
      <c r="Z39"/>
      <c r="AA39"/>
      <c r="AB39"/>
      <c r="AC39"/>
      <c r="AD39"/>
      <c r="AG39" t="s">
        <v>323</v>
      </c>
      <c r="AH39" t="s">
        <v>273</v>
      </c>
      <c r="AI39" t="s">
        <v>274</v>
      </c>
      <c r="AJ39" t="s">
        <v>324</v>
      </c>
      <c r="AK39" t="s">
        <v>325</v>
      </c>
      <c r="AL39" t="b">
        <v>1</v>
      </c>
      <c r="AM39" t="b">
        <v>0</v>
      </c>
      <c r="AP39" t="s">
        <v>3631</v>
      </c>
      <c r="AQ39" t="s">
        <v>3632</v>
      </c>
      <c r="AR39" t="s">
        <v>3633</v>
      </c>
      <c r="AS39" t="s">
        <v>3634</v>
      </c>
      <c r="AT39" s="44" t="s">
        <v>274</v>
      </c>
      <c r="AU39" t="s">
        <v>324</v>
      </c>
      <c r="AV39" t="s">
        <v>3692</v>
      </c>
      <c r="AW39" t="s">
        <v>3692</v>
      </c>
      <c r="AX39" t="s">
        <v>3694</v>
      </c>
      <c r="AY39" t="s">
        <v>3692</v>
      </c>
      <c r="AZ39" t="s">
        <v>3693</v>
      </c>
      <c r="BA39" t="s">
        <v>3630</v>
      </c>
    </row>
    <row r="40" spans="1:53" x14ac:dyDescent="0.45">
      <c r="A40" s="1">
        <v>45788.433553240742</v>
      </c>
      <c r="B40">
        <v>911269241</v>
      </c>
      <c r="C40" t="s">
        <v>3567</v>
      </c>
      <c r="D40">
        <v>1</v>
      </c>
      <c r="E40" t="s">
        <v>277</v>
      </c>
      <c r="F40" t="s">
        <v>278</v>
      </c>
      <c r="G40">
        <v>1591</v>
      </c>
      <c r="H40" t="s">
        <v>279</v>
      </c>
      <c r="I40">
        <v>1990</v>
      </c>
      <c r="J40" t="s">
        <v>280</v>
      </c>
      <c r="K40" t="s">
        <v>281</v>
      </c>
      <c r="L40" t="s">
        <v>282</v>
      </c>
      <c r="M40" t="s">
        <v>267</v>
      </c>
      <c r="N40" t="s">
        <v>320</v>
      </c>
      <c r="O40" t="s">
        <v>326</v>
      </c>
      <c r="Q40">
        <v>0</v>
      </c>
      <c r="R40">
        <v>43.244370000000004</v>
      </c>
      <c r="S40">
        <v>76.890798000000004</v>
      </c>
      <c r="T40" t="s">
        <v>327</v>
      </c>
      <c r="U40" t="s">
        <v>328</v>
      </c>
      <c r="V40" t="s">
        <v>106</v>
      </c>
      <c r="X40">
        <v>8000</v>
      </c>
      <c r="Y40">
        <v>1896</v>
      </c>
      <c r="Z40"/>
      <c r="AA40"/>
      <c r="AB40"/>
      <c r="AC40"/>
      <c r="AD40"/>
      <c r="AG40" t="s">
        <v>329</v>
      </c>
      <c r="AH40" t="s">
        <v>273</v>
      </c>
      <c r="AI40" t="s">
        <v>274</v>
      </c>
      <c r="AJ40" t="s">
        <v>330</v>
      </c>
      <c r="AK40" t="s">
        <v>331</v>
      </c>
      <c r="AL40" t="b">
        <v>1</v>
      </c>
      <c r="AM40" t="b">
        <v>0</v>
      </c>
      <c r="AP40" t="s">
        <v>3631</v>
      </c>
      <c r="AQ40" t="s">
        <v>3632</v>
      </c>
      <c r="AR40" t="s">
        <v>3633</v>
      </c>
      <c r="AS40" t="s">
        <v>3634</v>
      </c>
      <c r="AT40" s="44" t="s">
        <v>274</v>
      </c>
      <c r="AU40" t="s">
        <v>330</v>
      </c>
      <c r="AV40" t="s">
        <v>3695</v>
      </c>
      <c r="AW40" t="s">
        <v>3695</v>
      </c>
      <c r="AX40" t="s">
        <v>3657</v>
      </c>
      <c r="AY40" t="s">
        <v>3695</v>
      </c>
      <c r="AZ40" t="s">
        <v>3696</v>
      </c>
      <c r="BA40" t="s">
        <v>3630</v>
      </c>
    </row>
    <row r="41" spans="1:53" x14ac:dyDescent="0.45">
      <c r="A41" s="1">
        <v>45788.431134259263</v>
      </c>
      <c r="B41">
        <v>911269241</v>
      </c>
      <c r="C41" t="s">
        <v>3567</v>
      </c>
      <c r="D41">
        <v>1</v>
      </c>
      <c r="E41" t="s">
        <v>277</v>
      </c>
      <c r="F41" t="s">
        <v>278</v>
      </c>
      <c r="G41">
        <v>1591</v>
      </c>
      <c r="H41" t="s">
        <v>279</v>
      </c>
      <c r="I41">
        <v>1990</v>
      </c>
      <c r="J41" t="s">
        <v>280</v>
      </c>
      <c r="K41" t="s">
        <v>281</v>
      </c>
      <c r="L41" t="s">
        <v>282</v>
      </c>
      <c r="M41" t="s">
        <v>267</v>
      </c>
      <c r="N41" t="s">
        <v>315</v>
      </c>
      <c r="O41" t="s">
        <v>332</v>
      </c>
      <c r="Q41">
        <v>0</v>
      </c>
      <c r="R41">
        <v>46.847704999999998</v>
      </c>
      <c r="S41">
        <v>74.964068999999995</v>
      </c>
      <c r="T41" t="s">
        <v>333</v>
      </c>
      <c r="U41" t="s">
        <v>334</v>
      </c>
      <c r="V41" t="s">
        <v>106</v>
      </c>
      <c r="X41">
        <v>3500</v>
      </c>
      <c r="Y41">
        <v>1974</v>
      </c>
      <c r="Z41"/>
      <c r="AA41"/>
      <c r="AB41"/>
      <c r="AC41"/>
      <c r="AD41"/>
      <c r="AG41" t="s">
        <v>335</v>
      </c>
      <c r="AH41" t="s">
        <v>273</v>
      </c>
      <c r="AI41" t="s">
        <v>274</v>
      </c>
      <c r="AJ41" t="s">
        <v>336</v>
      </c>
      <c r="AK41" t="s">
        <v>337</v>
      </c>
      <c r="AL41" t="b">
        <v>1</v>
      </c>
      <c r="AM41" t="b">
        <v>0</v>
      </c>
      <c r="AP41" t="s">
        <v>3631</v>
      </c>
      <c r="AQ41" t="s">
        <v>3632</v>
      </c>
      <c r="AR41" t="s">
        <v>3633</v>
      </c>
      <c r="AS41" t="s">
        <v>3634</v>
      </c>
      <c r="AT41" s="44" t="s">
        <v>274</v>
      </c>
      <c r="AU41" t="s">
        <v>336</v>
      </c>
      <c r="AV41" t="s">
        <v>3697</v>
      </c>
      <c r="AW41" t="s">
        <v>3697</v>
      </c>
      <c r="AX41" t="s">
        <v>3699</v>
      </c>
      <c r="AY41" t="s">
        <v>3697</v>
      </c>
      <c r="AZ41" t="s">
        <v>3698</v>
      </c>
      <c r="BA41" t="s">
        <v>3630</v>
      </c>
    </row>
    <row r="42" spans="1:53" x14ac:dyDescent="0.45">
      <c r="A42" s="1">
        <v>45788.428078703699</v>
      </c>
      <c r="B42">
        <v>911269241</v>
      </c>
      <c r="C42" t="s">
        <v>3567</v>
      </c>
      <c r="D42">
        <v>1</v>
      </c>
      <c r="E42" t="s">
        <v>277</v>
      </c>
      <c r="F42" t="s">
        <v>278</v>
      </c>
      <c r="G42">
        <v>1591</v>
      </c>
      <c r="H42" t="s">
        <v>279</v>
      </c>
      <c r="I42">
        <v>1990</v>
      </c>
      <c r="J42" t="s">
        <v>280</v>
      </c>
      <c r="K42" t="s">
        <v>281</v>
      </c>
      <c r="L42" t="s">
        <v>282</v>
      </c>
      <c r="M42" t="s">
        <v>267</v>
      </c>
      <c r="N42" t="s">
        <v>338</v>
      </c>
      <c r="O42" t="s">
        <v>269</v>
      </c>
      <c r="Q42">
        <v>0</v>
      </c>
      <c r="R42">
        <v>43.233829</v>
      </c>
      <c r="S42">
        <v>76.704340999999999</v>
      </c>
      <c r="T42" t="s">
        <v>339</v>
      </c>
      <c r="U42" t="s">
        <v>340</v>
      </c>
      <c r="V42" t="s">
        <v>106</v>
      </c>
      <c r="X42">
        <v>4500</v>
      </c>
      <c r="Y42">
        <v>1980</v>
      </c>
      <c r="Z42"/>
      <c r="AA42"/>
      <c r="AB42"/>
      <c r="AC42"/>
      <c r="AD42"/>
      <c r="AG42" t="s">
        <v>272</v>
      </c>
      <c r="AH42" t="s">
        <v>273</v>
      </c>
      <c r="AI42" t="s">
        <v>274</v>
      </c>
      <c r="AJ42" t="s">
        <v>341</v>
      </c>
      <c r="AK42" t="s">
        <v>342</v>
      </c>
      <c r="AL42" t="b">
        <v>1</v>
      </c>
      <c r="AM42" t="b">
        <v>0</v>
      </c>
      <c r="AP42" t="s">
        <v>3631</v>
      </c>
      <c r="AQ42" t="s">
        <v>3632</v>
      </c>
      <c r="AR42" t="s">
        <v>3633</v>
      </c>
      <c r="AS42" t="s">
        <v>3634</v>
      </c>
      <c r="AT42" s="44" t="s">
        <v>274</v>
      </c>
      <c r="AU42" t="s">
        <v>341</v>
      </c>
      <c r="AV42" t="s">
        <v>3700</v>
      </c>
      <c r="AW42" t="s">
        <v>3700</v>
      </c>
      <c r="AX42" t="s">
        <v>3648</v>
      </c>
      <c r="AY42" t="s">
        <v>3700</v>
      </c>
      <c r="AZ42" t="s">
        <v>3701</v>
      </c>
      <c r="BA42" t="s">
        <v>3630</v>
      </c>
    </row>
    <row r="43" spans="1:53" x14ac:dyDescent="0.45">
      <c r="A43" s="1">
        <v>45788.426099537042</v>
      </c>
      <c r="B43">
        <v>911269241</v>
      </c>
      <c r="C43" t="s">
        <v>3567</v>
      </c>
      <c r="D43">
        <v>1</v>
      </c>
      <c r="E43" t="s">
        <v>277</v>
      </c>
      <c r="F43" t="s">
        <v>278</v>
      </c>
      <c r="G43">
        <v>1591</v>
      </c>
      <c r="H43" t="s">
        <v>279</v>
      </c>
      <c r="I43">
        <v>1990</v>
      </c>
      <c r="J43" t="s">
        <v>280</v>
      </c>
      <c r="K43" t="s">
        <v>281</v>
      </c>
      <c r="L43" t="s">
        <v>282</v>
      </c>
      <c r="M43" t="s">
        <v>267</v>
      </c>
      <c r="N43" t="s">
        <v>338</v>
      </c>
      <c r="O43" t="s">
        <v>343</v>
      </c>
      <c r="Q43">
        <v>0</v>
      </c>
      <c r="R43">
        <v>43.199623000000003</v>
      </c>
      <c r="S43">
        <v>76.622539000000003</v>
      </c>
      <c r="T43" t="s">
        <v>344</v>
      </c>
      <c r="U43" t="s">
        <v>345</v>
      </c>
      <c r="V43" t="s">
        <v>106</v>
      </c>
      <c r="X43">
        <v>2500</v>
      </c>
      <c r="Y43">
        <v>1986</v>
      </c>
      <c r="Z43"/>
      <c r="AA43"/>
      <c r="AB43"/>
      <c r="AC43"/>
      <c r="AD43"/>
      <c r="AG43" t="s">
        <v>346</v>
      </c>
      <c r="AH43" t="s">
        <v>273</v>
      </c>
      <c r="AI43" t="s">
        <v>274</v>
      </c>
      <c r="AJ43" t="s">
        <v>347</v>
      </c>
      <c r="AK43" t="s">
        <v>348</v>
      </c>
      <c r="AL43" t="b">
        <v>1</v>
      </c>
      <c r="AM43" t="b">
        <v>0</v>
      </c>
      <c r="AP43" t="s">
        <v>3631</v>
      </c>
      <c r="AQ43" t="s">
        <v>3632</v>
      </c>
      <c r="AR43" t="s">
        <v>3633</v>
      </c>
      <c r="AS43" t="s">
        <v>3634</v>
      </c>
      <c r="AT43" s="44" t="s">
        <v>274</v>
      </c>
      <c r="AU43" t="s">
        <v>347</v>
      </c>
      <c r="AV43" t="s">
        <v>3702</v>
      </c>
      <c r="AW43" t="s">
        <v>3702</v>
      </c>
      <c r="AX43" t="s">
        <v>3651</v>
      </c>
      <c r="AY43" t="s">
        <v>3702</v>
      </c>
      <c r="AZ43" t="s">
        <v>3703</v>
      </c>
      <c r="BA43" t="s">
        <v>3630</v>
      </c>
    </row>
    <row r="44" spans="1:53" x14ac:dyDescent="0.45">
      <c r="A44" s="1">
        <v>45788.424756944441</v>
      </c>
      <c r="B44">
        <v>911269241</v>
      </c>
      <c r="C44" t="s">
        <v>3567</v>
      </c>
      <c r="D44">
        <v>1</v>
      </c>
      <c r="E44" t="s">
        <v>277</v>
      </c>
      <c r="F44" t="s">
        <v>278</v>
      </c>
      <c r="G44">
        <v>1591</v>
      </c>
      <c r="H44" t="s">
        <v>279</v>
      </c>
      <c r="I44">
        <v>1990</v>
      </c>
      <c r="J44" t="s">
        <v>280</v>
      </c>
      <c r="K44" t="s">
        <v>281</v>
      </c>
      <c r="L44" t="s">
        <v>282</v>
      </c>
      <c r="M44" t="s">
        <v>267</v>
      </c>
      <c r="N44" t="s">
        <v>349</v>
      </c>
      <c r="O44" t="s">
        <v>326</v>
      </c>
      <c r="Q44">
        <v>0</v>
      </c>
      <c r="R44">
        <v>43.226852999999998</v>
      </c>
      <c r="S44">
        <v>76.875400999999997</v>
      </c>
      <c r="T44" t="s">
        <v>350</v>
      </c>
      <c r="U44" t="s">
        <v>351</v>
      </c>
      <c r="V44" t="s">
        <v>106</v>
      </c>
      <c r="X44">
        <v>8000</v>
      </c>
      <c r="Y44">
        <v>1917</v>
      </c>
      <c r="Z44"/>
      <c r="AA44"/>
      <c r="AB44"/>
      <c r="AC44"/>
      <c r="AD44"/>
      <c r="AG44" t="s">
        <v>302</v>
      </c>
      <c r="AH44" t="s">
        <v>273</v>
      </c>
      <c r="AI44" t="s">
        <v>274</v>
      </c>
      <c r="AJ44" t="s">
        <v>347</v>
      </c>
      <c r="AK44" t="s">
        <v>348</v>
      </c>
      <c r="AL44" t="b">
        <v>1</v>
      </c>
      <c r="AM44" t="b">
        <v>0</v>
      </c>
      <c r="AP44" t="s">
        <v>3631</v>
      </c>
      <c r="AQ44" t="s">
        <v>3632</v>
      </c>
      <c r="AR44" t="s">
        <v>3633</v>
      </c>
      <c r="AS44" t="s">
        <v>3634</v>
      </c>
      <c r="AT44" s="44" t="s">
        <v>274</v>
      </c>
      <c r="AU44" t="s">
        <v>347</v>
      </c>
      <c r="AV44" t="s">
        <v>3702</v>
      </c>
      <c r="AW44" t="s">
        <v>3702</v>
      </c>
      <c r="AX44" t="s">
        <v>3651</v>
      </c>
      <c r="AY44" t="s">
        <v>3702</v>
      </c>
      <c r="AZ44" t="s">
        <v>3703</v>
      </c>
      <c r="BA44" t="s">
        <v>3630</v>
      </c>
    </row>
    <row r="45" spans="1:53" x14ac:dyDescent="0.45">
      <c r="A45" s="1">
        <v>45788.422384259262</v>
      </c>
      <c r="B45">
        <v>911269241</v>
      </c>
      <c r="C45" t="s">
        <v>3567</v>
      </c>
      <c r="D45">
        <v>1</v>
      </c>
      <c r="E45" t="s">
        <v>277</v>
      </c>
      <c r="F45" t="s">
        <v>278</v>
      </c>
      <c r="G45">
        <v>1591</v>
      </c>
      <c r="H45" t="s">
        <v>279</v>
      </c>
      <c r="I45">
        <v>1990</v>
      </c>
      <c r="J45" t="s">
        <v>280</v>
      </c>
      <c r="K45" t="s">
        <v>281</v>
      </c>
      <c r="L45" t="s">
        <v>282</v>
      </c>
      <c r="M45" t="s">
        <v>267</v>
      </c>
      <c r="N45" t="s">
        <v>338</v>
      </c>
      <c r="O45" t="s">
        <v>352</v>
      </c>
      <c r="Q45">
        <v>0</v>
      </c>
      <c r="R45">
        <v>43.867704000000003</v>
      </c>
      <c r="S45">
        <v>7.0706340000000001</v>
      </c>
      <c r="T45" t="s">
        <v>353</v>
      </c>
      <c r="U45" t="s">
        <v>354</v>
      </c>
      <c r="V45" t="s">
        <v>106</v>
      </c>
      <c r="X45">
        <v>2500</v>
      </c>
      <c r="Y45">
        <v>1980</v>
      </c>
      <c r="Z45"/>
      <c r="AA45"/>
      <c r="AB45"/>
      <c r="AC45"/>
      <c r="AD45"/>
      <c r="AG45" t="s">
        <v>286</v>
      </c>
      <c r="AH45" t="s">
        <v>273</v>
      </c>
      <c r="AI45" t="s">
        <v>274</v>
      </c>
      <c r="AJ45" t="s">
        <v>347</v>
      </c>
      <c r="AK45" t="s">
        <v>355</v>
      </c>
      <c r="AL45" t="b">
        <v>1</v>
      </c>
      <c r="AM45" t="b">
        <v>0</v>
      </c>
      <c r="AP45" t="s">
        <v>3631</v>
      </c>
      <c r="AQ45" t="s">
        <v>3632</v>
      </c>
      <c r="AR45" t="s">
        <v>3633</v>
      </c>
      <c r="AS45" t="s">
        <v>3634</v>
      </c>
      <c r="AT45" s="44" t="s">
        <v>274</v>
      </c>
      <c r="AU45" t="s">
        <v>347</v>
      </c>
      <c r="AV45" t="s">
        <v>3704</v>
      </c>
      <c r="AW45" t="s">
        <v>3704</v>
      </c>
      <c r="AX45" t="s">
        <v>3635</v>
      </c>
      <c r="AY45" t="s">
        <v>3704</v>
      </c>
      <c r="AZ45" t="s">
        <v>3705</v>
      </c>
      <c r="BA45" t="s">
        <v>3630</v>
      </c>
    </row>
    <row r="46" spans="1:53" x14ac:dyDescent="0.45">
      <c r="A46" s="1">
        <v>45788.421215277784</v>
      </c>
      <c r="B46">
        <v>911269241</v>
      </c>
      <c r="C46" t="s">
        <v>3567</v>
      </c>
      <c r="D46">
        <v>1</v>
      </c>
      <c r="E46" t="s">
        <v>277</v>
      </c>
      <c r="F46" t="s">
        <v>278</v>
      </c>
      <c r="G46">
        <v>1591</v>
      </c>
      <c r="H46" t="s">
        <v>279</v>
      </c>
      <c r="I46">
        <v>1990</v>
      </c>
      <c r="J46" t="s">
        <v>280</v>
      </c>
      <c r="K46" t="s">
        <v>281</v>
      </c>
      <c r="L46" t="s">
        <v>282</v>
      </c>
      <c r="M46" t="s">
        <v>267</v>
      </c>
      <c r="N46" t="s">
        <v>289</v>
      </c>
      <c r="O46" t="s">
        <v>290</v>
      </c>
      <c r="P46" t="s">
        <v>356</v>
      </c>
      <c r="Q46">
        <v>0</v>
      </c>
      <c r="R46">
        <v>46.648577000000003</v>
      </c>
      <c r="S46">
        <v>76.970996999999997</v>
      </c>
      <c r="T46" t="s">
        <v>357</v>
      </c>
      <c r="U46" t="s">
        <v>358</v>
      </c>
      <c r="V46" t="s">
        <v>106</v>
      </c>
      <c r="X46">
        <v>11000</v>
      </c>
      <c r="Y46">
        <v>1980</v>
      </c>
      <c r="Z46"/>
      <c r="AA46"/>
      <c r="AB46"/>
      <c r="AC46"/>
      <c r="AD46"/>
      <c r="AG46" t="s">
        <v>286</v>
      </c>
      <c r="AH46" t="s">
        <v>273</v>
      </c>
      <c r="AI46" t="s">
        <v>274</v>
      </c>
      <c r="AJ46" t="s">
        <v>347</v>
      </c>
      <c r="AK46" t="s">
        <v>355</v>
      </c>
      <c r="AL46" t="b">
        <v>1</v>
      </c>
      <c r="AM46" t="b">
        <v>0</v>
      </c>
      <c r="AP46" t="s">
        <v>3631</v>
      </c>
      <c r="AQ46" t="s">
        <v>3632</v>
      </c>
      <c r="AR46" t="s">
        <v>3633</v>
      </c>
      <c r="AS46" t="s">
        <v>3634</v>
      </c>
      <c r="AT46" s="44" t="s">
        <v>274</v>
      </c>
      <c r="AU46" t="s">
        <v>347</v>
      </c>
      <c r="AV46" t="s">
        <v>3704</v>
      </c>
      <c r="AW46" t="s">
        <v>3704</v>
      </c>
      <c r="AX46" t="s">
        <v>3635</v>
      </c>
      <c r="AY46" t="s">
        <v>3704</v>
      </c>
      <c r="AZ46" t="s">
        <v>3705</v>
      </c>
      <c r="BA46" t="s">
        <v>3630</v>
      </c>
    </row>
    <row r="47" spans="1:53" x14ac:dyDescent="0.45">
      <c r="A47" s="1">
        <v>45788.417951388888</v>
      </c>
      <c r="B47">
        <v>911269241</v>
      </c>
      <c r="C47" t="s">
        <v>3567</v>
      </c>
      <c r="D47">
        <v>1</v>
      </c>
      <c r="E47" t="s">
        <v>277</v>
      </c>
      <c r="F47" t="s">
        <v>278</v>
      </c>
      <c r="G47">
        <v>1591</v>
      </c>
      <c r="H47" t="s">
        <v>279</v>
      </c>
      <c r="I47">
        <v>1990</v>
      </c>
      <c r="J47" t="s">
        <v>280</v>
      </c>
      <c r="K47" t="s">
        <v>281</v>
      </c>
      <c r="L47" t="s">
        <v>282</v>
      </c>
      <c r="M47" t="s">
        <v>267</v>
      </c>
      <c r="N47" t="s">
        <v>359</v>
      </c>
      <c r="O47" t="s">
        <v>360</v>
      </c>
      <c r="Q47">
        <v>0</v>
      </c>
      <c r="R47">
        <v>44.361949000000003</v>
      </c>
      <c r="S47">
        <v>77.971440999999999</v>
      </c>
      <c r="T47" t="s">
        <v>361</v>
      </c>
      <c r="U47" t="s">
        <v>362</v>
      </c>
      <c r="V47" t="s">
        <v>106</v>
      </c>
      <c r="X47">
        <v>2000</v>
      </c>
      <c r="Y47">
        <v>1987</v>
      </c>
      <c r="Z47"/>
      <c r="AA47"/>
      <c r="AB47"/>
      <c r="AC47"/>
      <c r="AD47"/>
      <c r="AG47" t="s">
        <v>363</v>
      </c>
      <c r="AH47" t="s">
        <v>273</v>
      </c>
      <c r="AJ47" t="s">
        <v>347</v>
      </c>
      <c r="AK47" t="s">
        <v>364</v>
      </c>
      <c r="AL47" t="b">
        <v>1</v>
      </c>
      <c r="AM47" t="b">
        <v>0</v>
      </c>
      <c r="AP47" t="s">
        <v>3631</v>
      </c>
      <c r="AQ47" t="s">
        <v>3632</v>
      </c>
      <c r="AR47" t="s">
        <v>3633</v>
      </c>
      <c r="AS47" t="s">
        <v>3634</v>
      </c>
      <c r="AT47" s="44" t="s">
        <v>274</v>
      </c>
      <c r="AU47" t="s">
        <v>347</v>
      </c>
      <c r="AV47" t="s">
        <v>3702</v>
      </c>
      <c r="AW47" t="s">
        <v>3702</v>
      </c>
      <c r="AX47" t="s">
        <v>3651</v>
      </c>
      <c r="AY47" t="s">
        <v>3706</v>
      </c>
      <c r="AZ47" t="s">
        <v>3703</v>
      </c>
      <c r="BA47" t="s">
        <v>3630</v>
      </c>
    </row>
    <row r="48" spans="1:53" x14ac:dyDescent="0.45">
      <c r="A48" s="1">
        <v>45788.416562500002</v>
      </c>
      <c r="B48">
        <v>911269241</v>
      </c>
      <c r="C48" t="s">
        <v>3567</v>
      </c>
      <c r="D48">
        <v>1</v>
      </c>
      <c r="E48" t="s">
        <v>277</v>
      </c>
      <c r="F48" t="s">
        <v>278</v>
      </c>
      <c r="G48">
        <v>1591</v>
      </c>
      <c r="H48" t="s">
        <v>279</v>
      </c>
      <c r="I48">
        <v>1990</v>
      </c>
      <c r="J48" t="s">
        <v>280</v>
      </c>
      <c r="K48" t="s">
        <v>281</v>
      </c>
      <c r="L48" t="s">
        <v>282</v>
      </c>
      <c r="M48" t="s">
        <v>267</v>
      </c>
      <c r="N48" t="s">
        <v>294</v>
      </c>
      <c r="O48" t="s">
        <v>283</v>
      </c>
      <c r="Q48">
        <v>0</v>
      </c>
      <c r="R48">
        <v>43.861189000000003</v>
      </c>
      <c r="S48">
        <v>77.057344000000001</v>
      </c>
      <c r="T48" t="s">
        <v>365</v>
      </c>
      <c r="U48" t="s">
        <v>366</v>
      </c>
      <c r="V48" t="s">
        <v>106</v>
      </c>
      <c r="X48">
        <v>3000</v>
      </c>
      <c r="Y48">
        <v>1985</v>
      </c>
      <c r="Z48"/>
      <c r="AA48"/>
      <c r="AB48"/>
      <c r="AC48"/>
      <c r="AD48"/>
      <c r="AG48" t="s">
        <v>367</v>
      </c>
      <c r="AJ48" t="s">
        <v>347</v>
      </c>
      <c r="AK48" t="s">
        <v>364</v>
      </c>
      <c r="AL48" t="b">
        <v>1</v>
      </c>
      <c r="AM48" t="b">
        <v>0</v>
      </c>
      <c r="AP48" t="s">
        <v>3631</v>
      </c>
      <c r="AQ48" t="s">
        <v>3632</v>
      </c>
      <c r="AR48" t="s">
        <v>3633</v>
      </c>
      <c r="AS48" t="s">
        <v>3634</v>
      </c>
      <c r="AT48" s="44" t="s">
        <v>274</v>
      </c>
      <c r="AU48" t="s">
        <v>347</v>
      </c>
      <c r="AV48" t="s">
        <v>3702</v>
      </c>
      <c r="AW48" t="s">
        <v>3702</v>
      </c>
      <c r="AX48" t="s">
        <v>3651</v>
      </c>
      <c r="AY48" t="s">
        <v>3706</v>
      </c>
      <c r="AZ48" t="s">
        <v>3703</v>
      </c>
      <c r="BA48" t="s">
        <v>3630</v>
      </c>
    </row>
    <row r="49" spans="1:53" x14ac:dyDescent="0.45">
      <c r="A49" s="1">
        <v>45788.414201388892</v>
      </c>
      <c r="B49">
        <v>911269241</v>
      </c>
      <c r="C49" t="s">
        <v>3567</v>
      </c>
      <c r="D49">
        <v>1</v>
      </c>
      <c r="E49" t="s">
        <v>277</v>
      </c>
      <c r="F49" t="s">
        <v>373</v>
      </c>
      <c r="G49">
        <v>1591</v>
      </c>
      <c r="H49" t="s">
        <v>279</v>
      </c>
      <c r="I49">
        <v>1990</v>
      </c>
      <c r="J49" t="s">
        <v>280</v>
      </c>
      <c r="K49" t="s">
        <v>281</v>
      </c>
      <c r="L49" t="s">
        <v>282</v>
      </c>
      <c r="M49" t="s">
        <v>267</v>
      </c>
      <c r="N49" t="s">
        <v>338</v>
      </c>
      <c r="O49" t="s">
        <v>368</v>
      </c>
      <c r="Q49">
        <v>0</v>
      </c>
      <c r="R49">
        <v>43.300857999999998</v>
      </c>
      <c r="S49">
        <v>77.195742999999993</v>
      </c>
      <c r="T49" t="s">
        <v>369</v>
      </c>
      <c r="U49" t="s">
        <v>370</v>
      </c>
      <c r="V49" t="s">
        <v>106</v>
      </c>
      <c r="X49">
        <v>10000</v>
      </c>
      <c r="Y49">
        <v>1986</v>
      </c>
      <c r="Z49"/>
      <c r="AA49"/>
      <c r="AB49"/>
      <c r="AC49"/>
      <c r="AD49"/>
      <c r="AG49" t="s">
        <v>371</v>
      </c>
      <c r="AI49" t="s">
        <v>274</v>
      </c>
      <c r="AJ49" t="s">
        <v>347</v>
      </c>
      <c r="AK49" t="s">
        <v>372</v>
      </c>
      <c r="AL49" t="b">
        <v>1</v>
      </c>
      <c r="AM49" t="b">
        <v>0</v>
      </c>
      <c r="AP49" t="s">
        <v>3631</v>
      </c>
      <c r="AQ49" t="s">
        <v>3632</v>
      </c>
      <c r="AR49" t="s">
        <v>3633</v>
      </c>
      <c r="AS49" t="s">
        <v>3634</v>
      </c>
      <c r="AT49" s="44" t="s">
        <v>274</v>
      </c>
      <c r="AU49" t="s">
        <v>347</v>
      </c>
      <c r="AV49" t="s">
        <v>3707</v>
      </c>
      <c r="AW49" t="s">
        <v>3707</v>
      </c>
      <c r="AX49" t="s">
        <v>3709</v>
      </c>
      <c r="AY49" t="s">
        <v>3707</v>
      </c>
      <c r="AZ49" t="s">
        <v>3708</v>
      </c>
      <c r="BA49" t="s">
        <v>3630</v>
      </c>
    </row>
    <row r="50" spans="1:53" x14ac:dyDescent="0.45">
      <c r="A50" s="1">
        <v>45788.412314814806</v>
      </c>
      <c r="B50">
        <v>911269241</v>
      </c>
      <c r="C50" t="s">
        <v>3567</v>
      </c>
      <c r="D50">
        <v>1</v>
      </c>
      <c r="E50" t="s">
        <v>277</v>
      </c>
      <c r="F50" t="s">
        <v>278</v>
      </c>
      <c r="G50">
        <v>1591</v>
      </c>
      <c r="H50" t="s">
        <v>279</v>
      </c>
      <c r="I50">
        <v>1990</v>
      </c>
      <c r="J50" t="s">
        <v>280</v>
      </c>
      <c r="K50" t="s">
        <v>281</v>
      </c>
      <c r="L50" t="s">
        <v>282</v>
      </c>
      <c r="M50" t="s">
        <v>267</v>
      </c>
      <c r="N50" t="s">
        <v>338</v>
      </c>
      <c r="O50" t="s">
        <v>338</v>
      </c>
      <c r="P50" t="s">
        <v>374</v>
      </c>
      <c r="Q50">
        <v>0</v>
      </c>
      <c r="R50">
        <v>45.427115999999998</v>
      </c>
      <c r="S50">
        <v>80.330663000000001</v>
      </c>
      <c r="T50" t="s">
        <v>375</v>
      </c>
      <c r="U50" t="s">
        <v>376</v>
      </c>
      <c r="V50" t="s">
        <v>106</v>
      </c>
      <c r="X50">
        <v>500</v>
      </c>
      <c r="Y50">
        <v>1987</v>
      </c>
      <c r="Z50"/>
      <c r="AA50"/>
      <c r="AB50"/>
      <c r="AC50"/>
      <c r="AD50"/>
      <c r="AG50" t="s">
        <v>377</v>
      </c>
      <c r="AH50" t="s">
        <v>378</v>
      </c>
      <c r="AI50" t="s">
        <v>274</v>
      </c>
      <c r="AJ50" t="s">
        <v>347</v>
      </c>
      <c r="AK50" t="s">
        <v>372</v>
      </c>
      <c r="AL50" t="b">
        <v>1</v>
      </c>
      <c r="AM50" t="b">
        <v>0</v>
      </c>
      <c r="AP50" t="s">
        <v>3631</v>
      </c>
      <c r="AQ50" t="s">
        <v>3632</v>
      </c>
      <c r="AR50" t="s">
        <v>3633</v>
      </c>
      <c r="AS50" t="s">
        <v>3634</v>
      </c>
      <c r="AT50" s="44" t="s">
        <v>274</v>
      </c>
      <c r="AU50" t="s">
        <v>347</v>
      </c>
      <c r="AV50" t="s">
        <v>3707</v>
      </c>
      <c r="AW50" t="s">
        <v>3707</v>
      </c>
      <c r="AX50" t="s">
        <v>3709</v>
      </c>
      <c r="AY50" t="s">
        <v>3707</v>
      </c>
      <c r="AZ50" t="s">
        <v>3708</v>
      </c>
      <c r="BA50" t="s">
        <v>3630</v>
      </c>
    </row>
    <row r="51" spans="1:53" x14ac:dyDescent="0.45">
      <c r="A51" s="1">
        <v>45788.408217592587</v>
      </c>
      <c r="B51">
        <v>911269241</v>
      </c>
      <c r="C51" t="s">
        <v>3567</v>
      </c>
      <c r="D51">
        <v>1</v>
      </c>
      <c r="E51" t="s">
        <v>277</v>
      </c>
      <c r="F51" t="s">
        <v>278</v>
      </c>
      <c r="G51">
        <v>1591</v>
      </c>
      <c r="H51" t="s">
        <v>279</v>
      </c>
      <c r="I51">
        <v>1990</v>
      </c>
      <c r="J51" t="s">
        <v>280</v>
      </c>
      <c r="K51" t="s">
        <v>281</v>
      </c>
      <c r="L51" t="s">
        <v>282</v>
      </c>
      <c r="M51" t="s">
        <v>267</v>
      </c>
      <c r="N51" t="s">
        <v>338</v>
      </c>
      <c r="O51" t="s">
        <v>338</v>
      </c>
      <c r="P51" t="s">
        <v>379</v>
      </c>
      <c r="Q51">
        <v>0</v>
      </c>
      <c r="R51">
        <v>43.600831999999997</v>
      </c>
      <c r="S51">
        <v>78.275841</v>
      </c>
      <c r="T51" t="s">
        <v>380</v>
      </c>
      <c r="U51" t="s">
        <v>381</v>
      </c>
      <c r="V51" t="s">
        <v>106</v>
      </c>
      <c r="X51">
        <v>4000</v>
      </c>
      <c r="Y51">
        <v>1919</v>
      </c>
      <c r="Z51"/>
      <c r="AA51"/>
      <c r="AB51"/>
      <c r="AC51"/>
      <c r="AD51"/>
      <c r="AG51" t="s">
        <v>302</v>
      </c>
      <c r="AH51" t="s">
        <v>378</v>
      </c>
      <c r="AI51" t="s">
        <v>274</v>
      </c>
      <c r="AJ51" t="s">
        <v>347</v>
      </c>
      <c r="AK51" t="s">
        <v>382</v>
      </c>
      <c r="AL51" t="b">
        <v>1</v>
      </c>
      <c r="AM51" t="b">
        <v>0</v>
      </c>
      <c r="AP51" t="s">
        <v>3631</v>
      </c>
      <c r="AQ51" t="s">
        <v>3632</v>
      </c>
      <c r="AR51" t="s">
        <v>3633</v>
      </c>
      <c r="AS51" t="s">
        <v>3634</v>
      </c>
      <c r="AT51" s="44" t="s">
        <v>274</v>
      </c>
      <c r="AU51" t="s">
        <v>347</v>
      </c>
      <c r="AV51" t="s">
        <v>3710</v>
      </c>
      <c r="AW51" t="s">
        <v>3710</v>
      </c>
      <c r="AX51" t="s">
        <v>3709</v>
      </c>
      <c r="AY51" t="s">
        <v>3710</v>
      </c>
      <c r="AZ51" t="s">
        <v>3711</v>
      </c>
      <c r="BA51" t="s">
        <v>3630</v>
      </c>
    </row>
    <row r="52" spans="1:53" x14ac:dyDescent="0.45">
      <c r="A52" s="1">
        <v>45788.339606481481</v>
      </c>
      <c r="B52">
        <v>911269241</v>
      </c>
      <c r="C52" t="s">
        <v>3567</v>
      </c>
      <c r="D52">
        <v>1</v>
      </c>
      <c r="E52" t="s">
        <v>277</v>
      </c>
      <c r="F52" t="s">
        <v>278</v>
      </c>
      <c r="G52">
        <v>1591</v>
      </c>
      <c r="H52" t="s">
        <v>279</v>
      </c>
      <c r="I52">
        <v>1990</v>
      </c>
      <c r="J52" t="s">
        <v>280</v>
      </c>
      <c r="K52" t="s">
        <v>281</v>
      </c>
      <c r="L52" t="s">
        <v>282</v>
      </c>
      <c r="M52" t="s">
        <v>39</v>
      </c>
      <c r="N52" t="s">
        <v>338</v>
      </c>
      <c r="O52" t="s">
        <v>338</v>
      </c>
      <c r="P52" t="s">
        <v>374</v>
      </c>
      <c r="Q52">
        <v>0</v>
      </c>
      <c r="R52">
        <v>45.427162000000003</v>
      </c>
      <c r="S52">
        <v>80.330308000000002</v>
      </c>
      <c r="T52" t="s">
        <v>383</v>
      </c>
      <c r="U52" t="s">
        <v>384</v>
      </c>
      <c r="V52" t="s">
        <v>106</v>
      </c>
      <c r="X52">
        <v>500</v>
      </c>
      <c r="Y52">
        <v>1987</v>
      </c>
      <c r="Z52"/>
      <c r="AA52"/>
      <c r="AB52"/>
      <c r="AC52"/>
      <c r="AD52"/>
      <c r="AG52" t="s">
        <v>377</v>
      </c>
      <c r="AH52" t="s">
        <v>273</v>
      </c>
      <c r="AI52" t="s">
        <v>274</v>
      </c>
      <c r="AJ52" t="s">
        <v>347</v>
      </c>
      <c r="AK52" t="s">
        <v>385</v>
      </c>
      <c r="AL52" t="b">
        <v>1</v>
      </c>
      <c r="AM52" t="b">
        <v>0</v>
      </c>
      <c r="AP52" t="s">
        <v>3631</v>
      </c>
      <c r="AQ52" t="s">
        <v>3632</v>
      </c>
      <c r="AR52" t="s">
        <v>3633</v>
      </c>
      <c r="AS52" t="s">
        <v>3634</v>
      </c>
      <c r="AT52" s="44" t="s">
        <v>274</v>
      </c>
      <c r="AU52" t="s">
        <v>347</v>
      </c>
      <c r="AV52" t="s">
        <v>3712</v>
      </c>
      <c r="AW52" t="s">
        <v>3712</v>
      </c>
      <c r="AX52" t="s">
        <v>3709</v>
      </c>
      <c r="AY52" t="s">
        <v>3712</v>
      </c>
      <c r="AZ52" t="s">
        <v>3713</v>
      </c>
      <c r="BA52" t="s">
        <v>3630</v>
      </c>
    </row>
    <row r="53" spans="1:53" x14ac:dyDescent="0.45">
      <c r="A53" s="1">
        <v>45788.338321759264</v>
      </c>
      <c r="B53">
        <v>911269241</v>
      </c>
      <c r="C53" t="s">
        <v>3567</v>
      </c>
      <c r="D53">
        <v>1</v>
      </c>
      <c r="E53" t="s">
        <v>277</v>
      </c>
      <c r="F53" t="s">
        <v>278</v>
      </c>
      <c r="G53">
        <v>1591</v>
      </c>
      <c r="H53" t="s">
        <v>279</v>
      </c>
      <c r="I53">
        <v>1990</v>
      </c>
      <c r="J53" t="s">
        <v>280</v>
      </c>
      <c r="K53" t="s">
        <v>281</v>
      </c>
      <c r="L53" t="s">
        <v>282</v>
      </c>
      <c r="M53" t="s">
        <v>39</v>
      </c>
      <c r="N53" t="s">
        <v>386</v>
      </c>
      <c r="O53" t="s">
        <v>387</v>
      </c>
      <c r="P53" t="s">
        <v>388</v>
      </c>
      <c r="Q53">
        <v>0</v>
      </c>
      <c r="T53" t="s">
        <v>3597</v>
      </c>
      <c r="U53" t="s">
        <v>3598</v>
      </c>
      <c r="V53" t="s">
        <v>106</v>
      </c>
      <c r="X53">
        <v>15000</v>
      </c>
      <c r="Y53">
        <v>1936</v>
      </c>
      <c r="Z53"/>
      <c r="AA53"/>
      <c r="AB53"/>
      <c r="AC53"/>
      <c r="AD53"/>
      <c r="AG53" t="s">
        <v>302</v>
      </c>
      <c r="AH53" t="s">
        <v>273</v>
      </c>
      <c r="AI53" t="s">
        <v>274</v>
      </c>
      <c r="AJ53" t="s">
        <v>347</v>
      </c>
      <c r="AK53" t="s">
        <v>385</v>
      </c>
      <c r="AL53" t="b">
        <v>1</v>
      </c>
      <c r="AM53" t="b">
        <v>0</v>
      </c>
      <c r="AP53" t="s">
        <v>3631</v>
      </c>
      <c r="AQ53" t="s">
        <v>3632</v>
      </c>
      <c r="AR53" t="s">
        <v>3633</v>
      </c>
      <c r="AS53" t="s">
        <v>3634</v>
      </c>
      <c r="AT53" s="44" t="s">
        <v>274</v>
      </c>
      <c r="AU53" t="s">
        <v>347</v>
      </c>
      <c r="AV53" t="s">
        <v>3712</v>
      </c>
      <c r="AW53" t="s">
        <v>3712</v>
      </c>
      <c r="AX53" t="s">
        <v>3709</v>
      </c>
      <c r="AY53" t="s">
        <v>3712</v>
      </c>
      <c r="AZ53" t="s">
        <v>3713</v>
      </c>
      <c r="BA53" t="s">
        <v>3630</v>
      </c>
    </row>
    <row r="54" spans="1:53" x14ac:dyDescent="0.45">
      <c r="A54" s="1">
        <v>45788.325381944444</v>
      </c>
      <c r="B54">
        <v>911269241</v>
      </c>
      <c r="C54" t="s">
        <v>3567</v>
      </c>
      <c r="D54">
        <v>1</v>
      </c>
      <c r="E54" t="s">
        <v>277</v>
      </c>
      <c r="F54" t="s">
        <v>392</v>
      </c>
      <c r="G54">
        <v>1591</v>
      </c>
      <c r="H54" t="s">
        <v>279</v>
      </c>
      <c r="I54">
        <v>1990</v>
      </c>
      <c r="J54" t="s">
        <v>280</v>
      </c>
      <c r="K54" t="s">
        <v>281</v>
      </c>
      <c r="L54" t="s">
        <v>282</v>
      </c>
      <c r="M54" t="s">
        <v>39</v>
      </c>
      <c r="N54" t="s">
        <v>338</v>
      </c>
      <c r="O54" t="s">
        <v>269</v>
      </c>
      <c r="Q54">
        <v>0</v>
      </c>
      <c r="R54">
        <v>43.271999999999998</v>
      </c>
      <c r="S54">
        <v>76.869</v>
      </c>
      <c r="T54" t="s">
        <v>389</v>
      </c>
      <c r="U54" t="s">
        <v>390</v>
      </c>
      <c r="V54" t="s">
        <v>106</v>
      </c>
      <c r="X54">
        <v>25000</v>
      </c>
      <c r="Y54">
        <v>1980</v>
      </c>
      <c r="Z54"/>
      <c r="AA54"/>
      <c r="AB54"/>
      <c r="AC54"/>
      <c r="AD54"/>
      <c r="AG54" t="s">
        <v>391</v>
      </c>
      <c r="AH54" t="s">
        <v>273</v>
      </c>
      <c r="AI54" t="s">
        <v>274</v>
      </c>
      <c r="AJ54" t="s">
        <v>347</v>
      </c>
      <c r="AK54" t="s">
        <v>385</v>
      </c>
      <c r="AL54" t="b">
        <v>1</v>
      </c>
      <c r="AM54" t="b">
        <v>0</v>
      </c>
      <c r="AP54" t="s">
        <v>3631</v>
      </c>
      <c r="AQ54" t="s">
        <v>3632</v>
      </c>
      <c r="AR54" t="s">
        <v>3633</v>
      </c>
      <c r="AS54" t="s">
        <v>3634</v>
      </c>
      <c r="AT54" s="44" t="s">
        <v>274</v>
      </c>
      <c r="AU54" t="s">
        <v>347</v>
      </c>
      <c r="AV54" t="s">
        <v>3712</v>
      </c>
      <c r="AW54" t="s">
        <v>3712</v>
      </c>
      <c r="AX54" t="s">
        <v>3709</v>
      </c>
      <c r="AY54" t="s">
        <v>3712</v>
      </c>
      <c r="AZ54" t="s">
        <v>3713</v>
      </c>
      <c r="BA54" t="s">
        <v>3630</v>
      </c>
    </row>
    <row r="55" spans="1:53" x14ac:dyDescent="0.45">
      <c r="A55" s="1">
        <v>45788.320636574077</v>
      </c>
      <c r="B55">
        <v>911269241</v>
      </c>
      <c r="C55" t="s">
        <v>3567</v>
      </c>
      <c r="D55">
        <v>1</v>
      </c>
      <c r="E55" t="s">
        <v>277</v>
      </c>
      <c r="F55" t="s">
        <v>392</v>
      </c>
      <c r="G55">
        <v>1591</v>
      </c>
      <c r="H55" t="s">
        <v>279</v>
      </c>
      <c r="I55">
        <v>1990</v>
      </c>
      <c r="J55" t="s">
        <v>280</v>
      </c>
      <c r="K55" t="s">
        <v>281</v>
      </c>
      <c r="L55" t="s">
        <v>282</v>
      </c>
      <c r="M55" t="s">
        <v>39</v>
      </c>
      <c r="N55" t="s">
        <v>338</v>
      </c>
      <c r="O55" t="s">
        <v>338</v>
      </c>
      <c r="P55" t="s">
        <v>393</v>
      </c>
      <c r="Q55">
        <v>0</v>
      </c>
      <c r="R55">
        <v>43.587541999999999</v>
      </c>
      <c r="S55">
        <v>78.316856000000001</v>
      </c>
      <c r="T55" t="s">
        <v>394</v>
      </c>
      <c r="U55" t="s">
        <v>395</v>
      </c>
      <c r="V55" t="s">
        <v>106</v>
      </c>
      <c r="X55">
        <v>4000</v>
      </c>
      <c r="Y55">
        <v>1919</v>
      </c>
      <c r="Z55"/>
      <c r="AA55"/>
      <c r="AB55"/>
      <c r="AC55"/>
      <c r="AD55"/>
      <c r="AG55" t="s">
        <v>302</v>
      </c>
      <c r="AH55" t="s">
        <v>273</v>
      </c>
      <c r="AI55" t="s">
        <v>274</v>
      </c>
      <c r="AJ55" t="s">
        <v>347</v>
      </c>
      <c r="AK55" t="s">
        <v>385</v>
      </c>
      <c r="AL55" t="b">
        <v>1</v>
      </c>
      <c r="AM55" t="b">
        <v>0</v>
      </c>
      <c r="AP55" t="s">
        <v>3631</v>
      </c>
      <c r="AQ55" t="s">
        <v>3632</v>
      </c>
      <c r="AR55" t="s">
        <v>3633</v>
      </c>
      <c r="AS55" t="s">
        <v>3634</v>
      </c>
      <c r="AT55" s="44" t="s">
        <v>274</v>
      </c>
      <c r="AU55" t="s">
        <v>347</v>
      </c>
      <c r="AV55" t="s">
        <v>3712</v>
      </c>
      <c r="AW55" t="s">
        <v>3712</v>
      </c>
      <c r="AX55" t="s">
        <v>3709</v>
      </c>
      <c r="AY55" t="s">
        <v>3712</v>
      </c>
      <c r="AZ55" t="s">
        <v>3713</v>
      </c>
      <c r="BA55" t="s">
        <v>3630</v>
      </c>
    </row>
    <row r="56" spans="1:53" x14ac:dyDescent="0.45">
      <c r="A56" s="1">
        <v>45788.312928240739</v>
      </c>
      <c r="B56">
        <v>911269241</v>
      </c>
      <c r="C56" t="s">
        <v>3567</v>
      </c>
      <c r="D56">
        <v>1</v>
      </c>
      <c r="E56" t="s">
        <v>277</v>
      </c>
      <c r="F56" t="s">
        <v>392</v>
      </c>
      <c r="G56">
        <v>1591</v>
      </c>
      <c r="H56" t="s">
        <v>279</v>
      </c>
      <c r="I56">
        <v>1990</v>
      </c>
      <c r="J56" t="s">
        <v>280</v>
      </c>
      <c r="K56" t="s">
        <v>281</v>
      </c>
      <c r="L56" t="s">
        <v>282</v>
      </c>
      <c r="M56" t="s">
        <v>39</v>
      </c>
      <c r="N56" t="s">
        <v>359</v>
      </c>
      <c r="O56" t="s">
        <v>396</v>
      </c>
      <c r="P56" t="s">
        <v>397</v>
      </c>
      <c r="Q56">
        <v>0</v>
      </c>
      <c r="R56">
        <v>45.427860000000003</v>
      </c>
      <c r="S56">
        <v>80.330629999999999</v>
      </c>
      <c r="T56" t="s">
        <v>398</v>
      </c>
      <c r="U56" t="s">
        <v>399</v>
      </c>
      <c r="V56" t="s">
        <v>106</v>
      </c>
      <c r="X56">
        <v>500</v>
      </c>
      <c r="Y56">
        <v>1987</v>
      </c>
      <c r="Z56"/>
      <c r="AA56"/>
      <c r="AB56"/>
      <c r="AC56"/>
      <c r="AD56"/>
      <c r="AG56" t="s">
        <v>377</v>
      </c>
      <c r="AH56" t="s">
        <v>273</v>
      </c>
      <c r="AI56" t="s">
        <v>274</v>
      </c>
      <c r="AJ56" t="s">
        <v>347</v>
      </c>
      <c r="AK56" t="s">
        <v>400</v>
      </c>
      <c r="AL56" t="b">
        <v>1</v>
      </c>
      <c r="AM56" t="b">
        <v>0</v>
      </c>
      <c r="AP56" t="s">
        <v>3631</v>
      </c>
      <c r="AQ56" t="s">
        <v>3632</v>
      </c>
      <c r="AR56" t="s">
        <v>3633</v>
      </c>
      <c r="AS56" t="s">
        <v>3634</v>
      </c>
      <c r="AT56" s="44" t="s">
        <v>274</v>
      </c>
      <c r="AU56" t="s">
        <v>347</v>
      </c>
      <c r="AV56" t="s">
        <v>3714</v>
      </c>
      <c r="AW56" t="s">
        <v>3714</v>
      </c>
      <c r="AX56" t="s">
        <v>3709</v>
      </c>
      <c r="AY56" t="s">
        <v>3714</v>
      </c>
      <c r="AZ56" t="s">
        <v>3715</v>
      </c>
      <c r="BA56" t="s">
        <v>3630</v>
      </c>
    </row>
    <row r="57" spans="1:53" x14ac:dyDescent="0.45">
      <c r="A57" s="1">
        <v>45788.309629629628</v>
      </c>
      <c r="B57">
        <v>911269241</v>
      </c>
      <c r="C57" t="s">
        <v>3567</v>
      </c>
      <c r="D57">
        <v>1</v>
      </c>
      <c r="E57" t="s">
        <v>277</v>
      </c>
      <c r="F57" t="s">
        <v>392</v>
      </c>
      <c r="G57">
        <v>1591</v>
      </c>
      <c r="H57" t="s">
        <v>279</v>
      </c>
      <c r="I57">
        <v>1990</v>
      </c>
      <c r="J57" t="s">
        <v>280</v>
      </c>
      <c r="K57" t="s">
        <v>281</v>
      </c>
      <c r="L57" t="s">
        <v>282</v>
      </c>
      <c r="M57" t="s">
        <v>39</v>
      </c>
      <c r="N57" t="s">
        <v>294</v>
      </c>
      <c r="O57" t="s">
        <v>269</v>
      </c>
      <c r="Q57">
        <v>0</v>
      </c>
      <c r="R57">
        <v>43.271911000000003</v>
      </c>
      <c r="S57">
        <v>76.856088</v>
      </c>
      <c r="T57" t="s">
        <v>401</v>
      </c>
      <c r="U57" t="s">
        <v>402</v>
      </c>
      <c r="V57" t="s">
        <v>106</v>
      </c>
      <c r="X57">
        <v>35000</v>
      </c>
      <c r="Y57">
        <v>1980</v>
      </c>
      <c r="Z57"/>
      <c r="AA57"/>
      <c r="AB57"/>
      <c r="AC57"/>
      <c r="AD57"/>
      <c r="AG57" t="s">
        <v>272</v>
      </c>
      <c r="AH57" t="s">
        <v>273</v>
      </c>
      <c r="AI57" t="s">
        <v>274</v>
      </c>
      <c r="AJ57" t="s">
        <v>347</v>
      </c>
      <c r="AK57" t="s">
        <v>403</v>
      </c>
      <c r="AL57" t="b">
        <v>1</v>
      </c>
      <c r="AM57" t="b">
        <v>0</v>
      </c>
      <c r="AP57" t="s">
        <v>3631</v>
      </c>
      <c r="AQ57" t="s">
        <v>3632</v>
      </c>
      <c r="AR57" t="s">
        <v>3633</v>
      </c>
      <c r="AS57" t="s">
        <v>3634</v>
      </c>
      <c r="AT57" s="44" t="s">
        <v>274</v>
      </c>
      <c r="AU57" t="s">
        <v>347</v>
      </c>
      <c r="AV57" t="s">
        <v>3716</v>
      </c>
      <c r="AW57" t="s">
        <v>3716</v>
      </c>
      <c r="AX57" t="s">
        <v>3657</v>
      </c>
      <c r="AY57" t="s">
        <v>3716</v>
      </c>
      <c r="AZ57" t="s">
        <v>3717</v>
      </c>
      <c r="BA57" t="s">
        <v>3630</v>
      </c>
    </row>
    <row r="58" spans="1:53" x14ac:dyDescent="0.45">
      <c r="A58" s="1">
        <v>45788.306851851863</v>
      </c>
      <c r="B58">
        <v>911269241</v>
      </c>
      <c r="C58" t="s">
        <v>3567</v>
      </c>
      <c r="D58">
        <v>1</v>
      </c>
      <c r="E58" t="s">
        <v>277</v>
      </c>
      <c r="F58" t="s">
        <v>392</v>
      </c>
      <c r="G58">
        <v>1591</v>
      </c>
      <c r="H58" t="s">
        <v>279</v>
      </c>
      <c r="I58">
        <v>1990</v>
      </c>
      <c r="J58" t="s">
        <v>280</v>
      </c>
      <c r="K58" t="s">
        <v>281</v>
      </c>
      <c r="L58" t="s">
        <v>282</v>
      </c>
      <c r="M58" t="s">
        <v>39</v>
      </c>
      <c r="N58" t="s">
        <v>294</v>
      </c>
      <c r="O58" t="s">
        <v>269</v>
      </c>
      <c r="Q58">
        <v>0</v>
      </c>
      <c r="R58">
        <v>43.251508000000001</v>
      </c>
      <c r="S58">
        <v>76.690532000000005</v>
      </c>
      <c r="T58" t="s">
        <v>404</v>
      </c>
      <c r="U58" t="s">
        <v>405</v>
      </c>
      <c r="V58" t="s">
        <v>106</v>
      </c>
      <c r="X58">
        <v>28000</v>
      </c>
      <c r="Y58">
        <v>1980</v>
      </c>
      <c r="Z58"/>
      <c r="AA58"/>
      <c r="AB58"/>
      <c r="AC58"/>
      <c r="AD58"/>
      <c r="AG58" t="s">
        <v>272</v>
      </c>
      <c r="AH58" t="s">
        <v>273</v>
      </c>
      <c r="AI58" t="s">
        <v>274</v>
      </c>
      <c r="AJ58" t="s">
        <v>406</v>
      </c>
      <c r="AK58" t="s">
        <v>407</v>
      </c>
      <c r="AL58" t="b">
        <v>1</v>
      </c>
      <c r="AM58" t="b">
        <v>0</v>
      </c>
      <c r="AP58" t="s">
        <v>3631</v>
      </c>
      <c r="AQ58" t="s">
        <v>3632</v>
      </c>
      <c r="AR58" t="s">
        <v>3633</v>
      </c>
      <c r="AS58" t="s">
        <v>3634</v>
      </c>
      <c r="AT58" s="44" t="s">
        <v>274</v>
      </c>
      <c r="AU58" t="s">
        <v>406</v>
      </c>
      <c r="AV58" t="s">
        <v>3718</v>
      </c>
      <c r="AW58" t="s">
        <v>3718</v>
      </c>
      <c r="AX58" t="s">
        <v>3720</v>
      </c>
      <c r="AY58" t="s">
        <v>3718</v>
      </c>
      <c r="AZ58" t="s">
        <v>3719</v>
      </c>
      <c r="BA58" t="s">
        <v>3630</v>
      </c>
    </row>
    <row r="59" spans="1:53" x14ac:dyDescent="0.45">
      <c r="A59" s="1">
        <v>45788.298518518517</v>
      </c>
      <c r="B59">
        <v>911269241</v>
      </c>
      <c r="C59" t="s">
        <v>3567</v>
      </c>
      <c r="D59">
        <v>1</v>
      </c>
      <c r="E59" t="s">
        <v>277</v>
      </c>
      <c r="F59" t="s">
        <v>392</v>
      </c>
      <c r="G59">
        <v>1591</v>
      </c>
      <c r="H59" t="s">
        <v>279</v>
      </c>
      <c r="I59">
        <v>1990</v>
      </c>
      <c r="J59" t="s">
        <v>280</v>
      </c>
      <c r="K59" t="s">
        <v>281</v>
      </c>
      <c r="L59" t="s">
        <v>282</v>
      </c>
      <c r="M59" t="s">
        <v>39</v>
      </c>
      <c r="N59" t="s">
        <v>294</v>
      </c>
      <c r="O59" t="s">
        <v>269</v>
      </c>
      <c r="Q59">
        <v>0</v>
      </c>
      <c r="R59">
        <v>43.236924999999999</v>
      </c>
      <c r="S59">
        <v>76.743036000000004</v>
      </c>
      <c r="T59" t="s">
        <v>408</v>
      </c>
      <c r="U59" t="s">
        <v>409</v>
      </c>
      <c r="V59" t="s">
        <v>106</v>
      </c>
      <c r="X59">
        <v>35000</v>
      </c>
      <c r="Y59">
        <v>1980</v>
      </c>
      <c r="Z59"/>
      <c r="AA59"/>
      <c r="AB59"/>
      <c r="AC59"/>
      <c r="AD59"/>
      <c r="AG59" t="s">
        <v>272</v>
      </c>
      <c r="AH59" t="s">
        <v>273</v>
      </c>
      <c r="AI59" t="s">
        <v>274</v>
      </c>
      <c r="AJ59" t="s">
        <v>410</v>
      </c>
      <c r="AK59" t="s">
        <v>411</v>
      </c>
      <c r="AL59" t="b">
        <v>1</v>
      </c>
      <c r="AM59" t="b">
        <v>0</v>
      </c>
      <c r="AP59" t="s">
        <v>3631</v>
      </c>
      <c r="AQ59" t="s">
        <v>3632</v>
      </c>
      <c r="AR59" t="s">
        <v>3633</v>
      </c>
      <c r="AS59" t="s">
        <v>3634</v>
      </c>
      <c r="AT59" s="44" t="s">
        <v>274</v>
      </c>
      <c r="AU59" t="s">
        <v>410</v>
      </c>
      <c r="AV59" t="s">
        <v>3721</v>
      </c>
      <c r="AW59" t="s">
        <v>3721</v>
      </c>
      <c r="AX59" t="s">
        <v>3635</v>
      </c>
      <c r="AY59" t="s">
        <v>3721</v>
      </c>
      <c r="AZ59" t="s">
        <v>3722</v>
      </c>
      <c r="BA59" t="s">
        <v>3630</v>
      </c>
    </row>
    <row r="60" spans="1:53" x14ac:dyDescent="0.45">
      <c r="A60" s="1">
        <v>45788.295462962968</v>
      </c>
      <c r="B60">
        <v>911269241</v>
      </c>
      <c r="C60" t="s">
        <v>3567</v>
      </c>
      <c r="D60">
        <v>1</v>
      </c>
      <c r="E60" t="s">
        <v>277</v>
      </c>
      <c r="F60" t="s">
        <v>392</v>
      </c>
      <c r="G60">
        <v>1591</v>
      </c>
      <c r="H60" t="s">
        <v>279</v>
      </c>
      <c r="I60">
        <v>1990</v>
      </c>
      <c r="J60" t="s">
        <v>280</v>
      </c>
      <c r="K60" t="s">
        <v>281</v>
      </c>
      <c r="L60" t="s">
        <v>282</v>
      </c>
      <c r="M60" t="s">
        <v>39</v>
      </c>
      <c r="N60" t="s">
        <v>294</v>
      </c>
      <c r="O60" t="s">
        <v>368</v>
      </c>
      <c r="Q60">
        <v>0</v>
      </c>
      <c r="R60">
        <v>43.315758000000002</v>
      </c>
      <c r="S60">
        <v>77.191940000000002</v>
      </c>
      <c r="T60" t="s">
        <v>412</v>
      </c>
      <c r="U60" t="s">
        <v>413</v>
      </c>
      <c r="V60" t="s">
        <v>106</v>
      </c>
      <c r="X60">
        <v>10000</v>
      </c>
      <c r="Y60">
        <v>1983</v>
      </c>
      <c r="Z60"/>
      <c r="AA60"/>
      <c r="AB60"/>
      <c r="AC60"/>
      <c r="AD60"/>
      <c r="AG60" t="s">
        <v>414</v>
      </c>
      <c r="AH60" t="s">
        <v>273</v>
      </c>
      <c r="AI60" t="s">
        <v>274</v>
      </c>
      <c r="AJ60" t="s">
        <v>410</v>
      </c>
      <c r="AK60" t="s">
        <v>415</v>
      </c>
      <c r="AL60" t="b">
        <v>1</v>
      </c>
      <c r="AM60" t="b">
        <v>0</v>
      </c>
      <c r="AP60" t="s">
        <v>3631</v>
      </c>
      <c r="AQ60" t="s">
        <v>3632</v>
      </c>
      <c r="AR60" t="s">
        <v>3633</v>
      </c>
      <c r="AS60" t="s">
        <v>3634</v>
      </c>
      <c r="AT60" s="44" t="s">
        <v>274</v>
      </c>
      <c r="AU60" t="s">
        <v>410</v>
      </c>
      <c r="AV60" t="s">
        <v>3723</v>
      </c>
      <c r="AW60" t="s">
        <v>3723</v>
      </c>
      <c r="AX60" t="s">
        <v>3725</v>
      </c>
      <c r="AY60" t="s">
        <v>3723</v>
      </c>
      <c r="AZ60" t="s">
        <v>3724</v>
      </c>
      <c r="BA60" t="s">
        <v>3630</v>
      </c>
    </row>
    <row r="61" spans="1:53" x14ac:dyDescent="0.45">
      <c r="A61" s="1">
        <v>45788.293287037042</v>
      </c>
      <c r="B61">
        <v>911269241</v>
      </c>
      <c r="C61" t="s">
        <v>3567</v>
      </c>
      <c r="D61">
        <v>1</v>
      </c>
      <c r="E61" t="s">
        <v>277</v>
      </c>
      <c r="F61" t="s">
        <v>392</v>
      </c>
      <c r="G61">
        <v>1591</v>
      </c>
      <c r="H61" t="s">
        <v>279</v>
      </c>
      <c r="I61">
        <v>1990</v>
      </c>
      <c r="J61" t="s">
        <v>280</v>
      </c>
      <c r="K61" t="s">
        <v>281</v>
      </c>
      <c r="L61" t="s">
        <v>282</v>
      </c>
      <c r="M61" t="s">
        <v>39</v>
      </c>
      <c r="N61" t="s">
        <v>338</v>
      </c>
      <c r="O61" t="s">
        <v>338</v>
      </c>
      <c r="P61" t="s">
        <v>416</v>
      </c>
      <c r="Q61">
        <v>0</v>
      </c>
      <c r="T61" t="s">
        <v>3603</v>
      </c>
      <c r="U61" t="s">
        <v>3604</v>
      </c>
      <c r="V61" t="s">
        <v>106</v>
      </c>
      <c r="X61">
        <v>5000</v>
      </c>
      <c r="Y61">
        <v>1929</v>
      </c>
      <c r="Z61"/>
      <c r="AA61"/>
      <c r="AB61"/>
      <c r="AC61"/>
      <c r="AD61"/>
      <c r="AG61" t="s">
        <v>417</v>
      </c>
      <c r="AH61" t="s">
        <v>378</v>
      </c>
      <c r="AI61" t="s">
        <v>274</v>
      </c>
      <c r="AJ61" t="s">
        <v>418</v>
      </c>
      <c r="AK61" t="s">
        <v>419</v>
      </c>
      <c r="AL61" t="b">
        <v>1</v>
      </c>
      <c r="AM61" t="b">
        <v>0</v>
      </c>
      <c r="AP61" t="s">
        <v>3631</v>
      </c>
      <c r="AQ61" t="s">
        <v>3632</v>
      </c>
      <c r="AR61" t="s">
        <v>3633</v>
      </c>
      <c r="AS61" t="s">
        <v>3634</v>
      </c>
      <c r="AT61" s="44" t="s">
        <v>274</v>
      </c>
      <c r="AU61" t="s">
        <v>418</v>
      </c>
      <c r="AV61" t="s">
        <v>3726</v>
      </c>
      <c r="AW61" t="s">
        <v>3726</v>
      </c>
      <c r="AX61" t="s">
        <v>3728</v>
      </c>
      <c r="AY61" t="s">
        <v>3726</v>
      </c>
      <c r="AZ61" t="s">
        <v>3727</v>
      </c>
      <c r="BA61" t="s">
        <v>3630</v>
      </c>
    </row>
    <row r="62" spans="1:53" x14ac:dyDescent="0.45">
      <c r="A62" s="1">
        <v>45788.288020833337</v>
      </c>
      <c r="B62">
        <v>911269241</v>
      </c>
      <c r="C62" t="s">
        <v>3567</v>
      </c>
      <c r="D62">
        <v>1</v>
      </c>
      <c r="E62" t="s">
        <v>277</v>
      </c>
      <c r="F62" t="s">
        <v>392</v>
      </c>
      <c r="G62">
        <v>1591</v>
      </c>
      <c r="H62" t="s">
        <v>279</v>
      </c>
      <c r="I62">
        <v>1990</v>
      </c>
      <c r="J62" t="s">
        <v>280</v>
      </c>
      <c r="K62" t="s">
        <v>281</v>
      </c>
      <c r="L62" t="s">
        <v>282</v>
      </c>
      <c r="M62" t="s">
        <v>39</v>
      </c>
      <c r="N62" t="s">
        <v>338</v>
      </c>
      <c r="O62" t="s">
        <v>338</v>
      </c>
      <c r="P62" t="s">
        <v>420</v>
      </c>
      <c r="Q62">
        <v>0</v>
      </c>
      <c r="V62" t="s">
        <v>119</v>
      </c>
      <c r="Y62">
        <v>1915</v>
      </c>
      <c r="Z62"/>
      <c r="AA62"/>
      <c r="AB62"/>
      <c r="AC62"/>
      <c r="AD62"/>
      <c r="AG62" t="s">
        <v>421</v>
      </c>
      <c r="AH62" t="s">
        <v>378</v>
      </c>
      <c r="AI62" t="s">
        <v>274</v>
      </c>
      <c r="AJ62" t="s">
        <v>418</v>
      </c>
      <c r="AK62" t="s">
        <v>419</v>
      </c>
      <c r="AL62" t="b">
        <v>1</v>
      </c>
      <c r="AM62" t="b">
        <v>0</v>
      </c>
      <c r="AP62" t="s">
        <v>3631</v>
      </c>
      <c r="AQ62" t="s">
        <v>3632</v>
      </c>
      <c r="AR62" t="s">
        <v>3633</v>
      </c>
      <c r="AS62" t="s">
        <v>3634</v>
      </c>
      <c r="AT62" s="44" t="s">
        <v>274</v>
      </c>
      <c r="AU62" t="s">
        <v>418</v>
      </c>
      <c r="AV62" t="s">
        <v>3726</v>
      </c>
      <c r="AW62" t="s">
        <v>3726</v>
      </c>
      <c r="AX62" t="s">
        <v>3728</v>
      </c>
      <c r="AY62" t="s">
        <v>3726</v>
      </c>
      <c r="AZ62" t="s">
        <v>3727</v>
      </c>
      <c r="BA62" t="s">
        <v>3630</v>
      </c>
    </row>
    <row r="63" spans="1:53" x14ac:dyDescent="0.45">
      <c r="A63" s="1">
        <v>45788.287083333329</v>
      </c>
      <c r="B63">
        <v>911269241</v>
      </c>
      <c r="C63" t="s">
        <v>3567</v>
      </c>
      <c r="D63">
        <v>1</v>
      </c>
      <c r="E63" t="s">
        <v>277</v>
      </c>
      <c r="F63" t="s">
        <v>392</v>
      </c>
      <c r="G63">
        <v>1591</v>
      </c>
      <c r="H63" t="s">
        <v>279</v>
      </c>
      <c r="I63">
        <v>1990</v>
      </c>
      <c r="J63" t="s">
        <v>280</v>
      </c>
      <c r="K63" t="s">
        <v>281</v>
      </c>
      <c r="L63" t="s">
        <v>282</v>
      </c>
      <c r="M63" t="s">
        <v>39</v>
      </c>
      <c r="N63" t="s">
        <v>338</v>
      </c>
      <c r="O63" t="s">
        <v>338</v>
      </c>
      <c r="P63" t="s">
        <v>422</v>
      </c>
      <c r="Q63">
        <v>0</v>
      </c>
      <c r="R63">
        <v>45.129469</v>
      </c>
      <c r="S63">
        <v>79.042196000000004</v>
      </c>
      <c r="T63" t="s">
        <v>423</v>
      </c>
      <c r="U63" t="s">
        <v>424</v>
      </c>
      <c r="V63" t="s">
        <v>106</v>
      </c>
      <c r="X63">
        <v>1100</v>
      </c>
      <c r="Y63">
        <v>1907</v>
      </c>
      <c r="Z63"/>
      <c r="AA63"/>
      <c r="AB63"/>
      <c r="AC63"/>
      <c r="AD63"/>
      <c r="AG63" t="s">
        <v>425</v>
      </c>
      <c r="AH63" t="s">
        <v>378</v>
      </c>
      <c r="AI63" t="s">
        <v>274</v>
      </c>
      <c r="AJ63" t="s">
        <v>418</v>
      </c>
      <c r="AK63" t="s">
        <v>419</v>
      </c>
      <c r="AL63" t="b">
        <v>1</v>
      </c>
      <c r="AM63" t="b">
        <v>0</v>
      </c>
      <c r="AP63" t="s">
        <v>3631</v>
      </c>
      <c r="AQ63" t="s">
        <v>3632</v>
      </c>
      <c r="AR63" t="s">
        <v>3633</v>
      </c>
      <c r="AS63" t="s">
        <v>3634</v>
      </c>
      <c r="AT63" s="44" t="s">
        <v>274</v>
      </c>
      <c r="AU63" t="s">
        <v>418</v>
      </c>
      <c r="AV63" t="s">
        <v>3726</v>
      </c>
      <c r="AW63" t="s">
        <v>3726</v>
      </c>
      <c r="AX63" t="s">
        <v>3728</v>
      </c>
      <c r="AY63" t="s">
        <v>3726</v>
      </c>
      <c r="AZ63" t="s">
        <v>3727</v>
      </c>
      <c r="BA63" t="s">
        <v>3630</v>
      </c>
    </row>
    <row r="64" spans="1:53" x14ac:dyDescent="0.45">
      <c r="A64" s="1">
        <v>45788.283449074079</v>
      </c>
      <c r="B64">
        <v>911269241</v>
      </c>
      <c r="C64" t="s">
        <v>3567</v>
      </c>
      <c r="D64">
        <v>1</v>
      </c>
      <c r="E64" t="s">
        <v>277</v>
      </c>
      <c r="F64" t="s">
        <v>392</v>
      </c>
      <c r="G64">
        <v>1591</v>
      </c>
      <c r="H64" t="s">
        <v>279</v>
      </c>
      <c r="I64">
        <v>1990</v>
      </c>
      <c r="J64" t="s">
        <v>280</v>
      </c>
      <c r="K64" t="s">
        <v>281</v>
      </c>
      <c r="L64" t="s">
        <v>282</v>
      </c>
      <c r="M64" t="s">
        <v>39</v>
      </c>
      <c r="N64" t="s">
        <v>294</v>
      </c>
      <c r="O64" t="s">
        <v>326</v>
      </c>
      <c r="Q64">
        <v>0</v>
      </c>
      <c r="R64">
        <v>43.219844000000002</v>
      </c>
      <c r="S64">
        <v>76.878144000000006</v>
      </c>
      <c r="T64" t="s">
        <v>426</v>
      </c>
      <c r="U64" t="s">
        <v>427</v>
      </c>
      <c r="V64" t="s">
        <v>106</v>
      </c>
      <c r="X64">
        <v>8000</v>
      </c>
      <c r="Y64">
        <v>1991</v>
      </c>
      <c r="Z64"/>
      <c r="AA64"/>
      <c r="AB64"/>
      <c r="AC64"/>
      <c r="AD64"/>
      <c r="AG64" t="s">
        <v>428</v>
      </c>
      <c r="AH64" t="s">
        <v>378</v>
      </c>
      <c r="AI64" t="s">
        <v>274</v>
      </c>
      <c r="AJ64" t="s">
        <v>418</v>
      </c>
      <c r="AK64" t="s">
        <v>419</v>
      </c>
      <c r="AL64" t="b">
        <v>1</v>
      </c>
      <c r="AM64" t="b">
        <v>0</v>
      </c>
      <c r="AP64" t="s">
        <v>3631</v>
      </c>
      <c r="AQ64" t="s">
        <v>3632</v>
      </c>
      <c r="AR64" t="s">
        <v>3633</v>
      </c>
      <c r="AS64" t="s">
        <v>3634</v>
      </c>
      <c r="AT64" s="44" t="s">
        <v>274</v>
      </c>
      <c r="AU64" t="s">
        <v>418</v>
      </c>
      <c r="AV64" t="s">
        <v>3726</v>
      </c>
      <c r="AW64" t="s">
        <v>3726</v>
      </c>
      <c r="AX64" t="s">
        <v>3728</v>
      </c>
      <c r="AY64" t="s">
        <v>3726</v>
      </c>
      <c r="AZ64" t="s">
        <v>3727</v>
      </c>
      <c r="BA64" t="s">
        <v>3630</v>
      </c>
    </row>
    <row r="65" spans="1:54" x14ac:dyDescent="0.45">
      <c r="A65" s="1">
        <v>45788.282002314823</v>
      </c>
      <c r="B65">
        <v>911269241</v>
      </c>
      <c r="C65" t="s">
        <v>3567</v>
      </c>
      <c r="D65">
        <v>1</v>
      </c>
      <c r="E65" t="s">
        <v>277</v>
      </c>
      <c r="F65" t="s">
        <v>392</v>
      </c>
      <c r="G65">
        <v>1591</v>
      </c>
      <c r="H65" t="s">
        <v>279</v>
      </c>
      <c r="I65">
        <v>1990</v>
      </c>
      <c r="J65" t="s">
        <v>280</v>
      </c>
      <c r="K65" t="s">
        <v>281</v>
      </c>
      <c r="L65" t="s">
        <v>282</v>
      </c>
      <c r="M65" t="s">
        <v>39</v>
      </c>
      <c r="N65" t="s">
        <v>338</v>
      </c>
      <c r="O65" t="s">
        <v>338</v>
      </c>
      <c r="P65" t="s">
        <v>429</v>
      </c>
      <c r="Q65">
        <v>0</v>
      </c>
      <c r="V65" t="s">
        <v>119</v>
      </c>
      <c r="Y65">
        <v>1991</v>
      </c>
      <c r="Z65"/>
      <c r="AA65"/>
      <c r="AB65"/>
      <c r="AC65"/>
      <c r="AD65"/>
      <c r="AG65" t="s">
        <v>430</v>
      </c>
      <c r="AH65" t="s">
        <v>378</v>
      </c>
      <c r="AI65" t="s">
        <v>274</v>
      </c>
      <c r="AJ65" t="s">
        <v>418</v>
      </c>
      <c r="AK65" t="s">
        <v>419</v>
      </c>
      <c r="AL65" t="b">
        <v>1</v>
      </c>
      <c r="AM65" t="b">
        <v>0</v>
      </c>
      <c r="AP65" t="s">
        <v>3631</v>
      </c>
      <c r="AQ65" t="s">
        <v>3632</v>
      </c>
      <c r="AR65" t="s">
        <v>3633</v>
      </c>
      <c r="AS65" t="s">
        <v>3634</v>
      </c>
      <c r="AT65" s="44" t="s">
        <v>274</v>
      </c>
      <c r="AU65" t="s">
        <v>418</v>
      </c>
      <c r="AV65" t="s">
        <v>3726</v>
      </c>
      <c r="AW65" t="s">
        <v>3726</v>
      </c>
      <c r="AX65" t="s">
        <v>3728</v>
      </c>
      <c r="AY65" t="s">
        <v>3726</v>
      </c>
      <c r="AZ65" t="s">
        <v>3727</v>
      </c>
      <c r="BA65" t="s">
        <v>3630</v>
      </c>
    </row>
    <row r="66" spans="1:54" x14ac:dyDescent="0.45">
      <c r="A66" s="1">
        <v>45788.279907407406</v>
      </c>
      <c r="B66">
        <v>911269241</v>
      </c>
      <c r="C66" t="s">
        <v>3567</v>
      </c>
      <c r="D66">
        <v>1</v>
      </c>
      <c r="E66" t="s">
        <v>277</v>
      </c>
      <c r="F66" t="s">
        <v>392</v>
      </c>
      <c r="G66">
        <v>1591</v>
      </c>
      <c r="H66" t="s">
        <v>279</v>
      </c>
      <c r="I66">
        <v>1990</v>
      </c>
      <c r="J66" t="s">
        <v>280</v>
      </c>
      <c r="K66" t="s">
        <v>281</v>
      </c>
      <c r="L66" t="s">
        <v>282</v>
      </c>
      <c r="M66" t="s">
        <v>39</v>
      </c>
      <c r="N66" t="s">
        <v>289</v>
      </c>
      <c r="O66" t="s">
        <v>290</v>
      </c>
      <c r="P66" t="s">
        <v>431</v>
      </c>
      <c r="Q66">
        <v>0</v>
      </c>
      <c r="R66">
        <v>46.643631999999997</v>
      </c>
      <c r="S66">
        <v>76.953626</v>
      </c>
      <c r="T66" t="s">
        <v>432</v>
      </c>
      <c r="U66" t="s">
        <v>433</v>
      </c>
      <c r="V66" t="s">
        <v>106</v>
      </c>
      <c r="X66">
        <v>11000</v>
      </c>
      <c r="Y66">
        <v>1991</v>
      </c>
      <c r="Z66"/>
      <c r="AA66"/>
      <c r="AB66"/>
      <c r="AC66"/>
      <c r="AD66"/>
      <c r="AG66" t="s">
        <v>286</v>
      </c>
      <c r="AH66" t="s">
        <v>378</v>
      </c>
      <c r="AI66" t="s">
        <v>274</v>
      </c>
      <c r="AJ66" t="s">
        <v>418</v>
      </c>
      <c r="AK66" t="s">
        <v>419</v>
      </c>
      <c r="AL66" t="b">
        <v>1</v>
      </c>
      <c r="AM66" t="b">
        <v>0</v>
      </c>
      <c r="AP66" t="s">
        <v>3631</v>
      </c>
      <c r="AQ66" t="s">
        <v>3632</v>
      </c>
      <c r="AR66" t="s">
        <v>3633</v>
      </c>
      <c r="AS66" t="s">
        <v>3634</v>
      </c>
      <c r="AT66" s="44" t="s">
        <v>274</v>
      </c>
      <c r="AU66" t="s">
        <v>418</v>
      </c>
      <c r="AV66" t="s">
        <v>3726</v>
      </c>
      <c r="AW66" t="s">
        <v>3726</v>
      </c>
      <c r="AX66" t="s">
        <v>3728</v>
      </c>
      <c r="AY66" t="s">
        <v>3726</v>
      </c>
      <c r="AZ66" t="s">
        <v>3727</v>
      </c>
      <c r="BA66" t="s">
        <v>3630</v>
      </c>
    </row>
    <row r="67" spans="1:54" x14ac:dyDescent="0.45">
      <c r="A67" s="1">
        <v>45788.277326388888</v>
      </c>
      <c r="B67">
        <v>911269241</v>
      </c>
      <c r="C67" t="s">
        <v>3567</v>
      </c>
      <c r="D67">
        <v>1</v>
      </c>
      <c r="E67" t="s">
        <v>277</v>
      </c>
      <c r="F67" t="s">
        <v>392</v>
      </c>
      <c r="G67">
        <v>1591</v>
      </c>
      <c r="H67" t="s">
        <v>279</v>
      </c>
      <c r="I67">
        <v>1990</v>
      </c>
      <c r="J67" t="s">
        <v>280</v>
      </c>
      <c r="K67" t="s">
        <v>281</v>
      </c>
      <c r="L67" t="s">
        <v>282</v>
      </c>
      <c r="M67" t="s">
        <v>39</v>
      </c>
      <c r="N67" t="s">
        <v>294</v>
      </c>
      <c r="O67" t="s">
        <v>434</v>
      </c>
      <c r="P67" t="s">
        <v>435</v>
      </c>
      <c r="Q67">
        <v>0</v>
      </c>
      <c r="R67">
        <v>43.871563000000002</v>
      </c>
      <c r="S67">
        <v>77.062828999999994</v>
      </c>
      <c r="T67" t="s">
        <v>436</v>
      </c>
      <c r="U67" t="s">
        <v>437</v>
      </c>
      <c r="V67" t="s">
        <v>106</v>
      </c>
      <c r="X67">
        <v>3500</v>
      </c>
      <c r="Y67">
        <v>1991</v>
      </c>
      <c r="Z67"/>
      <c r="AA67"/>
      <c r="AB67"/>
      <c r="AC67"/>
      <c r="AD67"/>
      <c r="AG67" t="s">
        <v>338</v>
      </c>
      <c r="AH67" t="s">
        <v>378</v>
      </c>
      <c r="AI67" t="s">
        <v>274</v>
      </c>
      <c r="AJ67" t="s">
        <v>418</v>
      </c>
      <c r="AK67" t="s">
        <v>438</v>
      </c>
      <c r="AL67" t="b">
        <v>1</v>
      </c>
      <c r="AM67" t="b">
        <v>0</v>
      </c>
      <c r="AP67" t="s">
        <v>3631</v>
      </c>
      <c r="AQ67" t="s">
        <v>3632</v>
      </c>
      <c r="AR67" t="s">
        <v>3633</v>
      </c>
      <c r="AS67" t="s">
        <v>3634</v>
      </c>
      <c r="AT67" s="44" t="s">
        <v>274</v>
      </c>
      <c r="AU67" t="s">
        <v>418</v>
      </c>
      <c r="AV67" t="s">
        <v>3729</v>
      </c>
      <c r="AW67" t="s">
        <v>3729</v>
      </c>
      <c r="AX67" t="s">
        <v>3731</v>
      </c>
      <c r="AY67" t="s">
        <v>3729</v>
      </c>
      <c r="AZ67" t="s">
        <v>3730</v>
      </c>
      <c r="BA67" t="s">
        <v>3630</v>
      </c>
    </row>
    <row r="68" spans="1:54" x14ac:dyDescent="0.45">
      <c r="A68" s="1">
        <v>45788.274351851847</v>
      </c>
      <c r="B68">
        <v>911269241</v>
      </c>
      <c r="C68" t="s">
        <v>3567</v>
      </c>
      <c r="D68">
        <v>1</v>
      </c>
      <c r="E68" t="s">
        <v>277</v>
      </c>
      <c r="F68" t="s">
        <v>392</v>
      </c>
      <c r="G68">
        <v>1591</v>
      </c>
      <c r="H68" t="s">
        <v>279</v>
      </c>
      <c r="I68">
        <v>1990</v>
      </c>
      <c r="J68" t="s">
        <v>280</v>
      </c>
      <c r="K68" t="s">
        <v>281</v>
      </c>
      <c r="L68" t="s">
        <v>282</v>
      </c>
      <c r="M68" t="s">
        <v>39</v>
      </c>
      <c r="N68" t="s">
        <v>294</v>
      </c>
      <c r="O68" t="s">
        <v>439</v>
      </c>
      <c r="Q68">
        <v>0</v>
      </c>
      <c r="R68">
        <v>43.229413999999998</v>
      </c>
      <c r="S68">
        <v>76.884289999999993</v>
      </c>
      <c r="T68" t="s">
        <v>440</v>
      </c>
      <c r="U68" t="s">
        <v>441</v>
      </c>
      <c r="V68" t="s">
        <v>106</v>
      </c>
      <c r="X68">
        <v>8000</v>
      </c>
      <c r="Y68">
        <v>1991</v>
      </c>
      <c r="Z68"/>
      <c r="AA68"/>
      <c r="AB68"/>
      <c r="AC68"/>
      <c r="AD68"/>
      <c r="AG68" t="s">
        <v>442</v>
      </c>
      <c r="AH68" t="s">
        <v>378</v>
      </c>
      <c r="AI68" t="s">
        <v>274</v>
      </c>
      <c r="AJ68" t="s">
        <v>418</v>
      </c>
      <c r="AK68" t="s">
        <v>438</v>
      </c>
      <c r="AL68" t="b">
        <v>1</v>
      </c>
      <c r="AM68" t="b">
        <v>0</v>
      </c>
      <c r="AP68" t="s">
        <v>3631</v>
      </c>
      <c r="AQ68" t="s">
        <v>3632</v>
      </c>
      <c r="AR68" t="s">
        <v>3633</v>
      </c>
      <c r="AS68" t="s">
        <v>3634</v>
      </c>
      <c r="AT68" s="44" t="s">
        <v>274</v>
      </c>
      <c r="AU68" t="s">
        <v>418</v>
      </c>
      <c r="AV68" t="s">
        <v>3729</v>
      </c>
      <c r="AW68" t="s">
        <v>3729</v>
      </c>
      <c r="AX68" t="s">
        <v>3731</v>
      </c>
      <c r="AY68" t="s">
        <v>3729</v>
      </c>
      <c r="AZ68" t="s">
        <v>3730</v>
      </c>
      <c r="BA68" t="s">
        <v>3630</v>
      </c>
    </row>
    <row r="69" spans="1:54" x14ac:dyDescent="0.45">
      <c r="A69" s="1">
        <v>45788.271944444437</v>
      </c>
      <c r="B69">
        <v>911269241</v>
      </c>
      <c r="C69" t="s">
        <v>3567</v>
      </c>
      <c r="D69">
        <v>1</v>
      </c>
      <c r="E69" t="s">
        <v>277</v>
      </c>
      <c r="F69" t="s">
        <v>446</v>
      </c>
      <c r="G69">
        <v>1591</v>
      </c>
      <c r="H69" t="s">
        <v>279</v>
      </c>
      <c r="I69">
        <v>1990</v>
      </c>
      <c r="J69" t="s">
        <v>280</v>
      </c>
      <c r="K69" t="s">
        <v>281</v>
      </c>
      <c r="L69" t="s">
        <v>282</v>
      </c>
      <c r="M69" t="s">
        <v>39</v>
      </c>
      <c r="N69" t="s">
        <v>289</v>
      </c>
      <c r="O69" t="s">
        <v>290</v>
      </c>
      <c r="P69" t="s">
        <v>443</v>
      </c>
      <c r="Q69">
        <v>0</v>
      </c>
      <c r="R69">
        <v>46.632052999999999</v>
      </c>
      <c r="S69">
        <v>76.957222000000002</v>
      </c>
      <c r="T69" t="s">
        <v>444</v>
      </c>
      <c r="U69" t="s">
        <v>445</v>
      </c>
      <c r="V69" t="s">
        <v>106</v>
      </c>
      <c r="X69">
        <v>10000</v>
      </c>
      <c r="Y69">
        <v>1991</v>
      </c>
      <c r="Z69"/>
      <c r="AA69"/>
      <c r="AB69"/>
      <c r="AC69"/>
      <c r="AD69"/>
      <c r="AG69" t="s">
        <v>286</v>
      </c>
      <c r="AH69" t="s">
        <v>378</v>
      </c>
      <c r="AI69" t="s">
        <v>274</v>
      </c>
      <c r="AJ69" t="s">
        <v>418</v>
      </c>
      <c r="AK69" t="s">
        <v>438</v>
      </c>
      <c r="AL69" t="b">
        <v>1</v>
      </c>
      <c r="AM69" t="b">
        <v>0</v>
      </c>
      <c r="AP69" t="s">
        <v>3631</v>
      </c>
      <c r="AQ69" t="s">
        <v>3632</v>
      </c>
      <c r="AR69" t="s">
        <v>3633</v>
      </c>
      <c r="AS69" t="s">
        <v>3634</v>
      </c>
      <c r="AT69" s="44" t="s">
        <v>274</v>
      </c>
      <c r="AU69" t="s">
        <v>418</v>
      </c>
      <c r="AV69" t="s">
        <v>3729</v>
      </c>
      <c r="AW69" t="s">
        <v>3729</v>
      </c>
      <c r="AX69" t="s">
        <v>3731</v>
      </c>
      <c r="AY69" t="s">
        <v>3729</v>
      </c>
      <c r="AZ69" t="s">
        <v>3730</v>
      </c>
      <c r="BA69" t="s">
        <v>3630</v>
      </c>
    </row>
    <row r="70" spans="1:54" x14ac:dyDescent="0.45">
      <c r="A70" s="1">
        <v>45787.669386574067</v>
      </c>
      <c r="B70">
        <v>911269241</v>
      </c>
      <c r="C70" t="s">
        <v>3567</v>
      </c>
      <c r="D70">
        <v>21</v>
      </c>
      <c r="E70" t="s">
        <v>456</v>
      </c>
      <c r="G70">
        <v>5337</v>
      </c>
      <c r="H70" t="s">
        <v>457</v>
      </c>
      <c r="I70">
        <v>2025</v>
      </c>
      <c r="J70" t="s">
        <v>458</v>
      </c>
      <c r="K70" t="s">
        <v>459</v>
      </c>
      <c r="L70" t="s">
        <v>460</v>
      </c>
      <c r="M70" t="s">
        <v>39</v>
      </c>
      <c r="N70" t="s">
        <v>77</v>
      </c>
      <c r="O70" t="s">
        <v>447</v>
      </c>
      <c r="P70" t="s">
        <v>448</v>
      </c>
      <c r="Q70">
        <v>0</v>
      </c>
      <c r="R70">
        <v>43.951700000000002</v>
      </c>
      <c r="S70">
        <v>77.051199999999994</v>
      </c>
      <c r="T70" t="s">
        <v>449</v>
      </c>
      <c r="U70" t="s">
        <v>450</v>
      </c>
      <c r="V70" t="s">
        <v>44</v>
      </c>
      <c r="Y70">
        <v>2004</v>
      </c>
      <c r="Z70">
        <v>4</v>
      </c>
      <c r="AA70">
        <v>29</v>
      </c>
      <c r="AB70"/>
      <c r="AC70"/>
      <c r="AD70"/>
      <c r="AG70" t="s">
        <v>451</v>
      </c>
      <c r="AI70" t="s">
        <v>452</v>
      </c>
      <c r="AJ70" t="s">
        <v>453</v>
      </c>
      <c r="AK70" t="s">
        <v>454</v>
      </c>
      <c r="AL70" t="b">
        <v>1</v>
      </c>
      <c r="AM70" t="b">
        <v>1</v>
      </c>
      <c r="AN70" t="s">
        <v>455</v>
      </c>
      <c r="AO70" t="s">
        <v>4733</v>
      </c>
      <c r="AP70" t="s">
        <v>3631</v>
      </c>
      <c r="AQ70" t="s">
        <v>3632</v>
      </c>
      <c r="AR70" t="s">
        <v>3633</v>
      </c>
      <c r="AS70" t="s">
        <v>3634</v>
      </c>
      <c r="AT70" s="28" t="s">
        <v>452</v>
      </c>
      <c r="AU70" t="s">
        <v>453</v>
      </c>
      <c r="AV70" t="s">
        <v>3732</v>
      </c>
      <c r="AW70" t="s">
        <v>453</v>
      </c>
      <c r="AX70" t="s">
        <v>3735</v>
      </c>
      <c r="AY70" t="s">
        <v>3732</v>
      </c>
      <c r="AZ70" t="s">
        <v>4740</v>
      </c>
      <c r="BA70" t="s">
        <v>3630</v>
      </c>
      <c r="BB70" t="s">
        <v>4746</v>
      </c>
    </row>
    <row r="71" spans="1:54" x14ac:dyDescent="0.45">
      <c r="A71" s="1">
        <v>45787.666990740741</v>
      </c>
      <c r="B71">
        <v>911269241</v>
      </c>
      <c r="C71" t="s">
        <v>3567</v>
      </c>
      <c r="D71">
        <v>4</v>
      </c>
      <c r="E71" t="s">
        <v>176</v>
      </c>
      <c r="G71">
        <v>5337</v>
      </c>
      <c r="H71" t="s">
        <v>457</v>
      </c>
      <c r="I71">
        <v>2025</v>
      </c>
      <c r="J71" t="s">
        <v>458</v>
      </c>
      <c r="K71" t="s">
        <v>459</v>
      </c>
      <c r="L71" t="s">
        <v>460</v>
      </c>
      <c r="M71" t="s">
        <v>39</v>
      </c>
      <c r="N71" t="s">
        <v>77</v>
      </c>
      <c r="O71" t="s">
        <v>447</v>
      </c>
      <c r="P71" t="s">
        <v>448</v>
      </c>
      <c r="Q71">
        <v>0</v>
      </c>
      <c r="R71">
        <v>43.951700000000002</v>
      </c>
      <c r="S71">
        <v>77.051199999999994</v>
      </c>
      <c r="T71" t="s">
        <v>449</v>
      </c>
      <c r="U71" t="s">
        <v>450</v>
      </c>
      <c r="V71" t="s">
        <v>44</v>
      </c>
      <c r="Y71">
        <v>2005</v>
      </c>
      <c r="Z71">
        <v>6</v>
      </c>
      <c r="AA71">
        <v>10</v>
      </c>
      <c r="AB71"/>
      <c r="AC71"/>
      <c r="AD71"/>
      <c r="AG71" t="s">
        <v>461</v>
      </c>
      <c r="AI71" t="s">
        <v>452</v>
      </c>
      <c r="AJ71" t="s">
        <v>453</v>
      </c>
      <c r="AK71" t="s">
        <v>454</v>
      </c>
      <c r="AL71" t="b">
        <v>1</v>
      </c>
      <c r="AM71" t="b">
        <v>1</v>
      </c>
      <c r="AN71" t="s">
        <v>165</v>
      </c>
      <c r="AO71" t="s">
        <v>4726</v>
      </c>
      <c r="AP71" t="s">
        <v>3631</v>
      </c>
      <c r="AQ71" t="s">
        <v>3632</v>
      </c>
      <c r="AR71" t="s">
        <v>3633</v>
      </c>
      <c r="AS71" t="s">
        <v>3634</v>
      </c>
      <c r="AT71" s="28" t="s">
        <v>452</v>
      </c>
      <c r="AU71" t="s">
        <v>453</v>
      </c>
      <c r="AV71" t="s">
        <v>3732</v>
      </c>
      <c r="AW71" t="s">
        <v>453</v>
      </c>
      <c r="AX71" t="s">
        <v>3735</v>
      </c>
      <c r="AY71" t="s">
        <v>3732</v>
      </c>
      <c r="AZ71" t="s">
        <v>4740</v>
      </c>
      <c r="BA71" t="s">
        <v>3630</v>
      </c>
      <c r="BB71" t="s">
        <v>4745</v>
      </c>
    </row>
    <row r="72" spans="1:54" x14ac:dyDescent="0.45">
      <c r="A72" s="1">
        <v>45787.665671296301</v>
      </c>
      <c r="B72">
        <v>911269241</v>
      </c>
      <c r="C72" t="s">
        <v>3567</v>
      </c>
      <c r="D72">
        <v>1</v>
      </c>
      <c r="E72" t="s">
        <v>65</v>
      </c>
      <c r="G72">
        <v>5337</v>
      </c>
      <c r="H72" t="s">
        <v>457</v>
      </c>
      <c r="I72">
        <v>2025</v>
      </c>
      <c r="J72" t="s">
        <v>458</v>
      </c>
      <c r="K72" t="s">
        <v>459</v>
      </c>
      <c r="L72" t="s">
        <v>460</v>
      </c>
      <c r="M72" t="s">
        <v>39</v>
      </c>
      <c r="N72" t="s">
        <v>77</v>
      </c>
      <c r="O72" t="s">
        <v>447</v>
      </c>
      <c r="P72" t="s">
        <v>448</v>
      </c>
      <c r="Q72">
        <v>0</v>
      </c>
      <c r="R72">
        <v>43.951700000000002</v>
      </c>
      <c r="S72">
        <v>77.051199999999994</v>
      </c>
      <c r="T72" t="s">
        <v>449</v>
      </c>
      <c r="U72" t="s">
        <v>450</v>
      </c>
      <c r="V72" t="s">
        <v>44</v>
      </c>
      <c r="Y72">
        <v>2004</v>
      </c>
      <c r="Z72">
        <v>4</v>
      </c>
      <c r="AA72">
        <v>29</v>
      </c>
      <c r="AB72"/>
      <c r="AC72"/>
      <c r="AD72"/>
      <c r="AG72" t="s">
        <v>451</v>
      </c>
      <c r="AI72" t="s">
        <v>452</v>
      </c>
      <c r="AJ72" t="s">
        <v>453</v>
      </c>
      <c r="AK72" t="s">
        <v>454</v>
      </c>
      <c r="AL72" t="b">
        <v>1</v>
      </c>
      <c r="AM72" t="b">
        <v>1</v>
      </c>
      <c r="AN72" t="s">
        <v>165</v>
      </c>
      <c r="AO72" t="s">
        <v>4726</v>
      </c>
      <c r="AP72" t="s">
        <v>3631</v>
      </c>
      <c r="AQ72" t="s">
        <v>3632</v>
      </c>
      <c r="AR72" t="s">
        <v>3633</v>
      </c>
      <c r="AS72" t="s">
        <v>3634</v>
      </c>
      <c r="AT72" s="28" t="s">
        <v>452</v>
      </c>
      <c r="AU72" t="s">
        <v>453</v>
      </c>
      <c r="AV72" t="s">
        <v>3732</v>
      </c>
      <c r="AW72" t="s">
        <v>453</v>
      </c>
      <c r="AX72" t="s">
        <v>3735</v>
      </c>
      <c r="AY72" t="s">
        <v>3732</v>
      </c>
      <c r="AZ72" t="s">
        <v>4740</v>
      </c>
      <c r="BA72" t="s">
        <v>3630</v>
      </c>
      <c r="BB72" t="s">
        <v>4745</v>
      </c>
    </row>
    <row r="73" spans="1:54" x14ac:dyDescent="0.45">
      <c r="A73" s="1">
        <v>45787.665127314824</v>
      </c>
      <c r="B73">
        <v>911269241</v>
      </c>
      <c r="C73" t="s">
        <v>3567</v>
      </c>
      <c r="D73">
        <v>1</v>
      </c>
      <c r="E73" t="s">
        <v>51</v>
      </c>
      <c r="G73">
        <v>5337</v>
      </c>
      <c r="H73" t="s">
        <v>457</v>
      </c>
      <c r="I73">
        <v>2025</v>
      </c>
      <c r="J73" t="s">
        <v>458</v>
      </c>
      <c r="K73" t="s">
        <v>459</v>
      </c>
      <c r="L73" t="s">
        <v>460</v>
      </c>
      <c r="M73" t="s">
        <v>39</v>
      </c>
      <c r="N73" t="s">
        <v>77</v>
      </c>
      <c r="O73" t="s">
        <v>447</v>
      </c>
      <c r="P73" t="s">
        <v>448</v>
      </c>
      <c r="Q73">
        <v>0</v>
      </c>
      <c r="R73">
        <v>43.951700000000002</v>
      </c>
      <c r="S73">
        <v>77.051199999999994</v>
      </c>
      <c r="T73" t="s">
        <v>449</v>
      </c>
      <c r="U73" t="s">
        <v>450</v>
      </c>
      <c r="V73" t="s">
        <v>44</v>
      </c>
      <c r="Y73">
        <v>2004</v>
      </c>
      <c r="Z73">
        <v>4</v>
      </c>
      <c r="AA73">
        <v>29</v>
      </c>
      <c r="AB73"/>
      <c r="AC73"/>
      <c r="AD73"/>
      <c r="AG73" t="s">
        <v>451</v>
      </c>
      <c r="AI73" t="s">
        <v>452</v>
      </c>
      <c r="AJ73" t="s">
        <v>453</v>
      </c>
      <c r="AK73" t="s">
        <v>454</v>
      </c>
      <c r="AL73" t="b">
        <v>1</v>
      </c>
      <c r="AM73" t="b">
        <v>1</v>
      </c>
      <c r="AN73" t="s">
        <v>462</v>
      </c>
      <c r="AO73" t="s">
        <v>4726</v>
      </c>
      <c r="AP73" t="s">
        <v>3631</v>
      </c>
      <c r="AQ73" t="s">
        <v>3632</v>
      </c>
      <c r="AR73" t="s">
        <v>3633</v>
      </c>
      <c r="AS73" t="s">
        <v>3634</v>
      </c>
      <c r="AT73" s="28" t="s">
        <v>452</v>
      </c>
      <c r="AU73" t="s">
        <v>453</v>
      </c>
      <c r="AV73" t="s">
        <v>3732</v>
      </c>
      <c r="AW73" t="s">
        <v>453</v>
      </c>
      <c r="AX73" t="s">
        <v>3735</v>
      </c>
      <c r="AY73" t="s">
        <v>3732</v>
      </c>
      <c r="AZ73" t="s">
        <v>4740</v>
      </c>
      <c r="BA73" t="s">
        <v>3630</v>
      </c>
      <c r="BB73" t="s">
        <v>4744</v>
      </c>
    </row>
    <row r="74" spans="1:54" x14ac:dyDescent="0.45">
      <c r="A74" s="1">
        <v>45787.657627314809</v>
      </c>
      <c r="B74">
        <v>911269241</v>
      </c>
      <c r="C74" t="s">
        <v>3567</v>
      </c>
      <c r="D74">
        <v>5</v>
      </c>
      <c r="E74" t="s">
        <v>473</v>
      </c>
      <c r="F74" t="s">
        <v>474</v>
      </c>
      <c r="G74">
        <v>3858</v>
      </c>
      <c r="H74" t="s">
        <v>53</v>
      </c>
      <c r="I74">
        <v>2013</v>
      </c>
      <c r="J74" t="s">
        <v>475</v>
      </c>
      <c r="K74" t="s">
        <v>476</v>
      </c>
      <c r="L74" t="s">
        <v>477</v>
      </c>
      <c r="M74" t="s">
        <v>39</v>
      </c>
      <c r="N74" t="s">
        <v>463</v>
      </c>
      <c r="O74" t="s">
        <v>464</v>
      </c>
      <c r="P74" t="s">
        <v>465</v>
      </c>
      <c r="Q74">
        <v>0</v>
      </c>
      <c r="R74">
        <v>43.777500000000003</v>
      </c>
      <c r="S74">
        <v>77.032777999999993</v>
      </c>
      <c r="T74" t="s">
        <v>466</v>
      </c>
      <c r="U74" t="s">
        <v>467</v>
      </c>
      <c r="W74" t="s">
        <v>468</v>
      </c>
      <c r="Y74">
        <v>2012</v>
      </c>
      <c r="Z74">
        <v>10</v>
      </c>
      <c r="AA74"/>
      <c r="AB74">
        <v>2012</v>
      </c>
      <c r="AC74">
        <v>11</v>
      </c>
      <c r="AD74"/>
      <c r="AE74" t="s">
        <v>469</v>
      </c>
      <c r="AG74" t="s">
        <v>470</v>
      </c>
      <c r="AI74" t="s">
        <v>127</v>
      </c>
      <c r="AJ74" t="s">
        <v>471</v>
      </c>
      <c r="AK74" t="s">
        <v>472</v>
      </c>
      <c r="AL74" t="b">
        <v>1</v>
      </c>
      <c r="AM74" t="b">
        <v>1</v>
      </c>
      <c r="AN74" t="s">
        <v>165</v>
      </c>
      <c r="AP74" t="s">
        <v>3631</v>
      </c>
      <c r="AQ74" t="s">
        <v>3632</v>
      </c>
      <c r="AR74" t="s">
        <v>3633</v>
      </c>
      <c r="AS74" t="s">
        <v>3634</v>
      </c>
      <c r="AT74" s="44" t="s">
        <v>127</v>
      </c>
      <c r="AU74" t="s">
        <v>471</v>
      </c>
      <c r="AV74" t="s">
        <v>3736</v>
      </c>
      <c r="AW74" t="s">
        <v>3736</v>
      </c>
      <c r="AX74" t="s">
        <v>3738</v>
      </c>
      <c r="AY74" t="s">
        <v>3736</v>
      </c>
      <c r="AZ74" t="s">
        <v>3737</v>
      </c>
      <c r="BA74" t="s">
        <v>3630</v>
      </c>
    </row>
    <row r="75" spans="1:54" x14ac:dyDescent="0.45">
      <c r="A75" s="1">
        <v>45787.656111111108</v>
      </c>
      <c r="B75">
        <v>911269241</v>
      </c>
      <c r="C75" t="s">
        <v>3567</v>
      </c>
      <c r="D75">
        <v>1</v>
      </c>
      <c r="E75" t="s">
        <v>51</v>
      </c>
      <c r="G75">
        <v>3858</v>
      </c>
      <c r="H75" t="s">
        <v>53</v>
      </c>
      <c r="I75">
        <v>2013</v>
      </c>
      <c r="J75" t="s">
        <v>475</v>
      </c>
      <c r="K75" t="s">
        <v>476</v>
      </c>
      <c r="L75" t="s">
        <v>477</v>
      </c>
      <c r="M75" t="s">
        <v>39</v>
      </c>
      <c r="N75" t="s">
        <v>463</v>
      </c>
      <c r="O75" t="s">
        <v>464</v>
      </c>
      <c r="P75" t="s">
        <v>465</v>
      </c>
      <c r="Q75">
        <v>0</v>
      </c>
      <c r="R75">
        <v>43.777500000000003</v>
      </c>
      <c r="S75">
        <v>77.032777999999993</v>
      </c>
      <c r="T75" t="s">
        <v>466</v>
      </c>
      <c r="U75" t="s">
        <v>467</v>
      </c>
      <c r="W75" t="s">
        <v>468</v>
      </c>
      <c r="Y75">
        <v>2012</v>
      </c>
      <c r="Z75">
        <v>10</v>
      </c>
      <c r="AA75"/>
      <c r="AB75">
        <v>2012</v>
      </c>
      <c r="AC75">
        <v>11</v>
      </c>
      <c r="AD75"/>
      <c r="AE75" t="s">
        <v>469</v>
      </c>
      <c r="AG75" t="s">
        <v>470</v>
      </c>
      <c r="AI75" t="s">
        <v>127</v>
      </c>
      <c r="AJ75" t="s">
        <v>471</v>
      </c>
      <c r="AK75" t="s">
        <v>472</v>
      </c>
      <c r="AL75" t="b">
        <v>1</v>
      </c>
      <c r="AM75" t="b">
        <v>1</v>
      </c>
      <c r="AN75" t="s">
        <v>462</v>
      </c>
      <c r="AO75" t="s">
        <v>4727</v>
      </c>
      <c r="AP75" t="s">
        <v>3631</v>
      </c>
      <c r="AQ75" t="s">
        <v>3632</v>
      </c>
      <c r="AR75" t="s">
        <v>3633</v>
      </c>
      <c r="AS75" t="s">
        <v>3634</v>
      </c>
      <c r="AT75" s="28" t="s">
        <v>127</v>
      </c>
      <c r="AU75" t="s">
        <v>471</v>
      </c>
      <c r="AV75" t="s">
        <v>3736</v>
      </c>
      <c r="AW75" t="s">
        <v>3736</v>
      </c>
      <c r="AX75" t="s">
        <v>3738</v>
      </c>
      <c r="AY75" t="s">
        <v>3736</v>
      </c>
      <c r="AZ75" t="s">
        <v>3737</v>
      </c>
      <c r="BA75" t="s">
        <v>3630</v>
      </c>
      <c r="BB75" t="s">
        <v>4734</v>
      </c>
    </row>
    <row r="76" spans="1:54" x14ac:dyDescent="0.45">
      <c r="A76" s="1">
        <v>45787.64943287037</v>
      </c>
      <c r="B76">
        <v>911269241</v>
      </c>
      <c r="C76" t="s">
        <v>3567</v>
      </c>
      <c r="D76">
        <v>3</v>
      </c>
      <c r="E76" t="s">
        <v>265</v>
      </c>
      <c r="G76">
        <v>3496</v>
      </c>
      <c r="H76" t="s">
        <v>482</v>
      </c>
      <c r="I76">
        <v>2019</v>
      </c>
      <c r="J76" t="s">
        <v>483</v>
      </c>
      <c r="K76" t="s">
        <v>484</v>
      </c>
      <c r="L76" t="s">
        <v>485</v>
      </c>
      <c r="M76" t="s">
        <v>39</v>
      </c>
      <c r="N76" t="s">
        <v>188</v>
      </c>
      <c r="O76" t="s">
        <v>40</v>
      </c>
      <c r="P76" t="s">
        <v>478</v>
      </c>
      <c r="Q76">
        <v>0</v>
      </c>
      <c r="R76">
        <v>44.933332999999998</v>
      </c>
      <c r="S76">
        <v>75.066666999999995</v>
      </c>
      <c r="T76" t="s">
        <v>254</v>
      </c>
      <c r="U76" t="s">
        <v>255</v>
      </c>
      <c r="V76" t="s">
        <v>44</v>
      </c>
      <c r="W76" t="s">
        <v>256</v>
      </c>
      <c r="Y76">
        <v>2016</v>
      </c>
      <c r="Z76">
        <v>4</v>
      </c>
      <c r="AA76">
        <v>23</v>
      </c>
      <c r="AB76">
        <v>2016</v>
      </c>
      <c r="AC76">
        <v>4</v>
      </c>
      <c r="AD76">
        <v>24</v>
      </c>
      <c r="AE76" t="s">
        <v>479</v>
      </c>
      <c r="AG76" t="s">
        <v>244</v>
      </c>
      <c r="AJ76" t="s">
        <v>480</v>
      </c>
      <c r="AK76" t="s">
        <v>481</v>
      </c>
      <c r="AL76" t="b">
        <v>1</v>
      </c>
      <c r="AM76" t="b">
        <v>1</v>
      </c>
      <c r="AN76" t="s">
        <v>165</v>
      </c>
      <c r="AO76" t="s">
        <v>4728</v>
      </c>
      <c r="AP76" t="s">
        <v>3631</v>
      </c>
      <c r="AQ76" t="s">
        <v>3632</v>
      </c>
      <c r="AR76" t="s">
        <v>3633</v>
      </c>
      <c r="AS76" t="s">
        <v>3634</v>
      </c>
      <c r="AT76" s="44" t="s">
        <v>229</v>
      </c>
      <c r="AU76" t="s">
        <v>1460</v>
      </c>
      <c r="AV76" t="s">
        <v>3739</v>
      </c>
      <c r="AW76" t="s">
        <v>3739</v>
      </c>
      <c r="AX76" t="s">
        <v>3741</v>
      </c>
      <c r="AY76" t="s">
        <v>3739</v>
      </c>
      <c r="AZ76" t="s">
        <v>3740</v>
      </c>
      <c r="BA76" t="s">
        <v>3630</v>
      </c>
      <c r="BB76" t="str">
        <f t="shared" ref="BB76" si="0">AO76</f>
        <v>disposition: ISEA 001.8357</v>
      </c>
    </row>
    <row r="77" spans="1:54" x14ac:dyDescent="0.45">
      <c r="A77" s="1">
        <v>45787.648888888893</v>
      </c>
      <c r="B77">
        <v>911269241</v>
      </c>
      <c r="C77" t="s">
        <v>3567</v>
      </c>
      <c r="D77">
        <v>1</v>
      </c>
      <c r="E77" t="s">
        <v>51</v>
      </c>
      <c r="G77">
        <v>3496</v>
      </c>
      <c r="H77" t="s">
        <v>482</v>
      </c>
      <c r="I77">
        <v>2019</v>
      </c>
      <c r="J77" t="s">
        <v>483</v>
      </c>
      <c r="K77" t="s">
        <v>484</v>
      </c>
      <c r="L77" t="s">
        <v>485</v>
      </c>
      <c r="M77" t="s">
        <v>39</v>
      </c>
      <c r="N77" t="s">
        <v>188</v>
      </c>
      <c r="O77" t="s">
        <v>40</v>
      </c>
      <c r="P77" t="s">
        <v>478</v>
      </c>
      <c r="Q77">
        <v>0</v>
      </c>
      <c r="R77">
        <v>44.933332999999998</v>
      </c>
      <c r="S77">
        <v>75.066666999999995</v>
      </c>
      <c r="T77" t="s">
        <v>254</v>
      </c>
      <c r="U77" t="s">
        <v>255</v>
      </c>
      <c r="V77" t="s">
        <v>44</v>
      </c>
      <c r="W77" t="s">
        <v>256</v>
      </c>
      <c r="Y77">
        <v>2016</v>
      </c>
      <c r="Z77">
        <v>4</v>
      </c>
      <c r="AA77">
        <v>23</v>
      </c>
      <c r="AB77">
        <v>2016</v>
      </c>
      <c r="AC77">
        <v>4</v>
      </c>
      <c r="AD77">
        <v>24</v>
      </c>
      <c r="AE77" t="s">
        <v>479</v>
      </c>
      <c r="AG77" t="s">
        <v>244</v>
      </c>
      <c r="AJ77" t="s">
        <v>480</v>
      </c>
      <c r="AK77" t="s">
        <v>481</v>
      </c>
      <c r="AL77" t="b">
        <v>1</v>
      </c>
      <c r="AM77" t="b">
        <v>1</v>
      </c>
      <c r="AN77" t="s">
        <v>462</v>
      </c>
      <c r="AO77" t="s">
        <v>4729</v>
      </c>
      <c r="AP77" t="s">
        <v>3631</v>
      </c>
      <c r="AQ77" t="s">
        <v>3632</v>
      </c>
      <c r="AR77" t="s">
        <v>3633</v>
      </c>
      <c r="AS77" t="s">
        <v>3634</v>
      </c>
      <c r="AT77" s="28" t="s">
        <v>229</v>
      </c>
      <c r="AU77" t="s">
        <v>1460</v>
      </c>
      <c r="AV77" t="s">
        <v>3739</v>
      </c>
      <c r="AW77" t="s">
        <v>3739</v>
      </c>
      <c r="AX77" t="s">
        <v>3741</v>
      </c>
      <c r="AY77" t="s">
        <v>3739</v>
      </c>
      <c r="AZ77" t="s">
        <v>3740</v>
      </c>
      <c r="BA77" t="s">
        <v>3630</v>
      </c>
      <c r="BB77" t="s">
        <v>4736</v>
      </c>
    </row>
    <row r="78" spans="1:54" x14ac:dyDescent="0.45">
      <c r="A78" s="1">
        <v>45787.644965277781</v>
      </c>
      <c r="B78">
        <v>911269241</v>
      </c>
      <c r="C78" t="s">
        <v>3567</v>
      </c>
      <c r="D78">
        <v>1</v>
      </c>
      <c r="E78" t="s">
        <v>277</v>
      </c>
      <c r="F78" t="s">
        <v>493</v>
      </c>
      <c r="G78">
        <v>2644</v>
      </c>
      <c r="H78" t="s">
        <v>494</v>
      </c>
      <c r="I78">
        <v>1979</v>
      </c>
      <c r="J78" t="s">
        <v>495</v>
      </c>
      <c r="K78" t="s">
        <v>496</v>
      </c>
      <c r="L78" t="s">
        <v>497</v>
      </c>
      <c r="M78" t="s">
        <v>39</v>
      </c>
      <c r="N78" t="s">
        <v>77</v>
      </c>
      <c r="O78" t="s">
        <v>40</v>
      </c>
      <c r="P78" t="s">
        <v>486</v>
      </c>
      <c r="Q78">
        <v>0</v>
      </c>
      <c r="R78">
        <v>43.184083000000001</v>
      </c>
      <c r="S78">
        <v>76.863101</v>
      </c>
      <c r="T78" t="s">
        <v>487</v>
      </c>
      <c r="U78" t="s">
        <v>488</v>
      </c>
      <c r="V78" t="s">
        <v>106</v>
      </c>
      <c r="X78">
        <v>2000</v>
      </c>
      <c r="Y78">
        <v>1975</v>
      </c>
      <c r="Z78"/>
      <c r="AA78"/>
      <c r="AB78">
        <v>1977</v>
      </c>
      <c r="AC78"/>
      <c r="AD78"/>
      <c r="AG78" t="s">
        <v>489</v>
      </c>
      <c r="AI78" t="s">
        <v>490</v>
      </c>
      <c r="AJ78" t="s">
        <v>491</v>
      </c>
      <c r="AK78" t="s">
        <v>492</v>
      </c>
      <c r="AL78" t="b">
        <v>1</v>
      </c>
      <c r="AM78" t="b">
        <v>0</v>
      </c>
      <c r="AP78" t="s">
        <v>3631</v>
      </c>
      <c r="AQ78" t="s">
        <v>3632</v>
      </c>
      <c r="AR78" t="s">
        <v>3633</v>
      </c>
      <c r="AS78" t="s">
        <v>3634</v>
      </c>
      <c r="AT78" s="44" t="s">
        <v>490</v>
      </c>
      <c r="AU78" t="s">
        <v>491</v>
      </c>
      <c r="AV78" t="s">
        <v>3742</v>
      </c>
      <c r="AW78" t="s">
        <v>3742</v>
      </c>
      <c r="AX78" t="s">
        <v>3744</v>
      </c>
      <c r="AY78" t="s">
        <v>3742</v>
      </c>
      <c r="AZ78" t="s">
        <v>3743</v>
      </c>
      <c r="BA78" t="s">
        <v>3630</v>
      </c>
    </row>
    <row r="79" spans="1:54" ht="71.25" x14ac:dyDescent="0.45">
      <c r="A79" s="1">
        <v>45787.396736111114</v>
      </c>
      <c r="B79">
        <v>911269241</v>
      </c>
      <c r="C79" t="s">
        <v>3567</v>
      </c>
      <c r="D79">
        <v>3</v>
      </c>
      <c r="E79" t="s">
        <v>153</v>
      </c>
      <c r="G79">
        <v>3239</v>
      </c>
      <c r="H79" t="s">
        <v>504</v>
      </c>
      <c r="I79">
        <v>2012</v>
      </c>
      <c r="J79" t="s">
        <v>505</v>
      </c>
      <c r="K79" t="s">
        <v>506</v>
      </c>
      <c r="L79" t="s">
        <v>507</v>
      </c>
      <c r="M79" t="s">
        <v>39</v>
      </c>
      <c r="N79" t="s">
        <v>77</v>
      </c>
      <c r="O79" t="s">
        <v>40</v>
      </c>
      <c r="Q79">
        <v>0</v>
      </c>
      <c r="R79">
        <v>43.267499999999998</v>
      </c>
      <c r="S79">
        <v>76.299722000000003</v>
      </c>
      <c r="T79" t="s">
        <v>498</v>
      </c>
      <c r="U79" t="s">
        <v>499</v>
      </c>
      <c r="V79" t="s">
        <v>44</v>
      </c>
      <c r="W79" t="s">
        <v>500</v>
      </c>
      <c r="Y79">
        <v>2011</v>
      </c>
      <c r="Z79">
        <v>6</v>
      </c>
      <c r="AA79">
        <v>24</v>
      </c>
      <c r="AB79"/>
      <c r="AC79"/>
      <c r="AD79"/>
      <c r="AG79" t="s">
        <v>501</v>
      </c>
      <c r="AI79" t="s">
        <v>127</v>
      </c>
      <c r="AJ79" t="s">
        <v>502</v>
      </c>
      <c r="AK79" t="s">
        <v>503</v>
      </c>
      <c r="AL79" t="b">
        <v>1</v>
      </c>
      <c r="AM79" t="b">
        <v>1</v>
      </c>
      <c r="AN79" t="s">
        <v>455</v>
      </c>
      <c r="AO79" s="45" t="s">
        <v>4730</v>
      </c>
      <c r="AP79" t="s">
        <v>3631</v>
      </c>
      <c r="AQ79" t="s">
        <v>3632</v>
      </c>
      <c r="AR79" t="s">
        <v>3633</v>
      </c>
      <c r="AS79" t="s">
        <v>3634</v>
      </c>
      <c r="AT79" s="44" t="s">
        <v>127</v>
      </c>
      <c r="AU79" t="s">
        <v>502</v>
      </c>
      <c r="AV79" t="s">
        <v>3745</v>
      </c>
      <c r="AW79" t="s">
        <v>3745</v>
      </c>
      <c r="AX79" t="s">
        <v>3747</v>
      </c>
      <c r="AY79" t="s">
        <v>3745</v>
      </c>
      <c r="AZ79" t="s">
        <v>3746</v>
      </c>
      <c r="BA79" t="s">
        <v>3630</v>
      </c>
      <c r="BB79" t="str">
        <f t="shared" ref="BB79:BB81" si="1">AO79</f>
        <v>disposition: MSNV=Museo
Civico di Storia Naturale di Verona, Italy</v>
      </c>
    </row>
    <row r="80" spans="1:54" x14ac:dyDescent="0.45">
      <c r="A80" s="1">
        <v>45787.393518518518</v>
      </c>
      <c r="B80">
        <v>911269241</v>
      </c>
      <c r="C80" t="s">
        <v>3567</v>
      </c>
      <c r="D80">
        <v>4</v>
      </c>
      <c r="E80" t="s">
        <v>176</v>
      </c>
      <c r="G80">
        <v>3239</v>
      </c>
      <c r="H80" t="s">
        <v>504</v>
      </c>
      <c r="I80">
        <v>2012</v>
      </c>
      <c r="J80" t="s">
        <v>505</v>
      </c>
      <c r="K80" t="s">
        <v>506</v>
      </c>
      <c r="L80" t="s">
        <v>507</v>
      </c>
      <c r="M80" t="s">
        <v>39</v>
      </c>
      <c r="N80" t="s">
        <v>508</v>
      </c>
      <c r="O80" t="s">
        <v>40</v>
      </c>
      <c r="Q80">
        <v>0</v>
      </c>
      <c r="R80">
        <v>43.966388999999999</v>
      </c>
      <c r="S80">
        <v>79.472222000000002</v>
      </c>
      <c r="T80" t="s">
        <v>509</v>
      </c>
      <c r="U80" t="s">
        <v>510</v>
      </c>
      <c r="V80" t="s">
        <v>44</v>
      </c>
      <c r="W80" t="s">
        <v>511</v>
      </c>
      <c r="Y80">
        <v>2010</v>
      </c>
      <c r="Z80">
        <v>5</v>
      </c>
      <c r="AA80">
        <v>3</v>
      </c>
      <c r="AB80"/>
      <c r="AC80"/>
      <c r="AD80"/>
      <c r="AE80" t="s">
        <v>512</v>
      </c>
      <c r="AG80" t="s">
        <v>501</v>
      </c>
      <c r="AI80" t="s">
        <v>127</v>
      </c>
      <c r="AJ80" t="s">
        <v>502</v>
      </c>
      <c r="AK80" t="s">
        <v>503</v>
      </c>
      <c r="AL80" t="b">
        <v>1</v>
      </c>
      <c r="AM80" t="b">
        <v>1</v>
      </c>
      <c r="AN80" t="s">
        <v>455</v>
      </c>
      <c r="AO80" t="s">
        <v>4731</v>
      </c>
      <c r="AP80" t="s">
        <v>3631</v>
      </c>
      <c r="AQ80" t="s">
        <v>3632</v>
      </c>
      <c r="AR80" t="s">
        <v>3633</v>
      </c>
      <c r="AS80" t="s">
        <v>3634</v>
      </c>
      <c r="AT80" s="44" t="s">
        <v>127</v>
      </c>
      <c r="AU80" t="s">
        <v>502</v>
      </c>
      <c r="AV80" t="s">
        <v>3745</v>
      </c>
      <c r="AW80" t="s">
        <v>3745</v>
      </c>
      <c r="AX80" t="s">
        <v>3747</v>
      </c>
      <c r="AY80" t="s">
        <v>3745</v>
      </c>
      <c r="AZ80" t="s">
        <v>3746</v>
      </c>
      <c r="BA80" t="s">
        <v>3630</v>
      </c>
      <c r="BB80" t="str">
        <f t="shared" si="1"/>
        <v>disposition: ZMMU</v>
      </c>
    </row>
    <row r="81" spans="1:54" x14ac:dyDescent="0.45">
      <c r="A81" s="1">
        <v>45787.3903125</v>
      </c>
      <c r="B81">
        <v>911269241</v>
      </c>
      <c r="C81" t="s">
        <v>3567</v>
      </c>
      <c r="D81">
        <v>11</v>
      </c>
      <c r="E81" t="s">
        <v>516</v>
      </c>
      <c r="G81">
        <v>3239</v>
      </c>
      <c r="H81" t="s">
        <v>504</v>
      </c>
      <c r="I81">
        <v>2012</v>
      </c>
      <c r="J81" t="s">
        <v>505</v>
      </c>
      <c r="K81" t="s">
        <v>506</v>
      </c>
      <c r="L81" t="s">
        <v>507</v>
      </c>
      <c r="M81" t="s">
        <v>39</v>
      </c>
      <c r="N81" t="s">
        <v>77</v>
      </c>
      <c r="O81" t="s">
        <v>40</v>
      </c>
      <c r="Q81">
        <v>0</v>
      </c>
      <c r="R81">
        <v>43.296111000000003</v>
      </c>
      <c r="S81">
        <v>76.112499999999997</v>
      </c>
      <c r="T81" t="s">
        <v>513</v>
      </c>
      <c r="U81" t="s">
        <v>514</v>
      </c>
      <c r="V81" t="s">
        <v>44</v>
      </c>
      <c r="W81" t="s">
        <v>515</v>
      </c>
      <c r="Y81">
        <v>2011</v>
      </c>
      <c r="Z81">
        <v>6</v>
      </c>
      <c r="AA81">
        <v>24</v>
      </c>
      <c r="AB81"/>
      <c r="AC81"/>
      <c r="AD81"/>
      <c r="AG81" t="s">
        <v>501</v>
      </c>
      <c r="AI81" t="s">
        <v>127</v>
      </c>
      <c r="AJ81" t="s">
        <v>502</v>
      </c>
      <c r="AK81" t="s">
        <v>503</v>
      </c>
      <c r="AL81" t="b">
        <v>1</v>
      </c>
      <c r="AM81" t="b">
        <v>1</v>
      </c>
      <c r="AN81" t="s">
        <v>455</v>
      </c>
      <c r="AO81" t="s">
        <v>4732</v>
      </c>
      <c r="AP81" t="s">
        <v>3631</v>
      </c>
      <c r="AQ81" t="s">
        <v>3632</v>
      </c>
      <c r="AR81" t="s">
        <v>3633</v>
      </c>
      <c r="AS81" t="s">
        <v>3634</v>
      </c>
      <c r="AT81" s="44" t="s">
        <v>127</v>
      </c>
      <c r="AU81" t="s">
        <v>502</v>
      </c>
      <c r="AV81" t="s">
        <v>3745</v>
      </c>
      <c r="AW81" t="s">
        <v>3745</v>
      </c>
      <c r="AX81" t="s">
        <v>3747</v>
      </c>
      <c r="AY81" t="s">
        <v>3745</v>
      </c>
      <c r="AZ81" t="s">
        <v>3746</v>
      </c>
      <c r="BA81" t="s">
        <v>3630</v>
      </c>
      <c r="BB81" t="str">
        <f t="shared" si="1"/>
        <v>disposition: AGPC401=A.V. Gromov personal collection</v>
      </c>
    </row>
    <row r="82" spans="1:54" x14ac:dyDescent="0.45">
      <c r="A82" s="1">
        <v>45787.385740740741</v>
      </c>
      <c r="B82">
        <v>911269241</v>
      </c>
      <c r="C82" t="s">
        <v>3567</v>
      </c>
      <c r="D82">
        <v>8</v>
      </c>
      <c r="E82" s="29" t="s">
        <v>522</v>
      </c>
      <c r="G82">
        <v>3239</v>
      </c>
      <c r="H82" t="s">
        <v>504</v>
      </c>
      <c r="I82">
        <v>2012</v>
      </c>
      <c r="J82" t="s">
        <v>505</v>
      </c>
      <c r="K82" t="s">
        <v>506</v>
      </c>
      <c r="L82" t="s">
        <v>507</v>
      </c>
      <c r="M82" t="s">
        <v>39</v>
      </c>
      <c r="N82" t="s">
        <v>77</v>
      </c>
      <c r="O82" t="s">
        <v>517</v>
      </c>
      <c r="P82" t="s">
        <v>518</v>
      </c>
      <c r="Q82">
        <v>0</v>
      </c>
      <c r="R82">
        <v>45.883333</v>
      </c>
      <c r="S82">
        <v>78.75</v>
      </c>
      <c r="T82" t="s">
        <v>519</v>
      </c>
      <c r="U82" t="s">
        <v>520</v>
      </c>
      <c r="V82" t="s">
        <v>44</v>
      </c>
      <c r="Y82">
        <v>2001</v>
      </c>
      <c r="Z82">
        <v>6</v>
      </c>
      <c r="AA82">
        <v>29</v>
      </c>
      <c r="AB82"/>
      <c r="AC82"/>
      <c r="AD82"/>
      <c r="AG82" t="s">
        <v>501</v>
      </c>
      <c r="AI82" t="s">
        <v>127</v>
      </c>
      <c r="AJ82" t="s">
        <v>502</v>
      </c>
      <c r="AK82" t="s">
        <v>503</v>
      </c>
      <c r="AL82" t="b">
        <v>1</v>
      </c>
      <c r="AM82" t="b">
        <v>1</v>
      </c>
      <c r="AN82" s="29" t="s">
        <v>3596</v>
      </c>
      <c r="AO82" t="s">
        <v>521</v>
      </c>
      <c r="AP82" t="s">
        <v>3631</v>
      </c>
      <c r="AQ82" t="s">
        <v>3632</v>
      </c>
      <c r="AR82" t="s">
        <v>3633</v>
      </c>
      <c r="AS82" t="s">
        <v>3634</v>
      </c>
      <c r="AT82" s="29" t="s">
        <v>127</v>
      </c>
      <c r="AU82" t="s">
        <v>502</v>
      </c>
      <c r="AV82" t="s">
        <v>3745</v>
      </c>
      <c r="AW82" t="s">
        <v>3745</v>
      </c>
      <c r="AX82" t="s">
        <v>3747</v>
      </c>
      <c r="AY82" t="s">
        <v>3745</v>
      </c>
      <c r="AZ82" t="s">
        <v>3746</v>
      </c>
      <c r="BA82" t="s">
        <v>3630</v>
      </c>
      <c r="BB82" s="29" t="s">
        <v>4720</v>
      </c>
    </row>
    <row r="83" spans="1:54" x14ac:dyDescent="0.45">
      <c r="A83" s="1">
        <v>45786.521678240737</v>
      </c>
      <c r="B83">
        <v>911269241</v>
      </c>
      <c r="C83" t="s">
        <v>3567</v>
      </c>
      <c r="D83">
        <v>1</v>
      </c>
      <c r="E83" t="s">
        <v>51</v>
      </c>
      <c r="G83">
        <v>3239</v>
      </c>
      <c r="H83" t="s">
        <v>504</v>
      </c>
      <c r="I83">
        <v>2012</v>
      </c>
      <c r="J83" t="s">
        <v>505</v>
      </c>
      <c r="K83" t="s">
        <v>506</v>
      </c>
      <c r="L83" t="s">
        <v>507</v>
      </c>
      <c r="M83" t="s">
        <v>39</v>
      </c>
      <c r="N83" t="s">
        <v>77</v>
      </c>
      <c r="O83" t="s">
        <v>523</v>
      </c>
      <c r="P83" t="s">
        <v>524</v>
      </c>
      <c r="Q83">
        <v>0</v>
      </c>
      <c r="R83">
        <v>46.082222000000002</v>
      </c>
      <c r="S83">
        <v>79.586111000000002</v>
      </c>
      <c r="T83" t="s">
        <v>525</v>
      </c>
      <c r="U83" t="s">
        <v>526</v>
      </c>
      <c r="V83" t="s">
        <v>44</v>
      </c>
      <c r="W83" t="s">
        <v>527</v>
      </c>
      <c r="Y83">
        <v>2001</v>
      </c>
      <c r="Z83">
        <v>6</v>
      </c>
      <c r="AA83">
        <v>12</v>
      </c>
      <c r="AB83"/>
      <c r="AC83"/>
      <c r="AD83"/>
      <c r="AG83" t="s">
        <v>501</v>
      </c>
      <c r="AI83" t="s">
        <v>127</v>
      </c>
      <c r="AJ83" t="s">
        <v>502</v>
      </c>
      <c r="AK83" t="s">
        <v>528</v>
      </c>
      <c r="AL83" t="b">
        <v>1</v>
      </c>
      <c r="AM83" t="b">
        <v>1</v>
      </c>
      <c r="AN83" t="s">
        <v>462</v>
      </c>
      <c r="AO83" t="s">
        <v>4731</v>
      </c>
      <c r="AP83" t="s">
        <v>3631</v>
      </c>
      <c r="AQ83" t="s">
        <v>3632</v>
      </c>
      <c r="AR83" t="s">
        <v>3633</v>
      </c>
      <c r="AS83" t="s">
        <v>3634</v>
      </c>
      <c r="AT83" s="28" t="s">
        <v>127</v>
      </c>
      <c r="AU83" t="s">
        <v>502</v>
      </c>
      <c r="AV83" t="s">
        <v>3748</v>
      </c>
      <c r="AW83" t="s">
        <v>3748</v>
      </c>
      <c r="AX83" t="s">
        <v>3747</v>
      </c>
      <c r="AY83" t="s">
        <v>3748</v>
      </c>
      <c r="AZ83" t="s">
        <v>3749</v>
      </c>
      <c r="BA83" t="s">
        <v>3630</v>
      </c>
      <c r="BB83" t="s">
        <v>4748</v>
      </c>
    </row>
    <row r="84" spans="1:54" x14ac:dyDescent="0.45">
      <c r="A84" s="47">
        <v>45785.458981481483</v>
      </c>
      <c r="B84" s="29">
        <v>911269241</v>
      </c>
      <c r="C84" s="29" t="s">
        <v>3567</v>
      </c>
      <c r="D84" s="29">
        <v>1</v>
      </c>
      <c r="E84" s="29" t="s">
        <v>277</v>
      </c>
      <c r="F84" s="29" t="s">
        <v>536</v>
      </c>
      <c r="G84" s="29">
        <v>4749</v>
      </c>
      <c r="H84" t="s">
        <v>537</v>
      </c>
      <c r="I84">
        <v>1990</v>
      </c>
      <c r="J84" t="s">
        <v>538</v>
      </c>
      <c r="K84" t="s">
        <v>539</v>
      </c>
      <c r="L84" t="s">
        <v>540</v>
      </c>
      <c r="M84" t="s">
        <v>39</v>
      </c>
      <c r="N84" t="s">
        <v>529</v>
      </c>
      <c r="O84" t="s">
        <v>40</v>
      </c>
      <c r="P84" t="s">
        <v>40</v>
      </c>
      <c r="Q84">
        <v>0</v>
      </c>
      <c r="R84">
        <v>45.180897999999999</v>
      </c>
      <c r="S84">
        <v>77.260722999999999</v>
      </c>
      <c r="T84" t="s">
        <v>530</v>
      </c>
      <c r="U84" t="s">
        <v>531</v>
      </c>
      <c r="V84" t="s">
        <v>106</v>
      </c>
      <c r="Y84">
        <v>1988</v>
      </c>
      <c r="Z84">
        <v>5</v>
      </c>
      <c r="AA84"/>
      <c r="AB84"/>
      <c r="AC84"/>
      <c r="AD84"/>
      <c r="AG84" t="s">
        <v>532</v>
      </c>
      <c r="AI84" t="s">
        <v>533</v>
      </c>
      <c r="AJ84" t="s">
        <v>534</v>
      </c>
      <c r="AK84" t="s">
        <v>535</v>
      </c>
      <c r="AL84" t="b">
        <v>1</v>
      </c>
      <c r="AM84" t="b">
        <v>0</v>
      </c>
      <c r="AP84" t="s">
        <v>3631</v>
      </c>
      <c r="AQ84" t="s">
        <v>3632</v>
      </c>
      <c r="AR84" t="s">
        <v>3633</v>
      </c>
      <c r="AS84" t="s">
        <v>3634</v>
      </c>
      <c r="AT84" s="44" t="s">
        <v>533</v>
      </c>
      <c r="AU84" t="s">
        <v>801</v>
      </c>
      <c r="AV84" t="s">
        <v>3752</v>
      </c>
      <c r="AW84" t="s">
        <v>3752</v>
      </c>
      <c r="AX84" t="s">
        <v>3753</v>
      </c>
      <c r="AY84" t="s">
        <v>3750</v>
      </c>
      <c r="AZ84" t="s">
        <v>3751</v>
      </c>
      <c r="BA84" t="s">
        <v>3630</v>
      </c>
      <c r="BB84" t="s">
        <v>4689</v>
      </c>
    </row>
    <row r="85" spans="1:54" x14ac:dyDescent="0.45">
      <c r="A85" s="1">
        <v>45785.450659722221</v>
      </c>
      <c r="B85">
        <v>911269241</v>
      </c>
      <c r="C85" t="s">
        <v>3567</v>
      </c>
      <c r="D85">
        <v>1</v>
      </c>
      <c r="E85" t="s">
        <v>65</v>
      </c>
      <c r="F85" t="s">
        <v>550</v>
      </c>
      <c r="G85">
        <v>5178</v>
      </c>
      <c r="H85" t="s">
        <v>482</v>
      </c>
      <c r="I85">
        <v>2022</v>
      </c>
      <c r="J85" t="s">
        <v>551</v>
      </c>
      <c r="K85" t="s">
        <v>552</v>
      </c>
      <c r="L85" t="s">
        <v>553</v>
      </c>
      <c r="M85" t="s">
        <v>541</v>
      </c>
      <c r="N85" t="s">
        <v>542</v>
      </c>
      <c r="O85" t="s">
        <v>543</v>
      </c>
      <c r="P85" t="s">
        <v>544</v>
      </c>
      <c r="Q85">
        <v>0</v>
      </c>
      <c r="R85">
        <v>35.516666999999998</v>
      </c>
      <c r="S85">
        <v>62.5</v>
      </c>
      <c r="T85" t="s">
        <v>545</v>
      </c>
      <c r="U85" t="s">
        <v>546</v>
      </c>
      <c r="V85" t="s">
        <v>44</v>
      </c>
      <c r="Y85">
        <v>1993</v>
      </c>
      <c r="Z85">
        <v>4</v>
      </c>
      <c r="AA85">
        <v>18</v>
      </c>
      <c r="AB85"/>
      <c r="AC85"/>
      <c r="AD85"/>
      <c r="AG85" s="4" t="s">
        <v>566</v>
      </c>
      <c r="AJ85" t="s">
        <v>547</v>
      </c>
      <c r="AK85" t="s">
        <v>548</v>
      </c>
      <c r="AL85" t="b">
        <v>1</v>
      </c>
      <c r="AM85" t="b">
        <v>0</v>
      </c>
      <c r="AP85" t="s">
        <v>3631</v>
      </c>
      <c r="AQ85" t="s">
        <v>3632</v>
      </c>
      <c r="AR85" t="s">
        <v>3633</v>
      </c>
      <c r="AS85" t="s">
        <v>3634</v>
      </c>
      <c r="AT85" s="44" t="s">
        <v>1131</v>
      </c>
      <c r="AU85" t="s">
        <v>547</v>
      </c>
      <c r="AV85" t="s">
        <v>3754</v>
      </c>
      <c r="AW85" t="s">
        <v>3754</v>
      </c>
      <c r="AX85" t="s">
        <v>549</v>
      </c>
      <c r="AY85" t="s">
        <v>3754</v>
      </c>
      <c r="AZ85" t="s">
        <v>4688</v>
      </c>
      <c r="BA85" t="s">
        <v>3630</v>
      </c>
      <c r="BB85" t="s">
        <v>4737</v>
      </c>
    </row>
    <row r="86" spans="1:54" x14ac:dyDescent="0.45">
      <c r="A86" s="1">
        <v>45785.449259259258</v>
      </c>
      <c r="B86">
        <v>911269241</v>
      </c>
      <c r="C86" t="s">
        <v>3567</v>
      </c>
      <c r="D86">
        <v>1</v>
      </c>
      <c r="E86" t="s">
        <v>51</v>
      </c>
      <c r="F86" t="s">
        <v>559</v>
      </c>
      <c r="G86">
        <v>5178</v>
      </c>
      <c r="H86" t="s">
        <v>482</v>
      </c>
      <c r="I86">
        <v>2022</v>
      </c>
      <c r="J86" t="s">
        <v>551</v>
      </c>
      <c r="K86" t="s">
        <v>552</v>
      </c>
      <c r="L86" t="s">
        <v>553</v>
      </c>
      <c r="M86" t="s">
        <v>541</v>
      </c>
      <c r="N86" t="s">
        <v>554</v>
      </c>
      <c r="O86" t="s">
        <v>555</v>
      </c>
      <c r="P86" t="s">
        <v>556</v>
      </c>
      <c r="Q86">
        <v>0</v>
      </c>
      <c r="R86">
        <v>38.549999999999997</v>
      </c>
      <c r="S86">
        <v>63.183332999999998</v>
      </c>
      <c r="T86" t="s">
        <v>557</v>
      </c>
      <c r="U86" t="s">
        <v>558</v>
      </c>
      <c r="V86" t="s">
        <v>44</v>
      </c>
      <c r="Y86">
        <v>1967</v>
      </c>
      <c r="Z86">
        <v>5</v>
      </c>
      <c r="AA86">
        <v>3</v>
      </c>
      <c r="AB86"/>
      <c r="AC86"/>
      <c r="AD86"/>
      <c r="AG86" s="4" t="s">
        <v>567</v>
      </c>
      <c r="AJ86" t="s">
        <v>547</v>
      </c>
      <c r="AK86" t="s">
        <v>548</v>
      </c>
      <c r="AL86" t="b">
        <v>1</v>
      </c>
      <c r="AM86" t="b">
        <v>0</v>
      </c>
      <c r="AP86" t="s">
        <v>3631</v>
      </c>
      <c r="AQ86" t="s">
        <v>3632</v>
      </c>
      <c r="AR86" t="s">
        <v>3633</v>
      </c>
      <c r="AS86" t="s">
        <v>3634</v>
      </c>
      <c r="AT86" s="44" t="s">
        <v>1131</v>
      </c>
      <c r="AU86" t="s">
        <v>547</v>
      </c>
      <c r="AV86" t="s">
        <v>3754</v>
      </c>
      <c r="AW86" t="s">
        <v>3754</v>
      </c>
      <c r="AX86" t="s">
        <v>549</v>
      </c>
      <c r="AY86" t="s">
        <v>3754</v>
      </c>
      <c r="AZ86" t="s">
        <v>4688</v>
      </c>
      <c r="BA86" t="s">
        <v>3630</v>
      </c>
      <c r="BB86" t="s">
        <v>4737</v>
      </c>
    </row>
    <row r="87" spans="1:54" x14ac:dyDescent="0.45">
      <c r="A87" s="1">
        <v>45785.445821759262</v>
      </c>
      <c r="B87">
        <v>911269241</v>
      </c>
      <c r="C87" t="s">
        <v>3567</v>
      </c>
      <c r="D87">
        <v>2</v>
      </c>
      <c r="E87" t="s">
        <v>247</v>
      </c>
      <c r="F87" t="s">
        <v>565</v>
      </c>
      <c r="G87">
        <v>5178</v>
      </c>
      <c r="H87" t="s">
        <v>482</v>
      </c>
      <c r="I87">
        <v>2022</v>
      </c>
      <c r="J87" t="s">
        <v>551</v>
      </c>
      <c r="K87" t="s">
        <v>552</v>
      </c>
      <c r="L87" t="s">
        <v>553</v>
      </c>
      <c r="M87" t="s">
        <v>39</v>
      </c>
      <c r="N87" t="s">
        <v>188</v>
      </c>
      <c r="O87" t="s">
        <v>41</v>
      </c>
      <c r="P87" t="s">
        <v>560</v>
      </c>
      <c r="Q87">
        <v>0</v>
      </c>
      <c r="R87">
        <v>44.933332999999998</v>
      </c>
      <c r="S87">
        <v>75.066666999999995</v>
      </c>
      <c r="T87" t="s">
        <v>254</v>
      </c>
      <c r="U87" t="s">
        <v>255</v>
      </c>
      <c r="V87" t="s">
        <v>44</v>
      </c>
      <c r="W87" t="s">
        <v>561</v>
      </c>
      <c r="Y87">
        <v>2016</v>
      </c>
      <c r="Z87">
        <v>4</v>
      </c>
      <c r="AA87">
        <v>23</v>
      </c>
      <c r="AB87">
        <v>2016</v>
      </c>
      <c r="AC87">
        <v>4</v>
      </c>
      <c r="AD87">
        <v>24</v>
      </c>
      <c r="AE87" t="s">
        <v>562</v>
      </c>
      <c r="AG87" s="4" t="s">
        <v>249</v>
      </c>
      <c r="AH87" t="s">
        <v>563</v>
      </c>
      <c r="AJ87" t="s">
        <v>547</v>
      </c>
      <c r="AK87" t="s">
        <v>564</v>
      </c>
      <c r="AL87" t="b">
        <v>1</v>
      </c>
      <c r="AM87" t="b">
        <v>1</v>
      </c>
      <c r="AN87" t="s">
        <v>165</v>
      </c>
      <c r="AP87" t="s">
        <v>3631</v>
      </c>
      <c r="AQ87" t="s">
        <v>3632</v>
      </c>
      <c r="AR87" t="s">
        <v>3633</v>
      </c>
      <c r="AS87" t="s">
        <v>3634</v>
      </c>
      <c r="AT87" s="44" t="s">
        <v>1131</v>
      </c>
      <c r="AU87" t="s">
        <v>547</v>
      </c>
      <c r="AV87" t="s">
        <v>3757</v>
      </c>
      <c r="AW87" t="s">
        <v>3757</v>
      </c>
      <c r="AX87" t="s">
        <v>3759</v>
      </c>
      <c r="AY87" t="s">
        <v>3757</v>
      </c>
      <c r="AZ87" t="s">
        <v>3758</v>
      </c>
      <c r="BA87" t="s">
        <v>3630</v>
      </c>
      <c r="BB87" t="s">
        <v>4738</v>
      </c>
    </row>
    <row r="88" spans="1:54" x14ac:dyDescent="0.45">
      <c r="A88" s="1">
        <v>45785.445069444453</v>
      </c>
      <c r="B88">
        <v>911269241</v>
      </c>
      <c r="C88" t="s">
        <v>3567</v>
      </c>
      <c r="D88">
        <v>1</v>
      </c>
      <c r="E88" t="s">
        <v>65</v>
      </c>
      <c r="F88" t="s">
        <v>565</v>
      </c>
      <c r="G88">
        <v>5178</v>
      </c>
      <c r="H88" t="s">
        <v>482</v>
      </c>
      <c r="I88">
        <v>2022</v>
      </c>
      <c r="J88" t="s">
        <v>551</v>
      </c>
      <c r="K88" t="s">
        <v>552</v>
      </c>
      <c r="L88" t="s">
        <v>553</v>
      </c>
      <c r="M88" t="s">
        <v>39</v>
      </c>
      <c r="N88" t="s">
        <v>188</v>
      </c>
      <c r="O88" t="s">
        <v>41</v>
      </c>
      <c r="P88" t="s">
        <v>560</v>
      </c>
      <c r="Q88">
        <v>0</v>
      </c>
      <c r="R88">
        <v>44.933332999999998</v>
      </c>
      <c r="S88">
        <v>75.066666999999995</v>
      </c>
      <c r="T88" t="s">
        <v>254</v>
      </c>
      <c r="U88" t="s">
        <v>255</v>
      </c>
      <c r="V88" t="s">
        <v>44</v>
      </c>
      <c r="W88" t="s">
        <v>561</v>
      </c>
      <c r="Y88">
        <v>2016</v>
      </c>
      <c r="Z88">
        <v>4</v>
      </c>
      <c r="AA88">
        <v>23</v>
      </c>
      <c r="AB88">
        <v>2016</v>
      </c>
      <c r="AC88">
        <v>4</v>
      </c>
      <c r="AD88">
        <v>24</v>
      </c>
      <c r="AE88" t="s">
        <v>562</v>
      </c>
      <c r="AG88" s="4" t="s">
        <v>249</v>
      </c>
      <c r="AH88" t="s">
        <v>563</v>
      </c>
      <c r="AJ88" t="s">
        <v>547</v>
      </c>
      <c r="AK88" t="s">
        <v>564</v>
      </c>
      <c r="AL88" t="b">
        <v>1</v>
      </c>
      <c r="AM88" t="b">
        <v>1</v>
      </c>
      <c r="AN88" t="s">
        <v>462</v>
      </c>
      <c r="AP88" t="s">
        <v>3631</v>
      </c>
      <c r="AQ88" t="s">
        <v>3632</v>
      </c>
      <c r="AR88" t="s">
        <v>3633</v>
      </c>
      <c r="AS88" t="s">
        <v>3634</v>
      </c>
      <c r="AT88" s="28" t="s">
        <v>1131</v>
      </c>
      <c r="AU88" t="s">
        <v>547</v>
      </c>
      <c r="AV88" t="s">
        <v>3757</v>
      </c>
      <c r="AW88" t="s">
        <v>3757</v>
      </c>
      <c r="AX88" t="s">
        <v>3759</v>
      </c>
      <c r="AY88" t="s">
        <v>3757</v>
      </c>
      <c r="AZ88" t="s">
        <v>3758</v>
      </c>
      <c r="BA88" t="s">
        <v>3630</v>
      </c>
      <c r="BB88" t="s">
        <v>4724</v>
      </c>
    </row>
    <row r="89" spans="1:54" s="6" customFormat="1" x14ac:dyDescent="0.45">
      <c r="A89" s="5">
        <v>45783.535659722227</v>
      </c>
      <c r="B89" s="6">
        <v>412819044</v>
      </c>
      <c r="C89" s="6" t="s">
        <v>3565</v>
      </c>
      <c r="D89" s="6">
        <v>1</v>
      </c>
      <c r="E89" s="6" t="s">
        <v>65</v>
      </c>
      <c r="F89" s="6" t="s">
        <v>577</v>
      </c>
      <c r="G89" s="6">
        <v>4747</v>
      </c>
      <c r="H89" s="6" t="s">
        <v>578</v>
      </c>
      <c r="I89" s="6">
        <v>1989</v>
      </c>
      <c r="J89" s="6" t="s">
        <v>579</v>
      </c>
      <c r="K89" s="6" t="s">
        <v>580</v>
      </c>
      <c r="L89" s="6" t="s">
        <v>581</v>
      </c>
      <c r="M89" s="6" t="s">
        <v>39</v>
      </c>
      <c r="N89" s="6" t="s">
        <v>178</v>
      </c>
      <c r="O89" s="6" t="s">
        <v>568</v>
      </c>
      <c r="P89" s="6" t="s">
        <v>569</v>
      </c>
      <c r="Q89" s="6">
        <v>0</v>
      </c>
      <c r="R89" s="6">
        <v>45.123612999999999</v>
      </c>
      <c r="S89" s="6">
        <v>79.045488000000006</v>
      </c>
      <c r="T89" s="6" t="s">
        <v>570</v>
      </c>
      <c r="U89" s="6" t="s">
        <v>571</v>
      </c>
      <c r="V89" s="6" t="s">
        <v>106</v>
      </c>
      <c r="W89" s="6" t="s">
        <v>572</v>
      </c>
      <c r="X89" s="6">
        <v>10000</v>
      </c>
      <c r="Y89" s="6">
        <v>1932</v>
      </c>
      <c r="Z89" s="6">
        <v>9</v>
      </c>
      <c r="AG89" s="6" t="s">
        <v>573</v>
      </c>
      <c r="AH89" s="6" t="s">
        <v>574</v>
      </c>
      <c r="AI89" s="6" t="s">
        <v>533</v>
      </c>
      <c r="AJ89" s="6" t="s">
        <v>575</v>
      </c>
      <c r="AK89" s="6" t="s">
        <v>576</v>
      </c>
      <c r="AL89" s="6" t="b">
        <v>1</v>
      </c>
      <c r="AM89" s="6" t="b">
        <v>0</v>
      </c>
      <c r="AP89" t="s">
        <v>3631</v>
      </c>
      <c r="AQ89" t="s">
        <v>3632</v>
      </c>
      <c r="AR89" t="s">
        <v>3633</v>
      </c>
      <c r="AS89" t="s">
        <v>3634</v>
      </c>
      <c r="AT89" s="44" t="s">
        <v>533</v>
      </c>
      <c r="AU89" t="s">
        <v>575</v>
      </c>
      <c r="AV89" t="s">
        <v>3760</v>
      </c>
      <c r="AW89" t="s">
        <v>3760</v>
      </c>
      <c r="AX89" t="s">
        <v>3762</v>
      </c>
      <c r="AY89" t="s">
        <v>3760</v>
      </c>
      <c r="AZ89" t="s">
        <v>3761</v>
      </c>
      <c r="BA89" t="s">
        <v>3630</v>
      </c>
      <c r="BB89"/>
    </row>
    <row r="90" spans="1:54" s="6" customFormat="1" x14ac:dyDescent="0.45">
      <c r="A90" s="47">
        <v>45783.523553240739</v>
      </c>
      <c r="B90" s="29">
        <v>412819044</v>
      </c>
      <c r="C90" s="29" t="s">
        <v>3565</v>
      </c>
      <c r="D90" s="29">
        <v>4</v>
      </c>
      <c r="E90" s="29" t="s">
        <v>176</v>
      </c>
      <c r="F90" s="29" t="s">
        <v>568</v>
      </c>
      <c r="G90" s="29">
        <v>4749</v>
      </c>
      <c r="H90" s="6" t="s">
        <v>537</v>
      </c>
      <c r="I90" s="6">
        <v>1990</v>
      </c>
      <c r="J90" s="6" t="s">
        <v>538</v>
      </c>
      <c r="K90" s="6" t="s">
        <v>539</v>
      </c>
      <c r="L90" s="6" t="s">
        <v>540</v>
      </c>
      <c r="M90" s="6" t="s">
        <v>39</v>
      </c>
      <c r="N90" s="6" t="s">
        <v>102</v>
      </c>
      <c r="O90" s="6" t="s">
        <v>568</v>
      </c>
      <c r="P90" s="6" t="s">
        <v>568</v>
      </c>
      <c r="Q90" s="6">
        <v>0</v>
      </c>
      <c r="V90" s="6" t="s">
        <v>119</v>
      </c>
      <c r="Y90" s="6">
        <v>1988</v>
      </c>
      <c r="Z90" s="6">
        <v>5</v>
      </c>
      <c r="AG90" s="6" t="s">
        <v>582</v>
      </c>
      <c r="AI90" s="6" t="s">
        <v>533</v>
      </c>
      <c r="AJ90" s="6" t="s">
        <v>534</v>
      </c>
      <c r="AK90" s="6" t="s">
        <v>535</v>
      </c>
      <c r="AL90" s="6" t="b">
        <v>1</v>
      </c>
      <c r="AM90" s="6" t="b">
        <v>0</v>
      </c>
      <c r="AP90" t="s">
        <v>3631</v>
      </c>
      <c r="AQ90" t="s">
        <v>3632</v>
      </c>
      <c r="AR90" t="s">
        <v>3633</v>
      </c>
      <c r="AS90" t="s">
        <v>3634</v>
      </c>
      <c r="AT90" s="44" t="s">
        <v>533</v>
      </c>
      <c r="AU90" t="s">
        <v>801</v>
      </c>
      <c r="AV90" t="s">
        <v>3752</v>
      </c>
      <c r="AW90" t="s">
        <v>3752</v>
      </c>
      <c r="AX90" t="s">
        <v>3753</v>
      </c>
      <c r="AY90" t="s">
        <v>3750</v>
      </c>
      <c r="AZ90" t="s">
        <v>3751</v>
      </c>
      <c r="BA90" t="s">
        <v>3630</v>
      </c>
      <c r="BB90" t="s">
        <v>4689</v>
      </c>
    </row>
    <row r="91" spans="1:54" s="6" customFormat="1" x14ac:dyDescent="0.45">
      <c r="A91" s="47">
        <v>45783.523252314822</v>
      </c>
      <c r="B91" s="29">
        <v>412819044</v>
      </c>
      <c r="C91" s="29" t="s">
        <v>3565</v>
      </c>
      <c r="D91" s="29">
        <v>4</v>
      </c>
      <c r="E91" s="29" t="s">
        <v>176</v>
      </c>
      <c r="F91" s="29" t="s">
        <v>568</v>
      </c>
      <c r="G91" s="29">
        <v>4749</v>
      </c>
      <c r="H91" s="6" t="s">
        <v>537</v>
      </c>
      <c r="I91" s="6">
        <v>1990</v>
      </c>
      <c r="J91" s="6" t="s">
        <v>538</v>
      </c>
      <c r="K91" s="6" t="s">
        <v>539</v>
      </c>
      <c r="L91" s="6" t="s">
        <v>540</v>
      </c>
      <c r="M91" s="6" t="s">
        <v>39</v>
      </c>
      <c r="N91" s="6" t="s">
        <v>178</v>
      </c>
      <c r="O91" s="6" t="s">
        <v>568</v>
      </c>
      <c r="P91" s="6" t="s">
        <v>568</v>
      </c>
      <c r="Q91" s="6">
        <v>0</v>
      </c>
      <c r="V91" s="6" t="s">
        <v>119</v>
      </c>
      <c r="Y91" s="6">
        <v>1988</v>
      </c>
      <c r="Z91" s="6">
        <v>5</v>
      </c>
      <c r="AG91" s="6" t="s">
        <v>582</v>
      </c>
      <c r="AI91" s="6" t="s">
        <v>533</v>
      </c>
      <c r="AJ91" s="6" t="s">
        <v>534</v>
      </c>
      <c r="AK91" s="6" t="s">
        <v>535</v>
      </c>
      <c r="AL91" s="6" t="b">
        <v>1</v>
      </c>
      <c r="AM91" s="6" t="b">
        <v>0</v>
      </c>
      <c r="AP91" t="s">
        <v>3631</v>
      </c>
      <c r="AQ91" t="s">
        <v>3632</v>
      </c>
      <c r="AR91" t="s">
        <v>3633</v>
      </c>
      <c r="AS91" t="s">
        <v>3634</v>
      </c>
      <c r="AT91" s="44" t="s">
        <v>533</v>
      </c>
      <c r="AU91" t="s">
        <v>801</v>
      </c>
      <c r="AV91" t="s">
        <v>3752</v>
      </c>
      <c r="AW91" t="s">
        <v>3752</v>
      </c>
      <c r="AX91" t="s">
        <v>3753</v>
      </c>
      <c r="AY91" t="s">
        <v>3750</v>
      </c>
      <c r="AZ91" t="s">
        <v>3751</v>
      </c>
      <c r="BA91" t="s">
        <v>3630</v>
      </c>
      <c r="BB91" t="s">
        <v>4689</v>
      </c>
    </row>
    <row r="92" spans="1:54" s="4" customFormat="1" x14ac:dyDescent="0.45">
      <c r="A92" s="3">
        <v>45783.517407407402</v>
      </c>
      <c r="B92" s="4">
        <v>412819044</v>
      </c>
      <c r="C92" s="4" t="s">
        <v>3565</v>
      </c>
      <c r="D92" s="4">
        <v>15</v>
      </c>
      <c r="E92" s="4" t="s">
        <v>591</v>
      </c>
      <c r="F92" s="4" t="s">
        <v>592</v>
      </c>
      <c r="G92" s="4">
        <v>5327</v>
      </c>
      <c r="H92" s="4" t="s">
        <v>588</v>
      </c>
      <c r="I92" s="4">
        <v>2009</v>
      </c>
      <c r="J92" s="4" t="s">
        <v>593</v>
      </c>
      <c r="K92" s="4" t="s">
        <v>594</v>
      </c>
      <c r="L92" s="4" t="s">
        <v>595</v>
      </c>
      <c r="M92" s="4" t="s">
        <v>39</v>
      </c>
      <c r="N92" s="4" t="s">
        <v>178</v>
      </c>
      <c r="O92" s="4" t="s">
        <v>568</v>
      </c>
      <c r="P92" s="4" t="s">
        <v>583</v>
      </c>
      <c r="Q92" s="4">
        <v>0</v>
      </c>
      <c r="R92" s="4">
        <v>43.942610999999999</v>
      </c>
      <c r="S92" s="4">
        <v>77.065749999999994</v>
      </c>
      <c r="T92" s="4" t="s">
        <v>584</v>
      </c>
      <c r="U92" s="4" t="s">
        <v>585</v>
      </c>
      <c r="V92" s="4" t="s">
        <v>106</v>
      </c>
      <c r="W92" s="4" t="s">
        <v>586</v>
      </c>
      <c r="Y92" s="4">
        <v>2009</v>
      </c>
      <c r="Z92" s="4">
        <v>4</v>
      </c>
      <c r="AE92" s="4" t="s">
        <v>587</v>
      </c>
      <c r="AG92" s="4" t="s">
        <v>588</v>
      </c>
      <c r="AH92" s="4" t="s">
        <v>589</v>
      </c>
      <c r="AI92" s="4" t="s">
        <v>452</v>
      </c>
      <c r="AJ92" s="4" t="s">
        <v>453</v>
      </c>
      <c r="AK92" s="4" t="s">
        <v>590</v>
      </c>
      <c r="AL92" s="4" t="b">
        <v>1</v>
      </c>
      <c r="AM92" s="4" t="b">
        <v>0</v>
      </c>
      <c r="AP92" t="s">
        <v>3631</v>
      </c>
      <c r="AQ92" t="s">
        <v>3632</v>
      </c>
      <c r="AR92" t="s">
        <v>3633</v>
      </c>
      <c r="AS92" t="s">
        <v>3634</v>
      </c>
      <c r="AT92" s="44" t="s">
        <v>452</v>
      </c>
      <c r="AU92" t="s">
        <v>453</v>
      </c>
      <c r="AV92" t="s">
        <v>3763</v>
      </c>
      <c r="AW92" t="s">
        <v>3763</v>
      </c>
      <c r="AX92" t="s">
        <v>3765</v>
      </c>
      <c r="AY92" t="s">
        <v>3763</v>
      </c>
      <c r="AZ92" t="s">
        <v>3764</v>
      </c>
      <c r="BA92" t="s">
        <v>3630</v>
      </c>
      <c r="BB92"/>
    </row>
    <row r="93" spans="1:54" s="4" customFormat="1" x14ac:dyDescent="0.45">
      <c r="A93" s="3">
        <v>45783.508263888893</v>
      </c>
      <c r="B93" s="4">
        <v>412819044</v>
      </c>
      <c r="C93" s="4" t="s">
        <v>3565</v>
      </c>
      <c r="D93" s="4">
        <v>1</v>
      </c>
      <c r="E93" s="4" t="s">
        <v>277</v>
      </c>
      <c r="F93" s="4" t="s">
        <v>603</v>
      </c>
      <c r="G93" s="4">
        <v>4287</v>
      </c>
      <c r="H93" s="4" t="s">
        <v>597</v>
      </c>
      <c r="I93" s="4">
        <v>2003</v>
      </c>
      <c r="J93" s="4" t="s">
        <v>604</v>
      </c>
      <c r="K93" s="4" t="s">
        <v>605</v>
      </c>
      <c r="L93" s="4" t="s">
        <v>606</v>
      </c>
      <c r="M93" s="4" t="s">
        <v>39</v>
      </c>
      <c r="N93" s="4" t="s">
        <v>178</v>
      </c>
      <c r="O93" s="4" t="s">
        <v>568</v>
      </c>
      <c r="P93" s="4" t="s">
        <v>596</v>
      </c>
      <c r="Q93" s="4">
        <v>0</v>
      </c>
      <c r="R93" s="4">
        <v>43.289437</v>
      </c>
      <c r="S93" s="4">
        <v>76.994337999999999</v>
      </c>
      <c r="T93" s="4" t="s">
        <v>765</v>
      </c>
      <c r="U93" s="4" t="s">
        <v>766</v>
      </c>
      <c r="V93" s="4" t="s">
        <v>119</v>
      </c>
      <c r="Y93" s="4">
        <v>1992</v>
      </c>
      <c r="AG93" s="4" t="s">
        <v>597</v>
      </c>
      <c r="AH93" s="4" t="s">
        <v>598</v>
      </c>
      <c r="AI93" s="4" t="s">
        <v>599</v>
      </c>
      <c r="AJ93" s="4" t="s">
        <v>600</v>
      </c>
      <c r="AK93" s="4" t="s">
        <v>601</v>
      </c>
      <c r="AL93" s="4" t="b">
        <v>1</v>
      </c>
      <c r="AM93" s="4" t="b">
        <v>0</v>
      </c>
      <c r="AO93" s="4" t="s">
        <v>602</v>
      </c>
      <c r="AP93" t="s">
        <v>3631</v>
      </c>
      <c r="AQ93" t="s">
        <v>3632</v>
      </c>
      <c r="AR93" t="s">
        <v>3633</v>
      </c>
      <c r="AS93" t="s">
        <v>3634</v>
      </c>
      <c r="AT93" s="44" t="s">
        <v>599</v>
      </c>
      <c r="AU93" t="s">
        <v>600</v>
      </c>
      <c r="AV93" t="s">
        <v>3766</v>
      </c>
      <c r="AW93" t="s">
        <v>3766</v>
      </c>
      <c r="AX93" t="s">
        <v>3768</v>
      </c>
      <c r="AY93" t="s">
        <v>3766</v>
      </c>
      <c r="AZ93" t="s">
        <v>3767</v>
      </c>
      <c r="BA93" t="s">
        <v>3630</v>
      </c>
      <c r="BB93" t="s">
        <v>4723</v>
      </c>
    </row>
    <row r="94" spans="1:54" s="4" customFormat="1" x14ac:dyDescent="0.45">
      <c r="A94" s="3">
        <v>45783.506377314807</v>
      </c>
      <c r="B94" s="4">
        <v>412819044</v>
      </c>
      <c r="C94" s="4" t="s">
        <v>3565</v>
      </c>
      <c r="D94" s="4">
        <v>1</v>
      </c>
      <c r="E94" s="4" t="s">
        <v>277</v>
      </c>
      <c r="F94" s="4" t="s">
        <v>568</v>
      </c>
      <c r="G94" s="4">
        <v>4287</v>
      </c>
      <c r="H94" s="4" t="s">
        <v>597</v>
      </c>
      <c r="I94" s="4">
        <v>2003</v>
      </c>
      <c r="J94" s="4" t="s">
        <v>604</v>
      </c>
      <c r="K94" s="4" t="s">
        <v>605</v>
      </c>
      <c r="L94" s="4" t="s">
        <v>606</v>
      </c>
      <c r="M94" s="4" t="s">
        <v>39</v>
      </c>
      <c r="N94" s="4" t="s">
        <v>607</v>
      </c>
      <c r="O94" s="4" t="s">
        <v>568</v>
      </c>
      <c r="P94" s="4" t="s">
        <v>568</v>
      </c>
      <c r="Q94" s="4">
        <v>0</v>
      </c>
      <c r="V94" s="4" t="s">
        <v>119</v>
      </c>
      <c r="Y94" s="4">
        <v>1992</v>
      </c>
      <c r="AG94" s="4" t="s">
        <v>597</v>
      </c>
      <c r="AH94" s="4" t="s">
        <v>598</v>
      </c>
      <c r="AI94" s="4" t="s">
        <v>599</v>
      </c>
      <c r="AJ94" s="4" t="s">
        <v>600</v>
      </c>
      <c r="AK94" s="4" t="s">
        <v>608</v>
      </c>
      <c r="AL94" s="4" t="b">
        <v>1</v>
      </c>
      <c r="AM94" s="4" t="b">
        <v>0</v>
      </c>
      <c r="AO94" s="4" t="s">
        <v>609</v>
      </c>
      <c r="AP94" t="s">
        <v>3631</v>
      </c>
      <c r="AQ94" t="s">
        <v>3632</v>
      </c>
      <c r="AR94" t="s">
        <v>3633</v>
      </c>
      <c r="AS94" t="s">
        <v>3634</v>
      </c>
      <c r="AT94" s="44" t="s">
        <v>599</v>
      </c>
      <c r="AU94" t="s">
        <v>600</v>
      </c>
      <c r="AV94" t="s">
        <v>3769</v>
      </c>
      <c r="AW94" t="s">
        <v>3769</v>
      </c>
      <c r="AX94" t="s">
        <v>3771</v>
      </c>
      <c r="AY94" t="s">
        <v>3769</v>
      </c>
      <c r="AZ94" t="s">
        <v>4739</v>
      </c>
      <c r="BA94" t="s">
        <v>3630</v>
      </c>
      <c r="BB94"/>
    </row>
    <row r="95" spans="1:54" s="4" customFormat="1" x14ac:dyDescent="0.45">
      <c r="A95" s="3">
        <v>45783.504710648151</v>
      </c>
      <c r="B95" s="4">
        <v>412819044</v>
      </c>
      <c r="C95" s="4" t="s">
        <v>3565</v>
      </c>
      <c r="D95" s="4">
        <v>1</v>
      </c>
      <c r="E95" s="4" t="s">
        <v>65</v>
      </c>
      <c r="F95" s="4" t="s">
        <v>577</v>
      </c>
      <c r="G95" s="4">
        <v>4287</v>
      </c>
      <c r="H95" s="4" t="s">
        <v>597</v>
      </c>
      <c r="I95" s="4">
        <v>2003</v>
      </c>
      <c r="J95" s="4" t="s">
        <v>604</v>
      </c>
      <c r="K95" s="4" t="s">
        <v>605</v>
      </c>
      <c r="L95" s="4" t="s">
        <v>606</v>
      </c>
      <c r="M95" s="4" t="s">
        <v>39</v>
      </c>
      <c r="N95" s="4" t="s">
        <v>178</v>
      </c>
      <c r="O95" s="4" t="s">
        <v>568</v>
      </c>
      <c r="P95" s="4" t="s">
        <v>610</v>
      </c>
      <c r="Q95" s="4">
        <v>0</v>
      </c>
      <c r="R95" s="4">
        <v>44.766666999999998</v>
      </c>
      <c r="S95" s="4">
        <v>76.333332999999996</v>
      </c>
      <c r="T95" s="4" t="s">
        <v>611</v>
      </c>
      <c r="U95" s="4" t="s">
        <v>612</v>
      </c>
      <c r="V95" s="4" t="s">
        <v>44</v>
      </c>
      <c r="Y95" s="4">
        <v>2000</v>
      </c>
      <c r="Z95" s="4">
        <v>6</v>
      </c>
      <c r="AA95" s="4">
        <v>2</v>
      </c>
      <c r="AB95" s="4">
        <v>2000</v>
      </c>
      <c r="AC95" s="4">
        <v>6</v>
      </c>
      <c r="AD95" s="4">
        <v>3</v>
      </c>
      <c r="AG95" s="4" t="s">
        <v>613</v>
      </c>
      <c r="AI95" s="4" t="s">
        <v>599</v>
      </c>
      <c r="AJ95" s="4" t="s">
        <v>600</v>
      </c>
      <c r="AK95" s="4" t="s">
        <v>614</v>
      </c>
      <c r="AL95" s="4" t="b">
        <v>1</v>
      </c>
      <c r="AM95" s="4" t="b">
        <v>0</v>
      </c>
      <c r="AO95" s="4" t="s">
        <v>615</v>
      </c>
      <c r="AP95" t="s">
        <v>3631</v>
      </c>
      <c r="AQ95" t="s">
        <v>3632</v>
      </c>
      <c r="AR95" t="s">
        <v>3633</v>
      </c>
      <c r="AS95" t="s">
        <v>3634</v>
      </c>
      <c r="AT95" s="44" t="s">
        <v>599</v>
      </c>
      <c r="AU95" t="s">
        <v>600</v>
      </c>
      <c r="AV95" t="s">
        <v>3772</v>
      </c>
      <c r="AW95" t="s">
        <v>3772</v>
      </c>
      <c r="AX95" t="s">
        <v>3774</v>
      </c>
      <c r="AY95" t="s">
        <v>3772</v>
      </c>
      <c r="AZ95" t="s">
        <v>3773</v>
      </c>
      <c r="BA95" t="s">
        <v>3630</v>
      </c>
      <c r="BB95"/>
    </row>
    <row r="96" spans="1:54" s="4" customFormat="1" x14ac:dyDescent="0.45">
      <c r="A96" s="3">
        <v>45783.502766203703</v>
      </c>
      <c r="B96" s="4">
        <v>412819044</v>
      </c>
      <c r="C96" s="4" t="s">
        <v>3565</v>
      </c>
      <c r="D96" s="4">
        <v>6</v>
      </c>
      <c r="E96" s="4" t="s">
        <v>621</v>
      </c>
      <c r="F96" s="4" t="s">
        <v>622</v>
      </c>
      <c r="G96" s="4">
        <v>4287</v>
      </c>
      <c r="H96" s="4" t="s">
        <v>597</v>
      </c>
      <c r="I96" s="4">
        <v>2003</v>
      </c>
      <c r="J96" s="4" t="s">
        <v>604</v>
      </c>
      <c r="K96" s="4" t="s">
        <v>605</v>
      </c>
      <c r="L96" s="4" t="s">
        <v>606</v>
      </c>
      <c r="M96" s="4" t="s">
        <v>39</v>
      </c>
      <c r="N96" s="4" t="s">
        <v>102</v>
      </c>
      <c r="O96" s="4" t="s">
        <v>616</v>
      </c>
      <c r="P96" s="4" t="s">
        <v>617</v>
      </c>
      <c r="Q96" s="4">
        <v>0</v>
      </c>
      <c r="R96" s="4">
        <v>44.502397000000002</v>
      </c>
      <c r="S96" s="4">
        <v>78.354219999999998</v>
      </c>
      <c r="T96" s="4" t="s">
        <v>618</v>
      </c>
      <c r="U96" s="4" t="s">
        <v>619</v>
      </c>
      <c r="V96" s="4" t="s">
        <v>106</v>
      </c>
      <c r="X96" s="4">
        <v>1000</v>
      </c>
      <c r="Y96" s="4">
        <v>1996</v>
      </c>
      <c r="Z96" s="4">
        <v>6</v>
      </c>
      <c r="AA96" s="4">
        <v>18</v>
      </c>
      <c r="AB96" s="4">
        <v>1996</v>
      </c>
      <c r="AC96" s="4">
        <v>6</v>
      </c>
      <c r="AD96" s="4">
        <v>20</v>
      </c>
      <c r="AG96" s="4" t="s">
        <v>620</v>
      </c>
      <c r="AI96" s="4" t="s">
        <v>599</v>
      </c>
      <c r="AJ96" s="4" t="s">
        <v>600</v>
      </c>
      <c r="AK96" s="4" t="s">
        <v>614</v>
      </c>
      <c r="AL96" s="4" t="b">
        <v>1</v>
      </c>
      <c r="AM96" s="4" t="b">
        <v>0</v>
      </c>
      <c r="AO96" s="4" t="s">
        <v>615</v>
      </c>
      <c r="AP96" t="s">
        <v>3631</v>
      </c>
      <c r="AQ96" t="s">
        <v>3632</v>
      </c>
      <c r="AR96" t="s">
        <v>3633</v>
      </c>
      <c r="AS96" t="s">
        <v>3634</v>
      </c>
      <c r="AT96" s="44" t="s">
        <v>599</v>
      </c>
      <c r="AU96" t="s">
        <v>600</v>
      </c>
      <c r="AV96" t="s">
        <v>3772</v>
      </c>
      <c r="AW96" t="s">
        <v>3772</v>
      </c>
      <c r="AX96" t="s">
        <v>3774</v>
      </c>
      <c r="AY96" t="s">
        <v>3772</v>
      </c>
      <c r="AZ96" t="s">
        <v>3773</v>
      </c>
      <c r="BA96" t="s">
        <v>3630</v>
      </c>
      <c r="BB96"/>
    </row>
    <row r="97" spans="1:54" s="4" customFormat="1" x14ac:dyDescent="0.45">
      <c r="A97" s="3">
        <v>45783.497245370367</v>
      </c>
      <c r="B97" s="4">
        <v>412819044</v>
      </c>
      <c r="C97" s="4" t="s">
        <v>3565</v>
      </c>
      <c r="D97" s="4">
        <v>1</v>
      </c>
      <c r="E97" s="4" t="s">
        <v>277</v>
      </c>
      <c r="F97" s="4" t="s">
        <v>568</v>
      </c>
      <c r="G97" s="4">
        <v>4287</v>
      </c>
      <c r="H97" s="4" t="s">
        <v>597</v>
      </c>
      <c r="I97" s="4">
        <v>2003</v>
      </c>
      <c r="J97" s="4" t="s">
        <v>604</v>
      </c>
      <c r="K97" s="4" t="s">
        <v>605</v>
      </c>
      <c r="L97" s="4" t="s">
        <v>606</v>
      </c>
      <c r="M97" s="4" t="s">
        <v>39</v>
      </c>
      <c r="N97" s="4" t="s">
        <v>623</v>
      </c>
      <c r="O97" s="4" t="s">
        <v>568</v>
      </c>
      <c r="P97" s="4" t="s">
        <v>568</v>
      </c>
      <c r="Q97" s="4">
        <v>0</v>
      </c>
      <c r="V97" s="4" t="s">
        <v>119</v>
      </c>
      <c r="X97" s="4">
        <v>2000</v>
      </c>
      <c r="Y97" s="4">
        <v>1992</v>
      </c>
      <c r="AG97" s="4" t="s">
        <v>597</v>
      </c>
      <c r="AH97" s="4" t="s">
        <v>598</v>
      </c>
      <c r="AI97" s="4" t="s">
        <v>599</v>
      </c>
      <c r="AJ97" s="4" t="s">
        <v>600</v>
      </c>
      <c r="AK97" s="4" t="s">
        <v>624</v>
      </c>
      <c r="AL97" s="4" t="b">
        <v>1</v>
      </c>
      <c r="AM97" s="4" t="b">
        <v>0</v>
      </c>
      <c r="AO97" s="4" t="s">
        <v>625</v>
      </c>
      <c r="AP97" t="s">
        <v>3631</v>
      </c>
      <c r="AQ97" t="s">
        <v>3632</v>
      </c>
      <c r="AR97" t="s">
        <v>3633</v>
      </c>
      <c r="AS97" t="s">
        <v>3634</v>
      </c>
      <c r="AT97" s="44" t="s">
        <v>599</v>
      </c>
      <c r="AU97" t="s">
        <v>600</v>
      </c>
      <c r="AV97" t="s">
        <v>3775</v>
      </c>
      <c r="AW97" t="s">
        <v>3775</v>
      </c>
      <c r="AX97" t="s">
        <v>3774</v>
      </c>
      <c r="AY97" t="s">
        <v>3775</v>
      </c>
      <c r="AZ97" t="s">
        <v>3776</v>
      </c>
      <c r="BA97" t="s">
        <v>3630</v>
      </c>
      <c r="BB97"/>
    </row>
    <row r="98" spans="1:54" s="4" customFormat="1" x14ac:dyDescent="0.45">
      <c r="A98" s="3">
        <v>45783.496840277767</v>
      </c>
      <c r="B98" s="4">
        <v>412819044</v>
      </c>
      <c r="C98" s="4" t="s">
        <v>3565</v>
      </c>
      <c r="D98" s="4">
        <v>1</v>
      </c>
      <c r="E98" s="4" t="s">
        <v>277</v>
      </c>
      <c r="F98" s="4" t="s">
        <v>568</v>
      </c>
      <c r="G98" s="4">
        <v>4287</v>
      </c>
      <c r="H98" s="4" t="s">
        <v>597</v>
      </c>
      <c r="I98" s="4">
        <v>2003</v>
      </c>
      <c r="J98" s="4" t="s">
        <v>604</v>
      </c>
      <c r="K98" s="4" t="s">
        <v>605</v>
      </c>
      <c r="L98" s="4" t="s">
        <v>606</v>
      </c>
      <c r="M98" s="4" t="s">
        <v>39</v>
      </c>
      <c r="N98" s="4" t="s">
        <v>178</v>
      </c>
      <c r="O98" s="4" t="s">
        <v>568</v>
      </c>
      <c r="P98" s="4" t="s">
        <v>568</v>
      </c>
      <c r="Q98" s="4">
        <v>0</v>
      </c>
      <c r="V98" s="4" t="s">
        <v>119</v>
      </c>
      <c r="X98" s="4">
        <v>2000</v>
      </c>
      <c r="Y98" s="4">
        <v>1992</v>
      </c>
      <c r="AG98" s="4" t="s">
        <v>597</v>
      </c>
      <c r="AH98" s="4" t="s">
        <v>598</v>
      </c>
      <c r="AI98" s="4" t="s">
        <v>599</v>
      </c>
      <c r="AJ98" s="4" t="s">
        <v>600</v>
      </c>
      <c r="AK98" s="4" t="s">
        <v>624</v>
      </c>
      <c r="AL98" s="4" t="b">
        <v>1</v>
      </c>
      <c r="AM98" s="4" t="b">
        <v>0</v>
      </c>
      <c r="AO98" s="4" t="s">
        <v>625</v>
      </c>
      <c r="AP98" t="s">
        <v>3631</v>
      </c>
      <c r="AQ98" t="s">
        <v>3632</v>
      </c>
      <c r="AR98" t="s">
        <v>3633</v>
      </c>
      <c r="AS98" t="s">
        <v>3634</v>
      </c>
      <c r="AT98" s="44" t="s">
        <v>599</v>
      </c>
      <c r="AU98" t="s">
        <v>600</v>
      </c>
      <c r="AV98" t="s">
        <v>3775</v>
      </c>
      <c r="AW98" t="s">
        <v>3775</v>
      </c>
      <c r="AX98" t="s">
        <v>3774</v>
      </c>
      <c r="AY98" t="s">
        <v>3775</v>
      </c>
      <c r="AZ98" t="s">
        <v>3776</v>
      </c>
      <c r="BA98" t="s">
        <v>3630</v>
      </c>
      <c r="BB98"/>
    </row>
    <row r="99" spans="1:54" s="4" customFormat="1" x14ac:dyDescent="0.45">
      <c r="A99" s="3">
        <v>45783.492650462962</v>
      </c>
      <c r="B99" s="4">
        <v>412819044</v>
      </c>
      <c r="C99" s="4" t="s">
        <v>3565</v>
      </c>
      <c r="D99" s="4">
        <v>1</v>
      </c>
      <c r="E99" s="4" t="s">
        <v>277</v>
      </c>
      <c r="F99" s="4" t="s">
        <v>568</v>
      </c>
      <c r="G99" s="4">
        <v>4270</v>
      </c>
      <c r="H99" s="4" t="s">
        <v>597</v>
      </c>
      <c r="I99" s="4">
        <v>1992</v>
      </c>
      <c r="J99" s="4" t="s">
        <v>630</v>
      </c>
      <c r="K99" s="4" t="s">
        <v>631</v>
      </c>
      <c r="L99" s="4" t="s">
        <v>632</v>
      </c>
      <c r="M99" s="4" t="s">
        <v>39</v>
      </c>
      <c r="N99" s="4" t="s">
        <v>178</v>
      </c>
      <c r="O99" s="4" t="s">
        <v>568</v>
      </c>
      <c r="P99" s="4" t="s">
        <v>626</v>
      </c>
      <c r="Q99" s="4">
        <v>0</v>
      </c>
      <c r="R99" s="4">
        <v>43.061494000000003</v>
      </c>
      <c r="S99" s="4">
        <v>76.989692000000005</v>
      </c>
      <c r="T99" s="4" t="s">
        <v>665</v>
      </c>
      <c r="U99" s="4" t="s">
        <v>666</v>
      </c>
      <c r="V99" s="4" t="s">
        <v>119</v>
      </c>
      <c r="X99" s="4">
        <v>2000</v>
      </c>
      <c r="Y99" s="4">
        <v>1978</v>
      </c>
      <c r="AG99" s="4" t="s">
        <v>627</v>
      </c>
      <c r="AH99" s="4" t="s">
        <v>628</v>
      </c>
      <c r="AI99" s="4" t="s">
        <v>599</v>
      </c>
      <c r="AJ99" s="4" t="s">
        <v>600</v>
      </c>
      <c r="AK99" s="4" t="s">
        <v>601</v>
      </c>
      <c r="AL99" s="4" t="b">
        <v>1</v>
      </c>
      <c r="AM99" s="4" t="b">
        <v>1</v>
      </c>
      <c r="AN99" s="4" t="s">
        <v>455</v>
      </c>
      <c r="AO99" s="4" t="s">
        <v>629</v>
      </c>
      <c r="AP99" t="s">
        <v>3631</v>
      </c>
      <c r="AQ99" t="s">
        <v>3632</v>
      </c>
      <c r="AR99" t="s">
        <v>3633</v>
      </c>
      <c r="AS99" t="s">
        <v>3634</v>
      </c>
      <c r="AT99" s="44" t="s">
        <v>599</v>
      </c>
      <c r="AU99" t="s">
        <v>600</v>
      </c>
      <c r="AV99" t="s">
        <v>3766</v>
      </c>
      <c r="AW99" t="s">
        <v>3766</v>
      </c>
      <c r="AX99" t="s">
        <v>3768</v>
      </c>
      <c r="AY99" t="s">
        <v>3766</v>
      </c>
      <c r="AZ99" t="s">
        <v>3767</v>
      </c>
      <c r="BA99" t="s">
        <v>3630</v>
      </c>
      <c r="BB99" t="s">
        <v>4723</v>
      </c>
    </row>
    <row r="100" spans="1:54" s="4" customFormat="1" x14ac:dyDescent="0.45">
      <c r="A100" s="3">
        <v>45783.490497685183</v>
      </c>
      <c r="B100" s="4">
        <v>412819044</v>
      </c>
      <c r="C100" s="4" t="s">
        <v>3565</v>
      </c>
      <c r="D100" s="4">
        <v>2</v>
      </c>
      <c r="E100" s="4" t="s">
        <v>222</v>
      </c>
      <c r="G100" s="4">
        <v>4270</v>
      </c>
      <c r="H100" s="4" t="s">
        <v>597</v>
      </c>
      <c r="I100" s="4">
        <v>1992</v>
      </c>
      <c r="J100" s="4" t="s">
        <v>630</v>
      </c>
      <c r="K100" s="4" t="s">
        <v>631</v>
      </c>
      <c r="L100" s="4" t="s">
        <v>632</v>
      </c>
      <c r="M100" s="4" t="s">
        <v>39</v>
      </c>
      <c r="N100" s="4" t="s">
        <v>178</v>
      </c>
      <c r="O100" s="4" t="s">
        <v>568</v>
      </c>
      <c r="P100" s="4" t="s">
        <v>633</v>
      </c>
      <c r="Q100" s="4">
        <v>0</v>
      </c>
      <c r="R100" s="4">
        <v>43.207659999999997</v>
      </c>
      <c r="S100" s="4">
        <v>77.282061999999996</v>
      </c>
      <c r="T100" s="4" t="s">
        <v>634</v>
      </c>
      <c r="U100" s="4" t="s">
        <v>635</v>
      </c>
      <c r="V100" s="4" t="s">
        <v>106</v>
      </c>
      <c r="W100" s="4" t="s">
        <v>636</v>
      </c>
      <c r="X100" s="4">
        <v>2000</v>
      </c>
      <c r="Y100" s="4">
        <v>1984</v>
      </c>
      <c r="Z100" s="4">
        <v>9</v>
      </c>
      <c r="AA100" s="4">
        <v>18</v>
      </c>
      <c r="AG100" s="4" t="s">
        <v>637</v>
      </c>
      <c r="AI100" s="4" t="s">
        <v>599</v>
      </c>
      <c r="AJ100" s="4" t="s">
        <v>600</v>
      </c>
      <c r="AK100" s="4" t="s">
        <v>601</v>
      </c>
      <c r="AL100" s="4" t="b">
        <v>1</v>
      </c>
      <c r="AM100" s="4" t="b">
        <v>1</v>
      </c>
      <c r="AN100" s="4" t="s">
        <v>165</v>
      </c>
      <c r="AO100" s="4" t="s">
        <v>629</v>
      </c>
      <c r="AP100" t="s">
        <v>3631</v>
      </c>
      <c r="AQ100" t="s">
        <v>3632</v>
      </c>
      <c r="AR100" t="s">
        <v>3633</v>
      </c>
      <c r="AS100" t="s">
        <v>3634</v>
      </c>
      <c r="AT100" s="44" t="s">
        <v>599</v>
      </c>
      <c r="AU100" t="s">
        <v>600</v>
      </c>
      <c r="AV100" t="s">
        <v>3766</v>
      </c>
      <c r="AW100" t="s">
        <v>3766</v>
      </c>
      <c r="AX100" t="s">
        <v>3768</v>
      </c>
      <c r="AY100" t="s">
        <v>3766</v>
      </c>
      <c r="AZ100" t="s">
        <v>3767</v>
      </c>
      <c r="BA100" t="s">
        <v>3630</v>
      </c>
      <c r="BB100" t="s">
        <v>4722</v>
      </c>
    </row>
    <row r="101" spans="1:54" s="4" customFormat="1" x14ac:dyDescent="0.45">
      <c r="A101" s="3">
        <v>45783.484456018523</v>
      </c>
      <c r="B101" s="4">
        <v>412819044</v>
      </c>
      <c r="C101" s="4" t="s">
        <v>3565</v>
      </c>
      <c r="D101" s="4">
        <v>1</v>
      </c>
      <c r="E101" s="4" t="s">
        <v>65</v>
      </c>
      <c r="G101" s="4">
        <v>4270</v>
      </c>
      <c r="H101" s="4" t="s">
        <v>597</v>
      </c>
      <c r="I101" s="4">
        <v>1992</v>
      </c>
      <c r="J101" s="4" t="s">
        <v>630</v>
      </c>
      <c r="K101" s="4" t="s">
        <v>631</v>
      </c>
      <c r="L101" s="4" t="s">
        <v>632</v>
      </c>
      <c r="M101" s="4" t="s">
        <v>39</v>
      </c>
      <c r="N101" s="4" t="s">
        <v>178</v>
      </c>
      <c r="O101" s="4" t="s">
        <v>568</v>
      </c>
      <c r="P101" s="4" t="s">
        <v>638</v>
      </c>
      <c r="Q101" s="4">
        <v>0</v>
      </c>
      <c r="R101" s="4">
        <v>43.126710000000003</v>
      </c>
      <c r="S101" s="4">
        <v>76.801472000000004</v>
      </c>
      <c r="T101" s="4" t="s">
        <v>639</v>
      </c>
      <c r="U101" s="4" t="s">
        <v>640</v>
      </c>
      <c r="V101" s="4" t="s">
        <v>106</v>
      </c>
      <c r="X101" s="4">
        <v>5000</v>
      </c>
      <c r="Y101" s="4">
        <v>1984</v>
      </c>
      <c r="Z101" s="4">
        <v>9</v>
      </c>
      <c r="AA101" s="4">
        <v>15</v>
      </c>
      <c r="AG101" s="4" t="s">
        <v>641</v>
      </c>
      <c r="AI101" s="4" t="s">
        <v>599</v>
      </c>
      <c r="AJ101" s="4" t="s">
        <v>600</v>
      </c>
      <c r="AK101" s="4" t="s">
        <v>601</v>
      </c>
      <c r="AL101" s="4" t="b">
        <v>1</v>
      </c>
      <c r="AM101" s="4" t="b">
        <v>1</v>
      </c>
      <c r="AN101" s="4" t="s">
        <v>165</v>
      </c>
      <c r="AO101" s="4" t="s">
        <v>629</v>
      </c>
      <c r="AP101" t="s">
        <v>3631</v>
      </c>
      <c r="AQ101" t="s">
        <v>3632</v>
      </c>
      <c r="AR101" t="s">
        <v>3633</v>
      </c>
      <c r="AS101" t="s">
        <v>3634</v>
      </c>
      <c r="AT101" s="44" t="s">
        <v>599</v>
      </c>
      <c r="AU101" t="s">
        <v>600</v>
      </c>
      <c r="AV101" t="s">
        <v>3766</v>
      </c>
      <c r="AW101" t="s">
        <v>3766</v>
      </c>
      <c r="AX101" t="s">
        <v>3768</v>
      </c>
      <c r="AY101" t="s">
        <v>3766</v>
      </c>
      <c r="AZ101" t="s">
        <v>3767</v>
      </c>
      <c r="BA101" t="s">
        <v>3630</v>
      </c>
      <c r="BB101" t="s">
        <v>4722</v>
      </c>
    </row>
    <row r="102" spans="1:54" s="4" customFormat="1" x14ac:dyDescent="0.45">
      <c r="A102" s="3">
        <v>45783.483287037037</v>
      </c>
      <c r="B102" s="4">
        <v>412819044</v>
      </c>
      <c r="C102" s="4" t="s">
        <v>3565</v>
      </c>
      <c r="D102" s="4">
        <v>11</v>
      </c>
      <c r="E102" s="4" t="s">
        <v>646</v>
      </c>
      <c r="F102" s="4" t="s">
        <v>577</v>
      </c>
      <c r="G102" s="4">
        <v>4270</v>
      </c>
      <c r="H102" s="4" t="s">
        <v>597</v>
      </c>
      <c r="I102" s="4">
        <v>1992</v>
      </c>
      <c r="J102" s="4" t="s">
        <v>630</v>
      </c>
      <c r="K102" s="4" t="s">
        <v>631</v>
      </c>
      <c r="L102" s="4" t="s">
        <v>632</v>
      </c>
      <c r="M102" s="4" t="s">
        <v>39</v>
      </c>
      <c r="N102" s="4" t="s">
        <v>178</v>
      </c>
      <c r="O102" s="4" t="s">
        <v>568</v>
      </c>
      <c r="P102" s="4" t="s">
        <v>642</v>
      </c>
      <c r="Q102" s="4">
        <v>0</v>
      </c>
      <c r="R102" s="4">
        <v>43.126710000000003</v>
      </c>
      <c r="S102" s="4">
        <v>76.801472000000004</v>
      </c>
      <c r="T102" s="4" t="s">
        <v>639</v>
      </c>
      <c r="U102" s="4" t="s">
        <v>640</v>
      </c>
      <c r="V102" s="4" t="s">
        <v>106</v>
      </c>
      <c r="W102" s="4" t="s">
        <v>643</v>
      </c>
      <c r="X102" s="4">
        <v>2000</v>
      </c>
      <c r="Y102" s="4">
        <v>1983</v>
      </c>
      <c r="Z102" s="4">
        <v>8</v>
      </c>
      <c r="AA102" s="4">
        <v>28</v>
      </c>
      <c r="AE102" s="4" t="s">
        <v>644</v>
      </c>
      <c r="AG102" s="4" t="s">
        <v>645</v>
      </c>
      <c r="AI102" s="4" t="s">
        <v>599</v>
      </c>
      <c r="AJ102" s="4" t="s">
        <v>600</v>
      </c>
      <c r="AK102" s="4" t="s">
        <v>601</v>
      </c>
      <c r="AL102" s="4" t="b">
        <v>1</v>
      </c>
      <c r="AM102" s="4" t="b">
        <v>1</v>
      </c>
      <c r="AN102" s="4" t="s">
        <v>165</v>
      </c>
      <c r="AO102" s="4" t="s">
        <v>629</v>
      </c>
      <c r="AP102" t="s">
        <v>3631</v>
      </c>
      <c r="AQ102" t="s">
        <v>3632</v>
      </c>
      <c r="AR102" t="s">
        <v>3633</v>
      </c>
      <c r="AS102" t="s">
        <v>3634</v>
      </c>
      <c r="AT102" s="44" t="s">
        <v>599</v>
      </c>
      <c r="AU102" t="s">
        <v>600</v>
      </c>
      <c r="AV102" t="s">
        <v>3766</v>
      </c>
      <c r="AW102" t="s">
        <v>3766</v>
      </c>
      <c r="AX102" t="s">
        <v>3768</v>
      </c>
      <c r="AY102" t="s">
        <v>3766</v>
      </c>
      <c r="AZ102" t="s">
        <v>3767</v>
      </c>
      <c r="BA102" t="s">
        <v>3630</v>
      </c>
      <c r="BB102" t="s">
        <v>4722</v>
      </c>
    </row>
    <row r="103" spans="1:54" s="4" customFormat="1" x14ac:dyDescent="0.45">
      <c r="A103" s="3">
        <v>45783.482812499999</v>
      </c>
      <c r="B103" s="4">
        <v>412819044</v>
      </c>
      <c r="C103" s="4" t="s">
        <v>3565</v>
      </c>
      <c r="D103" s="4">
        <v>1</v>
      </c>
      <c r="E103" s="4" t="s">
        <v>51</v>
      </c>
      <c r="F103" s="4" t="s">
        <v>647</v>
      </c>
      <c r="G103" s="4">
        <v>4270</v>
      </c>
      <c r="H103" s="4" t="s">
        <v>597</v>
      </c>
      <c r="I103" s="4">
        <v>1992</v>
      </c>
      <c r="J103" s="4" t="s">
        <v>630</v>
      </c>
      <c r="K103" s="4" t="s">
        <v>631</v>
      </c>
      <c r="L103" s="4" t="s">
        <v>632</v>
      </c>
      <c r="M103" s="4" t="s">
        <v>39</v>
      </c>
      <c r="N103" s="4" t="s">
        <v>178</v>
      </c>
      <c r="O103" s="4" t="s">
        <v>568</v>
      </c>
      <c r="P103" s="4" t="s">
        <v>642</v>
      </c>
      <c r="Q103" s="4">
        <v>0</v>
      </c>
      <c r="R103" s="4">
        <v>43.126710000000003</v>
      </c>
      <c r="S103" s="4">
        <v>76.801472000000004</v>
      </c>
      <c r="T103" s="4" t="s">
        <v>639</v>
      </c>
      <c r="U103" s="4" t="s">
        <v>640</v>
      </c>
      <c r="V103" s="4" t="s">
        <v>106</v>
      </c>
      <c r="W103" s="4" t="s">
        <v>643</v>
      </c>
      <c r="X103" s="4">
        <v>2000</v>
      </c>
      <c r="Y103" s="4">
        <v>1983</v>
      </c>
      <c r="Z103" s="4">
        <v>8</v>
      </c>
      <c r="AA103" s="4">
        <v>28</v>
      </c>
      <c r="AE103" s="4" t="s">
        <v>644</v>
      </c>
      <c r="AG103" s="4" t="s">
        <v>645</v>
      </c>
      <c r="AI103" s="4" t="s">
        <v>599</v>
      </c>
      <c r="AJ103" s="4" t="s">
        <v>600</v>
      </c>
      <c r="AK103" s="4" t="s">
        <v>601</v>
      </c>
      <c r="AL103" s="4" t="b">
        <v>1</v>
      </c>
      <c r="AM103" s="4" t="b">
        <v>1</v>
      </c>
      <c r="AN103" s="4" t="s">
        <v>462</v>
      </c>
      <c r="AO103" s="4" t="s">
        <v>629</v>
      </c>
      <c r="AP103" t="s">
        <v>3631</v>
      </c>
      <c r="AQ103" t="s">
        <v>3632</v>
      </c>
      <c r="AR103" t="s">
        <v>3633</v>
      </c>
      <c r="AS103" t="s">
        <v>3634</v>
      </c>
      <c r="AT103" s="28" t="s">
        <v>599</v>
      </c>
      <c r="AU103" t="s">
        <v>600</v>
      </c>
      <c r="AV103" t="s">
        <v>3766</v>
      </c>
      <c r="AW103" t="s">
        <v>3766</v>
      </c>
      <c r="AX103" t="s">
        <v>3768</v>
      </c>
      <c r="AY103" t="s">
        <v>3766</v>
      </c>
      <c r="AZ103" t="s">
        <v>3767</v>
      </c>
      <c r="BA103" t="s">
        <v>3630</v>
      </c>
      <c r="BB103" t="s">
        <v>4721</v>
      </c>
    </row>
    <row r="104" spans="1:54" s="4" customFormat="1" x14ac:dyDescent="0.45">
      <c r="A104" s="3">
        <v>45783.477164351847</v>
      </c>
      <c r="B104" s="4">
        <v>412819044</v>
      </c>
      <c r="C104" s="4" t="s">
        <v>3565</v>
      </c>
      <c r="D104" s="4">
        <v>1</v>
      </c>
      <c r="E104" s="4" t="s">
        <v>277</v>
      </c>
      <c r="F104" s="4" t="s">
        <v>568</v>
      </c>
      <c r="G104" s="4">
        <v>4270</v>
      </c>
      <c r="H104" s="4" t="s">
        <v>597</v>
      </c>
      <c r="I104" s="4">
        <v>1992</v>
      </c>
      <c r="J104" s="4" t="s">
        <v>630</v>
      </c>
      <c r="K104" s="4" t="s">
        <v>631</v>
      </c>
      <c r="L104" s="4" t="s">
        <v>632</v>
      </c>
      <c r="M104" s="4" t="s">
        <v>39</v>
      </c>
      <c r="N104" s="4" t="s">
        <v>178</v>
      </c>
      <c r="O104" s="4" t="s">
        <v>568</v>
      </c>
      <c r="P104" s="4" t="s">
        <v>568</v>
      </c>
      <c r="Q104" s="4">
        <v>0</v>
      </c>
      <c r="V104" s="4" t="s">
        <v>119</v>
      </c>
      <c r="Y104" s="4">
        <v>1979</v>
      </c>
      <c r="AG104" s="4" t="s">
        <v>648</v>
      </c>
      <c r="AH104" s="4" t="s">
        <v>649</v>
      </c>
      <c r="AI104" s="4" t="s">
        <v>599</v>
      </c>
      <c r="AJ104" s="4" t="s">
        <v>600</v>
      </c>
      <c r="AK104" s="4" t="s">
        <v>650</v>
      </c>
      <c r="AL104" s="4" t="b">
        <v>1</v>
      </c>
      <c r="AM104" s="4" t="b">
        <v>0</v>
      </c>
      <c r="AO104" s="4" t="s">
        <v>651</v>
      </c>
      <c r="AP104" t="s">
        <v>3631</v>
      </c>
      <c r="AQ104" t="s">
        <v>3632</v>
      </c>
      <c r="AR104" t="s">
        <v>3633</v>
      </c>
      <c r="AS104" t="s">
        <v>3634</v>
      </c>
      <c r="AT104" s="44" t="s">
        <v>599</v>
      </c>
      <c r="AU104" t="s">
        <v>600</v>
      </c>
      <c r="AV104" t="s">
        <v>3777</v>
      </c>
      <c r="AW104" t="s">
        <v>3777</v>
      </c>
      <c r="AX104" t="s">
        <v>3779</v>
      </c>
      <c r="AY104" t="s">
        <v>3777</v>
      </c>
      <c r="AZ104" t="s">
        <v>3778</v>
      </c>
      <c r="BA104" t="s">
        <v>3630</v>
      </c>
      <c r="BB104"/>
    </row>
    <row r="105" spans="1:54" s="4" customFormat="1" x14ac:dyDescent="0.45">
      <c r="A105" s="3">
        <v>45783.476122685177</v>
      </c>
      <c r="B105" s="4">
        <v>412819044</v>
      </c>
      <c r="C105" s="4" t="s">
        <v>3565</v>
      </c>
      <c r="D105" s="4">
        <v>1</v>
      </c>
      <c r="E105" s="4" t="s">
        <v>277</v>
      </c>
      <c r="F105" s="4" t="s">
        <v>568</v>
      </c>
      <c r="G105" s="4">
        <v>4270</v>
      </c>
      <c r="H105" s="4" t="s">
        <v>597</v>
      </c>
      <c r="I105" s="4">
        <v>1992</v>
      </c>
      <c r="J105" s="4" t="s">
        <v>630</v>
      </c>
      <c r="K105" s="4" t="s">
        <v>631</v>
      </c>
      <c r="L105" s="4" t="s">
        <v>632</v>
      </c>
      <c r="M105" s="4" t="s">
        <v>39</v>
      </c>
      <c r="N105" s="4" t="s">
        <v>568</v>
      </c>
      <c r="O105" s="4" t="s">
        <v>568</v>
      </c>
      <c r="P105" s="4" t="s">
        <v>652</v>
      </c>
      <c r="Q105" s="4">
        <v>0</v>
      </c>
      <c r="V105" s="4" t="s">
        <v>119</v>
      </c>
      <c r="Y105" s="4">
        <v>1952</v>
      </c>
      <c r="AG105" s="4" t="s">
        <v>653</v>
      </c>
      <c r="AH105" s="4" t="s">
        <v>654</v>
      </c>
      <c r="AI105" s="4" t="s">
        <v>599</v>
      </c>
      <c r="AJ105" s="4" t="s">
        <v>600</v>
      </c>
      <c r="AK105" s="4" t="s">
        <v>655</v>
      </c>
      <c r="AL105" s="4" t="b">
        <v>1</v>
      </c>
      <c r="AM105" s="4" t="b">
        <v>0</v>
      </c>
      <c r="AO105" s="4" t="s">
        <v>656</v>
      </c>
      <c r="AP105" t="s">
        <v>3631</v>
      </c>
      <c r="AQ105" t="s">
        <v>3632</v>
      </c>
      <c r="AR105" t="s">
        <v>3633</v>
      </c>
      <c r="AS105" t="s">
        <v>3634</v>
      </c>
      <c r="AT105" s="44" t="s">
        <v>599</v>
      </c>
      <c r="AU105" t="s">
        <v>600</v>
      </c>
      <c r="AV105" t="s">
        <v>3780</v>
      </c>
      <c r="AW105" t="s">
        <v>3780</v>
      </c>
      <c r="AX105" t="s">
        <v>3782</v>
      </c>
      <c r="AY105" t="s">
        <v>3780</v>
      </c>
      <c r="AZ105" t="s">
        <v>3781</v>
      </c>
      <c r="BA105" t="s">
        <v>3630</v>
      </c>
      <c r="BB105"/>
    </row>
    <row r="106" spans="1:54" s="4" customFormat="1" x14ac:dyDescent="0.45">
      <c r="A106" s="3">
        <v>45783.47456018519</v>
      </c>
      <c r="B106" s="4">
        <v>412819044</v>
      </c>
      <c r="C106" s="4" t="s">
        <v>3565</v>
      </c>
      <c r="D106" s="4">
        <v>1</v>
      </c>
      <c r="E106" s="4" t="s">
        <v>277</v>
      </c>
      <c r="F106" s="4" t="s">
        <v>568</v>
      </c>
      <c r="G106" s="4">
        <v>4270</v>
      </c>
      <c r="H106" s="4" t="s">
        <v>597</v>
      </c>
      <c r="I106" s="4">
        <v>1992</v>
      </c>
      <c r="J106" s="4" t="s">
        <v>630</v>
      </c>
      <c r="K106" s="4" t="s">
        <v>631</v>
      </c>
      <c r="L106" s="4" t="s">
        <v>632</v>
      </c>
      <c r="M106" s="4" t="s">
        <v>39</v>
      </c>
      <c r="N106" s="4" t="s">
        <v>568</v>
      </c>
      <c r="O106" s="4" t="s">
        <v>568</v>
      </c>
      <c r="P106" s="4" t="s">
        <v>657</v>
      </c>
      <c r="Q106" s="4">
        <v>0</v>
      </c>
      <c r="V106" s="4" t="s">
        <v>119</v>
      </c>
      <c r="Y106" s="4">
        <v>1937</v>
      </c>
      <c r="AG106" s="4" t="s">
        <v>658</v>
      </c>
      <c r="AH106" s="4" t="s">
        <v>659</v>
      </c>
      <c r="AI106" s="4" t="s">
        <v>599</v>
      </c>
      <c r="AJ106" s="4" t="s">
        <v>600</v>
      </c>
      <c r="AK106" s="4" t="s">
        <v>660</v>
      </c>
      <c r="AL106" s="4" t="b">
        <v>1</v>
      </c>
      <c r="AM106" s="4" t="b">
        <v>0</v>
      </c>
      <c r="AO106" s="4" t="s">
        <v>661</v>
      </c>
      <c r="AP106" t="s">
        <v>3631</v>
      </c>
      <c r="AQ106" t="s">
        <v>3632</v>
      </c>
      <c r="AR106" t="s">
        <v>3633</v>
      </c>
      <c r="AS106" t="s">
        <v>3634</v>
      </c>
      <c r="AT106" s="44" t="s">
        <v>599</v>
      </c>
      <c r="AU106" t="s">
        <v>600</v>
      </c>
      <c r="AV106" t="s">
        <v>3783</v>
      </c>
      <c r="AW106" t="s">
        <v>3783</v>
      </c>
      <c r="AX106" t="s">
        <v>3785</v>
      </c>
      <c r="AY106" t="s">
        <v>3783</v>
      </c>
      <c r="AZ106" t="s">
        <v>3784</v>
      </c>
      <c r="BA106" t="s">
        <v>3630</v>
      </c>
      <c r="BB106"/>
    </row>
    <row r="107" spans="1:54" s="4" customFormat="1" x14ac:dyDescent="0.45">
      <c r="A107" s="3">
        <v>45783.472986111112</v>
      </c>
      <c r="B107" s="4">
        <v>412819044</v>
      </c>
      <c r="C107" s="4" t="s">
        <v>3565</v>
      </c>
      <c r="D107" s="4">
        <v>1</v>
      </c>
      <c r="E107" s="4" t="s">
        <v>277</v>
      </c>
      <c r="F107" s="4" t="s">
        <v>568</v>
      </c>
      <c r="G107" s="4">
        <v>4270</v>
      </c>
      <c r="H107" s="4" t="s">
        <v>597</v>
      </c>
      <c r="I107" s="4">
        <v>1992</v>
      </c>
      <c r="J107" s="4" t="s">
        <v>630</v>
      </c>
      <c r="K107" s="4" t="s">
        <v>631</v>
      </c>
      <c r="L107" s="4" t="s">
        <v>632</v>
      </c>
      <c r="M107" s="4" t="s">
        <v>39</v>
      </c>
      <c r="N107" s="4" t="s">
        <v>178</v>
      </c>
      <c r="O107" s="4" t="s">
        <v>568</v>
      </c>
      <c r="P107" s="4" t="s">
        <v>568</v>
      </c>
      <c r="Q107" s="4">
        <v>0</v>
      </c>
      <c r="V107" s="4" t="s">
        <v>119</v>
      </c>
      <c r="Y107" s="4">
        <v>1979</v>
      </c>
      <c r="AG107" s="4" t="s">
        <v>648</v>
      </c>
      <c r="AH107" s="4" t="s">
        <v>649</v>
      </c>
      <c r="AI107" s="4" t="s">
        <v>599</v>
      </c>
      <c r="AJ107" s="4" t="s">
        <v>600</v>
      </c>
      <c r="AK107" s="4" t="s">
        <v>614</v>
      </c>
      <c r="AL107" s="4" t="b">
        <v>1</v>
      </c>
      <c r="AM107" s="4" t="b">
        <v>0</v>
      </c>
      <c r="AO107" s="4" t="s">
        <v>615</v>
      </c>
      <c r="AP107" t="s">
        <v>3631</v>
      </c>
      <c r="AQ107" t="s">
        <v>3632</v>
      </c>
      <c r="AR107" t="s">
        <v>3633</v>
      </c>
      <c r="AS107" t="s">
        <v>3634</v>
      </c>
      <c r="AT107" s="44" t="s">
        <v>599</v>
      </c>
      <c r="AU107" t="s">
        <v>600</v>
      </c>
      <c r="AV107" t="s">
        <v>3772</v>
      </c>
      <c r="AW107" t="s">
        <v>3772</v>
      </c>
      <c r="AX107" t="s">
        <v>3774</v>
      </c>
      <c r="AY107" t="s">
        <v>3772</v>
      </c>
      <c r="AZ107" t="s">
        <v>3773</v>
      </c>
      <c r="BA107" t="s">
        <v>3630</v>
      </c>
      <c r="BB107"/>
    </row>
    <row r="108" spans="1:54" s="4" customFormat="1" x14ac:dyDescent="0.45">
      <c r="A108" s="3">
        <v>45783.471875000003</v>
      </c>
      <c r="B108" s="4">
        <v>412819044</v>
      </c>
      <c r="C108" s="4" t="s">
        <v>3565</v>
      </c>
      <c r="D108" s="4">
        <v>1</v>
      </c>
      <c r="E108" s="4" t="s">
        <v>277</v>
      </c>
      <c r="F108" s="4" t="s">
        <v>568</v>
      </c>
      <c r="G108" s="4">
        <v>4270</v>
      </c>
      <c r="H108" s="4" t="s">
        <v>597</v>
      </c>
      <c r="I108" s="4">
        <v>1992</v>
      </c>
      <c r="J108" s="4" t="s">
        <v>630</v>
      </c>
      <c r="K108" s="4" t="s">
        <v>631</v>
      </c>
      <c r="L108" s="4" t="s">
        <v>632</v>
      </c>
      <c r="M108" s="4" t="s">
        <v>39</v>
      </c>
      <c r="N108" s="4" t="s">
        <v>178</v>
      </c>
      <c r="O108" s="4" t="s">
        <v>568</v>
      </c>
      <c r="P108" s="4" t="s">
        <v>568</v>
      </c>
      <c r="Q108" s="4">
        <v>0</v>
      </c>
      <c r="V108" s="4" t="s">
        <v>119</v>
      </c>
      <c r="Y108" s="4">
        <v>1937</v>
      </c>
      <c r="AG108" s="4" t="s">
        <v>658</v>
      </c>
      <c r="AH108" s="4" t="s">
        <v>659</v>
      </c>
      <c r="AI108" s="4" t="s">
        <v>599</v>
      </c>
      <c r="AJ108" s="4" t="s">
        <v>600</v>
      </c>
      <c r="AK108" s="4" t="s">
        <v>614</v>
      </c>
      <c r="AL108" s="4" t="b">
        <v>1</v>
      </c>
      <c r="AM108" s="4" t="b">
        <v>0</v>
      </c>
      <c r="AO108" s="4" t="s">
        <v>615</v>
      </c>
      <c r="AP108" t="s">
        <v>3631</v>
      </c>
      <c r="AQ108" t="s">
        <v>3632</v>
      </c>
      <c r="AR108" t="s">
        <v>3633</v>
      </c>
      <c r="AS108" t="s">
        <v>3634</v>
      </c>
      <c r="AT108" s="44" t="s">
        <v>599</v>
      </c>
      <c r="AU108" t="s">
        <v>600</v>
      </c>
      <c r="AV108" t="s">
        <v>3772</v>
      </c>
      <c r="AW108" t="s">
        <v>3772</v>
      </c>
      <c r="AX108" t="s">
        <v>3774</v>
      </c>
      <c r="AY108" t="s">
        <v>3772</v>
      </c>
      <c r="AZ108" t="s">
        <v>3773</v>
      </c>
      <c r="BA108" t="s">
        <v>3630</v>
      </c>
      <c r="BB108"/>
    </row>
    <row r="109" spans="1:54" s="4" customFormat="1" x14ac:dyDescent="0.45">
      <c r="A109" s="3">
        <v>45783.471087962957</v>
      </c>
      <c r="B109" s="4">
        <v>412819044</v>
      </c>
      <c r="C109" s="4" t="s">
        <v>3565</v>
      </c>
      <c r="D109" s="4">
        <v>1</v>
      </c>
      <c r="E109" s="4" t="s">
        <v>277</v>
      </c>
      <c r="F109" s="4" t="s">
        <v>568</v>
      </c>
      <c r="G109" s="4">
        <v>4270</v>
      </c>
      <c r="H109" s="4" t="s">
        <v>597</v>
      </c>
      <c r="I109" s="4">
        <v>1992</v>
      </c>
      <c r="J109" s="4" t="s">
        <v>630</v>
      </c>
      <c r="K109" s="4" t="s">
        <v>631</v>
      </c>
      <c r="L109" s="4" t="s">
        <v>632</v>
      </c>
      <c r="M109" s="4" t="s">
        <v>39</v>
      </c>
      <c r="N109" s="4" t="s">
        <v>623</v>
      </c>
      <c r="O109" s="4" t="s">
        <v>568</v>
      </c>
      <c r="P109" s="4" t="s">
        <v>568</v>
      </c>
      <c r="Q109" s="4">
        <v>0</v>
      </c>
      <c r="V109" s="4" t="s">
        <v>119</v>
      </c>
      <c r="Y109" s="4">
        <v>1979</v>
      </c>
      <c r="AG109" s="4" t="s">
        <v>662</v>
      </c>
      <c r="AH109" s="4" t="s">
        <v>663</v>
      </c>
      <c r="AI109" s="4" t="s">
        <v>599</v>
      </c>
      <c r="AJ109" s="4" t="s">
        <v>600</v>
      </c>
      <c r="AK109" s="4" t="s">
        <v>614</v>
      </c>
      <c r="AL109" s="4" t="b">
        <v>1</v>
      </c>
      <c r="AM109" s="4" t="b">
        <v>0</v>
      </c>
      <c r="AO109" s="4" t="s">
        <v>615</v>
      </c>
      <c r="AP109" t="s">
        <v>3631</v>
      </c>
      <c r="AQ109" t="s">
        <v>3632</v>
      </c>
      <c r="AR109" t="s">
        <v>3633</v>
      </c>
      <c r="AS109" t="s">
        <v>3634</v>
      </c>
      <c r="AT109" s="44" t="s">
        <v>599</v>
      </c>
      <c r="AU109" t="s">
        <v>600</v>
      </c>
      <c r="AV109" t="s">
        <v>3772</v>
      </c>
      <c r="AW109" t="s">
        <v>3772</v>
      </c>
      <c r="AX109" t="s">
        <v>3774</v>
      </c>
      <c r="AY109" t="s">
        <v>3772</v>
      </c>
      <c r="AZ109" t="s">
        <v>3773</v>
      </c>
      <c r="BA109" t="s">
        <v>3630</v>
      </c>
      <c r="BB109"/>
    </row>
    <row r="110" spans="1:54" s="4" customFormat="1" x14ac:dyDescent="0.45">
      <c r="A110" s="3">
        <v>45783.4690625</v>
      </c>
      <c r="B110" s="4">
        <v>412819044</v>
      </c>
      <c r="C110" s="4" t="s">
        <v>3565</v>
      </c>
      <c r="D110" s="4">
        <v>1</v>
      </c>
      <c r="E110" s="4" t="s">
        <v>277</v>
      </c>
      <c r="F110" s="4" t="s">
        <v>568</v>
      </c>
      <c r="G110" s="4">
        <v>4270</v>
      </c>
      <c r="H110" s="4" t="s">
        <v>597</v>
      </c>
      <c r="I110" s="4">
        <v>1992</v>
      </c>
      <c r="J110" s="4" t="s">
        <v>630</v>
      </c>
      <c r="K110" s="4" t="s">
        <v>631</v>
      </c>
      <c r="L110" s="4" t="s">
        <v>632</v>
      </c>
      <c r="M110" s="4" t="s">
        <v>39</v>
      </c>
      <c r="N110" s="4" t="s">
        <v>178</v>
      </c>
      <c r="O110" s="4" t="s">
        <v>568</v>
      </c>
      <c r="P110" s="4" t="s">
        <v>664</v>
      </c>
      <c r="Q110" s="4">
        <v>0</v>
      </c>
      <c r="R110" s="4">
        <v>43.061494000000003</v>
      </c>
      <c r="S110" s="4">
        <v>76.989692000000005</v>
      </c>
      <c r="T110" s="4" t="s">
        <v>665</v>
      </c>
      <c r="U110" s="4" t="s">
        <v>666</v>
      </c>
      <c r="V110" s="4" t="s">
        <v>106</v>
      </c>
      <c r="X110" s="4">
        <v>50000</v>
      </c>
      <c r="Y110" s="4">
        <v>1978</v>
      </c>
      <c r="AG110" s="4" t="s">
        <v>627</v>
      </c>
      <c r="AH110" s="4" t="s">
        <v>667</v>
      </c>
      <c r="AI110" s="4" t="s">
        <v>599</v>
      </c>
      <c r="AJ110" s="4" t="s">
        <v>600</v>
      </c>
      <c r="AK110" s="4" t="s">
        <v>668</v>
      </c>
      <c r="AL110" s="4" t="b">
        <v>1</v>
      </c>
      <c r="AM110" s="4" t="b">
        <v>0</v>
      </c>
      <c r="AO110" s="4" t="s">
        <v>669</v>
      </c>
      <c r="AP110" t="s">
        <v>3631</v>
      </c>
      <c r="AQ110" t="s">
        <v>3632</v>
      </c>
      <c r="AR110" t="s">
        <v>3633</v>
      </c>
      <c r="AS110" t="s">
        <v>3634</v>
      </c>
      <c r="AT110" s="44" t="s">
        <v>599</v>
      </c>
      <c r="AU110" t="s">
        <v>600</v>
      </c>
      <c r="AV110" t="s">
        <v>3786</v>
      </c>
      <c r="AW110" t="s">
        <v>3786</v>
      </c>
      <c r="AX110" t="s">
        <v>3788</v>
      </c>
      <c r="AY110" t="s">
        <v>3786</v>
      </c>
      <c r="AZ110" t="s">
        <v>3787</v>
      </c>
      <c r="BA110" t="s">
        <v>3630</v>
      </c>
      <c r="BB110"/>
    </row>
    <row r="111" spans="1:54" s="6" customFormat="1" x14ac:dyDescent="0.45">
      <c r="A111" s="5">
        <v>45783.465173611112</v>
      </c>
      <c r="B111" s="6">
        <v>412819044</v>
      </c>
      <c r="C111" s="6" t="s">
        <v>3565</v>
      </c>
      <c r="D111" s="6">
        <v>1</v>
      </c>
      <c r="E111" s="6" t="s">
        <v>277</v>
      </c>
      <c r="F111" s="6" t="s">
        <v>568</v>
      </c>
      <c r="G111" s="6">
        <v>4270</v>
      </c>
      <c r="H111" s="6" t="s">
        <v>597</v>
      </c>
      <c r="I111" s="6">
        <v>1992</v>
      </c>
      <c r="J111" s="6" t="s">
        <v>630</v>
      </c>
      <c r="K111" s="6" t="s">
        <v>631</v>
      </c>
      <c r="L111" s="6" t="s">
        <v>632</v>
      </c>
      <c r="M111" s="6" t="s">
        <v>39</v>
      </c>
      <c r="N111" s="6" t="s">
        <v>568</v>
      </c>
      <c r="O111" s="6" t="s">
        <v>568</v>
      </c>
      <c r="P111" s="6" t="s">
        <v>568</v>
      </c>
      <c r="Q111" s="6">
        <v>0</v>
      </c>
      <c r="V111" s="6" t="s">
        <v>119</v>
      </c>
      <c r="X111" s="6">
        <v>1000</v>
      </c>
      <c r="Y111" s="6">
        <v>1983</v>
      </c>
      <c r="AG111" s="6" t="s">
        <v>670</v>
      </c>
      <c r="AH111" s="6" t="s">
        <v>671</v>
      </c>
      <c r="AI111" s="6" t="s">
        <v>599</v>
      </c>
      <c r="AJ111" s="6" t="s">
        <v>600</v>
      </c>
      <c r="AK111" s="6" t="s">
        <v>672</v>
      </c>
      <c r="AL111" s="6" t="b">
        <v>1</v>
      </c>
      <c r="AM111" s="6" t="b">
        <v>0</v>
      </c>
      <c r="AO111" s="6" t="s">
        <v>673</v>
      </c>
      <c r="AP111" t="s">
        <v>3631</v>
      </c>
      <c r="AQ111" t="s">
        <v>3632</v>
      </c>
      <c r="AR111" t="s">
        <v>3633</v>
      </c>
      <c r="AS111" t="s">
        <v>3634</v>
      </c>
      <c r="AT111" s="44" t="s">
        <v>599</v>
      </c>
      <c r="AU111" t="s">
        <v>3791</v>
      </c>
      <c r="AV111" t="s">
        <v>3792</v>
      </c>
      <c r="AW111" t="s">
        <v>3792</v>
      </c>
      <c r="AX111" t="s">
        <v>3793</v>
      </c>
      <c r="AY111" t="s">
        <v>3789</v>
      </c>
      <c r="AZ111" t="s">
        <v>3790</v>
      </c>
      <c r="BA111" t="s">
        <v>3630</v>
      </c>
      <c r="BB111"/>
    </row>
    <row r="112" spans="1:54" s="6" customFormat="1" x14ac:dyDescent="0.45">
      <c r="A112" s="5">
        <v>45783.46365740741</v>
      </c>
      <c r="B112" s="6">
        <v>412819044</v>
      </c>
      <c r="C112" s="6" t="s">
        <v>3565</v>
      </c>
      <c r="D112" s="6">
        <v>6</v>
      </c>
      <c r="E112" s="6" t="s">
        <v>92</v>
      </c>
      <c r="G112" s="6">
        <v>4270</v>
      </c>
      <c r="H112" s="6" t="s">
        <v>597</v>
      </c>
      <c r="I112" s="6">
        <v>1992</v>
      </c>
      <c r="J112" s="6" t="s">
        <v>630</v>
      </c>
      <c r="K112" s="6" t="s">
        <v>631</v>
      </c>
      <c r="L112" s="6" t="s">
        <v>632</v>
      </c>
      <c r="M112" s="6" t="s">
        <v>39</v>
      </c>
      <c r="N112" s="6" t="s">
        <v>178</v>
      </c>
      <c r="O112" s="6" t="s">
        <v>674</v>
      </c>
      <c r="P112" s="6" t="s">
        <v>675</v>
      </c>
      <c r="Q112" s="6">
        <v>0</v>
      </c>
      <c r="R112" s="6">
        <v>43.155467999999999</v>
      </c>
      <c r="S112" s="6">
        <v>77.051480999999995</v>
      </c>
      <c r="T112" s="6" t="s">
        <v>676</v>
      </c>
      <c r="U112" s="6" t="s">
        <v>677</v>
      </c>
      <c r="V112" s="6" t="s">
        <v>106</v>
      </c>
      <c r="W112" s="6" t="s">
        <v>678</v>
      </c>
      <c r="X112" s="6">
        <v>1000</v>
      </c>
      <c r="Y112" s="6">
        <v>1983</v>
      </c>
      <c r="Z112" s="6">
        <v>8</v>
      </c>
      <c r="AA112" s="6">
        <v>27</v>
      </c>
      <c r="AE112" s="6" t="s">
        <v>679</v>
      </c>
      <c r="AG112" s="6" t="s">
        <v>680</v>
      </c>
      <c r="AI112" s="6" t="s">
        <v>599</v>
      </c>
      <c r="AJ112" s="6" t="s">
        <v>600</v>
      </c>
      <c r="AK112" s="6" t="s">
        <v>624</v>
      </c>
      <c r="AL112" s="6" t="b">
        <v>1</v>
      </c>
      <c r="AM112" s="6" t="b">
        <v>0</v>
      </c>
      <c r="AO112" s="6" t="s">
        <v>625</v>
      </c>
      <c r="AP112" t="s">
        <v>3631</v>
      </c>
      <c r="AQ112" t="s">
        <v>3632</v>
      </c>
      <c r="AR112" t="s">
        <v>3633</v>
      </c>
      <c r="AS112" t="s">
        <v>3634</v>
      </c>
      <c r="AT112" s="44" t="s">
        <v>599</v>
      </c>
      <c r="AU112" t="s">
        <v>600</v>
      </c>
      <c r="AV112" t="s">
        <v>3775</v>
      </c>
      <c r="AW112" t="s">
        <v>3775</v>
      </c>
      <c r="AX112" t="s">
        <v>3774</v>
      </c>
      <c r="AY112" t="s">
        <v>3775</v>
      </c>
      <c r="AZ112" t="s">
        <v>3776</v>
      </c>
      <c r="BA112" t="s">
        <v>3630</v>
      </c>
      <c r="BB112"/>
    </row>
    <row r="113" spans="1:54" s="6" customFormat="1" x14ac:dyDescent="0.45">
      <c r="A113" s="5">
        <v>45782.583113425921</v>
      </c>
      <c r="B113" s="6">
        <v>412819044</v>
      </c>
      <c r="C113" s="6" t="s">
        <v>3565</v>
      </c>
      <c r="D113" s="6">
        <v>1</v>
      </c>
      <c r="E113" s="6" t="s">
        <v>51</v>
      </c>
      <c r="F113" s="6" t="s">
        <v>688</v>
      </c>
      <c r="G113" s="6">
        <v>4262</v>
      </c>
      <c r="H113" s="6" t="s">
        <v>597</v>
      </c>
      <c r="I113" s="6">
        <v>1987</v>
      </c>
      <c r="J113" s="6" t="s">
        <v>689</v>
      </c>
      <c r="K113" s="6" t="s">
        <v>690</v>
      </c>
      <c r="L113" s="6" t="s">
        <v>691</v>
      </c>
      <c r="M113" s="6" t="s">
        <v>39</v>
      </c>
      <c r="N113" s="6" t="s">
        <v>178</v>
      </c>
      <c r="O113" s="6" t="s">
        <v>568</v>
      </c>
      <c r="P113" s="6" t="s">
        <v>681</v>
      </c>
      <c r="Q113" s="6">
        <v>0</v>
      </c>
      <c r="R113" s="6">
        <v>43.128628999999997</v>
      </c>
      <c r="S113" s="6">
        <v>77.017225999999994</v>
      </c>
      <c r="T113" s="6" t="s">
        <v>682</v>
      </c>
      <c r="U113" s="6" t="s">
        <v>683</v>
      </c>
      <c r="V113" s="6" t="s">
        <v>106</v>
      </c>
      <c r="W113" s="6" t="s">
        <v>684</v>
      </c>
      <c r="X113" s="6">
        <v>5000</v>
      </c>
      <c r="Y113" s="6">
        <v>1983</v>
      </c>
      <c r="Z113" s="6">
        <v>6</v>
      </c>
      <c r="AA113" s="6">
        <v>29</v>
      </c>
      <c r="AE113" s="6" t="s">
        <v>685</v>
      </c>
      <c r="AG113" s="6" t="s">
        <v>648</v>
      </c>
      <c r="AJ113" s="6" t="s">
        <v>686</v>
      </c>
      <c r="AK113" s="6" t="s">
        <v>687</v>
      </c>
      <c r="AL113" s="6" t="b">
        <v>1</v>
      </c>
      <c r="AM113" s="6" t="b">
        <v>1</v>
      </c>
      <c r="AN113" s="6" t="s">
        <v>462</v>
      </c>
      <c r="AP113" t="s">
        <v>3631</v>
      </c>
      <c r="AQ113" t="s">
        <v>3632</v>
      </c>
      <c r="AR113" t="s">
        <v>3633</v>
      </c>
      <c r="AS113" t="s">
        <v>3634</v>
      </c>
      <c r="AT113" s="28" t="s">
        <v>229</v>
      </c>
      <c r="AU113" t="s">
        <v>686</v>
      </c>
      <c r="AV113" t="s">
        <v>3794</v>
      </c>
      <c r="AW113" t="s">
        <v>3794</v>
      </c>
      <c r="AX113" t="s">
        <v>3796</v>
      </c>
      <c r="AY113" t="s">
        <v>3794</v>
      </c>
      <c r="AZ113" t="s">
        <v>3795</v>
      </c>
      <c r="BA113" t="s">
        <v>3630</v>
      </c>
      <c r="BB113" t="s">
        <v>4724</v>
      </c>
    </row>
    <row r="114" spans="1:54" s="6" customFormat="1" x14ac:dyDescent="0.45">
      <c r="A114" s="5">
        <v>45782.579039351847</v>
      </c>
      <c r="B114" s="6">
        <v>412819044</v>
      </c>
      <c r="C114" s="6" t="s">
        <v>3565</v>
      </c>
      <c r="D114" s="6">
        <v>1</v>
      </c>
      <c r="E114" s="6" t="s">
        <v>277</v>
      </c>
      <c r="F114" s="6" t="s">
        <v>568</v>
      </c>
      <c r="G114" s="6">
        <v>4262</v>
      </c>
      <c r="H114" s="6" t="s">
        <v>597</v>
      </c>
      <c r="I114" s="6">
        <v>1987</v>
      </c>
      <c r="J114" s="6" t="s">
        <v>689</v>
      </c>
      <c r="K114" s="6" t="s">
        <v>690</v>
      </c>
      <c r="L114" s="6" t="s">
        <v>691</v>
      </c>
      <c r="M114" s="6" t="s">
        <v>39</v>
      </c>
      <c r="N114" s="6" t="s">
        <v>178</v>
      </c>
      <c r="O114" s="6" t="s">
        <v>568</v>
      </c>
      <c r="P114" s="6" t="s">
        <v>568</v>
      </c>
      <c r="Q114" s="6">
        <v>0</v>
      </c>
      <c r="V114" s="6" t="s">
        <v>119</v>
      </c>
      <c r="X114" s="6">
        <v>5000</v>
      </c>
      <c r="Y114" s="6">
        <v>1979</v>
      </c>
      <c r="AG114" s="6" t="s">
        <v>648</v>
      </c>
      <c r="AH114" s="6" t="s">
        <v>649</v>
      </c>
      <c r="AI114" s="6" t="s">
        <v>229</v>
      </c>
      <c r="AJ114" s="6" t="s">
        <v>686</v>
      </c>
      <c r="AK114" s="6" t="s">
        <v>692</v>
      </c>
      <c r="AL114" s="6" t="b">
        <v>1</v>
      </c>
      <c r="AM114" s="6" t="b">
        <v>0</v>
      </c>
      <c r="AO114" s="6" t="s">
        <v>693</v>
      </c>
      <c r="AP114" t="s">
        <v>3631</v>
      </c>
      <c r="AQ114" t="s">
        <v>3632</v>
      </c>
      <c r="AR114" t="s">
        <v>3633</v>
      </c>
      <c r="AS114" t="s">
        <v>3634</v>
      </c>
      <c r="AT114" s="44" t="s">
        <v>229</v>
      </c>
      <c r="AU114" t="s">
        <v>686</v>
      </c>
      <c r="AV114" t="s">
        <v>3797</v>
      </c>
      <c r="AW114" t="s">
        <v>3797</v>
      </c>
      <c r="AX114" t="s">
        <v>3779</v>
      </c>
      <c r="AY114" t="s">
        <v>3797</v>
      </c>
      <c r="AZ114" t="s">
        <v>3798</v>
      </c>
      <c r="BA114" t="s">
        <v>3630</v>
      </c>
      <c r="BB114" t="s">
        <v>4719</v>
      </c>
    </row>
    <row r="115" spans="1:54" s="6" customFormat="1" x14ac:dyDescent="0.45">
      <c r="A115" s="5">
        <v>45782.578194444453</v>
      </c>
      <c r="B115" s="6">
        <v>412819044</v>
      </c>
      <c r="C115" s="6" t="s">
        <v>3565</v>
      </c>
      <c r="D115" s="6">
        <v>1</v>
      </c>
      <c r="E115" s="6" t="s">
        <v>277</v>
      </c>
      <c r="F115" s="6" t="s">
        <v>568</v>
      </c>
      <c r="G115" s="6">
        <v>4262</v>
      </c>
      <c r="H115" s="6" t="s">
        <v>597</v>
      </c>
      <c r="I115" s="6">
        <v>1987</v>
      </c>
      <c r="J115" s="6" t="s">
        <v>689</v>
      </c>
      <c r="K115" s="6" t="s">
        <v>690</v>
      </c>
      <c r="L115" s="6" t="s">
        <v>691</v>
      </c>
      <c r="M115" s="6" t="s">
        <v>39</v>
      </c>
      <c r="N115" s="6" t="s">
        <v>623</v>
      </c>
      <c r="O115" s="6" t="s">
        <v>568</v>
      </c>
      <c r="P115" s="6" t="s">
        <v>568</v>
      </c>
      <c r="Q115" s="6">
        <v>0</v>
      </c>
      <c r="V115" s="6" t="s">
        <v>119</v>
      </c>
      <c r="X115" s="6">
        <v>5000</v>
      </c>
      <c r="Y115" s="6">
        <v>1979</v>
      </c>
      <c r="AG115" s="6" t="s">
        <v>662</v>
      </c>
      <c r="AH115" s="6" t="s">
        <v>663</v>
      </c>
      <c r="AI115" s="6" t="s">
        <v>229</v>
      </c>
      <c r="AJ115" s="6" t="s">
        <v>686</v>
      </c>
      <c r="AK115" s="6" t="s">
        <v>692</v>
      </c>
      <c r="AL115" s="6" t="b">
        <v>1</v>
      </c>
      <c r="AM115" s="6" t="b">
        <v>0</v>
      </c>
      <c r="AP115" t="s">
        <v>3631</v>
      </c>
      <c r="AQ115" t="s">
        <v>3632</v>
      </c>
      <c r="AR115" t="s">
        <v>3633</v>
      </c>
      <c r="AS115" t="s">
        <v>3634</v>
      </c>
      <c r="AT115" s="44" t="s">
        <v>229</v>
      </c>
      <c r="AU115" t="s">
        <v>686</v>
      </c>
      <c r="AV115" t="s">
        <v>3797</v>
      </c>
      <c r="AW115" t="s">
        <v>3797</v>
      </c>
      <c r="AX115" t="s">
        <v>3779</v>
      </c>
      <c r="AY115" t="s">
        <v>3797</v>
      </c>
      <c r="AZ115" t="s">
        <v>3798</v>
      </c>
      <c r="BA115" t="s">
        <v>3630</v>
      </c>
      <c r="BB115"/>
    </row>
    <row r="116" spans="1:54" s="6" customFormat="1" x14ac:dyDescent="0.45">
      <c r="A116" s="5">
        <v>45782.577233796299</v>
      </c>
      <c r="B116" s="6">
        <v>412819044</v>
      </c>
      <c r="C116" s="6" t="s">
        <v>3565</v>
      </c>
      <c r="D116" s="6">
        <v>1</v>
      </c>
      <c r="E116" s="6" t="s">
        <v>51</v>
      </c>
      <c r="F116" s="6" t="s">
        <v>577</v>
      </c>
      <c r="G116" s="6">
        <v>4262</v>
      </c>
      <c r="H116" s="6" t="s">
        <v>597</v>
      </c>
      <c r="I116" s="6">
        <v>1987</v>
      </c>
      <c r="J116" s="6" t="s">
        <v>689</v>
      </c>
      <c r="K116" s="6" t="s">
        <v>690</v>
      </c>
      <c r="L116" s="6" t="s">
        <v>691</v>
      </c>
      <c r="M116" s="6" t="s">
        <v>39</v>
      </c>
      <c r="N116" s="6" t="s">
        <v>178</v>
      </c>
      <c r="O116" s="6" t="s">
        <v>568</v>
      </c>
      <c r="P116" s="6" t="s">
        <v>694</v>
      </c>
      <c r="Q116" s="6">
        <v>0</v>
      </c>
      <c r="R116" s="6">
        <v>43.224266</v>
      </c>
      <c r="S116" s="6">
        <v>77.290430000000001</v>
      </c>
      <c r="T116" s="6" t="s">
        <v>695</v>
      </c>
      <c r="U116" s="6" t="s">
        <v>696</v>
      </c>
      <c r="V116" s="6" t="s">
        <v>106</v>
      </c>
      <c r="X116" s="6">
        <v>5000</v>
      </c>
      <c r="Y116" s="6">
        <v>1984</v>
      </c>
      <c r="Z116" s="6">
        <v>8</v>
      </c>
      <c r="AA116" s="6">
        <v>4</v>
      </c>
      <c r="AE116" s="6" t="s">
        <v>697</v>
      </c>
      <c r="AG116" s="6" t="s">
        <v>698</v>
      </c>
      <c r="AI116" s="6" t="s">
        <v>229</v>
      </c>
      <c r="AJ116" s="6" t="s">
        <v>686</v>
      </c>
      <c r="AK116" s="6" t="s">
        <v>692</v>
      </c>
      <c r="AL116" s="6" t="b">
        <v>1</v>
      </c>
      <c r="AM116" s="6" t="b">
        <v>0</v>
      </c>
      <c r="AP116" t="s">
        <v>3631</v>
      </c>
      <c r="AQ116" t="s">
        <v>3632</v>
      </c>
      <c r="AR116" t="s">
        <v>3633</v>
      </c>
      <c r="AS116" t="s">
        <v>3634</v>
      </c>
      <c r="AT116" s="44" t="s">
        <v>229</v>
      </c>
      <c r="AU116" t="s">
        <v>686</v>
      </c>
      <c r="AV116" t="s">
        <v>3797</v>
      </c>
      <c r="AW116" t="s">
        <v>3797</v>
      </c>
      <c r="AX116" t="s">
        <v>3779</v>
      </c>
      <c r="AY116" t="s">
        <v>3797</v>
      </c>
      <c r="AZ116" t="s">
        <v>3798</v>
      </c>
      <c r="BA116" t="s">
        <v>3630</v>
      </c>
      <c r="BB116"/>
    </row>
    <row r="117" spans="1:54" s="6" customFormat="1" x14ac:dyDescent="0.45">
      <c r="A117" s="5">
        <v>45782.575266203698</v>
      </c>
      <c r="B117" s="6">
        <v>412819044</v>
      </c>
      <c r="C117" s="6" t="s">
        <v>3565</v>
      </c>
      <c r="D117" s="6">
        <v>1</v>
      </c>
      <c r="E117" s="6" t="s">
        <v>65</v>
      </c>
      <c r="F117" s="6" t="s">
        <v>577</v>
      </c>
      <c r="G117" s="6">
        <v>4262</v>
      </c>
      <c r="H117" s="6" t="s">
        <v>597</v>
      </c>
      <c r="I117" s="6">
        <v>1987</v>
      </c>
      <c r="J117" s="6" t="s">
        <v>689</v>
      </c>
      <c r="K117" s="6" t="s">
        <v>690</v>
      </c>
      <c r="L117" s="6" t="s">
        <v>691</v>
      </c>
      <c r="M117" s="6" t="s">
        <v>39</v>
      </c>
      <c r="N117" s="6" t="s">
        <v>178</v>
      </c>
      <c r="O117" s="6" t="s">
        <v>568</v>
      </c>
      <c r="P117" s="6" t="s">
        <v>699</v>
      </c>
      <c r="Q117" s="6">
        <v>0</v>
      </c>
      <c r="R117" s="6">
        <v>43.762358999999996</v>
      </c>
      <c r="S117" s="6">
        <v>76.437737999999996</v>
      </c>
      <c r="T117" s="6" t="s">
        <v>700</v>
      </c>
      <c r="U117" s="6" t="s">
        <v>701</v>
      </c>
      <c r="V117" s="6" t="s">
        <v>106</v>
      </c>
      <c r="X117" s="6">
        <v>2000</v>
      </c>
      <c r="Y117" s="6">
        <v>1984</v>
      </c>
      <c r="Z117" s="6">
        <v>11</v>
      </c>
      <c r="AA117" s="6">
        <v>16</v>
      </c>
      <c r="AE117" s="6" t="s">
        <v>702</v>
      </c>
      <c r="AG117" s="6" t="s">
        <v>597</v>
      </c>
      <c r="AH117" s="6" t="s">
        <v>574</v>
      </c>
      <c r="AI117" s="6" t="s">
        <v>229</v>
      </c>
      <c r="AJ117" s="6" t="s">
        <v>686</v>
      </c>
      <c r="AK117" s="6" t="s">
        <v>703</v>
      </c>
      <c r="AL117" s="6" t="b">
        <v>1</v>
      </c>
      <c r="AM117" s="6" t="b">
        <v>0</v>
      </c>
      <c r="AP117" t="s">
        <v>3631</v>
      </c>
      <c r="AQ117" t="s">
        <v>3632</v>
      </c>
      <c r="AR117" t="s">
        <v>3633</v>
      </c>
      <c r="AS117" t="s">
        <v>3634</v>
      </c>
      <c r="AT117" s="44" t="s">
        <v>229</v>
      </c>
      <c r="AU117" t="s">
        <v>686</v>
      </c>
      <c r="AV117" t="s">
        <v>3799</v>
      </c>
      <c r="AW117" t="s">
        <v>3799</v>
      </c>
      <c r="AX117" t="s">
        <v>3801</v>
      </c>
      <c r="AY117" t="s">
        <v>3799</v>
      </c>
      <c r="AZ117" t="s">
        <v>3800</v>
      </c>
      <c r="BA117" t="s">
        <v>3630</v>
      </c>
      <c r="BB117"/>
    </row>
    <row r="118" spans="1:54" s="6" customFormat="1" x14ac:dyDescent="0.45">
      <c r="A118" s="5">
        <v>45782.571898148148</v>
      </c>
      <c r="B118" s="6">
        <v>412819044</v>
      </c>
      <c r="C118" s="6" t="s">
        <v>3565</v>
      </c>
      <c r="D118" s="6">
        <v>1</v>
      </c>
      <c r="E118" s="6" t="s">
        <v>277</v>
      </c>
      <c r="F118" s="6" t="s">
        <v>568</v>
      </c>
      <c r="G118" s="6">
        <v>4262</v>
      </c>
      <c r="H118" s="6" t="s">
        <v>597</v>
      </c>
      <c r="I118" s="6">
        <v>1987</v>
      </c>
      <c r="J118" s="6" t="s">
        <v>689</v>
      </c>
      <c r="K118" s="6" t="s">
        <v>690</v>
      </c>
      <c r="L118" s="6" t="s">
        <v>691</v>
      </c>
      <c r="M118" s="6" t="s">
        <v>39</v>
      </c>
      <c r="N118" s="6" t="s">
        <v>178</v>
      </c>
      <c r="O118" s="6" t="s">
        <v>568</v>
      </c>
      <c r="P118" s="6" t="s">
        <v>568</v>
      </c>
      <c r="Q118" s="6">
        <v>0</v>
      </c>
      <c r="V118" s="6" t="s">
        <v>119</v>
      </c>
      <c r="Y118" s="6">
        <v>1979</v>
      </c>
      <c r="AG118" s="6" t="s">
        <v>648</v>
      </c>
      <c r="AH118" s="6" t="s">
        <v>649</v>
      </c>
      <c r="AI118" s="6" t="s">
        <v>229</v>
      </c>
      <c r="AJ118" s="6" t="s">
        <v>686</v>
      </c>
      <c r="AK118" s="6" t="s">
        <v>704</v>
      </c>
      <c r="AL118" s="6" t="b">
        <v>1</v>
      </c>
      <c r="AM118" s="6" t="b">
        <v>0</v>
      </c>
      <c r="AP118" t="s">
        <v>3631</v>
      </c>
      <c r="AQ118" t="s">
        <v>3632</v>
      </c>
      <c r="AR118" t="s">
        <v>3633</v>
      </c>
      <c r="AS118" t="s">
        <v>3634</v>
      </c>
      <c r="AT118" s="44" t="s">
        <v>229</v>
      </c>
      <c r="AU118" t="s">
        <v>686</v>
      </c>
      <c r="AV118" t="s">
        <v>3802</v>
      </c>
      <c r="AW118" t="s">
        <v>3802</v>
      </c>
      <c r="AX118" t="s">
        <v>3694</v>
      </c>
      <c r="AY118" t="s">
        <v>3802</v>
      </c>
      <c r="AZ118" t="s">
        <v>3803</v>
      </c>
      <c r="BA118" t="s">
        <v>3630</v>
      </c>
      <c r="BB118"/>
    </row>
    <row r="119" spans="1:54" s="6" customFormat="1" x14ac:dyDescent="0.45">
      <c r="A119" s="5">
        <v>45782.571516203709</v>
      </c>
      <c r="B119" s="6">
        <v>412819044</v>
      </c>
      <c r="C119" s="6" t="s">
        <v>3565</v>
      </c>
      <c r="D119" s="6">
        <v>1</v>
      </c>
      <c r="E119" s="6" t="s">
        <v>277</v>
      </c>
      <c r="F119" s="6" t="s">
        <v>568</v>
      </c>
      <c r="G119" s="6">
        <v>4262</v>
      </c>
      <c r="H119" s="6" t="s">
        <v>597</v>
      </c>
      <c r="I119" s="6">
        <v>1987</v>
      </c>
      <c r="J119" s="6" t="s">
        <v>689</v>
      </c>
      <c r="K119" s="6" t="s">
        <v>690</v>
      </c>
      <c r="L119" s="6" t="s">
        <v>691</v>
      </c>
      <c r="M119" s="6" t="s">
        <v>39</v>
      </c>
      <c r="N119" s="6" t="s">
        <v>178</v>
      </c>
      <c r="O119" s="6" t="s">
        <v>568</v>
      </c>
      <c r="P119" s="6" t="s">
        <v>568</v>
      </c>
      <c r="Q119" s="6">
        <v>0</v>
      </c>
      <c r="V119" s="6" t="s">
        <v>119</v>
      </c>
      <c r="Y119" s="6">
        <v>1937</v>
      </c>
      <c r="AG119" s="6" t="s">
        <v>658</v>
      </c>
      <c r="AH119" s="6" t="s">
        <v>705</v>
      </c>
      <c r="AI119" s="6" t="s">
        <v>229</v>
      </c>
      <c r="AJ119" s="6" t="s">
        <v>686</v>
      </c>
      <c r="AK119" s="6" t="s">
        <v>704</v>
      </c>
      <c r="AL119" s="6" t="b">
        <v>1</v>
      </c>
      <c r="AM119" s="6" t="b">
        <v>0</v>
      </c>
      <c r="AP119" t="s">
        <v>3631</v>
      </c>
      <c r="AQ119" t="s">
        <v>3632</v>
      </c>
      <c r="AR119" t="s">
        <v>3633</v>
      </c>
      <c r="AS119" t="s">
        <v>3634</v>
      </c>
      <c r="AT119" s="44" t="s">
        <v>229</v>
      </c>
      <c r="AU119" t="s">
        <v>686</v>
      </c>
      <c r="AV119" t="s">
        <v>3802</v>
      </c>
      <c r="AW119" t="s">
        <v>3802</v>
      </c>
      <c r="AX119" t="s">
        <v>3694</v>
      </c>
      <c r="AY119" t="s">
        <v>3802</v>
      </c>
      <c r="AZ119" t="s">
        <v>3803</v>
      </c>
      <c r="BA119" t="s">
        <v>3630</v>
      </c>
      <c r="BB119"/>
    </row>
    <row r="120" spans="1:54" s="6" customFormat="1" x14ac:dyDescent="0.45">
      <c r="A120" s="5">
        <v>45782.570393518523</v>
      </c>
      <c r="B120" s="6">
        <v>412819044</v>
      </c>
      <c r="C120" s="6" t="s">
        <v>3565</v>
      </c>
      <c r="D120" s="6">
        <v>1</v>
      </c>
      <c r="E120" s="6" t="s">
        <v>277</v>
      </c>
      <c r="F120" s="6" t="s">
        <v>568</v>
      </c>
      <c r="G120" s="6">
        <v>4262</v>
      </c>
      <c r="H120" s="6" t="s">
        <v>597</v>
      </c>
      <c r="I120" s="6">
        <v>1987</v>
      </c>
      <c r="J120" s="6" t="s">
        <v>689</v>
      </c>
      <c r="K120" s="6" t="s">
        <v>690</v>
      </c>
      <c r="L120" s="6" t="s">
        <v>691</v>
      </c>
      <c r="M120" s="6" t="s">
        <v>39</v>
      </c>
      <c r="N120" s="6" t="s">
        <v>178</v>
      </c>
      <c r="O120" s="6" t="s">
        <v>568</v>
      </c>
      <c r="P120" s="6" t="s">
        <v>568</v>
      </c>
      <c r="Q120" s="6">
        <v>0</v>
      </c>
      <c r="V120" s="6" t="s">
        <v>119</v>
      </c>
      <c r="Y120" s="6">
        <v>1979</v>
      </c>
      <c r="AG120" s="6" t="s">
        <v>648</v>
      </c>
      <c r="AH120" s="6" t="s">
        <v>706</v>
      </c>
      <c r="AI120" s="6" t="s">
        <v>229</v>
      </c>
      <c r="AJ120" s="6" t="s">
        <v>686</v>
      </c>
      <c r="AK120" s="6" t="s">
        <v>707</v>
      </c>
      <c r="AL120" s="6" t="b">
        <v>1</v>
      </c>
      <c r="AM120" s="6" t="b">
        <v>0</v>
      </c>
      <c r="AP120" t="s">
        <v>3631</v>
      </c>
      <c r="AQ120" t="s">
        <v>3632</v>
      </c>
      <c r="AR120" t="s">
        <v>3633</v>
      </c>
      <c r="AS120" t="s">
        <v>3634</v>
      </c>
      <c r="AT120" s="44" t="s">
        <v>229</v>
      </c>
      <c r="AU120" t="s">
        <v>686</v>
      </c>
      <c r="AV120" t="s">
        <v>3804</v>
      </c>
      <c r="AW120" t="s">
        <v>3804</v>
      </c>
      <c r="AX120" t="s">
        <v>3657</v>
      </c>
      <c r="AY120" t="s">
        <v>3804</v>
      </c>
      <c r="AZ120" t="s">
        <v>3805</v>
      </c>
      <c r="BA120" t="s">
        <v>3630</v>
      </c>
      <c r="BB120"/>
    </row>
    <row r="121" spans="1:54" s="6" customFormat="1" x14ac:dyDescent="0.45">
      <c r="A121" s="5">
        <v>45782.569930555561</v>
      </c>
      <c r="B121" s="6">
        <v>412819044</v>
      </c>
      <c r="C121" s="6" t="s">
        <v>3565</v>
      </c>
      <c r="D121" s="6">
        <v>1</v>
      </c>
      <c r="E121" s="6" t="s">
        <v>277</v>
      </c>
      <c r="F121" s="6" t="s">
        <v>568</v>
      </c>
      <c r="G121" s="6">
        <v>4262</v>
      </c>
      <c r="H121" s="6" t="s">
        <v>597</v>
      </c>
      <c r="I121" s="6">
        <v>1987</v>
      </c>
      <c r="J121" s="6" t="s">
        <v>689</v>
      </c>
      <c r="K121" s="6" t="s">
        <v>690</v>
      </c>
      <c r="L121" s="6" t="s">
        <v>691</v>
      </c>
      <c r="M121" s="6" t="s">
        <v>39</v>
      </c>
      <c r="N121" s="6" t="s">
        <v>178</v>
      </c>
      <c r="O121" s="6" t="s">
        <v>568</v>
      </c>
      <c r="P121" s="6" t="s">
        <v>568</v>
      </c>
      <c r="Q121" s="6">
        <v>0</v>
      </c>
      <c r="V121" s="6" t="s">
        <v>119</v>
      </c>
      <c r="Y121" s="6">
        <v>1937</v>
      </c>
      <c r="AG121" s="6" t="s">
        <v>658</v>
      </c>
      <c r="AH121" s="6" t="s">
        <v>708</v>
      </c>
      <c r="AI121" s="6" t="s">
        <v>229</v>
      </c>
      <c r="AJ121" s="6" t="s">
        <v>686</v>
      </c>
      <c r="AK121" s="6" t="s">
        <v>707</v>
      </c>
      <c r="AL121" s="6" t="b">
        <v>1</v>
      </c>
      <c r="AM121" s="6" t="b">
        <v>0</v>
      </c>
      <c r="AP121" t="s">
        <v>3631</v>
      </c>
      <c r="AQ121" t="s">
        <v>3632</v>
      </c>
      <c r="AR121" t="s">
        <v>3633</v>
      </c>
      <c r="AS121" t="s">
        <v>3634</v>
      </c>
      <c r="AT121" s="44" t="s">
        <v>229</v>
      </c>
      <c r="AU121" t="s">
        <v>686</v>
      </c>
      <c r="AV121" t="s">
        <v>3804</v>
      </c>
      <c r="AW121" t="s">
        <v>3804</v>
      </c>
      <c r="AX121" t="s">
        <v>3657</v>
      </c>
      <c r="AY121" t="s">
        <v>3804</v>
      </c>
      <c r="AZ121" t="s">
        <v>3805</v>
      </c>
      <c r="BA121" t="s">
        <v>3630</v>
      </c>
      <c r="BB121"/>
    </row>
    <row r="122" spans="1:54" s="6" customFormat="1" x14ac:dyDescent="0.45">
      <c r="A122" s="5">
        <v>45782.567083333328</v>
      </c>
      <c r="B122" s="6">
        <v>412819044</v>
      </c>
      <c r="C122" s="6" t="s">
        <v>3565</v>
      </c>
      <c r="D122" s="6">
        <v>1</v>
      </c>
      <c r="E122" s="6" t="s">
        <v>277</v>
      </c>
      <c r="F122" s="6" t="s">
        <v>568</v>
      </c>
      <c r="G122" s="6">
        <v>4262</v>
      </c>
      <c r="H122" s="6" t="s">
        <v>597</v>
      </c>
      <c r="I122" s="6">
        <v>1987</v>
      </c>
      <c r="J122" s="6" t="s">
        <v>689</v>
      </c>
      <c r="K122" s="6" t="s">
        <v>690</v>
      </c>
      <c r="L122" s="6" t="s">
        <v>691</v>
      </c>
      <c r="M122" s="6" t="s">
        <v>39</v>
      </c>
      <c r="N122" s="6" t="s">
        <v>623</v>
      </c>
      <c r="O122" s="6" t="s">
        <v>568</v>
      </c>
      <c r="P122" s="6" t="s">
        <v>568</v>
      </c>
      <c r="Q122" s="6">
        <v>0</v>
      </c>
      <c r="V122" s="6" t="s">
        <v>119</v>
      </c>
      <c r="Y122" s="6">
        <v>1970</v>
      </c>
      <c r="AB122" s="6">
        <v>1979</v>
      </c>
      <c r="AG122" s="6" t="s">
        <v>662</v>
      </c>
      <c r="AH122" s="6" t="s">
        <v>709</v>
      </c>
      <c r="AI122" s="6" t="s">
        <v>229</v>
      </c>
      <c r="AJ122" s="6" t="s">
        <v>686</v>
      </c>
      <c r="AK122" s="6" t="s">
        <v>710</v>
      </c>
      <c r="AL122" s="6" t="b">
        <v>1</v>
      </c>
      <c r="AM122" s="6" t="b">
        <v>0</v>
      </c>
      <c r="AP122" t="s">
        <v>3631</v>
      </c>
      <c r="AQ122" t="s">
        <v>3632</v>
      </c>
      <c r="AR122" t="s">
        <v>3633</v>
      </c>
      <c r="AS122" t="s">
        <v>3634</v>
      </c>
      <c r="AT122" s="44" t="s">
        <v>229</v>
      </c>
      <c r="AU122" t="s">
        <v>686</v>
      </c>
      <c r="AV122" t="s">
        <v>3806</v>
      </c>
      <c r="AW122" t="s">
        <v>3806</v>
      </c>
      <c r="AX122" t="s">
        <v>3694</v>
      </c>
      <c r="AY122" t="s">
        <v>3806</v>
      </c>
      <c r="AZ122" t="s">
        <v>3807</v>
      </c>
      <c r="BA122" t="s">
        <v>3630</v>
      </c>
      <c r="BB122"/>
    </row>
    <row r="123" spans="1:54" s="6" customFormat="1" x14ac:dyDescent="0.45">
      <c r="A123" s="5">
        <v>45782.565567129634</v>
      </c>
      <c r="B123" s="6">
        <v>412819044</v>
      </c>
      <c r="C123" s="6" t="s">
        <v>3565</v>
      </c>
      <c r="D123" s="6">
        <v>1</v>
      </c>
      <c r="E123" s="6" t="s">
        <v>277</v>
      </c>
      <c r="F123" s="6" t="s">
        <v>568</v>
      </c>
      <c r="G123" s="6">
        <v>4262</v>
      </c>
      <c r="H123" s="6" t="s">
        <v>597</v>
      </c>
      <c r="I123" s="6">
        <v>1987</v>
      </c>
      <c r="J123" s="6" t="s">
        <v>689</v>
      </c>
      <c r="K123" s="6" t="s">
        <v>690</v>
      </c>
      <c r="L123" s="6" t="s">
        <v>691</v>
      </c>
      <c r="M123" s="6" t="s">
        <v>39</v>
      </c>
      <c r="N123" s="6" t="s">
        <v>178</v>
      </c>
      <c r="O123" s="6" t="s">
        <v>568</v>
      </c>
      <c r="P123" s="6" t="s">
        <v>568</v>
      </c>
      <c r="Q123" s="6">
        <v>0</v>
      </c>
      <c r="V123" s="6" t="s">
        <v>119</v>
      </c>
      <c r="Y123" s="6">
        <v>1979</v>
      </c>
      <c r="AG123" s="6" t="s">
        <v>648</v>
      </c>
      <c r="AH123" s="6" t="s">
        <v>711</v>
      </c>
      <c r="AI123" s="6" t="s">
        <v>229</v>
      </c>
      <c r="AJ123" s="6" t="s">
        <v>686</v>
      </c>
      <c r="AK123" s="6" t="s">
        <v>710</v>
      </c>
      <c r="AL123" s="6" t="b">
        <v>1</v>
      </c>
      <c r="AM123" s="6" t="b">
        <v>0</v>
      </c>
      <c r="AP123" t="s">
        <v>3631</v>
      </c>
      <c r="AQ123" t="s">
        <v>3632</v>
      </c>
      <c r="AR123" t="s">
        <v>3633</v>
      </c>
      <c r="AS123" t="s">
        <v>3634</v>
      </c>
      <c r="AT123" s="44" t="s">
        <v>229</v>
      </c>
      <c r="AU123" t="s">
        <v>686</v>
      </c>
      <c r="AV123" t="s">
        <v>3806</v>
      </c>
      <c r="AW123" t="s">
        <v>3806</v>
      </c>
      <c r="AX123" t="s">
        <v>3694</v>
      </c>
      <c r="AY123" t="s">
        <v>3806</v>
      </c>
      <c r="AZ123" t="s">
        <v>3807</v>
      </c>
      <c r="BA123" t="s">
        <v>3630</v>
      </c>
      <c r="BB123"/>
    </row>
    <row r="124" spans="1:54" s="6" customFormat="1" x14ac:dyDescent="0.45">
      <c r="A124" s="5">
        <v>45782.560752314806</v>
      </c>
      <c r="B124" s="6">
        <v>412819044</v>
      </c>
      <c r="C124" s="6" t="s">
        <v>3565</v>
      </c>
      <c r="D124" s="6">
        <v>1</v>
      </c>
      <c r="E124" s="6" t="s">
        <v>65</v>
      </c>
      <c r="F124" s="6" t="s">
        <v>577</v>
      </c>
      <c r="G124" s="6">
        <v>3378</v>
      </c>
      <c r="H124" s="6" t="s">
        <v>717</v>
      </c>
      <c r="I124" s="6">
        <v>1994</v>
      </c>
      <c r="J124" s="6" t="s">
        <v>720</v>
      </c>
      <c r="K124" s="6" t="s">
        <v>721</v>
      </c>
      <c r="L124" s="6" t="s">
        <v>722</v>
      </c>
      <c r="M124" s="6" t="s">
        <v>712</v>
      </c>
      <c r="N124" s="6" t="s">
        <v>713</v>
      </c>
      <c r="O124" s="6" t="s">
        <v>714</v>
      </c>
      <c r="P124" s="6" t="s">
        <v>715</v>
      </c>
      <c r="Q124" s="6">
        <v>1</v>
      </c>
      <c r="V124" s="6" t="s">
        <v>119</v>
      </c>
      <c r="Y124" s="6">
        <v>1989</v>
      </c>
      <c r="Z124" s="6">
        <v>6</v>
      </c>
      <c r="AA124" s="6">
        <v>26</v>
      </c>
      <c r="AE124" s="6" t="s">
        <v>716</v>
      </c>
      <c r="AG124" s="6" t="s">
        <v>717</v>
      </c>
      <c r="AJ124" s="6" t="s">
        <v>718</v>
      </c>
      <c r="AK124" s="6" t="s">
        <v>719</v>
      </c>
      <c r="AL124" s="6" t="b">
        <v>1</v>
      </c>
      <c r="AM124" s="6" t="b">
        <v>1</v>
      </c>
      <c r="AN124" s="6" t="s">
        <v>462</v>
      </c>
      <c r="AP124" t="s">
        <v>3631</v>
      </c>
      <c r="AQ124" t="s">
        <v>3632</v>
      </c>
      <c r="AR124" t="s">
        <v>3633</v>
      </c>
      <c r="AS124" t="s">
        <v>3634</v>
      </c>
      <c r="AT124" s="28" t="s">
        <v>1428</v>
      </c>
      <c r="AU124" t="s">
        <v>718</v>
      </c>
      <c r="AV124" t="s">
        <v>3810</v>
      </c>
      <c r="AW124" t="s">
        <v>3810</v>
      </c>
      <c r="AX124" t="s">
        <v>3811</v>
      </c>
      <c r="AY124" t="s">
        <v>3808</v>
      </c>
      <c r="AZ124" t="s">
        <v>3809</v>
      </c>
      <c r="BA124" t="s">
        <v>3630</v>
      </c>
      <c r="BB124" t="s">
        <v>4724</v>
      </c>
    </row>
    <row r="125" spans="1:54" s="6" customFormat="1" x14ac:dyDescent="0.45">
      <c r="A125" s="5">
        <v>45782.557696759257</v>
      </c>
      <c r="B125" s="6">
        <v>412819044</v>
      </c>
      <c r="C125" s="6" t="s">
        <v>3565</v>
      </c>
      <c r="D125" s="6">
        <v>1</v>
      </c>
      <c r="E125" s="6" t="s">
        <v>51</v>
      </c>
      <c r="F125" s="6" t="s">
        <v>726</v>
      </c>
      <c r="G125" s="6">
        <v>3378</v>
      </c>
      <c r="H125" s="6" t="s">
        <v>717</v>
      </c>
      <c r="I125" s="6">
        <v>1994</v>
      </c>
      <c r="J125" s="6" t="s">
        <v>720</v>
      </c>
      <c r="K125" s="6" t="s">
        <v>721</v>
      </c>
      <c r="L125" s="6" t="s">
        <v>722</v>
      </c>
      <c r="M125" s="6" t="s">
        <v>712</v>
      </c>
      <c r="N125" s="6" t="s">
        <v>713</v>
      </c>
      <c r="O125" s="6" t="s">
        <v>714</v>
      </c>
      <c r="P125" s="6" t="s">
        <v>723</v>
      </c>
      <c r="Q125" s="6">
        <v>1</v>
      </c>
      <c r="V125" s="6" t="s">
        <v>119</v>
      </c>
      <c r="Y125" s="6">
        <v>1993</v>
      </c>
      <c r="Z125" s="6">
        <v>7</v>
      </c>
      <c r="AA125" s="6">
        <v>1</v>
      </c>
      <c r="AG125" s="6" t="s">
        <v>717</v>
      </c>
      <c r="AH125" s="6" t="s">
        <v>724</v>
      </c>
      <c r="AJ125" s="6" t="s">
        <v>718</v>
      </c>
      <c r="AK125" s="6" t="s">
        <v>725</v>
      </c>
      <c r="AL125" s="6" t="b">
        <v>1</v>
      </c>
      <c r="AM125" s="6" t="b">
        <v>1</v>
      </c>
      <c r="AN125" s="6" t="s">
        <v>165</v>
      </c>
      <c r="AP125" t="s">
        <v>3631</v>
      </c>
      <c r="AQ125" t="s">
        <v>3632</v>
      </c>
      <c r="AR125" t="s">
        <v>3633</v>
      </c>
      <c r="AS125" t="s">
        <v>3634</v>
      </c>
      <c r="AT125" s="44" t="s">
        <v>1428</v>
      </c>
      <c r="AU125" t="s">
        <v>718</v>
      </c>
      <c r="AV125" t="s">
        <v>3812</v>
      </c>
      <c r="AW125" t="s">
        <v>3812</v>
      </c>
      <c r="AX125" t="s">
        <v>3814</v>
      </c>
      <c r="AY125" t="s">
        <v>3812</v>
      </c>
      <c r="AZ125" t="s">
        <v>3813</v>
      </c>
      <c r="BA125" t="s">
        <v>3630</v>
      </c>
      <c r="BB125" t="s">
        <v>4695</v>
      </c>
    </row>
    <row r="126" spans="1:54" s="6" customFormat="1" x14ac:dyDescent="0.45">
      <c r="A126" s="5">
        <v>45782.557314814811</v>
      </c>
      <c r="B126" s="6">
        <v>412819044</v>
      </c>
      <c r="C126" s="6" t="s">
        <v>3565</v>
      </c>
      <c r="D126" s="6">
        <v>4</v>
      </c>
      <c r="E126" s="6" t="s">
        <v>727</v>
      </c>
      <c r="F126" s="6" t="s">
        <v>577</v>
      </c>
      <c r="G126" s="6">
        <v>3378</v>
      </c>
      <c r="H126" s="6" t="s">
        <v>717</v>
      </c>
      <c r="I126" s="6">
        <v>1994</v>
      </c>
      <c r="J126" s="6" t="s">
        <v>720</v>
      </c>
      <c r="K126" s="6" t="s">
        <v>721</v>
      </c>
      <c r="L126" s="6" t="s">
        <v>722</v>
      </c>
      <c r="M126" s="6" t="s">
        <v>712</v>
      </c>
      <c r="N126" s="6" t="s">
        <v>713</v>
      </c>
      <c r="O126" s="6" t="s">
        <v>714</v>
      </c>
      <c r="P126" s="6" t="s">
        <v>723</v>
      </c>
      <c r="Q126" s="6">
        <v>1</v>
      </c>
      <c r="V126" s="6" t="s">
        <v>119</v>
      </c>
      <c r="Y126" s="6">
        <v>1989</v>
      </c>
      <c r="Z126" s="6">
        <v>7</v>
      </c>
      <c r="AA126" s="6">
        <v>12</v>
      </c>
      <c r="AG126" s="6" t="s">
        <v>717</v>
      </c>
      <c r="AH126" s="6" t="s">
        <v>724</v>
      </c>
      <c r="AJ126" s="6" t="s">
        <v>718</v>
      </c>
      <c r="AK126" s="6" t="s">
        <v>725</v>
      </c>
      <c r="AL126" s="6" t="b">
        <v>1</v>
      </c>
      <c r="AM126" s="6" t="b">
        <v>1</v>
      </c>
      <c r="AN126" s="6" t="s">
        <v>165</v>
      </c>
      <c r="AP126" t="s">
        <v>3631</v>
      </c>
      <c r="AQ126" t="s">
        <v>3632</v>
      </c>
      <c r="AR126" t="s">
        <v>3633</v>
      </c>
      <c r="AS126" t="s">
        <v>3634</v>
      </c>
      <c r="AT126" s="44" t="s">
        <v>1428</v>
      </c>
      <c r="AU126" t="s">
        <v>718</v>
      </c>
      <c r="AV126" t="s">
        <v>3812</v>
      </c>
      <c r="AW126" t="s">
        <v>3812</v>
      </c>
      <c r="AX126" t="s">
        <v>3814</v>
      </c>
      <c r="AY126" t="s">
        <v>3812</v>
      </c>
      <c r="AZ126" t="s">
        <v>3813</v>
      </c>
      <c r="BA126" t="s">
        <v>3630</v>
      </c>
      <c r="BB126" t="s">
        <v>4695</v>
      </c>
    </row>
    <row r="127" spans="1:54" s="6" customFormat="1" x14ac:dyDescent="0.45">
      <c r="A127" s="5">
        <v>45782.556087962963</v>
      </c>
      <c r="B127" s="6">
        <v>412819044</v>
      </c>
      <c r="C127" s="6" t="s">
        <v>3565</v>
      </c>
      <c r="D127" s="6">
        <v>2</v>
      </c>
      <c r="E127" s="6" t="s">
        <v>247</v>
      </c>
      <c r="F127" s="6" t="s">
        <v>726</v>
      </c>
      <c r="G127" s="6">
        <v>3378</v>
      </c>
      <c r="H127" s="6" t="s">
        <v>717</v>
      </c>
      <c r="I127" s="6">
        <v>1994</v>
      </c>
      <c r="J127" s="6" t="s">
        <v>720</v>
      </c>
      <c r="K127" s="6" t="s">
        <v>721</v>
      </c>
      <c r="L127" s="6" t="s">
        <v>722</v>
      </c>
      <c r="M127" s="6" t="s">
        <v>712</v>
      </c>
      <c r="N127" s="6" t="s">
        <v>713</v>
      </c>
      <c r="O127" s="6" t="s">
        <v>714</v>
      </c>
      <c r="P127" s="6" t="s">
        <v>723</v>
      </c>
      <c r="Q127" s="6">
        <v>1</v>
      </c>
      <c r="V127" s="6" t="s">
        <v>119</v>
      </c>
      <c r="Y127" s="6">
        <v>1988</v>
      </c>
      <c r="Z127" s="6">
        <v>7</v>
      </c>
      <c r="AA127" s="6">
        <v>22</v>
      </c>
      <c r="AE127" s="6" t="s">
        <v>728</v>
      </c>
      <c r="AG127" s="6" t="s">
        <v>729</v>
      </c>
      <c r="AJ127" s="6" t="s">
        <v>718</v>
      </c>
      <c r="AK127" s="6" t="s">
        <v>725</v>
      </c>
      <c r="AL127" s="6" t="b">
        <v>1</v>
      </c>
      <c r="AM127" s="6" t="b">
        <v>1</v>
      </c>
      <c r="AN127" s="6" t="s">
        <v>165</v>
      </c>
      <c r="AP127" t="s">
        <v>3631</v>
      </c>
      <c r="AQ127" t="s">
        <v>3632</v>
      </c>
      <c r="AR127" t="s">
        <v>3633</v>
      </c>
      <c r="AS127" t="s">
        <v>3634</v>
      </c>
      <c r="AT127" s="44" t="s">
        <v>1428</v>
      </c>
      <c r="AU127" t="s">
        <v>718</v>
      </c>
      <c r="AV127" t="s">
        <v>3812</v>
      </c>
      <c r="AW127" t="s">
        <v>3812</v>
      </c>
      <c r="AX127" t="s">
        <v>3814</v>
      </c>
      <c r="AY127" t="s">
        <v>3812</v>
      </c>
      <c r="AZ127" t="s">
        <v>3813</v>
      </c>
      <c r="BA127" t="s">
        <v>3630</v>
      </c>
      <c r="BB127" t="s">
        <v>4695</v>
      </c>
    </row>
    <row r="128" spans="1:54" s="6" customFormat="1" x14ac:dyDescent="0.45">
      <c r="A128" s="5">
        <v>45782.554467592592</v>
      </c>
      <c r="B128" s="6">
        <v>412819044</v>
      </c>
      <c r="C128" s="6" t="s">
        <v>3565</v>
      </c>
      <c r="D128" s="6">
        <v>3</v>
      </c>
      <c r="E128" s="6" t="s">
        <v>153</v>
      </c>
      <c r="F128" s="6" t="s">
        <v>726</v>
      </c>
      <c r="G128" s="6">
        <v>3378</v>
      </c>
      <c r="H128" s="6" t="s">
        <v>717</v>
      </c>
      <c r="I128" s="6">
        <v>1994</v>
      </c>
      <c r="J128" s="6" t="s">
        <v>720</v>
      </c>
      <c r="K128" s="6" t="s">
        <v>721</v>
      </c>
      <c r="L128" s="6" t="s">
        <v>722</v>
      </c>
      <c r="M128" s="6" t="s">
        <v>712</v>
      </c>
      <c r="N128" s="6" t="s">
        <v>713</v>
      </c>
      <c r="O128" s="6" t="s">
        <v>714</v>
      </c>
      <c r="P128" s="6" t="s">
        <v>723</v>
      </c>
      <c r="Q128" s="6">
        <v>1</v>
      </c>
      <c r="V128" s="6" t="s">
        <v>119</v>
      </c>
      <c r="Y128" s="6">
        <v>1988</v>
      </c>
      <c r="Z128" s="6">
        <v>7</v>
      </c>
      <c r="AA128" s="6">
        <v>15</v>
      </c>
      <c r="AE128" s="6" t="s">
        <v>730</v>
      </c>
      <c r="AG128" s="6" t="s">
        <v>717</v>
      </c>
      <c r="AH128" s="6" t="s">
        <v>724</v>
      </c>
      <c r="AJ128" s="6" t="s">
        <v>718</v>
      </c>
      <c r="AK128" s="6" t="s">
        <v>725</v>
      </c>
      <c r="AL128" s="6" t="b">
        <v>1</v>
      </c>
      <c r="AM128" s="6" t="b">
        <v>1</v>
      </c>
      <c r="AN128" s="6" t="s">
        <v>165</v>
      </c>
      <c r="AP128" t="s">
        <v>3631</v>
      </c>
      <c r="AQ128" t="s">
        <v>3632</v>
      </c>
      <c r="AR128" t="s">
        <v>3633</v>
      </c>
      <c r="AS128" t="s">
        <v>3634</v>
      </c>
      <c r="AT128" s="44" t="s">
        <v>1428</v>
      </c>
      <c r="AU128" t="s">
        <v>718</v>
      </c>
      <c r="AV128" t="s">
        <v>3812</v>
      </c>
      <c r="AW128" t="s">
        <v>3812</v>
      </c>
      <c r="AX128" t="s">
        <v>3814</v>
      </c>
      <c r="AY128" t="s">
        <v>3812</v>
      </c>
      <c r="AZ128" t="s">
        <v>3813</v>
      </c>
      <c r="BA128" t="s">
        <v>3630</v>
      </c>
      <c r="BB128" t="s">
        <v>4695</v>
      </c>
    </row>
    <row r="129" spans="1:54" s="6" customFormat="1" x14ac:dyDescent="0.45">
      <c r="A129" s="5">
        <v>45782.55296296296</v>
      </c>
      <c r="B129" s="6">
        <v>412819044</v>
      </c>
      <c r="C129" s="6" t="s">
        <v>3565</v>
      </c>
      <c r="D129" s="6">
        <v>6</v>
      </c>
      <c r="E129" s="6" t="s">
        <v>92</v>
      </c>
      <c r="F129" s="6" t="s">
        <v>577</v>
      </c>
      <c r="G129" s="6">
        <v>3378</v>
      </c>
      <c r="H129" s="6" t="s">
        <v>717</v>
      </c>
      <c r="I129" s="6">
        <v>1994</v>
      </c>
      <c r="J129" s="6" t="s">
        <v>720</v>
      </c>
      <c r="K129" s="6" t="s">
        <v>721</v>
      </c>
      <c r="L129" s="6" t="s">
        <v>722</v>
      </c>
      <c r="M129" s="6" t="s">
        <v>712</v>
      </c>
      <c r="N129" s="6" t="s">
        <v>713</v>
      </c>
      <c r="O129" s="6" t="s">
        <v>714</v>
      </c>
      <c r="P129" s="6" t="s">
        <v>723</v>
      </c>
      <c r="Q129" s="6">
        <v>1</v>
      </c>
      <c r="V129" s="6" t="s">
        <v>119</v>
      </c>
      <c r="Y129" s="6">
        <v>1988</v>
      </c>
      <c r="Z129" s="6">
        <v>7</v>
      </c>
      <c r="AA129" s="6">
        <v>6</v>
      </c>
      <c r="AE129" s="6" t="s">
        <v>730</v>
      </c>
      <c r="AG129" s="6" t="s">
        <v>717</v>
      </c>
      <c r="AJ129" s="6" t="s">
        <v>718</v>
      </c>
      <c r="AK129" s="6" t="s">
        <v>725</v>
      </c>
      <c r="AL129" s="6" t="b">
        <v>1</v>
      </c>
      <c r="AM129" s="6" t="b">
        <v>1</v>
      </c>
      <c r="AN129" s="6" t="s">
        <v>165</v>
      </c>
      <c r="AP129" t="s">
        <v>3631</v>
      </c>
      <c r="AQ129" t="s">
        <v>3632</v>
      </c>
      <c r="AR129" t="s">
        <v>3633</v>
      </c>
      <c r="AS129" t="s">
        <v>3634</v>
      </c>
      <c r="AT129" s="44" t="s">
        <v>1428</v>
      </c>
      <c r="AU129" t="s">
        <v>718</v>
      </c>
      <c r="AV129" t="s">
        <v>3812</v>
      </c>
      <c r="AW129" t="s">
        <v>3812</v>
      </c>
      <c r="AX129" t="s">
        <v>3814</v>
      </c>
      <c r="AY129" t="s">
        <v>3812</v>
      </c>
      <c r="AZ129" t="s">
        <v>3813</v>
      </c>
      <c r="BA129" t="s">
        <v>3630</v>
      </c>
      <c r="BB129" t="s">
        <v>4695</v>
      </c>
    </row>
    <row r="130" spans="1:54" s="6" customFormat="1" x14ac:dyDescent="0.45">
      <c r="A130" s="5">
        <v>45782.552569444437</v>
      </c>
      <c r="B130" s="6">
        <v>412819044</v>
      </c>
      <c r="C130" s="6" t="s">
        <v>3565</v>
      </c>
      <c r="D130" s="6">
        <v>1</v>
      </c>
      <c r="E130" s="6" t="s">
        <v>51</v>
      </c>
      <c r="F130" s="6" t="s">
        <v>577</v>
      </c>
      <c r="G130" s="6">
        <v>3378</v>
      </c>
      <c r="H130" s="6" t="s">
        <v>717</v>
      </c>
      <c r="I130" s="6">
        <v>1994</v>
      </c>
      <c r="J130" s="6" t="s">
        <v>720</v>
      </c>
      <c r="K130" s="6" t="s">
        <v>721</v>
      </c>
      <c r="L130" s="6" t="s">
        <v>722</v>
      </c>
      <c r="M130" s="6" t="s">
        <v>712</v>
      </c>
      <c r="N130" s="6" t="s">
        <v>713</v>
      </c>
      <c r="O130" s="6" t="s">
        <v>714</v>
      </c>
      <c r="P130" s="6" t="s">
        <v>723</v>
      </c>
      <c r="Q130" s="6">
        <v>1</v>
      </c>
      <c r="V130" s="6" t="s">
        <v>119</v>
      </c>
      <c r="Y130" s="6">
        <v>1988</v>
      </c>
      <c r="Z130" s="6">
        <v>7</v>
      </c>
      <c r="AA130" s="6">
        <v>6</v>
      </c>
      <c r="AE130" s="6" t="s">
        <v>730</v>
      </c>
      <c r="AG130" s="6" t="s">
        <v>717</v>
      </c>
      <c r="AJ130" s="6" t="s">
        <v>718</v>
      </c>
      <c r="AK130" s="6" t="s">
        <v>725</v>
      </c>
      <c r="AL130" s="6" t="b">
        <v>1</v>
      </c>
      <c r="AM130" s="6" t="b">
        <v>1</v>
      </c>
      <c r="AN130" s="6" t="s">
        <v>462</v>
      </c>
      <c r="AP130" t="s">
        <v>3631</v>
      </c>
      <c r="AQ130" t="s">
        <v>3632</v>
      </c>
      <c r="AR130" t="s">
        <v>3633</v>
      </c>
      <c r="AS130" t="s">
        <v>3634</v>
      </c>
      <c r="AT130" s="28" t="s">
        <v>1428</v>
      </c>
      <c r="AU130" t="s">
        <v>718</v>
      </c>
      <c r="AV130" t="s">
        <v>3812</v>
      </c>
      <c r="AW130" t="s">
        <v>3812</v>
      </c>
      <c r="AX130" t="s">
        <v>3814</v>
      </c>
      <c r="AY130" t="s">
        <v>3812</v>
      </c>
      <c r="AZ130" t="s">
        <v>3813</v>
      </c>
      <c r="BA130" t="s">
        <v>3630</v>
      </c>
      <c r="BB130" t="s">
        <v>4743</v>
      </c>
    </row>
    <row r="131" spans="1:54" s="6" customFormat="1" x14ac:dyDescent="0.45">
      <c r="A131" s="5">
        <v>45782.546122685177</v>
      </c>
      <c r="B131" s="6">
        <v>412819044</v>
      </c>
      <c r="C131" s="6" t="s">
        <v>3565</v>
      </c>
      <c r="D131" s="6">
        <v>2</v>
      </c>
      <c r="E131" s="6" t="s">
        <v>222</v>
      </c>
      <c r="F131" s="6" t="s">
        <v>736</v>
      </c>
      <c r="G131" s="6">
        <v>3378</v>
      </c>
      <c r="H131" s="6" t="s">
        <v>717</v>
      </c>
      <c r="I131" s="6">
        <v>1994</v>
      </c>
      <c r="J131" s="6" t="s">
        <v>720</v>
      </c>
      <c r="K131" s="6" t="s">
        <v>721</v>
      </c>
      <c r="L131" s="6" t="s">
        <v>722</v>
      </c>
      <c r="M131" s="6" t="s">
        <v>541</v>
      </c>
      <c r="N131" s="6" t="s">
        <v>731</v>
      </c>
      <c r="O131" s="6" t="s">
        <v>568</v>
      </c>
      <c r="P131" s="6" t="s">
        <v>732</v>
      </c>
      <c r="Q131" s="6">
        <v>0</v>
      </c>
      <c r="R131" s="6">
        <v>41.657660999999997</v>
      </c>
      <c r="S131" s="6">
        <v>57.699756000000001</v>
      </c>
      <c r="T131" s="6" t="s">
        <v>733</v>
      </c>
      <c r="U131" s="6" t="s">
        <v>734</v>
      </c>
      <c r="V131" s="6" t="s">
        <v>106</v>
      </c>
      <c r="X131" s="6">
        <v>50000</v>
      </c>
      <c r="Y131" s="6">
        <v>1986</v>
      </c>
      <c r="Z131" s="6">
        <v>5</v>
      </c>
      <c r="AA131" s="6">
        <v>29</v>
      </c>
      <c r="AG131" s="6" t="s">
        <v>735</v>
      </c>
      <c r="AJ131" s="6" t="s">
        <v>718</v>
      </c>
      <c r="AK131" s="6" t="s">
        <v>725</v>
      </c>
      <c r="AL131" s="6" t="b">
        <v>1</v>
      </c>
      <c r="AM131" s="6" t="b">
        <v>0</v>
      </c>
      <c r="AP131" t="s">
        <v>3631</v>
      </c>
      <c r="AQ131" t="s">
        <v>3632</v>
      </c>
      <c r="AR131" t="s">
        <v>3633</v>
      </c>
      <c r="AS131" t="s">
        <v>3634</v>
      </c>
      <c r="AT131" s="44" t="s">
        <v>1428</v>
      </c>
      <c r="AU131" t="s">
        <v>718</v>
      </c>
      <c r="AV131" t="s">
        <v>3812</v>
      </c>
      <c r="AW131" t="s">
        <v>3812</v>
      </c>
      <c r="AX131" t="s">
        <v>3814</v>
      </c>
      <c r="AY131" t="s">
        <v>3812</v>
      </c>
      <c r="AZ131" t="s">
        <v>3813</v>
      </c>
      <c r="BA131" t="s">
        <v>3630</v>
      </c>
      <c r="BB131" t="s">
        <v>4687</v>
      </c>
    </row>
    <row r="132" spans="1:54" s="6" customFormat="1" x14ac:dyDescent="0.45">
      <c r="A132" s="5">
        <v>45782.543217592603</v>
      </c>
      <c r="B132" s="6">
        <v>412819044</v>
      </c>
      <c r="C132" s="6" t="s">
        <v>3565</v>
      </c>
      <c r="D132" s="6">
        <v>1</v>
      </c>
      <c r="E132" s="6" t="s">
        <v>65</v>
      </c>
      <c r="F132" s="6" t="s">
        <v>736</v>
      </c>
      <c r="G132" s="6">
        <v>3378</v>
      </c>
      <c r="H132" s="6" t="s">
        <v>717</v>
      </c>
      <c r="I132" s="6">
        <v>1994</v>
      </c>
      <c r="J132" s="6" t="s">
        <v>720</v>
      </c>
      <c r="K132" s="6" t="s">
        <v>721</v>
      </c>
      <c r="L132" s="6" t="s">
        <v>722</v>
      </c>
      <c r="M132" s="6" t="s">
        <v>39</v>
      </c>
      <c r="N132" s="6" t="s">
        <v>737</v>
      </c>
      <c r="O132" s="6" t="s">
        <v>738</v>
      </c>
      <c r="P132" s="6" t="s">
        <v>739</v>
      </c>
      <c r="Q132" s="6">
        <v>0</v>
      </c>
      <c r="R132" s="6">
        <v>44.808956999999999</v>
      </c>
      <c r="S132" s="6">
        <v>69.998312999999996</v>
      </c>
      <c r="T132" s="6" t="s">
        <v>740</v>
      </c>
      <c r="U132" s="6" t="s">
        <v>741</v>
      </c>
      <c r="V132" s="6" t="s">
        <v>106</v>
      </c>
      <c r="W132" s="6" t="s">
        <v>742</v>
      </c>
      <c r="X132" s="6">
        <v>3000</v>
      </c>
      <c r="Y132" s="6">
        <v>1989</v>
      </c>
      <c r="Z132" s="6">
        <v>6</v>
      </c>
      <c r="AA132" s="6">
        <v>27</v>
      </c>
      <c r="AE132" s="6" t="s">
        <v>743</v>
      </c>
      <c r="AG132" s="6" t="s">
        <v>566</v>
      </c>
      <c r="AH132" s="6" t="s">
        <v>744</v>
      </c>
      <c r="AJ132" s="6" t="s">
        <v>718</v>
      </c>
      <c r="AK132" s="6" t="s">
        <v>725</v>
      </c>
      <c r="AL132" s="6" t="b">
        <v>1</v>
      </c>
      <c r="AM132" s="6" t="b">
        <v>0</v>
      </c>
      <c r="AP132" t="s">
        <v>3631</v>
      </c>
      <c r="AQ132" t="s">
        <v>3632</v>
      </c>
      <c r="AR132" t="s">
        <v>3633</v>
      </c>
      <c r="AS132" t="s">
        <v>3634</v>
      </c>
      <c r="AT132" s="44" t="s">
        <v>1428</v>
      </c>
      <c r="AU132" t="s">
        <v>718</v>
      </c>
      <c r="AV132" t="s">
        <v>3812</v>
      </c>
      <c r="AW132" t="s">
        <v>3812</v>
      </c>
      <c r="AX132" t="s">
        <v>3814</v>
      </c>
      <c r="AY132" t="s">
        <v>3812</v>
      </c>
      <c r="AZ132" t="s">
        <v>3813</v>
      </c>
      <c r="BA132" t="s">
        <v>3630</v>
      </c>
      <c r="BB132" t="s">
        <v>4687</v>
      </c>
    </row>
    <row r="133" spans="1:54" s="6" customFormat="1" x14ac:dyDescent="0.45">
      <c r="A133" s="5">
        <v>45782.532465277778</v>
      </c>
      <c r="B133" s="6">
        <v>412819044</v>
      </c>
      <c r="C133" s="6" t="s">
        <v>3565</v>
      </c>
      <c r="D133" s="6">
        <v>1</v>
      </c>
      <c r="E133" s="6" t="s">
        <v>65</v>
      </c>
      <c r="F133" s="6" t="s">
        <v>750</v>
      </c>
      <c r="G133" s="6">
        <v>3378</v>
      </c>
      <c r="H133" s="6" t="s">
        <v>717</v>
      </c>
      <c r="I133" s="6">
        <v>1994</v>
      </c>
      <c r="J133" s="6" t="s">
        <v>720</v>
      </c>
      <c r="K133" s="6" t="s">
        <v>721</v>
      </c>
      <c r="L133" s="6" t="s">
        <v>722</v>
      </c>
      <c r="M133" s="6" t="s">
        <v>745</v>
      </c>
      <c r="N133" s="6" t="s">
        <v>746</v>
      </c>
      <c r="O133" s="6" t="s">
        <v>747</v>
      </c>
      <c r="P133" s="6" t="s">
        <v>748</v>
      </c>
      <c r="Q133" s="6">
        <v>0</v>
      </c>
      <c r="V133" s="6" t="s">
        <v>119</v>
      </c>
      <c r="Y133" s="6">
        <v>1974</v>
      </c>
      <c r="Z133" s="6">
        <v>7</v>
      </c>
      <c r="AA133" s="6">
        <v>8</v>
      </c>
      <c r="AE133" s="6" t="s">
        <v>749</v>
      </c>
      <c r="AG133" s="6" t="s">
        <v>568</v>
      </c>
      <c r="AJ133" s="6" t="s">
        <v>718</v>
      </c>
      <c r="AK133" s="6" t="s">
        <v>725</v>
      </c>
      <c r="AL133" s="6" t="b">
        <v>1</v>
      </c>
      <c r="AM133" s="6" t="b">
        <v>0</v>
      </c>
      <c r="AP133" t="s">
        <v>3631</v>
      </c>
      <c r="AQ133" t="s">
        <v>3632</v>
      </c>
      <c r="AR133" t="s">
        <v>3633</v>
      </c>
      <c r="AS133" t="s">
        <v>3634</v>
      </c>
      <c r="AT133" s="44" t="s">
        <v>1428</v>
      </c>
      <c r="AU133" t="s">
        <v>718</v>
      </c>
      <c r="AV133" t="s">
        <v>3812</v>
      </c>
      <c r="AW133" t="s">
        <v>3812</v>
      </c>
      <c r="AX133" t="s">
        <v>3814</v>
      </c>
      <c r="AY133" t="s">
        <v>3812</v>
      </c>
      <c r="AZ133" t="s">
        <v>3813</v>
      </c>
      <c r="BA133" t="s">
        <v>3630</v>
      </c>
      <c r="BB133" t="s">
        <v>4687</v>
      </c>
    </row>
    <row r="134" spans="1:54" s="6" customFormat="1" x14ac:dyDescent="0.45">
      <c r="A134" s="5">
        <v>45782.5315162037</v>
      </c>
      <c r="B134" s="6">
        <v>412819044</v>
      </c>
      <c r="C134" s="6" t="s">
        <v>3565</v>
      </c>
      <c r="D134" s="6">
        <v>1</v>
      </c>
      <c r="E134" s="6" t="s">
        <v>65</v>
      </c>
      <c r="F134" s="6" t="s">
        <v>752</v>
      </c>
      <c r="G134" s="6">
        <v>3378</v>
      </c>
      <c r="H134" s="6" t="s">
        <v>717</v>
      </c>
      <c r="I134" s="6">
        <v>1994</v>
      </c>
      <c r="J134" s="6" t="s">
        <v>720</v>
      </c>
      <c r="K134" s="6" t="s">
        <v>721</v>
      </c>
      <c r="L134" s="6" t="s">
        <v>722</v>
      </c>
      <c r="M134" s="6" t="s">
        <v>745</v>
      </c>
      <c r="N134" s="6" t="s">
        <v>746</v>
      </c>
      <c r="O134" s="6" t="s">
        <v>747</v>
      </c>
      <c r="P134" s="6" t="s">
        <v>748</v>
      </c>
      <c r="Q134" s="6">
        <v>0</v>
      </c>
      <c r="V134" s="6" t="s">
        <v>119</v>
      </c>
      <c r="Y134" s="6">
        <v>1972</v>
      </c>
      <c r="Z134" s="6">
        <v>6</v>
      </c>
      <c r="AA134" s="6">
        <v>18</v>
      </c>
      <c r="AE134" s="6" t="s">
        <v>751</v>
      </c>
      <c r="AG134" s="6" t="s">
        <v>568</v>
      </c>
      <c r="AJ134" s="6" t="s">
        <v>718</v>
      </c>
      <c r="AK134" s="6" t="s">
        <v>725</v>
      </c>
      <c r="AL134" s="6" t="b">
        <v>1</v>
      </c>
      <c r="AM134" s="6" t="b">
        <v>0</v>
      </c>
      <c r="AP134" t="s">
        <v>3631</v>
      </c>
      <c r="AQ134" t="s">
        <v>3632</v>
      </c>
      <c r="AR134" t="s">
        <v>3633</v>
      </c>
      <c r="AS134" t="s">
        <v>3634</v>
      </c>
      <c r="AT134" s="44" t="s">
        <v>1428</v>
      </c>
      <c r="AU134" t="s">
        <v>718</v>
      </c>
      <c r="AV134" t="s">
        <v>3812</v>
      </c>
      <c r="AW134" t="s">
        <v>3812</v>
      </c>
      <c r="AX134" t="s">
        <v>3814</v>
      </c>
      <c r="AY134" t="s">
        <v>3812</v>
      </c>
      <c r="AZ134" t="s">
        <v>3813</v>
      </c>
      <c r="BA134" t="s">
        <v>3630</v>
      </c>
      <c r="BB134" t="s">
        <v>4687</v>
      </c>
    </row>
    <row r="135" spans="1:54" s="6" customFormat="1" x14ac:dyDescent="0.45">
      <c r="A135" s="5">
        <v>45782.527488425927</v>
      </c>
      <c r="B135" s="6">
        <v>412819044</v>
      </c>
      <c r="C135" s="6" t="s">
        <v>3565</v>
      </c>
      <c r="D135" s="6">
        <v>1</v>
      </c>
      <c r="E135" s="6" t="s">
        <v>65</v>
      </c>
      <c r="F135" s="6" t="s">
        <v>736</v>
      </c>
      <c r="G135" s="6">
        <v>3378</v>
      </c>
      <c r="H135" s="6" t="s">
        <v>717</v>
      </c>
      <c r="I135" s="6">
        <v>1994</v>
      </c>
      <c r="J135" s="6" t="s">
        <v>720</v>
      </c>
      <c r="K135" s="6" t="s">
        <v>721</v>
      </c>
      <c r="L135" s="6" t="s">
        <v>722</v>
      </c>
      <c r="M135" s="6" t="s">
        <v>753</v>
      </c>
      <c r="N135" s="6" t="s">
        <v>568</v>
      </c>
      <c r="O135" s="6" t="s">
        <v>568</v>
      </c>
      <c r="P135" s="6" t="s">
        <v>568</v>
      </c>
      <c r="Q135" s="6">
        <v>0</v>
      </c>
      <c r="V135" s="6" t="s">
        <v>119</v>
      </c>
      <c r="Y135" s="6">
        <v>1983</v>
      </c>
      <c r="Z135" s="6">
        <v>9</v>
      </c>
      <c r="AG135" s="6" t="s">
        <v>573</v>
      </c>
      <c r="AJ135" s="6" t="s">
        <v>718</v>
      </c>
      <c r="AK135" s="6" t="s">
        <v>725</v>
      </c>
      <c r="AL135" s="6" t="b">
        <v>1</v>
      </c>
      <c r="AM135" s="6" t="b">
        <v>0</v>
      </c>
      <c r="AP135" t="s">
        <v>3631</v>
      </c>
      <c r="AQ135" t="s">
        <v>3632</v>
      </c>
      <c r="AR135" t="s">
        <v>3633</v>
      </c>
      <c r="AS135" t="s">
        <v>3634</v>
      </c>
      <c r="AT135" s="44" t="s">
        <v>1428</v>
      </c>
      <c r="AU135" t="s">
        <v>718</v>
      </c>
      <c r="AV135" t="s">
        <v>3812</v>
      </c>
      <c r="AW135" t="s">
        <v>3812</v>
      </c>
      <c r="AX135" t="s">
        <v>3814</v>
      </c>
      <c r="AY135" t="s">
        <v>3812</v>
      </c>
      <c r="AZ135" t="s">
        <v>3813</v>
      </c>
      <c r="BA135" t="s">
        <v>3630</v>
      </c>
      <c r="BB135" t="s">
        <v>4687</v>
      </c>
    </row>
    <row r="136" spans="1:54" s="6" customFormat="1" x14ac:dyDescent="0.45">
      <c r="A136" s="5">
        <v>45780.473344907412</v>
      </c>
      <c r="B136" s="6">
        <v>412819044</v>
      </c>
      <c r="C136" s="6" t="s">
        <v>3565</v>
      </c>
      <c r="D136" s="6">
        <v>1</v>
      </c>
      <c r="E136" s="6" t="s">
        <v>51</v>
      </c>
      <c r="F136" s="6" t="s">
        <v>577</v>
      </c>
      <c r="G136" s="6">
        <v>4956</v>
      </c>
      <c r="H136" s="6" t="s">
        <v>761</v>
      </c>
      <c r="I136" s="6">
        <v>1995</v>
      </c>
      <c r="J136" s="6" t="s">
        <v>762</v>
      </c>
      <c r="K136" s="6" t="s">
        <v>763</v>
      </c>
      <c r="L136" s="6" t="s">
        <v>764</v>
      </c>
      <c r="M136" s="6" t="s">
        <v>39</v>
      </c>
      <c r="N136" s="6" t="s">
        <v>178</v>
      </c>
      <c r="O136" s="6" t="s">
        <v>754</v>
      </c>
      <c r="P136" s="6" t="s">
        <v>755</v>
      </c>
      <c r="Q136" s="6">
        <v>0</v>
      </c>
      <c r="R136" s="6">
        <v>43.279721000000002</v>
      </c>
      <c r="S136" s="6">
        <v>77.349249</v>
      </c>
      <c r="T136" s="6" t="s">
        <v>756</v>
      </c>
      <c r="U136" s="6" t="s">
        <v>757</v>
      </c>
      <c r="V136" s="6" t="s">
        <v>106</v>
      </c>
      <c r="X136" s="6">
        <v>1500</v>
      </c>
      <c r="Y136" s="6">
        <v>1986</v>
      </c>
      <c r="Z136" s="6">
        <v>8</v>
      </c>
      <c r="AA136" s="6">
        <v>26</v>
      </c>
      <c r="AG136" s="6" t="s">
        <v>758</v>
      </c>
      <c r="AJ136" s="6" t="s">
        <v>759</v>
      </c>
      <c r="AK136" s="6" t="s">
        <v>760</v>
      </c>
      <c r="AL136" s="6" t="b">
        <v>1</v>
      </c>
      <c r="AM136" s="6" t="b">
        <v>1</v>
      </c>
      <c r="AN136" s="6" t="s">
        <v>462</v>
      </c>
      <c r="AP136" t="s">
        <v>3631</v>
      </c>
      <c r="AQ136" t="s">
        <v>3632</v>
      </c>
      <c r="AR136" t="s">
        <v>3633</v>
      </c>
      <c r="AS136" t="s">
        <v>3634</v>
      </c>
      <c r="AT136" s="28" t="s">
        <v>48</v>
      </c>
      <c r="AU136" t="s">
        <v>759</v>
      </c>
      <c r="AV136" t="s">
        <v>3815</v>
      </c>
      <c r="AW136" t="s">
        <v>3815</v>
      </c>
      <c r="AX136" t="s">
        <v>3817</v>
      </c>
      <c r="AY136" t="s">
        <v>3815</v>
      </c>
      <c r="AZ136" t="s">
        <v>4741</v>
      </c>
      <c r="BA136" t="s">
        <v>3630</v>
      </c>
      <c r="BB136" t="s">
        <v>4724</v>
      </c>
    </row>
    <row r="137" spans="1:54" s="6" customFormat="1" x14ac:dyDescent="0.45">
      <c r="A137" s="5">
        <v>45780.468078703707</v>
      </c>
      <c r="B137" s="6">
        <v>412819044</v>
      </c>
      <c r="C137" s="6" t="s">
        <v>3565</v>
      </c>
      <c r="D137" s="6">
        <v>5</v>
      </c>
      <c r="E137" s="6" t="s">
        <v>772</v>
      </c>
      <c r="F137" s="6" t="s">
        <v>773</v>
      </c>
      <c r="G137" s="6">
        <v>4688</v>
      </c>
      <c r="H137" s="6" t="s">
        <v>653</v>
      </c>
      <c r="I137" s="6">
        <v>1940</v>
      </c>
      <c r="J137" s="6" t="s">
        <v>774</v>
      </c>
      <c r="K137" s="6" t="s">
        <v>775</v>
      </c>
      <c r="L137" s="6" t="s">
        <v>776</v>
      </c>
      <c r="M137" s="6" t="s">
        <v>39</v>
      </c>
      <c r="N137" s="6" t="s">
        <v>568</v>
      </c>
      <c r="O137" s="6" t="s">
        <v>568</v>
      </c>
      <c r="P137" s="6" t="s">
        <v>681</v>
      </c>
      <c r="Q137" s="6">
        <v>0</v>
      </c>
      <c r="R137" s="6">
        <v>43.289437</v>
      </c>
      <c r="S137" s="6">
        <v>76.994337999999999</v>
      </c>
      <c r="T137" s="6" t="s">
        <v>765</v>
      </c>
      <c r="U137" s="6" t="s">
        <v>766</v>
      </c>
      <c r="V137" s="6" t="s">
        <v>106</v>
      </c>
      <c r="W137" s="6" t="s">
        <v>767</v>
      </c>
      <c r="X137" s="6">
        <v>6000</v>
      </c>
      <c r="Y137" s="6">
        <v>1919</v>
      </c>
      <c r="Z137" s="6">
        <v>7</v>
      </c>
      <c r="AB137" s="6">
        <v>1929</v>
      </c>
      <c r="AC137" s="6">
        <v>5</v>
      </c>
      <c r="AG137" s="6" t="s">
        <v>658</v>
      </c>
      <c r="AH137" s="6" t="s">
        <v>768</v>
      </c>
      <c r="AJ137" s="6" t="s">
        <v>769</v>
      </c>
      <c r="AK137" s="6" t="s">
        <v>770</v>
      </c>
      <c r="AL137" s="6" t="b">
        <v>1</v>
      </c>
      <c r="AM137" s="6" t="b">
        <v>1</v>
      </c>
      <c r="AN137" s="6" t="s">
        <v>455</v>
      </c>
      <c r="AO137" s="6" t="s">
        <v>771</v>
      </c>
      <c r="AP137" t="s">
        <v>3631</v>
      </c>
      <c r="AQ137" t="s">
        <v>3632</v>
      </c>
      <c r="AR137" t="s">
        <v>3633</v>
      </c>
      <c r="AS137" t="s">
        <v>3634</v>
      </c>
      <c r="AT137" s="44" t="s">
        <v>887</v>
      </c>
      <c r="AU137" t="s">
        <v>769</v>
      </c>
      <c r="AV137" t="s">
        <v>3818</v>
      </c>
      <c r="AW137" t="s">
        <v>3818</v>
      </c>
      <c r="AX137" t="s">
        <v>3820</v>
      </c>
      <c r="AY137" t="s">
        <v>3818</v>
      </c>
      <c r="AZ137" t="s">
        <v>4715</v>
      </c>
      <c r="BA137" t="s">
        <v>3630</v>
      </c>
      <c r="BB137" t="s">
        <v>4716</v>
      </c>
    </row>
    <row r="138" spans="1:54" s="6" customFormat="1" x14ac:dyDescent="0.45">
      <c r="A138" s="5">
        <v>45780.456736111111</v>
      </c>
      <c r="B138" s="6">
        <v>412819044</v>
      </c>
      <c r="C138" s="6" t="s">
        <v>3565</v>
      </c>
      <c r="D138" s="6">
        <v>1</v>
      </c>
      <c r="E138" s="6" t="s">
        <v>277</v>
      </c>
      <c r="F138" s="6" t="s">
        <v>786</v>
      </c>
      <c r="G138" s="6">
        <v>4682</v>
      </c>
      <c r="H138" s="6" t="s">
        <v>787</v>
      </c>
      <c r="I138" s="6">
        <v>1934</v>
      </c>
      <c r="J138" s="6" t="s">
        <v>788</v>
      </c>
      <c r="K138" s="6" t="s">
        <v>789</v>
      </c>
      <c r="L138" s="6" t="s">
        <v>790</v>
      </c>
      <c r="M138" s="6" t="s">
        <v>777</v>
      </c>
      <c r="N138" s="6" t="s">
        <v>568</v>
      </c>
      <c r="O138" s="6" t="s">
        <v>568</v>
      </c>
      <c r="P138" s="6" t="s">
        <v>778</v>
      </c>
      <c r="Q138" s="6">
        <v>0</v>
      </c>
      <c r="R138" s="6">
        <v>43.512836999999998</v>
      </c>
      <c r="S138" s="6">
        <v>39.873750999999999</v>
      </c>
      <c r="T138" s="6" t="s">
        <v>779</v>
      </c>
      <c r="U138" s="6" t="s">
        <v>780</v>
      </c>
      <c r="V138" s="6" t="s">
        <v>106</v>
      </c>
      <c r="W138" s="6" t="s">
        <v>781</v>
      </c>
      <c r="X138" s="6">
        <v>10000</v>
      </c>
      <c r="Y138" s="6">
        <v>1927</v>
      </c>
      <c r="Z138" s="6">
        <v>8</v>
      </c>
      <c r="AB138" s="6">
        <v>1930</v>
      </c>
      <c r="AC138" s="6">
        <v>8</v>
      </c>
      <c r="AE138" s="6" t="s">
        <v>782</v>
      </c>
      <c r="AG138" s="6" t="s">
        <v>653</v>
      </c>
      <c r="AH138" s="6" t="s">
        <v>783</v>
      </c>
      <c r="AJ138" s="6" t="s">
        <v>784</v>
      </c>
      <c r="AK138" s="6" t="s">
        <v>785</v>
      </c>
      <c r="AL138" s="6" t="b">
        <v>1</v>
      </c>
      <c r="AM138" s="6" t="b">
        <v>1</v>
      </c>
      <c r="AN138" s="6" t="s">
        <v>455</v>
      </c>
      <c r="AP138" t="s">
        <v>3631</v>
      </c>
      <c r="AQ138" t="s">
        <v>3632</v>
      </c>
      <c r="AR138" t="s">
        <v>3633</v>
      </c>
      <c r="AS138" t="s">
        <v>3634</v>
      </c>
      <c r="AT138" s="44" t="s">
        <v>48</v>
      </c>
      <c r="AU138" t="s">
        <v>784</v>
      </c>
      <c r="AV138" t="s">
        <v>3823</v>
      </c>
      <c r="AW138" t="s">
        <v>3823</v>
      </c>
      <c r="AX138" t="s">
        <v>3824</v>
      </c>
      <c r="AY138" t="s">
        <v>3821</v>
      </c>
      <c r="AZ138" t="s">
        <v>3822</v>
      </c>
      <c r="BA138" t="s">
        <v>3630</v>
      </c>
      <c r="BB138"/>
    </row>
    <row r="139" spans="1:54" s="6" customFormat="1" x14ac:dyDescent="0.45">
      <c r="A139" s="5">
        <v>45780.447534722218</v>
      </c>
      <c r="B139" s="6">
        <v>412819044</v>
      </c>
      <c r="C139" s="6" t="s">
        <v>3565</v>
      </c>
      <c r="D139" s="6">
        <v>2</v>
      </c>
      <c r="E139" s="6" t="s">
        <v>222</v>
      </c>
      <c r="G139" s="6">
        <v>4682</v>
      </c>
      <c r="H139" s="6" t="s">
        <v>787</v>
      </c>
      <c r="I139" s="6">
        <v>1934</v>
      </c>
      <c r="J139" s="6" t="s">
        <v>788</v>
      </c>
      <c r="K139" s="6" t="s">
        <v>789</v>
      </c>
      <c r="L139" s="6" t="s">
        <v>790</v>
      </c>
      <c r="M139" s="6" t="s">
        <v>39</v>
      </c>
      <c r="N139" s="6" t="s">
        <v>568</v>
      </c>
      <c r="O139" s="6" t="s">
        <v>568</v>
      </c>
      <c r="P139" s="6" t="s">
        <v>791</v>
      </c>
      <c r="Q139" s="6">
        <v>0</v>
      </c>
      <c r="R139" s="6">
        <v>45.667352999999999</v>
      </c>
      <c r="S139" s="6">
        <v>75.449344999999994</v>
      </c>
      <c r="T139" s="6" t="s">
        <v>792</v>
      </c>
      <c r="U139" s="6" t="s">
        <v>793</v>
      </c>
      <c r="V139" s="6" t="s">
        <v>106</v>
      </c>
      <c r="W139" s="6" t="s">
        <v>794</v>
      </c>
      <c r="X139" s="6">
        <v>50000</v>
      </c>
      <c r="Y139" s="6">
        <v>1913</v>
      </c>
      <c r="Z139" s="6">
        <v>5</v>
      </c>
      <c r="AG139" s="6" t="s">
        <v>658</v>
      </c>
      <c r="AJ139" s="6" t="s">
        <v>795</v>
      </c>
      <c r="AK139" s="6" t="s">
        <v>796</v>
      </c>
      <c r="AL139" s="6" t="b">
        <v>1</v>
      </c>
      <c r="AM139" s="6" t="b">
        <v>1</v>
      </c>
      <c r="AN139" s="6" t="s">
        <v>455</v>
      </c>
      <c r="AP139" t="s">
        <v>3631</v>
      </c>
      <c r="AQ139" t="s">
        <v>3632</v>
      </c>
      <c r="AR139" t="s">
        <v>3633</v>
      </c>
      <c r="AS139" t="s">
        <v>3634</v>
      </c>
      <c r="AT139" s="44" t="s">
        <v>229</v>
      </c>
      <c r="AU139" t="s">
        <v>1460</v>
      </c>
      <c r="AV139" t="s">
        <v>3827</v>
      </c>
      <c r="AW139" t="s">
        <v>3827</v>
      </c>
      <c r="AX139" t="s">
        <v>3677</v>
      </c>
      <c r="AY139" t="s">
        <v>3825</v>
      </c>
      <c r="AZ139" t="s">
        <v>3826</v>
      </c>
      <c r="BA139" t="s">
        <v>3630</v>
      </c>
      <c r="BB139" t="s">
        <v>4702</v>
      </c>
    </row>
    <row r="140" spans="1:54" s="6" customFormat="1" x14ac:dyDescent="0.45">
      <c r="A140" s="5">
        <v>45780.43922453704</v>
      </c>
      <c r="B140" s="6">
        <v>412819044</v>
      </c>
      <c r="C140" s="6" t="s">
        <v>3565</v>
      </c>
      <c r="D140" s="6">
        <v>2</v>
      </c>
      <c r="E140" s="6" t="s">
        <v>222</v>
      </c>
      <c r="G140" s="6">
        <v>4584</v>
      </c>
      <c r="H140" s="6" t="s">
        <v>802</v>
      </c>
      <c r="I140" s="6">
        <v>2007</v>
      </c>
      <c r="J140" s="6" t="s">
        <v>803</v>
      </c>
      <c r="K140" s="6" t="s">
        <v>804</v>
      </c>
      <c r="L140" s="6" t="s">
        <v>805</v>
      </c>
      <c r="M140" s="6" t="s">
        <v>39</v>
      </c>
      <c r="N140" s="6" t="s">
        <v>102</v>
      </c>
      <c r="O140" s="6" t="s">
        <v>568</v>
      </c>
      <c r="P140" s="6" t="s">
        <v>797</v>
      </c>
      <c r="Q140" s="6">
        <v>0</v>
      </c>
      <c r="R140" s="6">
        <v>45.901406999999999</v>
      </c>
      <c r="S140" s="6">
        <v>78.168687000000006</v>
      </c>
      <c r="T140" s="6" t="s">
        <v>798</v>
      </c>
      <c r="U140" s="6" t="s">
        <v>799</v>
      </c>
      <c r="V140" s="6" t="s">
        <v>106</v>
      </c>
      <c r="X140" s="6">
        <v>2500</v>
      </c>
      <c r="Y140" s="6">
        <v>1988</v>
      </c>
      <c r="Z140" s="6">
        <v>7</v>
      </c>
      <c r="AA140" s="6">
        <v>31</v>
      </c>
      <c r="AG140" s="6" t="s">
        <v>800</v>
      </c>
      <c r="AJ140" s="6" t="s">
        <v>801</v>
      </c>
      <c r="AK140" s="6" t="s">
        <v>535</v>
      </c>
      <c r="AL140" s="6" t="b">
        <v>1</v>
      </c>
      <c r="AM140" s="6" t="b">
        <v>0</v>
      </c>
      <c r="AP140" t="s">
        <v>3631</v>
      </c>
      <c r="AQ140" t="s">
        <v>3632</v>
      </c>
      <c r="AR140" t="s">
        <v>3633</v>
      </c>
      <c r="AS140" t="s">
        <v>3634</v>
      </c>
      <c r="AT140" s="44" t="s">
        <v>533</v>
      </c>
      <c r="AU140" t="s">
        <v>801</v>
      </c>
      <c r="AV140" t="s">
        <v>3752</v>
      </c>
      <c r="AW140" t="s">
        <v>3752</v>
      </c>
      <c r="AX140" t="s">
        <v>3753</v>
      </c>
      <c r="AY140" t="s">
        <v>3752</v>
      </c>
      <c r="AZ140" t="s">
        <v>3751</v>
      </c>
      <c r="BA140" t="s">
        <v>3630</v>
      </c>
      <c r="BB140" t="s">
        <v>4701</v>
      </c>
    </row>
    <row r="141" spans="1:54" s="6" customFormat="1" x14ac:dyDescent="0.45">
      <c r="A141" s="5">
        <v>45780.433379629627</v>
      </c>
      <c r="B141" s="6">
        <v>412819044</v>
      </c>
      <c r="C141" s="6" t="s">
        <v>3565</v>
      </c>
      <c r="D141" s="6">
        <v>8</v>
      </c>
      <c r="E141" s="6" t="s">
        <v>811</v>
      </c>
      <c r="F141" s="6" t="s">
        <v>812</v>
      </c>
      <c r="G141" s="6">
        <v>4432</v>
      </c>
      <c r="H141" s="6" t="s">
        <v>813</v>
      </c>
      <c r="I141" s="6">
        <v>1994</v>
      </c>
      <c r="J141" s="6" t="s">
        <v>814</v>
      </c>
      <c r="K141" s="6" t="s">
        <v>815</v>
      </c>
      <c r="L141" s="6" t="s">
        <v>816</v>
      </c>
      <c r="M141" s="6" t="s">
        <v>39</v>
      </c>
      <c r="N141" s="6" t="s">
        <v>178</v>
      </c>
      <c r="O141" s="6" t="s">
        <v>568</v>
      </c>
      <c r="P141" s="6" t="s">
        <v>806</v>
      </c>
      <c r="Q141" s="6">
        <v>0</v>
      </c>
      <c r="R141" s="6">
        <v>43.871042000000003</v>
      </c>
      <c r="S141" s="6">
        <v>77.055611999999996</v>
      </c>
      <c r="T141" s="6" t="s">
        <v>807</v>
      </c>
      <c r="U141" s="6" t="s">
        <v>808</v>
      </c>
      <c r="V141" s="6" t="s">
        <v>106</v>
      </c>
      <c r="X141" s="6">
        <v>2500</v>
      </c>
      <c r="Y141" s="6">
        <v>1988</v>
      </c>
      <c r="Z141" s="6">
        <v>5</v>
      </c>
      <c r="AA141" s="6">
        <v>10</v>
      </c>
      <c r="AB141" s="6">
        <v>1988</v>
      </c>
      <c r="AC141" s="6">
        <v>5</v>
      </c>
      <c r="AD141" s="6">
        <v>18</v>
      </c>
      <c r="AG141" s="6" t="s">
        <v>566</v>
      </c>
      <c r="AJ141" s="6" t="s">
        <v>809</v>
      </c>
      <c r="AK141" s="6" t="s">
        <v>810</v>
      </c>
      <c r="AL141" s="6" t="b">
        <v>1</v>
      </c>
      <c r="AM141" s="6" t="b">
        <v>1</v>
      </c>
      <c r="AN141" s="6" t="s">
        <v>455</v>
      </c>
      <c r="AP141" t="s">
        <v>3631</v>
      </c>
      <c r="AQ141" t="s">
        <v>3632</v>
      </c>
      <c r="AR141" t="s">
        <v>3633</v>
      </c>
      <c r="AS141" t="s">
        <v>3634</v>
      </c>
      <c r="AT141" s="44" t="s">
        <v>229</v>
      </c>
      <c r="AU141" t="s">
        <v>809</v>
      </c>
      <c r="AV141" t="s">
        <v>3828</v>
      </c>
      <c r="AW141" t="s">
        <v>3828</v>
      </c>
      <c r="AX141" t="s">
        <v>3830</v>
      </c>
      <c r="AY141" t="s">
        <v>3828</v>
      </c>
      <c r="AZ141" t="s">
        <v>3829</v>
      </c>
      <c r="BA141" t="s">
        <v>3630</v>
      </c>
      <c r="BB141"/>
    </row>
    <row r="142" spans="1:54" s="6" customFormat="1" x14ac:dyDescent="0.45">
      <c r="A142" s="5">
        <v>45780.431481481493</v>
      </c>
      <c r="B142" s="6">
        <v>412819044</v>
      </c>
      <c r="C142" s="6" t="s">
        <v>3565</v>
      </c>
      <c r="D142" s="6">
        <v>1</v>
      </c>
      <c r="E142" s="6" t="s">
        <v>51</v>
      </c>
      <c r="F142" s="6" t="s">
        <v>812</v>
      </c>
      <c r="G142" s="6">
        <v>4432</v>
      </c>
      <c r="H142" s="6" t="s">
        <v>813</v>
      </c>
      <c r="I142" s="6">
        <v>1994</v>
      </c>
      <c r="J142" s="6" t="s">
        <v>814</v>
      </c>
      <c r="K142" s="6" t="s">
        <v>815</v>
      </c>
      <c r="L142" s="6" t="s">
        <v>816</v>
      </c>
      <c r="M142" s="6" t="s">
        <v>39</v>
      </c>
      <c r="N142" s="6" t="s">
        <v>178</v>
      </c>
      <c r="O142" s="6" t="s">
        <v>568</v>
      </c>
      <c r="P142" s="6" t="s">
        <v>817</v>
      </c>
      <c r="Q142" s="6">
        <v>0</v>
      </c>
      <c r="R142" s="6">
        <v>44.450353999999997</v>
      </c>
      <c r="S142" s="6">
        <v>76.156120000000001</v>
      </c>
      <c r="T142" s="6" t="s">
        <v>818</v>
      </c>
      <c r="U142" s="6" t="s">
        <v>819</v>
      </c>
      <c r="V142" s="6" t="s">
        <v>106</v>
      </c>
      <c r="X142" s="6">
        <v>40000</v>
      </c>
      <c r="Y142" s="6">
        <v>1988</v>
      </c>
      <c r="Z142" s="6">
        <v>5</v>
      </c>
      <c r="AA142" s="6">
        <v>6</v>
      </c>
      <c r="AG142" s="6" t="s">
        <v>820</v>
      </c>
      <c r="AJ142" s="6" t="s">
        <v>809</v>
      </c>
      <c r="AK142" s="6" t="s">
        <v>810</v>
      </c>
      <c r="AL142" s="6" t="b">
        <v>1</v>
      </c>
      <c r="AM142" s="6" t="b">
        <v>1</v>
      </c>
      <c r="AN142" s="6" t="s">
        <v>455</v>
      </c>
      <c r="AP142" t="s">
        <v>3631</v>
      </c>
      <c r="AQ142" t="s">
        <v>3632</v>
      </c>
      <c r="AR142" t="s">
        <v>3633</v>
      </c>
      <c r="AS142" t="s">
        <v>3634</v>
      </c>
      <c r="AT142" s="44" t="s">
        <v>229</v>
      </c>
      <c r="AU142" t="s">
        <v>809</v>
      </c>
      <c r="AV142" t="s">
        <v>3828</v>
      </c>
      <c r="AW142" t="s">
        <v>3828</v>
      </c>
      <c r="AX142" t="s">
        <v>3830</v>
      </c>
      <c r="AY142" t="s">
        <v>3828</v>
      </c>
      <c r="AZ142" t="s">
        <v>3829</v>
      </c>
      <c r="BA142" t="s">
        <v>3630</v>
      </c>
      <c r="BB142"/>
    </row>
    <row r="143" spans="1:54" s="6" customFormat="1" x14ac:dyDescent="0.45">
      <c r="A143" s="5">
        <v>45780.430601851847</v>
      </c>
      <c r="B143" s="6">
        <v>412819044</v>
      </c>
      <c r="C143" s="6" t="s">
        <v>3565</v>
      </c>
      <c r="D143" s="6">
        <v>1</v>
      </c>
      <c r="E143" s="6" t="s">
        <v>65</v>
      </c>
      <c r="F143" s="6" t="s">
        <v>812</v>
      </c>
      <c r="G143" s="6">
        <v>4432</v>
      </c>
      <c r="H143" s="6" t="s">
        <v>813</v>
      </c>
      <c r="I143" s="6">
        <v>1994</v>
      </c>
      <c r="J143" s="6" t="s">
        <v>814</v>
      </c>
      <c r="K143" s="6" t="s">
        <v>815</v>
      </c>
      <c r="L143" s="6" t="s">
        <v>816</v>
      </c>
      <c r="M143" s="6" t="s">
        <v>39</v>
      </c>
      <c r="N143" s="6" t="s">
        <v>178</v>
      </c>
      <c r="O143" s="6" t="s">
        <v>568</v>
      </c>
      <c r="P143" s="6" t="s">
        <v>817</v>
      </c>
      <c r="Q143" s="6">
        <v>0</v>
      </c>
      <c r="R143" s="6">
        <v>44.450353999999997</v>
      </c>
      <c r="S143" s="6">
        <v>76.156120000000001</v>
      </c>
      <c r="T143" s="6" t="s">
        <v>818</v>
      </c>
      <c r="U143" s="6" t="s">
        <v>819</v>
      </c>
      <c r="V143" s="6" t="s">
        <v>106</v>
      </c>
      <c r="X143" s="6">
        <v>40000</v>
      </c>
      <c r="Y143" s="6">
        <v>1988</v>
      </c>
      <c r="Z143" s="6">
        <v>5</v>
      </c>
      <c r="AA143" s="6">
        <v>8</v>
      </c>
      <c r="AG143" s="6" t="s">
        <v>820</v>
      </c>
      <c r="AJ143" s="6" t="s">
        <v>809</v>
      </c>
      <c r="AK143" s="6" t="s">
        <v>821</v>
      </c>
      <c r="AL143" s="6" t="b">
        <v>1</v>
      </c>
      <c r="AM143" s="6" t="b">
        <v>1</v>
      </c>
      <c r="AN143" s="6" t="s">
        <v>462</v>
      </c>
      <c r="AP143" t="s">
        <v>3631</v>
      </c>
      <c r="AQ143" t="s">
        <v>3632</v>
      </c>
      <c r="AR143" t="s">
        <v>3633</v>
      </c>
      <c r="AS143" t="s">
        <v>3634</v>
      </c>
      <c r="AT143" s="28" t="s">
        <v>229</v>
      </c>
      <c r="AU143" t="s">
        <v>809</v>
      </c>
      <c r="AV143" t="s">
        <v>3831</v>
      </c>
      <c r="AW143" t="s">
        <v>3831</v>
      </c>
      <c r="AX143" t="s">
        <v>3830</v>
      </c>
      <c r="AY143" t="s">
        <v>3831</v>
      </c>
      <c r="AZ143" t="s">
        <v>3832</v>
      </c>
      <c r="BA143" t="s">
        <v>3630</v>
      </c>
      <c r="BB143" t="s">
        <v>4724</v>
      </c>
    </row>
    <row r="144" spans="1:54" s="6" customFormat="1" x14ac:dyDescent="0.45">
      <c r="A144" s="5">
        <v>45780.429097222222</v>
      </c>
      <c r="B144" s="6">
        <v>412819044</v>
      </c>
      <c r="C144" s="6" t="s">
        <v>3565</v>
      </c>
      <c r="D144" s="6">
        <v>1</v>
      </c>
      <c r="E144" s="6" t="s">
        <v>65</v>
      </c>
      <c r="F144" s="6" t="s">
        <v>812</v>
      </c>
      <c r="G144" s="6">
        <v>4432</v>
      </c>
      <c r="H144" s="6" t="s">
        <v>813</v>
      </c>
      <c r="I144" s="6">
        <v>1994</v>
      </c>
      <c r="J144" s="6" t="s">
        <v>814</v>
      </c>
      <c r="K144" s="6" t="s">
        <v>815</v>
      </c>
      <c r="L144" s="6" t="s">
        <v>816</v>
      </c>
      <c r="M144" s="6" t="s">
        <v>39</v>
      </c>
      <c r="N144" s="6" t="s">
        <v>178</v>
      </c>
      <c r="O144" s="6" t="s">
        <v>568</v>
      </c>
      <c r="P144" s="6" t="s">
        <v>817</v>
      </c>
      <c r="Q144" s="6">
        <v>0</v>
      </c>
      <c r="R144" s="6">
        <v>44.450353999999997</v>
      </c>
      <c r="S144" s="6">
        <v>76.156120000000001</v>
      </c>
      <c r="T144" s="6" t="s">
        <v>818</v>
      </c>
      <c r="U144" s="6" t="s">
        <v>819</v>
      </c>
      <c r="V144" s="6" t="s">
        <v>106</v>
      </c>
      <c r="X144" s="6">
        <v>40000</v>
      </c>
      <c r="Y144" s="6">
        <v>1988</v>
      </c>
      <c r="Z144" s="6">
        <v>5</v>
      </c>
      <c r="AA144" s="6">
        <v>6</v>
      </c>
      <c r="AG144" s="6" t="s">
        <v>820</v>
      </c>
      <c r="AJ144" s="6" t="s">
        <v>809</v>
      </c>
      <c r="AK144" s="6" t="s">
        <v>822</v>
      </c>
      <c r="AL144" s="6" t="b">
        <v>1</v>
      </c>
      <c r="AM144" s="6" t="b">
        <v>1</v>
      </c>
      <c r="AN144" s="6" t="s">
        <v>455</v>
      </c>
      <c r="AP144" t="s">
        <v>3631</v>
      </c>
      <c r="AQ144" t="s">
        <v>3632</v>
      </c>
      <c r="AR144" t="s">
        <v>3633</v>
      </c>
      <c r="AS144" t="s">
        <v>3634</v>
      </c>
      <c r="AT144" s="44" t="s">
        <v>229</v>
      </c>
      <c r="AU144" t="s">
        <v>809</v>
      </c>
      <c r="AV144" t="s">
        <v>3833</v>
      </c>
      <c r="AW144" t="s">
        <v>3833</v>
      </c>
      <c r="AX144" t="s">
        <v>3830</v>
      </c>
      <c r="AY144" t="s">
        <v>3833</v>
      </c>
      <c r="AZ144" t="s">
        <v>3834</v>
      </c>
      <c r="BA144" t="s">
        <v>3630</v>
      </c>
      <c r="BB144"/>
    </row>
    <row r="145" spans="1:54" s="6" customFormat="1" x14ac:dyDescent="0.45">
      <c r="A145" s="5">
        <v>45780.426504629642</v>
      </c>
      <c r="B145" s="6">
        <v>412819044</v>
      </c>
      <c r="C145" s="6" t="s">
        <v>3565</v>
      </c>
      <c r="D145" s="6">
        <v>2</v>
      </c>
      <c r="E145" s="6" t="s">
        <v>86</v>
      </c>
      <c r="F145" s="6" t="s">
        <v>812</v>
      </c>
      <c r="G145" s="6">
        <v>4432</v>
      </c>
      <c r="H145" s="6" t="s">
        <v>813</v>
      </c>
      <c r="I145" s="6">
        <v>1994</v>
      </c>
      <c r="J145" s="6" t="s">
        <v>814</v>
      </c>
      <c r="K145" s="6" t="s">
        <v>815</v>
      </c>
      <c r="L145" s="6" t="s">
        <v>816</v>
      </c>
      <c r="M145" s="6" t="s">
        <v>39</v>
      </c>
      <c r="N145" s="6" t="s">
        <v>178</v>
      </c>
      <c r="O145" s="6" t="s">
        <v>568</v>
      </c>
      <c r="P145" s="6" t="s">
        <v>806</v>
      </c>
      <c r="Q145" s="6">
        <v>0</v>
      </c>
      <c r="R145" s="6">
        <v>43.871042000000003</v>
      </c>
      <c r="S145" s="6">
        <v>77.055611999999996</v>
      </c>
      <c r="T145" s="6" t="s">
        <v>807</v>
      </c>
      <c r="U145" s="6" t="s">
        <v>808</v>
      </c>
      <c r="V145" s="6" t="s">
        <v>106</v>
      </c>
      <c r="X145" s="6">
        <v>2000</v>
      </c>
      <c r="Y145" s="6">
        <v>1986</v>
      </c>
      <c r="Z145" s="6">
        <v>5</v>
      </c>
      <c r="AA145" s="6">
        <v>10</v>
      </c>
      <c r="AG145" s="6" t="s">
        <v>566</v>
      </c>
      <c r="AJ145" s="6" t="s">
        <v>809</v>
      </c>
      <c r="AK145" s="6" t="s">
        <v>822</v>
      </c>
      <c r="AL145" s="6" t="b">
        <v>1</v>
      </c>
      <c r="AM145" s="6" t="b">
        <v>1</v>
      </c>
      <c r="AN145" s="6" t="s">
        <v>455</v>
      </c>
      <c r="AP145" t="s">
        <v>3631</v>
      </c>
      <c r="AQ145" t="s">
        <v>3632</v>
      </c>
      <c r="AR145" t="s">
        <v>3633</v>
      </c>
      <c r="AS145" t="s">
        <v>3634</v>
      </c>
      <c r="AT145" s="44" t="s">
        <v>229</v>
      </c>
      <c r="AU145" t="s">
        <v>809</v>
      </c>
      <c r="AV145" t="s">
        <v>3833</v>
      </c>
      <c r="AW145" t="s">
        <v>3833</v>
      </c>
      <c r="AX145" t="s">
        <v>3830</v>
      </c>
      <c r="AY145" t="s">
        <v>3833</v>
      </c>
      <c r="AZ145" t="s">
        <v>3834</v>
      </c>
      <c r="BA145" t="s">
        <v>3630</v>
      </c>
      <c r="BB145"/>
    </row>
    <row r="146" spans="1:54" s="6" customFormat="1" x14ac:dyDescent="0.45">
      <c r="A146" s="5">
        <v>45780.425486111111</v>
      </c>
      <c r="B146" s="6">
        <v>412819044</v>
      </c>
      <c r="C146" s="6" t="s">
        <v>3565</v>
      </c>
      <c r="D146" s="6">
        <v>2</v>
      </c>
      <c r="E146" s="6" t="s">
        <v>247</v>
      </c>
      <c r="F146" s="6" t="s">
        <v>812</v>
      </c>
      <c r="G146" s="6">
        <v>4432</v>
      </c>
      <c r="H146" s="6" t="s">
        <v>813</v>
      </c>
      <c r="I146" s="6">
        <v>1994</v>
      </c>
      <c r="J146" s="6" t="s">
        <v>814</v>
      </c>
      <c r="K146" s="6" t="s">
        <v>815</v>
      </c>
      <c r="L146" s="6" t="s">
        <v>816</v>
      </c>
      <c r="M146" s="6" t="s">
        <v>39</v>
      </c>
      <c r="N146" s="6" t="s">
        <v>178</v>
      </c>
      <c r="O146" s="6" t="s">
        <v>568</v>
      </c>
      <c r="P146" s="6" t="s">
        <v>823</v>
      </c>
      <c r="Q146" s="6">
        <v>0</v>
      </c>
      <c r="R146" s="6">
        <v>44.823929</v>
      </c>
      <c r="S146" s="6">
        <v>76.816659000000001</v>
      </c>
      <c r="T146" s="6" t="s">
        <v>824</v>
      </c>
      <c r="U146" s="6" t="s">
        <v>825</v>
      </c>
      <c r="V146" s="6" t="s">
        <v>106</v>
      </c>
      <c r="X146" s="6">
        <v>2000</v>
      </c>
      <c r="Y146" s="6">
        <v>1989</v>
      </c>
      <c r="Z146" s="6">
        <v>8</v>
      </c>
      <c r="AA146" s="6">
        <v>18</v>
      </c>
      <c r="AG146" s="6" t="s">
        <v>826</v>
      </c>
      <c r="AJ146" s="6" t="s">
        <v>809</v>
      </c>
      <c r="AK146" s="6" t="s">
        <v>822</v>
      </c>
      <c r="AL146" s="6" t="b">
        <v>1</v>
      </c>
      <c r="AM146" s="6" t="b">
        <v>1</v>
      </c>
      <c r="AN146" s="6" t="s">
        <v>455</v>
      </c>
      <c r="AP146" t="s">
        <v>3631</v>
      </c>
      <c r="AQ146" t="s">
        <v>3632</v>
      </c>
      <c r="AR146" t="s">
        <v>3633</v>
      </c>
      <c r="AS146" t="s">
        <v>3634</v>
      </c>
      <c r="AT146" s="44" t="s">
        <v>229</v>
      </c>
      <c r="AU146" t="s">
        <v>809</v>
      </c>
      <c r="AV146" t="s">
        <v>3833</v>
      </c>
      <c r="AW146" t="s">
        <v>3833</v>
      </c>
      <c r="AX146" t="s">
        <v>3830</v>
      </c>
      <c r="AY146" t="s">
        <v>3833</v>
      </c>
      <c r="AZ146" t="s">
        <v>3834</v>
      </c>
      <c r="BA146" t="s">
        <v>3630</v>
      </c>
      <c r="BB146"/>
    </row>
    <row r="147" spans="1:54" s="6" customFormat="1" x14ac:dyDescent="0.45">
      <c r="A147" s="5">
        <v>45780.419120370367</v>
      </c>
      <c r="B147" s="6">
        <v>412819044</v>
      </c>
      <c r="C147" s="6" t="s">
        <v>3565</v>
      </c>
      <c r="D147" s="6">
        <v>4</v>
      </c>
      <c r="E147" s="6" t="s">
        <v>835</v>
      </c>
      <c r="F147" s="6" t="s">
        <v>836</v>
      </c>
      <c r="G147" s="6">
        <v>3942</v>
      </c>
      <c r="H147" s="6" t="s">
        <v>837</v>
      </c>
      <c r="I147" s="6">
        <v>2000</v>
      </c>
      <c r="J147" s="6" t="s">
        <v>838</v>
      </c>
      <c r="K147" s="6" t="s">
        <v>839</v>
      </c>
      <c r="L147" s="6" t="s">
        <v>840</v>
      </c>
      <c r="M147" s="6" t="s">
        <v>39</v>
      </c>
      <c r="N147" s="6" t="s">
        <v>827</v>
      </c>
      <c r="O147" s="6" t="s">
        <v>828</v>
      </c>
      <c r="P147" s="6" t="s">
        <v>829</v>
      </c>
      <c r="Q147" s="6">
        <v>0</v>
      </c>
      <c r="R147" s="6">
        <v>44.023719999999997</v>
      </c>
      <c r="S147" s="6">
        <v>79.281700000000001</v>
      </c>
      <c r="T147" s="6" t="s">
        <v>830</v>
      </c>
      <c r="U147" s="6" t="s">
        <v>831</v>
      </c>
      <c r="V147" s="6" t="s">
        <v>106</v>
      </c>
      <c r="X147" s="6">
        <v>2000</v>
      </c>
      <c r="Y147" s="6">
        <v>1992</v>
      </c>
      <c r="Z147" s="6">
        <v>5</v>
      </c>
      <c r="AA147" s="6">
        <v>8</v>
      </c>
      <c r="AG147" s="6" t="s">
        <v>566</v>
      </c>
      <c r="AI147" s="6" t="s">
        <v>832</v>
      </c>
      <c r="AJ147" s="6" t="s">
        <v>833</v>
      </c>
      <c r="AK147" s="6" t="s">
        <v>834</v>
      </c>
      <c r="AL147" s="6" t="b">
        <v>1</v>
      </c>
      <c r="AM147" s="6" t="b">
        <v>0</v>
      </c>
      <c r="AP147" t="s">
        <v>3631</v>
      </c>
      <c r="AQ147" t="s">
        <v>3632</v>
      </c>
      <c r="AR147" t="s">
        <v>3633</v>
      </c>
      <c r="AS147" t="s">
        <v>3634</v>
      </c>
      <c r="AT147" s="44" t="s">
        <v>832</v>
      </c>
      <c r="AU147" t="s">
        <v>833</v>
      </c>
      <c r="AV147" t="s">
        <v>3835</v>
      </c>
      <c r="AW147" t="s">
        <v>3835</v>
      </c>
      <c r="AX147" t="s">
        <v>3837</v>
      </c>
      <c r="AY147" t="s">
        <v>3835</v>
      </c>
      <c r="AZ147" t="s">
        <v>3836</v>
      </c>
      <c r="BA147" t="s">
        <v>3630</v>
      </c>
      <c r="BB147"/>
    </row>
    <row r="148" spans="1:54" s="6" customFormat="1" x14ac:dyDescent="0.45">
      <c r="A148" s="5">
        <v>45780.416701388887</v>
      </c>
      <c r="B148" s="6">
        <v>412819044</v>
      </c>
      <c r="C148" s="6" t="s">
        <v>3565</v>
      </c>
      <c r="D148" s="6">
        <v>3</v>
      </c>
      <c r="E148" s="6" t="s">
        <v>846</v>
      </c>
      <c r="F148" s="6" t="s">
        <v>836</v>
      </c>
      <c r="G148" s="6">
        <v>3942</v>
      </c>
      <c r="H148" s="6" t="s">
        <v>837</v>
      </c>
      <c r="I148" s="6">
        <v>2000</v>
      </c>
      <c r="J148" s="6" t="s">
        <v>838</v>
      </c>
      <c r="K148" s="6" t="s">
        <v>839</v>
      </c>
      <c r="L148" s="6" t="s">
        <v>840</v>
      </c>
      <c r="M148" s="6" t="s">
        <v>39</v>
      </c>
      <c r="N148" s="6" t="s">
        <v>841</v>
      </c>
      <c r="O148" s="6" t="s">
        <v>842</v>
      </c>
      <c r="P148" s="6" t="s">
        <v>843</v>
      </c>
      <c r="Q148" s="6">
        <v>0</v>
      </c>
      <c r="R148" s="6">
        <v>43.321067999999997</v>
      </c>
      <c r="S148" s="6">
        <v>78.939756000000003</v>
      </c>
      <c r="T148" s="6" t="s">
        <v>844</v>
      </c>
      <c r="U148" s="6" t="s">
        <v>845</v>
      </c>
      <c r="V148" s="6" t="s">
        <v>106</v>
      </c>
      <c r="X148" s="6">
        <v>5000</v>
      </c>
      <c r="Y148" s="6">
        <v>1990</v>
      </c>
      <c r="Z148" s="6">
        <v>4</v>
      </c>
      <c r="AA148" s="6">
        <v>21</v>
      </c>
      <c r="AG148" s="6" t="s">
        <v>566</v>
      </c>
      <c r="AI148" s="6" t="s">
        <v>832</v>
      </c>
      <c r="AJ148" s="6" t="s">
        <v>833</v>
      </c>
      <c r="AK148" s="6" t="s">
        <v>834</v>
      </c>
      <c r="AL148" s="6" t="b">
        <v>1</v>
      </c>
      <c r="AM148" s="6" t="b">
        <v>0</v>
      </c>
      <c r="AP148" t="s">
        <v>3631</v>
      </c>
      <c r="AQ148" t="s">
        <v>3632</v>
      </c>
      <c r="AR148" t="s">
        <v>3633</v>
      </c>
      <c r="AS148" t="s">
        <v>3634</v>
      </c>
      <c r="AT148" s="44" t="s">
        <v>832</v>
      </c>
      <c r="AU148" t="s">
        <v>833</v>
      </c>
      <c r="AV148" t="s">
        <v>3835</v>
      </c>
      <c r="AW148" t="s">
        <v>3835</v>
      </c>
      <c r="AX148" t="s">
        <v>3837</v>
      </c>
      <c r="AY148" t="s">
        <v>3835</v>
      </c>
      <c r="AZ148" t="s">
        <v>3836</v>
      </c>
      <c r="BA148" t="s">
        <v>3630</v>
      </c>
      <c r="BB148"/>
    </row>
    <row r="149" spans="1:54" s="6" customFormat="1" x14ac:dyDescent="0.45">
      <c r="A149" s="5">
        <v>45780.41405092593</v>
      </c>
      <c r="B149" s="6">
        <v>412819044</v>
      </c>
      <c r="C149" s="6" t="s">
        <v>3565</v>
      </c>
      <c r="D149" s="6">
        <v>14</v>
      </c>
      <c r="E149" s="6" t="s">
        <v>851</v>
      </c>
      <c r="F149" s="6" t="s">
        <v>836</v>
      </c>
      <c r="G149" s="6">
        <v>3942</v>
      </c>
      <c r="H149" s="6" t="s">
        <v>837</v>
      </c>
      <c r="I149" s="6">
        <v>2000</v>
      </c>
      <c r="J149" s="6" t="s">
        <v>838</v>
      </c>
      <c r="K149" s="6" t="s">
        <v>839</v>
      </c>
      <c r="L149" s="6" t="s">
        <v>840</v>
      </c>
      <c r="M149" s="6" t="s">
        <v>39</v>
      </c>
      <c r="N149" s="6" t="s">
        <v>841</v>
      </c>
      <c r="O149" s="6" t="s">
        <v>847</v>
      </c>
      <c r="P149" s="6" t="s">
        <v>848</v>
      </c>
      <c r="Q149" s="6">
        <v>0</v>
      </c>
      <c r="R149" s="6">
        <v>43.506287</v>
      </c>
      <c r="S149" s="6">
        <v>78.600651999999997</v>
      </c>
      <c r="T149" s="6" t="s">
        <v>849</v>
      </c>
      <c r="U149" s="6" t="s">
        <v>850</v>
      </c>
      <c r="V149" s="6" t="s">
        <v>106</v>
      </c>
      <c r="X149" s="6">
        <v>2500</v>
      </c>
      <c r="Y149" s="6">
        <v>1990</v>
      </c>
      <c r="Z149" s="6">
        <v>5</v>
      </c>
      <c r="AA149" s="6">
        <v>9</v>
      </c>
      <c r="AG149" s="6" t="s">
        <v>648</v>
      </c>
      <c r="AI149" s="6" t="s">
        <v>832</v>
      </c>
      <c r="AJ149" s="6" t="s">
        <v>833</v>
      </c>
      <c r="AK149" s="6" t="s">
        <v>834</v>
      </c>
      <c r="AL149" s="6" t="b">
        <v>1</v>
      </c>
      <c r="AM149" s="6" t="b">
        <v>0</v>
      </c>
      <c r="AP149" t="s">
        <v>3631</v>
      </c>
      <c r="AQ149" t="s">
        <v>3632</v>
      </c>
      <c r="AR149" t="s">
        <v>3633</v>
      </c>
      <c r="AS149" t="s">
        <v>3634</v>
      </c>
      <c r="AT149" s="44" t="s">
        <v>832</v>
      </c>
      <c r="AU149" t="s">
        <v>833</v>
      </c>
      <c r="AV149" t="s">
        <v>3835</v>
      </c>
      <c r="AW149" t="s">
        <v>3835</v>
      </c>
      <c r="AX149" t="s">
        <v>3837</v>
      </c>
      <c r="AY149" t="s">
        <v>3835</v>
      </c>
      <c r="AZ149" t="s">
        <v>3836</v>
      </c>
      <c r="BA149" t="s">
        <v>3630</v>
      </c>
      <c r="BB149"/>
    </row>
    <row r="150" spans="1:54" s="6" customFormat="1" x14ac:dyDescent="0.45">
      <c r="A150" s="5">
        <v>45780.411192129628</v>
      </c>
      <c r="B150" s="6">
        <v>412819044</v>
      </c>
      <c r="C150" s="6" t="s">
        <v>3565</v>
      </c>
      <c r="D150" s="6">
        <v>1</v>
      </c>
      <c r="E150" s="6" t="s">
        <v>65</v>
      </c>
      <c r="F150" s="6" t="s">
        <v>836</v>
      </c>
      <c r="G150" s="6">
        <v>3942</v>
      </c>
      <c r="H150" s="6" t="s">
        <v>837</v>
      </c>
      <c r="I150" s="6">
        <v>2000</v>
      </c>
      <c r="J150" s="6" t="s">
        <v>838</v>
      </c>
      <c r="K150" s="6" t="s">
        <v>839</v>
      </c>
      <c r="L150" s="6" t="s">
        <v>840</v>
      </c>
      <c r="M150" s="6" t="s">
        <v>39</v>
      </c>
      <c r="N150" s="6" t="s">
        <v>841</v>
      </c>
      <c r="O150" s="6" t="s">
        <v>568</v>
      </c>
      <c r="P150" s="6" t="s">
        <v>852</v>
      </c>
      <c r="Q150" s="6">
        <v>0</v>
      </c>
      <c r="R150" s="6">
        <v>43.289437</v>
      </c>
      <c r="S150" s="6">
        <v>76.994337999999999</v>
      </c>
      <c r="T150" s="6" t="s">
        <v>765</v>
      </c>
      <c r="U150" s="6" t="s">
        <v>766</v>
      </c>
      <c r="V150" s="6" t="s">
        <v>106</v>
      </c>
      <c r="X150" s="6">
        <v>6000</v>
      </c>
      <c r="Y150" s="6">
        <v>1990</v>
      </c>
      <c r="Z150" s="6">
        <v>5</v>
      </c>
      <c r="AA150" s="6">
        <v>30</v>
      </c>
      <c r="AG150" s="6" t="s">
        <v>837</v>
      </c>
      <c r="AI150" s="6" t="s">
        <v>832</v>
      </c>
      <c r="AJ150" s="6" t="s">
        <v>833</v>
      </c>
      <c r="AK150" s="6" t="s">
        <v>834</v>
      </c>
      <c r="AL150" s="6" t="b">
        <v>1</v>
      </c>
      <c r="AM150" s="6" t="b">
        <v>0</v>
      </c>
      <c r="AP150" t="s">
        <v>3631</v>
      </c>
      <c r="AQ150" t="s">
        <v>3632</v>
      </c>
      <c r="AR150" t="s">
        <v>3633</v>
      </c>
      <c r="AS150" t="s">
        <v>3634</v>
      </c>
      <c r="AT150" s="44" t="s">
        <v>832</v>
      </c>
      <c r="AU150" t="s">
        <v>833</v>
      </c>
      <c r="AV150" t="s">
        <v>3835</v>
      </c>
      <c r="AW150" t="s">
        <v>3835</v>
      </c>
      <c r="AX150" t="s">
        <v>3837</v>
      </c>
      <c r="AY150" t="s">
        <v>3835</v>
      </c>
      <c r="AZ150" t="s">
        <v>3836</v>
      </c>
      <c r="BA150" t="s">
        <v>3630</v>
      </c>
      <c r="BB150"/>
    </row>
    <row r="151" spans="1:54" s="6" customFormat="1" x14ac:dyDescent="0.45">
      <c r="A151" s="5">
        <v>45780.410011574073</v>
      </c>
      <c r="B151" s="6">
        <v>412819044</v>
      </c>
      <c r="C151" s="6" t="s">
        <v>3565</v>
      </c>
      <c r="D151" s="6">
        <v>7</v>
      </c>
      <c r="E151" s="6" t="s">
        <v>857</v>
      </c>
      <c r="F151" s="6" t="s">
        <v>836</v>
      </c>
      <c r="G151" s="6">
        <v>3942</v>
      </c>
      <c r="H151" s="6" t="s">
        <v>837</v>
      </c>
      <c r="I151" s="6">
        <v>2000</v>
      </c>
      <c r="J151" s="6" t="s">
        <v>838</v>
      </c>
      <c r="K151" s="6" t="s">
        <v>839</v>
      </c>
      <c r="L151" s="6" t="s">
        <v>840</v>
      </c>
      <c r="M151" s="6" t="s">
        <v>39</v>
      </c>
      <c r="N151" s="6" t="s">
        <v>841</v>
      </c>
      <c r="O151" s="6" t="s">
        <v>754</v>
      </c>
      <c r="P151" s="6" t="s">
        <v>853</v>
      </c>
      <c r="Q151" s="6">
        <v>0</v>
      </c>
      <c r="R151" s="6">
        <v>43.985596999999999</v>
      </c>
      <c r="S151" s="6">
        <v>77.196369000000004</v>
      </c>
      <c r="T151" s="6" t="s">
        <v>854</v>
      </c>
      <c r="U151" s="6" t="s">
        <v>855</v>
      </c>
      <c r="V151" s="6" t="s">
        <v>106</v>
      </c>
      <c r="X151" s="6">
        <v>10000</v>
      </c>
      <c r="Y151" s="6">
        <v>1990</v>
      </c>
      <c r="Z151" s="6">
        <v>4</v>
      </c>
      <c r="AA151" s="6">
        <v>8</v>
      </c>
      <c r="AE151" s="6" t="s">
        <v>856</v>
      </c>
      <c r="AG151" s="6" t="s">
        <v>837</v>
      </c>
      <c r="AI151" s="6" t="s">
        <v>832</v>
      </c>
      <c r="AJ151" s="6" t="s">
        <v>833</v>
      </c>
      <c r="AK151" s="6" t="s">
        <v>834</v>
      </c>
      <c r="AL151" s="6" t="b">
        <v>1</v>
      </c>
      <c r="AM151" s="6" t="b">
        <v>0</v>
      </c>
      <c r="AP151" t="s">
        <v>3631</v>
      </c>
      <c r="AQ151" t="s">
        <v>3632</v>
      </c>
      <c r="AR151" t="s">
        <v>3633</v>
      </c>
      <c r="AS151" t="s">
        <v>3634</v>
      </c>
      <c r="AT151" s="44" t="s">
        <v>832</v>
      </c>
      <c r="AU151" t="s">
        <v>833</v>
      </c>
      <c r="AV151" t="s">
        <v>3835</v>
      </c>
      <c r="AW151" t="s">
        <v>3835</v>
      </c>
      <c r="AX151" t="s">
        <v>3837</v>
      </c>
      <c r="AY151" t="s">
        <v>3835</v>
      </c>
      <c r="AZ151" t="s">
        <v>3836</v>
      </c>
      <c r="BA151" t="s">
        <v>3630</v>
      </c>
      <c r="BB151"/>
    </row>
    <row r="152" spans="1:54" s="6" customFormat="1" x14ac:dyDescent="0.45">
      <c r="A152" s="5">
        <v>45780.392789351863</v>
      </c>
      <c r="B152" s="6">
        <v>412819044</v>
      </c>
      <c r="C152" s="6" t="s">
        <v>3565</v>
      </c>
      <c r="D152" s="6">
        <v>18</v>
      </c>
      <c r="E152" s="6" t="s">
        <v>863</v>
      </c>
      <c r="F152" s="6" t="s">
        <v>836</v>
      </c>
      <c r="G152" s="6">
        <v>3942</v>
      </c>
      <c r="H152" s="6" t="s">
        <v>837</v>
      </c>
      <c r="I152" s="6">
        <v>2000</v>
      </c>
      <c r="J152" s="6" t="s">
        <v>838</v>
      </c>
      <c r="K152" s="6" t="s">
        <v>839</v>
      </c>
      <c r="L152" s="6" t="s">
        <v>840</v>
      </c>
      <c r="M152" s="6" t="s">
        <v>39</v>
      </c>
      <c r="N152" s="6" t="s">
        <v>841</v>
      </c>
      <c r="O152" s="6" t="s">
        <v>858</v>
      </c>
      <c r="P152" s="6" t="s">
        <v>859</v>
      </c>
      <c r="Q152" s="6">
        <v>0</v>
      </c>
      <c r="R152" s="6">
        <v>43.716670000000001</v>
      </c>
      <c r="S152" s="6">
        <v>77.039439999999999</v>
      </c>
      <c r="T152" s="6" t="s">
        <v>860</v>
      </c>
      <c r="U152" s="6" t="s">
        <v>861</v>
      </c>
      <c r="V152" s="6" t="s">
        <v>106</v>
      </c>
      <c r="X152" s="6">
        <v>2000</v>
      </c>
      <c r="Y152" s="6">
        <v>1989</v>
      </c>
      <c r="Z152" s="6">
        <v>4</v>
      </c>
      <c r="AA152" s="6">
        <v>13</v>
      </c>
      <c r="AG152" s="6" t="s">
        <v>862</v>
      </c>
      <c r="AI152" s="6" t="s">
        <v>832</v>
      </c>
      <c r="AJ152" s="6" t="s">
        <v>833</v>
      </c>
      <c r="AK152" s="6" t="s">
        <v>834</v>
      </c>
      <c r="AL152" s="6" t="b">
        <v>1</v>
      </c>
      <c r="AM152" s="6" t="b">
        <v>0</v>
      </c>
      <c r="AP152" t="s">
        <v>3631</v>
      </c>
      <c r="AQ152" t="s">
        <v>3632</v>
      </c>
      <c r="AR152" t="s">
        <v>3633</v>
      </c>
      <c r="AS152" t="s">
        <v>3634</v>
      </c>
      <c r="AT152" s="44" t="s">
        <v>832</v>
      </c>
      <c r="AU152" t="s">
        <v>833</v>
      </c>
      <c r="AV152" t="s">
        <v>3835</v>
      </c>
      <c r="AW152" t="s">
        <v>3835</v>
      </c>
      <c r="AX152" t="s">
        <v>3837</v>
      </c>
      <c r="AY152" t="s">
        <v>3835</v>
      </c>
      <c r="AZ152" t="s">
        <v>3836</v>
      </c>
      <c r="BA152" t="s">
        <v>3630</v>
      </c>
      <c r="BB152"/>
    </row>
    <row r="153" spans="1:54" s="6" customFormat="1" x14ac:dyDescent="0.45">
      <c r="A153" s="5">
        <v>45780.390127314808</v>
      </c>
      <c r="B153" s="6">
        <v>412819044</v>
      </c>
      <c r="C153" s="6" t="s">
        <v>3565</v>
      </c>
      <c r="D153" s="6">
        <v>3</v>
      </c>
      <c r="E153" s="6" t="s">
        <v>153</v>
      </c>
      <c r="F153" s="6" t="s">
        <v>836</v>
      </c>
      <c r="G153" s="6">
        <v>3942</v>
      </c>
      <c r="H153" s="6" t="s">
        <v>837</v>
      </c>
      <c r="I153" s="6">
        <v>2000</v>
      </c>
      <c r="J153" s="6" t="s">
        <v>838</v>
      </c>
      <c r="K153" s="6" t="s">
        <v>839</v>
      </c>
      <c r="L153" s="6" t="s">
        <v>840</v>
      </c>
      <c r="M153" s="6" t="s">
        <v>39</v>
      </c>
      <c r="N153" s="6" t="s">
        <v>841</v>
      </c>
      <c r="O153" s="6" t="s">
        <v>568</v>
      </c>
      <c r="P153" s="6" t="s">
        <v>864</v>
      </c>
      <c r="Q153" s="6">
        <v>0</v>
      </c>
      <c r="R153" s="6">
        <v>43.199041000000001</v>
      </c>
      <c r="S153" s="6">
        <v>77.287965999999997</v>
      </c>
      <c r="T153" s="6" t="s">
        <v>865</v>
      </c>
      <c r="U153" s="6" t="s">
        <v>866</v>
      </c>
      <c r="V153" s="6" t="s">
        <v>106</v>
      </c>
      <c r="W153" s="6" t="s">
        <v>867</v>
      </c>
      <c r="X153" s="6">
        <v>1000</v>
      </c>
      <c r="Y153" s="6">
        <v>1992</v>
      </c>
      <c r="Z153" s="6">
        <v>5</v>
      </c>
      <c r="AA153" s="6">
        <v>20</v>
      </c>
      <c r="AG153" s="6" t="s">
        <v>620</v>
      </c>
      <c r="AI153" s="6" t="s">
        <v>832</v>
      </c>
      <c r="AJ153" s="6" t="s">
        <v>833</v>
      </c>
      <c r="AK153" s="6" t="s">
        <v>868</v>
      </c>
      <c r="AL153" s="6" t="b">
        <v>1</v>
      </c>
      <c r="AM153" s="6" t="b">
        <v>0</v>
      </c>
      <c r="AP153" t="s">
        <v>3631</v>
      </c>
      <c r="AQ153" t="s">
        <v>3632</v>
      </c>
      <c r="AR153" t="s">
        <v>3633</v>
      </c>
      <c r="AS153" t="s">
        <v>3634</v>
      </c>
      <c r="AT153" s="44" t="s">
        <v>832</v>
      </c>
      <c r="AU153" t="s">
        <v>833</v>
      </c>
      <c r="AV153" t="s">
        <v>3838</v>
      </c>
      <c r="AW153" t="s">
        <v>3838</v>
      </c>
      <c r="AX153" t="s">
        <v>3648</v>
      </c>
      <c r="AY153" t="s">
        <v>3838</v>
      </c>
      <c r="AZ153" t="s">
        <v>3839</v>
      </c>
      <c r="BA153" t="s">
        <v>3630</v>
      </c>
      <c r="BB153"/>
    </row>
    <row r="154" spans="1:54" s="6" customFormat="1" x14ac:dyDescent="0.45">
      <c r="A154" s="5">
        <v>45778.94326388889</v>
      </c>
      <c r="B154" s="6">
        <v>412819044</v>
      </c>
      <c r="C154" s="6" t="s">
        <v>3565</v>
      </c>
      <c r="D154" s="6">
        <v>1</v>
      </c>
      <c r="E154" s="6" t="s">
        <v>65</v>
      </c>
      <c r="F154" s="6" t="s">
        <v>875</v>
      </c>
      <c r="G154" s="6">
        <v>3623</v>
      </c>
      <c r="H154" s="6" t="s">
        <v>876</v>
      </c>
      <c r="I154" s="6">
        <v>2007</v>
      </c>
      <c r="J154" s="6" t="s">
        <v>877</v>
      </c>
      <c r="K154" s="6" t="s">
        <v>878</v>
      </c>
      <c r="L154" s="6" t="s">
        <v>879</v>
      </c>
      <c r="M154" s="6" t="s">
        <v>39</v>
      </c>
      <c r="N154" s="6" t="s">
        <v>77</v>
      </c>
      <c r="O154" s="6" t="s">
        <v>568</v>
      </c>
      <c r="P154" s="6" t="s">
        <v>869</v>
      </c>
      <c r="Q154" s="6">
        <v>0</v>
      </c>
      <c r="R154" s="6">
        <v>43.211320000000001</v>
      </c>
      <c r="S154" s="6">
        <v>76.912019999999998</v>
      </c>
      <c r="T154" s="6" t="s">
        <v>870</v>
      </c>
      <c r="U154" s="6" t="s">
        <v>871</v>
      </c>
      <c r="V154" s="6" t="s">
        <v>106</v>
      </c>
      <c r="X154" s="6">
        <v>500</v>
      </c>
      <c r="Y154" s="6">
        <v>1997</v>
      </c>
      <c r="Z154" s="6">
        <v>6</v>
      </c>
      <c r="AA154" s="6">
        <v>26</v>
      </c>
      <c r="AE154" s="6" t="s">
        <v>872</v>
      </c>
      <c r="AG154" s="6" t="s">
        <v>613</v>
      </c>
      <c r="AJ154" s="6" t="s">
        <v>873</v>
      </c>
      <c r="AK154" s="6" t="s">
        <v>874</v>
      </c>
      <c r="AL154" s="6" t="b">
        <v>1</v>
      </c>
      <c r="AM154" s="6" t="b">
        <v>0</v>
      </c>
      <c r="AP154" t="s">
        <v>3631</v>
      </c>
      <c r="AQ154" t="s">
        <v>3632</v>
      </c>
      <c r="AR154" t="s">
        <v>3633</v>
      </c>
      <c r="AS154" t="s">
        <v>3634</v>
      </c>
      <c r="AT154" s="44" t="s">
        <v>1131</v>
      </c>
      <c r="AU154" t="s">
        <v>873</v>
      </c>
      <c r="AV154" t="s">
        <v>3840</v>
      </c>
      <c r="AW154" t="s">
        <v>3840</v>
      </c>
      <c r="AX154" t="s">
        <v>3651</v>
      </c>
      <c r="AY154" t="s">
        <v>3840</v>
      </c>
      <c r="AZ154" t="s">
        <v>3841</v>
      </c>
      <c r="BA154" t="s">
        <v>3630</v>
      </c>
      <c r="BB154"/>
    </row>
    <row r="155" spans="1:54" s="6" customFormat="1" x14ac:dyDescent="0.45">
      <c r="A155" s="5">
        <v>45778.941203703696</v>
      </c>
      <c r="B155" s="6">
        <v>412819044</v>
      </c>
      <c r="C155" s="6" t="s">
        <v>3565</v>
      </c>
      <c r="D155" s="6">
        <v>1</v>
      </c>
      <c r="E155" s="6" t="s">
        <v>51</v>
      </c>
      <c r="F155" s="6" t="s">
        <v>882</v>
      </c>
      <c r="G155" s="6">
        <v>3623</v>
      </c>
      <c r="H155" s="6" t="s">
        <v>876</v>
      </c>
      <c r="I155" s="6">
        <v>2007</v>
      </c>
      <c r="J155" s="6" t="s">
        <v>877</v>
      </c>
      <c r="K155" s="6" t="s">
        <v>878</v>
      </c>
      <c r="L155" s="6" t="s">
        <v>879</v>
      </c>
      <c r="M155" s="6" t="s">
        <v>39</v>
      </c>
      <c r="N155" s="6" t="s">
        <v>77</v>
      </c>
      <c r="O155" s="6" t="s">
        <v>568</v>
      </c>
      <c r="P155" s="6" t="s">
        <v>880</v>
      </c>
      <c r="Q155" s="6">
        <v>0</v>
      </c>
      <c r="R155" s="6">
        <v>43.211320000000001</v>
      </c>
      <c r="S155" s="6">
        <v>76.912019999999998</v>
      </c>
      <c r="T155" s="6" t="s">
        <v>870</v>
      </c>
      <c r="U155" s="6" t="s">
        <v>871</v>
      </c>
      <c r="V155" s="6" t="s">
        <v>106</v>
      </c>
      <c r="X155" s="6">
        <v>100</v>
      </c>
      <c r="Y155" s="6">
        <v>2005</v>
      </c>
      <c r="Z155" s="6">
        <v>10</v>
      </c>
      <c r="AA155" s="6">
        <v>11</v>
      </c>
      <c r="AE155" s="6" t="s">
        <v>872</v>
      </c>
      <c r="AG155" s="6" t="s">
        <v>881</v>
      </c>
      <c r="AJ155" s="6" t="s">
        <v>873</v>
      </c>
      <c r="AK155" s="6" t="s">
        <v>874</v>
      </c>
      <c r="AL155" s="6" t="b">
        <v>1</v>
      </c>
      <c r="AM155" s="6" t="b">
        <v>0</v>
      </c>
      <c r="AP155" t="s">
        <v>3631</v>
      </c>
      <c r="AQ155" t="s">
        <v>3632</v>
      </c>
      <c r="AR155" t="s">
        <v>3633</v>
      </c>
      <c r="AS155" t="s">
        <v>3634</v>
      </c>
      <c r="AT155" s="44" t="s">
        <v>1131</v>
      </c>
      <c r="AU155" t="s">
        <v>873</v>
      </c>
      <c r="AV155" t="s">
        <v>3840</v>
      </c>
      <c r="AW155" t="s">
        <v>3840</v>
      </c>
      <c r="AX155" t="s">
        <v>3651</v>
      </c>
      <c r="AY155" t="s">
        <v>3840</v>
      </c>
      <c r="AZ155" t="s">
        <v>3841</v>
      </c>
      <c r="BA155" t="s">
        <v>3630</v>
      </c>
      <c r="BB155"/>
    </row>
    <row r="156" spans="1:54" s="6" customFormat="1" x14ac:dyDescent="0.45">
      <c r="A156" s="5">
        <v>45778.935150462959</v>
      </c>
      <c r="B156" s="6">
        <v>412819044</v>
      </c>
      <c r="C156" s="6" t="s">
        <v>3565</v>
      </c>
      <c r="D156" s="6">
        <v>1</v>
      </c>
      <c r="E156" s="6" t="s">
        <v>51</v>
      </c>
      <c r="F156" s="6" t="s">
        <v>577</v>
      </c>
      <c r="G156" s="6">
        <v>3597</v>
      </c>
      <c r="H156" s="6" t="s">
        <v>889</v>
      </c>
      <c r="I156" s="6">
        <v>2011</v>
      </c>
      <c r="J156" s="6" t="s">
        <v>890</v>
      </c>
      <c r="K156" s="6" t="s">
        <v>891</v>
      </c>
      <c r="L156" s="6" t="s">
        <v>892</v>
      </c>
      <c r="M156" s="6" t="s">
        <v>39</v>
      </c>
      <c r="N156" s="6" t="s">
        <v>188</v>
      </c>
      <c r="O156" s="6" t="s">
        <v>883</v>
      </c>
      <c r="P156" s="6" t="s">
        <v>884</v>
      </c>
      <c r="Q156" s="6">
        <v>0</v>
      </c>
      <c r="R156" s="6">
        <v>43.15</v>
      </c>
      <c r="S156" s="6">
        <v>77.066666999999995</v>
      </c>
      <c r="T156" s="6" t="s">
        <v>885</v>
      </c>
      <c r="U156" s="6" t="s">
        <v>886</v>
      </c>
      <c r="V156" s="6" t="s">
        <v>44</v>
      </c>
      <c r="Y156" s="6">
        <v>1997</v>
      </c>
      <c r="Z156" s="6">
        <v>7</v>
      </c>
      <c r="AA156" s="6">
        <v>3</v>
      </c>
      <c r="AB156" s="6">
        <v>1997</v>
      </c>
      <c r="AC156" s="6">
        <v>7</v>
      </c>
      <c r="AD156" s="6">
        <v>28</v>
      </c>
      <c r="AG156" s="6" t="s">
        <v>613</v>
      </c>
      <c r="AI156" s="6" t="s">
        <v>887</v>
      </c>
      <c r="AJ156" s="6" t="s">
        <v>769</v>
      </c>
      <c r="AK156" s="6" t="s">
        <v>888</v>
      </c>
      <c r="AL156" s="6" t="b">
        <v>1</v>
      </c>
      <c r="AM156" s="6" t="b">
        <v>0</v>
      </c>
      <c r="AP156" t="s">
        <v>3631</v>
      </c>
      <c r="AQ156" t="s">
        <v>3632</v>
      </c>
      <c r="AR156" t="s">
        <v>3633</v>
      </c>
      <c r="AS156" t="s">
        <v>3634</v>
      </c>
      <c r="AT156" s="44" t="s">
        <v>887</v>
      </c>
      <c r="AU156" t="s">
        <v>769</v>
      </c>
      <c r="AV156" t="s">
        <v>3842</v>
      </c>
      <c r="AW156" t="s">
        <v>3842</v>
      </c>
      <c r="AX156" t="s">
        <v>3844</v>
      </c>
      <c r="AY156" t="s">
        <v>3842</v>
      </c>
      <c r="AZ156" t="s">
        <v>3843</v>
      </c>
      <c r="BA156" t="s">
        <v>3630</v>
      </c>
      <c r="BB156"/>
    </row>
    <row r="157" spans="1:54" s="6" customFormat="1" x14ac:dyDescent="0.45">
      <c r="A157" s="5">
        <v>45778.933668981481</v>
      </c>
      <c r="B157" s="6">
        <v>412819044</v>
      </c>
      <c r="C157" s="6" t="s">
        <v>3565</v>
      </c>
      <c r="D157" s="6">
        <v>3</v>
      </c>
      <c r="E157" s="6" t="s">
        <v>71</v>
      </c>
      <c r="F157" s="6" t="s">
        <v>577</v>
      </c>
      <c r="G157" s="6">
        <v>3597</v>
      </c>
      <c r="H157" s="6" t="s">
        <v>889</v>
      </c>
      <c r="I157" s="6">
        <v>2011</v>
      </c>
      <c r="J157" s="6" t="s">
        <v>890</v>
      </c>
      <c r="K157" s="6" t="s">
        <v>891</v>
      </c>
      <c r="L157" s="6" t="s">
        <v>892</v>
      </c>
      <c r="M157" s="6" t="s">
        <v>39</v>
      </c>
      <c r="N157" s="6" t="s">
        <v>188</v>
      </c>
      <c r="O157" s="6" t="s">
        <v>893</v>
      </c>
      <c r="P157" s="6" t="s">
        <v>894</v>
      </c>
      <c r="Q157" s="6">
        <v>0</v>
      </c>
      <c r="R157" s="6">
        <v>43.15</v>
      </c>
      <c r="S157" s="6">
        <v>76.416667000000004</v>
      </c>
      <c r="T157" s="6" t="s">
        <v>885</v>
      </c>
      <c r="U157" s="6" t="s">
        <v>895</v>
      </c>
      <c r="V157" s="6" t="s">
        <v>44</v>
      </c>
      <c r="Y157" s="6">
        <v>1994</v>
      </c>
      <c r="Z157" s="6">
        <v>6</v>
      </c>
      <c r="AA157" s="6">
        <v>26</v>
      </c>
      <c r="AE157" s="6" t="s">
        <v>896</v>
      </c>
      <c r="AG157" s="6" t="s">
        <v>566</v>
      </c>
      <c r="AI157" s="6" t="s">
        <v>887</v>
      </c>
      <c r="AJ157" s="6" t="s">
        <v>769</v>
      </c>
      <c r="AK157" s="6" t="s">
        <v>888</v>
      </c>
      <c r="AL157" s="6" t="b">
        <v>1</v>
      </c>
      <c r="AM157" s="6" t="b">
        <v>0</v>
      </c>
      <c r="AP157" t="s">
        <v>3631</v>
      </c>
      <c r="AQ157" t="s">
        <v>3632</v>
      </c>
      <c r="AR157" t="s">
        <v>3633</v>
      </c>
      <c r="AS157" t="s">
        <v>3634</v>
      </c>
      <c r="AT157" s="44" t="s">
        <v>887</v>
      </c>
      <c r="AU157" t="s">
        <v>769</v>
      </c>
      <c r="AV157" t="s">
        <v>3842</v>
      </c>
      <c r="AW157" t="s">
        <v>3842</v>
      </c>
      <c r="AX157" t="s">
        <v>3844</v>
      </c>
      <c r="AY157" t="s">
        <v>3842</v>
      </c>
      <c r="AZ157" t="s">
        <v>3843</v>
      </c>
      <c r="BA157" t="s">
        <v>3630</v>
      </c>
      <c r="BB157"/>
    </row>
    <row r="158" spans="1:54" s="6" customFormat="1" x14ac:dyDescent="0.45">
      <c r="A158" s="5">
        <v>45778.932280092587</v>
      </c>
      <c r="B158" s="6">
        <v>412819044</v>
      </c>
      <c r="C158" s="6" t="s">
        <v>3565</v>
      </c>
      <c r="D158" s="6">
        <v>2</v>
      </c>
      <c r="E158" s="6" t="s">
        <v>247</v>
      </c>
      <c r="F158" s="6" t="s">
        <v>577</v>
      </c>
      <c r="G158" s="6">
        <v>3597</v>
      </c>
      <c r="H158" s="6" t="s">
        <v>889</v>
      </c>
      <c r="I158" s="6">
        <v>2011</v>
      </c>
      <c r="J158" s="6" t="s">
        <v>890</v>
      </c>
      <c r="K158" s="6" t="s">
        <v>891</v>
      </c>
      <c r="L158" s="6" t="s">
        <v>892</v>
      </c>
      <c r="M158" s="6" t="s">
        <v>39</v>
      </c>
      <c r="N158" s="6" t="s">
        <v>188</v>
      </c>
      <c r="O158" s="6" t="s">
        <v>897</v>
      </c>
      <c r="P158" s="6" t="s">
        <v>898</v>
      </c>
      <c r="Q158" s="6">
        <v>0</v>
      </c>
      <c r="R158" s="6">
        <v>43.433691000000003</v>
      </c>
      <c r="S158" s="6">
        <v>77.850054</v>
      </c>
      <c r="T158" s="6" t="s">
        <v>899</v>
      </c>
      <c r="U158" s="6" t="s">
        <v>900</v>
      </c>
      <c r="V158" s="6" t="s">
        <v>106</v>
      </c>
      <c r="W158" s="6" t="s">
        <v>901</v>
      </c>
      <c r="X158" s="6">
        <v>5000</v>
      </c>
      <c r="Y158" s="6">
        <v>1984</v>
      </c>
      <c r="Z158" s="6">
        <v>8</v>
      </c>
      <c r="AA158" s="6">
        <v>9</v>
      </c>
      <c r="AE158" s="6" t="s">
        <v>902</v>
      </c>
      <c r="AG158" s="6" t="s">
        <v>903</v>
      </c>
      <c r="AI158" s="6" t="s">
        <v>887</v>
      </c>
      <c r="AJ158" s="6" t="s">
        <v>769</v>
      </c>
      <c r="AK158" s="6" t="s">
        <v>888</v>
      </c>
      <c r="AL158" s="6" t="b">
        <v>1</v>
      </c>
      <c r="AM158" s="6" t="b">
        <v>0</v>
      </c>
      <c r="AP158" t="s">
        <v>3631</v>
      </c>
      <c r="AQ158" t="s">
        <v>3632</v>
      </c>
      <c r="AR158" t="s">
        <v>3633</v>
      </c>
      <c r="AS158" t="s">
        <v>3634</v>
      </c>
      <c r="AT158" s="44" t="s">
        <v>887</v>
      </c>
      <c r="AU158" t="s">
        <v>769</v>
      </c>
      <c r="AV158" t="s">
        <v>3842</v>
      </c>
      <c r="AW158" t="s">
        <v>3842</v>
      </c>
      <c r="AX158" t="s">
        <v>3844</v>
      </c>
      <c r="AY158" t="s">
        <v>3842</v>
      </c>
      <c r="AZ158" t="s">
        <v>3843</v>
      </c>
      <c r="BA158" t="s">
        <v>3630</v>
      </c>
      <c r="BB158"/>
    </row>
    <row r="159" spans="1:54" s="6" customFormat="1" x14ac:dyDescent="0.45">
      <c r="A159" s="5">
        <v>45778.922916666663</v>
      </c>
      <c r="B159" s="6">
        <v>412819044</v>
      </c>
      <c r="C159" s="6" t="s">
        <v>3565</v>
      </c>
      <c r="D159" s="6">
        <v>1</v>
      </c>
      <c r="E159" s="6" t="s">
        <v>65</v>
      </c>
      <c r="F159" s="6" t="s">
        <v>577</v>
      </c>
      <c r="G159" s="6">
        <v>3597</v>
      </c>
      <c r="H159" s="6" t="s">
        <v>889</v>
      </c>
      <c r="I159" s="6">
        <v>2011</v>
      </c>
      <c r="J159" s="6" t="s">
        <v>890</v>
      </c>
      <c r="K159" s="6" t="s">
        <v>891</v>
      </c>
      <c r="L159" s="6" t="s">
        <v>892</v>
      </c>
      <c r="M159" s="6" t="s">
        <v>39</v>
      </c>
      <c r="N159" s="6" t="s">
        <v>188</v>
      </c>
      <c r="O159" s="6" t="s">
        <v>568</v>
      </c>
      <c r="P159" s="6" t="s">
        <v>904</v>
      </c>
      <c r="Q159" s="6">
        <v>0</v>
      </c>
      <c r="R159" s="6">
        <v>43.25</v>
      </c>
      <c r="S159" s="6">
        <v>76.95</v>
      </c>
      <c r="T159" s="6" t="s">
        <v>905</v>
      </c>
      <c r="U159" s="6" t="s">
        <v>906</v>
      </c>
      <c r="V159" s="6" t="s">
        <v>44</v>
      </c>
      <c r="Y159" s="6">
        <v>1981</v>
      </c>
      <c r="Z159" s="6">
        <v>3</v>
      </c>
      <c r="AA159" s="6">
        <v>20</v>
      </c>
      <c r="AE159" s="6" t="s">
        <v>896</v>
      </c>
      <c r="AG159" s="6" t="s">
        <v>907</v>
      </c>
      <c r="AI159" s="6" t="s">
        <v>887</v>
      </c>
      <c r="AJ159" s="6" t="s">
        <v>769</v>
      </c>
      <c r="AK159" s="6" t="s">
        <v>888</v>
      </c>
      <c r="AL159" s="6" t="b">
        <v>1</v>
      </c>
      <c r="AM159" s="6" t="b">
        <v>0</v>
      </c>
      <c r="AP159" t="s">
        <v>3631</v>
      </c>
      <c r="AQ159" t="s">
        <v>3632</v>
      </c>
      <c r="AR159" t="s">
        <v>3633</v>
      </c>
      <c r="AS159" t="s">
        <v>3634</v>
      </c>
      <c r="AT159" s="44" t="s">
        <v>887</v>
      </c>
      <c r="AU159" t="s">
        <v>769</v>
      </c>
      <c r="AV159" t="s">
        <v>3842</v>
      </c>
      <c r="AW159" t="s">
        <v>3842</v>
      </c>
      <c r="AX159" t="s">
        <v>3844</v>
      </c>
      <c r="AY159" t="s">
        <v>3842</v>
      </c>
      <c r="AZ159" t="s">
        <v>3843</v>
      </c>
      <c r="BA159" t="s">
        <v>3630</v>
      </c>
      <c r="BB159"/>
    </row>
    <row r="160" spans="1:54" s="6" customFormat="1" x14ac:dyDescent="0.45">
      <c r="A160" s="5">
        <v>45778.922013888892</v>
      </c>
      <c r="B160" s="6">
        <v>412819044</v>
      </c>
      <c r="C160" s="6" t="s">
        <v>3565</v>
      </c>
      <c r="D160" s="6">
        <v>6</v>
      </c>
      <c r="E160" s="6" t="s">
        <v>621</v>
      </c>
      <c r="F160" s="6" t="s">
        <v>577</v>
      </c>
      <c r="G160" s="6">
        <v>3597</v>
      </c>
      <c r="H160" s="6" t="s">
        <v>889</v>
      </c>
      <c r="I160" s="6">
        <v>2011</v>
      </c>
      <c r="J160" s="6" t="s">
        <v>890</v>
      </c>
      <c r="K160" s="6" t="s">
        <v>891</v>
      </c>
      <c r="L160" s="6" t="s">
        <v>892</v>
      </c>
      <c r="M160" s="6" t="s">
        <v>39</v>
      </c>
      <c r="N160" s="6" t="s">
        <v>188</v>
      </c>
      <c r="O160" s="6" t="s">
        <v>568</v>
      </c>
      <c r="P160" s="6" t="s">
        <v>904</v>
      </c>
      <c r="Q160" s="6">
        <v>0</v>
      </c>
      <c r="R160" s="6">
        <v>43.25</v>
      </c>
      <c r="S160" s="6">
        <v>76.95</v>
      </c>
      <c r="T160" s="6" t="s">
        <v>905</v>
      </c>
      <c r="U160" s="6" t="s">
        <v>906</v>
      </c>
      <c r="V160" s="6" t="s">
        <v>44</v>
      </c>
      <c r="Y160" s="6">
        <v>1974</v>
      </c>
      <c r="Z160" s="6">
        <v>6</v>
      </c>
      <c r="AA160" s="6">
        <v>30</v>
      </c>
      <c r="AE160" s="6" t="s">
        <v>896</v>
      </c>
      <c r="AG160" s="6" t="s">
        <v>908</v>
      </c>
      <c r="AI160" s="6" t="s">
        <v>887</v>
      </c>
      <c r="AJ160" s="6" t="s">
        <v>769</v>
      </c>
      <c r="AK160" s="6" t="s">
        <v>888</v>
      </c>
      <c r="AL160" s="6" t="b">
        <v>1</v>
      </c>
      <c r="AM160" s="6" t="b">
        <v>0</v>
      </c>
      <c r="AP160" t="s">
        <v>3631</v>
      </c>
      <c r="AQ160" t="s">
        <v>3632</v>
      </c>
      <c r="AR160" t="s">
        <v>3633</v>
      </c>
      <c r="AS160" t="s">
        <v>3634</v>
      </c>
      <c r="AT160" s="44" t="s">
        <v>887</v>
      </c>
      <c r="AU160" t="s">
        <v>769</v>
      </c>
      <c r="AV160" t="s">
        <v>3842</v>
      </c>
      <c r="AW160" t="s">
        <v>3842</v>
      </c>
      <c r="AX160" t="s">
        <v>3844</v>
      </c>
      <c r="AY160" t="s">
        <v>3842</v>
      </c>
      <c r="AZ160" t="s">
        <v>3843</v>
      </c>
      <c r="BA160" t="s">
        <v>3630</v>
      </c>
      <c r="BB160"/>
    </row>
    <row r="161" spans="1:54" s="6" customFormat="1" x14ac:dyDescent="0.45">
      <c r="A161" s="5">
        <v>45778.920474537037</v>
      </c>
      <c r="B161" s="6">
        <v>412819044</v>
      </c>
      <c r="C161" s="6" t="s">
        <v>3565</v>
      </c>
      <c r="D161" s="6">
        <v>3</v>
      </c>
      <c r="E161" s="6" t="s">
        <v>153</v>
      </c>
      <c r="F161" s="6" t="s">
        <v>577</v>
      </c>
      <c r="G161" s="6">
        <v>3597</v>
      </c>
      <c r="H161" s="6" t="s">
        <v>889</v>
      </c>
      <c r="I161" s="6">
        <v>2011</v>
      </c>
      <c r="J161" s="6" t="s">
        <v>890</v>
      </c>
      <c r="K161" s="6" t="s">
        <v>891</v>
      </c>
      <c r="L161" s="6" t="s">
        <v>892</v>
      </c>
      <c r="M161" s="6" t="s">
        <v>39</v>
      </c>
      <c r="N161" s="6" t="s">
        <v>188</v>
      </c>
      <c r="O161" s="6" t="s">
        <v>568</v>
      </c>
      <c r="P161" s="6" t="s">
        <v>909</v>
      </c>
      <c r="Q161" s="6">
        <v>0</v>
      </c>
      <c r="R161" s="6">
        <v>43.366667</v>
      </c>
      <c r="S161" s="6">
        <v>79.083332999999996</v>
      </c>
      <c r="T161" s="6" t="s">
        <v>910</v>
      </c>
      <c r="U161" s="6" t="s">
        <v>911</v>
      </c>
      <c r="V161" s="6" t="s">
        <v>44</v>
      </c>
      <c r="Y161" s="6">
        <v>1993</v>
      </c>
      <c r="Z161" s="6">
        <v>7</v>
      </c>
      <c r="AA161" s="6">
        <v>1</v>
      </c>
      <c r="AG161" s="6" t="s">
        <v>641</v>
      </c>
      <c r="AJ161" s="6" t="s">
        <v>769</v>
      </c>
      <c r="AK161" s="6" t="s">
        <v>912</v>
      </c>
      <c r="AL161" s="6" t="b">
        <v>1</v>
      </c>
      <c r="AM161" s="6" t="b">
        <v>1</v>
      </c>
      <c r="AN161" s="6" t="s">
        <v>455</v>
      </c>
      <c r="AP161" t="s">
        <v>3631</v>
      </c>
      <c r="AQ161" t="s">
        <v>3632</v>
      </c>
      <c r="AR161" t="s">
        <v>3633</v>
      </c>
      <c r="AS161" t="s">
        <v>3634</v>
      </c>
      <c r="AT161" s="44" t="s">
        <v>887</v>
      </c>
      <c r="AU161" t="s">
        <v>769</v>
      </c>
      <c r="AV161" t="s">
        <v>3845</v>
      </c>
      <c r="AW161" t="s">
        <v>3845</v>
      </c>
      <c r="AX161" t="s">
        <v>3847</v>
      </c>
      <c r="AY161" t="s">
        <v>3845</v>
      </c>
      <c r="AZ161" t="s">
        <v>3846</v>
      </c>
      <c r="BA161" t="s">
        <v>3630</v>
      </c>
      <c r="BB161"/>
    </row>
    <row r="162" spans="1:54" s="6" customFormat="1" x14ac:dyDescent="0.45">
      <c r="A162" s="5">
        <v>45778.917812500003</v>
      </c>
      <c r="B162" s="6">
        <v>412819044</v>
      </c>
      <c r="C162" s="6" t="s">
        <v>3565</v>
      </c>
      <c r="D162" s="6">
        <v>15</v>
      </c>
      <c r="E162" s="6" t="s">
        <v>916</v>
      </c>
      <c r="F162" s="6" t="s">
        <v>917</v>
      </c>
      <c r="G162" s="6">
        <v>3597</v>
      </c>
      <c r="H162" s="6" t="s">
        <v>889</v>
      </c>
      <c r="I162" s="6">
        <v>2011</v>
      </c>
      <c r="J162" s="6" t="s">
        <v>890</v>
      </c>
      <c r="K162" s="6" t="s">
        <v>891</v>
      </c>
      <c r="L162" s="6" t="s">
        <v>892</v>
      </c>
      <c r="M162" s="6" t="s">
        <v>39</v>
      </c>
      <c r="N162" s="6" t="s">
        <v>568</v>
      </c>
      <c r="O162" s="6" t="s">
        <v>568</v>
      </c>
      <c r="P162" s="6" t="s">
        <v>913</v>
      </c>
      <c r="Q162" s="6">
        <v>0</v>
      </c>
      <c r="V162" s="6" t="s">
        <v>119</v>
      </c>
      <c r="Y162" s="6">
        <v>1919</v>
      </c>
      <c r="Z162" s="6">
        <v>7</v>
      </c>
      <c r="AG162" s="6" t="s">
        <v>658</v>
      </c>
      <c r="AH162" s="6" t="s">
        <v>914</v>
      </c>
      <c r="AI162" s="6" t="s">
        <v>887</v>
      </c>
      <c r="AJ162" s="6" t="s">
        <v>769</v>
      </c>
      <c r="AK162" s="6" t="s">
        <v>915</v>
      </c>
      <c r="AL162" s="6" t="b">
        <v>1</v>
      </c>
      <c r="AM162" s="6" t="b">
        <v>0</v>
      </c>
      <c r="AP162" t="s">
        <v>3631</v>
      </c>
      <c r="AQ162" t="s">
        <v>3632</v>
      </c>
      <c r="AR162" t="s">
        <v>3633</v>
      </c>
      <c r="AS162" t="s">
        <v>3634</v>
      </c>
      <c r="AT162" s="44" t="s">
        <v>887</v>
      </c>
      <c r="AU162" t="s">
        <v>769</v>
      </c>
      <c r="AV162" t="s">
        <v>3848</v>
      </c>
      <c r="AW162" t="s">
        <v>3848</v>
      </c>
      <c r="AX162" t="s">
        <v>3850</v>
      </c>
      <c r="AY162" t="s">
        <v>3848</v>
      </c>
      <c r="AZ162" t="s">
        <v>3849</v>
      </c>
      <c r="BA162" t="s">
        <v>3630</v>
      </c>
      <c r="BB162"/>
    </row>
    <row r="163" spans="1:54" s="6" customFormat="1" x14ac:dyDescent="0.45">
      <c r="A163" s="5">
        <v>45778.912997685176</v>
      </c>
      <c r="B163" s="6">
        <v>412819044</v>
      </c>
      <c r="C163" s="6" t="s">
        <v>3565</v>
      </c>
      <c r="D163" s="6">
        <v>5</v>
      </c>
      <c r="E163" s="6" t="s">
        <v>772</v>
      </c>
      <c r="F163" s="6" t="s">
        <v>922</v>
      </c>
      <c r="G163" s="6">
        <v>3597</v>
      </c>
      <c r="H163" s="6" t="s">
        <v>889</v>
      </c>
      <c r="I163" s="6">
        <v>2011</v>
      </c>
      <c r="J163" s="6" t="s">
        <v>890</v>
      </c>
      <c r="K163" s="6" t="s">
        <v>891</v>
      </c>
      <c r="L163" s="6" t="s">
        <v>892</v>
      </c>
      <c r="M163" s="6" t="s">
        <v>39</v>
      </c>
      <c r="N163" s="6" t="s">
        <v>918</v>
      </c>
      <c r="O163" s="6" t="s">
        <v>568</v>
      </c>
      <c r="P163" s="6" t="s">
        <v>919</v>
      </c>
      <c r="Q163" s="6">
        <v>0</v>
      </c>
      <c r="R163" s="6">
        <v>43.25</v>
      </c>
      <c r="S163" s="6">
        <v>76.95</v>
      </c>
      <c r="T163" s="6" t="s">
        <v>905</v>
      </c>
      <c r="U163" s="6" t="s">
        <v>906</v>
      </c>
      <c r="V163" s="6" t="s">
        <v>44</v>
      </c>
      <c r="W163" s="6" t="s">
        <v>920</v>
      </c>
      <c r="Y163" s="6">
        <v>1919</v>
      </c>
      <c r="Z163" s="6">
        <v>7</v>
      </c>
      <c r="AG163" s="6" t="s">
        <v>658</v>
      </c>
      <c r="AI163" s="6" t="s">
        <v>887</v>
      </c>
      <c r="AJ163" s="6" t="s">
        <v>769</v>
      </c>
      <c r="AK163" s="6" t="s">
        <v>915</v>
      </c>
      <c r="AL163" s="6" t="b">
        <v>1</v>
      </c>
      <c r="AM163" s="6" t="b">
        <v>0</v>
      </c>
      <c r="AO163" s="6" t="s">
        <v>921</v>
      </c>
      <c r="AP163" t="s">
        <v>3631</v>
      </c>
      <c r="AQ163" t="s">
        <v>3632</v>
      </c>
      <c r="AR163" t="s">
        <v>3633</v>
      </c>
      <c r="AS163" t="s">
        <v>3634</v>
      </c>
      <c r="AT163" s="44" t="s">
        <v>887</v>
      </c>
      <c r="AU163" t="s">
        <v>769</v>
      </c>
      <c r="AV163" t="s">
        <v>3848</v>
      </c>
      <c r="AW163" t="s">
        <v>3848</v>
      </c>
      <c r="AX163" t="s">
        <v>3850</v>
      </c>
      <c r="AY163" t="s">
        <v>3848</v>
      </c>
      <c r="AZ163" t="s">
        <v>3849</v>
      </c>
      <c r="BA163" t="s">
        <v>3630</v>
      </c>
      <c r="BB163" t="s">
        <v>921</v>
      </c>
    </row>
    <row r="164" spans="1:54" s="6" customFormat="1" x14ac:dyDescent="0.45">
      <c r="A164" s="5">
        <v>45778.90221064815</v>
      </c>
      <c r="B164" s="6">
        <v>412819044</v>
      </c>
      <c r="C164" s="6" t="s">
        <v>3565</v>
      </c>
      <c r="D164" s="6">
        <v>7</v>
      </c>
      <c r="E164" s="6" t="s">
        <v>930</v>
      </c>
      <c r="F164" s="6" t="s">
        <v>577</v>
      </c>
      <c r="G164" s="6">
        <v>3597</v>
      </c>
      <c r="H164" s="6" t="s">
        <v>889</v>
      </c>
      <c r="I164" s="6">
        <v>2011</v>
      </c>
      <c r="J164" s="6" t="s">
        <v>890</v>
      </c>
      <c r="K164" s="6" t="s">
        <v>891</v>
      </c>
      <c r="L164" s="6" t="s">
        <v>892</v>
      </c>
      <c r="M164" s="6" t="s">
        <v>39</v>
      </c>
      <c r="N164" s="6" t="s">
        <v>918</v>
      </c>
      <c r="O164" s="6" t="s">
        <v>847</v>
      </c>
      <c r="P164" s="6" t="s">
        <v>923</v>
      </c>
      <c r="Q164" s="6">
        <v>0</v>
      </c>
      <c r="R164" s="6">
        <v>43.486666999999997</v>
      </c>
      <c r="S164" s="6">
        <v>77.924999999999997</v>
      </c>
      <c r="T164" s="6" t="s">
        <v>924</v>
      </c>
      <c r="U164" s="6" t="s">
        <v>925</v>
      </c>
      <c r="V164" s="6" t="s">
        <v>44</v>
      </c>
      <c r="W164" s="6" t="s">
        <v>926</v>
      </c>
      <c r="Y164" s="6">
        <v>2009</v>
      </c>
      <c r="Z164" s="6">
        <v>1</v>
      </c>
      <c r="AA164" s="6">
        <v>31</v>
      </c>
      <c r="AE164" s="6" t="s">
        <v>927</v>
      </c>
      <c r="AG164" s="6" t="s">
        <v>928</v>
      </c>
      <c r="AJ164" s="6" t="s">
        <v>769</v>
      </c>
      <c r="AK164" s="6" t="s">
        <v>929</v>
      </c>
      <c r="AL164" s="6" t="b">
        <v>1</v>
      </c>
      <c r="AM164" s="6" t="b">
        <v>0</v>
      </c>
      <c r="AP164" t="s">
        <v>3631</v>
      </c>
      <c r="AQ164" t="s">
        <v>3632</v>
      </c>
      <c r="AR164" t="s">
        <v>3633</v>
      </c>
      <c r="AS164" t="s">
        <v>3634</v>
      </c>
      <c r="AT164" s="44" t="s">
        <v>887</v>
      </c>
      <c r="AU164" t="s">
        <v>769</v>
      </c>
      <c r="AV164" t="s">
        <v>3851</v>
      </c>
      <c r="AW164" t="s">
        <v>3851</v>
      </c>
      <c r="AX164" t="s">
        <v>3779</v>
      </c>
      <c r="AY164" t="s">
        <v>3851</v>
      </c>
      <c r="AZ164" t="s">
        <v>3852</v>
      </c>
      <c r="BA164" t="s">
        <v>3630</v>
      </c>
      <c r="BB164"/>
    </row>
    <row r="165" spans="1:54" s="6" customFormat="1" x14ac:dyDescent="0.45">
      <c r="A165" s="5">
        <v>45778.90115740741</v>
      </c>
      <c r="B165" s="6">
        <v>412819044</v>
      </c>
      <c r="C165" s="6" t="s">
        <v>3565</v>
      </c>
      <c r="D165" s="6">
        <v>2</v>
      </c>
      <c r="E165" s="6" t="s">
        <v>222</v>
      </c>
      <c r="F165" s="6" t="s">
        <v>577</v>
      </c>
      <c r="G165" s="6">
        <v>3597</v>
      </c>
      <c r="H165" s="6" t="s">
        <v>889</v>
      </c>
      <c r="I165" s="6">
        <v>2011</v>
      </c>
      <c r="J165" s="6" t="s">
        <v>890</v>
      </c>
      <c r="K165" s="6" t="s">
        <v>891</v>
      </c>
      <c r="L165" s="6" t="s">
        <v>892</v>
      </c>
      <c r="M165" s="6" t="s">
        <v>39</v>
      </c>
      <c r="N165" s="6" t="s">
        <v>918</v>
      </c>
      <c r="O165" s="6" t="s">
        <v>931</v>
      </c>
      <c r="P165" s="6" t="s">
        <v>932</v>
      </c>
      <c r="Q165" s="6">
        <v>0</v>
      </c>
      <c r="R165" s="6">
        <v>44.996667000000002</v>
      </c>
      <c r="S165" s="6">
        <v>75.734999999999999</v>
      </c>
      <c r="T165" s="6" t="s">
        <v>933</v>
      </c>
      <c r="U165" s="6" t="s">
        <v>934</v>
      </c>
      <c r="V165" s="6" t="s">
        <v>44</v>
      </c>
      <c r="W165" s="6" t="s">
        <v>935</v>
      </c>
      <c r="Y165" s="6">
        <v>2004</v>
      </c>
      <c r="Z165" s="6">
        <v>6</v>
      </c>
      <c r="AA165" s="6">
        <v>5</v>
      </c>
      <c r="AE165" s="6" t="s">
        <v>936</v>
      </c>
      <c r="AG165" s="6" t="s">
        <v>613</v>
      </c>
      <c r="AJ165" s="6" t="s">
        <v>769</v>
      </c>
      <c r="AK165" s="6" t="s">
        <v>929</v>
      </c>
      <c r="AL165" s="6" t="b">
        <v>1</v>
      </c>
      <c r="AM165" s="6" t="b">
        <v>0</v>
      </c>
      <c r="AP165" t="s">
        <v>3631</v>
      </c>
      <c r="AQ165" t="s">
        <v>3632</v>
      </c>
      <c r="AR165" t="s">
        <v>3633</v>
      </c>
      <c r="AS165" t="s">
        <v>3634</v>
      </c>
      <c r="AT165" s="44" t="s">
        <v>887</v>
      </c>
      <c r="AU165" t="s">
        <v>769</v>
      </c>
      <c r="AV165" t="s">
        <v>3851</v>
      </c>
      <c r="AW165" t="s">
        <v>3851</v>
      </c>
      <c r="AX165" t="s">
        <v>3779</v>
      </c>
      <c r="AY165" t="s">
        <v>3851</v>
      </c>
      <c r="AZ165" t="s">
        <v>3852</v>
      </c>
      <c r="BA165" t="s">
        <v>3630</v>
      </c>
      <c r="BB165"/>
    </row>
    <row r="166" spans="1:54" s="6" customFormat="1" x14ac:dyDescent="0.45">
      <c r="A166" s="5">
        <v>45778.900046296301</v>
      </c>
      <c r="B166" s="6">
        <v>412819044</v>
      </c>
      <c r="C166" s="6" t="s">
        <v>3565</v>
      </c>
      <c r="D166" s="6">
        <v>6</v>
      </c>
      <c r="E166" s="6" t="s">
        <v>940</v>
      </c>
      <c r="F166" s="6" t="s">
        <v>577</v>
      </c>
      <c r="G166" s="6">
        <v>3597</v>
      </c>
      <c r="H166" s="6" t="s">
        <v>889</v>
      </c>
      <c r="I166" s="6">
        <v>2011</v>
      </c>
      <c r="J166" s="6" t="s">
        <v>890</v>
      </c>
      <c r="K166" s="6" t="s">
        <v>891</v>
      </c>
      <c r="L166" s="6" t="s">
        <v>892</v>
      </c>
      <c r="M166" s="6" t="s">
        <v>39</v>
      </c>
      <c r="N166" s="6" t="s">
        <v>918</v>
      </c>
      <c r="O166" s="6" t="s">
        <v>893</v>
      </c>
      <c r="P166" s="6" t="s">
        <v>937</v>
      </c>
      <c r="Q166" s="6">
        <v>0</v>
      </c>
      <c r="R166" s="6">
        <v>43.316667000000002</v>
      </c>
      <c r="S166" s="6">
        <v>76.099999999999994</v>
      </c>
      <c r="T166" s="6" t="s">
        <v>938</v>
      </c>
      <c r="U166" s="6" t="s">
        <v>939</v>
      </c>
      <c r="V166" s="6" t="s">
        <v>44</v>
      </c>
      <c r="Y166" s="6">
        <v>1997</v>
      </c>
      <c r="Z166" s="6">
        <v>4</v>
      </c>
      <c r="AA166" s="6">
        <v>9</v>
      </c>
      <c r="AG166" s="6" t="s">
        <v>613</v>
      </c>
      <c r="AJ166" s="6" t="s">
        <v>769</v>
      </c>
      <c r="AK166" s="6" t="s">
        <v>929</v>
      </c>
      <c r="AL166" s="6" t="b">
        <v>1</v>
      </c>
      <c r="AM166" s="6" t="b">
        <v>0</v>
      </c>
      <c r="AP166" t="s">
        <v>3631</v>
      </c>
      <c r="AQ166" t="s">
        <v>3632</v>
      </c>
      <c r="AR166" t="s">
        <v>3633</v>
      </c>
      <c r="AS166" t="s">
        <v>3634</v>
      </c>
      <c r="AT166" s="44" t="s">
        <v>887</v>
      </c>
      <c r="AU166" t="s">
        <v>769</v>
      </c>
      <c r="AV166" t="s">
        <v>3851</v>
      </c>
      <c r="AW166" t="s">
        <v>3851</v>
      </c>
      <c r="AX166" t="s">
        <v>3779</v>
      </c>
      <c r="AY166" t="s">
        <v>3851</v>
      </c>
      <c r="AZ166" t="s">
        <v>3852</v>
      </c>
      <c r="BA166" t="s">
        <v>3630</v>
      </c>
      <c r="BB166"/>
    </row>
    <row r="167" spans="1:54" s="6" customFormat="1" x14ac:dyDescent="0.45">
      <c r="A167" s="5">
        <v>45778.899236111123</v>
      </c>
      <c r="B167" s="6">
        <v>412819044</v>
      </c>
      <c r="C167" s="6" t="s">
        <v>3565</v>
      </c>
      <c r="D167" s="6">
        <v>4</v>
      </c>
      <c r="E167" s="6" t="s">
        <v>176</v>
      </c>
      <c r="F167" s="6" t="s">
        <v>577</v>
      </c>
      <c r="G167" s="6">
        <v>3597</v>
      </c>
      <c r="H167" s="6" t="s">
        <v>889</v>
      </c>
      <c r="I167" s="6">
        <v>2011</v>
      </c>
      <c r="J167" s="6" t="s">
        <v>890</v>
      </c>
      <c r="K167" s="6" t="s">
        <v>891</v>
      </c>
      <c r="L167" s="6" t="s">
        <v>892</v>
      </c>
      <c r="M167" s="6" t="s">
        <v>39</v>
      </c>
      <c r="N167" s="6" t="s">
        <v>918</v>
      </c>
      <c r="O167" s="6" t="s">
        <v>893</v>
      </c>
      <c r="P167" s="6" t="s">
        <v>894</v>
      </c>
      <c r="Q167" s="6">
        <v>0</v>
      </c>
      <c r="R167" s="6">
        <v>43.15</v>
      </c>
      <c r="S167" s="6">
        <v>76.416667000000004</v>
      </c>
      <c r="T167" s="6" t="s">
        <v>885</v>
      </c>
      <c r="U167" s="6" t="s">
        <v>895</v>
      </c>
      <c r="V167" s="6" t="s">
        <v>44</v>
      </c>
      <c r="Y167" s="6">
        <v>1993</v>
      </c>
      <c r="Z167" s="6">
        <v>12</v>
      </c>
      <c r="AA167" s="6">
        <v>26</v>
      </c>
      <c r="AE167" s="6" t="s">
        <v>896</v>
      </c>
      <c r="AG167" s="6" t="s">
        <v>566</v>
      </c>
      <c r="AJ167" s="6" t="s">
        <v>769</v>
      </c>
      <c r="AK167" s="6" t="s">
        <v>929</v>
      </c>
      <c r="AL167" s="6" t="b">
        <v>1</v>
      </c>
      <c r="AM167" s="6" t="b">
        <v>0</v>
      </c>
      <c r="AP167" t="s">
        <v>3631</v>
      </c>
      <c r="AQ167" t="s">
        <v>3632</v>
      </c>
      <c r="AR167" t="s">
        <v>3633</v>
      </c>
      <c r="AS167" t="s">
        <v>3634</v>
      </c>
      <c r="AT167" s="44" t="s">
        <v>887</v>
      </c>
      <c r="AU167" t="s">
        <v>769</v>
      </c>
      <c r="AV167" t="s">
        <v>3851</v>
      </c>
      <c r="AW167" t="s">
        <v>3851</v>
      </c>
      <c r="AX167" t="s">
        <v>3779</v>
      </c>
      <c r="AY167" t="s">
        <v>3851</v>
      </c>
      <c r="AZ167" t="s">
        <v>3852</v>
      </c>
      <c r="BA167" t="s">
        <v>3630</v>
      </c>
      <c r="BB167"/>
    </row>
    <row r="168" spans="1:54" s="6" customFormat="1" x14ac:dyDescent="0.45">
      <c r="A168" s="5">
        <v>45778.897858796292</v>
      </c>
      <c r="B168" s="6">
        <v>412819044</v>
      </c>
      <c r="C168" s="6" t="s">
        <v>3565</v>
      </c>
      <c r="D168" s="6">
        <v>1</v>
      </c>
      <c r="E168" s="6" t="s">
        <v>51</v>
      </c>
      <c r="F168" s="6" t="s">
        <v>577</v>
      </c>
      <c r="G168" s="6">
        <v>3597</v>
      </c>
      <c r="H168" s="6" t="s">
        <v>889</v>
      </c>
      <c r="I168" s="6">
        <v>2011</v>
      </c>
      <c r="J168" s="6" t="s">
        <v>890</v>
      </c>
      <c r="K168" s="6" t="s">
        <v>891</v>
      </c>
      <c r="L168" s="6" t="s">
        <v>892</v>
      </c>
      <c r="M168" s="6" t="s">
        <v>39</v>
      </c>
      <c r="N168" s="6" t="s">
        <v>77</v>
      </c>
      <c r="O168" s="6" t="s">
        <v>568</v>
      </c>
      <c r="P168" s="6" t="s">
        <v>941</v>
      </c>
      <c r="Q168" s="6">
        <v>0</v>
      </c>
      <c r="R168" s="6">
        <v>43.130749000000002</v>
      </c>
      <c r="S168" s="6">
        <v>76.908208000000002</v>
      </c>
      <c r="T168" s="6" t="s">
        <v>942</v>
      </c>
      <c r="U168" s="6" t="s">
        <v>943</v>
      </c>
      <c r="V168" s="6" t="s">
        <v>106</v>
      </c>
      <c r="X168" s="6">
        <v>6000</v>
      </c>
      <c r="Y168" s="6">
        <v>1993</v>
      </c>
      <c r="Z168" s="6">
        <v>6</v>
      </c>
      <c r="AA168" s="6">
        <v>8</v>
      </c>
      <c r="AG168" s="6" t="s">
        <v>641</v>
      </c>
      <c r="AJ168" s="6" t="s">
        <v>769</v>
      </c>
      <c r="AK168" s="6" t="s">
        <v>929</v>
      </c>
      <c r="AL168" s="6" t="b">
        <v>1</v>
      </c>
      <c r="AM168" s="6" t="b">
        <v>0</v>
      </c>
      <c r="AP168" t="s">
        <v>3631</v>
      </c>
      <c r="AQ168" t="s">
        <v>3632</v>
      </c>
      <c r="AR168" t="s">
        <v>3633</v>
      </c>
      <c r="AS168" t="s">
        <v>3634</v>
      </c>
      <c r="AT168" s="44" t="s">
        <v>887</v>
      </c>
      <c r="AU168" t="s">
        <v>769</v>
      </c>
      <c r="AV168" t="s">
        <v>3851</v>
      </c>
      <c r="AW168" t="s">
        <v>3851</v>
      </c>
      <c r="AX168" t="s">
        <v>3779</v>
      </c>
      <c r="AY168" t="s">
        <v>3851</v>
      </c>
      <c r="AZ168" t="s">
        <v>3852</v>
      </c>
      <c r="BA168" t="s">
        <v>3630</v>
      </c>
      <c r="BB168"/>
    </row>
    <row r="169" spans="1:54" s="6" customFormat="1" x14ac:dyDescent="0.45">
      <c r="A169" s="5">
        <v>45778.89675925926</v>
      </c>
      <c r="B169" s="6">
        <v>412819044</v>
      </c>
      <c r="C169" s="6" t="s">
        <v>3565</v>
      </c>
      <c r="D169" s="6">
        <v>7</v>
      </c>
      <c r="E169" s="6" t="s">
        <v>945</v>
      </c>
      <c r="F169" s="6" t="s">
        <v>577</v>
      </c>
      <c r="G169" s="6">
        <v>3597</v>
      </c>
      <c r="H169" s="6" t="s">
        <v>889</v>
      </c>
      <c r="I169" s="6">
        <v>2011</v>
      </c>
      <c r="J169" s="6" t="s">
        <v>890</v>
      </c>
      <c r="K169" s="6" t="s">
        <v>891</v>
      </c>
      <c r="L169" s="6" t="s">
        <v>892</v>
      </c>
      <c r="M169" s="6" t="s">
        <v>39</v>
      </c>
      <c r="N169" s="6" t="s">
        <v>77</v>
      </c>
      <c r="O169" s="6" t="s">
        <v>568</v>
      </c>
      <c r="P169" s="6" t="s">
        <v>944</v>
      </c>
      <c r="Q169" s="6">
        <v>0</v>
      </c>
      <c r="R169" s="6">
        <v>43.25</v>
      </c>
      <c r="S169" s="6">
        <v>76.95</v>
      </c>
      <c r="T169" s="6" t="s">
        <v>905</v>
      </c>
      <c r="U169" s="6" t="s">
        <v>906</v>
      </c>
      <c r="V169" s="6" t="s">
        <v>44</v>
      </c>
      <c r="Y169" s="6">
        <v>1994</v>
      </c>
      <c r="Z169" s="6">
        <v>9</v>
      </c>
      <c r="AA169" s="6">
        <v>15</v>
      </c>
      <c r="AG169" s="6" t="s">
        <v>641</v>
      </c>
      <c r="AJ169" s="6" t="s">
        <v>769</v>
      </c>
      <c r="AK169" s="6" t="s">
        <v>929</v>
      </c>
      <c r="AL169" s="6" t="b">
        <v>1</v>
      </c>
      <c r="AM169" s="6" t="b">
        <v>0</v>
      </c>
      <c r="AP169" t="s">
        <v>3631</v>
      </c>
      <c r="AQ169" t="s">
        <v>3632</v>
      </c>
      <c r="AR169" t="s">
        <v>3633</v>
      </c>
      <c r="AS169" t="s">
        <v>3634</v>
      </c>
      <c r="AT169" s="44" t="s">
        <v>887</v>
      </c>
      <c r="AU169" t="s">
        <v>769</v>
      </c>
      <c r="AV169" t="s">
        <v>3851</v>
      </c>
      <c r="AW169" t="s">
        <v>3851</v>
      </c>
      <c r="AX169" t="s">
        <v>3779</v>
      </c>
      <c r="AY169" t="s">
        <v>3851</v>
      </c>
      <c r="AZ169" t="s">
        <v>3852</v>
      </c>
      <c r="BA169" t="s">
        <v>3630</v>
      </c>
      <c r="BB169"/>
    </row>
    <row r="170" spans="1:54" s="6" customFormat="1" x14ac:dyDescent="0.45">
      <c r="A170" s="5">
        <v>45778.894791666673</v>
      </c>
      <c r="B170" s="6">
        <v>412819044</v>
      </c>
      <c r="C170" s="6" t="s">
        <v>3565</v>
      </c>
      <c r="D170" s="6">
        <v>5</v>
      </c>
      <c r="E170" s="6" t="s">
        <v>473</v>
      </c>
      <c r="F170" s="6" t="s">
        <v>577</v>
      </c>
      <c r="G170" s="6">
        <v>3597</v>
      </c>
      <c r="H170" s="6" t="s">
        <v>889</v>
      </c>
      <c r="I170" s="6">
        <v>2011</v>
      </c>
      <c r="J170" s="6" t="s">
        <v>890</v>
      </c>
      <c r="K170" s="6" t="s">
        <v>891</v>
      </c>
      <c r="L170" s="6" t="s">
        <v>892</v>
      </c>
      <c r="M170" s="6" t="s">
        <v>39</v>
      </c>
      <c r="N170" s="6" t="s">
        <v>77</v>
      </c>
      <c r="O170" s="6" t="s">
        <v>568</v>
      </c>
      <c r="P170" s="6" t="s">
        <v>944</v>
      </c>
      <c r="Q170" s="6">
        <v>0</v>
      </c>
      <c r="R170" s="6">
        <v>43.25</v>
      </c>
      <c r="S170" s="6">
        <v>76.95</v>
      </c>
      <c r="T170" s="6" t="s">
        <v>905</v>
      </c>
      <c r="U170" s="6" t="s">
        <v>906</v>
      </c>
      <c r="V170" s="6" t="s">
        <v>44</v>
      </c>
      <c r="Y170" s="6">
        <v>1995</v>
      </c>
      <c r="Z170" s="6">
        <v>7</v>
      </c>
      <c r="AA170" s="6">
        <v>10</v>
      </c>
      <c r="AG170" s="6" t="s">
        <v>680</v>
      </c>
      <c r="AJ170" s="6" t="s">
        <v>769</v>
      </c>
      <c r="AK170" s="6" t="s">
        <v>929</v>
      </c>
      <c r="AL170" s="6" t="b">
        <v>1</v>
      </c>
      <c r="AM170" s="6" t="b">
        <v>0</v>
      </c>
      <c r="AP170" t="s">
        <v>3631</v>
      </c>
      <c r="AQ170" t="s">
        <v>3632</v>
      </c>
      <c r="AR170" t="s">
        <v>3633</v>
      </c>
      <c r="AS170" t="s">
        <v>3634</v>
      </c>
      <c r="AT170" s="44" t="s">
        <v>887</v>
      </c>
      <c r="AU170" t="s">
        <v>769</v>
      </c>
      <c r="AV170" t="s">
        <v>3851</v>
      </c>
      <c r="AW170" t="s">
        <v>3851</v>
      </c>
      <c r="AX170" t="s">
        <v>3779</v>
      </c>
      <c r="AY170" t="s">
        <v>3851</v>
      </c>
      <c r="AZ170" t="s">
        <v>3852</v>
      </c>
      <c r="BA170" t="s">
        <v>3630</v>
      </c>
      <c r="BB170"/>
    </row>
    <row r="171" spans="1:54" s="6" customFormat="1" x14ac:dyDescent="0.45">
      <c r="A171" s="5">
        <v>45778.853541666671</v>
      </c>
      <c r="B171" s="6">
        <v>412819044</v>
      </c>
      <c r="C171" s="6" t="s">
        <v>3565</v>
      </c>
      <c r="D171" s="6">
        <v>2</v>
      </c>
      <c r="E171" s="6" t="s">
        <v>222</v>
      </c>
      <c r="F171" s="6" t="s">
        <v>950</v>
      </c>
      <c r="G171" s="6">
        <v>2590</v>
      </c>
      <c r="H171" s="6" t="s">
        <v>951</v>
      </c>
      <c r="I171" s="6">
        <v>1937</v>
      </c>
      <c r="J171" s="6" t="s">
        <v>952</v>
      </c>
      <c r="K171" s="6" t="s">
        <v>953</v>
      </c>
      <c r="L171" s="6" t="s">
        <v>954</v>
      </c>
      <c r="M171" s="6" t="s">
        <v>267</v>
      </c>
      <c r="N171" s="6" t="s">
        <v>946</v>
      </c>
      <c r="O171" s="6" t="s">
        <v>946</v>
      </c>
      <c r="P171" s="6" t="s">
        <v>947</v>
      </c>
      <c r="Q171" s="6">
        <v>0</v>
      </c>
      <c r="R171" s="6">
        <v>43.289437</v>
      </c>
      <c r="S171" s="6">
        <v>76.994337999999999</v>
      </c>
      <c r="T171" s="6" t="s">
        <v>765</v>
      </c>
      <c r="U171" s="6" t="s">
        <v>766</v>
      </c>
      <c r="V171" s="6" t="s">
        <v>106</v>
      </c>
      <c r="X171" s="6">
        <v>6000</v>
      </c>
      <c r="Y171" s="6">
        <v>1937</v>
      </c>
      <c r="Z171" s="6">
        <v>7</v>
      </c>
      <c r="AA171" s="6">
        <v>14</v>
      </c>
      <c r="AG171" s="6" t="s">
        <v>948</v>
      </c>
      <c r="AH171" s="6" t="s">
        <v>949</v>
      </c>
      <c r="AI171" s="6" t="s">
        <v>48</v>
      </c>
      <c r="AJ171" s="6" t="s">
        <v>108</v>
      </c>
      <c r="AK171" s="6" t="s">
        <v>117</v>
      </c>
      <c r="AL171" s="6" t="b">
        <v>1</v>
      </c>
      <c r="AM171" s="6" t="b">
        <v>0</v>
      </c>
      <c r="AP171" t="s">
        <v>3631</v>
      </c>
      <c r="AQ171" t="s">
        <v>3632</v>
      </c>
      <c r="AR171" t="s">
        <v>3633</v>
      </c>
      <c r="AS171" t="s">
        <v>3634</v>
      </c>
      <c r="AT171" s="44" t="s">
        <v>48</v>
      </c>
      <c r="AU171" t="s">
        <v>108</v>
      </c>
      <c r="AV171" t="s">
        <v>3646</v>
      </c>
      <c r="AW171" t="s">
        <v>3646</v>
      </c>
      <c r="AX171" t="s">
        <v>3648</v>
      </c>
      <c r="AY171" t="s">
        <v>3646</v>
      </c>
      <c r="AZ171" t="s">
        <v>3647</v>
      </c>
      <c r="BA171" t="s">
        <v>3630</v>
      </c>
      <c r="BB171"/>
    </row>
    <row r="172" spans="1:54" s="6" customFormat="1" x14ac:dyDescent="0.45">
      <c r="A172" s="5">
        <v>45778.852800925917</v>
      </c>
      <c r="B172" s="6">
        <v>412819044</v>
      </c>
      <c r="C172" s="6" t="s">
        <v>3565</v>
      </c>
      <c r="D172" s="6">
        <v>1</v>
      </c>
      <c r="E172" s="6" t="s">
        <v>51</v>
      </c>
      <c r="G172" s="6">
        <v>2590</v>
      </c>
      <c r="H172" s="6" t="s">
        <v>951</v>
      </c>
      <c r="I172" s="6">
        <v>1937</v>
      </c>
      <c r="J172" s="6" t="s">
        <v>952</v>
      </c>
      <c r="K172" s="6" t="s">
        <v>953</v>
      </c>
      <c r="L172" s="6" t="s">
        <v>954</v>
      </c>
      <c r="M172" s="6" t="s">
        <v>267</v>
      </c>
      <c r="N172" s="6" t="s">
        <v>946</v>
      </c>
      <c r="O172" s="6" t="s">
        <v>946</v>
      </c>
      <c r="P172" s="6" t="s">
        <v>947</v>
      </c>
      <c r="Q172" s="6">
        <v>0</v>
      </c>
      <c r="R172" s="6">
        <v>43.289437</v>
      </c>
      <c r="S172" s="6">
        <v>76.994337999999999</v>
      </c>
      <c r="T172" s="6" t="s">
        <v>765</v>
      </c>
      <c r="U172" s="6" t="s">
        <v>766</v>
      </c>
      <c r="V172" s="6" t="s">
        <v>106</v>
      </c>
      <c r="X172" s="6">
        <v>6000</v>
      </c>
      <c r="Y172" s="6">
        <v>1921</v>
      </c>
      <c r="Z172" s="6">
        <v>7</v>
      </c>
      <c r="AG172" s="6" t="s">
        <v>948</v>
      </c>
      <c r="AH172" s="6" t="s">
        <v>955</v>
      </c>
      <c r="AI172" s="6" t="s">
        <v>48</v>
      </c>
      <c r="AJ172" s="6" t="s">
        <v>108</v>
      </c>
      <c r="AK172" s="6" t="s">
        <v>117</v>
      </c>
      <c r="AL172" s="6" t="b">
        <v>1</v>
      </c>
      <c r="AM172" s="6" t="b">
        <v>0</v>
      </c>
      <c r="AP172" t="s">
        <v>3631</v>
      </c>
      <c r="AQ172" t="s">
        <v>3632</v>
      </c>
      <c r="AR172" t="s">
        <v>3633</v>
      </c>
      <c r="AS172" t="s">
        <v>3634</v>
      </c>
      <c r="AT172" s="44" t="s">
        <v>48</v>
      </c>
      <c r="AU172" t="s">
        <v>108</v>
      </c>
      <c r="AV172" t="s">
        <v>3646</v>
      </c>
      <c r="AW172" t="s">
        <v>3646</v>
      </c>
      <c r="AX172" t="s">
        <v>3648</v>
      </c>
      <c r="AY172" t="s">
        <v>3646</v>
      </c>
      <c r="AZ172" t="s">
        <v>3647</v>
      </c>
      <c r="BA172" t="s">
        <v>3630</v>
      </c>
      <c r="BB172"/>
    </row>
    <row r="173" spans="1:54" s="6" customFormat="1" x14ac:dyDescent="0.45">
      <c r="A173" s="5">
        <v>45778.852442129632</v>
      </c>
      <c r="B173" s="6">
        <v>412819044</v>
      </c>
      <c r="C173" s="6" t="s">
        <v>3565</v>
      </c>
      <c r="D173" s="6">
        <v>1</v>
      </c>
      <c r="E173" s="6" t="s">
        <v>51</v>
      </c>
      <c r="G173" s="6">
        <v>2590</v>
      </c>
      <c r="H173" s="6" t="s">
        <v>951</v>
      </c>
      <c r="I173" s="6">
        <v>1937</v>
      </c>
      <c r="J173" s="6" t="s">
        <v>952</v>
      </c>
      <c r="K173" s="6" t="s">
        <v>953</v>
      </c>
      <c r="L173" s="6" t="s">
        <v>954</v>
      </c>
      <c r="M173" s="6" t="s">
        <v>267</v>
      </c>
      <c r="N173" s="6" t="s">
        <v>946</v>
      </c>
      <c r="O173" s="6" t="s">
        <v>946</v>
      </c>
      <c r="P173" s="6" t="s">
        <v>947</v>
      </c>
      <c r="Q173" s="6">
        <v>0</v>
      </c>
      <c r="R173" s="6">
        <v>43.289437</v>
      </c>
      <c r="S173" s="6">
        <v>76.994337999999999</v>
      </c>
      <c r="T173" s="6" t="s">
        <v>765</v>
      </c>
      <c r="U173" s="6" t="s">
        <v>766</v>
      </c>
      <c r="V173" s="6" t="s">
        <v>106</v>
      </c>
      <c r="X173" s="6">
        <v>6000</v>
      </c>
      <c r="Y173" s="6">
        <v>1920</v>
      </c>
      <c r="Z173" s="6">
        <v>6</v>
      </c>
      <c r="AG173" s="6" t="s">
        <v>948</v>
      </c>
      <c r="AI173" s="6" t="s">
        <v>48</v>
      </c>
      <c r="AJ173" s="6" t="s">
        <v>108</v>
      </c>
      <c r="AK173" s="6" t="s">
        <v>117</v>
      </c>
      <c r="AL173" s="6" t="b">
        <v>1</v>
      </c>
      <c r="AM173" s="6" t="b">
        <v>0</v>
      </c>
      <c r="AP173" t="s">
        <v>3631</v>
      </c>
      <c r="AQ173" t="s">
        <v>3632</v>
      </c>
      <c r="AR173" t="s">
        <v>3633</v>
      </c>
      <c r="AS173" t="s">
        <v>3634</v>
      </c>
      <c r="AT173" s="44" t="s">
        <v>48</v>
      </c>
      <c r="AU173" t="s">
        <v>108</v>
      </c>
      <c r="AV173" t="s">
        <v>3646</v>
      </c>
      <c r="AW173" t="s">
        <v>3646</v>
      </c>
      <c r="AX173" t="s">
        <v>3648</v>
      </c>
      <c r="AY173" t="s">
        <v>3646</v>
      </c>
      <c r="AZ173" t="s">
        <v>3647</v>
      </c>
      <c r="BA173" t="s">
        <v>3630</v>
      </c>
      <c r="BB173"/>
    </row>
    <row r="174" spans="1:54" s="6" customFormat="1" x14ac:dyDescent="0.45">
      <c r="A174" s="5">
        <v>45778.852187500001</v>
      </c>
      <c r="B174" s="6">
        <v>412819044</v>
      </c>
      <c r="C174" s="6" t="s">
        <v>3565</v>
      </c>
      <c r="D174" s="6">
        <v>3</v>
      </c>
      <c r="E174" s="6" t="s">
        <v>265</v>
      </c>
      <c r="G174" s="6">
        <v>2590</v>
      </c>
      <c r="H174" s="6" t="s">
        <v>951</v>
      </c>
      <c r="I174" s="6">
        <v>1937</v>
      </c>
      <c r="J174" s="6" t="s">
        <v>952</v>
      </c>
      <c r="K174" s="6" t="s">
        <v>953</v>
      </c>
      <c r="L174" s="6" t="s">
        <v>954</v>
      </c>
      <c r="M174" s="6" t="s">
        <v>267</v>
      </c>
      <c r="N174" s="6" t="s">
        <v>946</v>
      </c>
      <c r="O174" s="6" t="s">
        <v>946</v>
      </c>
      <c r="P174" s="6" t="s">
        <v>947</v>
      </c>
      <c r="Q174" s="6">
        <v>0</v>
      </c>
      <c r="R174" s="6">
        <v>43.289437</v>
      </c>
      <c r="S174" s="6">
        <v>76.994337999999999</v>
      </c>
      <c r="T174" s="6" t="s">
        <v>765</v>
      </c>
      <c r="U174" s="6" t="s">
        <v>766</v>
      </c>
      <c r="V174" s="6" t="s">
        <v>106</v>
      </c>
      <c r="X174" s="6">
        <v>6000</v>
      </c>
      <c r="Y174" s="6">
        <v>1920</v>
      </c>
      <c r="Z174" s="6">
        <v>6</v>
      </c>
      <c r="AA174" s="6">
        <v>26</v>
      </c>
      <c r="AB174" s="6">
        <v>1920</v>
      </c>
      <c r="AC174" s="6">
        <v>6</v>
      </c>
      <c r="AD174" s="6">
        <v>29</v>
      </c>
      <c r="AG174" s="6" t="s">
        <v>948</v>
      </c>
      <c r="AI174" s="6" t="s">
        <v>48</v>
      </c>
      <c r="AJ174" s="6" t="s">
        <v>108</v>
      </c>
      <c r="AK174" s="6" t="s">
        <v>117</v>
      </c>
      <c r="AL174" s="6" t="b">
        <v>1</v>
      </c>
      <c r="AM174" s="6" t="b">
        <v>0</v>
      </c>
      <c r="AP174" t="s">
        <v>3631</v>
      </c>
      <c r="AQ174" t="s">
        <v>3632</v>
      </c>
      <c r="AR174" t="s">
        <v>3633</v>
      </c>
      <c r="AS174" t="s">
        <v>3634</v>
      </c>
      <c r="AT174" s="44" t="s">
        <v>48</v>
      </c>
      <c r="AU174" t="s">
        <v>108</v>
      </c>
      <c r="AV174" t="s">
        <v>3646</v>
      </c>
      <c r="AW174" t="s">
        <v>3646</v>
      </c>
      <c r="AX174" t="s">
        <v>3648</v>
      </c>
      <c r="AY174" t="s">
        <v>3646</v>
      </c>
      <c r="AZ174" t="s">
        <v>3647</v>
      </c>
      <c r="BA174" t="s">
        <v>3630</v>
      </c>
      <c r="BB174"/>
    </row>
    <row r="175" spans="1:54" s="6" customFormat="1" x14ac:dyDescent="0.45">
      <c r="A175" s="5">
        <v>45778.851851851847</v>
      </c>
      <c r="B175" s="6">
        <v>412819044</v>
      </c>
      <c r="C175" s="6" t="s">
        <v>3565</v>
      </c>
      <c r="D175" s="6">
        <v>1</v>
      </c>
      <c r="E175" s="6" t="s">
        <v>65</v>
      </c>
      <c r="G175" s="6">
        <v>2590</v>
      </c>
      <c r="H175" s="6" t="s">
        <v>951</v>
      </c>
      <c r="I175" s="6">
        <v>1937</v>
      </c>
      <c r="J175" s="6" t="s">
        <v>952</v>
      </c>
      <c r="K175" s="6" t="s">
        <v>953</v>
      </c>
      <c r="L175" s="6" t="s">
        <v>954</v>
      </c>
      <c r="M175" s="6" t="s">
        <v>267</v>
      </c>
      <c r="N175" s="6" t="s">
        <v>946</v>
      </c>
      <c r="O175" s="6" t="s">
        <v>946</v>
      </c>
      <c r="P175" s="6" t="s">
        <v>947</v>
      </c>
      <c r="Q175" s="6">
        <v>0</v>
      </c>
      <c r="R175" s="6">
        <v>43.289437</v>
      </c>
      <c r="S175" s="6">
        <v>76.994337999999999</v>
      </c>
      <c r="T175" s="6" t="s">
        <v>765</v>
      </c>
      <c r="U175" s="6" t="s">
        <v>766</v>
      </c>
      <c r="V175" s="6" t="s">
        <v>106</v>
      </c>
      <c r="X175" s="6">
        <v>6000</v>
      </c>
      <c r="Y175" s="6">
        <v>1919</v>
      </c>
      <c r="Z175" s="6">
        <v>5</v>
      </c>
      <c r="AA175" s="6">
        <v>1</v>
      </c>
      <c r="AB175" s="6">
        <v>1919</v>
      </c>
      <c r="AC175" s="6">
        <v>5</v>
      </c>
      <c r="AD175" s="6">
        <v>15</v>
      </c>
      <c r="AG175" s="6" t="s">
        <v>948</v>
      </c>
      <c r="AI175" s="6" t="s">
        <v>48</v>
      </c>
      <c r="AJ175" s="6" t="s">
        <v>108</v>
      </c>
      <c r="AK175" s="6" t="s">
        <v>117</v>
      </c>
      <c r="AL175" s="6" t="b">
        <v>1</v>
      </c>
      <c r="AM175" s="6" t="b">
        <v>0</v>
      </c>
      <c r="AP175" t="s">
        <v>3631</v>
      </c>
      <c r="AQ175" t="s">
        <v>3632</v>
      </c>
      <c r="AR175" t="s">
        <v>3633</v>
      </c>
      <c r="AS175" t="s">
        <v>3634</v>
      </c>
      <c r="AT175" s="44" t="s">
        <v>48</v>
      </c>
      <c r="AU175" t="s">
        <v>108</v>
      </c>
      <c r="AV175" t="s">
        <v>3646</v>
      </c>
      <c r="AW175" t="s">
        <v>3646</v>
      </c>
      <c r="AX175" t="s">
        <v>3648</v>
      </c>
      <c r="AY175" t="s">
        <v>3646</v>
      </c>
      <c r="AZ175" t="s">
        <v>3647</v>
      </c>
      <c r="BA175" t="s">
        <v>3630</v>
      </c>
      <c r="BB175"/>
    </row>
    <row r="176" spans="1:54" s="6" customFormat="1" x14ac:dyDescent="0.45">
      <c r="A176" s="5">
        <v>45778.847812499997</v>
      </c>
      <c r="B176" s="6">
        <v>412819044</v>
      </c>
      <c r="C176" s="6" t="s">
        <v>3565</v>
      </c>
      <c r="D176" s="6">
        <v>2</v>
      </c>
      <c r="E176" s="6" t="s">
        <v>222</v>
      </c>
      <c r="G176" s="6">
        <v>2590</v>
      </c>
      <c r="H176" s="6" t="s">
        <v>951</v>
      </c>
      <c r="I176" s="6">
        <v>1937</v>
      </c>
      <c r="J176" s="6" t="s">
        <v>952</v>
      </c>
      <c r="K176" s="6" t="s">
        <v>953</v>
      </c>
      <c r="L176" s="6" t="s">
        <v>954</v>
      </c>
      <c r="M176" s="6" t="s">
        <v>267</v>
      </c>
      <c r="N176" s="6" t="s">
        <v>946</v>
      </c>
      <c r="O176" s="6" t="s">
        <v>946</v>
      </c>
      <c r="P176" s="6" t="s">
        <v>956</v>
      </c>
      <c r="Q176" s="6">
        <v>0</v>
      </c>
      <c r="R176" s="6">
        <v>45.758122</v>
      </c>
      <c r="S176" s="6">
        <v>75.435495000000003</v>
      </c>
      <c r="T176" s="6" t="s">
        <v>957</v>
      </c>
      <c r="U176" s="6" t="s">
        <v>958</v>
      </c>
      <c r="V176" s="6" t="s">
        <v>106</v>
      </c>
      <c r="X176" s="6">
        <v>50000</v>
      </c>
      <c r="Y176" s="6">
        <v>1910</v>
      </c>
      <c r="AG176" s="6" t="s">
        <v>948</v>
      </c>
      <c r="AH176" s="6" t="s">
        <v>959</v>
      </c>
      <c r="AI176" s="6" t="s">
        <v>48</v>
      </c>
      <c r="AJ176" s="6" t="s">
        <v>63</v>
      </c>
      <c r="AK176" s="6" t="s">
        <v>64</v>
      </c>
      <c r="AL176" s="6" t="b">
        <v>1</v>
      </c>
      <c r="AM176" s="6" t="b">
        <v>0</v>
      </c>
      <c r="AP176" t="s">
        <v>3631</v>
      </c>
      <c r="AQ176" t="s">
        <v>3632</v>
      </c>
      <c r="AR176" t="s">
        <v>3633</v>
      </c>
      <c r="AS176" t="s">
        <v>3634</v>
      </c>
      <c r="AT176" s="44" t="s">
        <v>48</v>
      </c>
      <c r="AU176" t="s">
        <v>63</v>
      </c>
      <c r="AV176" t="s">
        <v>3636</v>
      </c>
      <c r="AW176" t="s">
        <v>3636</v>
      </c>
      <c r="AX176" t="s">
        <v>3638</v>
      </c>
      <c r="AY176" t="s">
        <v>3636</v>
      </c>
      <c r="AZ176" t="s">
        <v>3637</v>
      </c>
      <c r="BA176" t="s">
        <v>3630</v>
      </c>
      <c r="BB176"/>
    </row>
    <row r="177" spans="1:54" s="6" customFormat="1" x14ac:dyDescent="0.45">
      <c r="A177" s="5">
        <v>45778.84752314815</v>
      </c>
      <c r="B177" s="6">
        <v>412819044</v>
      </c>
      <c r="C177" s="6" t="s">
        <v>3565</v>
      </c>
      <c r="D177" s="6">
        <v>2</v>
      </c>
      <c r="E177" s="6" t="s">
        <v>222</v>
      </c>
      <c r="G177" s="6">
        <v>2590</v>
      </c>
      <c r="H177" s="6" t="s">
        <v>951</v>
      </c>
      <c r="I177" s="6">
        <v>1937</v>
      </c>
      <c r="J177" s="6" t="s">
        <v>952</v>
      </c>
      <c r="K177" s="6" t="s">
        <v>953</v>
      </c>
      <c r="L177" s="6" t="s">
        <v>954</v>
      </c>
      <c r="M177" s="6" t="s">
        <v>267</v>
      </c>
      <c r="N177" s="6" t="s">
        <v>946</v>
      </c>
      <c r="O177" s="6" t="s">
        <v>946</v>
      </c>
      <c r="P177" s="6" t="s">
        <v>956</v>
      </c>
      <c r="Q177" s="6">
        <v>0</v>
      </c>
      <c r="R177" s="6">
        <v>45.758122</v>
      </c>
      <c r="S177" s="6">
        <v>75.435495000000003</v>
      </c>
      <c r="T177" s="6" t="s">
        <v>957</v>
      </c>
      <c r="U177" s="6" t="s">
        <v>958</v>
      </c>
      <c r="V177" s="6" t="s">
        <v>106</v>
      </c>
      <c r="X177" s="6">
        <v>50000</v>
      </c>
      <c r="Y177" s="6">
        <v>1913</v>
      </c>
      <c r="Z177" s="6">
        <v>5</v>
      </c>
      <c r="AG177" s="6" t="s">
        <v>948</v>
      </c>
      <c r="AI177" s="6" t="s">
        <v>48</v>
      </c>
      <c r="AJ177" s="6" t="s">
        <v>63</v>
      </c>
      <c r="AK177" s="6" t="s">
        <v>64</v>
      </c>
      <c r="AL177" s="6" t="b">
        <v>1</v>
      </c>
      <c r="AM177" s="6" t="b">
        <v>0</v>
      </c>
      <c r="AP177" t="s">
        <v>3631</v>
      </c>
      <c r="AQ177" t="s">
        <v>3632</v>
      </c>
      <c r="AR177" t="s">
        <v>3633</v>
      </c>
      <c r="AS177" t="s">
        <v>3634</v>
      </c>
      <c r="AT177" s="44" t="s">
        <v>48</v>
      </c>
      <c r="AU177" t="s">
        <v>63</v>
      </c>
      <c r="AV177" t="s">
        <v>3636</v>
      </c>
      <c r="AW177" t="s">
        <v>3636</v>
      </c>
      <c r="AX177" t="s">
        <v>3638</v>
      </c>
      <c r="AY177" t="s">
        <v>3636</v>
      </c>
      <c r="AZ177" t="s">
        <v>3637</v>
      </c>
      <c r="BA177" t="s">
        <v>3630</v>
      </c>
      <c r="BB177"/>
    </row>
    <row r="178" spans="1:54" s="6" customFormat="1" x14ac:dyDescent="0.45">
      <c r="A178" s="5">
        <v>45778.846041666657</v>
      </c>
      <c r="B178" s="6">
        <v>412819044</v>
      </c>
      <c r="C178" s="6" t="s">
        <v>3565</v>
      </c>
      <c r="D178" s="6">
        <v>1</v>
      </c>
      <c r="E178" s="6" t="s">
        <v>51</v>
      </c>
      <c r="G178" s="6">
        <v>2590</v>
      </c>
      <c r="H178" s="6" t="s">
        <v>951</v>
      </c>
      <c r="I178" s="6">
        <v>1937</v>
      </c>
      <c r="J178" s="6" t="s">
        <v>952</v>
      </c>
      <c r="K178" s="6" t="s">
        <v>953</v>
      </c>
      <c r="L178" s="6" t="s">
        <v>954</v>
      </c>
      <c r="M178" s="6" t="s">
        <v>267</v>
      </c>
      <c r="N178" s="6" t="s">
        <v>946</v>
      </c>
      <c r="O178" s="6" t="s">
        <v>946</v>
      </c>
      <c r="P178" s="6" t="s">
        <v>946</v>
      </c>
      <c r="Q178" s="6">
        <v>0</v>
      </c>
      <c r="V178" s="6" t="s">
        <v>119</v>
      </c>
      <c r="X178" s="6">
        <v>6000</v>
      </c>
      <c r="Y178" s="6">
        <v>1904</v>
      </c>
      <c r="Z178" s="6">
        <v>7</v>
      </c>
      <c r="AA178" s="6">
        <v>1</v>
      </c>
      <c r="AG178" s="6" t="s">
        <v>948</v>
      </c>
      <c r="AI178" s="6" t="s">
        <v>48</v>
      </c>
      <c r="AJ178" s="6" t="s">
        <v>63</v>
      </c>
      <c r="AK178" s="6" t="s">
        <v>64</v>
      </c>
      <c r="AL178" s="6" t="b">
        <v>1</v>
      </c>
      <c r="AM178" s="6" t="b">
        <v>0</v>
      </c>
      <c r="AP178" t="s">
        <v>3631</v>
      </c>
      <c r="AQ178" t="s">
        <v>3632</v>
      </c>
      <c r="AR178" t="s">
        <v>3633</v>
      </c>
      <c r="AS178" t="s">
        <v>3634</v>
      </c>
      <c r="AT178" s="44" t="s">
        <v>48</v>
      </c>
      <c r="AU178" t="s">
        <v>63</v>
      </c>
      <c r="AV178" t="s">
        <v>3636</v>
      </c>
      <c r="AW178" t="s">
        <v>3636</v>
      </c>
      <c r="AX178" t="s">
        <v>3638</v>
      </c>
      <c r="AY178" t="s">
        <v>3636</v>
      </c>
      <c r="AZ178" t="s">
        <v>3637</v>
      </c>
      <c r="BA178" t="s">
        <v>3630</v>
      </c>
      <c r="BB178"/>
    </row>
    <row r="179" spans="1:54" s="6" customFormat="1" x14ac:dyDescent="0.45">
      <c r="A179" s="5">
        <v>45778.845659722218</v>
      </c>
      <c r="B179" s="6">
        <v>412819044</v>
      </c>
      <c r="C179" s="6" t="s">
        <v>3565</v>
      </c>
      <c r="D179" s="6">
        <v>1</v>
      </c>
      <c r="E179" s="6" t="s">
        <v>51</v>
      </c>
      <c r="G179" s="6">
        <v>2590</v>
      </c>
      <c r="H179" s="6" t="s">
        <v>951</v>
      </c>
      <c r="I179" s="6">
        <v>1937</v>
      </c>
      <c r="J179" s="6" t="s">
        <v>952</v>
      </c>
      <c r="K179" s="6" t="s">
        <v>953</v>
      </c>
      <c r="L179" s="6" t="s">
        <v>954</v>
      </c>
      <c r="M179" s="6" t="s">
        <v>267</v>
      </c>
      <c r="N179" s="6" t="s">
        <v>946</v>
      </c>
      <c r="O179" s="6" t="s">
        <v>946</v>
      </c>
      <c r="P179" s="6" t="s">
        <v>947</v>
      </c>
      <c r="Q179" s="6">
        <v>0</v>
      </c>
      <c r="R179" s="6">
        <v>43.289437</v>
      </c>
      <c r="S179" s="6">
        <v>76.994337999999999</v>
      </c>
      <c r="T179" s="6" t="s">
        <v>765</v>
      </c>
      <c r="U179" s="6" t="s">
        <v>766</v>
      </c>
      <c r="V179" s="6" t="s">
        <v>106</v>
      </c>
      <c r="X179" s="6">
        <v>6000</v>
      </c>
      <c r="Y179" s="6">
        <v>1921</v>
      </c>
      <c r="Z179" s="6">
        <v>7</v>
      </c>
      <c r="AG179" s="6" t="s">
        <v>948</v>
      </c>
      <c r="AH179" s="6" t="s">
        <v>955</v>
      </c>
      <c r="AI179" s="6" t="s">
        <v>48</v>
      </c>
      <c r="AJ179" s="6" t="s">
        <v>63</v>
      </c>
      <c r="AK179" s="6" t="s">
        <v>64</v>
      </c>
      <c r="AL179" s="6" t="b">
        <v>1</v>
      </c>
      <c r="AM179" s="6" t="b">
        <v>0</v>
      </c>
      <c r="AP179" t="s">
        <v>3631</v>
      </c>
      <c r="AQ179" t="s">
        <v>3632</v>
      </c>
      <c r="AR179" t="s">
        <v>3633</v>
      </c>
      <c r="AS179" t="s">
        <v>3634</v>
      </c>
      <c r="AT179" s="44" t="s">
        <v>48</v>
      </c>
      <c r="AU179" t="s">
        <v>63</v>
      </c>
      <c r="AV179" t="s">
        <v>3636</v>
      </c>
      <c r="AW179" t="s">
        <v>3636</v>
      </c>
      <c r="AX179" t="s">
        <v>3638</v>
      </c>
      <c r="AY179" t="s">
        <v>3636</v>
      </c>
      <c r="AZ179" t="s">
        <v>3637</v>
      </c>
      <c r="BA179" t="s">
        <v>3630</v>
      </c>
      <c r="BB179"/>
    </row>
    <row r="180" spans="1:54" s="6" customFormat="1" x14ac:dyDescent="0.45">
      <c r="A180" s="5">
        <v>45778.845057870371</v>
      </c>
      <c r="B180" s="6">
        <v>412819044</v>
      </c>
      <c r="C180" s="6" t="s">
        <v>3565</v>
      </c>
      <c r="D180" s="6">
        <v>1</v>
      </c>
      <c r="E180" s="6" t="s">
        <v>65</v>
      </c>
      <c r="G180" s="6">
        <v>2590</v>
      </c>
      <c r="H180" s="6" t="s">
        <v>951</v>
      </c>
      <c r="I180" s="6">
        <v>1937</v>
      </c>
      <c r="J180" s="6" t="s">
        <v>952</v>
      </c>
      <c r="K180" s="6" t="s">
        <v>953</v>
      </c>
      <c r="L180" s="6" t="s">
        <v>954</v>
      </c>
      <c r="M180" s="6" t="s">
        <v>267</v>
      </c>
      <c r="N180" s="6" t="s">
        <v>946</v>
      </c>
      <c r="O180" s="6" t="s">
        <v>946</v>
      </c>
      <c r="P180" s="6" t="s">
        <v>947</v>
      </c>
      <c r="Q180" s="6">
        <v>0</v>
      </c>
      <c r="R180" s="6">
        <v>43.289437</v>
      </c>
      <c r="S180" s="6">
        <v>76.994337999999999</v>
      </c>
      <c r="T180" s="6" t="s">
        <v>765</v>
      </c>
      <c r="U180" s="6" t="s">
        <v>766</v>
      </c>
      <c r="V180" s="6" t="s">
        <v>106</v>
      </c>
      <c r="X180" s="6">
        <v>6000</v>
      </c>
      <c r="Y180" s="6">
        <v>1937</v>
      </c>
      <c r="Z180" s="6">
        <v>6</v>
      </c>
      <c r="AA180" s="6">
        <v>5</v>
      </c>
      <c r="AG180" s="6" t="s">
        <v>948</v>
      </c>
      <c r="AH180" s="6" t="s">
        <v>949</v>
      </c>
      <c r="AI180" s="6" t="s">
        <v>48</v>
      </c>
      <c r="AJ180" s="6" t="s">
        <v>63</v>
      </c>
      <c r="AK180" s="6" t="s">
        <v>64</v>
      </c>
      <c r="AL180" s="6" t="b">
        <v>1</v>
      </c>
      <c r="AM180" s="6" t="b">
        <v>0</v>
      </c>
      <c r="AP180" t="s">
        <v>3631</v>
      </c>
      <c r="AQ180" t="s">
        <v>3632</v>
      </c>
      <c r="AR180" t="s">
        <v>3633</v>
      </c>
      <c r="AS180" t="s">
        <v>3634</v>
      </c>
      <c r="AT180" s="44" t="s">
        <v>48</v>
      </c>
      <c r="AU180" t="s">
        <v>63</v>
      </c>
      <c r="AV180" t="s">
        <v>3636</v>
      </c>
      <c r="AW180" t="s">
        <v>3636</v>
      </c>
      <c r="AX180" t="s">
        <v>3638</v>
      </c>
      <c r="AY180" t="s">
        <v>3636</v>
      </c>
      <c r="AZ180" t="s">
        <v>3637</v>
      </c>
      <c r="BA180" t="s">
        <v>3630</v>
      </c>
      <c r="BB180"/>
    </row>
    <row r="181" spans="1:54" s="6" customFormat="1" x14ac:dyDescent="0.45">
      <c r="A181" s="5">
        <v>45778.844606481478</v>
      </c>
      <c r="B181" s="6">
        <v>412819044</v>
      </c>
      <c r="C181" s="6" t="s">
        <v>3565</v>
      </c>
      <c r="D181" s="6">
        <v>1</v>
      </c>
      <c r="E181" s="6" t="s">
        <v>65</v>
      </c>
      <c r="G181" s="6">
        <v>2590</v>
      </c>
      <c r="H181" s="6" t="s">
        <v>951</v>
      </c>
      <c r="I181" s="6">
        <v>1937</v>
      </c>
      <c r="J181" s="6" t="s">
        <v>952</v>
      </c>
      <c r="K181" s="6" t="s">
        <v>953</v>
      </c>
      <c r="L181" s="6" t="s">
        <v>954</v>
      </c>
      <c r="M181" s="6" t="s">
        <v>267</v>
      </c>
      <c r="N181" s="6" t="s">
        <v>946</v>
      </c>
      <c r="O181" s="6" t="s">
        <v>946</v>
      </c>
      <c r="P181" s="6" t="s">
        <v>947</v>
      </c>
      <c r="Q181" s="6">
        <v>0</v>
      </c>
      <c r="R181" s="6">
        <v>43.289437</v>
      </c>
      <c r="S181" s="6">
        <v>76.994337999999999</v>
      </c>
      <c r="T181" s="6" t="s">
        <v>765</v>
      </c>
      <c r="U181" s="6" t="s">
        <v>766</v>
      </c>
      <c r="V181" s="6" t="s">
        <v>106</v>
      </c>
      <c r="X181" s="6">
        <v>6000</v>
      </c>
      <c r="Y181" s="6">
        <v>1921</v>
      </c>
      <c r="Z181" s="6">
        <v>5</v>
      </c>
      <c r="AA181" s="6">
        <v>29</v>
      </c>
      <c r="AG181" s="6" t="s">
        <v>948</v>
      </c>
      <c r="AI181" s="6" t="s">
        <v>48</v>
      </c>
      <c r="AJ181" s="6" t="s">
        <v>63</v>
      </c>
      <c r="AK181" s="6" t="s">
        <v>64</v>
      </c>
      <c r="AL181" s="6" t="b">
        <v>1</v>
      </c>
      <c r="AM181" s="6" t="b">
        <v>0</v>
      </c>
      <c r="AP181" t="s">
        <v>3631</v>
      </c>
      <c r="AQ181" t="s">
        <v>3632</v>
      </c>
      <c r="AR181" t="s">
        <v>3633</v>
      </c>
      <c r="AS181" t="s">
        <v>3634</v>
      </c>
      <c r="AT181" s="44" t="s">
        <v>48</v>
      </c>
      <c r="AU181" t="s">
        <v>63</v>
      </c>
      <c r="AV181" t="s">
        <v>3636</v>
      </c>
      <c r="AW181" t="s">
        <v>3636</v>
      </c>
      <c r="AX181" t="s">
        <v>3638</v>
      </c>
      <c r="AY181" t="s">
        <v>3636</v>
      </c>
      <c r="AZ181" t="s">
        <v>3637</v>
      </c>
      <c r="BA181" t="s">
        <v>3630</v>
      </c>
      <c r="BB181"/>
    </row>
    <row r="182" spans="1:54" s="6" customFormat="1" x14ac:dyDescent="0.45">
      <c r="A182" s="5">
        <v>45778.843831018523</v>
      </c>
      <c r="B182" s="6">
        <v>412819044</v>
      </c>
      <c r="C182" s="6" t="s">
        <v>3565</v>
      </c>
      <c r="D182" s="6">
        <v>1</v>
      </c>
      <c r="E182" s="6" t="s">
        <v>51</v>
      </c>
      <c r="G182" s="6">
        <v>2590</v>
      </c>
      <c r="H182" s="6" t="s">
        <v>951</v>
      </c>
      <c r="I182" s="6">
        <v>1937</v>
      </c>
      <c r="J182" s="6" t="s">
        <v>952</v>
      </c>
      <c r="K182" s="6" t="s">
        <v>953</v>
      </c>
      <c r="L182" s="6" t="s">
        <v>954</v>
      </c>
      <c r="M182" s="6" t="s">
        <v>267</v>
      </c>
      <c r="N182" s="6" t="s">
        <v>946</v>
      </c>
      <c r="O182" s="6" t="s">
        <v>946</v>
      </c>
      <c r="P182" s="6" t="s">
        <v>947</v>
      </c>
      <c r="Q182" s="6">
        <v>0</v>
      </c>
      <c r="R182" s="6">
        <v>43.289437</v>
      </c>
      <c r="S182" s="6">
        <v>76.994337999999999</v>
      </c>
      <c r="T182" s="6" t="s">
        <v>765</v>
      </c>
      <c r="U182" s="6" t="s">
        <v>766</v>
      </c>
      <c r="V182" s="6" t="s">
        <v>106</v>
      </c>
      <c r="X182" s="6">
        <v>6000</v>
      </c>
      <c r="Y182" s="6">
        <v>1937</v>
      </c>
      <c r="Z182" s="6">
        <v>5</v>
      </c>
      <c r="AA182" s="6">
        <v>15</v>
      </c>
      <c r="AB182" s="6">
        <v>1937</v>
      </c>
      <c r="AC182" s="6">
        <v>5</v>
      </c>
      <c r="AD182" s="6">
        <v>31</v>
      </c>
      <c r="AG182" s="6" t="s">
        <v>948</v>
      </c>
      <c r="AH182" s="6" t="s">
        <v>949</v>
      </c>
      <c r="AI182" s="6" t="s">
        <v>48</v>
      </c>
      <c r="AJ182" s="6" t="s">
        <v>63</v>
      </c>
      <c r="AK182" s="6" t="s">
        <v>64</v>
      </c>
      <c r="AL182" s="6" t="b">
        <v>1</v>
      </c>
      <c r="AM182" s="6" t="b">
        <v>0</v>
      </c>
      <c r="AP182" t="s">
        <v>3631</v>
      </c>
      <c r="AQ182" t="s">
        <v>3632</v>
      </c>
      <c r="AR182" t="s">
        <v>3633</v>
      </c>
      <c r="AS182" t="s">
        <v>3634</v>
      </c>
      <c r="AT182" s="44" t="s">
        <v>48</v>
      </c>
      <c r="AU182" t="s">
        <v>63</v>
      </c>
      <c r="AV182" t="s">
        <v>3636</v>
      </c>
      <c r="AW182" t="s">
        <v>3636</v>
      </c>
      <c r="AX182" t="s">
        <v>3638</v>
      </c>
      <c r="AY182" t="s">
        <v>3636</v>
      </c>
      <c r="AZ182" t="s">
        <v>3637</v>
      </c>
      <c r="BA182" t="s">
        <v>3630</v>
      </c>
      <c r="BB182"/>
    </row>
    <row r="183" spans="1:54" s="6" customFormat="1" x14ac:dyDescent="0.45">
      <c r="A183" s="5">
        <v>45778.843356481477</v>
      </c>
      <c r="B183" s="6">
        <v>412819044</v>
      </c>
      <c r="C183" s="6" t="s">
        <v>3565</v>
      </c>
      <c r="D183" s="6">
        <v>9</v>
      </c>
      <c r="E183" s="6" t="s">
        <v>960</v>
      </c>
      <c r="G183" s="6">
        <v>2590</v>
      </c>
      <c r="H183" s="6" t="s">
        <v>951</v>
      </c>
      <c r="I183" s="6">
        <v>1937</v>
      </c>
      <c r="J183" s="6" t="s">
        <v>952</v>
      </c>
      <c r="K183" s="6" t="s">
        <v>953</v>
      </c>
      <c r="L183" s="6" t="s">
        <v>954</v>
      </c>
      <c r="M183" s="6" t="s">
        <v>267</v>
      </c>
      <c r="N183" s="6" t="s">
        <v>946</v>
      </c>
      <c r="O183" s="6" t="s">
        <v>946</v>
      </c>
      <c r="P183" s="6" t="s">
        <v>947</v>
      </c>
      <c r="Q183" s="6">
        <v>0</v>
      </c>
      <c r="R183" s="6">
        <v>43.289437</v>
      </c>
      <c r="S183" s="6">
        <v>76.994337999999999</v>
      </c>
      <c r="T183" s="6" t="s">
        <v>765</v>
      </c>
      <c r="U183" s="6" t="s">
        <v>766</v>
      </c>
      <c r="V183" s="6" t="s">
        <v>106</v>
      </c>
      <c r="X183" s="6">
        <v>6000</v>
      </c>
      <c r="Y183" s="6">
        <v>1920</v>
      </c>
      <c r="Z183" s="6">
        <v>3</v>
      </c>
      <c r="AA183" s="6">
        <v>20</v>
      </c>
      <c r="AG183" s="6" t="s">
        <v>948</v>
      </c>
      <c r="AI183" s="6" t="s">
        <v>48</v>
      </c>
      <c r="AJ183" s="6" t="s">
        <v>63</v>
      </c>
      <c r="AK183" s="6" t="s">
        <v>64</v>
      </c>
      <c r="AL183" s="6" t="b">
        <v>1</v>
      </c>
      <c r="AM183" s="6" t="b">
        <v>0</v>
      </c>
      <c r="AP183" t="s">
        <v>3631</v>
      </c>
      <c r="AQ183" t="s">
        <v>3632</v>
      </c>
      <c r="AR183" t="s">
        <v>3633</v>
      </c>
      <c r="AS183" t="s">
        <v>3634</v>
      </c>
      <c r="AT183" s="44" t="s">
        <v>48</v>
      </c>
      <c r="AU183" t="s">
        <v>63</v>
      </c>
      <c r="AV183" t="s">
        <v>3636</v>
      </c>
      <c r="AW183" t="s">
        <v>3636</v>
      </c>
      <c r="AX183" t="s">
        <v>3638</v>
      </c>
      <c r="AY183" t="s">
        <v>3636</v>
      </c>
      <c r="AZ183" t="s">
        <v>3637</v>
      </c>
      <c r="BA183" t="s">
        <v>3630</v>
      </c>
      <c r="BB183"/>
    </row>
    <row r="184" spans="1:54" s="6" customFormat="1" x14ac:dyDescent="0.45">
      <c r="A184" s="5">
        <v>45778.842800925922</v>
      </c>
      <c r="B184" s="6">
        <v>412819044</v>
      </c>
      <c r="C184" s="6" t="s">
        <v>3565</v>
      </c>
      <c r="D184" s="6">
        <v>3</v>
      </c>
      <c r="E184" s="6" t="s">
        <v>846</v>
      </c>
      <c r="G184" s="6">
        <v>2590</v>
      </c>
      <c r="H184" s="6" t="s">
        <v>951</v>
      </c>
      <c r="I184" s="6">
        <v>1937</v>
      </c>
      <c r="J184" s="6" t="s">
        <v>952</v>
      </c>
      <c r="K184" s="6" t="s">
        <v>953</v>
      </c>
      <c r="L184" s="6" t="s">
        <v>954</v>
      </c>
      <c r="M184" s="6" t="s">
        <v>267</v>
      </c>
      <c r="N184" s="6" t="s">
        <v>946</v>
      </c>
      <c r="O184" s="6" t="s">
        <v>946</v>
      </c>
      <c r="P184" s="6" t="s">
        <v>947</v>
      </c>
      <c r="Q184" s="6">
        <v>0</v>
      </c>
      <c r="R184" s="6">
        <v>43.289437</v>
      </c>
      <c r="S184" s="6">
        <v>76.994337999999999</v>
      </c>
      <c r="T184" s="6" t="s">
        <v>765</v>
      </c>
      <c r="U184" s="6" t="s">
        <v>766</v>
      </c>
      <c r="V184" s="6" t="s">
        <v>106</v>
      </c>
      <c r="X184" s="6">
        <v>6000</v>
      </c>
      <c r="Y184" s="6">
        <v>1922</v>
      </c>
      <c r="AG184" s="6" t="s">
        <v>948</v>
      </c>
      <c r="AI184" s="6" t="s">
        <v>48</v>
      </c>
      <c r="AJ184" s="6" t="s">
        <v>961</v>
      </c>
      <c r="AK184" s="6" t="s">
        <v>962</v>
      </c>
      <c r="AL184" s="6" t="b">
        <v>1</v>
      </c>
      <c r="AM184" s="6" t="b">
        <v>0</v>
      </c>
      <c r="AP184" t="s">
        <v>3631</v>
      </c>
      <c r="AQ184" t="s">
        <v>3632</v>
      </c>
      <c r="AR184" t="s">
        <v>3633</v>
      </c>
      <c r="AS184" t="s">
        <v>3634</v>
      </c>
      <c r="AT184" s="44" t="s">
        <v>48</v>
      </c>
      <c r="AU184" t="s">
        <v>961</v>
      </c>
      <c r="AV184" t="s">
        <v>3853</v>
      </c>
      <c r="AW184" t="s">
        <v>3853</v>
      </c>
      <c r="AX184" t="s">
        <v>3635</v>
      </c>
      <c r="AY184" t="s">
        <v>3853</v>
      </c>
      <c r="AZ184" t="s">
        <v>3854</v>
      </c>
      <c r="BA184" t="s">
        <v>3630</v>
      </c>
      <c r="BB184"/>
    </row>
    <row r="185" spans="1:54" s="6" customFormat="1" x14ac:dyDescent="0.45">
      <c r="A185" s="5">
        <v>45778.841956018507</v>
      </c>
      <c r="B185" s="6">
        <v>412819044</v>
      </c>
      <c r="C185" s="6" t="s">
        <v>3565</v>
      </c>
      <c r="D185" s="6">
        <v>1</v>
      </c>
      <c r="E185" s="6" t="s">
        <v>65</v>
      </c>
      <c r="G185" s="6">
        <v>2590</v>
      </c>
      <c r="H185" s="6" t="s">
        <v>951</v>
      </c>
      <c r="I185" s="6">
        <v>1937</v>
      </c>
      <c r="J185" s="6" t="s">
        <v>952</v>
      </c>
      <c r="K185" s="6" t="s">
        <v>953</v>
      </c>
      <c r="L185" s="6" t="s">
        <v>954</v>
      </c>
      <c r="M185" s="6" t="s">
        <v>267</v>
      </c>
      <c r="N185" s="6" t="s">
        <v>946</v>
      </c>
      <c r="O185" s="6" t="s">
        <v>946</v>
      </c>
      <c r="P185" s="6" t="s">
        <v>946</v>
      </c>
      <c r="Q185" s="6">
        <v>0</v>
      </c>
      <c r="V185" s="6" t="s">
        <v>119</v>
      </c>
      <c r="X185" s="6">
        <v>10000</v>
      </c>
      <c r="Y185" s="6">
        <v>1907</v>
      </c>
      <c r="Z185" s="6">
        <v>8</v>
      </c>
      <c r="AA185" s="6">
        <v>9</v>
      </c>
      <c r="AE185" s="6" t="s">
        <v>963</v>
      </c>
      <c r="AG185" s="6" t="s">
        <v>948</v>
      </c>
      <c r="AJ185" s="6" t="s">
        <v>964</v>
      </c>
      <c r="AK185" s="6" t="s">
        <v>965</v>
      </c>
      <c r="AL185" s="6" t="b">
        <v>1</v>
      </c>
      <c r="AM185" s="6" t="b">
        <v>0</v>
      </c>
      <c r="AP185" t="s">
        <v>3631</v>
      </c>
      <c r="AQ185" t="s">
        <v>3632</v>
      </c>
      <c r="AR185" t="s">
        <v>3633</v>
      </c>
      <c r="AS185" t="s">
        <v>3634</v>
      </c>
      <c r="AT185" s="44" t="s">
        <v>48</v>
      </c>
      <c r="AU185" t="s">
        <v>964</v>
      </c>
      <c r="AV185" t="s">
        <v>3857</v>
      </c>
      <c r="AW185" t="s">
        <v>3857</v>
      </c>
      <c r="AX185" t="s">
        <v>3858</v>
      </c>
      <c r="AY185" t="s">
        <v>3855</v>
      </c>
      <c r="AZ185" t="s">
        <v>3856</v>
      </c>
      <c r="BA185" t="s">
        <v>3630</v>
      </c>
      <c r="BB185"/>
    </row>
    <row r="186" spans="1:54" s="6" customFormat="1" x14ac:dyDescent="0.45">
      <c r="A186" s="5">
        <v>45778.841111111113</v>
      </c>
      <c r="B186" s="6">
        <v>412819044</v>
      </c>
      <c r="C186" s="6" t="s">
        <v>3565</v>
      </c>
      <c r="D186" s="6">
        <v>1</v>
      </c>
      <c r="E186" s="6" t="s">
        <v>51</v>
      </c>
      <c r="G186" s="6">
        <v>2590</v>
      </c>
      <c r="H186" s="6" t="s">
        <v>951</v>
      </c>
      <c r="I186" s="6">
        <v>1937</v>
      </c>
      <c r="J186" s="6" t="s">
        <v>952</v>
      </c>
      <c r="K186" s="6" t="s">
        <v>953</v>
      </c>
      <c r="L186" s="6" t="s">
        <v>954</v>
      </c>
      <c r="M186" s="6" t="s">
        <v>267</v>
      </c>
      <c r="N186" s="6" t="s">
        <v>946</v>
      </c>
      <c r="O186" s="6" t="s">
        <v>946</v>
      </c>
      <c r="P186" s="6" t="s">
        <v>966</v>
      </c>
      <c r="Q186" s="6">
        <v>0</v>
      </c>
      <c r="R186" s="6">
        <v>43.991621000000002</v>
      </c>
      <c r="S186" s="6">
        <v>77.225789000000006</v>
      </c>
      <c r="T186" s="6" t="s">
        <v>967</v>
      </c>
      <c r="U186" s="6" t="s">
        <v>968</v>
      </c>
      <c r="V186" s="6" t="s">
        <v>106</v>
      </c>
      <c r="X186" s="6">
        <v>10000</v>
      </c>
      <c r="Y186" s="6">
        <v>1937</v>
      </c>
      <c r="AG186" s="6" t="s">
        <v>948</v>
      </c>
      <c r="AH186" s="6" t="s">
        <v>969</v>
      </c>
      <c r="AJ186" s="6" t="s">
        <v>970</v>
      </c>
      <c r="AK186" s="6" t="s">
        <v>971</v>
      </c>
      <c r="AL186" s="6" t="b">
        <v>1</v>
      </c>
      <c r="AM186" s="6" t="b">
        <v>0</v>
      </c>
      <c r="AP186" t="s">
        <v>3631</v>
      </c>
      <c r="AQ186" t="s">
        <v>3632</v>
      </c>
      <c r="AR186" t="s">
        <v>3633</v>
      </c>
      <c r="AS186" t="s">
        <v>3634</v>
      </c>
      <c r="AT186" s="44" t="s">
        <v>48</v>
      </c>
      <c r="AU186" t="s">
        <v>970</v>
      </c>
      <c r="AV186" t="s">
        <v>3861</v>
      </c>
      <c r="AW186" t="s">
        <v>3861</v>
      </c>
      <c r="AX186" t="s">
        <v>3648</v>
      </c>
      <c r="AY186" t="s">
        <v>3859</v>
      </c>
      <c r="AZ186" t="s">
        <v>3860</v>
      </c>
      <c r="BA186" t="s">
        <v>3630</v>
      </c>
      <c r="BB186"/>
    </row>
    <row r="187" spans="1:54" s="6" customFormat="1" x14ac:dyDescent="0.45">
      <c r="A187" s="5">
        <v>45778.840439814812</v>
      </c>
      <c r="B187" s="6">
        <v>412819044</v>
      </c>
      <c r="C187" s="6" t="s">
        <v>3565</v>
      </c>
      <c r="D187" s="6">
        <v>1</v>
      </c>
      <c r="E187" s="6" t="s">
        <v>51</v>
      </c>
      <c r="G187" s="6">
        <v>2590</v>
      </c>
      <c r="H187" s="6" t="s">
        <v>951</v>
      </c>
      <c r="I187" s="6">
        <v>1937</v>
      </c>
      <c r="J187" s="6" t="s">
        <v>952</v>
      </c>
      <c r="K187" s="6" t="s">
        <v>953</v>
      </c>
      <c r="L187" s="6" t="s">
        <v>954</v>
      </c>
      <c r="M187" s="6" t="s">
        <v>267</v>
      </c>
      <c r="N187" s="6" t="s">
        <v>946</v>
      </c>
      <c r="O187" s="6" t="s">
        <v>946</v>
      </c>
      <c r="P187" s="6" t="s">
        <v>966</v>
      </c>
      <c r="Q187" s="6">
        <v>0</v>
      </c>
      <c r="R187" s="6">
        <v>43.991621000000002</v>
      </c>
      <c r="S187" s="6">
        <v>77.225789000000006</v>
      </c>
      <c r="T187" s="6" t="s">
        <v>967</v>
      </c>
      <c r="U187" s="6" t="s">
        <v>968</v>
      </c>
      <c r="V187" s="6" t="s">
        <v>106</v>
      </c>
      <c r="X187" s="6">
        <v>10000</v>
      </c>
      <c r="Y187" s="6">
        <v>1913</v>
      </c>
      <c r="Z187" s="6">
        <v>5</v>
      </c>
      <c r="AA187" s="6">
        <v>1</v>
      </c>
      <c r="AB187" s="6">
        <v>1913</v>
      </c>
      <c r="AC187" s="6">
        <v>5</v>
      </c>
      <c r="AD187" s="6">
        <v>5</v>
      </c>
      <c r="AG187" s="6" t="s">
        <v>948</v>
      </c>
      <c r="AJ187" s="6" t="s">
        <v>970</v>
      </c>
      <c r="AK187" s="6" t="s">
        <v>971</v>
      </c>
      <c r="AL187" s="6" t="b">
        <v>1</v>
      </c>
      <c r="AM187" s="6" t="b">
        <v>0</v>
      </c>
      <c r="AP187" t="s">
        <v>3631</v>
      </c>
      <c r="AQ187" t="s">
        <v>3632</v>
      </c>
      <c r="AR187" t="s">
        <v>3633</v>
      </c>
      <c r="AS187" t="s">
        <v>3634</v>
      </c>
      <c r="AT187" s="44" t="s">
        <v>48</v>
      </c>
      <c r="AU187" t="s">
        <v>970</v>
      </c>
      <c r="AV187" t="s">
        <v>3861</v>
      </c>
      <c r="AW187" t="s">
        <v>3861</v>
      </c>
      <c r="AX187" t="s">
        <v>3648</v>
      </c>
      <c r="AY187" t="s">
        <v>3859</v>
      </c>
      <c r="AZ187" t="s">
        <v>3860</v>
      </c>
      <c r="BA187" t="s">
        <v>3630</v>
      </c>
      <c r="BB187"/>
    </row>
    <row r="188" spans="1:54" s="6" customFormat="1" x14ac:dyDescent="0.45">
      <c r="A188" s="5">
        <v>45778.839733796303</v>
      </c>
      <c r="B188" s="6">
        <v>412819044</v>
      </c>
      <c r="C188" s="6" t="s">
        <v>3565</v>
      </c>
      <c r="D188" s="6">
        <v>1</v>
      </c>
      <c r="E188" s="6" t="s">
        <v>65</v>
      </c>
      <c r="G188" s="6">
        <v>2590</v>
      </c>
      <c r="H188" s="6" t="s">
        <v>951</v>
      </c>
      <c r="I188" s="6">
        <v>1937</v>
      </c>
      <c r="J188" s="6" t="s">
        <v>952</v>
      </c>
      <c r="K188" s="6" t="s">
        <v>953</v>
      </c>
      <c r="L188" s="6" t="s">
        <v>954</v>
      </c>
      <c r="M188" s="6" t="s">
        <v>267</v>
      </c>
      <c r="N188" s="6" t="s">
        <v>946</v>
      </c>
      <c r="O188" s="6" t="s">
        <v>946</v>
      </c>
      <c r="P188" s="6" t="s">
        <v>972</v>
      </c>
      <c r="Q188" s="6">
        <v>0</v>
      </c>
      <c r="R188" s="6">
        <v>43.289437</v>
      </c>
      <c r="S188" s="6">
        <v>76.994337999999999</v>
      </c>
      <c r="T188" s="6" t="s">
        <v>765</v>
      </c>
      <c r="U188" s="6" t="s">
        <v>766</v>
      </c>
      <c r="V188" s="6" t="s">
        <v>106</v>
      </c>
      <c r="X188" s="6">
        <v>4000</v>
      </c>
      <c r="Y188" s="6">
        <v>1921</v>
      </c>
      <c r="Z188" s="6">
        <v>4</v>
      </c>
      <c r="AA188" s="6">
        <v>20</v>
      </c>
      <c r="AB188" s="6">
        <v>1921</v>
      </c>
      <c r="AC188" s="6">
        <v>4</v>
      </c>
      <c r="AD188" s="6">
        <v>30</v>
      </c>
      <c r="AG188" s="6" t="s">
        <v>948</v>
      </c>
      <c r="AJ188" s="6" t="s">
        <v>970</v>
      </c>
      <c r="AK188" s="6" t="s">
        <v>971</v>
      </c>
      <c r="AL188" s="6" t="b">
        <v>1</v>
      </c>
      <c r="AM188" s="6" t="b">
        <v>0</v>
      </c>
      <c r="AP188" t="s">
        <v>3631</v>
      </c>
      <c r="AQ188" t="s">
        <v>3632</v>
      </c>
      <c r="AR188" t="s">
        <v>3633</v>
      </c>
      <c r="AS188" t="s">
        <v>3634</v>
      </c>
      <c r="AT188" s="44" t="s">
        <v>48</v>
      </c>
      <c r="AU188" t="s">
        <v>970</v>
      </c>
      <c r="AV188" t="s">
        <v>3861</v>
      </c>
      <c r="AW188" t="s">
        <v>3861</v>
      </c>
      <c r="AX188" t="s">
        <v>3648</v>
      </c>
      <c r="AY188" t="s">
        <v>3859</v>
      </c>
      <c r="AZ188" t="s">
        <v>3860</v>
      </c>
      <c r="BA188" t="s">
        <v>3630</v>
      </c>
      <c r="BB188"/>
    </row>
    <row r="189" spans="1:54" s="6" customFormat="1" x14ac:dyDescent="0.45">
      <c r="A189" s="5">
        <v>45778.838483796288</v>
      </c>
      <c r="B189" s="6">
        <v>412819044</v>
      </c>
      <c r="C189" s="6" t="s">
        <v>3565</v>
      </c>
      <c r="D189" s="6">
        <v>1</v>
      </c>
      <c r="E189" s="6" t="s">
        <v>51</v>
      </c>
      <c r="G189" s="6">
        <v>2590</v>
      </c>
      <c r="H189" s="6" t="s">
        <v>951</v>
      </c>
      <c r="I189" s="6">
        <v>1937</v>
      </c>
      <c r="J189" s="6" t="s">
        <v>952</v>
      </c>
      <c r="K189" s="6" t="s">
        <v>953</v>
      </c>
      <c r="L189" s="6" t="s">
        <v>954</v>
      </c>
      <c r="M189" s="6" t="s">
        <v>973</v>
      </c>
      <c r="N189" s="6" t="s">
        <v>946</v>
      </c>
      <c r="O189" s="6" t="s">
        <v>946</v>
      </c>
      <c r="P189" s="6" t="s">
        <v>974</v>
      </c>
      <c r="Q189" s="6">
        <v>0</v>
      </c>
      <c r="R189" s="6">
        <v>42.866669999999999</v>
      </c>
      <c r="S189" s="6">
        <v>74.566670000000002</v>
      </c>
      <c r="T189" s="6" t="s">
        <v>975</v>
      </c>
      <c r="U189" s="6" t="s">
        <v>976</v>
      </c>
      <c r="V189" s="6" t="s">
        <v>106</v>
      </c>
      <c r="W189" s="6" t="s">
        <v>977</v>
      </c>
      <c r="X189" s="6">
        <v>10000</v>
      </c>
      <c r="Y189" s="6">
        <v>1930</v>
      </c>
      <c r="Z189" s="6">
        <v>5</v>
      </c>
      <c r="AG189" s="6" t="s">
        <v>948</v>
      </c>
      <c r="AJ189" s="6" t="s">
        <v>978</v>
      </c>
      <c r="AK189" s="6" t="s">
        <v>979</v>
      </c>
      <c r="AL189" s="6" t="b">
        <v>1</v>
      </c>
      <c r="AM189" s="6" t="b">
        <v>0</v>
      </c>
      <c r="AP189" t="s">
        <v>3631</v>
      </c>
      <c r="AQ189" t="s">
        <v>3632</v>
      </c>
      <c r="AR189" t="s">
        <v>3633</v>
      </c>
      <c r="AS189" t="s">
        <v>3634</v>
      </c>
      <c r="AT189" s="44" t="s">
        <v>48</v>
      </c>
      <c r="AU189" t="s">
        <v>3864</v>
      </c>
      <c r="AV189" t="s">
        <v>3865</v>
      </c>
      <c r="AW189" t="s">
        <v>3865</v>
      </c>
      <c r="AX189" t="s">
        <v>3866</v>
      </c>
      <c r="AY189" t="s">
        <v>3862</v>
      </c>
      <c r="AZ189" t="s">
        <v>3863</v>
      </c>
      <c r="BA189" t="s">
        <v>3630</v>
      </c>
      <c r="BB189"/>
    </row>
    <row r="190" spans="1:54" s="6" customFormat="1" x14ac:dyDescent="0.45">
      <c r="A190" s="5">
        <v>45778.8362037037</v>
      </c>
      <c r="B190" s="6">
        <v>412819044</v>
      </c>
      <c r="C190" s="6" t="s">
        <v>3565</v>
      </c>
      <c r="D190" s="6">
        <v>3</v>
      </c>
      <c r="E190" s="6" t="s">
        <v>985</v>
      </c>
      <c r="G190" s="6">
        <v>2590</v>
      </c>
      <c r="H190" s="6" t="s">
        <v>951</v>
      </c>
      <c r="I190" s="6">
        <v>1937</v>
      </c>
      <c r="J190" s="6" t="s">
        <v>952</v>
      </c>
      <c r="K190" s="6" t="s">
        <v>953</v>
      </c>
      <c r="L190" s="6" t="s">
        <v>954</v>
      </c>
      <c r="M190" s="6" t="s">
        <v>267</v>
      </c>
      <c r="N190" s="6" t="s">
        <v>946</v>
      </c>
      <c r="O190" s="6" t="s">
        <v>946</v>
      </c>
      <c r="P190" s="6" t="s">
        <v>980</v>
      </c>
      <c r="Q190" s="6">
        <v>0</v>
      </c>
      <c r="R190" s="6">
        <v>43.205584000000002</v>
      </c>
      <c r="S190" s="6">
        <v>76.979079999999996</v>
      </c>
      <c r="T190" s="6" t="s">
        <v>981</v>
      </c>
      <c r="U190" s="6" t="s">
        <v>982</v>
      </c>
      <c r="V190" s="6" t="s">
        <v>106</v>
      </c>
      <c r="X190" s="6">
        <v>5000</v>
      </c>
      <c r="Y190" s="6">
        <v>1919</v>
      </c>
      <c r="Z190" s="6">
        <v>7</v>
      </c>
      <c r="AA190" s="6">
        <v>1</v>
      </c>
      <c r="AB190" s="6">
        <v>1919</v>
      </c>
      <c r="AC190" s="6">
        <v>7</v>
      </c>
      <c r="AD190" s="6">
        <v>10</v>
      </c>
      <c r="AG190" s="6" t="s">
        <v>948</v>
      </c>
      <c r="AI190" s="6" t="s">
        <v>48</v>
      </c>
      <c r="AJ190" s="6" t="s">
        <v>983</v>
      </c>
      <c r="AK190" s="6" t="s">
        <v>984</v>
      </c>
      <c r="AL190" s="6" t="b">
        <v>1</v>
      </c>
      <c r="AM190" s="6" t="b">
        <v>0</v>
      </c>
      <c r="AP190" t="s">
        <v>3631</v>
      </c>
      <c r="AQ190" t="s">
        <v>3632</v>
      </c>
      <c r="AR190" t="s">
        <v>3633</v>
      </c>
      <c r="AS190" t="s">
        <v>3634</v>
      </c>
      <c r="AT190" s="44" t="s">
        <v>48</v>
      </c>
      <c r="AU190" t="s">
        <v>983</v>
      </c>
      <c r="AV190" t="s">
        <v>3867</v>
      </c>
      <c r="AW190" t="s">
        <v>3867</v>
      </c>
      <c r="AX190" t="s">
        <v>3657</v>
      </c>
      <c r="AY190" t="s">
        <v>3867</v>
      </c>
      <c r="AZ190" t="s">
        <v>3868</v>
      </c>
      <c r="BA190" t="s">
        <v>3630</v>
      </c>
      <c r="BB190"/>
    </row>
    <row r="191" spans="1:54" s="6" customFormat="1" x14ac:dyDescent="0.45">
      <c r="A191" s="5">
        <v>45778.83457175926</v>
      </c>
      <c r="B191" s="6">
        <v>412819044</v>
      </c>
      <c r="C191" s="6" t="s">
        <v>3565</v>
      </c>
      <c r="D191" s="6">
        <v>7</v>
      </c>
      <c r="E191" s="6" t="s">
        <v>988</v>
      </c>
      <c r="G191" s="6">
        <v>2590</v>
      </c>
      <c r="H191" s="6" t="s">
        <v>951</v>
      </c>
      <c r="I191" s="6">
        <v>1937</v>
      </c>
      <c r="J191" s="6" t="s">
        <v>952</v>
      </c>
      <c r="K191" s="6" t="s">
        <v>953</v>
      </c>
      <c r="L191" s="6" t="s">
        <v>954</v>
      </c>
      <c r="M191" s="6" t="s">
        <v>267</v>
      </c>
      <c r="N191" s="6" t="s">
        <v>946</v>
      </c>
      <c r="O191" s="6" t="s">
        <v>946</v>
      </c>
      <c r="P191" s="6" t="s">
        <v>986</v>
      </c>
      <c r="Q191" s="6">
        <v>0</v>
      </c>
      <c r="T191" s="6" t="s">
        <v>3576</v>
      </c>
      <c r="U191" s="6" t="s">
        <v>3577</v>
      </c>
      <c r="V191" s="6" t="s">
        <v>106</v>
      </c>
      <c r="W191" s="6" t="s">
        <v>3578</v>
      </c>
      <c r="X191" s="6">
        <v>6000</v>
      </c>
      <c r="Y191" s="6">
        <v>1919</v>
      </c>
      <c r="Z191" s="6">
        <v>7</v>
      </c>
      <c r="AG191" s="6" t="s">
        <v>948</v>
      </c>
      <c r="AH191" s="6" t="s">
        <v>987</v>
      </c>
      <c r="AI191" s="6" t="s">
        <v>48</v>
      </c>
      <c r="AJ191" s="6" t="s">
        <v>983</v>
      </c>
      <c r="AK191" s="6" t="s">
        <v>984</v>
      </c>
      <c r="AL191" s="6" t="b">
        <v>1</v>
      </c>
      <c r="AM191" s="6" t="b">
        <v>0</v>
      </c>
      <c r="AP191" t="s">
        <v>3631</v>
      </c>
      <c r="AQ191" t="s">
        <v>3632</v>
      </c>
      <c r="AR191" t="s">
        <v>3633</v>
      </c>
      <c r="AS191" t="s">
        <v>3634</v>
      </c>
      <c r="AT191" s="44" t="s">
        <v>48</v>
      </c>
      <c r="AU191" t="s">
        <v>983</v>
      </c>
      <c r="AV191" t="s">
        <v>3867</v>
      </c>
      <c r="AW191" t="s">
        <v>3867</v>
      </c>
      <c r="AX191" t="s">
        <v>3657</v>
      </c>
      <c r="AY191" t="s">
        <v>3867</v>
      </c>
      <c r="AZ191" t="s">
        <v>3868</v>
      </c>
      <c r="BA191" t="s">
        <v>3630</v>
      </c>
      <c r="BB191"/>
    </row>
    <row r="192" spans="1:54" s="6" customFormat="1" x14ac:dyDescent="0.45">
      <c r="A192" s="5">
        <v>45778.833958333329</v>
      </c>
      <c r="B192" s="6">
        <v>412819044</v>
      </c>
      <c r="C192" s="6" t="s">
        <v>3565</v>
      </c>
      <c r="D192" s="6">
        <v>4</v>
      </c>
      <c r="E192" s="6" t="s">
        <v>835</v>
      </c>
      <c r="G192" s="6">
        <v>2590</v>
      </c>
      <c r="H192" s="6" t="s">
        <v>951</v>
      </c>
      <c r="I192" s="6">
        <v>1937</v>
      </c>
      <c r="J192" s="6" t="s">
        <v>952</v>
      </c>
      <c r="K192" s="6" t="s">
        <v>953</v>
      </c>
      <c r="L192" s="6" t="s">
        <v>954</v>
      </c>
      <c r="M192" s="6" t="s">
        <v>267</v>
      </c>
      <c r="N192" s="6" t="s">
        <v>946</v>
      </c>
      <c r="O192" s="6" t="s">
        <v>946</v>
      </c>
      <c r="P192" s="6" t="s">
        <v>986</v>
      </c>
      <c r="Q192" s="6">
        <v>0</v>
      </c>
      <c r="T192" s="6" t="s">
        <v>3576</v>
      </c>
      <c r="U192" s="6" t="s">
        <v>3577</v>
      </c>
      <c r="V192" s="6" t="s">
        <v>106</v>
      </c>
      <c r="W192" s="6" t="s">
        <v>3578</v>
      </c>
      <c r="X192" s="6">
        <v>6000</v>
      </c>
      <c r="Y192" s="6">
        <v>1919</v>
      </c>
      <c r="Z192" s="6">
        <v>6</v>
      </c>
      <c r="AA192" s="6">
        <v>26</v>
      </c>
      <c r="AB192" s="6">
        <v>1919</v>
      </c>
      <c r="AC192" s="6">
        <v>6</v>
      </c>
      <c r="AD192" s="6">
        <v>29</v>
      </c>
      <c r="AG192" s="6" t="s">
        <v>948</v>
      </c>
      <c r="AI192" s="6" t="s">
        <v>48</v>
      </c>
      <c r="AJ192" s="6" t="s">
        <v>983</v>
      </c>
      <c r="AK192" s="6" t="s">
        <v>984</v>
      </c>
      <c r="AL192" s="6" t="b">
        <v>1</v>
      </c>
      <c r="AM192" s="6" t="b">
        <v>0</v>
      </c>
      <c r="AP192" t="s">
        <v>3631</v>
      </c>
      <c r="AQ192" t="s">
        <v>3632</v>
      </c>
      <c r="AR192" t="s">
        <v>3633</v>
      </c>
      <c r="AS192" t="s">
        <v>3634</v>
      </c>
      <c r="AT192" s="44" t="s">
        <v>48</v>
      </c>
      <c r="AU192" t="s">
        <v>983</v>
      </c>
      <c r="AV192" t="s">
        <v>3867</v>
      </c>
      <c r="AW192" t="s">
        <v>3867</v>
      </c>
      <c r="AX192" t="s">
        <v>3657</v>
      </c>
      <c r="AY192" t="s">
        <v>3867</v>
      </c>
      <c r="AZ192" t="s">
        <v>3868</v>
      </c>
      <c r="BA192" t="s">
        <v>3630</v>
      </c>
      <c r="BB192"/>
    </row>
    <row r="193" spans="1:54" s="6" customFormat="1" x14ac:dyDescent="0.45">
      <c r="A193" s="5">
        <v>45778.832546296297</v>
      </c>
      <c r="B193" s="6">
        <v>412819044</v>
      </c>
      <c r="C193" s="6" t="s">
        <v>3565</v>
      </c>
      <c r="D193" s="6">
        <v>2</v>
      </c>
      <c r="E193" s="6" t="s">
        <v>247</v>
      </c>
      <c r="G193" s="6">
        <v>2590</v>
      </c>
      <c r="H193" s="6" t="s">
        <v>951</v>
      </c>
      <c r="I193" s="6">
        <v>1937</v>
      </c>
      <c r="J193" s="6" t="s">
        <v>952</v>
      </c>
      <c r="K193" s="6" t="s">
        <v>953</v>
      </c>
      <c r="L193" s="6" t="s">
        <v>954</v>
      </c>
      <c r="M193" s="6" t="s">
        <v>267</v>
      </c>
      <c r="N193" s="6" t="s">
        <v>946</v>
      </c>
      <c r="O193" s="6" t="s">
        <v>946</v>
      </c>
      <c r="P193" s="6" t="s">
        <v>947</v>
      </c>
      <c r="Q193" s="6">
        <v>0</v>
      </c>
      <c r="R193" s="6">
        <v>43.289437</v>
      </c>
      <c r="S193" s="6">
        <v>76.994337999999999</v>
      </c>
      <c r="T193" s="6" t="s">
        <v>765</v>
      </c>
      <c r="U193" s="6" t="s">
        <v>766</v>
      </c>
      <c r="V193" s="6" t="s">
        <v>106</v>
      </c>
      <c r="X193" s="6">
        <v>6000</v>
      </c>
      <c r="Y193" s="6">
        <v>1937</v>
      </c>
      <c r="Z193" s="6">
        <v>8</v>
      </c>
      <c r="AA193" s="6">
        <v>17</v>
      </c>
      <c r="AB193" s="6">
        <v>1937</v>
      </c>
      <c r="AC193" s="6">
        <v>8</v>
      </c>
      <c r="AD193" s="6">
        <v>21</v>
      </c>
      <c r="AG193" s="6" t="s">
        <v>948</v>
      </c>
      <c r="AH193" s="6" t="s">
        <v>949</v>
      </c>
      <c r="AI193" s="6" t="s">
        <v>48</v>
      </c>
      <c r="AJ193" s="6" t="s">
        <v>983</v>
      </c>
      <c r="AK193" s="6" t="s">
        <v>984</v>
      </c>
      <c r="AL193" s="6" t="b">
        <v>1</v>
      </c>
      <c r="AM193" s="6" t="b">
        <v>0</v>
      </c>
      <c r="AP193" t="s">
        <v>3631</v>
      </c>
      <c r="AQ193" t="s">
        <v>3632</v>
      </c>
      <c r="AR193" t="s">
        <v>3633</v>
      </c>
      <c r="AS193" t="s">
        <v>3634</v>
      </c>
      <c r="AT193" s="44" t="s">
        <v>48</v>
      </c>
      <c r="AU193" t="s">
        <v>983</v>
      </c>
      <c r="AV193" t="s">
        <v>3867</v>
      </c>
      <c r="AW193" t="s">
        <v>3867</v>
      </c>
      <c r="AX193" t="s">
        <v>3657</v>
      </c>
      <c r="AY193" t="s">
        <v>3867</v>
      </c>
      <c r="AZ193" t="s">
        <v>3868</v>
      </c>
      <c r="BA193" t="s">
        <v>3630</v>
      </c>
      <c r="BB193"/>
    </row>
    <row r="194" spans="1:54" s="6" customFormat="1" x14ac:dyDescent="0.45">
      <c r="A194" s="5">
        <v>45778.831932870373</v>
      </c>
      <c r="B194" s="6">
        <v>412819044</v>
      </c>
      <c r="C194" s="6" t="s">
        <v>3565</v>
      </c>
      <c r="D194" s="6">
        <v>2</v>
      </c>
      <c r="E194" s="6" t="s">
        <v>222</v>
      </c>
      <c r="G194" s="6">
        <v>2590</v>
      </c>
      <c r="H194" s="6" t="s">
        <v>951</v>
      </c>
      <c r="I194" s="6">
        <v>1937</v>
      </c>
      <c r="J194" s="6" t="s">
        <v>952</v>
      </c>
      <c r="K194" s="6" t="s">
        <v>953</v>
      </c>
      <c r="L194" s="6" t="s">
        <v>954</v>
      </c>
      <c r="M194" s="6" t="s">
        <v>267</v>
      </c>
      <c r="N194" s="6" t="s">
        <v>946</v>
      </c>
      <c r="O194" s="6" t="s">
        <v>946</v>
      </c>
      <c r="P194" s="6" t="s">
        <v>947</v>
      </c>
      <c r="Q194" s="6">
        <v>0</v>
      </c>
      <c r="R194" s="6">
        <v>43.289437</v>
      </c>
      <c r="S194" s="6">
        <v>76.994337999999999</v>
      </c>
      <c r="T194" s="6" t="s">
        <v>765</v>
      </c>
      <c r="U194" s="6" t="s">
        <v>766</v>
      </c>
      <c r="V194" s="6" t="s">
        <v>106</v>
      </c>
      <c r="X194" s="6">
        <v>6000</v>
      </c>
      <c r="Y194" s="6">
        <v>1937</v>
      </c>
      <c r="Z194" s="6">
        <v>7</v>
      </c>
      <c r="AA194" s="6">
        <v>18</v>
      </c>
      <c r="AG194" s="6" t="s">
        <v>948</v>
      </c>
      <c r="AH194" s="6" t="s">
        <v>949</v>
      </c>
      <c r="AI194" s="6" t="s">
        <v>48</v>
      </c>
      <c r="AJ194" s="6" t="s">
        <v>983</v>
      </c>
      <c r="AK194" s="6" t="s">
        <v>984</v>
      </c>
      <c r="AL194" s="6" t="b">
        <v>1</v>
      </c>
      <c r="AM194" s="6" t="b">
        <v>0</v>
      </c>
      <c r="AP194" t="s">
        <v>3631</v>
      </c>
      <c r="AQ194" t="s">
        <v>3632</v>
      </c>
      <c r="AR194" t="s">
        <v>3633</v>
      </c>
      <c r="AS194" t="s">
        <v>3634</v>
      </c>
      <c r="AT194" s="44" t="s">
        <v>48</v>
      </c>
      <c r="AU194" t="s">
        <v>983</v>
      </c>
      <c r="AV194" t="s">
        <v>3867</v>
      </c>
      <c r="AW194" t="s">
        <v>3867</v>
      </c>
      <c r="AX194" t="s">
        <v>3657</v>
      </c>
      <c r="AY194" t="s">
        <v>3867</v>
      </c>
      <c r="AZ194" t="s">
        <v>3868</v>
      </c>
      <c r="BA194" t="s">
        <v>3630</v>
      </c>
      <c r="BB194"/>
    </row>
    <row r="195" spans="1:54" s="6" customFormat="1" x14ac:dyDescent="0.45">
      <c r="A195" s="5">
        <v>45778.831516203703</v>
      </c>
      <c r="B195" s="6">
        <v>412819044</v>
      </c>
      <c r="C195" s="6" t="s">
        <v>3565</v>
      </c>
      <c r="D195" s="6">
        <v>1</v>
      </c>
      <c r="E195" s="6" t="s">
        <v>65</v>
      </c>
      <c r="F195" s="6" t="s">
        <v>989</v>
      </c>
      <c r="G195" s="6">
        <v>2590</v>
      </c>
      <c r="H195" s="6" t="s">
        <v>951</v>
      </c>
      <c r="I195" s="6">
        <v>1937</v>
      </c>
      <c r="J195" s="6" t="s">
        <v>952</v>
      </c>
      <c r="K195" s="6" t="s">
        <v>953</v>
      </c>
      <c r="L195" s="6" t="s">
        <v>954</v>
      </c>
      <c r="M195" s="6" t="s">
        <v>267</v>
      </c>
      <c r="N195" s="6" t="s">
        <v>946</v>
      </c>
      <c r="O195" s="6" t="s">
        <v>946</v>
      </c>
      <c r="P195" s="6" t="s">
        <v>947</v>
      </c>
      <c r="Q195" s="6">
        <v>0</v>
      </c>
      <c r="R195" s="6">
        <v>43.289437</v>
      </c>
      <c r="S195" s="6">
        <v>76.994337999999999</v>
      </c>
      <c r="T195" s="6" t="s">
        <v>765</v>
      </c>
      <c r="U195" s="6" t="s">
        <v>766</v>
      </c>
      <c r="V195" s="6" t="s">
        <v>106</v>
      </c>
      <c r="X195" s="6">
        <v>6000</v>
      </c>
      <c r="Y195" s="6">
        <v>1927</v>
      </c>
      <c r="Z195" s="6">
        <v>7</v>
      </c>
      <c r="AG195" s="6" t="s">
        <v>948</v>
      </c>
      <c r="AI195" s="6" t="s">
        <v>48</v>
      </c>
      <c r="AJ195" s="6" t="s">
        <v>983</v>
      </c>
      <c r="AK195" s="6" t="s">
        <v>984</v>
      </c>
      <c r="AL195" s="6" t="b">
        <v>1</v>
      </c>
      <c r="AM195" s="6" t="b">
        <v>0</v>
      </c>
      <c r="AP195" t="s">
        <v>3631</v>
      </c>
      <c r="AQ195" t="s">
        <v>3632</v>
      </c>
      <c r="AR195" t="s">
        <v>3633</v>
      </c>
      <c r="AS195" t="s">
        <v>3634</v>
      </c>
      <c r="AT195" s="44" t="s">
        <v>48</v>
      </c>
      <c r="AU195" t="s">
        <v>983</v>
      </c>
      <c r="AV195" t="s">
        <v>3867</v>
      </c>
      <c r="AW195" t="s">
        <v>3867</v>
      </c>
      <c r="AX195" t="s">
        <v>3657</v>
      </c>
      <c r="AY195" t="s">
        <v>3867</v>
      </c>
      <c r="AZ195" t="s">
        <v>3868</v>
      </c>
      <c r="BA195" t="s">
        <v>3630</v>
      </c>
      <c r="BB195"/>
    </row>
    <row r="196" spans="1:54" s="6" customFormat="1" x14ac:dyDescent="0.45">
      <c r="A196" s="5">
        <v>45778.831157407403</v>
      </c>
      <c r="B196" s="6">
        <v>412819044</v>
      </c>
      <c r="C196" s="6" t="s">
        <v>3565</v>
      </c>
      <c r="D196" s="6">
        <v>1</v>
      </c>
      <c r="E196" s="6" t="s">
        <v>51</v>
      </c>
      <c r="G196" s="6">
        <v>2590</v>
      </c>
      <c r="H196" s="6" t="s">
        <v>951</v>
      </c>
      <c r="I196" s="6">
        <v>1937</v>
      </c>
      <c r="J196" s="6" t="s">
        <v>952</v>
      </c>
      <c r="K196" s="6" t="s">
        <v>953</v>
      </c>
      <c r="L196" s="6" t="s">
        <v>954</v>
      </c>
      <c r="M196" s="6" t="s">
        <v>267</v>
      </c>
      <c r="N196" s="6" t="s">
        <v>946</v>
      </c>
      <c r="O196" s="6" t="s">
        <v>946</v>
      </c>
      <c r="P196" s="6" t="s">
        <v>947</v>
      </c>
      <c r="Q196" s="6">
        <v>0</v>
      </c>
      <c r="R196" s="6">
        <v>43.289437</v>
      </c>
      <c r="S196" s="6">
        <v>76.994337999999999</v>
      </c>
      <c r="T196" s="6" t="s">
        <v>765</v>
      </c>
      <c r="U196" s="6" t="s">
        <v>766</v>
      </c>
      <c r="V196" s="6" t="s">
        <v>106</v>
      </c>
      <c r="X196" s="6">
        <v>6000</v>
      </c>
      <c r="Y196" s="6">
        <v>1937</v>
      </c>
      <c r="Z196" s="6">
        <v>7</v>
      </c>
      <c r="AA196" s="6">
        <v>1</v>
      </c>
      <c r="AB196" s="6">
        <v>1937</v>
      </c>
      <c r="AC196" s="6">
        <v>7</v>
      </c>
      <c r="AD196" s="6">
        <v>10</v>
      </c>
      <c r="AG196" s="6" t="s">
        <v>948</v>
      </c>
      <c r="AH196" s="6" t="s">
        <v>949</v>
      </c>
      <c r="AI196" s="6" t="s">
        <v>48</v>
      </c>
      <c r="AJ196" s="6" t="s">
        <v>983</v>
      </c>
      <c r="AK196" s="6" t="s">
        <v>984</v>
      </c>
      <c r="AL196" s="6" t="b">
        <v>1</v>
      </c>
      <c r="AM196" s="6" t="b">
        <v>0</v>
      </c>
      <c r="AP196" t="s">
        <v>3631</v>
      </c>
      <c r="AQ196" t="s">
        <v>3632</v>
      </c>
      <c r="AR196" t="s">
        <v>3633</v>
      </c>
      <c r="AS196" t="s">
        <v>3634</v>
      </c>
      <c r="AT196" s="44" t="s">
        <v>48</v>
      </c>
      <c r="AU196" t="s">
        <v>983</v>
      </c>
      <c r="AV196" t="s">
        <v>3867</v>
      </c>
      <c r="AW196" t="s">
        <v>3867</v>
      </c>
      <c r="AX196" t="s">
        <v>3657</v>
      </c>
      <c r="AY196" t="s">
        <v>3867</v>
      </c>
      <c r="AZ196" t="s">
        <v>3868</v>
      </c>
      <c r="BA196" t="s">
        <v>3630</v>
      </c>
      <c r="BB196"/>
    </row>
    <row r="197" spans="1:54" s="6" customFormat="1" x14ac:dyDescent="0.45">
      <c r="A197" s="5">
        <v>45778.830706018518</v>
      </c>
      <c r="B197" s="6">
        <v>412819044</v>
      </c>
      <c r="C197" s="6" t="s">
        <v>3565</v>
      </c>
      <c r="D197" s="6">
        <v>2</v>
      </c>
      <c r="E197" s="6" t="s">
        <v>86</v>
      </c>
      <c r="G197" s="6">
        <v>2590</v>
      </c>
      <c r="H197" s="6" t="s">
        <v>951</v>
      </c>
      <c r="I197" s="6">
        <v>1937</v>
      </c>
      <c r="J197" s="6" t="s">
        <v>952</v>
      </c>
      <c r="K197" s="6" t="s">
        <v>953</v>
      </c>
      <c r="L197" s="6" t="s">
        <v>954</v>
      </c>
      <c r="M197" s="6" t="s">
        <v>267</v>
      </c>
      <c r="N197" s="6" t="s">
        <v>946</v>
      </c>
      <c r="O197" s="6" t="s">
        <v>946</v>
      </c>
      <c r="P197" s="6" t="s">
        <v>947</v>
      </c>
      <c r="Q197" s="6">
        <v>0</v>
      </c>
      <c r="R197" s="6">
        <v>43.289437</v>
      </c>
      <c r="S197" s="6">
        <v>76.994337999999999</v>
      </c>
      <c r="T197" s="6" t="s">
        <v>765</v>
      </c>
      <c r="U197" s="6" t="s">
        <v>766</v>
      </c>
      <c r="V197" s="6" t="s">
        <v>106</v>
      </c>
      <c r="X197" s="6">
        <v>6000</v>
      </c>
      <c r="Y197" s="6">
        <v>1920</v>
      </c>
      <c r="Z197" s="6">
        <v>7</v>
      </c>
      <c r="AG197" s="6" t="s">
        <v>948</v>
      </c>
      <c r="AH197" s="6" t="s">
        <v>990</v>
      </c>
      <c r="AI197" s="6" t="s">
        <v>48</v>
      </c>
      <c r="AJ197" s="6" t="s">
        <v>983</v>
      </c>
      <c r="AK197" s="6" t="s">
        <v>984</v>
      </c>
      <c r="AL197" s="6" t="b">
        <v>1</v>
      </c>
      <c r="AM197" s="6" t="b">
        <v>0</v>
      </c>
      <c r="AP197" t="s">
        <v>3631</v>
      </c>
      <c r="AQ197" t="s">
        <v>3632</v>
      </c>
      <c r="AR197" t="s">
        <v>3633</v>
      </c>
      <c r="AS197" t="s">
        <v>3634</v>
      </c>
      <c r="AT197" s="44" t="s">
        <v>48</v>
      </c>
      <c r="AU197" t="s">
        <v>983</v>
      </c>
      <c r="AV197" t="s">
        <v>3867</v>
      </c>
      <c r="AW197" t="s">
        <v>3867</v>
      </c>
      <c r="AX197" t="s">
        <v>3657</v>
      </c>
      <c r="AY197" t="s">
        <v>3867</v>
      </c>
      <c r="AZ197" t="s">
        <v>3868</v>
      </c>
      <c r="BA197" t="s">
        <v>3630</v>
      </c>
      <c r="BB197"/>
    </row>
    <row r="198" spans="1:54" s="6" customFormat="1" x14ac:dyDescent="0.45">
      <c r="A198" s="5">
        <v>45778.830243055563</v>
      </c>
      <c r="B198" s="6">
        <v>412819044</v>
      </c>
      <c r="C198" s="6" t="s">
        <v>3565</v>
      </c>
      <c r="D198" s="6">
        <v>4</v>
      </c>
      <c r="E198" s="6" t="s">
        <v>835</v>
      </c>
      <c r="F198" s="6" t="s">
        <v>991</v>
      </c>
      <c r="G198" s="6">
        <v>2590</v>
      </c>
      <c r="H198" s="6" t="s">
        <v>951</v>
      </c>
      <c r="I198" s="6">
        <v>1937</v>
      </c>
      <c r="J198" s="6" t="s">
        <v>952</v>
      </c>
      <c r="K198" s="6" t="s">
        <v>953</v>
      </c>
      <c r="L198" s="6" t="s">
        <v>954</v>
      </c>
      <c r="M198" s="6" t="s">
        <v>267</v>
      </c>
      <c r="N198" s="6" t="s">
        <v>946</v>
      </c>
      <c r="O198" s="6" t="s">
        <v>946</v>
      </c>
      <c r="P198" s="6" t="s">
        <v>947</v>
      </c>
      <c r="Q198" s="6">
        <v>0</v>
      </c>
      <c r="R198" s="6">
        <v>43.289437</v>
      </c>
      <c r="S198" s="6">
        <v>76.994337999999999</v>
      </c>
      <c r="T198" s="6" t="s">
        <v>765</v>
      </c>
      <c r="U198" s="6" t="s">
        <v>766</v>
      </c>
      <c r="V198" s="6" t="s">
        <v>106</v>
      </c>
      <c r="X198" s="6">
        <v>6000</v>
      </c>
      <c r="Y198" s="6">
        <v>1937</v>
      </c>
      <c r="Z198" s="6">
        <v>6</v>
      </c>
      <c r="AA198" s="6">
        <v>26</v>
      </c>
      <c r="AB198" s="6">
        <v>1937</v>
      </c>
      <c r="AC198" s="6">
        <v>6</v>
      </c>
      <c r="AD198" s="6">
        <v>29</v>
      </c>
      <c r="AG198" s="6" t="s">
        <v>948</v>
      </c>
      <c r="AH198" s="6" t="s">
        <v>949</v>
      </c>
      <c r="AI198" s="6" t="s">
        <v>48</v>
      </c>
      <c r="AJ198" s="6" t="s">
        <v>983</v>
      </c>
      <c r="AK198" s="6" t="s">
        <v>984</v>
      </c>
      <c r="AL198" s="6" t="b">
        <v>1</v>
      </c>
      <c r="AM198" s="6" t="b">
        <v>0</v>
      </c>
      <c r="AP198" t="s">
        <v>3631</v>
      </c>
      <c r="AQ198" t="s">
        <v>3632</v>
      </c>
      <c r="AR198" t="s">
        <v>3633</v>
      </c>
      <c r="AS198" t="s">
        <v>3634</v>
      </c>
      <c r="AT198" s="44" t="s">
        <v>48</v>
      </c>
      <c r="AU198" t="s">
        <v>983</v>
      </c>
      <c r="AV198" t="s">
        <v>3867</v>
      </c>
      <c r="AW198" t="s">
        <v>3867</v>
      </c>
      <c r="AX198" t="s">
        <v>3657</v>
      </c>
      <c r="AY198" t="s">
        <v>3867</v>
      </c>
      <c r="AZ198" t="s">
        <v>3868</v>
      </c>
      <c r="BA198" t="s">
        <v>3630</v>
      </c>
      <c r="BB198"/>
    </row>
    <row r="199" spans="1:54" s="6" customFormat="1" x14ac:dyDescent="0.45">
      <c r="A199" s="5">
        <v>45778.829502314809</v>
      </c>
      <c r="B199" s="6">
        <v>412819044</v>
      </c>
      <c r="C199" s="6" t="s">
        <v>3565</v>
      </c>
      <c r="D199" s="6">
        <v>6</v>
      </c>
      <c r="E199" s="6" t="s">
        <v>621</v>
      </c>
      <c r="G199" s="6">
        <v>2590</v>
      </c>
      <c r="H199" s="6" t="s">
        <v>951</v>
      </c>
      <c r="I199" s="6">
        <v>1937</v>
      </c>
      <c r="J199" s="6" t="s">
        <v>952</v>
      </c>
      <c r="K199" s="6" t="s">
        <v>953</v>
      </c>
      <c r="L199" s="6" t="s">
        <v>954</v>
      </c>
      <c r="M199" s="6" t="s">
        <v>267</v>
      </c>
      <c r="N199" s="6" t="s">
        <v>946</v>
      </c>
      <c r="O199" s="6" t="s">
        <v>946</v>
      </c>
      <c r="P199" s="6" t="s">
        <v>947</v>
      </c>
      <c r="Q199" s="6">
        <v>0</v>
      </c>
      <c r="R199" s="6">
        <v>43.289437</v>
      </c>
      <c r="S199" s="6">
        <v>76.994337999999999</v>
      </c>
      <c r="T199" s="6" t="s">
        <v>765</v>
      </c>
      <c r="U199" s="6" t="s">
        <v>766</v>
      </c>
      <c r="V199" s="6" t="s">
        <v>106</v>
      </c>
      <c r="X199" s="6">
        <v>6000</v>
      </c>
      <c r="Y199" s="6">
        <v>1937</v>
      </c>
      <c r="Z199" s="6">
        <v>6</v>
      </c>
      <c r="AA199" s="6">
        <v>15</v>
      </c>
      <c r="AG199" s="6" t="s">
        <v>948</v>
      </c>
      <c r="AH199" s="6" t="s">
        <v>949</v>
      </c>
      <c r="AI199" s="6" t="s">
        <v>48</v>
      </c>
      <c r="AJ199" s="6" t="s">
        <v>983</v>
      </c>
      <c r="AK199" s="6" t="s">
        <v>984</v>
      </c>
      <c r="AL199" s="6" t="b">
        <v>1</v>
      </c>
      <c r="AM199" s="6" t="b">
        <v>0</v>
      </c>
      <c r="AP199" t="s">
        <v>3631</v>
      </c>
      <c r="AQ199" t="s">
        <v>3632</v>
      </c>
      <c r="AR199" t="s">
        <v>3633</v>
      </c>
      <c r="AS199" t="s">
        <v>3634</v>
      </c>
      <c r="AT199" s="44" t="s">
        <v>48</v>
      </c>
      <c r="AU199" t="s">
        <v>983</v>
      </c>
      <c r="AV199" t="s">
        <v>3867</v>
      </c>
      <c r="AW199" t="s">
        <v>3867</v>
      </c>
      <c r="AX199" t="s">
        <v>3657</v>
      </c>
      <c r="AY199" t="s">
        <v>3867</v>
      </c>
      <c r="AZ199" t="s">
        <v>3868</v>
      </c>
      <c r="BA199" t="s">
        <v>3630</v>
      </c>
      <c r="BB199"/>
    </row>
    <row r="200" spans="1:54" s="6" customFormat="1" x14ac:dyDescent="0.45">
      <c r="A200" s="5">
        <v>45778.828773148147</v>
      </c>
      <c r="B200" s="6">
        <v>412819044</v>
      </c>
      <c r="C200" s="6" t="s">
        <v>3565</v>
      </c>
      <c r="D200" s="6">
        <v>4</v>
      </c>
      <c r="E200" s="6" t="s">
        <v>176</v>
      </c>
      <c r="G200" s="6">
        <v>2590</v>
      </c>
      <c r="H200" s="6" t="s">
        <v>951</v>
      </c>
      <c r="I200" s="6">
        <v>1937</v>
      </c>
      <c r="J200" s="6" t="s">
        <v>952</v>
      </c>
      <c r="K200" s="6" t="s">
        <v>953</v>
      </c>
      <c r="L200" s="6" t="s">
        <v>954</v>
      </c>
      <c r="M200" s="6" t="s">
        <v>267</v>
      </c>
      <c r="N200" s="6" t="s">
        <v>946</v>
      </c>
      <c r="O200" s="6" t="s">
        <v>946</v>
      </c>
      <c r="P200" s="6" t="s">
        <v>947</v>
      </c>
      <c r="Q200" s="6">
        <v>0</v>
      </c>
      <c r="R200" s="6">
        <v>43.289437</v>
      </c>
      <c r="S200" s="6">
        <v>76.994337999999999</v>
      </c>
      <c r="T200" s="6" t="s">
        <v>765</v>
      </c>
      <c r="U200" s="6" t="s">
        <v>766</v>
      </c>
      <c r="V200" s="6" t="s">
        <v>106</v>
      </c>
      <c r="X200" s="6">
        <v>6000</v>
      </c>
      <c r="Y200" s="6">
        <v>1919</v>
      </c>
      <c r="Z200" s="6">
        <v>6</v>
      </c>
      <c r="AA200" s="6">
        <v>10</v>
      </c>
      <c r="AB200" s="6">
        <v>1919</v>
      </c>
      <c r="AC200" s="6">
        <v>6</v>
      </c>
      <c r="AD200" s="6">
        <v>20</v>
      </c>
      <c r="AG200" s="6" t="s">
        <v>948</v>
      </c>
      <c r="AI200" s="6" t="s">
        <v>48</v>
      </c>
      <c r="AJ200" s="6" t="s">
        <v>983</v>
      </c>
      <c r="AK200" s="6" t="s">
        <v>984</v>
      </c>
      <c r="AL200" s="6" t="b">
        <v>1</v>
      </c>
      <c r="AM200" s="6" t="b">
        <v>0</v>
      </c>
      <c r="AP200" t="s">
        <v>3631</v>
      </c>
      <c r="AQ200" t="s">
        <v>3632</v>
      </c>
      <c r="AR200" t="s">
        <v>3633</v>
      </c>
      <c r="AS200" t="s">
        <v>3634</v>
      </c>
      <c r="AT200" s="44" t="s">
        <v>48</v>
      </c>
      <c r="AU200" t="s">
        <v>983</v>
      </c>
      <c r="AV200" t="s">
        <v>3867</v>
      </c>
      <c r="AW200" t="s">
        <v>3867</v>
      </c>
      <c r="AX200" t="s">
        <v>3657</v>
      </c>
      <c r="AY200" t="s">
        <v>3867</v>
      </c>
      <c r="AZ200" t="s">
        <v>3868</v>
      </c>
      <c r="BA200" t="s">
        <v>3630</v>
      </c>
      <c r="BB200"/>
    </row>
    <row r="201" spans="1:54" s="6" customFormat="1" x14ac:dyDescent="0.45">
      <c r="A201" s="5">
        <v>45778.828287037039</v>
      </c>
      <c r="B201" s="6">
        <v>412819044</v>
      </c>
      <c r="C201" s="6" t="s">
        <v>3565</v>
      </c>
      <c r="D201" s="6">
        <v>2</v>
      </c>
      <c r="E201" s="6" t="s">
        <v>222</v>
      </c>
      <c r="G201" s="6">
        <v>2590</v>
      </c>
      <c r="H201" s="6" t="s">
        <v>951</v>
      </c>
      <c r="I201" s="6">
        <v>1937</v>
      </c>
      <c r="J201" s="6" t="s">
        <v>952</v>
      </c>
      <c r="K201" s="6" t="s">
        <v>953</v>
      </c>
      <c r="L201" s="6" t="s">
        <v>954</v>
      </c>
      <c r="M201" s="6" t="s">
        <v>267</v>
      </c>
      <c r="N201" s="6" t="s">
        <v>946</v>
      </c>
      <c r="O201" s="6" t="s">
        <v>946</v>
      </c>
      <c r="P201" s="6" t="s">
        <v>947</v>
      </c>
      <c r="Q201" s="6">
        <v>0</v>
      </c>
      <c r="R201" s="6">
        <v>43.289437</v>
      </c>
      <c r="S201" s="6">
        <v>76.994337999999999</v>
      </c>
      <c r="T201" s="6" t="s">
        <v>765</v>
      </c>
      <c r="U201" s="6" t="s">
        <v>766</v>
      </c>
      <c r="V201" s="6" t="s">
        <v>106</v>
      </c>
      <c r="X201" s="6">
        <v>6000</v>
      </c>
      <c r="Y201" s="6">
        <v>1920</v>
      </c>
      <c r="Z201" s="6">
        <v>6</v>
      </c>
      <c r="AG201" s="6" t="s">
        <v>948</v>
      </c>
      <c r="AI201" s="6" t="s">
        <v>48</v>
      </c>
      <c r="AJ201" s="6" t="s">
        <v>983</v>
      </c>
      <c r="AK201" s="6" t="s">
        <v>984</v>
      </c>
      <c r="AL201" s="6" t="b">
        <v>1</v>
      </c>
      <c r="AM201" s="6" t="b">
        <v>0</v>
      </c>
      <c r="AP201" t="s">
        <v>3631</v>
      </c>
      <c r="AQ201" t="s">
        <v>3632</v>
      </c>
      <c r="AR201" t="s">
        <v>3633</v>
      </c>
      <c r="AS201" t="s">
        <v>3634</v>
      </c>
      <c r="AT201" s="44" t="s">
        <v>48</v>
      </c>
      <c r="AU201" t="s">
        <v>983</v>
      </c>
      <c r="AV201" t="s">
        <v>3867</v>
      </c>
      <c r="AW201" t="s">
        <v>3867</v>
      </c>
      <c r="AX201" t="s">
        <v>3657</v>
      </c>
      <c r="AY201" t="s">
        <v>3867</v>
      </c>
      <c r="AZ201" t="s">
        <v>3868</v>
      </c>
      <c r="BA201" t="s">
        <v>3630</v>
      </c>
      <c r="BB201"/>
    </row>
    <row r="202" spans="1:54" s="6" customFormat="1" x14ac:dyDescent="0.45">
      <c r="A202" s="5">
        <v>45778.828009259261</v>
      </c>
      <c r="B202" s="6">
        <v>412819044</v>
      </c>
      <c r="C202" s="6" t="s">
        <v>3565</v>
      </c>
      <c r="D202" s="6">
        <v>1</v>
      </c>
      <c r="E202" s="6" t="s">
        <v>65</v>
      </c>
      <c r="F202" s="6" t="s">
        <v>992</v>
      </c>
      <c r="G202" s="6">
        <v>2590</v>
      </c>
      <c r="H202" s="6" t="s">
        <v>951</v>
      </c>
      <c r="I202" s="6">
        <v>1937</v>
      </c>
      <c r="J202" s="6" t="s">
        <v>952</v>
      </c>
      <c r="K202" s="6" t="s">
        <v>953</v>
      </c>
      <c r="L202" s="6" t="s">
        <v>954</v>
      </c>
      <c r="M202" s="6" t="s">
        <v>267</v>
      </c>
      <c r="N202" s="6" t="s">
        <v>946</v>
      </c>
      <c r="O202" s="6" t="s">
        <v>946</v>
      </c>
      <c r="P202" s="6" t="s">
        <v>947</v>
      </c>
      <c r="Q202" s="6">
        <v>0</v>
      </c>
      <c r="R202" s="6">
        <v>43.289437</v>
      </c>
      <c r="S202" s="6">
        <v>76.994337999999999</v>
      </c>
      <c r="T202" s="6" t="s">
        <v>765</v>
      </c>
      <c r="U202" s="6" t="s">
        <v>766</v>
      </c>
      <c r="V202" s="6" t="s">
        <v>106</v>
      </c>
      <c r="X202" s="6">
        <v>6000</v>
      </c>
      <c r="Y202" s="6">
        <v>1937</v>
      </c>
      <c r="Z202" s="6">
        <v>6</v>
      </c>
      <c r="AA202" s="6">
        <v>10</v>
      </c>
      <c r="AG202" s="6" t="s">
        <v>948</v>
      </c>
      <c r="AH202" s="6" t="s">
        <v>949</v>
      </c>
      <c r="AI202" s="6" t="s">
        <v>48</v>
      </c>
      <c r="AJ202" s="6" t="s">
        <v>983</v>
      </c>
      <c r="AK202" s="6" t="s">
        <v>984</v>
      </c>
      <c r="AL202" s="6" t="b">
        <v>1</v>
      </c>
      <c r="AM202" s="6" t="b">
        <v>0</v>
      </c>
      <c r="AP202" t="s">
        <v>3631</v>
      </c>
      <c r="AQ202" t="s">
        <v>3632</v>
      </c>
      <c r="AR202" t="s">
        <v>3633</v>
      </c>
      <c r="AS202" t="s">
        <v>3634</v>
      </c>
      <c r="AT202" s="44" t="s">
        <v>48</v>
      </c>
      <c r="AU202" t="s">
        <v>983</v>
      </c>
      <c r="AV202" t="s">
        <v>3867</v>
      </c>
      <c r="AW202" t="s">
        <v>3867</v>
      </c>
      <c r="AX202" t="s">
        <v>3657</v>
      </c>
      <c r="AY202" t="s">
        <v>3867</v>
      </c>
      <c r="AZ202" t="s">
        <v>3868</v>
      </c>
      <c r="BA202" t="s">
        <v>3630</v>
      </c>
      <c r="BB202"/>
    </row>
    <row r="203" spans="1:54" s="6" customFormat="1" x14ac:dyDescent="0.45">
      <c r="A203" s="5">
        <v>45778.827326388877</v>
      </c>
      <c r="B203" s="6">
        <v>412819044</v>
      </c>
      <c r="C203" s="6" t="s">
        <v>3565</v>
      </c>
      <c r="D203" s="6">
        <v>1</v>
      </c>
      <c r="E203" s="6" t="s">
        <v>65</v>
      </c>
      <c r="F203" s="6" t="s">
        <v>992</v>
      </c>
      <c r="G203" s="6">
        <v>2590</v>
      </c>
      <c r="H203" s="6" t="s">
        <v>951</v>
      </c>
      <c r="I203" s="6">
        <v>1937</v>
      </c>
      <c r="J203" s="6" t="s">
        <v>952</v>
      </c>
      <c r="K203" s="6" t="s">
        <v>953</v>
      </c>
      <c r="L203" s="6" t="s">
        <v>954</v>
      </c>
      <c r="M203" s="6" t="s">
        <v>267</v>
      </c>
      <c r="N203" s="6" t="s">
        <v>946</v>
      </c>
      <c r="O203" s="6" t="s">
        <v>946</v>
      </c>
      <c r="P203" s="6" t="s">
        <v>947</v>
      </c>
      <c r="Q203" s="6">
        <v>0</v>
      </c>
      <c r="R203" s="6">
        <v>43.289437</v>
      </c>
      <c r="S203" s="6">
        <v>76.994337999999999</v>
      </c>
      <c r="T203" s="6" t="s">
        <v>765</v>
      </c>
      <c r="U203" s="6" t="s">
        <v>766</v>
      </c>
      <c r="V203" s="6" t="s">
        <v>106</v>
      </c>
      <c r="X203" s="6">
        <v>6000</v>
      </c>
      <c r="Y203" s="6">
        <v>1937</v>
      </c>
      <c r="Z203" s="6">
        <v>6</v>
      </c>
      <c r="AA203" s="6">
        <v>18</v>
      </c>
      <c r="AG203" s="6" t="s">
        <v>948</v>
      </c>
      <c r="AH203" s="6" t="s">
        <v>949</v>
      </c>
      <c r="AI203" s="6" t="s">
        <v>48</v>
      </c>
      <c r="AJ203" s="6" t="s">
        <v>983</v>
      </c>
      <c r="AK203" s="6" t="s">
        <v>984</v>
      </c>
      <c r="AL203" s="6" t="b">
        <v>1</v>
      </c>
      <c r="AM203" s="6" t="b">
        <v>0</v>
      </c>
      <c r="AP203" t="s">
        <v>3631</v>
      </c>
      <c r="AQ203" t="s">
        <v>3632</v>
      </c>
      <c r="AR203" t="s">
        <v>3633</v>
      </c>
      <c r="AS203" t="s">
        <v>3634</v>
      </c>
      <c r="AT203" s="44" t="s">
        <v>48</v>
      </c>
      <c r="AU203" t="s">
        <v>983</v>
      </c>
      <c r="AV203" t="s">
        <v>3867</v>
      </c>
      <c r="AW203" t="s">
        <v>3867</v>
      </c>
      <c r="AX203" t="s">
        <v>3657</v>
      </c>
      <c r="AY203" t="s">
        <v>3867</v>
      </c>
      <c r="AZ203" t="s">
        <v>3868</v>
      </c>
      <c r="BA203" t="s">
        <v>3630</v>
      </c>
      <c r="BB203"/>
    </row>
    <row r="204" spans="1:54" s="6" customFormat="1" x14ac:dyDescent="0.45">
      <c r="A204" s="5">
        <v>45778.826886574083</v>
      </c>
      <c r="B204" s="6">
        <v>412819044</v>
      </c>
      <c r="C204" s="6" t="s">
        <v>3565</v>
      </c>
      <c r="D204" s="6">
        <v>1</v>
      </c>
      <c r="E204" s="6" t="s">
        <v>65</v>
      </c>
      <c r="F204" s="6" t="s">
        <v>993</v>
      </c>
      <c r="G204" s="6">
        <v>2590</v>
      </c>
      <c r="H204" s="6" t="s">
        <v>951</v>
      </c>
      <c r="I204" s="6">
        <v>1937</v>
      </c>
      <c r="J204" s="6" t="s">
        <v>952</v>
      </c>
      <c r="K204" s="6" t="s">
        <v>953</v>
      </c>
      <c r="L204" s="6" t="s">
        <v>954</v>
      </c>
      <c r="M204" s="6" t="s">
        <v>267</v>
      </c>
      <c r="N204" s="6" t="s">
        <v>946</v>
      </c>
      <c r="O204" s="6" t="s">
        <v>946</v>
      </c>
      <c r="P204" s="6" t="s">
        <v>947</v>
      </c>
      <c r="Q204" s="6">
        <v>0</v>
      </c>
      <c r="R204" s="6">
        <v>43.289437</v>
      </c>
      <c r="S204" s="6">
        <v>76.994337999999999</v>
      </c>
      <c r="T204" s="6" t="s">
        <v>765</v>
      </c>
      <c r="U204" s="6" t="s">
        <v>766</v>
      </c>
      <c r="V204" s="6" t="s">
        <v>106</v>
      </c>
      <c r="X204" s="6">
        <v>6000</v>
      </c>
      <c r="Y204" s="6">
        <v>1919</v>
      </c>
      <c r="Z204" s="6">
        <v>6</v>
      </c>
      <c r="AA204" s="6">
        <v>22</v>
      </c>
      <c r="AG204" s="6" t="s">
        <v>948</v>
      </c>
      <c r="AI204" s="6" t="s">
        <v>48</v>
      </c>
      <c r="AJ204" s="6" t="s">
        <v>983</v>
      </c>
      <c r="AK204" s="6" t="s">
        <v>984</v>
      </c>
      <c r="AL204" s="6" t="b">
        <v>1</v>
      </c>
      <c r="AM204" s="6" t="b">
        <v>0</v>
      </c>
      <c r="AP204" t="s">
        <v>3631</v>
      </c>
      <c r="AQ204" t="s">
        <v>3632</v>
      </c>
      <c r="AR204" t="s">
        <v>3633</v>
      </c>
      <c r="AS204" t="s">
        <v>3634</v>
      </c>
      <c r="AT204" s="44" t="s">
        <v>48</v>
      </c>
      <c r="AU204" t="s">
        <v>983</v>
      </c>
      <c r="AV204" t="s">
        <v>3867</v>
      </c>
      <c r="AW204" t="s">
        <v>3867</v>
      </c>
      <c r="AX204" t="s">
        <v>3657</v>
      </c>
      <c r="AY204" t="s">
        <v>3867</v>
      </c>
      <c r="AZ204" t="s">
        <v>3868</v>
      </c>
      <c r="BA204" t="s">
        <v>3630</v>
      </c>
      <c r="BB204"/>
    </row>
    <row r="205" spans="1:54" s="6" customFormat="1" x14ac:dyDescent="0.45">
      <c r="A205" s="5">
        <v>45778.82644675926</v>
      </c>
      <c r="B205" s="6">
        <v>412819044</v>
      </c>
      <c r="C205" s="6" t="s">
        <v>3565</v>
      </c>
      <c r="D205" s="6">
        <v>1</v>
      </c>
      <c r="E205" s="6" t="s">
        <v>51</v>
      </c>
      <c r="G205" s="6">
        <v>2590</v>
      </c>
      <c r="H205" s="6" t="s">
        <v>951</v>
      </c>
      <c r="I205" s="6">
        <v>1937</v>
      </c>
      <c r="J205" s="6" t="s">
        <v>952</v>
      </c>
      <c r="K205" s="6" t="s">
        <v>953</v>
      </c>
      <c r="L205" s="6" t="s">
        <v>954</v>
      </c>
      <c r="M205" s="6" t="s">
        <v>267</v>
      </c>
      <c r="N205" s="6" t="s">
        <v>946</v>
      </c>
      <c r="O205" s="6" t="s">
        <v>946</v>
      </c>
      <c r="P205" s="6" t="s">
        <v>947</v>
      </c>
      <c r="Q205" s="6">
        <v>0</v>
      </c>
      <c r="R205" s="6">
        <v>43.289437</v>
      </c>
      <c r="S205" s="6">
        <v>76.994337999999999</v>
      </c>
      <c r="T205" s="6" t="s">
        <v>765</v>
      </c>
      <c r="U205" s="6" t="s">
        <v>766</v>
      </c>
      <c r="V205" s="6" t="s">
        <v>106</v>
      </c>
      <c r="X205" s="6">
        <v>6000</v>
      </c>
      <c r="Y205" s="6">
        <v>1920</v>
      </c>
      <c r="Z205" s="6">
        <v>6</v>
      </c>
      <c r="AA205" s="6">
        <v>19</v>
      </c>
      <c r="AE205" s="6" t="s">
        <v>994</v>
      </c>
      <c r="AG205" s="6" t="s">
        <v>948</v>
      </c>
      <c r="AI205" s="6" t="s">
        <v>48</v>
      </c>
      <c r="AJ205" s="6" t="s">
        <v>983</v>
      </c>
      <c r="AK205" s="6" t="s">
        <v>984</v>
      </c>
      <c r="AL205" s="6" t="b">
        <v>1</v>
      </c>
      <c r="AM205" s="6" t="b">
        <v>0</v>
      </c>
      <c r="AP205" t="s">
        <v>3631</v>
      </c>
      <c r="AQ205" t="s">
        <v>3632</v>
      </c>
      <c r="AR205" t="s">
        <v>3633</v>
      </c>
      <c r="AS205" t="s">
        <v>3634</v>
      </c>
      <c r="AT205" s="44" t="s">
        <v>48</v>
      </c>
      <c r="AU205" t="s">
        <v>983</v>
      </c>
      <c r="AV205" t="s">
        <v>3867</v>
      </c>
      <c r="AW205" t="s">
        <v>3867</v>
      </c>
      <c r="AX205" t="s">
        <v>3657</v>
      </c>
      <c r="AY205" t="s">
        <v>3867</v>
      </c>
      <c r="AZ205" t="s">
        <v>3868</v>
      </c>
      <c r="BA205" t="s">
        <v>3630</v>
      </c>
      <c r="BB205"/>
    </row>
    <row r="206" spans="1:54" s="6" customFormat="1" x14ac:dyDescent="0.45">
      <c r="A206" s="5">
        <v>45778.825555555552</v>
      </c>
      <c r="B206" s="6">
        <v>412819044</v>
      </c>
      <c r="C206" s="6" t="s">
        <v>3565</v>
      </c>
      <c r="D206" s="6">
        <v>1</v>
      </c>
      <c r="E206" s="6" t="s">
        <v>65</v>
      </c>
      <c r="G206" s="6">
        <v>2590</v>
      </c>
      <c r="H206" s="6" t="s">
        <v>951</v>
      </c>
      <c r="I206" s="6">
        <v>1937</v>
      </c>
      <c r="J206" s="6" t="s">
        <v>952</v>
      </c>
      <c r="K206" s="6" t="s">
        <v>953</v>
      </c>
      <c r="L206" s="6" t="s">
        <v>954</v>
      </c>
      <c r="M206" s="6" t="s">
        <v>267</v>
      </c>
      <c r="N206" s="6" t="s">
        <v>946</v>
      </c>
      <c r="O206" s="6" t="s">
        <v>946</v>
      </c>
      <c r="P206" s="6" t="s">
        <v>947</v>
      </c>
      <c r="Q206" s="6">
        <v>0</v>
      </c>
      <c r="R206" s="6">
        <v>43.289437</v>
      </c>
      <c r="S206" s="6">
        <v>76.994337999999999</v>
      </c>
      <c r="T206" s="6" t="s">
        <v>765</v>
      </c>
      <c r="U206" s="6" t="s">
        <v>766</v>
      </c>
      <c r="V206" s="6" t="s">
        <v>106</v>
      </c>
      <c r="X206" s="6">
        <v>6000</v>
      </c>
      <c r="Y206" s="6">
        <v>1919</v>
      </c>
      <c r="Z206" s="6">
        <v>6</v>
      </c>
      <c r="AA206" s="6">
        <v>11</v>
      </c>
      <c r="AG206" s="6" t="s">
        <v>948</v>
      </c>
      <c r="AI206" s="6" t="s">
        <v>48</v>
      </c>
      <c r="AJ206" s="6" t="s">
        <v>983</v>
      </c>
      <c r="AK206" s="6" t="s">
        <v>984</v>
      </c>
      <c r="AL206" s="6" t="b">
        <v>1</v>
      </c>
      <c r="AM206" s="6" t="b">
        <v>0</v>
      </c>
      <c r="AP206" t="s">
        <v>3631</v>
      </c>
      <c r="AQ206" t="s">
        <v>3632</v>
      </c>
      <c r="AR206" t="s">
        <v>3633</v>
      </c>
      <c r="AS206" t="s">
        <v>3634</v>
      </c>
      <c r="AT206" s="44" t="s">
        <v>48</v>
      </c>
      <c r="AU206" t="s">
        <v>983</v>
      </c>
      <c r="AV206" t="s">
        <v>3867</v>
      </c>
      <c r="AW206" t="s">
        <v>3867</v>
      </c>
      <c r="AX206" t="s">
        <v>3657</v>
      </c>
      <c r="AY206" t="s">
        <v>3867</v>
      </c>
      <c r="AZ206" t="s">
        <v>3868</v>
      </c>
      <c r="BA206" t="s">
        <v>3630</v>
      </c>
      <c r="BB206"/>
    </row>
    <row r="207" spans="1:54" s="6" customFormat="1" x14ac:dyDescent="0.45">
      <c r="A207" s="5">
        <v>45778.825324074067</v>
      </c>
      <c r="B207" s="6">
        <v>412819044</v>
      </c>
      <c r="C207" s="6" t="s">
        <v>3565</v>
      </c>
      <c r="D207" s="6">
        <v>1</v>
      </c>
      <c r="E207" s="6" t="s">
        <v>995</v>
      </c>
      <c r="G207" s="6">
        <v>2590</v>
      </c>
      <c r="H207" s="6" t="s">
        <v>951</v>
      </c>
      <c r="I207" s="6">
        <v>1937</v>
      </c>
      <c r="J207" s="6" t="s">
        <v>952</v>
      </c>
      <c r="K207" s="6" t="s">
        <v>953</v>
      </c>
      <c r="L207" s="6" t="s">
        <v>954</v>
      </c>
      <c r="M207" s="6" t="s">
        <v>267</v>
      </c>
      <c r="N207" s="6" t="s">
        <v>946</v>
      </c>
      <c r="O207" s="6" t="s">
        <v>946</v>
      </c>
      <c r="P207" s="6" t="s">
        <v>947</v>
      </c>
      <c r="Q207" s="6">
        <v>0</v>
      </c>
      <c r="R207" s="6">
        <v>43.289437</v>
      </c>
      <c r="S207" s="6">
        <v>76.994337999999999</v>
      </c>
      <c r="T207" s="6" t="s">
        <v>765</v>
      </c>
      <c r="U207" s="6" t="s">
        <v>766</v>
      </c>
      <c r="V207" s="6" t="s">
        <v>106</v>
      </c>
      <c r="X207" s="6">
        <v>6000</v>
      </c>
      <c r="Y207" s="6">
        <v>1919</v>
      </c>
      <c r="Z207" s="6">
        <v>5</v>
      </c>
      <c r="AA207" s="6">
        <v>15</v>
      </c>
      <c r="AB207" s="6">
        <v>1919</v>
      </c>
      <c r="AC207" s="6">
        <v>5</v>
      </c>
      <c r="AD207" s="6">
        <v>31</v>
      </c>
      <c r="AG207" s="6" t="s">
        <v>948</v>
      </c>
      <c r="AI207" s="6" t="s">
        <v>48</v>
      </c>
      <c r="AJ207" s="6" t="s">
        <v>983</v>
      </c>
      <c r="AK207" s="6" t="s">
        <v>984</v>
      </c>
      <c r="AL207" s="6" t="b">
        <v>1</v>
      </c>
      <c r="AM207" s="6" t="b">
        <v>0</v>
      </c>
      <c r="AP207" t="s">
        <v>3631</v>
      </c>
      <c r="AQ207" t="s">
        <v>3632</v>
      </c>
      <c r="AR207" t="s">
        <v>3633</v>
      </c>
      <c r="AS207" t="s">
        <v>3634</v>
      </c>
      <c r="AT207" s="44" t="s">
        <v>48</v>
      </c>
      <c r="AU207" t="s">
        <v>983</v>
      </c>
      <c r="AV207" t="s">
        <v>3867</v>
      </c>
      <c r="AW207" t="s">
        <v>3867</v>
      </c>
      <c r="AX207" t="s">
        <v>3657</v>
      </c>
      <c r="AY207" t="s">
        <v>3867</v>
      </c>
      <c r="AZ207" t="s">
        <v>3868</v>
      </c>
      <c r="BA207" t="s">
        <v>3630</v>
      </c>
      <c r="BB207"/>
    </row>
    <row r="208" spans="1:54" s="6" customFormat="1" x14ac:dyDescent="0.45">
      <c r="A208" s="5">
        <v>45778.82476851852</v>
      </c>
      <c r="B208" s="6">
        <v>412819044</v>
      </c>
      <c r="C208" s="6" t="s">
        <v>3565</v>
      </c>
      <c r="D208" s="6">
        <v>1</v>
      </c>
      <c r="E208" s="6" t="s">
        <v>65</v>
      </c>
      <c r="G208" s="6">
        <v>2590</v>
      </c>
      <c r="H208" s="6" t="s">
        <v>951</v>
      </c>
      <c r="I208" s="6">
        <v>1937</v>
      </c>
      <c r="J208" s="6" t="s">
        <v>952</v>
      </c>
      <c r="K208" s="6" t="s">
        <v>953</v>
      </c>
      <c r="L208" s="6" t="s">
        <v>954</v>
      </c>
      <c r="M208" s="6" t="s">
        <v>267</v>
      </c>
      <c r="N208" s="6" t="s">
        <v>946</v>
      </c>
      <c r="O208" s="6" t="s">
        <v>946</v>
      </c>
      <c r="P208" s="6" t="s">
        <v>947</v>
      </c>
      <c r="Q208" s="6">
        <v>0</v>
      </c>
      <c r="R208" s="6">
        <v>43.289437</v>
      </c>
      <c r="S208" s="6">
        <v>76.994337999999999</v>
      </c>
      <c r="T208" s="6" t="s">
        <v>765</v>
      </c>
      <c r="U208" s="6" t="s">
        <v>766</v>
      </c>
      <c r="V208" s="6" t="s">
        <v>106</v>
      </c>
      <c r="X208" s="6">
        <v>6000</v>
      </c>
      <c r="Y208" s="6">
        <v>1921</v>
      </c>
      <c r="Z208" s="6">
        <v>4</v>
      </c>
      <c r="AA208" s="6">
        <v>1</v>
      </c>
      <c r="AB208" s="6">
        <v>1921</v>
      </c>
      <c r="AC208" s="6">
        <v>4</v>
      </c>
      <c r="AD208" s="6">
        <v>5</v>
      </c>
      <c r="AG208" s="6" t="s">
        <v>948</v>
      </c>
      <c r="AI208" s="6" t="s">
        <v>48</v>
      </c>
      <c r="AJ208" s="6" t="s">
        <v>983</v>
      </c>
      <c r="AK208" s="6" t="s">
        <v>984</v>
      </c>
      <c r="AL208" s="6" t="b">
        <v>1</v>
      </c>
      <c r="AM208" s="6" t="b">
        <v>0</v>
      </c>
      <c r="AP208" t="s">
        <v>3631</v>
      </c>
      <c r="AQ208" t="s">
        <v>3632</v>
      </c>
      <c r="AR208" t="s">
        <v>3633</v>
      </c>
      <c r="AS208" t="s">
        <v>3634</v>
      </c>
      <c r="AT208" s="44" t="s">
        <v>48</v>
      </c>
      <c r="AU208" t="s">
        <v>983</v>
      </c>
      <c r="AV208" t="s">
        <v>3867</v>
      </c>
      <c r="AW208" t="s">
        <v>3867</v>
      </c>
      <c r="AX208" t="s">
        <v>3657</v>
      </c>
      <c r="AY208" t="s">
        <v>3867</v>
      </c>
      <c r="AZ208" t="s">
        <v>3868</v>
      </c>
      <c r="BA208" t="s">
        <v>3630</v>
      </c>
      <c r="BB208"/>
    </row>
    <row r="209" spans="1:54" s="6" customFormat="1" x14ac:dyDescent="0.45">
      <c r="A209" s="5">
        <v>45778.823761574073</v>
      </c>
      <c r="B209" s="6">
        <v>412819044</v>
      </c>
      <c r="C209" s="6" t="s">
        <v>3565</v>
      </c>
      <c r="D209" s="6">
        <v>3</v>
      </c>
      <c r="E209" s="6" t="s">
        <v>1000</v>
      </c>
      <c r="G209" s="6">
        <v>2590</v>
      </c>
      <c r="H209" s="6" t="s">
        <v>951</v>
      </c>
      <c r="I209" s="6">
        <v>1937</v>
      </c>
      <c r="J209" s="6" t="s">
        <v>952</v>
      </c>
      <c r="K209" s="6" t="s">
        <v>953</v>
      </c>
      <c r="L209" s="6" t="s">
        <v>954</v>
      </c>
      <c r="M209" s="6" t="s">
        <v>267</v>
      </c>
      <c r="N209" s="6" t="s">
        <v>946</v>
      </c>
      <c r="O209" s="6" t="s">
        <v>946</v>
      </c>
      <c r="P209" s="6" t="s">
        <v>996</v>
      </c>
      <c r="Q209" s="6">
        <v>0</v>
      </c>
      <c r="R209" s="6">
        <v>43.205584000000002</v>
      </c>
      <c r="S209" s="6">
        <v>76.979079999999996</v>
      </c>
      <c r="T209" s="6" t="s">
        <v>981</v>
      </c>
      <c r="U209" s="6" t="s">
        <v>982</v>
      </c>
      <c r="V209" s="6" t="s">
        <v>106</v>
      </c>
      <c r="X209" s="6">
        <v>5000</v>
      </c>
      <c r="Y209" s="6">
        <v>1937</v>
      </c>
      <c r="AG209" s="6" t="s">
        <v>948</v>
      </c>
      <c r="AH209" s="6" t="s">
        <v>997</v>
      </c>
      <c r="AI209" s="6" t="s">
        <v>48</v>
      </c>
      <c r="AJ209" s="6" t="s">
        <v>998</v>
      </c>
      <c r="AK209" s="6" t="s">
        <v>999</v>
      </c>
      <c r="AL209" s="6" t="b">
        <v>1</v>
      </c>
      <c r="AM209" s="6" t="b">
        <v>0</v>
      </c>
      <c r="AP209" t="s">
        <v>3631</v>
      </c>
      <c r="AQ209" t="s">
        <v>3632</v>
      </c>
      <c r="AR209" t="s">
        <v>3633</v>
      </c>
      <c r="AS209" t="s">
        <v>3634</v>
      </c>
      <c r="AT209" s="44" t="s">
        <v>48</v>
      </c>
      <c r="AU209" t="s">
        <v>998</v>
      </c>
      <c r="AV209" t="s">
        <v>3869</v>
      </c>
      <c r="AW209" t="s">
        <v>3869</v>
      </c>
      <c r="AX209" t="s">
        <v>3657</v>
      </c>
      <c r="AY209" t="s">
        <v>3869</v>
      </c>
      <c r="AZ209" t="s">
        <v>3870</v>
      </c>
      <c r="BA209" t="s">
        <v>3630</v>
      </c>
      <c r="BB209"/>
    </row>
    <row r="210" spans="1:54" s="6" customFormat="1" x14ac:dyDescent="0.45">
      <c r="A210" s="5">
        <v>45778.819918981477</v>
      </c>
      <c r="B210" s="6">
        <v>412819044</v>
      </c>
      <c r="C210" s="6" t="s">
        <v>3565</v>
      </c>
      <c r="D210" s="6">
        <v>1</v>
      </c>
      <c r="E210" s="6" t="s">
        <v>65</v>
      </c>
      <c r="G210" s="6">
        <v>2590</v>
      </c>
      <c r="H210" s="6" t="s">
        <v>951</v>
      </c>
      <c r="I210" s="6">
        <v>1937</v>
      </c>
      <c r="J210" s="6" t="s">
        <v>952</v>
      </c>
      <c r="K210" s="6" t="s">
        <v>953</v>
      </c>
      <c r="L210" s="6" t="s">
        <v>954</v>
      </c>
      <c r="M210" s="6" t="s">
        <v>267</v>
      </c>
      <c r="N210" s="6" t="s">
        <v>946</v>
      </c>
      <c r="O210" s="6" t="s">
        <v>946</v>
      </c>
      <c r="P210" s="6" t="s">
        <v>986</v>
      </c>
      <c r="Q210" s="6">
        <v>0</v>
      </c>
      <c r="T210" s="6" t="s">
        <v>3576</v>
      </c>
      <c r="U210" s="6" t="s">
        <v>3577</v>
      </c>
      <c r="V210" s="6" t="s">
        <v>106</v>
      </c>
      <c r="W210" s="6" t="s">
        <v>3578</v>
      </c>
      <c r="X210" s="6">
        <v>6000</v>
      </c>
      <c r="Y210" s="6">
        <v>1919</v>
      </c>
      <c r="Z210" s="6">
        <v>7</v>
      </c>
      <c r="AA210" s="6">
        <v>1</v>
      </c>
      <c r="AB210" s="6">
        <v>1919</v>
      </c>
      <c r="AC210" s="6">
        <v>7</v>
      </c>
      <c r="AD210" s="6">
        <v>10</v>
      </c>
      <c r="AG210" s="6" t="s">
        <v>948</v>
      </c>
      <c r="AI210" s="6" t="s">
        <v>48</v>
      </c>
      <c r="AJ210" s="6" t="s">
        <v>998</v>
      </c>
      <c r="AK210" s="6" t="s">
        <v>999</v>
      </c>
      <c r="AL210" s="6" t="b">
        <v>1</v>
      </c>
      <c r="AM210" s="6" t="b">
        <v>0</v>
      </c>
      <c r="AP210" t="s">
        <v>3631</v>
      </c>
      <c r="AQ210" t="s">
        <v>3632</v>
      </c>
      <c r="AR210" t="s">
        <v>3633</v>
      </c>
      <c r="AS210" t="s">
        <v>3634</v>
      </c>
      <c r="AT210" s="44" t="s">
        <v>48</v>
      </c>
      <c r="AU210" t="s">
        <v>998</v>
      </c>
      <c r="AV210" t="s">
        <v>3869</v>
      </c>
      <c r="AW210" t="s">
        <v>3869</v>
      </c>
      <c r="AX210" t="s">
        <v>3657</v>
      </c>
      <c r="AY210" t="s">
        <v>3869</v>
      </c>
      <c r="AZ210" t="s">
        <v>3870</v>
      </c>
      <c r="BA210" t="s">
        <v>3630</v>
      </c>
      <c r="BB210"/>
    </row>
    <row r="211" spans="1:54" s="6" customFormat="1" x14ac:dyDescent="0.45">
      <c r="A211" s="5">
        <v>45778.819374999999</v>
      </c>
      <c r="B211" s="6">
        <v>412819044</v>
      </c>
      <c r="C211" s="6" t="s">
        <v>3565</v>
      </c>
      <c r="D211" s="6">
        <v>5</v>
      </c>
      <c r="E211" s="6" t="s">
        <v>1002</v>
      </c>
      <c r="G211" s="6">
        <v>2590</v>
      </c>
      <c r="H211" s="6" t="s">
        <v>951</v>
      </c>
      <c r="I211" s="6">
        <v>1937</v>
      </c>
      <c r="J211" s="6" t="s">
        <v>952</v>
      </c>
      <c r="K211" s="6" t="s">
        <v>953</v>
      </c>
      <c r="L211" s="6" t="s">
        <v>954</v>
      </c>
      <c r="M211" s="6" t="s">
        <v>267</v>
      </c>
      <c r="N211" s="6" t="s">
        <v>946</v>
      </c>
      <c r="O211" s="6" t="s">
        <v>946</v>
      </c>
      <c r="P211" s="6" t="s">
        <v>986</v>
      </c>
      <c r="Q211" s="6">
        <v>0</v>
      </c>
      <c r="T211" s="6" t="s">
        <v>3576</v>
      </c>
      <c r="U211" s="6" t="s">
        <v>3577</v>
      </c>
      <c r="V211" s="6" t="s">
        <v>106</v>
      </c>
      <c r="W211" s="6" t="s">
        <v>3578</v>
      </c>
      <c r="X211" s="6">
        <v>6000</v>
      </c>
      <c r="Y211" s="6">
        <v>1919</v>
      </c>
      <c r="Z211" s="6">
        <v>6</v>
      </c>
      <c r="AA211" s="6">
        <v>30</v>
      </c>
      <c r="AE211" s="6" t="s">
        <v>1001</v>
      </c>
      <c r="AG211" s="6" t="s">
        <v>948</v>
      </c>
      <c r="AI211" s="6" t="s">
        <v>48</v>
      </c>
      <c r="AJ211" s="6" t="s">
        <v>998</v>
      </c>
      <c r="AK211" s="6" t="s">
        <v>999</v>
      </c>
      <c r="AL211" s="6" t="b">
        <v>1</v>
      </c>
      <c r="AM211" s="6" t="b">
        <v>0</v>
      </c>
      <c r="AP211" t="s">
        <v>3631</v>
      </c>
      <c r="AQ211" t="s">
        <v>3632</v>
      </c>
      <c r="AR211" t="s">
        <v>3633</v>
      </c>
      <c r="AS211" t="s">
        <v>3634</v>
      </c>
      <c r="AT211" s="44" t="s">
        <v>48</v>
      </c>
      <c r="AU211" t="s">
        <v>998</v>
      </c>
      <c r="AV211" t="s">
        <v>3869</v>
      </c>
      <c r="AW211" t="s">
        <v>3869</v>
      </c>
      <c r="AX211" t="s">
        <v>3657</v>
      </c>
      <c r="AY211" t="s">
        <v>3869</v>
      </c>
      <c r="AZ211" t="s">
        <v>3870</v>
      </c>
      <c r="BA211" t="s">
        <v>3630</v>
      </c>
      <c r="BB211"/>
    </row>
    <row r="212" spans="1:54" s="6" customFormat="1" x14ac:dyDescent="0.45">
      <c r="A212" s="5">
        <v>45778.818622685183</v>
      </c>
      <c r="B212" s="6">
        <v>412819044</v>
      </c>
      <c r="C212" s="6" t="s">
        <v>3565</v>
      </c>
      <c r="D212" s="6">
        <v>1</v>
      </c>
      <c r="E212" s="6" t="s">
        <v>65</v>
      </c>
      <c r="G212" s="6">
        <v>2590</v>
      </c>
      <c r="H212" s="6" t="s">
        <v>951</v>
      </c>
      <c r="I212" s="6">
        <v>1937</v>
      </c>
      <c r="J212" s="6" t="s">
        <v>952</v>
      </c>
      <c r="K212" s="6" t="s">
        <v>953</v>
      </c>
      <c r="L212" s="6" t="s">
        <v>954</v>
      </c>
      <c r="M212" s="6" t="s">
        <v>267</v>
      </c>
      <c r="N212" s="6" t="s">
        <v>946</v>
      </c>
      <c r="O212" s="6" t="s">
        <v>946</v>
      </c>
      <c r="P212" s="6" t="s">
        <v>947</v>
      </c>
      <c r="Q212" s="6">
        <v>0</v>
      </c>
      <c r="R212" s="6">
        <v>43.289437</v>
      </c>
      <c r="S212" s="6">
        <v>76.994337999999999</v>
      </c>
      <c r="T212" s="6" t="s">
        <v>765</v>
      </c>
      <c r="U212" s="6" t="s">
        <v>766</v>
      </c>
      <c r="V212" s="6" t="s">
        <v>106</v>
      </c>
      <c r="X212" s="6">
        <v>6000</v>
      </c>
      <c r="Y212" s="6">
        <v>1919</v>
      </c>
      <c r="AG212" s="6" t="s">
        <v>948</v>
      </c>
      <c r="AI212" s="6" t="s">
        <v>48</v>
      </c>
      <c r="AJ212" s="6" t="s">
        <v>998</v>
      </c>
      <c r="AK212" s="6" t="s">
        <v>999</v>
      </c>
      <c r="AL212" s="6" t="b">
        <v>1</v>
      </c>
      <c r="AM212" s="6" t="b">
        <v>0</v>
      </c>
      <c r="AP212" t="s">
        <v>3631</v>
      </c>
      <c r="AQ212" t="s">
        <v>3632</v>
      </c>
      <c r="AR212" t="s">
        <v>3633</v>
      </c>
      <c r="AS212" t="s">
        <v>3634</v>
      </c>
      <c r="AT212" s="44" t="s">
        <v>48</v>
      </c>
      <c r="AU212" t="s">
        <v>998</v>
      </c>
      <c r="AV212" t="s">
        <v>3869</v>
      </c>
      <c r="AW212" t="s">
        <v>3869</v>
      </c>
      <c r="AX212" t="s">
        <v>3657</v>
      </c>
      <c r="AY212" t="s">
        <v>3869</v>
      </c>
      <c r="AZ212" t="s">
        <v>3870</v>
      </c>
      <c r="BA212" t="s">
        <v>3630</v>
      </c>
      <c r="BB212"/>
    </row>
    <row r="213" spans="1:54" s="6" customFormat="1" x14ac:dyDescent="0.45">
      <c r="A213" s="5">
        <v>45778.818171296298</v>
      </c>
      <c r="B213" s="6">
        <v>412819044</v>
      </c>
      <c r="C213" s="6" t="s">
        <v>3565</v>
      </c>
      <c r="D213" s="6">
        <v>1</v>
      </c>
      <c r="E213" s="6" t="s">
        <v>65</v>
      </c>
      <c r="G213" s="6">
        <v>2590</v>
      </c>
      <c r="H213" s="6" t="s">
        <v>951</v>
      </c>
      <c r="I213" s="6">
        <v>1937</v>
      </c>
      <c r="J213" s="6" t="s">
        <v>952</v>
      </c>
      <c r="K213" s="6" t="s">
        <v>953</v>
      </c>
      <c r="L213" s="6" t="s">
        <v>954</v>
      </c>
      <c r="M213" s="6" t="s">
        <v>267</v>
      </c>
      <c r="N213" s="6" t="s">
        <v>946</v>
      </c>
      <c r="O213" s="6" t="s">
        <v>946</v>
      </c>
      <c r="P213" s="6" t="s">
        <v>947</v>
      </c>
      <c r="Q213" s="6">
        <v>0</v>
      </c>
      <c r="R213" s="6">
        <v>43.289437</v>
      </c>
      <c r="S213" s="6">
        <v>76.994337999999999</v>
      </c>
      <c r="T213" s="6" t="s">
        <v>765</v>
      </c>
      <c r="U213" s="6" t="s">
        <v>766</v>
      </c>
      <c r="V213" s="6" t="s">
        <v>106</v>
      </c>
      <c r="X213" s="6">
        <v>6000</v>
      </c>
      <c r="Y213" s="6">
        <v>1920</v>
      </c>
      <c r="Z213" s="6">
        <v>8</v>
      </c>
      <c r="AB213" s="6">
        <v>1920</v>
      </c>
      <c r="AC213" s="6">
        <v>9</v>
      </c>
      <c r="AG213" s="6" t="s">
        <v>948</v>
      </c>
      <c r="AI213" s="6" t="s">
        <v>48</v>
      </c>
      <c r="AJ213" s="6" t="s">
        <v>998</v>
      </c>
      <c r="AK213" s="6" t="s">
        <v>999</v>
      </c>
      <c r="AL213" s="6" t="b">
        <v>1</v>
      </c>
      <c r="AM213" s="6" t="b">
        <v>0</v>
      </c>
      <c r="AP213" t="s">
        <v>3631</v>
      </c>
      <c r="AQ213" t="s">
        <v>3632</v>
      </c>
      <c r="AR213" t="s">
        <v>3633</v>
      </c>
      <c r="AS213" t="s">
        <v>3634</v>
      </c>
      <c r="AT213" s="44" t="s">
        <v>48</v>
      </c>
      <c r="AU213" t="s">
        <v>998</v>
      </c>
      <c r="AV213" t="s">
        <v>3869</v>
      </c>
      <c r="AW213" t="s">
        <v>3869</v>
      </c>
      <c r="AX213" t="s">
        <v>3657</v>
      </c>
      <c r="AY213" t="s">
        <v>3869</v>
      </c>
      <c r="AZ213" t="s">
        <v>3870</v>
      </c>
      <c r="BA213" t="s">
        <v>3630</v>
      </c>
      <c r="BB213"/>
    </row>
    <row r="214" spans="1:54" s="6" customFormat="1" x14ac:dyDescent="0.45">
      <c r="A214" s="5">
        <v>45778.817650462966</v>
      </c>
      <c r="B214" s="6">
        <v>412819044</v>
      </c>
      <c r="C214" s="6" t="s">
        <v>3565</v>
      </c>
      <c r="D214" s="6">
        <v>1</v>
      </c>
      <c r="E214" s="6" t="s">
        <v>65</v>
      </c>
      <c r="G214" s="6">
        <v>2590</v>
      </c>
      <c r="H214" s="6" t="s">
        <v>951</v>
      </c>
      <c r="I214" s="6">
        <v>1937</v>
      </c>
      <c r="J214" s="6" t="s">
        <v>952</v>
      </c>
      <c r="K214" s="6" t="s">
        <v>953</v>
      </c>
      <c r="L214" s="6" t="s">
        <v>954</v>
      </c>
      <c r="M214" s="6" t="s">
        <v>267</v>
      </c>
      <c r="N214" s="6" t="s">
        <v>946</v>
      </c>
      <c r="O214" s="6" t="s">
        <v>946</v>
      </c>
      <c r="P214" s="6" t="s">
        <v>947</v>
      </c>
      <c r="Q214" s="6">
        <v>0</v>
      </c>
      <c r="R214" s="6">
        <v>43.289437</v>
      </c>
      <c r="S214" s="6">
        <v>76.994337999999999</v>
      </c>
      <c r="T214" s="6" t="s">
        <v>765</v>
      </c>
      <c r="U214" s="6" t="s">
        <v>766</v>
      </c>
      <c r="V214" s="6" t="s">
        <v>106</v>
      </c>
      <c r="X214" s="6">
        <v>6000</v>
      </c>
      <c r="Y214" s="6">
        <v>1919</v>
      </c>
      <c r="Z214" s="6">
        <v>8</v>
      </c>
      <c r="AA214" s="6">
        <v>2</v>
      </c>
      <c r="AG214" s="6" t="s">
        <v>948</v>
      </c>
      <c r="AI214" s="6" t="s">
        <v>48</v>
      </c>
      <c r="AJ214" s="6" t="s">
        <v>998</v>
      </c>
      <c r="AK214" s="6" t="s">
        <v>999</v>
      </c>
      <c r="AL214" s="6" t="b">
        <v>1</v>
      </c>
      <c r="AM214" s="6" t="b">
        <v>0</v>
      </c>
      <c r="AP214" t="s">
        <v>3631</v>
      </c>
      <c r="AQ214" t="s">
        <v>3632</v>
      </c>
      <c r="AR214" t="s">
        <v>3633</v>
      </c>
      <c r="AS214" t="s">
        <v>3634</v>
      </c>
      <c r="AT214" s="44" t="s">
        <v>48</v>
      </c>
      <c r="AU214" t="s">
        <v>998</v>
      </c>
      <c r="AV214" t="s">
        <v>3869</v>
      </c>
      <c r="AW214" t="s">
        <v>3869</v>
      </c>
      <c r="AX214" t="s">
        <v>3657</v>
      </c>
      <c r="AY214" t="s">
        <v>3869</v>
      </c>
      <c r="AZ214" t="s">
        <v>3870</v>
      </c>
      <c r="BA214" t="s">
        <v>3630</v>
      </c>
      <c r="BB214"/>
    </row>
    <row r="215" spans="1:54" s="6" customFormat="1" x14ac:dyDescent="0.45">
      <c r="A215" s="5">
        <v>45778.817418981482</v>
      </c>
      <c r="B215" s="6">
        <v>412819044</v>
      </c>
      <c r="C215" s="6" t="s">
        <v>3565</v>
      </c>
      <c r="D215" s="6">
        <v>1</v>
      </c>
      <c r="E215" s="6" t="s">
        <v>65</v>
      </c>
      <c r="G215" s="6">
        <v>2590</v>
      </c>
      <c r="H215" s="6" t="s">
        <v>951</v>
      </c>
      <c r="I215" s="6">
        <v>1937</v>
      </c>
      <c r="J215" s="6" t="s">
        <v>952</v>
      </c>
      <c r="K215" s="6" t="s">
        <v>953</v>
      </c>
      <c r="L215" s="6" t="s">
        <v>954</v>
      </c>
      <c r="M215" s="6" t="s">
        <v>267</v>
      </c>
      <c r="N215" s="6" t="s">
        <v>946</v>
      </c>
      <c r="O215" s="6" t="s">
        <v>946</v>
      </c>
      <c r="P215" s="6" t="s">
        <v>947</v>
      </c>
      <c r="Q215" s="6">
        <v>0</v>
      </c>
      <c r="R215" s="6">
        <v>43.289437</v>
      </c>
      <c r="S215" s="6">
        <v>76.994337999999999</v>
      </c>
      <c r="T215" s="6" t="s">
        <v>765</v>
      </c>
      <c r="U215" s="6" t="s">
        <v>766</v>
      </c>
      <c r="V215" s="6" t="s">
        <v>106</v>
      </c>
      <c r="X215" s="6">
        <v>6000</v>
      </c>
      <c r="Y215" s="6">
        <v>1919</v>
      </c>
      <c r="Z215" s="6">
        <v>7</v>
      </c>
      <c r="AA215" s="6">
        <v>30</v>
      </c>
      <c r="AG215" s="6" t="s">
        <v>948</v>
      </c>
      <c r="AI215" s="6" t="s">
        <v>48</v>
      </c>
      <c r="AJ215" s="6" t="s">
        <v>998</v>
      </c>
      <c r="AK215" s="6" t="s">
        <v>999</v>
      </c>
      <c r="AL215" s="6" t="b">
        <v>1</v>
      </c>
      <c r="AM215" s="6" t="b">
        <v>0</v>
      </c>
      <c r="AP215" t="s">
        <v>3631</v>
      </c>
      <c r="AQ215" t="s">
        <v>3632</v>
      </c>
      <c r="AR215" t="s">
        <v>3633</v>
      </c>
      <c r="AS215" t="s">
        <v>3634</v>
      </c>
      <c r="AT215" s="44" t="s">
        <v>48</v>
      </c>
      <c r="AU215" t="s">
        <v>998</v>
      </c>
      <c r="AV215" t="s">
        <v>3869</v>
      </c>
      <c r="AW215" t="s">
        <v>3869</v>
      </c>
      <c r="AX215" t="s">
        <v>3657</v>
      </c>
      <c r="AY215" t="s">
        <v>3869</v>
      </c>
      <c r="AZ215" t="s">
        <v>3870</v>
      </c>
      <c r="BA215" t="s">
        <v>3630</v>
      </c>
      <c r="BB215"/>
    </row>
    <row r="216" spans="1:54" s="6" customFormat="1" x14ac:dyDescent="0.45">
      <c r="A216" s="5">
        <v>45778.814583333333</v>
      </c>
      <c r="B216" s="6">
        <v>412819044</v>
      </c>
      <c r="C216" s="6" t="s">
        <v>3565</v>
      </c>
      <c r="D216" s="6">
        <v>1</v>
      </c>
      <c r="E216" s="6" t="s">
        <v>65</v>
      </c>
      <c r="G216" s="6">
        <v>2590</v>
      </c>
      <c r="H216" s="6" t="s">
        <v>951</v>
      </c>
      <c r="I216" s="6">
        <v>1937</v>
      </c>
      <c r="J216" s="6" t="s">
        <v>952</v>
      </c>
      <c r="K216" s="6" t="s">
        <v>953</v>
      </c>
      <c r="L216" s="6" t="s">
        <v>954</v>
      </c>
      <c r="M216" s="6" t="s">
        <v>267</v>
      </c>
      <c r="N216" s="6" t="s">
        <v>946</v>
      </c>
      <c r="O216" s="6" t="s">
        <v>946</v>
      </c>
      <c r="P216" s="6" t="s">
        <v>947</v>
      </c>
      <c r="Q216" s="6">
        <v>0</v>
      </c>
      <c r="R216" s="6">
        <v>43.289437</v>
      </c>
      <c r="S216" s="6">
        <v>76.994337999999999</v>
      </c>
      <c r="T216" s="6" t="s">
        <v>765</v>
      </c>
      <c r="U216" s="6" t="s">
        <v>766</v>
      </c>
      <c r="V216" s="6" t="s">
        <v>106</v>
      </c>
      <c r="X216" s="6">
        <v>6000</v>
      </c>
      <c r="Y216" s="6">
        <v>1919</v>
      </c>
      <c r="Z216" s="6">
        <v>7</v>
      </c>
      <c r="AA216" s="6">
        <v>10</v>
      </c>
      <c r="AB216" s="6">
        <v>1919</v>
      </c>
      <c r="AC216" s="6">
        <v>7</v>
      </c>
      <c r="AD216" s="6">
        <v>22</v>
      </c>
      <c r="AG216" s="6" t="s">
        <v>948</v>
      </c>
      <c r="AI216" s="6" t="s">
        <v>48</v>
      </c>
      <c r="AJ216" s="6" t="s">
        <v>998</v>
      </c>
      <c r="AK216" s="6" t="s">
        <v>999</v>
      </c>
      <c r="AL216" s="6" t="b">
        <v>1</v>
      </c>
      <c r="AM216" s="6" t="b">
        <v>0</v>
      </c>
      <c r="AP216" t="s">
        <v>3631</v>
      </c>
      <c r="AQ216" t="s">
        <v>3632</v>
      </c>
      <c r="AR216" t="s">
        <v>3633</v>
      </c>
      <c r="AS216" t="s">
        <v>3634</v>
      </c>
      <c r="AT216" s="44" t="s">
        <v>48</v>
      </c>
      <c r="AU216" t="s">
        <v>998</v>
      </c>
      <c r="AV216" t="s">
        <v>3869</v>
      </c>
      <c r="AW216" t="s">
        <v>3869</v>
      </c>
      <c r="AX216" t="s">
        <v>3657</v>
      </c>
      <c r="AY216" t="s">
        <v>3869</v>
      </c>
      <c r="AZ216" t="s">
        <v>3870</v>
      </c>
      <c r="BA216" t="s">
        <v>3630</v>
      </c>
      <c r="BB216"/>
    </row>
    <row r="217" spans="1:54" s="6" customFormat="1" x14ac:dyDescent="0.45">
      <c r="A217" s="5">
        <v>45778.813726851848</v>
      </c>
      <c r="B217" s="6">
        <v>412819044</v>
      </c>
      <c r="C217" s="6" t="s">
        <v>3565</v>
      </c>
      <c r="D217" s="6">
        <v>2</v>
      </c>
      <c r="E217" s="6" t="s">
        <v>1003</v>
      </c>
      <c r="G217" s="6">
        <v>2590</v>
      </c>
      <c r="H217" s="6" t="s">
        <v>951</v>
      </c>
      <c r="I217" s="6">
        <v>1937</v>
      </c>
      <c r="J217" s="6" t="s">
        <v>952</v>
      </c>
      <c r="K217" s="6" t="s">
        <v>953</v>
      </c>
      <c r="L217" s="6" t="s">
        <v>954</v>
      </c>
      <c r="M217" s="6" t="s">
        <v>267</v>
      </c>
      <c r="N217" s="6" t="s">
        <v>946</v>
      </c>
      <c r="O217" s="6" t="s">
        <v>946</v>
      </c>
      <c r="P217" s="6" t="s">
        <v>947</v>
      </c>
      <c r="Q217" s="6">
        <v>0</v>
      </c>
      <c r="R217" s="6">
        <v>43.289437</v>
      </c>
      <c r="S217" s="6">
        <v>76.994337999999999</v>
      </c>
      <c r="T217" s="6" t="s">
        <v>765</v>
      </c>
      <c r="U217" s="6" t="s">
        <v>766</v>
      </c>
      <c r="V217" s="6" t="s">
        <v>106</v>
      </c>
      <c r="X217" s="6">
        <v>6000</v>
      </c>
      <c r="Y217" s="6">
        <v>1920</v>
      </c>
      <c r="Z217" s="6">
        <v>7</v>
      </c>
      <c r="AG217" s="6" t="s">
        <v>948</v>
      </c>
      <c r="AH217" s="6" t="s">
        <v>990</v>
      </c>
      <c r="AI217" s="6" t="s">
        <v>48</v>
      </c>
      <c r="AJ217" s="6" t="s">
        <v>998</v>
      </c>
      <c r="AK217" s="6" t="s">
        <v>999</v>
      </c>
      <c r="AL217" s="6" t="b">
        <v>1</v>
      </c>
      <c r="AM217" s="6" t="b">
        <v>0</v>
      </c>
      <c r="AP217" t="s">
        <v>3631</v>
      </c>
      <c r="AQ217" t="s">
        <v>3632</v>
      </c>
      <c r="AR217" t="s">
        <v>3633</v>
      </c>
      <c r="AS217" t="s">
        <v>3634</v>
      </c>
      <c r="AT217" s="44" t="s">
        <v>48</v>
      </c>
      <c r="AU217" t="s">
        <v>998</v>
      </c>
      <c r="AV217" t="s">
        <v>3869</v>
      </c>
      <c r="AW217" t="s">
        <v>3869</v>
      </c>
      <c r="AX217" t="s">
        <v>3657</v>
      </c>
      <c r="AY217" t="s">
        <v>3869</v>
      </c>
      <c r="AZ217" t="s">
        <v>3870</v>
      </c>
      <c r="BA217" t="s">
        <v>3630</v>
      </c>
      <c r="BB217"/>
    </row>
    <row r="218" spans="1:54" s="6" customFormat="1" x14ac:dyDescent="0.45">
      <c r="A218" s="5">
        <v>45778.812453703707</v>
      </c>
      <c r="B218" s="6">
        <v>412819044</v>
      </c>
      <c r="C218" s="6" t="s">
        <v>3565</v>
      </c>
      <c r="D218" s="6">
        <v>1</v>
      </c>
      <c r="E218" s="6" t="s">
        <v>65</v>
      </c>
      <c r="G218" s="6">
        <v>2590</v>
      </c>
      <c r="H218" s="6" t="s">
        <v>951</v>
      </c>
      <c r="I218" s="6">
        <v>1937</v>
      </c>
      <c r="J218" s="6" t="s">
        <v>952</v>
      </c>
      <c r="K218" s="6" t="s">
        <v>953</v>
      </c>
      <c r="L218" s="6" t="s">
        <v>954</v>
      </c>
      <c r="M218" s="6" t="s">
        <v>267</v>
      </c>
      <c r="N218" s="6" t="s">
        <v>946</v>
      </c>
      <c r="O218" s="6" t="s">
        <v>946</v>
      </c>
      <c r="P218" s="6" t="s">
        <v>947</v>
      </c>
      <c r="Q218" s="6">
        <v>0</v>
      </c>
      <c r="R218" s="6">
        <v>43.289437</v>
      </c>
      <c r="S218" s="6">
        <v>76.994337999999999</v>
      </c>
      <c r="T218" s="6" t="s">
        <v>765</v>
      </c>
      <c r="U218" s="6" t="s">
        <v>766</v>
      </c>
      <c r="V218" s="6" t="s">
        <v>106</v>
      </c>
      <c r="X218" s="6">
        <v>6000</v>
      </c>
      <c r="Y218" s="6">
        <v>1937</v>
      </c>
      <c r="Z218" s="6">
        <v>7</v>
      </c>
      <c r="AA218" s="6">
        <v>14</v>
      </c>
      <c r="AG218" s="6" t="s">
        <v>948</v>
      </c>
      <c r="AH218" s="6" t="s">
        <v>949</v>
      </c>
      <c r="AI218" s="6" t="s">
        <v>48</v>
      </c>
      <c r="AJ218" s="6" t="s">
        <v>998</v>
      </c>
      <c r="AK218" s="6" t="s">
        <v>999</v>
      </c>
      <c r="AL218" s="6" t="b">
        <v>1</v>
      </c>
      <c r="AM218" s="6" t="b">
        <v>0</v>
      </c>
      <c r="AP218" t="s">
        <v>3631</v>
      </c>
      <c r="AQ218" t="s">
        <v>3632</v>
      </c>
      <c r="AR218" t="s">
        <v>3633</v>
      </c>
      <c r="AS218" t="s">
        <v>3634</v>
      </c>
      <c r="AT218" s="44" t="s">
        <v>48</v>
      </c>
      <c r="AU218" t="s">
        <v>998</v>
      </c>
      <c r="AV218" t="s">
        <v>3869</v>
      </c>
      <c r="AW218" t="s">
        <v>3869</v>
      </c>
      <c r="AX218" t="s">
        <v>3657</v>
      </c>
      <c r="AY218" t="s">
        <v>3869</v>
      </c>
      <c r="AZ218" t="s">
        <v>3870</v>
      </c>
      <c r="BA218" t="s">
        <v>3630</v>
      </c>
      <c r="BB218"/>
    </row>
    <row r="219" spans="1:54" s="6" customFormat="1" x14ac:dyDescent="0.45">
      <c r="A219" s="5">
        <v>45778.81212962963</v>
      </c>
      <c r="B219" s="6">
        <v>412819044</v>
      </c>
      <c r="C219" s="6" t="s">
        <v>3565</v>
      </c>
      <c r="D219" s="6">
        <v>1</v>
      </c>
      <c r="E219" s="6" t="s">
        <v>65</v>
      </c>
      <c r="G219" s="6">
        <v>2590</v>
      </c>
      <c r="H219" s="6" t="s">
        <v>951</v>
      </c>
      <c r="I219" s="6">
        <v>1937</v>
      </c>
      <c r="J219" s="6" t="s">
        <v>952</v>
      </c>
      <c r="K219" s="6" t="s">
        <v>953</v>
      </c>
      <c r="L219" s="6" t="s">
        <v>954</v>
      </c>
      <c r="M219" s="6" t="s">
        <v>267</v>
      </c>
      <c r="N219" s="6" t="s">
        <v>946</v>
      </c>
      <c r="O219" s="6" t="s">
        <v>946</v>
      </c>
      <c r="P219" s="6" t="s">
        <v>947</v>
      </c>
      <c r="Q219" s="6">
        <v>0</v>
      </c>
      <c r="R219" s="6">
        <v>43.289437</v>
      </c>
      <c r="S219" s="6">
        <v>76.994337999999999</v>
      </c>
      <c r="T219" s="6" t="s">
        <v>765</v>
      </c>
      <c r="U219" s="6" t="s">
        <v>766</v>
      </c>
      <c r="V219" s="6" t="s">
        <v>106</v>
      </c>
      <c r="X219" s="6">
        <v>6000</v>
      </c>
      <c r="Y219" s="6">
        <v>1937</v>
      </c>
      <c r="Z219" s="6">
        <v>7</v>
      </c>
      <c r="AA219" s="6">
        <v>6</v>
      </c>
      <c r="AG219" s="6" t="s">
        <v>948</v>
      </c>
      <c r="AH219" s="6" t="s">
        <v>949</v>
      </c>
      <c r="AI219" s="6" t="s">
        <v>48</v>
      </c>
      <c r="AJ219" s="6" t="s">
        <v>998</v>
      </c>
      <c r="AK219" s="6" t="s">
        <v>999</v>
      </c>
      <c r="AL219" s="6" t="b">
        <v>1</v>
      </c>
      <c r="AM219" s="6" t="b">
        <v>0</v>
      </c>
      <c r="AP219" t="s">
        <v>3631</v>
      </c>
      <c r="AQ219" t="s">
        <v>3632</v>
      </c>
      <c r="AR219" t="s">
        <v>3633</v>
      </c>
      <c r="AS219" t="s">
        <v>3634</v>
      </c>
      <c r="AT219" s="44" t="s">
        <v>48</v>
      </c>
      <c r="AU219" t="s">
        <v>998</v>
      </c>
      <c r="AV219" t="s">
        <v>3869</v>
      </c>
      <c r="AW219" t="s">
        <v>3869</v>
      </c>
      <c r="AX219" t="s">
        <v>3657</v>
      </c>
      <c r="AY219" t="s">
        <v>3869</v>
      </c>
      <c r="AZ219" t="s">
        <v>3870</v>
      </c>
      <c r="BA219" t="s">
        <v>3630</v>
      </c>
      <c r="BB219"/>
    </row>
    <row r="220" spans="1:54" s="6" customFormat="1" x14ac:dyDescent="0.45">
      <c r="A220" s="5">
        <v>45778.811412037037</v>
      </c>
      <c r="B220" s="6">
        <v>412819044</v>
      </c>
      <c r="C220" s="6" t="s">
        <v>3565</v>
      </c>
      <c r="D220" s="6">
        <v>2</v>
      </c>
      <c r="E220" s="6" t="s">
        <v>1004</v>
      </c>
      <c r="G220" s="6">
        <v>2590</v>
      </c>
      <c r="H220" s="6" t="s">
        <v>951</v>
      </c>
      <c r="I220" s="6">
        <v>1937</v>
      </c>
      <c r="J220" s="6" t="s">
        <v>952</v>
      </c>
      <c r="K220" s="6" t="s">
        <v>953</v>
      </c>
      <c r="L220" s="6" t="s">
        <v>954</v>
      </c>
      <c r="M220" s="6" t="s">
        <v>267</v>
      </c>
      <c r="N220" s="6" t="s">
        <v>946</v>
      </c>
      <c r="O220" s="6" t="s">
        <v>946</v>
      </c>
      <c r="P220" s="6" t="s">
        <v>947</v>
      </c>
      <c r="Q220" s="6">
        <v>0</v>
      </c>
      <c r="R220" s="6">
        <v>43.289437</v>
      </c>
      <c r="S220" s="6">
        <v>76.994337999999999</v>
      </c>
      <c r="T220" s="6" t="s">
        <v>765</v>
      </c>
      <c r="U220" s="6" t="s">
        <v>766</v>
      </c>
      <c r="V220" s="6" t="s">
        <v>106</v>
      </c>
      <c r="X220" s="6">
        <v>6000</v>
      </c>
      <c r="Y220" s="6">
        <v>1937</v>
      </c>
      <c r="Z220" s="6">
        <v>7</v>
      </c>
      <c r="AA220" s="6">
        <v>1</v>
      </c>
      <c r="AB220" s="6">
        <v>1937</v>
      </c>
      <c r="AC220" s="6">
        <v>7</v>
      </c>
      <c r="AD220" s="6">
        <v>10</v>
      </c>
      <c r="AG220" s="6" t="s">
        <v>948</v>
      </c>
      <c r="AH220" s="6" t="s">
        <v>949</v>
      </c>
      <c r="AI220" s="6" t="s">
        <v>48</v>
      </c>
      <c r="AJ220" s="6" t="s">
        <v>998</v>
      </c>
      <c r="AK220" s="6" t="s">
        <v>999</v>
      </c>
      <c r="AL220" s="6" t="b">
        <v>1</v>
      </c>
      <c r="AM220" s="6" t="b">
        <v>0</v>
      </c>
      <c r="AP220" t="s">
        <v>3631</v>
      </c>
      <c r="AQ220" t="s">
        <v>3632</v>
      </c>
      <c r="AR220" t="s">
        <v>3633</v>
      </c>
      <c r="AS220" t="s">
        <v>3634</v>
      </c>
      <c r="AT220" s="44" t="s">
        <v>48</v>
      </c>
      <c r="AU220" t="s">
        <v>998</v>
      </c>
      <c r="AV220" t="s">
        <v>3869</v>
      </c>
      <c r="AW220" t="s">
        <v>3869</v>
      </c>
      <c r="AX220" t="s">
        <v>3657</v>
      </c>
      <c r="AY220" t="s">
        <v>3869</v>
      </c>
      <c r="AZ220" t="s">
        <v>3870</v>
      </c>
      <c r="BA220" t="s">
        <v>3630</v>
      </c>
      <c r="BB220"/>
    </row>
    <row r="221" spans="1:54" s="6" customFormat="1" x14ac:dyDescent="0.45">
      <c r="A221" s="5">
        <v>45778.810937499999</v>
      </c>
      <c r="B221" s="6">
        <v>412819044</v>
      </c>
      <c r="C221" s="6" t="s">
        <v>3565</v>
      </c>
      <c r="D221" s="6">
        <v>1</v>
      </c>
      <c r="E221" s="6" t="s">
        <v>65</v>
      </c>
      <c r="G221" s="6">
        <v>2590</v>
      </c>
      <c r="H221" s="6" t="s">
        <v>951</v>
      </c>
      <c r="I221" s="6">
        <v>1937</v>
      </c>
      <c r="J221" s="6" t="s">
        <v>952</v>
      </c>
      <c r="K221" s="6" t="s">
        <v>953</v>
      </c>
      <c r="L221" s="6" t="s">
        <v>954</v>
      </c>
      <c r="M221" s="6" t="s">
        <v>267</v>
      </c>
      <c r="N221" s="6" t="s">
        <v>946</v>
      </c>
      <c r="O221" s="6" t="s">
        <v>946</v>
      </c>
      <c r="P221" s="6" t="s">
        <v>947</v>
      </c>
      <c r="Q221" s="6">
        <v>0</v>
      </c>
      <c r="R221" s="6">
        <v>43.289437</v>
      </c>
      <c r="S221" s="6">
        <v>76.994337999999999</v>
      </c>
      <c r="T221" s="6" t="s">
        <v>765</v>
      </c>
      <c r="U221" s="6" t="s">
        <v>766</v>
      </c>
      <c r="V221" s="6" t="s">
        <v>106</v>
      </c>
      <c r="X221" s="6">
        <v>6000</v>
      </c>
      <c r="Y221" s="6">
        <v>1920</v>
      </c>
      <c r="Z221" s="6">
        <v>6</v>
      </c>
      <c r="AA221" s="6">
        <v>26</v>
      </c>
      <c r="AB221" s="6">
        <v>1920</v>
      </c>
      <c r="AC221" s="6">
        <v>6</v>
      </c>
      <c r="AD221" s="6">
        <v>29</v>
      </c>
      <c r="AG221" s="6" t="s">
        <v>948</v>
      </c>
      <c r="AI221" s="6" t="s">
        <v>48</v>
      </c>
      <c r="AJ221" s="6" t="s">
        <v>998</v>
      </c>
      <c r="AK221" s="6" t="s">
        <v>999</v>
      </c>
      <c r="AL221" s="6" t="b">
        <v>1</v>
      </c>
      <c r="AM221" s="6" t="b">
        <v>0</v>
      </c>
      <c r="AP221" t="s">
        <v>3631</v>
      </c>
      <c r="AQ221" t="s">
        <v>3632</v>
      </c>
      <c r="AR221" t="s">
        <v>3633</v>
      </c>
      <c r="AS221" t="s">
        <v>3634</v>
      </c>
      <c r="AT221" s="44" t="s">
        <v>48</v>
      </c>
      <c r="AU221" t="s">
        <v>998</v>
      </c>
      <c r="AV221" t="s">
        <v>3869</v>
      </c>
      <c r="AW221" t="s">
        <v>3869</v>
      </c>
      <c r="AX221" t="s">
        <v>3657</v>
      </c>
      <c r="AY221" t="s">
        <v>3869</v>
      </c>
      <c r="AZ221" t="s">
        <v>3870</v>
      </c>
      <c r="BA221" t="s">
        <v>3630</v>
      </c>
      <c r="BB221"/>
    </row>
    <row r="222" spans="1:54" s="6" customFormat="1" x14ac:dyDescent="0.45">
      <c r="A222" s="5">
        <v>45778.810567129629</v>
      </c>
      <c r="B222" s="6">
        <v>412819044</v>
      </c>
      <c r="C222" s="6" t="s">
        <v>3565</v>
      </c>
      <c r="D222" s="6">
        <v>2</v>
      </c>
      <c r="E222" s="6" t="s">
        <v>1005</v>
      </c>
      <c r="G222" s="6">
        <v>2590</v>
      </c>
      <c r="H222" s="6" t="s">
        <v>951</v>
      </c>
      <c r="I222" s="6">
        <v>1937</v>
      </c>
      <c r="J222" s="6" t="s">
        <v>952</v>
      </c>
      <c r="K222" s="6" t="s">
        <v>953</v>
      </c>
      <c r="L222" s="6" t="s">
        <v>954</v>
      </c>
      <c r="M222" s="6" t="s">
        <v>267</v>
      </c>
      <c r="N222" s="6" t="s">
        <v>946</v>
      </c>
      <c r="O222" s="6" t="s">
        <v>946</v>
      </c>
      <c r="P222" s="6" t="s">
        <v>947</v>
      </c>
      <c r="Q222" s="6">
        <v>0</v>
      </c>
      <c r="R222" s="6">
        <v>43.289437</v>
      </c>
      <c r="S222" s="6">
        <v>76.994337999999999</v>
      </c>
      <c r="T222" s="6" t="s">
        <v>765</v>
      </c>
      <c r="U222" s="6" t="s">
        <v>766</v>
      </c>
      <c r="V222" s="6" t="s">
        <v>106</v>
      </c>
      <c r="X222" s="6">
        <v>6000</v>
      </c>
      <c r="Y222" s="6">
        <v>1919</v>
      </c>
      <c r="Z222" s="6">
        <v>6</v>
      </c>
      <c r="AA222" s="6">
        <v>1</v>
      </c>
      <c r="AB222" s="6">
        <v>1919</v>
      </c>
      <c r="AC222" s="6">
        <v>6</v>
      </c>
      <c r="AD222" s="6">
        <v>10</v>
      </c>
      <c r="AG222" s="6" t="s">
        <v>948</v>
      </c>
      <c r="AI222" s="6" t="s">
        <v>48</v>
      </c>
      <c r="AJ222" s="6" t="s">
        <v>998</v>
      </c>
      <c r="AK222" s="6" t="s">
        <v>999</v>
      </c>
      <c r="AL222" s="6" t="b">
        <v>1</v>
      </c>
      <c r="AM222" s="6" t="b">
        <v>0</v>
      </c>
      <c r="AP222" t="s">
        <v>3631</v>
      </c>
      <c r="AQ222" t="s">
        <v>3632</v>
      </c>
      <c r="AR222" t="s">
        <v>3633</v>
      </c>
      <c r="AS222" t="s">
        <v>3634</v>
      </c>
      <c r="AT222" s="44" t="s">
        <v>48</v>
      </c>
      <c r="AU222" t="s">
        <v>998</v>
      </c>
      <c r="AV222" t="s">
        <v>3869</v>
      </c>
      <c r="AW222" t="s">
        <v>3869</v>
      </c>
      <c r="AX222" t="s">
        <v>3657</v>
      </c>
      <c r="AY222" t="s">
        <v>3869</v>
      </c>
      <c r="AZ222" t="s">
        <v>3870</v>
      </c>
      <c r="BA222" t="s">
        <v>3630</v>
      </c>
      <c r="BB222"/>
    </row>
    <row r="223" spans="1:54" s="6" customFormat="1" x14ac:dyDescent="0.45">
      <c r="A223" s="5">
        <v>45778.810069444437</v>
      </c>
      <c r="B223" s="6">
        <v>412819044</v>
      </c>
      <c r="C223" s="6" t="s">
        <v>3565</v>
      </c>
      <c r="D223" s="6">
        <v>1</v>
      </c>
      <c r="E223" s="6" t="s">
        <v>995</v>
      </c>
      <c r="G223" s="6">
        <v>2590</v>
      </c>
      <c r="H223" s="6" t="s">
        <v>951</v>
      </c>
      <c r="I223" s="6">
        <v>1937</v>
      </c>
      <c r="J223" s="6" t="s">
        <v>952</v>
      </c>
      <c r="K223" s="6" t="s">
        <v>953</v>
      </c>
      <c r="L223" s="6" t="s">
        <v>954</v>
      </c>
      <c r="M223" s="6" t="s">
        <v>267</v>
      </c>
      <c r="N223" s="6" t="s">
        <v>946</v>
      </c>
      <c r="O223" s="6" t="s">
        <v>946</v>
      </c>
      <c r="P223" s="6" t="s">
        <v>947</v>
      </c>
      <c r="Q223" s="6">
        <v>0</v>
      </c>
      <c r="R223" s="6">
        <v>43.289437</v>
      </c>
      <c r="S223" s="6">
        <v>76.994337999999999</v>
      </c>
      <c r="T223" s="6" t="s">
        <v>765</v>
      </c>
      <c r="U223" s="6" t="s">
        <v>766</v>
      </c>
      <c r="V223" s="6" t="s">
        <v>106</v>
      </c>
      <c r="X223" s="6">
        <v>6000</v>
      </c>
      <c r="Y223" s="6">
        <v>1921</v>
      </c>
      <c r="Z223" s="6">
        <v>6</v>
      </c>
      <c r="AA223" s="6">
        <v>6</v>
      </c>
      <c r="AG223" s="6" t="s">
        <v>948</v>
      </c>
      <c r="AI223" s="6" t="s">
        <v>48</v>
      </c>
      <c r="AJ223" s="6" t="s">
        <v>998</v>
      </c>
      <c r="AK223" s="6" t="s">
        <v>999</v>
      </c>
      <c r="AL223" s="6" t="b">
        <v>1</v>
      </c>
      <c r="AM223" s="6" t="b">
        <v>0</v>
      </c>
      <c r="AP223" t="s">
        <v>3631</v>
      </c>
      <c r="AQ223" t="s">
        <v>3632</v>
      </c>
      <c r="AR223" t="s">
        <v>3633</v>
      </c>
      <c r="AS223" t="s">
        <v>3634</v>
      </c>
      <c r="AT223" s="44" t="s">
        <v>48</v>
      </c>
      <c r="AU223" t="s">
        <v>998</v>
      </c>
      <c r="AV223" t="s">
        <v>3869</v>
      </c>
      <c r="AW223" t="s">
        <v>3869</v>
      </c>
      <c r="AX223" t="s">
        <v>3657</v>
      </c>
      <c r="AY223" t="s">
        <v>3869</v>
      </c>
      <c r="AZ223" t="s">
        <v>3870</v>
      </c>
      <c r="BA223" t="s">
        <v>3630</v>
      </c>
      <c r="BB223"/>
    </row>
    <row r="224" spans="1:54" s="6" customFormat="1" x14ac:dyDescent="0.45">
      <c r="A224" s="5">
        <v>45778.809513888889</v>
      </c>
      <c r="B224" s="6">
        <v>412819044</v>
      </c>
      <c r="C224" s="6" t="s">
        <v>3565</v>
      </c>
      <c r="D224" s="6">
        <v>1</v>
      </c>
      <c r="E224" s="6" t="s">
        <v>995</v>
      </c>
      <c r="G224" s="6">
        <v>2590</v>
      </c>
      <c r="H224" s="6" t="s">
        <v>951</v>
      </c>
      <c r="I224" s="6">
        <v>1937</v>
      </c>
      <c r="J224" s="6" t="s">
        <v>952</v>
      </c>
      <c r="K224" s="6" t="s">
        <v>953</v>
      </c>
      <c r="L224" s="6" t="s">
        <v>954</v>
      </c>
      <c r="M224" s="6" t="s">
        <v>267</v>
      </c>
      <c r="N224" s="6" t="s">
        <v>946</v>
      </c>
      <c r="O224" s="6" t="s">
        <v>946</v>
      </c>
      <c r="P224" s="6" t="s">
        <v>947</v>
      </c>
      <c r="Q224" s="6">
        <v>0</v>
      </c>
      <c r="R224" s="6">
        <v>43.289437</v>
      </c>
      <c r="S224" s="6">
        <v>76.994337999999999</v>
      </c>
      <c r="T224" s="6" t="s">
        <v>765</v>
      </c>
      <c r="U224" s="6" t="s">
        <v>766</v>
      </c>
      <c r="V224" s="6" t="s">
        <v>106</v>
      </c>
      <c r="X224" s="6">
        <v>6000</v>
      </c>
      <c r="Y224" s="6">
        <v>1921</v>
      </c>
      <c r="Z224" s="6">
        <v>5</v>
      </c>
      <c r="AA224" s="6">
        <v>14</v>
      </c>
      <c r="AB224" s="6">
        <v>1921</v>
      </c>
      <c r="AC224" s="6">
        <v>5</v>
      </c>
      <c r="AD224" s="6">
        <v>20</v>
      </c>
      <c r="AG224" s="6" t="s">
        <v>948</v>
      </c>
      <c r="AI224" s="6" t="s">
        <v>48</v>
      </c>
      <c r="AJ224" s="6" t="s">
        <v>998</v>
      </c>
      <c r="AK224" s="6" t="s">
        <v>999</v>
      </c>
      <c r="AL224" s="6" t="b">
        <v>1</v>
      </c>
      <c r="AM224" s="6" t="b">
        <v>0</v>
      </c>
      <c r="AP224" t="s">
        <v>3631</v>
      </c>
      <c r="AQ224" t="s">
        <v>3632</v>
      </c>
      <c r="AR224" t="s">
        <v>3633</v>
      </c>
      <c r="AS224" t="s">
        <v>3634</v>
      </c>
      <c r="AT224" s="44" t="s">
        <v>48</v>
      </c>
      <c r="AU224" t="s">
        <v>998</v>
      </c>
      <c r="AV224" t="s">
        <v>3869</v>
      </c>
      <c r="AW224" t="s">
        <v>3869</v>
      </c>
      <c r="AX224" t="s">
        <v>3657</v>
      </c>
      <c r="AY224" t="s">
        <v>3869</v>
      </c>
      <c r="AZ224" t="s">
        <v>3870</v>
      </c>
      <c r="BA224" t="s">
        <v>3630</v>
      </c>
      <c r="BB224"/>
    </row>
    <row r="225" spans="1:54" s="6" customFormat="1" x14ac:dyDescent="0.45">
      <c r="A225" s="5">
        <v>45778.809178240743</v>
      </c>
      <c r="B225" s="6">
        <v>412819044</v>
      </c>
      <c r="C225" s="6" t="s">
        <v>3565</v>
      </c>
      <c r="D225" s="6">
        <v>1</v>
      </c>
      <c r="E225" s="6" t="s">
        <v>995</v>
      </c>
      <c r="G225" s="6">
        <v>2590</v>
      </c>
      <c r="H225" s="6" t="s">
        <v>951</v>
      </c>
      <c r="I225" s="6">
        <v>1937</v>
      </c>
      <c r="J225" s="6" t="s">
        <v>952</v>
      </c>
      <c r="K225" s="6" t="s">
        <v>953</v>
      </c>
      <c r="L225" s="6" t="s">
        <v>954</v>
      </c>
      <c r="M225" s="6" t="s">
        <v>267</v>
      </c>
      <c r="N225" s="6" t="s">
        <v>946</v>
      </c>
      <c r="O225" s="6" t="s">
        <v>946</v>
      </c>
      <c r="P225" s="6" t="s">
        <v>947</v>
      </c>
      <c r="Q225" s="6">
        <v>0</v>
      </c>
      <c r="R225" s="6">
        <v>43.289437</v>
      </c>
      <c r="S225" s="6">
        <v>76.994337999999999</v>
      </c>
      <c r="T225" s="6" t="s">
        <v>765</v>
      </c>
      <c r="U225" s="6" t="s">
        <v>766</v>
      </c>
      <c r="V225" s="6" t="s">
        <v>106</v>
      </c>
      <c r="X225" s="6">
        <v>6000</v>
      </c>
      <c r="Y225" s="6">
        <v>1919</v>
      </c>
      <c r="Z225" s="6">
        <v>5</v>
      </c>
      <c r="AA225" s="6">
        <v>1</v>
      </c>
      <c r="AB225" s="6">
        <v>1919</v>
      </c>
      <c r="AC225" s="6">
        <v>5</v>
      </c>
      <c r="AD225" s="6">
        <v>15</v>
      </c>
      <c r="AG225" s="6" t="s">
        <v>948</v>
      </c>
      <c r="AI225" s="6" t="s">
        <v>48</v>
      </c>
      <c r="AJ225" s="6" t="s">
        <v>998</v>
      </c>
      <c r="AK225" s="6" t="s">
        <v>999</v>
      </c>
      <c r="AL225" s="6" t="b">
        <v>1</v>
      </c>
      <c r="AM225" s="6" t="b">
        <v>0</v>
      </c>
      <c r="AP225" t="s">
        <v>3631</v>
      </c>
      <c r="AQ225" t="s">
        <v>3632</v>
      </c>
      <c r="AR225" t="s">
        <v>3633</v>
      </c>
      <c r="AS225" t="s">
        <v>3634</v>
      </c>
      <c r="AT225" s="44" t="s">
        <v>48</v>
      </c>
      <c r="AU225" t="s">
        <v>998</v>
      </c>
      <c r="AV225" t="s">
        <v>3869</v>
      </c>
      <c r="AW225" t="s">
        <v>3869</v>
      </c>
      <c r="AX225" t="s">
        <v>3657</v>
      </c>
      <c r="AY225" t="s">
        <v>3869</v>
      </c>
      <c r="AZ225" t="s">
        <v>3870</v>
      </c>
      <c r="BA225" t="s">
        <v>3630</v>
      </c>
      <c r="BB225"/>
    </row>
    <row r="226" spans="1:54" s="6" customFormat="1" x14ac:dyDescent="0.45">
      <c r="A226" s="5">
        <v>45777.585821759261</v>
      </c>
      <c r="B226" s="6">
        <v>412819044</v>
      </c>
      <c r="C226" s="6" t="s">
        <v>3565</v>
      </c>
      <c r="D226" s="6">
        <v>1</v>
      </c>
      <c r="E226" s="6" t="s">
        <v>65</v>
      </c>
      <c r="G226" s="6">
        <v>2590</v>
      </c>
      <c r="H226" s="6" t="s">
        <v>951</v>
      </c>
      <c r="I226" s="6">
        <v>1937</v>
      </c>
      <c r="J226" s="6" t="s">
        <v>952</v>
      </c>
      <c r="K226" s="6" t="s">
        <v>953</v>
      </c>
      <c r="L226" s="6" t="s">
        <v>954</v>
      </c>
      <c r="M226" s="6" t="s">
        <v>267</v>
      </c>
      <c r="N226" s="6" t="s">
        <v>946</v>
      </c>
      <c r="O226" s="6" t="s">
        <v>946</v>
      </c>
      <c r="P226" s="6" t="s">
        <v>946</v>
      </c>
      <c r="Q226" s="6">
        <v>0</v>
      </c>
      <c r="V226" s="6" t="s">
        <v>119</v>
      </c>
      <c r="X226" s="6">
        <v>4000</v>
      </c>
      <c r="Y226" s="6">
        <v>1937</v>
      </c>
      <c r="AG226" s="6" t="s">
        <v>948</v>
      </c>
      <c r="AH226" s="6" t="s">
        <v>997</v>
      </c>
      <c r="AJ226" s="6" t="s">
        <v>163</v>
      </c>
      <c r="AK226" s="6" t="s">
        <v>1006</v>
      </c>
      <c r="AL226" s="6" t="b">
        <v>1</v>
      </c>
      <c r="AM226" s="6" t="b">
        <v>0</v>
      </c>
      <c r="AP226" t="s">
        <v>3631</v>
      </c>
      <c r="AQ226" t="s">
        <v>3632</v>
      </c>
      <c r="AR226" t="s">
        <v>3633</v>
      </c>
      <c r="AS226" t="s">
        <v>3634</v>
      </c>
      <c r="AT226" s="44" t="s">
        <v>48</v>
      </c>
      <c r="AU226" t="s">
        <v>3660</v>
      </c>
      <c r="AV226" t="s">
        <v>3873</v>
      </c>
      <c r="AW226" t="s">
        <v>3873</v>
      </c>
      <c r="AX226" t="s">
        <v>3648</v>
      </c>
      <c r="AY226" t="s">
        <v>3871</v>
      </c>
      <c r="AZ226" t="s">
        <v>3872</v>
      </c>
      <c r="BA226" t="s">
        <v>3630</v>
      </c>
      <c r="BB226"/>
    </row>
    <row r="227" spans="1:54" s="6" customFormat="1" x14ac:dyDescent="0.45">
      <c r="A227" s="5">
        <v>45777.583738425921</v>
      </c>
      <c r="B227" s="6">
        <v>412819044</v>
      </c>
      <c r="C227" s="6" t="s">
        <v>3565</v>
      </c>
      <c r="D227" s="6">
        <v>1</v>
      </c>
      <c r="E227" s="6" t="s">
        <v>51</v>
      </c>
      <c r="G227" s="6">
        <v>2590</v>
      </c>
      <c r="H227" s="6" t="s">
        <v>951</v>
      </c>
      <c r="I227" s="6">
        <v>1937</v>
      </c>
      <c r="J227" s="6" t="s">
        <v>952</v>
      </c>
      <c r="K227" s="6" t="s">
        <v>953</v>
      </c>
      <c r="L227" s="6" t="s">
        <v>954</v>
      </c>
      <c r="M227" s="6" t="s">
        <v>267</v>
      </c>
      <c r="N227" s="6" t="s">
        <v>946</v>
      </c>
      <c r="O227" s="6" t="s">
        <v>946</v>
      </c>
      <c r="P227" s="6" t="s">
        <v>972</v>
      </c>
      <c r="Q227" s="6">
        <v>0</v>
      </c>
      <c r="R227" s="6">
        <v>43.289437</v>
      </c>
      <c r="S227" s="6">
        <v>76.994337999999999</v>
      </c>
      <c r="T227" s="6" t="s">
        <v>765</v>
      </c>
      <c r="U227" s="6" t="s">
        <v>766</v>
      </c>
      <c r="V227" s="6" t="s">
        <v>106</v>
      </c>
      <c r="X227" s="6">
        <v>4000</v>
      </c>
      <c r="Y227" s="6">
        <v>1919</v>
      </c>
      <c r="Z227" s="6">
        <v>5</v>
      </c>
      <c r="AA227" s="6">
        <v>15</v>
      </c>
      <c r="AB227" s="6">
        <v>1919</v>
      </c>
      <c r="AC227" s="6">
        <v>5</v>
      </c>
      <c r="AD227" s="6">
        <v>31</v>
      </c>
      <c r="AG227" s="6" t="s">
        <v>948</v>
      </c>
      <c r="AI227" s="6" t="s">
        <v>48</v>
      </c>
      <c r="AJ227" s="6" t="s">
        <v>141</v>
      </c>
      <c r="AK227" s="6" t="s">
        <v>1007</v>
      </c>
      <c r="AL227" s="6" t="b">
        <v>1</v>
      </c>
      <c r="AM227" s="6" t="b">
        <v>0</v>
      </c>
      <c r="AP227" t="s">
        <v>3631</v>
      </c>
      <c r="AQ227" t="s">
        <v>3632</v>
      </c>
      <c r="AR227" t="s">
        <v>3633</v>
      </c>
      <c r="AS227" t="s">
        <v>3634</v>
      </c>
      <c r="AT227" s="44" t="s">
        <v>48</v>
      </c>
      <c r="AU227" t="s">
        <v>3131</v>
      </c>
      <c r="AV227" t="s">
        <v>3876</v>
      </c>
      <c r="AW227" t="s">
        <v>3876</v>
      </c>
      <c r="AX227" t="s">
        <v>3877</v>
      </c>
      <c r="AY227" t="s">
        <v>3874</v>
      </c>
      <c r="AZ227" t="s">
        <v>3875</v>
      </c>
      <c r="BA227" t="s">
        <v>3630</v>
      </c>
      <c r="BB227"/>
    </row>
    <row r="228" spans="1:54" s="6" customFormat="1" x14ac:dyDescent="0.45">
      <c r="A228" s="5">
        <v>45777.582962962959</v>
      </c>
      <c r="B228" s="6">
        <v>412819044</v>
      </c>
      <c r="C228" s="6" t="s">
        <v>3565</v>
      </c>
      <c r="D228" s="6">
        <v>1</v>
      </c>
      <c r="E228" s="6" t="s">
        <v>65</v>
      </c>
      <c r="G228" s="6">
        <v>2590</v>
      </c>
      <c r="H228" s="6" t="s">
        <v>951</v>
      </c>
      <c r="I228" s="6">
        <v>1937</v>
      </c>
      <c r="J228" s="6" t="s">
        <v>952</v>
      </c>
      <c r="K228" s="6" t="s">
        <v>953</v>
      </c>
      <c r="L228" s="6" t="s">
        <v>954</v>
      </c>
      <c r="M228" s="6" t="s">
        <v>267</v>
      </c>
      <c r="N228" s="6" t="s">
        <v>946</v>
      </c>
      <c r="O228" s="6" t="s">
        <v>946</v>
      </c>
      <c r="P228" s="6" t="s">
        <v>1008</v>
      </c>
      <c r="Q228" s="6">
        <v>0</v>
      </c>
      <c r="R228" s="6">
        <v>43.248683999999997</v>
      </c>
      <c r="S228" s="6">
        <v>76.877947000000006</v>
      </c>
      <c r="T228" s="6" t="s">
        <v>1009</v>
      </c>
      <c r="U228" s="6" t="s">
        <v>1010</v>
      </c>
      <c r="V228" s="6" t="s">
        <v>106</v>
      </c>
      <c r="X228" s="6">
        <v>1000</v>
      </c>
      <c r="Y228" s="6">
        <v>1928</v>
      </c>
      <c r="Z228" s="6">
        <v>8</v>
      </c>
      <c r="AG228" s="6" t="s">
        <v>948</v>
      </c>
      <c r="AH228" s="6" t="s">
        <v>1011</v>
      </c>
      <c r="AI228" s="6" t="s">
        <v>48</v>
      </c>
      <c r="AJ228" s="6" t="s">
        <v>141</v>
      </c>
      <c r="AK228" s="6" t="s">
        <v>152</v>
      </c>
      <c r="AL228" s="6" t="b">
        <v>1</v>
      </c>
      <c r="AM228" s="6" t="b">
        <v>0</v>
      </c>
      <c r="AP228" t="s">
        <v>3631</v>
      </c>
      <c r="AQ228" t="s">
        <v>3632</v>
      </c>
      <c r="AR228" t="s">
        <v>3633</v>
      </c>
      <c r="AS228" t="s">
        <v>3634</v>
      </c>
      <c r="AT228" s="44" t="s">
        <v>48</v>
      </c>
      <c r="AU228" t="s">
        <v>141</v>
      </c>
      <c r="AV228" t="s">
        <v>3655</v>
      </c>
      <c r="AW228" t="s">
        <v>3655</v>
      </c>
      <c r="AX228" t="s">
        <v>3657</v>
      </c>
      <c r="AY228" t="s">
        <v>3655</v>
      </c>
      <c r="AZ228" t="s">
        <v>3656</v>
      </c>
      <c r="BA228" t="s">
        <v>3630</v>
      </c>
      <c r="BB228"/>
    </row>
    <row r="229" spans="1:54" s="6" customFormat="1" x14ac:dyDescent="0.45">
      <c r="A229" s="5">
        <v>45777.581620370373</v>
      </c>
      <c r="B229" s="6">
        <v>412819044</v>
      </c>
      <c r="C229" s="6" t="s">
        <v>3565</v>
      </c>
      <c r="D229" s="6">
        <v>1</v>
      </c>
      <c r="E229" s="6" t="s">
        <v>1013</v>
      </c>
      <c r="G229" s="6">
        <v>2590</v>
      </c>
      <c r="H229" s="6" t="s">
        <v>951</v>
      </c>
      <c r="I229" s="6">
        <v>1937</v>
      </c>
      <c r="J229" s="6" t="s">
        <v>952</v>
      </c>
      <c r="K229" s="6" t="s">
        <v>953</v>
      </c>
      <c r="L229" s="6" t="s">
        <v>954</v>
      </c>
      <c r="M229" s="6" t="s">
        <v>267</v>
      </c>
      <c r="N229" s="6" t="s">
        <v>946</v>
      </c>
      <c r="O229" s="6" t="s">
        <v>946</v>
      </c>
      <c r="P229" s="6" t="s">
        <v>986</v>
      </c>
      <c r="Q229" s="6">
        <v>0</v>
      </c>
      <c r="T229" s="6" t="s">
        <v>3576</v>
      </c>
      <c r="U229" s="6" t="s">
        <v>3577</v>
      </c>
      <c r="V229" s="6" t="s">
        <v>106</v>
      </c>
      <c r="W229" s="6" t="s">
        <v>3578</v>
      </c>
      <c r="X229" s="6">
        <v>6000</v>
      </c>
      <c r="Y229" s="6">
        <v>1919</v>
      </c>
      <c r="Z229" s="6">
        <v>7</v>
      </c>
      <c r="AG229" s="6" t="s">
        <v>948</v>
      </c>
      <c r="AH229" s="6" t="s">
        <v>987</v>
      </c>
      <c r="AI229" s="6" t="s">
        <v>48</v>
      </c>
      <c r="AJ229" s="6" t="s">
        <v>141</v>
      </c>
      <c r="AK229" s="6" t="s">
        <v>1012</v>
      </c>
      <c r="AL229" s="6" t="b">
        <v>1</v>
      </c>
      <c r="AM229" s="6" t="b">
        <v>0</v>
      </c>
      <c r="AP229" t="s">
        <v>3631</v>
      </c>
      <c r="AQ229" t="s">
        <v>3632</v>
      </c>
      <c r="AR229" t="s">
        <v>3633</v>
      </c>
      <c r="AS229" t="s">
        <v>3634</v>
      </c>
      <c r="AT229" s="44" t="s">
        <v>48</v>
      </c>
      <c r="AU229" t="s">
        <v>1950</v>
      </c>
      <c r="AV229" t="s">
        <v>3880</v>
      </c>
      <c r="AW229" t="s">
        <v>3880</v>
      </c>
      <c r="AX229" t="s">
        <v>3858</v>
      </c>
      <c r="AY229" t="s">
        <v>3878</v>
      </c>
      <c r="AZ229" t="s">
        <v>3879</v>
      </c>
      <c r="BA229" t="s">
        <v>3630</v>
      </c>
      <c r="BB229"/>
    </row>
    <row r="230" spans="1:54" s="6" customFormat="1" x14ac:dyDescent="0.45">
      <c r="A230" s="5">
        <v>45777.581261574072</v>
      </c>
      <c r="B230" s="6">
        <v>412819044</v>
      </c>
      <c r="C230" s="6" t="s">
        <v>3565</v>
      </c>
      <c r="D230" s="6">
        <v>7</v>
      </c>
      <c r="E230" s="6" t="s">
        <v>1014</v>
      </c>
      <c r="G230" s="6">
        <v>2590</v>
      </c>
      <c r="H230" s="6" t="s">
        <v>951</v>
      </c>
      <c r="I230" s="6">
        <v>1937</v>
      </c>
      <c r="J230" s="6" t="s">
        <v>952</v>
      </c>
      <c r="K230" s="6" t="s">
        <v>953</v>
      </c>
      <c r="L230" s="6" t="s">
        <v>954</v>
      </c>
      <c r="M230" s="6" t="s">
        <v>267</v>
      </c>
      <c r="N230" s="6" t="s">
        <v>946</v>
      </c>
      <c r="O230" s="6" t="s">
        <v>946</v>
      </c>
      <c r="P230" s="6" t="s">
        <v>986</v>
      </c>
      <c r="Q230" s="6">
        <v>0</v>
      </c>
      <c r="T230" s="6" t="s">
        <v>3576</v>
      </c>
      <c r="U230" s="6" t="s">
        <v>3577</v>
      </c>
      <c r="V230" s="6" t="s">
        <v>106</v>
      </c>
      <c r="W230" s="6" t="s">
        <v>3578</v>
      </c>
      <c r="X230" s="6">
        <v>6000</v>
      </c>
      <c r="Y230" s="6">
        <v>1919</v>
      </c>
      <c r="Z230" s="6">
        <v>6</v>
      </c>
      <c r="AA230" s="6">
        <v>26</v>
      </c>
      <c r="AB230" s="6">
        <v>1919</v>
      </c>
      <c r="AC230" s="6">
        <v>6</v>
      </c>
      <c r="AD230" s="6">
        <v>29</v>
      </c>
      <c r="AG230" s="6" t="s">
        <v>948</v>
      </c>
      <c r="AI230" s="6" t="s">
        <v>48</v>
      </c>
      <c r="AJ230" s="6" t="s">
        <v>141</v>
      </c>
      <c r="AK230" s="6" t="s">
        <v>1012</v>
      </c>
      <c r="AL230" s="6" t="b">
        <v>1</v>
      </c>
      <c r="AM230" s="6" t="b">
        <v>0</v>
      </c>
      <c r="AP230" t="s">
        <v>3631</v>
      </c>
      <c r="AQ230" t="s">
        <v>3632</v>
      </c>
      <c r="AR230" t="s">
        <v>3633</v>
      </c>
      <c r="AS230" t="s">
        <v>3634</v>
      </c>
      <c r="AT230" s="44" t="s">
        <v>48</v>
      </c>
      <c r="AU230" t="s">
        <v>1950</v>
      </c>
      <c r="AV230" t="s">
        <v>3880</v>
      </c>
      <c r="AW230" t="s">
        <v>3880</v>
      </c>
      <c r="AX230" t="s">
        <v>3858</v>
      </c>
      <c r="AY230" t="s">
        <v>3878</v>
      </c>
      <c r="AZ230" t="s">
        <v>3879</v>
      </c>
      <c r="BA230" t="s">
        <v>3630</v>
      </c>
      <c r="BB230"/>
    </row>
    <row r="231" spans="1:54" s="6" customFormat="1" x14ac:dyDescent="0.45">
      <c r="A231" s="5">
        <v>45777.580740740741</v>
      </c>
      <c r="B231" s="6">
        <v>412819044</v>
      </c>
      <c r="C231" s="6" t="s">
        <v>3565</v>
      </c>
      <c r="D231" s="6">
        <v>2</v>
      </c>
      <c r="E231" s="6" t="s">
        <v>247</v>
      </c>
      <c r="G231" s="6">
        <v>2590</v>
      </c>
      <c r="H231" s="6" t="s">
        <v>951</v>
      </c>
      <c r="I231" s="6">
        <v>1937</v>
      </c>
      <c r="J231" s="6" t="s">
        <v>952</v>
      </c>
      <c r="K231" s="6" t="s">
        <v>953</v>
      </c>
      <c r="L231" s="6" t="s">
        <v>954</v>
      </c>
      <c r="M231" s="6" t="s">
        <v>267</v>
      </c>
      <c r="N231" s="6" t="s">
        <v>946</v>
      </c>
      <c r="O231" s="6" t="s">
        <v>946</v>
      </c>
      <c r="P231" s="6" t="s">
        <v>947</v>
      </c>
      <c r="Q231" s="6">
        <v>0</v>
      </c>
      <c r="R231" s="6">
        <v>43.289437</v>
      </c>
      <c r="S231" s="6">
        <v>76.994337999999999</v>
      </c>
      <c r="T231" s="6" t="s">
        <v>765</v>
      </c>
      <c r="U231" s="6" t="s">
        <v>766</v>
      </c>
      <c r="V231" s="6" t="s">
        <v>106</v>
      </c>
      <c r="X231" s="6">
        <v>6000</v>
      </c>
      <c r="Y231" s="6">
        <v>1907</v>
      </c>
      <c r="AG231" s="6" t="s">
        <v>948</v>
      </c>
      <c r="AI231" s="6" t="s">
        <v>48</v>
      </c>
      <c r="AJ231" s="6" t="s">
        <v>141</v>
      </c>
      <c r="AK231" s="6" t="s">
        <v>1012</v>
      </c>
      <c r="AL231" s="6" t="b">
        <v>1</v>
      </c>
      <c r="AM231" s="6" t="b">
        <v>0</v>
      </c>
      <c r="AP231" t="s">
        <v>3631</v>
      </c>
      <c r="AQ231" t="s">
        <v>3632</v>
      </c>
      <c r="AR231" t="s">
        <v>3633</v>
      </c>
      <c r="AS231" t="s">
        <v>3634</v>
      </c>
      <c r="AT231" s="44" t="s">
        <v>48</v>
      </c>
      <c r="AU231" t="s">
        <v>1950</v>
      </c>
      <c r="AV231" t="s">
        <v>3880</v>
      </c>
      <c r="AW231" t="s">
        <v>3880</v>
      </c>
      <c r="AX231" t="s">
        <v>3858</v>
      </c>
      <c r="AY231" t="s">
        <v>3878</v>
      </c>
      <c r="AZ231" t="s">
        <v>3879</v>
      </c>
      <c r="BA231" t="s">
        <v>3630</v>
      </c>
      <c r="BB231"/>
    </row>
    <row r="232" spans="1:54" s="6" customFormat="1" x14ac:dyDescent="0.45">
      <c r="A232" s="5">
        <v>45777.580509259264</v>
      </c>
      <c r="B232" s="6">
        <v>412819044</v>
      </c>
      <c r="C232" s="6" t="s">
        <v>3565</v>
      </c>
      <c r="D232" s="6">
        <v>1</v>
      </c>
      <c r="E232" s="6" t="s">
        <v>65</v>
      </c>
      <c r="G232" s="6">
        <v>2590</v>
      </c>
      <c r="H232" s="6" t="s">
        <v>951</v>
      </c>
      <c r="I232" s="6">
        <v>1937</v>
      </c>
      <c r="J232" s="6" t="s">
        <v>952</v>
      </c>
      <c r="K232" s="6" t="s">
        <v>953</v>
      </c>
      <c r="L232" s="6" t="s">
        <v>954</v>
      </c>
      <c r="M232" s="6" t="s">
        <v>267</v>
      </c>
      <c r="N232" s="6" t="s">
        <v>946</v>
      </c>
      <c r="O232" s="6" t="s">
        <v>946</v>
      </c>
      <c r="P232" s="6" t="s">
        <v>947</v>
      </c>
      <c r="Q232" s="6">
        <v>0</v>
      </c>
      <c r="R232" s="6">
        <v>43.289437</v>
      </c>
      <c r="S232" s="6">
        <v>76.994337999999999</v>
      </c>
      <c r="T232" s="6" t="s">
        <v>765</v>
      </c>
      <c r="U232" s="6" t="s">
        <v>766</v>
      </c>
      <c r="V232" s="6" t="s">
        <v>106</v>
      </c>
      <c r="X232" s="6">
        <v>6000</v>
      </c>
      <c r="Y232" s="6">
        <v>1920</v>
      </c>
      <c r="Z232" s="6">
        <v>8</v>
      </c>
      <c r="AB232" s="6">
        <v>1920</v>
      </c>
      <c r="AC232" s="6">
        <v>9</v>
      </c>
      <c r="AG232" s="6" t="s">
        <v>948</v>
      </c>
      <c r="AI232" s="6" t="s">
        <v>48</v>
      </c>
      <c r="AJ232" s="6" t="s">
        <v>141</v>
      </c>
      <c r="AK232" s="6" t="s">
        <v>1012</v>
      </c>
      <c r="AL232" s="6" t="b">
        <v>1</v>
      </c>
      <c r="AM232" s="6" t="b">
        <v>0</v>
      </c>
      <c r="AP232" t="s">
        <v>3631</v>
      </c>
      <c r="AQ232" t="s">
        <v>3632</v>
      </c>
      <c r="AR232" t="s">
        <v>3633</v>
      </c>
      <c r="AS232" t="s">
        <v>3634</v>
      </c>
      <c r="AT232" s="44" t="s">
        <v>48</v>
      </c>
      <c r="AU232" t="s">
        <v>1950</v>
      </c>
      <c r="AV232" t="s">
        <v>3880</v>
      </c>
      <c r="AW232" t="s">
        <v>3880</v>
      </c>
      <c r="AX232" t="s">
        <v>3858</v>
      </c>
      <c r="AY232" t="s">
        <v>3878</v>
      </c>
      <c r="AZ232" t="s">
        <v>3879</v>
      </c>
      <c r="BA232" t="s">
        <v>3630</v>
      </c>
      <c r="BB232"/>
    </row>
    <row r="233" spans="1:54" s="6" customFormat="1" x14ac:dyDescent="0.45">
      <c r="A233" s="5">
        <v>45777.58017361111</v>
      </c>
      <c r="B233" s="6">
        <v>412819044</v>
      </c>
      <c r="C233" s="6" t="s">
        <v>3565</v>
      </c>
      <c r="D233" s="6">
        <v>2</v>
      </c>
      <c r="E233" s="6" t="s">
        <v>222</v>
      </c>
      <c r="G233" s="6">
        <v>2590</v>
      </c>
      <c r="H233" s="6" t="s">
        <v>951</v>
      </c>
      <c r="I233" s="6">
        <v>1937</v>
      </c>
      <c r="J233" s="6" t="s">
        <v>952</v>
      </c>
      <c r="K233" s="6" t="s">
        <v>953</v>
      </c>
      <c r="L233" s="6" t="s">
        <v>954</v>
      </c>
      <c r="M233" s="6" t="s">
        <v>267</v>
      </c>
      <c r="N233" s="6" t="s">
        <v>946</v>
      </c>
      <c r="O233" s="6" t="s">
        <v>946</v>
      </c>
      <c r="P233" s="6" t="s">
        <v>947</v>
      </c>
      <c r="Q233" s="6">
        <v>0</v>
      </c>
      <c r="R233" s="6">
        <v>43.289437</v>
      </c>
      <c r="S233" s="6">
        <v>76.994337999999999</v>
      </c>
      <c r="T233" s="6" t="s">
        <v>765</v>
      </c>
      <c r="U233" s="6" t="s">
        <v>766</v>
      </c>
      <c r="V233" s="6" t="s">
        <v>106</v>
      </c>
      <c r="X233" s="6">
        <v>6000</v>
      </c>
      <c r="Y233" s="6">
        <v>1921</v>
      </c>
      <c r="Z233" s="6">
        <v>7</v>
      </c>
      <c r="AG233" s="6" t="s">
        <v>948</v>
      </c>
      <c r="AH233" s="6" t="s">
        <v>955</v>
      </c>
      <c r="AI233" s="6" t="s">
        <v>48</v>
      </c>
      <c r="AJ233" s="6" t="s">
        <v>141</v>
      </c>
      <c r="AK233" s="6" t="s">
        <v>1012</v>
      </c>
      <c r="AL233" s="6" t="b">
        <v>1</v>
      </c>
      <c r="AM233" s="6" t="b">
        <v>0</v>
      </c>
      <c r="AP233" t="s">
        <v>3631</v>
      </c>
      <c r="AQ233" t="s">
        <v>3632</v>
      </c>
      <c r="AR233" t="s">
        <v>3633</v>
      </c>
      <c r="AS233" t="s">
        <v>3634</v>
      </c>
      <c r="AT233" s="44" t="s">
        <v>48</v>
      </c>
      <c r="AU233" t="s">
        <v>1950</v>
      </c>
      <c r="AV233" t="s">
        <v>3880</v>
      </c>
      <c r="AW233" t="s">
        <v>3880</v>
      </c>
      <c r="AX233" t="s">
        <v>3858</v>
      </c>
      <c r="AY233" t="s">
        <v>3878</v>
      </c>
      <c r="AZ233" t="s">
        <v>3879</v>
      </c>
      <c r="BA233" t="s">
        <v>3630</v>
      </c>
      <c r="BB233"/>
    </row>
    <row r="234" spans="1:54" s="6" customFormat="1" x14ac:dyDescent="0.45">
      <c r="A234" s="5">
        <v>45777.579814814817</v>
      </c>
      <c r="B234" s="6">
        <v>412819044</v>
      </c>
      <c r="C234" s="6" t="s">
        <v>3565</v>
      </c>
      <c r="D234" s="6">
        <v>1</v>
      </c>
      <c r="E234" s="6" t="s">
        <v>65</v>
      </c>
      <c r="G234" s="6">
        <v>2590</v>
      </c>
      <c r="H234" s="6" t="s">
        <v>951</v>
      </c>
      <c r="I234" s="6">
        <v>1937</v>
      </c>
      <c r="J234" s="6" t="s">
        <v>952</v>
      </c>
      <c r="K234" s="6" t="s">
        <v>953</v>
      </c>
      <c r="L234" s="6" t="s">
        <v>954</v>
      </c>
      <c r="M234" s="6" t="s">
        <v>267</v>
      </c>
      <c r="N234" s="6" t="s">
        <v>946</v>
      </c>
      <c r="O234" s="6" t="s">
        <v>946</v>
      </c>
      <c r="P234" s="6" t="s">
        <v>947</v>
      </c>
      <c r="Q234" s="6">
        <v>0</v>
      </c>
      <c r="R234" s="6">
        <v>43.289437</v>
      </c>
      <c r="S234" s="6">
        <v>76.994337999999999</v>
      </c>
      <c r="T234" s="6" t="s">
        <v>765</v>
      </c>
      <c r="U234" s="6" t="s">
        <v>766</v>
      </c>
      <c r="V234" s="6" t="s">
        <v>106</v>
      </c>
      <c r="X234" s="6">
        <v>6000</v>
      </c>
      <c r="Y234" s="6">
        <v>1937</v>
      </c>
      <c r="Z234" s="6">
        <v>7</v>
      </c>
      <c r="AA234" s="6">
        <v>1</v>
      </c>
      <c r="AB234" s="6">
        <v>1937</v>
      </c>
      <c r="AC234" s="6">
        <v>7</v>
      </c>
      <c r="AD234" s="6">
        <v>10</v>
      </c>
      <c r="AG234" s="6" t="s">
        <v>948</v>
      </c>
      <c r="AH234" s="6" t="s">
        <v>949</v>
      </c>
      <c r="AI234" s="6" t="s">
        <v>48</v>
      </c>
      <c r="AJ234" s="6" t="s">
        <v>141</v>
      </c>
      <c r="AK234" s="6" t="s">
        <v>1012</v>
      </c>
      <c r="AL234" s="6" t="b">
        <v>1</v>
      </c>
      <c r="AM234" s="6" t="b">
        <v>0</v>
      </c>
      <c r="AP234" t="s">
        <v>3631</v>
      </c>
      <c r="AQ234" t="s">
        <v>3632</v>
      </c>
      <c r="AR234" t="s">
        <v>3633</v>
      </c>
      <c r="AS234" t="s">
        <v>3634</v>
      </c>
      <c r="AT234" s="44" t="s">
        <v>48</v>
      </c>
      <c r="AU234" t="s">
        <v>1950</v>
      </c>
      <c r="AV234" t="s">
        <v>3880</v>
      </c>
      <c r="AW234" t="s">
        <v>3880</v>
      </c>
      <c r="AX234" t="s">
        <v>3858</v>
      </c>
      <c r="AY234" t="s">
        <v>3878</v>
      </c>
      <c r="AZ234" t="s">
        <v>3879</v>
      </c>
      <c r="BA234" t="s">
        <v>3630</v>
      </c>
      <c r="BB234"/>
    </row>
    <row r="235" spans="1:54" s="6" customFormat="1" x14ac:dyDescent="0.45">
      <c r="A235" s="5">
        <v>45777.579201388893</v>
      </c>
      <c r="B235" s="6">
        <v>412819044</v>
      </c>
      <c r="C235" s="6" t="s">
        <v>3565</v>
      </c>
      <c r="D235" s="6">
        <v>4</v>
      </c>
      <c r="E235" s="6" t="s">
        <v>1015</v>
      </c>
      <c r="G235" s="6">
        <v>2590</v>
      </c>
      <c r="H235" s="6" t="s">
        <v>951</v>
      </c>
      <c r="I235" s="6">
        <v>1937</v>
      </c>
      <c r="J235" s="6" t="s">
        <v>952</v>
      </c>
      <c r="K235" s="6" t="s">
        <v>953</v>
      </c>
      <c r="L235" s="6" t="s">
        <v>954</v>
      </c>
      <c r="M235" s="6" t="s">
        <v>267</v>
      </c>
      <c r="N235" s="6" t="s">
        <v>946</v>
      </c>
      <c r="O235" s="6" t="s">
        <v>946</v>
      </c>
      <c r="P235" s="6" t="s">
        <v>947</v>
      </c>
      <c r="Q235" s="6">
        <v>0</v>
      </c>
      <c r="R235" s="6">
        <v>43.289437</v>
      </c>
      <c r="S235" s="6">
        <v>76.994337999999999</v>
      </c>
      <c r="T235" s="6" t="s">
        <v>765</v>
      </c>
      <c r="U235" s="6" t="s">
        <v>766</v>
      </c>
      <c r="V235" s="6" t="s">
        <v>106</v>
      </c>
      <c r="X235" s="6">
        <v>6000</v>
      </c>
      <c r="Y235" s="6">
        <v>1920</v>
      </c>
      <c r="Z235" s="6">
        <v>6</v>
      </c>
      <c r="AG235" s="6" t="s">
        <v>948</v>
      </c>
      <c r="AI235" s="6" t="s">
        <v>48</v>
      </c>
      <c r="AJ235" s="6" t="s">
        <v>141</v>
      </c>
      <c r="AK235" s="6" t="s">
        <v>1012</v>
      </c>
      <c r="AL235" s="6" t="b">
        <v>1</v>
      </c>
      <c r="AM235" s="6" t="b">
        <v>0</v>
      </c>
      <c r="AP235" t="s">
        <v>3631</v>
      </c>
      <c r="AQ235" t="s">
        <v>3632</v>
      </c>
      <c r="AR235" t="s">
        <v>3633</v>
      </c>
      <c r="AS235" t="s">
        <v>3634</v>
      </c>
      <c r="AT235" s="44" t="s">
        <v>48</v>
      </c>
      <c r="AU235" t="s">
        <v>1950</v>
      </c>
      <c r="AV235" t="s">
        <v>3880</v>
      </c>
      <c r="AW235" t="s">
        <v>3880</v>
      </c>
      <c r="AX235" t="s">
        <v>3858</v>
      </c>
      <c r="AY235" t="s">
        <v>3878</v>
      </c>
      <c r="AZ235" t="s">
        <v>3879</v>
      </c>
      <c r="BA235" t="s">
        <v>3630</v>
      </c>
      <c r="BB235"/>
    </row>
    <row r="236" spans="1:54" s="6" customFormat="1" x14ac:dyDescent="0.45">
      <c r="A236" s="5">
        <v>45777.578946759248</v>
      </c>
      <c r="B236" s="6">
        <v>412819044</v>
      </c>
      <c r="C236" s="6" t="s">
        <v>3565</v>
      </c>
      <c r="D236" s="6">
        <v>1</v>
      </c>
      <c r="E236" s="6" t="s">
        <v>65</v>
      </c>
      <c r="G236" s="6">
        <v>2590</v>
      </c>
      <c r="H236" s="6" t="s">
        <v>951</v>
      </c>
      <c r="I236" s="6">
        <v>1937</v>
      </c>
      <c r="J236" s="6" t="s">
        <v>952</v>
      </c>
      <c r="K236" s="6" t="s">
        <v>953</v>
      </c>
      <c r="L236" s="6" t="s">
        <v>954</v>
      </c>
      <c r="M236" s="6" t="s">
        <v>267</v>
      </c>
      <c r="N236" s="6" t="s">
        <v>946</v>
      </c>
      <c r="O236" s="6" t="s">
        <v>946</v>
      </c>
      <c r="P236" s="6" t="s">
        <v>947</v>
      </c>
      <c r="Q236" s="6">
        <v>0</v>
      </c>
      <c r="R236" s="6">
        <v>43.289437</v>
      </c>
      <c r="S236" s="6">
        <v>76.994337999999999</v>
      </c>
      <c r="T236" s="6" t="s">
        <v>765</v>
      </c>
      <c r="U236" s="6" t="s">
        <v>766</v>
      </c>
      <c r="V236" s="6" t="s">
        <v>106</v>
      </c>
      <c r="X236" s="6">
        <v>6000</v>
      </c>
      <c r="Y236" s="6">
        <v>1921</v>
      </c>
      <c r="Z236" s="6">
        <v>6</v>
      </c>
      <c r="AA236" s="6">
        <v>16</v>
      </c>
      <c r="AG236" s="6" t="s">
        <v>948</v>
      </c>
      <c r="AI236" s="6" t="s">
        <v>48</v>
      </c>
      <c r="AJ236" s="6" t="s">
        <v>141</v>
      </c>
      <c r="AK236" s="6" t="s">
        <v>1012</v>
      </c>
      <c r="AL236" s="6" t="b">
        <v>1</v>
      </c>
      <c r="AM236" s="6" t="b">
        <v>0</v>
      </c>
      <c r="AP236" t="s">
        <v>3631</v>
      </c>
      <c r="AQ236" t="s">
        <v>3632</v>
      </c>
      <c r="AR236" t="s">
        <v>3633</v>
      </c>
      <c r="AS236" t="s">
        <v>3634</v>
      </c>
      <c r="AT236" s="44" t="s">
        <v>48</v>
      </c>
      <c r="AU236" t="s">
        <v>1950</v>
      </c>
      <c r="AV236" t="s">
        <v>3880</v>
      </c>
      <c r="AW236" t="s">
        <v>3880</v>
      </c>
      <c r="AX236" t="s">
        <v>3858</v>
      </c>
      <c r="AY236" t="s">
        <v>3878</v>
      </c>
      <c r="AZ236" t="s">
        <v>3879</v>
      </c>
      <c r="BA236" t="s">
        <v>3630</v>
      </c>
      <c r="BB236"/>
    </row>
    <row r="237" spans="1:54" s="6" customFormat="1" x14ac:dyDescent="0.45">
      <c r="A237" s="5">
        <v>45777.578553240739</v>
      </c>
      <c r="B237" s="6">
        <v>412819044</v>
      </c>
      <c r="C237" s="6" t="s">
        <v>3565</v>
      </c>
      <c r="D237" s="6">
        <v>1</v>
      </c>
      <c r="E237" s="6" t="s">
        <v>65</v>
      </c>
      <c r="G237" s="6">
        <v>2590</v>
      </c>
      <c r="H237" s="6" t="s">
        <v>951</v>
      </c>
      <c r="I237" s="6">
        <v>1937</v>
      </c>
      <c r="J237" s="6" t="s">
        <v>952</v>
      </c>
      <c r="K237" s="6" t="s">
        <v>953</v>
      </c>
      <c r="L237" s="6" t="s">
        <v>954</v>
      </c>
      <c r="M237" s="6" t="s">
        <v>267</v>
      </c>
      <c r="N237" s="6" t="s">
        <v>946</v>
      </c>
      <c r="O237" s="6" t="s">
        <v>946</v>
      </c>
      <c r="P237" s="6" t="s">
        <v>947</v>
      </c>
      <c r="Q237" s="6">
        <v>0</v>
      </c>
      <c r="R237" s="6">
        <v>43.289437</v>
      </c>
      <c r="S237" s="6">
        <v>76.994337999999999</v>
      </c>
      <c r="T237" s="6" t="s">
        <v>765</v>
      </c>
      <c r="U237" s="6" t="s">
        <v>766</v>
      </c>
      <c r="V237" s="6" t="s">
        <v>106</v>
      </c>
      <c r="X237" s="6">
        <v>6000</v>
      </c>
      <c r="Y237" s="6">
        <v>1920</v>
      </c>
      <c r="Z237" s="6">
        <v>6</v>
      </c>
      <c r="AA237" s="6">
        <v>8</v>
      </c>
      <c r="AG237" s="6" t="s">
        <v>948</v>
      </c>
      <c r="AI237" s="6" t="s">
        <v>48</v>
      </c>
      <c r="AJ237" s="6" t="s">
        <v>141</v>
      </c>
      <c r="AK237" s="6" t="s">
        <v>1012</v>
      </c>
      <c r="AL237" s="6" t="b">
        <v>1</v>
      </c>
      <c r="AM237" s="6" t="b">
        <v>0</v>
      </c>
      <c r="AP237" t="s">
        <v>3631</v>
      </c>
      <c r="AQ237" t="s">
        <v>3632</v>
      </c>
      <c r="AR237" t="s">
        <v>3633</v>
      </c>
      <c r="AS237" t="s">
        <v>3634</v>
      </c>
      <c r="AT237" s="44" t="s">
        <v>48</v>
      </c>
      <c r="AU237" t="s">
        <v>1950</v>
      </c>
      <c r="AV237" t="s">
        <v>3880</v>
      </c>
      <c r="AW237" t="s">
        <v>3880</v>
      </c>
      <c r="AX237" t="s">
        <v>3858</v>
      </c>
      <c r="AY237" t="s">
        <v>3878</v>
      </c>
      <c r="AZ237" t="s">
        <v>3879</v>
      </c>
      <c r="BA237" t="s">
        <v>3630</v>
      </c>
      <c r="BB237"/>
    </row>
    <row r="238" spans="1:54" s="6" customFormat="1" x14ac:dyDescent="0.45">
      <c r="A238" s="5">
        <v>45777.578263888892</v>
      </c>
      <c r="B238" s="6">
        <v>412819044</v>
      </c>
      <c r="C238" s="6" t="s">
        <v>3565</v>
      </c>
      <c r="D238" s="6">
        <v>2</v>
      </c>
      <c r="E238" s="6" t="s">
        <v>86</v>
      </c>
      <c r="G238" s="6">
        <v>2590</v>
      </c>
      <c r="H238" s="6" t="s">
        <v>951</v>
      </c>
      <c r="I238" s="6">
        <v>1937</v>
      </c>
      <c r="J238" s="6" t="s">
        <v>952</v>
      </c>
      <c r="K238" s="6" t="s">
        <v>953</v>
      </c>
      <c r="L238" s="6" t="s">
        <v>954</v>
      </c>
      <c r="M238" s="6" t="s">
        <v>267</v>
      </c>
      <c r="N238" s="6" t="s">
        <v>946</v>
      </c>
      <c r="O238" s="6" t="s">
        <v>946</v>
      </c>
      <c r="P238" s="6" t="s">
        <v>947</v>
      </c>
      <c r="Q238" s="6">
        <v>0</v>
      </c>
      <c r="R238" s="6">
        <v>43.289437</v>
      </c>
      <c r="S238" s="6">
        <v>76.994337999999999</v>
      </c>
      <c r="T238" s="6" t="s">
        <v>765</v>
      </c>
      <c r="U238" s="6" t="s">
        <v>766</v>
      </c>
      <c r="V238" s="6" t="s">
        <v>106</v>
      </c>
      <c r="X238" s="6">
        <v>6000</v>
      </c>
      <c r="Y238" s="6">
        <v>1919</v>
      </c>
      <c r="Z238" s="6">
        <v>6</v>
      </c>
      <c r="AA238" s="6">
        <v>1</v>
      </c>
      <c r="AB238" s="6">
        <v>1919</v>
      </c>
      <c r="AC238" s="6">
        <v>6</v>
      </c>
      <c r="AD238" s="6">
        <v>20</v>
      </c>
      <c r="AG238" s="6" t="s">
        <v>948</v>
      </c>
      <c r="AI238" s="6" t="s">
        <v>48</v>
      </c>
      <c r="AJ238" s="6" t="s">
        <v>141</v>
      </c>
      <c r="AK238" s="6" t="s">
        <v>1012</v>
      </c>
      <c r="AL238" s="6" t="b">
        <v>1</v>
      </c>
      <c r="AM238" s="6" t="b">
        <v>0</v>
      </c>
      <c r="AP238" t="s">
        <v>3631</v>
      </c>
      <c r="AQ238" t="s">
        <v>3632</v>
      </c>
      <c r="AR238" t="s">
        <v>3633</v>
      </c>
      <c r="AS238" t="s">
        <v>3634</v>
      </c>
      <c r="AT238" s="44" t="s">
        <v>48</v>
      </c>
      <c r="AU238" t="s">
        <v>1950</v>
      </c>
      <c r="AV238" t="s">
        <v>3880</v>
      </c>
      <c r="AW238" t="s">
        <v>3880</v>
      </c>
      <c r="AX238" t="s">
        <v>3858</v>
      </c>
      <c r="AY238" t="s">
        <v>3878</v>
      </c>
      <c r="AZ238" t="s">
        <v>3879</v>
      </c>
      <c r="BA238" t="s">
        <v>3630</v>
      </c>
      <c r="BB238"/>
    </row>
    <row r="239" spans="1:54" s="6" customFormat="1" x14ac:dyDescent="0.45">
      <c r="A239" s="5">
        <v>45777.577916666662</v>
      </c>
      <c r="B239" s="6">
        <v>412819044</v>
      </c>
      <c r="C239" s="6" t="s">
        <v>3565</v>
      </c>
      <c r="D239" s="6">
        <v>2</v>
      </c>
      <c r="E239" s="6" t="s">
        <v>247</v>
      </c>
      <c r="F239" s="6" t="s">
        <v>993</v>
      </c>
      <c r="G239" s="6">
        <v>2590</v>
      </c>
      <c r="H239" s="6" t="s">
        <v>951</v>
      </c>
      <c r="I239" s="6">
        <v>1937</v>
      </c>
      <c r="J239" s="6" t="s">
        <v>952</v>
      </c>
      <c r="K239" s="6" t="s">
        <v>953</v>
      </c>
      <c r="L239" s="6" t="s">
        <v>954</v>
      </c>
      <c r="M239" s="6" t="s">
        <v>267</v>
      </c>
      <c r="N239" s="6" t="s">
        <v>946</v>
      </c>
      <c r="O239" s="6" t="s">
        <v>946</v>
      </c>
      <c r="P239" s="6" t="s">
        <v>947</v>
      </c>
      <c r="Q239" s="6">
        <v>0</v>
      </c>
      <c r="R239" s="6">
        <v>43.289437</v>
      </c>
      <c r="S239" s="6">
        <v>76.994337999999999</v>
      </c>
      <c r="T239" s="6" t="s">
        <v>765</v>
      </c>
      <c r="U239" s="6" t="s">
        <v>766</v>
      </c>
      <c r="V239" s="6" t="s">
        <v>106</v>
      </c>
      <c r="X239" s="6">
        <v>6000</v>
      </c>
      <c r="Y239" s="6">
        <v>1919</v>
      </c>
      <c r="Z239" s="6">
        <v>5</v>
      </c>
      <c r="AA239" s="6">
        <v>30</v>
      </c>
      <c r="AE239" s="6" t="s">
        <v>1016</v>
      </c>
      <c r="AG239" s="6" t="s">
        <v>948</v>
      </c>
      <c r="AI239" s="6" t="s">
        <v>48</v>
      </c>
      <c r="AJ239" s="6" t="s">
        <v>141</v>
      </c>
      <c r="AK239" s="6" t="s">
        <v>1012</v>
      </c>
      <c r="AL239" s="6" t="b">
        <v>1</v>
      </c>
      <c r="AM239" s="6" t="b">
        <v>0</v>
      </c>
      <c r="AP239" t="s">
        <v>3631</v>
      </c>
      <c r="AQ239" t="s">
        <v>3632</v>
      </c>
      <c r="AR239" t="s">
        <v>3633</v>
      </c>
      <c r="AS239" t="s">
        <v>3634</v>
      </c>
      <c r="AT239" s="44" t="s">
        <v>48</v>
      </c>
      <c r="AU239" t="s">
        <v>1950</v>
      </c>
      <c r="AV239" t="s">
        <v>3880</v>
      </c>
      <c r="AW239" t="s">
        <v>3880</v>
      </c>
      <c r="AX239" t="s">
        <v>3858</v>
      </c>
      <c r="AY239" t="s">
        <v>3878</v>
      </c>
      <c r="AZ239" t="s">
        <v>3879</v>
      </c>
      <c r="BA239" t="s">
        <v>3630</v>
      </c>
      <c r="BB239"/>
    </row>
    <row r="240" spans="1:54" s="6" customFormat="1" x14ac:dyDescent="0.45">
      <c r="A240" s="5">
        <v>45777.577511574069</v>
      </c>
      <c r="B240" s="6">
        <v>412819044</v>
      </c>
      <c r="C240" s="6" t="s">
        <v>3565</v>
      </c>
      <c r="D240" s="6">
        <v>1</v>
      </c>
      <c r="E240" s="6" t="s">
        <v>65</v>
      </c>
      <c r="G240" s="6">
        <v>2590</v>
      </c>
      <c r="H240" s="6" t="s">
        <v>951</v>
      </c>
      <c r="I240" s="6">
        <v>1937</v>
      </c>
      <c r="J240" s="6" t="s">
        <v>952</v>
      </c>
      <c r="K240" s="6" t="s">
        <v>953</v>
      </c>
      <c r="L240" s="6" t="s">
        <v>954</v>
      </c>
      <c r="M240" s="6" t="s">
        <v>267</v>
      </c>
      <c r="N240" s="6" t="s">
        <v>946</v>
      </c>
      <c r="O240" s="6" t="s">
        <v>946</v>
      </c>
      <c r="P240" s="6" t="s">
        <v>947</v>
      </c>
      <c r="Q240" s="6">
        <v>0</v>
      </c>
      <c r="R240" s="6">
        <v>43.289437</v>
      </c>
      <c r="S240" s="6">
        <v>76.994337999999999</v>
      </c>
      <c r="T240" s="6" t="s">
        <v>765</v>
      </c>
      <c r="U240" s="6" t="s">
        <v>766</v>
      </c>
      <c r="V240" s="6" t="s">
        <v>106</v>
      </c>
      <c r="X240" s="6">
        <v>6000</v>
      </c>
      <c r="Y240" s="6">
        <v>1919</v>
      </c>
      <c r="Z240" s="6">
        <v>5</v>
      </c>
      <c r="AA240" s="6">
        <v>15</v>
      </c>
      <c r="AB240" s="6">
        <v>1919</v>
      </c>
      <c r="AC240" s="6">
        <v>5</v>
      </c>
      <c r="AD240" s="6">
        <v>31</v>
      </c>
      <c r="AG240" s="6" t="s">
        <v>948</v>
      </c>
      <c r="AI240" s="6" t="s">
        <v>48</v>
      </c>
      <c r="AJ240" s="6" t="s">
        <v>141</v>
      </c>
      <c r="AK240" s="6" t="s">
        <v>1012</v>
      </c>
      <c r="AL240" s="6" t="b">
        <v>1</v>
      </c>
      <c r="AM240" s="6" t="b">
        <v>0</v>
      </c>
      <c r="AP240" t="s">
        <v>3631</v>
      </c>
      <c r="AQ240" t="s">
        <v>3632</v>
      </c>
      <c r="AR240" t="s">
        <v>3633</v>
      </c>
      <c r="AS240" t="s">
        <v>3634</v>
      </c>
      <c r="AT240" s="44" t="s">
        <v>48</v>
      </c>
      <c r="AU240" t="s">
        <v>1950</v>
      </c>
      <c r="AV240" t="s">
        <v>3880</v>
      </c>
      <c r="AW240" t="s">
        <v>3880</v>
      </c>
      <c r="AX240" t="s">
        <v>3858</v>
      </c>
      <c r="AY240" t="s">
        <v>3878</v>
      </c>
      <c r="AZ240" t="s">
        <v>3879</v>
      </c>
      <c r="BA240" t="s">
        <v>3630</v>
      </c>
      <c r="BB240"/>
    </row>
    <row r="241" spans="1:54" s="6" customFormat="1" x14ac:dyDescent="0.45">
      <c r="A241" s="5">
        <v>45777.577222222222</v>
      </c>
      <c r="B241" s="6">
        <v>412819044</v>
      </c>
      <c r="C241" s="6" t="s">
        <v>3565</v>
      </c>
      <c r="D241" s="6">
        <v>3</v>
      </c>
      <c r="E241" s="6" t="s">
        <v>153</v>
      </c>
      <c r="G241" s="6">
        <v>2590</v>
      </c>
      <c r="H241" s="6" t="s">
        <v>951</v>
      </c>
      <c r="I241" s="6">
        <v>1937</v>
      </c>
      <c r="J241" s="6" t="s">
        <v>952</v>
      </c>
      <c r="K241" s="6" t="s">
        <v>953</v>
      </c>
      <c r="L241" s="6" t="s">
        <v>954</v>
      </c>
      <c r="M241" s="6" t="s">
        <v>267</v>
      </c>
      <c r="N241" s="6" t="s">
        <v>946</v>
      </c>
      <c r="O241" s="6" t="s">
        <v>946</v>
      </c>
      <c r="P241" s="6" t="s">
        <v>947</v>
      </c>
      <c r="Q241" s="6">
        <v>0</v>
      </c>
      <c r="R241" s="6">
        <v>43.289437</v>
      </c>
      <c r="S241" s="6">
        <v>76.994337999999999</v>
      </c>
      <c r="T241" s="6" t="s">
        <v>765</v>
      </c>
      <c r="U241" s="6" t="s">
        <v>766</v>
      </c>
      <c r="V241" s="6" t="s">
        <v>106</v>
      </c>
      <c r="X241" s="6">
        <v>6000</v>
      </c>
      <c r="Y241" s="6">
        <v>1919</v>
      </c>
      <c r="Z241" s="6">
        <v>4</v>
      </c>
      <c r="AA241" s="6">
        <v>9</v>
      </c>
      <c r="AG241" s="6" t="s">
        <v>948</v>
      </c>
      <c r="AI241" s="6" t="s">
        <v>48</v>
      </c>
      <c r="AJ241" s="6" t="s">
        <v>141</v>
      </c>
      <c r="AK241" s="6" t="s">
        <v>1012</v>
      </c>
      <c r="AL241" s="6" t="b">
        <v>1</v>
      </c>
      <c r="AM241" s="6" t="b">
        <v>0</v>
      </c>
      <c r="AP241" t="s">
        <v>3631</v>
      </c>
      <c r="AQ241" t="s">
        <v>3632</v>
      </c>
      <c r="AR241" t="s">
        <v>3633</v>
      </c>
      <c r="AS241" t="s">
        <v>3634</v>
      </c>
      <c r="AT241" s="44" t="s">
        <v>48</v>
      </c>
      <c r="AU241" t="s">
        <v>1950</v>
      </c>
      <c r="AV241" t="s">
        <v>3880</v>
      </c>
      <c r="AW241" t="s">
        <v>3880</v>
      </c>
      <c r="AX241" t="s">
        <v>3858</v>
      </c>
      <c r="AY241" t="s">
        <v>3878</v>
      </c>
      <c r="AZ241" t="s">
        <v>3879</v>
      </c>
      <c r="BA241" t="s">
        <v>3630</v>
      </c>
      <c r="BB241"/>
    </row>
    <row r="242" spans="1:54" s="6" customFormat="1" x14ac:dyDescent="0.45">
      <c r="A242" s="5">
        <v>45777.576990740738</v>
      </c>
      <c r="B242" s="6">
        <v>412819044</v>
      </c>
      <c r="C242" s="6" t="s">
        <v>3565</v>
      </c>
      <c r="D242" s="6">
        <v>1</v>
      </c>
      <c r="E242" s="6" t="s">
        <v>51</v>
      </c>
      <c r="G242" s="6">
        <v>2590</v>
      </c>
      <c r="H242" s="6" t="s">
        <v>951</v>
      </c>
      <c r="I242" s="6">
        <v>1937</v>
      </c>
      <c r="J242" s="6" t="s">
        <v>952</v>
      </c>
      <c r="K242" s="6" t="s">
        <v>953</v>
      </c>
      <c r="L242" s="6" t="s">
        <v>954</v>
      </c>
      <c r="M242" s="6" t="s">
        <v>267</v>
      </c>
      <c r="N242" s="6" t="s">
        <v>946</v>
      </c>
      <c r="O242" s="6" t="s">
        <v>946</v>
      </c>
      <c r="P242" s="6" t="s">
        <v>947</v>
      </c>
      <c r="Q242" s="6">
        <v>0</v>
      </c>
      <c r="R242" s="6">
        <v>43.289437</v>
      </c>
      <c r="S242" s="6">
        <v>76.994337999999999</v>
      </c>
      <c r="T242" s="6" t="s">
        <v>765</v>
      </c>
      <c r="U242" s="6" t="s">
        <v>766</v>
      </c>
      <c r="V242" s="6" t="s">
        <v>106</v>
      </c>
      <c r="X242" s="6">
        <v>6000</v>
      </c>
      <c r="Y242" s="6">
        <v>1920</v>
      </c>
      <c r="Z242" s="6">
        <v>4</v>
      </c>
      <c r="AA242" s="6">
        <v>30</v>
      </c>
      <c r="AG242" s="6" t="s">
        <v>948</v>
      </c>
      <c r="AI242" s="6" t="s">
        <v>48</v>
      </c>
      <c r="AJ242" s="6" t="s">
        <v>141</v>
      </c>
      <c r="AK242" s="6" t="s">
        <v>1012</v>
      </c>
      <c r="AL242" s="6" t="b">
        <v>1</v>
      </c>
      <c r="AM242" s="6" t="b">
        <v>0</v>
      </c>
      <c r="AP242" t="s">
        <v>3631</v>
      </c>
      <c r="AQ242" t="s">
        <v>3632</v>
      </c>
      <c r="AR242" t="s">
        <v>3633</v>
      </c>
      <c r="AS242" t="s">
        <v>3634</v>
      </c>
      <c r="AT242" s="44" t="s">
        <v>48</v>
      </c>
      <c r="AU242" t="s">
        <v>1950</v>
      </c>
      <c r="AV242" t="s">
        <v>3880</v>
      </c>
      <c r="AW242" t="s">
        <v>3880</v>
      </c>
      <c r="AX242" t="s">
        <v>3858</v>
      </c>
      <c r="AY242" t="s">
        <v>3878</v>
      </c>
      <c r="AZ242" t="s">
        <v>3879</v>
      </c>
      <c r="BA242" t="s">
        <v>3630</v>
      </c>
      <c r="BB242"/>
    </row>
    <row r="243" spans="1:54" s="6" customFormat="1" x14ac:dyDescent="0.45">
      <c r="A243" s="5">
        <v>45777.576666666668</v>
      </c>
      <c r="B243" s="6">
        <v>412819044</v>
      </c>
      <c r="C243" s="6" t="s">
        <v>3565</v>
      </c>
      <c r="D243" s="6">
        <v>2</v>
      </c>
      <c r="E243" s="6" t="s">
        <v>1017</v>
      </c>
      <c r="G243" s="6">
        <v>2590</v>
      </c>
      <c r="H243" s="6" t="s">
        <v>951</v>
      </c>
      <c r="I243" s="6">
        <v>1937</v>
      </c>
      <c r="J243" s="6" t="s">
        <v>952</v>
      </c>
      <c r="K243" s="6" t="s">
        <v>953</v>
      </c>
      <c r="L243" s="6" t="s">
        <v>954</v>
      </c>
      <c r="M243" s="6" t="s">
        <v>267</v>
      </c>
      <c r="N243" s="6" t="s">
        <v>946</v>
      </c>
      <c r="O243" s="6" t="s">
        <v>946</v>
      </c>
      <c r="P243" s="6" t="s">
        <v>947</v>
      </c>
      <c r="Q243" s="6">
        <v>0</v>
      </c>
      <c r="R243" s="6">
        <v>43.289437</v>
      </c>
      <c r="S243" s="6">
        <v>76.994337999999999</v>
      </c>
      <c r="T243" s="6" t="s">
        <v>765</v>
      </c>
      <c r="U243" s="6" t="s">
        <v>766</v>
      </c>
      <c r="V243" s="6" t="s">
        <v>106</v>
      </c>
      <c r="X243" s="6">
        <v>6000</v>
      </c>
      <c r="Y243" s="6">
        <v>1921</v>
      </c>
      <c r="Z243" s="6">
        <v>4</v>
      </c>
      <c r="AA243" s="6">
        <v>5</v>
      </c>
      <c r="AB243" s="6">
        <v>1921</v>
      </c>
      <c r="AC243" s="6">
        <v>4</v>
      </c>
      <c r="AD243" s="6">
        <v>10</v>
      </c>
      <c r="AG243" s="6" t="s">
        <v>948</v>
      </c>
      <c r="AI243" s="6" t="s">
        <v>48</v>
      </c>
      <c r="AJ243" s="6" t="s">
        <v>141</v>
      </c>
      <c r="AK243" s="6" t="s">
        <v>1012</v>
      </c>
      <c r="AL243" s="6" t="b">
        <v>1</v>
      </c>
      <c r="AM243" s="6" t="b">
        <v>0</v>
      </c>
      <c r="AP243" t="s">
        <v>3631</v>
      </c>
      <c r="AQ243" t="s">
        <v>3632</v>
      </c>
      <c r="AR243" t="s">
        <v>3633</v>
      </c>
      <c r="AS243" t="s">
        <v>3634</v>
      </c>
      <c r="AT243" s="44" t="s">
        <v>48</v>
      </c>
      <c r="AU243" t="s">
        <v>1950</v>
      </c>
      <c r="AV243" t="s">
        <v>3880</v>
      </c>
      <c r="AW243" t="s">
        <v>3880</v>
      </c>
      <c r="AX243" t="s">
        <v>3858</v>
      </c>
      <c r="AY243" t="s">
        <v>3878</v>
      </c>
      <c r="AZ243" t="s">
        <v>3879</v>
      </c>
      <c r="BA243" t="s">
        <v>3630</v>
      </c>
      <c r="BB243"/>
    </row>
    <row r="244" spans="1:54" s="6" customFormat="1" x14ac:dyDescent="0.45">
      <c r="A244" s="5">
        <v>45777.572118055563</v>
      </c>
      <c r="B244" s="6">
        <v>412819044</v>
      </c>
      <c r="C244" s="6" t="s">
        <v>3565</v>
      </c>
      <c r="D244" s="6">
        <v>1</v>
      </c>
      <c r="E244" s="6" t="s">
        <v>65</v>
      </c>
      <c r="G244" s="6">
        <v>2590</v>
      </c>
      <c r="H244" s="6" t="s">
        <v>951</v>
      </c>
      <c r="I244" s="6">
        <v>1937</v>
      </c>
      <c r="J244" s="6" t="s">
        <v>952</v>
      </c>
      <c r="K244" s="6" t="s">
        <v>953</v>
      </c>
      <c r="L244" s="6" t="s">
        <v>954</v>
      </c>
      <c r="M244" s="6" t="s">
        <v>267</v>
      </c>
      <c r="N244" s="6" t="s">
        <v>946</v>
      </c>
      <c r="O244" s="6" t="s">
        <v>946</v>
      </c>
      <c r="P244" s="6" t="s">
        <v>1018</v>
      </c>
      <c r="Q244" s="6">
        <v>0</v>
      </c>
      <c r="R244" s="6">
        <v>45.718308999999998</v>
      </c>
      <c r="S244" s="6">
        <v>77.246391000000003</v>
      </c>
      <c r="T244" s="6" t="s">
        <v>1019</v>
      </c>
      <c r="U244" s="6" t="s">
        <v>1020</v>
      </c>
      <c r="V244" s="6" t="s">
        <v>106</v>
      </c>
      <c r="X244" s="6">
        <v>50000</v>
      </c>
      <c r="Y244" s="6">
        <v>1937</v>
      </c>
      <c r="AG244" s="6" t="s">
        <v>948</v>
      </c>
      <c r="AH244" s="6" t="s">
        <v>997</v>
      </c>
      <c r="AI244" s="6" t="s">
        <v>48</v>
      </c>
      <c r="AJ244" s="6" t="s">
        <v>1021</v>
      </c>
      <c r="AK244" s="6" t="s">
        <v>1022</v>
      </c>
      <c r="AL244" s="6" t="b">
        <v>1</v>
      </c>
      <c r="AM244" s="6" t="b">
        <v>0</v>
      </c>
      <c r="AP244" t="s">
        <v>3631</v>
      </c>
      <c r="AQ244" t="s">
        <v>3632</v>
      </c>
      <c r="AR244" t="s">
        <v>3633</v>
      </c>
      <c r="AS244" t="s">
        <v>3634</v>
      </c>
      <c r="AT244" s="44" t="s">
        <v>48</v>
      </c>
      <c r="AU244" t="s">
        <v>1021</v>
      </c>
      <c r="AV244" t="s">
        <v>3883</v>
      </c>
      <c r="AW244" t="s">
        <v>3883</v>
      </c>
      <c r="AX244" t="s">
        <v>3884</v>
      </c>
      <c r="AY244" t="s">
        <v>3881</v>
      </c>
      <c r="AZ244" t="s">
        <v>3882</v>
      </c>
      <c r="BA244" t="s">
        <v>3630</v>
      </c>
      <c r="BB244"/>
    </row>
    <row r="245" spans="1:54" s="6" customFormat="1" x14ac:dyDescent="0.45">
      <c r="A245" s="5">
        <v>45777.570625</v>
      </c>
      <c r="B245" s="6">
        <v>412819044</v>
      </c>
      <c r="C245" s="6" t="s">
        <v>3565</v>
      </c>
      <c r="D245" s="6">
        <v>3</v>
      </c>
      <c r="E245" s="6" t="s">
        <v>265</v>
      </c>
      <c r="G245" s="6">
        <v>2590</v>
      </c>
      <c r="H245" s="6" t="s">
        <v>951</v>
      </c>
      <c r="I245" s="6">
        <v>1937</v>
      </c>
      <c r="J245" s="6" t="s">
        <v>952</v>
      </c>
      <c r="K245" s="6" t="s">
        <v>953</v>
      </c>
      <c r="L245" s="6" t="s">
        <v>954</v>
      </c>
      <c r="M245" s="6" t="s">
        <v>267</v>
      </c>
      <c r="N245" s="6" t="s">
        <v>946</v>
      </c>
      <c r="O245" s="6" t="s">
        <v>946</v>
      </c>
      <c r="P245" s="6" t="s">
        <v>972</v>
      </c>
      <c r="Q245" s="6">
        <v>0</v>
      </c>
      <c r="R245" s="6">
        <v>43.289437</v>
      </c>
      <c r="S245" s="6">
        <v>76.994337999999999</v>
      </c>
      <c r="T245" s="6" t="s">
        <v>765</v>
      </c>
      <c r="U245" s="6" t="s">
        <v>766</v>
      </c>
      <c r="V245" s="6" t="s">
        <v>106</v>
      </c>
      <c r="X245" s="6">
        <v>4000</v>
      </c>
      <c r="Y245" s="6">
        <v>1919</v>
      </c>
      <c r="Z245" s="6">
        <v>6</v>
      </c>
      <c r="AG245" s="6" t="s">
        <v>948</v>
      </c>
      <c r="AI245" s="6" t="s">
        <v>48</v>
      </c>
      <c r="AJ245" s="6" t="s">
        <v>1021</v>
      </c>
      <c r="AK245" s="6" t="s">
        <v>1023</v>
      </c>
      <c r="AL245" s="6" t="b">
        <v>1</v>
      </c>
      <c r="AM245" s="6" t="b">
        <v>0</v>
      </c>
      <c r="AP245" t="s">
        <v>3631</v>
      </c>
      <c r="AQ245" t="s">
        <v>3632</v>
      </c>
      <c r="AR245" t="s">
        <v>3633</v>
      </c>
      <c r="AS245" t="s">
        <v>3634</v>
      </c>
      <c r="AT245" s="44" t="s">
        <v>48</v>
      </c>
      <c r="AU245" t="s">
        <v>1021</v>
      </c>
      <c r="AV245" t="s">
        <v>3887</v>
      </c>
      <c r="AW245" t="s">
        <v>3887</v>
      </c>
      <c r="AX245" t="s">
        <v>3888</v>
      </c>
      <c r="AY245" t="s">
        <v>3885</v>
      </c>
      <c r="AZ245" t="s">
        <v>3886</v>
      </c>
      <c r="BA245" t="s">
        <v>3630</v>
      </c>
      <c r="BB245"/>
    </row>
    <row r="246" spans="1:54" s="6" customFormat="1" x14ac:dyDescent="0.45">
      <c r="A246" s="5">
        <v>45777.56962962963</v>
      </c>
      <c r="B246" s="6">
        <v>412819044</v>
      </c>
      <c r="C246" s="6" t="s">
        <v>3565</v>
      </c>
      <c r="D246" s="6">
        <v>2</v>
      </c>
      <c r="E246" s="6" t="s">
        <v>247</v>
      </c>
      <c r="G246" s="6">
        <v>2590</v>
      </c>
      <c r="H246" s="6" t="s">
        <v>951</v>
      </c>
      <c r="I246" s="6">
        <v>1937</v>
      </c>
      <c r="J246" s="6" t="s">
        <v>952</v>
      </c>
      <c r="K246" s="6" t="s">
        <v>953</v>
      </c>
      <c r="L246" s="6" t="s">
        <v>954</v>
      </c>
      <c r="M246" s="6" t="s">
        <v>267</v>
      </c>
      <c r="N246" s="6" t="s">
        <v>946</v>
      </c>
      <c r="O246" s="6" t="s">
        <v>946</v>
      </c>
      <c r="P246" s="6" t="s">
        <v>946</v>
      </c>
      <c r="Q246" s="6">
        <v>0</v>
      </c>
      <c r="V246" s="6" t="s">
        <v>119</v>
      </c>
      <c r="X246" s="6">
        <v>10000</v>
      </c>
      <c r="Y246" s="6">
        <v>1937</v>
      </c>
      <c r="AG246" s="6" t="s">
        <v>948</v>
      </c>
      <c r="AH246" s="6" t="s">
        <v>997</v>
      </c>
      <c r="AI246" s="6" t="s">
        <v>48</v>
      </c>
      <c r="AJ246" s="6" t="s">
        <v>1021</v>
      </c>
      <c r="AK246" s="6" t="s">
        <v>304</v>
      </c>
      <c r="AL246" s="6" t="b">
        <v>1</v>
      </c>
      <c r="AM246" s="6" t="b">
        <v>0</v>
      </c>
      <c r="AP246" t="s">
        <v>3631</v>
      </c>
      <c r="AQ246" t="s">
        <v>3632</v>
      </c>
      <c r="AR246" t="s">
        <v>3633</v>
      </c>
      <c r="AS246" t="s">
        <v>3634</v>
      </c>
      <c r="AT246" s="44" t="s">
        <v>48</v>
      </c>
      <c r="AU246" t="s">
        <v>1021</v>
      </c>
      <c r="AV246" t="s">
        <v>3889</v>
      </c>
      <c r="AW246" t="s">
        <v>3889</v>
      </c>
      <c r="AX246" t="s">
        <v>3779</v>
      </c>
      <c r="AY246" t="s">
        <v>3889</v>
      </c>
      <c r="AZ246" t="s">
        <v>3890</v>
      </c>
      <c r="BA246" t="s">
        <v>3630</v>
      </c>
      <c r="BB246"/>
    </row>
    <row r="247" spans="1:54" s="6" customFormat="1" x14ac:dyDescent="0.45">
      <c r="A247" s="5">
        <v>45777.569328703699</v>
      </c>
      <c r="B247" s="6">
        <v>412819044</v>
      </c>
      <c r="C247" s="6" t="s">
        <v>3565</v>
      </c>
      <c r="D247" s="6">
        <v>1</v>
      </c>
      <c r="E247" s="6" t="s">
        <v>65</v>
      </c>
      <c r="G247" s="6">
        <v>2590</v>
      </c>
      <c r="H247" s="6" t="s">
        <v>951</v>
      </c>
      <c r="I247" s="6">
        <v>1937</v>
      </c>
      <c r="J247" s="6" t="s">
        <v>952</v>
      </c>
      <c r="K247" s="6" t="s">
        <v>953</v>
      </c>
      <c r="L247" s="6" t="s">
        <v>954</v>
      </c>
      <c r="M247" s="6" t="s">
        <v>267</v>
      </c>
      <c r="N247" s="6" t="s">
        <v>946</v>
      </c>
      <c r="O247" s="6" t="s">
        <v>946</v>
      </c>
      <c r="P247" s="6" t="s">
        <v>966</v>
      </c>
      <c r="Q247" s="6">
        <v>0</v>
      </c>
      <c r="R247" s="6">
        <v>43.991621000000002</v>
      </c>
      <c r="S247" s="6">
        <v>77.225789000000006</v>
      </c>
      <c r="T247" s="6" t="s">
        <v>967</v>
      </c>
      <c r="U247" s="6" t="s">
        <v>968</v>
      </c>
      <c r="V247" s="6" t="s">
        <v>106</v>
      </c>
      <c r="W247" s="6" t="s">
        <v>1024</v>
      </c>
      <c r="X247" s="6">
        <v>10000</v>
      </c>
      <c r="Y247" s="6">
        <v>1913</v>
      </c>
      <c r="Z247" s="6">
        <v>5</v>
      </c>
      <c r="AA247" s="6">
        <v>1</v>
      </c>
      <c r="AB247" s="6">
        <v>1913</v>
      </c>
      <c r="AC247" s="6">
        <v>5</v>
      </c>
      <c r="AD247" s="6">
        <v>5</v>
      </c>
      <c r="AG247" s="6" t="s">
        <v>948</v>
      </c>
      <c r="AI247" s="6" t="s">
        <v>48</v>
      </c>
      <c r="AJ247" s="6" t="s">
        <v>1021</v>
      </c>
      <c r="AK247" s="6" t="s">
        <v>304</v>
      </c>
      <c r="AL247" s="6" t="b">
        <v>1</v>
      </c>
      <c r="AM247" s="6" t="b">
        <v>0</v>
      </c>
      <c r="AP247" t="s">
        <v>3631</v>
      </c>
      <c r="AQ247" t="s">
        <v>3632</v>
      </c>
      <c r="AR247" t="s">
        <v>3633</v>
      </c>
      <c r="AS247" t="s">
        <v>3634</v>
      </c>
      <c r="AT247" s="44" t="s">
        <v>48</v>
      </c>
      <c r="AU247" t="s">
        <v>1021</v>
      </c>
      <c r="AV247" t="s">
        <v>3889</v>
      </c>
      <c r="AW247" t="s">
        <v>3889</v>
      </c>
      <c r="AX247" t="s">
        <v>3779</v>
      </c>
      <c r="AY247" t="s">
        <v>3889</v>
      </c>
      <c r="AZ247" t="s">
        <v>3890</v>
      </c>
      <c r="BA247" t="s">
        <v>3630</v>
      </c>
      <c r="BB247"/>
    </row>
    <row r="248" spans="1:54" s="6" customFormat="1" x14ac:dyDescent="0.45">
      <c r="A248" s="5">
        <v>45777.567719907413</v>
      </c>
      <c r="B248" s="6">
        <v>412819044</v>
      </c>
      <c r="C248" s="6" t="s">
        <v>3565</v>
      </c>
      <c r="D248" s="6">
        <v>1</v>
      </c>
      <c r="E248" s="6" t="s">
        <v>65</v>
      </c>
      <c r="G248" s="6">
        <v>2590</v>
      </c>
      <c r="H248" s="6" t="s">
        <v>951</v>
      </c>
      <c r="I248" s="6">
        <v>1937</v>
      </c>
      <c r="J248" s="6" t="s">
        <v>952</v>
      </c>
      <c r="K248" s="6" t="s">
        <v>953</v>
      </c>
      <c r="L248" s="6" t="s">
        <v>954</v>
      </c>
      <c r="M248" s="6" t="s">
        <v>267</v>
      </c>
      <c r="N248" s="6" t="s">
        <v>946</v>
      </c>
      <c r="O248" s="6" t="s">
        <v>946</v>
      </c>
      <c r="P248" s="6" t="s">
        <v>986</v>
      </c>
      <c r="Q248" s="6">
        <v>0</v>
      </c>
      <c r="T248" s="6" t="s">
        <v>3576</v>
      </c>
      <c r="U248" s="6" t="s">
        <v>3577</v>
      </c>
      <c r="V248" s="6" t="s">
        <v>106</v>
      </c>
      <c r="W248" s="6" t="s">
        <v>3578</v>
      </c>
      <c r="X248" s="6">
        <v>6000</v>
      </c>
      <c r="Y248" s="6">
        <v>1919</v>
      </c>
      <c r="Z248" s="6">
        <v>7</v>
      </c>
      <c r="AG248" s="6" t="s">
        <v>948</v>
      </c>
      <c r="AH248" s="6" t="s">
        <v>987</v>
      </c>
      <c r="AI248" s="6" t="s">
        <v>48</v>
      </c>
      <c r="AJ248" s="6" t="s">
        <v>1021</v>
      </c>
      <c r="AK248" s="6" t="s">
        <v>304</v>
      </c>
      <c r="AL248" s="6" t="b">
        <v>1</v>
      </c>
      <c r="AM248" s="6" t="b">
        <v>0</v>
      </c>
      <c r="AP248" t="s">
        <v>3631</v>
      </c>
      <c r="AQ248" t="s">
        <v>3632</v>
      </c>
      <c r="AR248" t="s">
        <v>3633</v>
      </c>
      <c r="AS248" t="s">
        <v>3634</v>
      </c>
      <c r="AT248" s="44" t="s">
        <v>48</v>
      </c>
      <c r="AU248" t="s">
        <v>1021</v>
      </c>
      <c r="AV248" t="s">
        <v>3889</v>
      </c>
      <c r="AW248" t="s">
        <v>3889</v>
      </c>
      <c r="AX248" t="s">
        <v>3779</v>
      </c>
      <c r="AY248" t="s">
        <v>3889</v>
      </c>
      <c r="AZ248" t="s">
        <v>3890</v>
      </c>
      <c r="BA248" t="s">
        <v>3630</v>
      </c>
      <c r="BB248"/>
    </row>
    <row r="249" spans="1:54" s="6" customFormat="1" x14ac:dyDescent="0.45">
      <c r="A249" s="5">
        <v>45777.567372685182</v>
      </c>
      <c r="B249" s="6">
        <v>412819044</v>
      </c>
      <c r="C249" s="6" t="s">
        <v>3565</v>
      </c>
      <c r="D249" s="6">
        <v>17</v>
      </c>
      <c r="E249" s="6" t="s">
        <v>1025</v>
      </c>
      <c r="G249" s="6">
        <v>2590</v>
      </c>
      <c r="H249" s="6" t="s">
        <v>951</v>
      </c>
      <c r="I249" s="6">
        <v>1937</v>
      </c>
      <c r="J249" s="6" t="s">
        <v>952</v>
      </c>
      <c r="K249" s="6" t="s">
        <v>953</v>
      </c>
      <c r="L249" s="6" t="s">
        <v>954</v>
      </c>
      <c r="M249" s="6" t="s">
        <v>267</v>
      </c>
      <c r="N249" s="6" t="s">
        <v>946</v>
      </c>
      <c r="O249" s="6" t="s">
        <v>946</v>
      </c>
      <c r="P249" s="6" t="s">
        <v>986</v>
      </c>
      <c r="Q249" s="6">
        <v>0</v>
      </c>
      <c r="T249" s="6" t="s">
        <v>3576</v>
      </c>
      <c r="U249" s="6" t="s">
        <v>3577</v>
      </c>
      <c r="V249" s="6" t="s">
        <v>106</v>
      </c>
      <c r="W249" s="6" t="s">
        <v>3578</v>
      </c>
      <c r="X249" s="6">
        <v>6000</v>
      </c>
      <c r="Y249" s="6">
        <v>1919</v>
      </c>
      <c r="Z249" s="6">
        <v>7</v>
      </c>
      <c r="AA249" s="6">
        <v>1</v>
      </c>
      <c r="AB249" s="6">
        <v>1919</v>
      </c>
      <c r="AC249" s="6">
        <v>7</v>
      </c>
      <c r="AD249" s="6">
        <v>10</v>
      </c>
      <c r="AG249" s="6" t="s">
        <v>948</v>
      </c>
      <c r="AI249" s="6" t="s">
        <v>48</v>
      </c>
      <c r="AJ249" s="6" t="s">
        <v>1021</v>
      </c>
      <c r="AK249" s="6" t="s">
        <v>304</v>
      </c>
      <c r="AL249" s="6" t="b">
        <v>1</v>
      </c>
      <c r="AM249" s="6" t="b">
        <v>0</v>
      </c>
      <c r="AP249" t="s">
        <v>3631</v>
      </c>
      <c r="AQ249" t="s">
        <v>3632</v>
      </c>
      <c r="AR249" t="s">
        <v>3633</v>
      </c>
      <c r="AS249" t="s">
        <v>3634</v>
      </c>
      <c r="AT249" s="44" t="s">
        <v>48</v>
      </c>
      <c r="AU249" t="s">
        <v>1021</v>
      </c>
      <c r="AV249" t="s">
        <v>3889</v>
      </c>
      <c r="AW249" t="s">
        <v>3889</v>
      </c>
      <c r="AX249" t="s">
        <v>3779</v>
      </c>
      <c r="AY249" t="s">
        <v>3889</v>
      </c>
      <c r="AZ249" t="s">
        <v>3890</v>
      </c>
      <c r="BA249" t="s">
        <v>3630</v>
      </c>
      <c r="BB249"/>
    </row>
    <row r="250" spans="1:54" s="6" customFormat="1" x14ac:dyDescent="0.45">
      <c r="A250" s="5">
        <v>45777.566863425927</v>
      </c>
      <c r="B250" s="6">
        <v>412819044</v>
      </c>
      <c r="C250" s="6" t="s">
        <v>3565</v>
      </c>
      <c r="D250" s="6">
        <v>1</v>
      </c>
      <c r="E250" s="6" t="s">
        <v>65</v>
      </c>
      <c r="F250" s="6" t="s">
        <v>992</v>
      </c>
      <c r="G250" s="6">
        <v>2590</v>
      </c>
      <c r="H250" s="6" t="s">
        <v>951</v>
      </c>
      <c r="I250" s="6">
        <v>1937</v>
      </c>
      <c r="J250" s="6" t="s">
        <v>952</v>
      </c>
      <c r="K250" s="6" t="s">
        <v>953</v>
      </c>
      <c r="L250" s="6" t="s">
        <v>954</v>
      </c>
      <c r="M250" s="6" t="s">
        <v>267</v>
      </c>
      <c r="N250" s="6" t="s">
        <v>946</v>
      </c>
      <c r="O250" s="6" t="s">
        <v>946</v>
      </c>
      <c r="P250" s="6" t="s">
        <v>947</v>
      </c>
      <c r="Q250" s="6">
        <v>0</v>
      </c>
      <c r="R250" s="6">
        <v>43.289437</v>
      </c>
      <c r="S250" s="6">
        <v>76.994337999999999</v>
      </c>
      <c r="T250" s="6" t="s">
        <v>765</v>
      </c>
      <c r="U250" s="6" t="s">
        <v>766</v>
      </c>
      <c r="V250" s="6" t="s">
        <v>106</v>
      </c>
      <c r="X250" s="6">
        <v>6000</v>
      </c>
      <c r="Y250" s="6">
        <v>1937</v>
      </c>
      <c r="Z250" s="6">
        <v>8</v>
      </c>
      <c r="AA250" s="6">
        <v>17</v>
      </c>
      <c r="AG250" s="6" t="s">
        <v>948</v>
      </c>
      <c r="AH250" s="6" t="s">
        <v>949</v>
      </c>
      <c r="AI250" s="6" t="s">
        <v>48</v>
      </c>
      <c r="AJ250" s="6" t="s">
        <v>1021</v>
      </c>
      <c r="AK250" s="6" t="s">
        <v>304</v>
      </c>
      <c r="AL250" s="6" t="b">
        <v>1</v>
      </c>
      <c r="AM250" s="6" t="b">
        <v>0</v>
      </c>
      <c r="AP250" t="s">
        <v>3631</v>
      </c>
      <c r="AQ250" t="s">
        <v>3632</v>
      </c>
      <c r="AR250" t="s">
        <v>3633</v>
      </c>
      <c r="AS250" t="s">
        <v>3634</v>
      </c>
      <c r="AT250" s="44" t="s">
        <v>48</v>
      </c>
      <c r="AU250" t="s">
        <v>1021</v>
      </c>
      <c r="AV250" t="s">
        <v>3889</v>
      </c>
      <c r="AW250" t="s">
        <v>3889</v>
      </c>
      <c r="AX250" t="s">
        <v>3779</v>
      </c>
      <c r="AY250" t="s">
        <v>3889</v>
      </c>
      <c r="AZ250" t="s">
        <v>3890</v>
      </c>
      <c r="BA250" t="s">
        <v>3630</v>
      </c>
      <c r="BB250"/>
    </row>
    <row r="251" spans="1:54" s="6" customFormat="1" x14ac:dyDescent="0.45">
      <c r="A251" s="5">
        <v>45777.566307870373</v>
      </c>
      <c r="B251" s="6">
        <v>412819044</v>
      </c>
      <c r="C251" s="6" t="s">
        <v>3565</v>
      </c>
      <c r="D251" s="6">
        <v>1</v>
      </c>
      <c r="E251" s="6" t="s">
        <v>65</v>
      </c>
      <c r="F251" s="6" t="s">
        <v>992</v>
      </c>
      <c r="G251" s="6">
        <v>2590</v>
      </c>
      <c r="H251" s="6" t="s">
        <v>951</v>
      </c>
      <c r="I251" s="6">
        <v>1937</v>
      </c>
      <c r="J251" s="6" t="s">
        <v>952</v>
      </c>
      <c r="K251" s="6" t="s">
        <v>953</v>
      </c>
      <c r="L251" s="6" t="s">
        <v>954</v>
      </c>
      <c r="M251" s="6" t="s">
        <v>267</v>
      </c>
      <c r="N251" s="6" t="s">
        <v>946</v>
      </c>
      <c r="O251" s="6" t="s">
        <v>946</v>
      </c>
      <c r="P251" s="6" t="s">
        <v>947</v>
      </c>
      <c r="Q251" s="6">
        <v>0</v>
      </c>
      <c r="R251" s="6">
        <v>43.289437</v>
      </c>
      <c r="S251" s="6">
        <v>76.994337999999999</v>
      </c>
      <c r="T251" s="6" t="s">
        <v>765</v>
      </c>
      <c r="U251" s="6" t="s">
        <v>766</v>
      </c>
      <c r="V251" s="6" t="s">
        <v>106</v>
      </c>
      <c r="X251" s="6">
        <v>6000</v>
      </c>
      <c r="Y251" s="6">
        <v>1921</v>
      </c>
      <c r="Z251" s="6">
        <v>8</v>
      </c>
      <c r="AG251" s="6" t="s">
        <v>948</v>
      </c>
      <c r="AI251" s="6" t="s">
        <v>48</v>
      </c>
      <c r="AJ251" s="6" t="s">
        <v>1021</v>
      </c>
      <c r="AK251" s="6" t="s">
        <v>304</v>
      </c>
      <c r="AL251" s="6" t="b">
        <v>1</v>
      </c>
      <c r="AM251" s="6" t="b">
        <v>0</v>
      </c>
      <c r="AP251" t="s">
        <v>3631</v>
      </c>
      <c r="AQ251" t="s">
        <v>3632</v>
      </c>
      <c r="AR251" t="s">
        <v>3633</v>
      </c>
      <c r="AS251" t="s">
        <v>3634</v>
      </c>
      <c r="AT251" s="44" t="s">
        <v>48</v>
      </c>
      <c r="AU251" t="s">
        <v>1021</v>
      </c>
      <c r="AV251" t="s">
        <v>3889</v>
      </c>
      <c r="AW251" t="s">
        <v>3889</v>
      </c>
      <c r="AX251" t="s">
        <v>3779</v>
      </c>
      <c r="AY251" t="s">
        <v>3889</v>
      </c>
      <c r="AZ251" t="s">
        <v>3890</v>
      </c>
      <c r="BA251" t="s">
        <v>3630</v>
      </c>
      <c r="BB251"/>
    </row>
    <row r="252" spans="1:54" s="6" customFormat="1" x14ac:dyDescent="0.45">
      <c r="A252" s="5">
        <v>45777.56549768518</v>
      </c>
      <c r="B252" s="6">
        <v>412819044</v>
      </c>
      <c r="C252" s="6" t="s">
        <v>3565</v>
      </c>
      <c r="D252" s="6">
        <v>2</v>
      </c>
      <c r="E252" s="6" t="s">
        <v>247</v>
      </c>
      <c r="F252" s="6" t="s">
        <v>991</v>
      </c>
      <c r="G252" s="6">
        <v>2590</v>
      </c>
      <c r="H252" s="6" t="s">
        <v>951</v>
      </c>
      <c r="I252" s="6">
        <v>1937</v>
      </c>
      <c r="J252" s="6" t="s">
        <v>952</v>
      </c>
      <c r="K252" s="6" t="s">
        <v>953</v>
      </c>
      <c r="L252" s="6" t="s">
        <v>954</v>
      </c>
      <c r="M252" s="6" t="s">
        <v>267</v>
      </c>
      <c r="N252" s="6" t="s">
        <v>946</v>
      </c>
      <c r="O252" s="6" t="s">
        <v>946</v>
      </c>
      <c r="P252" s="6" t="s">
        <v>947</v>
      </c>
      <c r="Q252" s="6">
        <v>0</v>
      </c>
      <c r="R252" s="6">
        <v>43.289437</v>
      </c>
      <c r="S252" s="6">
        <v>76.994337999999999</v>
      </c>
      <c r="T252" s="6" t="s">
        <v>765</v>
      </c>
      <c r="U252" s="6" t="s">
        <v>766</v>
      </c>
      <c r="V252" s="6" t="s">
        <v>106</v>
      </c>
      <c r="X252" s="6">
        <v>6000</v>
      </c>
      <c r="Y252" s="6">
        <v>1937</v>
      </c>
      <c r="Z252" s="6">
        <v>8</v>
      </c>
      <c r="AA252" s="6">
        <v>10</v>
      </c>
      <c r="AG252" s="6" t="s">
        <v>948</v>
      </c>
      <c r="AH252" s="6" t="s">
        <v>949</v>
      </c>
      <c r="AI252" s="6" t="s">
        <v>48</v>
      </c>
      <c r="AJ252" s="6" t="s">
        <v>1021</v>
      </c>
      <c r="AK252" s="6" t="s">
        <v>304</v>
      </c>
      <c r="AL252" s="6" t="b">
        <v>1</v>
      </c>
      <c r="AM252" s="6" t="b">
        <v>0</v>
      </c>
      <c r="AP252" t="s">
        <v>3631</v>
      </c>
      <c r="AQ252" t="s">
        <v>3632</v>
      </c>
      <c r="AR252" t="s">
        <v>3633</v>
      </c>
      <c r="AS252" t="s">
        <v>3634</v>
      </c>
      <c r="AT252" s="44" t="s">
        <v>48</v>
      </c>
      <c r="AU252" t="s">
        <v>1021</v>
      </c>
      <c r="AV252" t="s">
        <v>3889</v>
      </c>
      <c r="AW252" t="s">
        <v>3889</v>
      </c>
      <c r="AX252" t="s">
        <v>3779</v>
      </c>
      <c r="AY252" t="s">
        <v>3889</v>
      </c>
      <c r="AZ252" t="s">
        <v>3890</v>
      </c>
      <c r="BA252" t="s">
        <v>3630</v>
      </c>
      <c r="BB252"/>
    </row>
    <row r="253" spans="1:54" s="6" customFormat="1" x14ac:dyDescent="0.45">
      <c r="A253" s="5">
        <v>45777.565023148149</v>
      </c>
      <c r="B253" s="6">
        <v>412819044</v>
      </c>
      <c r="C253" s="6" t="s">
        <v>3565</v>
      </c>
      <c r="D253" s="6">
        <v>1</v>
      </c>
      <c r="E253" s="6" t="s">
        <v>51</v>
      </c>
      <c r="G253" s="6">
        <v>2590</v>
      </c>
      <c r="H253" s="6" t="s">
        <v>951</v>
      </c>
      <c r="I253" s="6">
        <v>1937</v>
      </c>
      <c r="J253" s="6" t="s">
        <v>952</v>
      </c>
      <c r="K253" s="6" t="s">
        <v>953</v>
      </c>
      <c r="L253" s="6" t="s">
        <v>954</v>
      </c>
      <c r="M253" s="6" t="s">
        <v>267</v>
      </c>
      <c r="N253" s="6" t="s">
        <v>946</v>
      </c>
      <c r="O253" s="6" t="s">
        <v>946</v>
      </c>
      <c r="P253" s="6" t="s">
        <v>947</v>
      </c>
      <c r="Q253" s="6">
        <v>0</v>
      </c>
      <c r="R253" s="6">
        <v>43.289437</v>
      </c>
      <c r="S253" s="6">
        <v>76.994337999999999</v>
      </c>
      <c r="T253" s="6" t="s">
        <v>765</v>
      </c>
      <c r="U253" s="6" t="s">
        <v>766</v>
      </c>
      <c r="V253" s="6" t="s">
        <v>106</v>
      </c>
      <c r="X253" s="6">
        <v>6000</v>
      </c>
      <c r="Y253" s="6">
        <v>1919</v>
      </c>
      <c r="Z253" s="6">
        <v>7</v>
      </c>
      <c r="AA253" s="6">
        <v>30</v>
      </c>
      <c r="AB253" s="6">
        <v>1919</v>
      </c>
      <c r="AC253" s="6">
        <v>8</v>
      </c>
      <c r="AD253" s="6">
        <v>2</v>
      </c>
      <c r="AG253" s="6" t="s">
        <v>948</v>
      </c>
      <c r="AI253" s="6" t="s">
        <v>48</v>
      </c>
      <c r="AJ253" s="6" t="s">
        <v>1021</v>
      </c>
      <c r="AK253" s="6" t="s">
        <v>304</v>
      </c>
      <c r="AL253" s="6" t="b">
        <v>1</v>
      </c>
      <c r="AM253" s="6" t="b">
        <v>0</v>
      </c>
      <c r="AP253" t="s">
        <v>3631</v>
      </c>
      <c r="AQ253" t="s">
        <v>3632</v>
      </c>
      <c r="AR253" t="s">
        <v>3633</v>
      </c>
      <c r="AS253" t="s">
        <v>3634</v>
      </c>
      <c r="AT253" s="44" t="s">
        <v>48</v>
      </c>
      <c r="AU253" t="s">
        <v>1021</v>
      </c>
      <c r="AV253" t="s">
        <v>3889</v>
      </c>
      <c r="AW253" t="s">
        <v>3889</v>
      </c>
      <c r="AX253" t="s">
        <v>3779</v>
      </c>
      <c r="AY253" t="s">
        <v>3889</v>
      </c>
      <c r="AZ253" t="s">
        <v>3890</v>
      </c>
      <c r="BA253" t="s">
        <v>3630</v>
      </c>
      <c r="BB253"/>
    </row>
    <row r="254" spans="1:54" s="6" customFormat="1" x14ac:dyDescent="0.45">
      <c r="A254" s="5">
        <v>45777.564618055563</v>
      </c>
      <c r="B254" s="6">
        <v>412819044</v>
      </c>
      <c r="C254" s="6" t="s">
        <v>3565</v>
      </c>
      <c r="D254" s="6">
        <v>1</v>
      </c>
      <c r="E254" s="6" t="s">
        <v>65</v>
      </c>
      <c r="F254" s="6" t="s">
        <v>992</v>
      </c>
      <c r="G254" s="6">
        <v>2590</v>
      </c>
      <c r="H254" s="6" t="s">
        <v>951</v>
      </c>
      <c r="I254" s="6">
        <v>1937</v>
      </c>
      <c r="J254" s="6" t="s">
        <v>952</v>
      </c>
      <c r="K254" s="6" t="s">
        <v>953</v>
      </c>
      <c r="L254" s="6" t="s">
        <v>954</v>
      </c>
      <c r="M254" s="6" t="s">
        <v>267</v>
      </c>
      <c r="N254" s="6" t="s">
        <v>946</v>
      </c>
      <c r="O254" s="6" t="s">
        <v>946</v>
      </c>
      <c r="P254" s="6" t="s">
        <v>947</v>
      </c>
      <c r="Q254" s="6">
        <v>0</v>
      </c>
      <c r="R254" s="6">
        <v>43.289437</v>
      </c>
      <c r="S254" s="6">
        <v>76.994337999999999</v>
      </c>
      <c r="T254" s="6" t="s">
        <v>765</v>
      </c>
      <c r="U254" s="6" t="s">
        <v>766</v>
      </c>
      <c r="V254" s="6" t="s">
        <v>106</v>
      </c>
      <c r="X254" s="6">
        <v>6000</v>
      </c>
      <c r="Y254" s="6">
        <v>1937</v>
      </c>
      <c r="Z254" s="6">
        <v>7</v>
      </c>
      <c r="AA254" s="6">
        <v>23</v>
      </c>
      <c r="AG254" s="6" t="s">
        <v>948</v>
      </c>
      <c r="AH254" s="6" t="s">
        <v>949</v>
      </c>
      <c r="AI254" s="6" t="s">
        <v>48</v>
      </c>
      <c r="AJ254" s="6" t="s">
        <v>1021</v>
      </c>
      <c r="AK254" s="6" t="s">
        <v>304</v>
      </c>
      <c r="AL254" s="6" t="b">
        <v>1</v>
      </c>
      <c r="AM254" s="6" t="b">
        <v>0</v>
      </c>
      <c r="AP254" t="s">
        <v>3631</v>
      </c>
      <c r="AQ254" t="s">
        <v>3632</v>
      </c>
      <c r="AR254" t="s">
        <v>3633</v>
      </c>
      <c r="AS254" t="s">
        <v>3634</v>
      </c>
      <c r="AT254" s="44" t="s">
        <v>48</v>
      </c>
      <c r="AU254" t="s">
        <v>1021</v>
      </c>
      <c r="AV254" t="s">
        <v>3889</v>
      </c>
      <c r="AW254" t="s">
        <v>3889</v>
      </c>
      <c r="AX254" t="s">
        <v>3779</v>
      </c>
      <c r="AY254" t="s">
        <v>3889</v>
      </c>
      <c r="AZ254" t="s">
        <v>3890</v>
      </c>
      <c r="BA254" t="s">
        <v>3630</v>
      </c>
      <c r="BB254"/>
    </row>
    <row r="255" spans="1:54" s="6" customFormat="1" x14ac:dyDescent="0.45">
      <c r="A255" s="5">
        <v>45777.564155092587</v>
      </c>
      <c r="B255" s="6">
        <v>412819044</v>
      </c>
      <c r="C255" s="6" t="s">
        <v>3565</v>
      </c>
      <c r="D255" s="6">
        <v>2</v>
      </c>
      <c r="E255" s="6" t="s">
        <v>247</v>
      </c>
      <c r="G255" s="6">
        <v>2590</v>
      </c>
      <c r="H255" s="6" t="s">
        <v>951</v>
      </c>
      <c r="I255" s="6">
        <v>1937</v>
      </c>
      <c r="J255" s="6" t="s">
        <v>952</v>
      </c>
      <c r="K255" s="6" t="s">
        <v>953</v>
      </c>
      <c r="L255" s="6" t="s">
        <v>954</v>
      </c>
      <c r="M255" s="6" t="s">
        <v>267</v>
      </c>
      <c r="N255" s="6" t="s">
        <v>946</v>
      </c>
      <c r="O255" s="6" t="s">
        <v>946</v>
      </c>
      <c r="P255" s="6" t="s">
        <v>947</v>
      </c>
      <c r="Q255" s="6">
        <v>0</v>
      </c>
      <c r="R255" s="6">
        <v>43.289437</v>
      </c>
      <c r="S255" s="6">
        <v>76.994337999999999</v>
      </c>
      <c r="T255" s="6" t="s">
        <v>765</v>
      </c>
      <c r="U255" s="6" t="s">
        <v>766</v>
      </c>
      <c r="V255" s="6" t="s">
        <v>106</v>
      </c>
      <c r="X255" s="6">
        <v>6000</v>
      </c>
      <c r="Y255" s="6">
        <v>1920</v>
      </c>
      <c r="Z255" s="6">
        <v>7</v>
      </c>
      <c r="AG255" s="6" t="s">
        <v>948</v>
      </c>
      <c r="AH255" s="6" t="s">
        <v>990</v>
      </c>
      <c r="AI255" s="6" t="s">
        <v>48</v>
      </c>
      <c r="AJ255" s="6" t="s">
        <v>1021</v>
      </c>
      <c r="AK255" s="6" t="s">
        <v>304</v>
      </c>
      <c r="AL255" s="6" t="b">
        <v>1</v>
      </c>
      <c r="AM255" s="6" t="b">
        <v>0</v>
      </c>
      <c r="AP255" t="s">
        <v>3631</v>
      </c>
      <c r="AQ255" t="s">
        <v>3632</v>
      </c>
      <c r="AR255" t="s">
        <v>3633</v>
      </c>
      <c r="AS255" t="s">
        <v>3634</v>
      </c>
      <c r="AT255" s="44" t="s">
        <v>48</v>
      </c>
      <c r="AU255" t="s">
        <v>1021</v>
      </c>
      <c r="AV255" t="s">
        <v>3889</v>
      </c>
      <c r="AW255" t="s">
        <v>3889</v>
      </c>
      <c r="AX255" t="s">
        <v>3779</v>
      </c>
      <c r="AY255" t="s">
        <v>3889</v>
      </c>
      <c r="AZ255" t="s">
        <v>3890</v>
      </c>
      <c r="BA255" t="s">
        <v>3630</v>
      </c>
      <c r="BB255"/>
    </row>
    <row r="256" spans="1:54" s="6" customFormat="1" x14ac:dyDescent="0.45">
      <c r="A256" s="5">
        <v>45777.563738425917</v>
      </c>
      <c r="B256" s="6">
        <v>412819044</v>
      </c>
      <c r="C256" s="6" t="s">
        <v>3565</v>
      </c>
      <c r="D256" s="6">
        <v>1</v>
      </c>
      <c r="E256" s="6" t="s">
        <v>65</v>
      </c>
      <c r="F256" s="6" t="s">
        <v>992</v>
      </c>
      <c r="G256" s="6">
        <v>2590</v>
      </c>
      <c r="H256" s="6" t="s">
        <v>951</v>
      </c>
      <c r="I256" s="6">
        <v>1937</v>
      </c>
      <c r="J256" s="6" t="s">
        <v>952</v>
      </c>
      <c r="K256" s="6" t="s">
        <v>953</v>
      </c>
      <c r="L256" s="6" t="s">
        <v>954</v>
      </c>
      <c r="M256" s="6" t="s">
        <v>267</v>
      </c>
      <c r="N256" s="6" t="s">
        <v>946</v>
      </c>
      <c r="O256" s="6" t="s">
        <v>946</v>
      </c>
      <c r="P256" s="6" t="s">
        <v>947</v>
      </c>
      <c r="Q256" s="6">
        <v>0</v>
      </c>
      <c r="R256" s="6">
        <v>43.289437</v>
      </c>
      <c r="S256" s="6">
        <v>76.994337999999999</v>
      </c>
      <c r="T256" s="6" t="s">
        <v>765</v>
      </c>
      <c r="U256" s="6" t="s">
        <v>766</v>
      </c>
      <c r="V256" s="6" t="s">
        <v>106</v>
      </c>
      <c r="X256" s="6">
        <v>6000</v>
      </c>
      <c r="Y256" s="6">
        <v>1937</v>
      </c>
      <c r="Z256" s="6">
        <v>6</v>
      </c>
      <c r="AA256" s="6">
        <v>16</v>
      </c>
      <c r="AG256" s="6" t="s">
        <v>948</v>
      </c>
      <c r="AH256" s="6" t="s">
        <v>949</v>
      </c>
      <c r="AI256" s="6" t="s">
        <v>48</v>
      </c>
      <c r="AJ256" s="6" t="s">
        <v>1021</v>
      </c>
      <c r="AK256" s="6" t="s">
        <v>304</v>
      </c>
      <c r="AL256" s="6" t="b">
        <v>1</v>
      </c>
      <c r="AM256" s="6" t="b">
        <v>0</v>
      </c>
      <c r="AP256" t="s">
        <v>3631</v>
      </c>
      <c r="AQ256" t="s">
        <v>3632</v>
      </c>
      <c r="AR256" t="s">
        <v>3633</v>
      </c>
      <c r="AS256" t="s">
        <v>3634</v>
      </c>
      <c r="AT256" s="44" t="s">
        <v>48</v>
      </c>
      <c r="AU256" t="s">
        <v>1021</v>
      </c>
      <c r="AV256" t="s">
        <v>3889</v>
      </c>
      <c r="AW256" t="s">
        <v>3889</v>
      </c>
      <c r="AX256" t="s">
        <v>3779</v>
      </c>
      <c r="AY256" t="s">
        <v>3889</v>
      </c>
      <c r="AZ256" t="s">
        <v>3890</v>
      </c>
      <c r="BA256" t="s">
        <v>3630</v>
      </c>
      <c r="BB256"/>
    </row>
    <row r="257" spans="1:54" s="6" customFormat="1" x14ac:dyDescent="0.45">
      <c r="A257" s="5">
        <v>45777.563298611123</v>
      </c>
      <c r="B257" s="6">
        <v>412819044</v>
      </c>
      <c r="C257" s="6" t="s">
        <v>3565</v>
      </c>
      <c r="D257" s="6">
        <v>1</v>
      </c>
      <c r="E257" s="6" t="s">
        <v>51</v>
      </c>
      <c r="G257" s="6">
        <v>2590</v>
      </c>
      <c r="H257" s="6" t="s">
        <v>951</v>
      </c>
      <c r="I257" s="6">
        <v>1937</v>
      </c>
      <c r="J257" s="6" t="s">
        <v>952</v>
      </c>
      <c r="K257" s="6" t="s">
        <v>953</v>
      </c>
      <c r="L257" s="6" t="s">
        <v>954</v>
      </c>
      <c r="M257" s="6" t="s">
        <v>267</v>
      </c>
      <c r="N257" s="6" t="s">
        <v>946</v>
      </c>
      <c r="O257" s="6" t="s">
        <v>946</v>
      </c>
      <c r="P257" s="6" t="s">
        <v>947</v>
      </c>
      <c r="Q257" s="6">
        <v>0</v>
      </c>
      <c r="R257" s="6">
        <v>43.289437</v>
      </c>
      <c r="S257" s="6">
        <v>76.994337999999999</v>
      </c>
      <c r="T257" s="6" t="s">
        <v>765</v>
      </c>
      <c r="U257" s="6" t="s">
        <v>766</v>
      </c>
      <c r="V257" s="6" t="s">
        <v>106</v>
      </c>
      <c r="X257" s="6">
        <v>6000</v>
      </c>
      <c r="Y257" s="6">
        <v>1920</v>
      </c>
      <c r="Z257" s="6">
        <v>6</v>
      </c>
      <c r="AG257" s="6" t="s">
        <v>948</v>
      </c>
      <c r="AI257" s="6" t="s">
        <v>48</v>
      </c>
      <c r="AJ257" s="6" t="s">
        <v>1021</v>
      </c>
      <c r="AK257" s="6" t="s">
        <v>304</v>
      </c>
      <c r="AL257" s="6" t="b">
        <v>1</v>
      </c>
      <c r="AM257" s="6" t="b">
        <v>0</v>
      </c>
      <c r="AP257" t="s">
        <v>3631</v>
      </c>
      <c r="AQ257" t="s">
        <v>3632</v>
      </c>
      <c r="AR257" t="s">
        <v>3633</v>
      </c>
      <c r="AS257" t="s">
        <v>3634</v>
      </c>
      <c r="AT257" s="44" t="s">
        <v>48</v>
      </c>
      <c r="AU257" t="s">
        <v>1021</v>
      </c>
      <c r="AV257" t="s">
        <v>3889</v>
      </c>
      <c r="AW257" t="s">
        <v>3889</v>
      </c>
      <c r="AX257" t="s">
        <v>3779</v>
      </c>
      <c r="AY257" t="s">
        <v>3889</v>
      </c>
      <c r="AZ257" t="s">
        <v>3890</v>
      </c>
      <c r="BA257" t="s">
        <v>3630</v>
      </c>
      <c r="BB257"/>
    </row>
    <row r="258" spans="1:54" s="6" customFormat="1" x14ac:dyDescent="0.45">
      <c r="A258" s="5">
        <v>45777.56287037037</v>
      </c>
      <c r="B258" s="6">
        <v>412819044</v>
      </c>
      <c r="C258" s="6" t="s">
        <v>3565</v>
      </c>
      <c r="D258" s="6">
        <v>1</v>
      </c>
      <c r="E258" s="6" t="s">
        <v>65</v>
      </c>
      <c r="F258" s="6" t="s">
        <v>992</v>
      </c>
      <c r="G258" s="6">
        <v>2590</v>
      </c>
      <c r="H258" s="6" t="s">
        <v>951</v>
      </c>
      <c r="I258" s="6">
        <v>1937</v>
      </c>
      <c r="J258" s="6" t="s">
        <v>952</v>
      </c>
      <c r="K258" s="6" t="s">
        <v>953</v>
      </c>
      <c r="L258" s="6" t="s">
        <v>954</v>
      </c>
      <c r="M258" s="6" t="s">
        <v>267</v>
      </c>
      <c r="N258" s="6" t="s">
        <v>946</v>
      </c>
      <c r="O258" s="6" t="s">
        <v>946</v>
      </c>
      <c r="P258" s="6" t="s">
        <v>947</v>
      </c>
      <c r="Q258" s="6">
        <v>0</v>
      </c>
      <c r="R258" s="6">
        <v>43.289437</v>
      </c>
      <c r="S258" s="6">
        <v>76.994337999999999</v>
      </c>
      <c r="T258" s="6" t="s">
        <v>765</v>
      </c>
      <c r="U258" s="6" t="s">
        <v>766</v>
      </c>
      <c r="V258" s="6" t="s">
        <v>106</v>
      </c>
      <c r="X258" s="6">
        <v>6000</v>
      </c>
      <c r="Y258" s="6">
        <v>1937</v>
      </c>
      <c r="Z258" s="6">
        <v>6</v>
      </c>
      <c r="AA258" s="6">
        <v>18</v>
      </c>
      <c r="AG258" s="6" t="s">
        <v>948</v>
      </c>
      <c r="AH258" s="6" t="s">
        <v>949</v>
      </c>
      <c r="AI258" s="6" t="s">
        <v>48</v>
      </c>
      <c r="AJ258" s="6" t="s">
        <v>1021</v>
      </c>
      <c r="AK258" s="6" t="s">
        <v>304</v>
      </c>
      <c r="AL258" s="6" t="b">
        <v>1</v>
      </c>
      <c r="AM258" s="6" t="b">
        <v>0</v>
      </c>
      <c r="AP258" t="s">
        <v>3631</v>
      </c>
      <c r="AQ258" t="s">
        <v>3632</v>
      </c>
      <c r="AR258" t="s">
        <v>3633</v>
      </c>
      <c r="AS258" t="s">
        <v>3634</v>
      </c>
      <c r="AT258" s="44" t="s">
        <v>48</v>
      </c>
      <c r="AU258" t="s">
        <v>1021</v>
      </c>
      <c r="AV258" t="s">
        <v>3889</v>
      </c>
      <c r="AW258" t="s">
        <v>3889</v>
      </c>
      <c r="AX258" t="s">
        <v>3779</v>
      </c>
      <c r="AY258" t="s">
        <v>3889</v>
      </c>
      <c r="AZ258" t="s">
        <v>3890</v>
      </c>
      <c r="BA258" t="s">
        <v>3630</v>
      </c>
      <c r="BB258"/>
    </row>
    <row r="259" spans="1:54" s="6" customFormat="1" x14ac:dyDescent="0.45">
      <c r="A259" s="5">
        <v>45777.562291666662</v>
      </c>
      <c r="B259" s="6">
        <v>412819044</v>
      </c>
      <c r="C259" s="6" t="s">
        <v>3565</v>
      </c>
      <c r="D259" s="6">
        <v>2</v>
      </c>
      <c r="E259" s="6" t="s">
        <v>222</v>
      </c>
      <c r="G259" s="6">
        <v>2590</v>
      </c>
      <c r="H259" s="6" t="s">
        <v>951</v>
      </c>
      <c r="I259" s="6">
        <v>1937</v>
      </c>
      <c r="J259" s="6" t="s">
        <v>952</v>
      </c>
      <c r="K259" s="6" t="s">
        <v>953</v>
      </c>
      <c r="L259" s="6" t="s">
        <v>954</v>
      </c>
      <c r="M259" s="6" t="s">
        <v>267</v>
      </c>
      <c r="N259" s="6" t="s">
        <v>946</v>
      </c>
      <c r="O259" s="6" t="s">
        <v>946</v>
      </c>
      <c r="P259" s="6" t="s">
        <v>947</v>
      </c>
      <c r="Q259" s="6">
        <v>0</v>
      </c>
      <c r="R259" s="6">
        <v>43.289437</v>
      </c>
      <c r="S259" s="6">
        <v>76.994337999999999</v>
      </c>
      <c r="T259" s="6" t="s">
        <v>765</v>
      </c>
      <c r="U259" s="6" t="s">
        <v>766</v>
      </c>
      <c r="V259" s="6" t="s">
        <v>106</v>
      </c>
      <c r="X259" s="6">
        <v>6000</v>
      </c>
      <c r="Y259" s="6">
        <v>1919</v>
      </c>
      <c r="Z259" s="6">
        <v>6</v>
      </c>
      <c r="AA259" s="6">
        <v>10</v>
      </c>
      <c r="AB259" s="6">
        <v>1919</v>
      </c>
      <c r="AC259" s="6">
        <v>6</v>
      </c>
      <c r="AD259" s="6">
        <v>20</v>
      </c>
      <c r="AG259" s="6" t="s">
        <v>948</v>
      </c>
      <c r="AI259" s="6" t="s">
        <v>48</v>
      </c>
      <c r="AJ259" s="6" t="s">
        <v>1021</v>
      </c>
      <c r="AK259" s="6" t="s">
        <v>304</v>
      </c>
      <c r="AL259" s="6" t="b">
        <v>1</v>
      </c>
      <c r="AM259" s="6" t="b">
        <v>0</v>
      </c>
      <c r="AP259" t="s">
        <v>3631</v>
      </c>
      <c r="AQ259" t="s">
        <v>3632</v>
      </c>
      <c r="AR259" t="s">
        <v>3633</v>
      </c>
      <c r="AS259" t="s">
        <v>3634</v>
      </c>
      <c r="AT259" s="44" t="s">
        <v>48</v>
      </c>
      <c r="AU259" t="s">
        <v>1021</v>
      </c>
      <c r="AV259" t="s">
        <v>3889</v>
      </c>
      <c r="AW259" t="s">
        <v>3889</v>
      </c>
      <c r="AX259" t="s">
        <v>3779</v>
      </c>
      <c r="AY259" t="s">
        <v>3889</v>
      </c>
      <c r="AZ259" t="s">
        <v>3890</v>
      </c>
      <c r="BA259" t="s">
        <v>3630</v>
      </c>
      <c r="BB259"/>
    </row>
    <row r="260" spans="1:54" s="6" customFormat="1" x14ac:dyDescent="0.45">
      <c r="A260" s="5">
        <v>45777.561724537038</v>
      </c>
      <c r="B260" s="6">
        <v>412819044</v>
      </c>
      <c r="C260" s="6" t="s">
        <v>3565</v>
      </c>
      <c r="D260" s="6">
        <v>2</v>
      </c>
      <c r="E260" s="6" t="s">
        <v>247</v>
      </c>
      <c r="F260" s="6" t="s">
        <v>1026</v>
      </c>
      <c r="G260" s="6">
        <v>2590</v>
      </c>
      <c r="H260" s="6" t="s">
        <v>951</v>
      </c>
      <c r="I260" s="6">
        <v>1937</v>
      </c>
      <c r="J260" s="6" t="s">
        <v>952</v>
      </c>
      <c r="K260" s="6" t="s">
        <v>953</v>
      </c>
      <c r="L260" s="6" t="s">
        <v>954</v>
      </c>
      <c r="M260" s="6" t="s">
        <v>267</v>
      </c>
      <c r="N260" s="6" t="s">
        <v>946</v>
      </c>
      <c r="O260" s="6" t="s">
        <v>946</v>
      </c>
      <c r="P260" s="6" t="s">
        <v>947</v>
      </c>
      <c r="Q260" s="6">
        <v>0</v>
      </c>
      <c r="R260" s="6">
        <v>43.289437</v>
      </c>
      <c r="S260" s="6">
        <v>76.994337999999999</v>
      </c>
      <c r="T260" s="6" t="s">
        <v>765</v>
      </c>
      <c r="U260" s="6" t="s">
        <v>766</v>
      </c>
      <c r="V260" s="6" t="s">
        <v>106</v>
      </c>
      <c r="X260" s="6">
        <v>6000</v>
      </c>
      <c r="Y260" s="6">
        <v>1937</v>
      </c>
      <c r="Z260" s="6">
        <v>6</v>
      </c>
      <c r="AA260" s="6">
        <v>10</v>
      </c>
      <c r="AB260" s="6">
        <v>1937</v>
      </c>
      <c r="AC260" s="6">
        <v>6</v>
      </c>
      <c r="AD260" s="6">
        <v>18</v>
      </c>
      <c r="AG260" s="6" t="s">
        <v>948</v>
      </c>
      <c r="AH260" s="6" t="s">
        <v>949</v>
      </c>
      <c r="AI260" s="6" t="s">
        <v>48</v>
      </c>
      <c r="AJ260" s="6" t="s">
        <v>1021</v>
      </c>
      <c r="AK260" s="6" t="s">
        <v>304</v>
      </c>
      <c r="AL260" s="6" t="b">
        <v>1</v>
      </c>
      <c r="AM260" s="6" t="b">
        <v>0</v>
      </c>
      <c r="AP260" t="s">
        <v>3631</v>
      </c>
      <c r="AQ260" t="s">
        <v>3632</v>
      </c>
      <c r="AR260" t="s">
        <v>3633</v>
      </c>
      <c r="AS260" t="s">
        <v>3634</v>
      </c>
      <c r="AT260" s="44" t="s">
        <v>48</v>
      </c>
      <c r="AU260" t="s">
        <v>1021</v>
      </c>
      <c r="AV260" t="s">
        <v>3889</v>
      </c>
      <c r="AW260" t="s">
        <v>3889</v>
      </c>
      <c r="AX260" t="s">
        <v>3779</v>
      </c>
      <c r="AY260" t="s">
        <v>3889</v>
      </c>
      <c r="AZ260" t="s">
        <v>3890</v>
      </c>
      <c r="BA260" t="s">
        <v>3630</v>
      </c>
      <c r="BB260"/>
    </row>
    <row r="261" spans="1:54" s="6" customFormat="1" x14ac:dyDescent="0.45">
      <c r="A261" s="5">
        <v>45777.561180555553</v>
      </c>
      <c r="B261" s="6">
        <v>412819044</v>
      </c>
      <c r="C261" s="6" t="s">
        <v>3565</v>
      </c>
      <c r="D261" s="6">
        <v>1</v>
      </c>
      <c r="E261" s="6" t="s">
        <v>65</v>
      </c>
      <c r="F261" s="6" t="s">
        <v>1027</v>
      </c>
      <c r="G261" s="6">
        <v>2590</v>
      </c>
      <c r="H261" s="6" t="s">
        <v>951</v>
      </c>
      <c r="I261" s="6">
        <v>1937</v>
      </c>
      <c r="J261" s="6" t="s">
        <v>952</v>
      </c>
      <c r="K261" s="6" t="s">
        <v>953</v>
      </c>
      <c r="L261" s="6" t="s">
        <v>954</v>
      </c>
      <c r="M261" s="6" t="s">
        <v>267</v>
      </c>
      <c r="N261" s="6" t="s">
        <v>946</v>
      </c>
      <c r="O261" s="6" t="s">
        <v>946</v>
      </c>
      <c r="P261" s="6" t="s">
        <v>947</v>
      </c>
      <c r="Q261" s="6">
        <v>0</v>
      </c>
      <c r="R261" s="6">
        <v>43.289437</v>
      </c>
      <c r="S261" s="6">
        <v>76.994337999999999</v>
      </c>
      <c r="T261" s="6" t="s">
        <v>765</v>
      </c>
      <c r="U261" s="6" t="s">
        <v>766</v>
      </c>
      <c r="V261" s="6" t="s">
        <v>106</v>
      </c>
      <c r="X261" s="6">
        <v>6000</v>
      </c>
      <c r="Y261" s="6">
        <v>1937</v>
      </c>
      <c r="Z261" s="6">
        <v>6</v>
      </c>
      <c r="AA261" s="6">
        <v>22</v>
      </c>
      <c r="AG261" s="6" t="s">
        <v>948</v>
      </c>
      <c r="AH261" s="6" t="s">
        <v>949</v>
      </c>
      <c r="AI261" s="6" t="s">
        <v>48</v>
      </c>
      <c r="AJ261" s="6" t="s">
        <v>1021</v>
      </c>
      <c r="AK261" s="6" t="s">
        <v>304</v>
      </c>
      <c r="AL261" s="6" t="b">
        <v>1</v>
      </c>
      <c r="AM261" s="6" t="b">
        <v>0</v>
      </c>
      <c r="AP261" t="s">
        <v>3631</v>
      </c>
      <c r="AQ261" t="s">
        <v>3632</v>
      </c>
      <c r="AR261" t="s">
        <v>3633</v>
      </c>
      <c r="AS261" t="s">
        <v>3634</v>
      </c>
      <c r="AT261" s="44" t="s">
        <v>48</v>
      </c>
      <c r="AU261" t="s">
        <v>1021</v>
      </c>
      <c r="AV261" t="s">
        <v>3889</v>
      </c>
      <c r="AW261" t="s">
        <v>3889</v>
      </c>
      <c r="AX261" t="s">
        <v>3779</v>
      </c>
      <c r="AY261" t="s">
        <v>3889</v>
      </c>
      <c r="AZ261" t="s">
        <v>3890</v>
      </c>
      <c r="BA261" t="s">
        <v>3630</v>
      </c>
      <c r="BB261"/>
    </row>
    <row r="262" spans="1:54" s="6" customFormat="1" x14ac:dyDescent="0.45">
      <c r="A262" s="5">
        <v>45777.560636574082</v>
      </c>
      <c r="B262" s="6">
        <v>412819044</v>
      </c>
      <c r="C262" s="6" t="s">
        <v>3565</v>
      </c>
      <c r="D262" s="6">
        <v>2</v>
      </c>
      <c r="E262" s="6" t="s">
        <v>247</v>
      </c>
      <c r="F262" s="6" t="s">
        <v>993</v>
      </c>
      <c r="G262" s="6">
        <v>2590</v>
      </c>
      <c r="H262" s="6" t="s">
        <v>951</v>
      </c>
      <c r="I262" s="6">
        <v>1937</v>
      </c>
      <c r="J262" s="6" t="s">
        <v>952</v>
      </c>
      <c r="K262" s="6" t="s">
        <v>953</v>
      </c>
      <c r="L262" s="6" t="s">
        <v>954</v>
      </c>
      <c r="M262" s="6" t="s">
        <v>267</v>
      </c>
      <c r="N262" s="6" t="s">
        <v>946</v>
      </c>
      <c r="O262" s="6" t="s">
        <v>946</v>
      </c>
      <c r="P262" s="6" t="s">
        <v>947</v>
      </c>
      <c r="Q262" s="6">
        <v>0</v>
      </c>
      <c r="R262" s="6">
        <v>43.289437</v>
      </c>
      <c r="S262" s="6">
        <v>76.994337999999999</v>
      </c>
      <c r="T262" s="6" t="s">
        <v>765</v>
      </c>
      <c r="U262" s="6" t="s">
        <v>766</v>
      </c>
      <c r="V262" s="6" t="s">
        <v>106</v>
      </c>
      <c r="X262" s="6">
        <v>6000</v>
      </c>
      <c r="Y262" s="6">
        <v>1937</v>
      </c>
      <c r="Z262" s="6">
        <v>6</v>
      </c>
      <c r="AA262" s="6">
        <v>8</v>
      </c>
      <c r="AG262" s="6" t="s">
        <v>948</v>
      </c>
      <c r="AH262" s="6" t="s">
        <v>949</v>
      </c>
      <c r="AI262" s="6" t="s">
        <v>48</v>
      </c>
      <c r="AJ262" s="6" t="s">
        <v>1021</v>
      </c>
      <c r="AK262" s="6" t="s">
        <v>304</v>
      </c>
      <c r="AL262" s="6" t="b">
        <v>1</v>
      </c>
      <c r="AM262" s="6" t="b">
        <v>0</v>
      </c>
      <c r="AP262" t="s">
        <v>3631</v>
      </c>
      <c r="AQ262" t="s">
        <v>3632</v>
      </c>
      <c r="AR262" t="s">
        <v>3633</v>
      </c>
      <c r="AS262" t="s">
        <v>3634</v>
      </c>
      <c r="AT262" s="44" t="s">
        <v>48</v>
      </c>
      <c r="AU262" t="s">
        <v>1021</v>
      </c>
      <c r="AV262" t="s">
        <v>3889</v>
      </c>
      <c r="AW262" t="s">
        <v>3889</v>
      </c>
      <c r="AX262" t="s">
        <v>3779</v>
      </c>
      <c r="AY262" t="s">
        <v>3889</v>
      </c>
      <c r="AZ262" t="s">
        <v>3890</v>
      </c>
      <c r="BA262" t="s">
        <v>3630</v>
      </c>
      <c r="BB262"/>
    </row>
    <row r="263" spans="1:54" s="6" customFormat="1" x14ac:dyDescent="0.45">
      <c r="A263" s="5">
        <v>45777.559884259259</v>
      </c>
      <c r="B263" s="6">
        <v>412819044</v>
      </c>
      <c r="C263" s="6" t="s">
        <v>3565</v>
      </c>
      <c r="D263" s="6">
        <v>1</v>
      </c>
      <c r="E263" s="6" t="s">
        <v>65</v>
      </c>
      <c r="F263" s="6" t="s">
        <v>993</v>
      </c>
      <c r="G263" s="6">
        <v>2590</v>
      </c>
      <c r="H263" s="6" t="s">
        <v>951</v>
      </c>
      <c r="I263" s="6">
        <v>1937</v>
      </c>
      <c r="J263" s="6" t="s">
        <v>952</v>
      </c>
      <c r="K263" s="6" t="s">
        <v>953</v>
      </c>
      <c r="L263" s="6" t="s">
        <v>954</v>
      </c>
      <c r="M263" s="6" t="s">
        <v>267</v>
      </c>
      <c r="N263" s="6" t="s">
        <v>946</v>
      </c>
      <c r="O263" s="6" t="s">
        <v>946</v>
      </c>
      <c r="P263" s="6" t="s">
        <v>947</v>
      </c>
      <c r="Q263" s="6">
        <v>0</v>
      </c>
      <c r="R263" s="6">
        <v>43.289437</v>
      </c>
      <c r="S263" s="6">
        <v>76.994337999999999</v>
      </c>
      <c r="T263" s="6" t="s">
        <v>765</v>
      </c>
      <c r="U263" s="6" t="s">
        <v>766</v>
      </c>
      <c r="V263" s="6" t="s">
        <v>106</v>
      </c>
      <c r="X263" s="6">
        <v>6000</v>
      </c>
      <c r="Y263" s="6">
        <v>1937</v>
      </c>
      <c r="Z263" s="6">
        <v>6</v>
      </c>
      <c r="AA263" s="6">
        <v>4</v>
      </c>
      <c r="AE263" s="6" t="s">
        <v>1016</v>
      </c>
      <c r="AG263" s="6" t="s">
        <v>948</v>
      </c>
      <c r="AH263" s="6" t="s">
        <v>949</v>
      </c>
      <c r="AI263" s="6" t="s">
        <v>48</v>
      </c>
      <c r="AJ263" s="6" t="s">
        <v>1021</v>
      </c>
      <c r="AK263" s="6" t="s">
        <v>304</v>
      </c>
      <c r="AL263" s="6" t="b">
        <v>1</v>
      </c>
      <c r="AM263" s="6" t="b">
        <v>0</v>
      </c>
      <c r="AP263" t="s">
        <v>3631</v>
      </c>
      <c r="AQ263" t="s">
        <v>3632</v>
      </c>
      <c r="AR263" t="s">
        <v>3633</v>
      </c>
      <c r="AS263" t="s">
        <v>3634</v>
      </c>
      <c r="AT263" s="44" t="s">
        <v>48</v>
      </c>
      <c r="AU263" t="s">
        <v>1021</v>
      </c>
      <c r="AV263" t="s">
        <v>3889</v>
      </c>
      <c r="AW263" t="s">
        <v>3889</v>
      </c>
      <c r="AX263" t="s">
        <v>3779</v>
      </c>
      <c r="AY263" t="s">
        <v>3889</v>
      </c>
      <c r="AZ263" t="s">
        <v>3890</v>
      </c>
      <c r="BA263" t="s">
        <v>3630</v>
      </c>
      <c r="BB263"/>
    </row>
    <row r="264" spans="1:54" s="6" customFormat="1" x14ac:dyDescent="0.45">
      <c r="A264" s="5">
        <v>45777.559479166674</v>
      </c>
      <c r="B264" s="6">
        <v>412819044</v>
      </c>
      <c r="C264" s="6" t="s">
        <v>3565</v>
      </c>
      <c r="D264" s="6">
        <v>3</v>
      </c>
      <c r="E264" s="6" t="s">
        <v>846</v>
      </c>
      <c r="G264" s="6">
        <v>2590</v>
      </c>
      <c r="H264" s="6" t="s">
        <v>951</v>
      </c>
      <c r="I264" s="6">
        <v>1937</v>
      </c>
      <c r="J264" s="6" t="s">
        <v>952</v>
      </c>
      <c r="K264" s="6" t="s">
        <v>953</v>
      </c>
      <c r="L264" s="6" t="s">
        <v>954</v>
      </c>
      <c r="M264" s="6" t="s">
        <v>267</v>
      </c>
      <c r="N264" s="6" t="s">
        <v>946</v>
      </c>
      <c r="O264" s="6" t="s">
        <v>946</v>
      </c>
      <c r="P264" s="6" t="s">
        <v>947</v>
      </c>
      <c r="Q264" s="6">
        <v>0</v>
      </c>
      <c r="R264" s="6">
        <v>43.289437</v>
      </c>
      <c r="S264" s="6">
        <v>76.994337999999999</v>
      </c>
      <c r="T264" s="6" t="s">
        <v>765</v>
      </c>
      <c r="U264" s="6" t="s">
        <v>766</v>
      </c>
      <c r="V264" s="6" t="s">
        <v>106</v>
      </c>
      <c r="X264" s="6">
        <v>6000</v>
      </c>
      <c r="Y264" s="6">
        <v>1937</v>
      </c>
      <c r="Z264" s="6">
        <v>6</v>
      </c>
      <c r="AA264" s="6">
        <v>15</v>
      </c>
      <c r="AG264" s="6" t="s">
        <v>948</v>
      </c>
      <c r="AH264" s="6" t="s">
        <v>949</v>
      </c>
      <c r="AI264" s="6" t="s">
        <v>48</v>
      </c>
      <c r="AJ264" s="6" t="s">
        <v>1021</v>
      </c>
      <c r="AK264" s="6" t="s">
        <v>304</v>
      </c>
      <c r="AL264" s="6" t="b">
        <v>1</v>
      </c>
      <c r="AM264" s="6" t="b">
        <v>0</v>
      </c>
      <c r="AP264" t="s">
        <v>3631</v>
      </c>
      <c r="AQ264" t="s">
        <v>3632</v>
      </c>
      <c r="AR264" t="s">
        <v>3633</v>
      </c>
      <c r="AS264" t="s">
        <v>3634</v>
      </c>
      <c r="AT264" s="44" t="s">
        <v>48</v>
      </c>
      <c r="AU264" t="s">
        <v>1021</v>
      </c>
      <c r="AV264" t="s">
        <v>3889</v>
      </c>
      <c r="AW264" t="s">
        <v>3889</v>
      </c>
      <c r="AX264" t="s">
        <v>3779</v>
      </c>
      <c r="AY264" t="s">
        <v>3889</v>
      </c>
      <c r="AZ264" t="s">
        <v>3890</v>
      </c>
      <c r="BA264" t="s">
        <v>3630</v>
      </c>
      <c r="BB264"/>
    </row>
    <row r="265" spans="1:54" s="6" customFormat="1" x14ac:dyDescent="0.45">
      <c r="A265" s="5">
        <v>45777.559120370373</v>
      </c>
      <c r="B265" s="6">
        <v>412819044</v>
      </c>
      <c r="C265" s="6" t="s">
        <v>3565</v>
      </c>
      <c r="D265" s="6">
        <v>5</v>
      </c>
      <c r="E265" s="6" t="s">
        <v>1028</v>
      </c>
      <c r="G265" s="6">
        <v>2590</v>
      </c>
      <c r="H265" s="6" t="s">
        <v>951</v>
      </c>
      <c r="I265" s="6">
        <v>1937</v>
      </c>
      <c r="J265" s="6" t="s">
        <v>952</v>
      </c>
      <c r="K265" s="6" t="s">
        <v>953</v>
      </c>
      <c r="L265" s="6" t="s">
        <v>954</v>
      </c>
      <c r="M265" s="6" t="s">
        <v>267</v>
      </c>
      <c r="N265" s="6" t="s">
        <v>946</v>
      </c>
      <c r="O265" s="6" t="s">
        <v>946</v>
      </c>
      <c r="P265" s="6" t="s">
        <v>947</v>
      </c>
      <c r="Q265" s="6">
        <v>0</v>
      </c>
      <c r="R265" s="6">
        <v>43.289437</v>
      </c>
      <c r="S265" s="6">
        <v>76.994337999999999</v>
      </c>
      <c r="T265" s="6" t="s">
        <v>765</v>
      </c>
      <c r="U265" s="6" t="s">
        <v>766</v>
      </c>
      <c r="V265" s="6" t="s">
        <v>106</v>
      </c>
      <c r="X265" s="6">
        <v>6000</v>
      </c>
      <c r="Y265" s="6">
        <v>1919</v>
      </c>
      <c r="Z265" s="6">
        <v>6</v>
      </c>
      <c r="AA265" s="6">
        <v>1</v>
      </c>
      <c r="AB265" s="6">
        <v>1919</v>
      </c>
      <c r="AC265" s="6">
        <v>6</v>
      </c>
      <c r="AD265" s="6">
        <v>11</v>
      </c>
      <c r="AG265" s="6" t="s">
        <v>948</v>
      </c>
      <c r="AI265" s="6" t="s">
        <v>48</v>
      </c>
      <c r="AJ265" s="6" t="s">
        <v>1021</v>
      </c>
      <c r="AK265" s="6" t="s">
        <v>304</v>
      </c>
      <c r="AL265" s="6" t="b">
        <v>1</v>
      </c>
      <c r="AM265" s="6" t="b">
        <v>0</v>
      </c>
      <c r="AP265" t="s">
        <v>3631</v>
      </c>
      <c r="AQ265" t="s">
        <v>3632</v>
      </c>
      <c r="AR265" t="s">
        <v>3633</v>
      </c>
      <c r="AS265" t="s">
        <v>3634</v>
      </c>
      <c r="AT265" s="44" t="s">
        <v>48</v>
      </c>
      <c r="AU265" t="s">
        <v>1021</v>
      </c>
      <c r="AV265" t="s">
        <v>3889</v>
      </c>
      <c r="AW265" t="s">
        <v>3889</v>
      </c>
      <c r="AX265" t="s">
        <v>3779</v>
      </c>
      <c r="AY265" t="s">
        <v>3889</v>
      </c>
      <c r="AZ265" t="s">
        <v>3890</v>
      </c>
      <c r="BA265" t="s">
        <v>3630</v>
      </c>
      <c r="BB265"/>
    </row>
    <row r="266" spans="1:54" s="6" customFormat="1" x14ac:dyDescent="0.45">
      <c r="A266" s="5">
        <v>45777.558668981481</v>
      </c>
      <c r="B266" s="6">
        <v>412819044</v>
      </c>
      <c r="C266" s="6" t="s">
        <v>3565</v>
      </c>
      <c r="D266" s="6">
        <v>6</v>
      </c>
      <c r="E266" s="6" t="s">
        <v>940</v>
      </c>
      <c r="G266" s="6">
        <v>2590</v>
      </c>
      <c r="H266" s="6" t="s">
        <v>951</v>
      </c>
      <c r="I266" s="6">
        <v>1937</v>
      </c>
      <c r="J266" s="6" t="s">
        <v>952</v>
      </c>
      <c r="K266" s="6" t="s">
        <v>953</v>
      </c>
      <c r="L266" s="6" t="s">
        <v>954</v>
      </c>
      <c r="M266" s="6" t="s">
        <v>267</v>
      </c>
      <c r="N266" s="6" t="s">
        <v>946</v>
      </c>
      <c r="O266" s="6" t="s">
        <v>946</v>
      </c>
      <c r="P266" s="6" t="s">
        <v>947</v>
      </c>
      <c r="Q266" s="6">
        <v>0</v>
      </c>
      <c r="R266" s="6">
        <v>43.289437</v>
      </c>
      <c r="S266" s="6">
        <v>76.994337999999999</v>
      </c>
      <c r="T266" s="6" t="s">
        <v>765</v>
      </c>
      <c r="U266" s="6" t="s">
        <v>766</v>
      </c>
      <c r="V266" s="6" t="s">
        <v>106</v>
      </c>
      <c r="X266" s="6">
        <v>6000</v>
      </c>
      <c r="Y266" s="6">
        <v>1919</v>
      </c>
      <c r="Z266" s="6">
        <v>5</v>
      </c>
      <c r="AA266" s="6">
        <v>1</v>
      </c>
      <c r="AB266" s="6">
        <v>1919</v>
      </c>
      <c r="AC266" s="6">
        <v>5</v>
      </c>
      <c r="AD266" s="6">
        <v>31</v>
      </c>
      <c r="AG266" s="6" t="s">
        <v>948</v>
      </c>
      <c r="AI266" s="6" t="s">
        <v>48</v>
      </c>
      <c r="AJ266" s="6" t="s">
        <v>1021</v>
      </c>
      <c r="AK266" s="6" t="s">
        <v>304</v>
      </c>
      <c r="AL266" s="6" t="b">
        <v>1</v>
      </c>
      <c r="AM266" s="6" t="b">
        <v>0</v>
      </c>
      <c r="AP266" t="s">
        <v>3631</v>
      </c>
      <c r="AQ266" t="s">
        <v>3632</v>
      </c>
      <c r="AR266" t="s">
        <v>3633</v>
      </c>
      <c r="AS266" t="s">
        <v>3634</v>
      </c>
      <c r="AT266" s="44" t="s">
        <v>48</v>
      </c>
      <c r="AU266" t="s">
        <v>1021</v>
      </c>
      <c r="AV266" t="s">
        <v>3889</v>
      </c>
      <c r="AW266" t="s">
        <v>3889</v>
      </c>
      <c r="AX266" t="s">
        <v>3779</v>
      </c>
      <c r="AY266" t="s">
        <v>3889</v>
      </c>
      <c r="AZ266" t="s">
        <v>3890</v>
      </c>
      <c r="BA266" t="s">
        <v>3630</v>
      </c>
      <c r="BB266"/>
    </row>
    <row r="267" spans="1:54" s="6" customFormat="1" x14ac:dyDescent="0.45">
      <c r="A267" s="5">
        <v>45777.558368055557</v>
      </c>
      <c r="B267" s="6">
        <v>412819044</v>
      </c>
      <c r="C267" s="6" t="s">
        <v>3565</v>
      </c>
      <c r="D267" s="6">
        <v>1</v>
      </c>
      <c r="E267" s="6" t="s">
        <v>51</v>
      </c>
      <c r="G267" s="6">
        <v>2590</v>
      </c>
      <c r="H267" s="6" t="s">
        <v>951</v>
      </c>
      <c r="I267" s="6">
        <v>1937</v>
      </c>
      <c r="J267" s="6" t="s">
        <v>952</v>
      </c>
      <c r="K267" s="6" t="s">
        <v>953</v>
      </c>
      <c r="L267" s="6" t="s">
        <v>954</v>
      </c>
      <c r="M267" s="6" t="s">
        <v>267</v>
      </c>
      <c r="N267" s="6" t="s">
        <v>946</v>
      </c>
      <c r="O267" s="6" t="s">
        <v>946</v>
      </c>
      <c r="P267" s="6" t="s">
        <v>947</v>
      </c>
      <c r="Q267" s="6">
        <v>0</v>
      </c>
      <c r="R267" s="6">
        <v>43.289437</v>
      </c>
      <c r="S267" s="6">
        <v>76.994337999999999</v>
      </c>
      <c r="T267" s="6" t="s">
        <v>765</v>
      </c>
      <c r="U267" s="6" t="s">
        <v>766</v>
      </c>
      <c r="V267" s="6" t="s">
        <v>106</v>
      </c>
      <c r="X267" s="6">
        <v>6000</v>
      </c>
      <c r="Y267" s="6">
        <v>1921</v>
      </c>
      <c r="Z267" s="6">
        <v>4</v>
      </c>
      <c r="AA267" s="6">
        <v>10</v>
      </c>
      <c r="AB267" s="6">
        <v>1921</v>
      </c>
      <c r="AC267" s="6">
        <v>4</v>
      </c>
      <c r="AD267" s="6">
        <v>30</v>
      </c>
      <c r="AG267" s="6" t="s">
        <v>948</v>
      </c>
      <c r="AI267" s="6" t="s">
        <v>48</v>
      </c>
      <c r="AJ267" s="6" t="s">
        <v>1021</v>
      </c>
      <c r="AK267" s="6" t="s">
        <v>304</v>
      </c>
      <c r="AL267" s="6" t="b">
        <v>1</v>
      </c>
      <c r="AM267" s="6" t="b">
        <v>0</v>
      </c>
      <c r="AP267" t="s">
        <v>3631</v>
      </c>
      <c r="AQ267" t="s">
        <v>3632</v>
      </c>
      <c r="AR267" t="s">
        <v>3633</v>
      </c>
      <c r="AS267" t="s">
        <v>3634</v>
      </c>
      <c r="AT267" s="44" t="s">
        <v>48</v>
      </c>
      <c r="AU267" t="s">
        <v>1021</v>
      </c>
      <c r="AV267" t="s">
        <v>3889</v>
      </c>
      <c r="AW267" t="s">
        <v>3889</v>
      </c>
      <c r="AX267" t="s">
        <v>3779</v>
      </c>
      <c r="AY267" t="s">
        <v>3889</v>
      </c>
      <c r="AZ267" t="s">
        <v>3890</v>
      </c>
      <c r="BA267" t="s">
        <v>3630</v>
      </c>
      <c r="BB267"/>
    </row>
    <row r="268" spans="1:54" s="6" customFormat="1" x14ac:dyDescent="0.45">
      <c r="A268" s="5">
        <v>45777.557812500003</v>
      </c>
      <c r="B268" s="6">
        <v>412819044</v>
      </c>
      <c r="C268" s="6" t="s">
        <v>3565</v>
      </c>
      <c r="D268" s="6">
        <v>1</v>
      </c>
      <c r="E268" s="6" t="s">
        <v>51</v>
      </c>
      <c r="G268" s="6">
        <v>2590</v>
      </c>
      <c r="H268" s="6" t="s">
        <v>951</v>
      </c>
      <c r="I268" s="6">
        <v>1937</v>
      </c>
      <c r="J268" s="6" t="s">
        <v>952</v>
      </c>
      <c r="K268" s="6" t="s">
        <v>953</v>
      </c>
      <c r="L268" s="6" t="s">
        <v>954</v>
      </c>
      <c r="M268" s="6" t="s">
        <v>267</v>
      </c>
      <c r="N268" s="6" t="s">
        <v>946</v>
      </c>
      <c r="O268" s="6" t="s">
        <v>946</v>
      </c>
      <c r="P268" s="6" t="s">
        <v>947</v>
      </c>
      <c r="Q268" s="6">
        <v>0</v>
      </c>
      <c r="R268" s="6">
        <v>43.289437</v>
      </c>
      <c r="S268" s="6">
        <v>76.994337999999999</v>
      </c>
      <c r="T268" s="6" t="s">
        <v>765</v>
      </c>
      <c r="U268" s="6" t="s">
        <v>766</v>
      </c>
      <c r="V268" s="6" t="s">
        <v>106</v>
      </c>
      <c r="X268" s="6">
        <v>6000</v>
      </c>
      <c r="Y268" s="6">
        <v>1921</v>
      </c>
      <c r="Z268" s="6">
        <v>6</v>
      </c>
      <c r="AA268" s="6">
        <v>10</v>
      </c>
      <c r="AB268" s="6">
        <v>1921</v>
      </c>
      <c r="AC268" s="6">
        <v>6</v>
      </c>
      <c r="AD268" s="6">
        <v>12</v>
      </c>
      <c r="AG268" s="6" t="s">
        <v>948</v>
      </c>
      <c r="AI268" s="6" t="s">
        <v>48</v>
      </c>
      <c r="AJ268" s="6" t="s">
        <v>1021</v>
      </c>
      <c r="AK268" s="6" t="s">
        <v>1029</v>
      </c>
      <c r="AL268" s="6" t="b">
        <v>1</v>
      </c>
      <c r="AM268" s="6" t="b">
        <v>0</v>
      </c>
      <c r="AP268" t="s">
        <v>3631</v>
      </c>
      <c r="AQ268" t="s">
        <v>3632</v>
      </c>
      <c r="AR268" t="s">
        <v>3633</v>
      </c>
      <c r="AS268" t="s">
        <v>3634</v>
      </c>
      <c r="AT268" s="44" t="s">
        <v>48</v>
      </c>
      <c r="AU268" t="s">
        <v>1021</v>
      </c>
      <c r="AV268" t="s">
        <v>3891</v>
      </c>
      <c r="AW268" t="s">
        <v>3891</v>
      </c>
      <c r="AX268" t="s">
        <v>3893</v>
      </c>
      <c r="AY268" t="s">
        <v>3891</v>
      </c>
      <c r="AZ268" t="s">
        <v>3892</v>
      </c>
      <c r="BA268" t="s">
        <v>3630</v>
      </c>
      <c r="BB268"/>
    </row>
    <row r="269" spans="1:54" s="6" customFormat="1" x14ac:dyDescent="0.45">
      <c r="A269" s="5">
        <v>45777.556620370371</v>
      </c>
      <c r="B269" s="6">
        <v>412819044</v>
      </c>
      <c r="C269" s="6" t="s">
        <v>3565</v>
      </c>
      <c r="D269" s="6">
        <v>1</v>
      </c>
      <c r="E269" s="6" t="s">
        <v>65</v>
      </c>
      <c r="G269" s="6">
        <v>2590</v>
      </c>
      <c r="H269" s="6" t="s">
        <v>951</v>
      </c>
      <c r="I269" s="6">
        <v>1937</v>
      </c>
      <c r="J269" s="6" t="s">
        <v>952</v>
      </c>
      <c r="K269" s="6" t="s">
        <v>953</v>
      </c>
      <c r="L269" s="6" t="s">
        <v>954</v>
      </c>
      <c r="M269" s="6" t="s">
        <v>267</v>
      </c>
      <c r="N269" s="6" t="s">
        <v>946</v>
      </c>
      <c r="O269" s="6" t="s">
        <v>946</v>
      </c>
      <c r="P269" s="6" t="s">
        <v>947</v>
      </c>
      <c r="Q269" s="6">
        <v>0</v>
      </c>
      <c r="R269" s="6">
        <v>43.289437</v>
      </c>
      <c r="S269" s="6">
        <v>76.994337999999999</v>
      </c>
      <c r="T269" s="6" t="s">
        <v>765</v>
      </c>
      <c r="U269" s="6" t="s">
        <v>766</v>
      </c>
      <c r="V269" s="6" t="s">
        <v>106</v>
      </c>
      <c r="X269" s="6">
        <v>6000</v>
      </c>
      <c r="Y269" s="6">
        <v>1937</v>
      </c>
      <c r="Z269" s="6">
        <v>7</v>
      </c>
      <c r="AA269" s="6">
        <v>4</v>
      </c>
      <c r="AG269" s="6" t="s">
        <v>948</v>
      </c>
      <c r="AH269" s="6" t="s">
        <v>949</v>
      </c>
      <c r="AI269" s="6" t="s">
        <v>48</v>
      </c>
      <c r="AJ269" s="6" t="s">
        <v>1030</v>
      </c>
      <c r="AK269" s="6" t="s">
        <v>1031</v>
      </c>
      <c r="AL269" s="6" t="b">
        <v>1</v>
      </c>
      <c r="AM269" s="6" t="b">
        <v>0</v>
      </c>
      <c r="AP269" t="s">
        <v>3631</v>
      </c>
      <c r="AQ269" t="s">
        <v>3632</v>
      </c>
      <c r="AR269" t="s">
        <v>3633</v>
      </c>
      <c r="AS269" t="s">
        <v>3634</v>
      </c>
      <c r="AT269" s="44" t="s">
        <v>48</v>
      </c>
      <c r="AU269" t="s">
        <v>1030</v>
      </c>
      <c r="AV269" t="s">
        <v>3896</v>
      </c>
      <c r="AW269" t="s">
        <v>3896</v>
      </c>
      <c r="AX269" t="s">
        <v>3897</v>
      </c>
      <c r="AY269" t="s">
        <v>3894</v>
      </c>
      <c r="AZ269" t="s">
        <v>3895</v>
      </c>
      <c r="BA269" t="s">
        <v>3630</v>
      </c>
      <c r="BB269"/>
    </row>
    <row r="270" spans="1:54" s="6" customFormat="1" x14ac:dyDescent="0.45">
      <c r="A270" s="5">
        <v>45777.556307870371</v>
      </c>
      <c r="B270" s="6">
        <v>412819044</v>
      </c>
      <c r="C270" s="6" t="s">
        <v>3565</v>
      </c>
      <c r="D270" s="6">
        <v>1</v>
      </c>
      <c r="E270" s="6" t="s">
        <v>65</v>
      </c>
      <c r="G270" s="6">
        <v>2590</v>
      </c>
      <c r="H270" s="6" t="s">
        <v>951</v>
      </c>
      <c r="I270" s="6">
        <v>1937</v>
      </c>
      <c r="J270" s="6" t="s">
        <v>952</v>
      </c>
      <c r="K270" s="6" t="s">
        <v>953</v>
      </c>
      <c r="L270" s="6" t="s">
        <v>954</v>
      </c>
      <c r="M270" s="6" t="s">
        <v>267</v>
      </c>
      <c r="N270" s="6" t="s">
        <v>946</v>
      </c>
      <c r="O270" s="6" t="s">
        <v>946</v>
      </c>
      <c r="P270" s="6" t="s">
        <v>947</v>
      </c>
      <c r="Q270" s="6">
        <v>0</v>
      </c>
      <c r="R270" s="6">
        <v>43.289437</v>
      </c>
      <c r="S270" s="6">
        <v>76.994337999999999</v>
      </c>
      <c r="T270" s="6" t="s">
        <v>765</v>
      </c>
      <c r="U270" s="6" t="s">
        <v>766</v>
      </c>
      <c r="V270" s="6" t="s">
        <v>106</v>
      </c>
      <c r="X270" s="6">
        <v>6000</v>
      </c>
      <c r="Y270" s="6">
        <v>1920</v>
      </c>
      <c r="Z270" s="6">
        <v>6</v>
      </c>
      <c r="AA270" s="6">
        <v>19</v>
      </c>
      <c r="AE270" s="6" t="s">
        <v>994</v>
      </c>
      <c r="AG270" s="6" t="s">
        <v>948</v>
      </c>
      <c r="AI270" s="6" t="s">
        <v>48</v>
      </c>
      <c r="AJ270" s="6" t="s">
        <v>1030</v>
      </c>
      <c r="AK270" s="6" t="s">
        <v>1031</v>
      </c>
      <c r="AL270" s="6" t="b">
        <v>1</v>
      </c>
      <c r="AM270" s="6" t="b">
        <v>0</v>
      </c>
      <c r="AP270" t="s">
        <v>3631</v>
      </c>
      <c r="AQ270" t="s">
        <v>3632</v>
      </c>
      <c r="AR270" t="s">
        <v>3633</v>
      </c>
      <c r="AS270" t="s">
        <v>3634</v>
      </c>
      <c r="AT270" s="44" t="s">
        <v>48</v>
      </c>
      <c r="AU270" t="s">
        <v>1030</v>
      </c>
      <c r="AV270" t="s">
        <v>3896</v>
      </c>
      <c r="AW270" t="s">
        <v>3896</v>
      </c>
      <c r="AX270" t="s">
        <v>3897</v>
      </c>
      <c r="AY270" t="s">
        <v>3894</v>
      </c>
      <c r="AZ270" t="s">
        <v>3895</v>
      </c>
      <c r="BA270" t="s">
        <v>3630</v>
      </c>
      <c r="BB270"/>
    </row>
    <row r="271" spans="1:54" s="6" customFormat="1" x14ac:dyDescent="0.45">
      <c r="A271" s="5">
        <v>45777.555983796286</v>
      </c>
      <c r="B271" s="6">
        <v>412819044</v>
      </c>
      <c r="C271" s="6" t="s">
        <v>3565</v>
      </c>
      <c r="D271" s="6">
        <v>1</v>
      </c>
      <c r="E271" s="6" t="s">
        <v>51</v>
      </c>
      <c r="G271" s="6">
        <v>2590</v>
      </c>
      <c r="H271" s="6" t="s">
        <v>951</v>
      </c>
      <c r="I271" s="6">
        <v>1937</v>
      </c>
      <c r="J271" s="6" t="s">
        <v>952</v>
      </c>
      <c r="K271" s="6" t="s">
        <v>953</v>
      </c>
      <c r="L271" s="6" t="s">
        <v>954</v>
      </c>
      <c r="M271" s="6" t="s">
        <v>267</v>
      </c>
      <c r="N271" s="6" t="s">
        <v>946</v>
      </c>
      <c r="O271" s="6" t="s">
        <v>946</v>
      </c>
      <c r="P271" s="6" t="s">
        <v>947</v>
      </c>
      <c r="Q271" s="6">
        <v>0</v>
      </c>
      <c r="R271" s="6">
        <v>43.289437</v>
      </c>
      <c r="S271" s="6">
        <v>76.994337999999999</v>
      </c>
      <c r="T271" s="6" t="s">
        <v>765</v>
      </c>
      <c r="U271" s="6" t="s">
        <v>766</v>
      </c>
      <c r="V271" s="6" t="s">
        <v>106</v>
      </c>
      <c r="X271" s="6">
        <v>6000</v>
      </c>
      <c r="Y271" s="6">
        <v>1937</v>
      </c>
      <c r="Z271" s="6">
        <v>6</v>
      </c>
      <c r="AA271" s="6">
        <v>11</v>
      </c>
      <c r="AG271" s="6" t="s">
        <v>948</v>
      </c>
      <c r="AH271" s="6" t="s">
        <v>949</v>
      </c>
      <c r="AI271" s="6" t="s">
        <v>48</v>
      </c>
      <c r="AJ271" s="6" t="s">
        <v>1030</v>
      </c>
      <c r="AK271" s="6" t="s">
        <v>1031</v>
      </c>
      <c r="AL271" s="6" t="b">
        <v>1</v>
      </c>
      <c r="AM271" s="6" t="b">
        <v>0</v>
      </c>
      <c r="AP271" t="s">
        <v>3631</v>
      </c>
      <c r="AQ271" t="s">
        <v>3632</v>
      </c>
      <c r="AR271" t="s">
        <v>3633</v>
      </c>
      <c r="AS271" t="s">
        <v>3634</v>
      </c>
      <c r="AT271" s="44" t="s">
        <v>48</v>
      </c>
      <c r="AU271" t="s">
        <v>1030</v>
      </c>
      <c r="AV271" t="s">
        <v>3896</v>
      </c>
      <c r="AW271" t="s">
        <v>3896</v>
      </c>
      <c r="AX271" t="s">
        <v>3897</v>
      </c>
      <c r="AY271" t="s">
        <v>3894</v>
      </c>
      <c r="AZ271" t="s">
        <v>3895</v>
      </c>
      <c r="BA271" t="s">
        <v>3630</v>
      </c>
      <c r="BB271"/>
    </row>
    <row r="272" spans="1:54" s="6" customFormat="1" x14ac:dyDescent="0.45">
      <c r="A272" s="5">
        <v>45776.81622685185</v>
      </c>
      <c r="B272" s="6">
        <v>412819044</v>
      </c>
      <c r="C272" s="6" t="s">
        <v>3565</v>
      </c>
      <c r="D272" s="6">
        <v>3</v>
      </c>
      <c r="E272" s="6" t="s">
        <v>71</v>
      </c>
      <c r="G272" s="6">
        <v>2590</v>
      </c>
      <c r="H272" s="6" t="s">
        <v>951</v>
      </c>
      <c r="I272" s="6">
        <v>1937</v>
      </c>
      <c r="J272" s="6" t="s">
        <v>952</v>
      </c>
      <c r="K272" s="6" t="s">
        <v>953</v>
      </c>
      <c r="L272" s="6" t="s">
        <v>954</v>
      </c>
      <c r="M272" s="6" t="s">
        <v>267</v>
      </c>
      <c r="N272" s="6" t="s">
        <v>946</v>
      </c>
      <c r="O272" s="6" t="s">
        <v>946</v>
      </c>
      <c r="P272" s="6" t="s">
        <v>1018</v>
      </c>
      <c r="Q272" s="6">
        <v>0</v>
      </c>
      <c r="R272" s="6">
        <v>45.718308999999998</v>
      </c>
      <c r="S272" s="6">
        <v>77.246391000000003</v>
      </c>
      <c r="T272" s="6" t="s">
        <v>1019</v>
      </c>
      <c r="U272" s="6" t="s">
        <v>1020</v>
      </c>
      <c r="V272" s="6" t="s">
        <v>106</v>
      </c>
      <c r="X272" s="6">
        <v>50000</v>
      </c>
      <c r="Y272" s="6">
        <v>1910</v>
      </c>
      <c r="AG272" s="6" t="s">
        <v>948</v>
      </c>
      <c r="AH272" s="6" t="s">
        <v>959</v>
      </c>
      <c r="AI272" s="6" t="s">
        <v>1032</v>
      </c>
      <c r="AJ272" s="6" t="s">
        <v>1033</v>
      </c>
      <c r="AK272" s="6" t="s">
        <v>1034</v>
      </c>
      <c r="AL272" s="6" t="b">
        <v>1</v>
      </c>
      <c r="AM272" s="6" t="b">
        <v>0</v>
      </c>
      <c r="AP272" t="s">
        <v>3631</v>
      </c>
      <c r="AQ272" t="s">
        <v>3632</v>
      </c>
      <c r="AR272" t="s">
        <v>3633</v>
      </c>
      <c r="AS272" t="s">
        <v>3634</v>
      </c>
      <c r="AT272" s="44" t="s">
        <v>1032</v>
      </c>
      <c r="AU272" t="s">
        <v>1033</v>
      </c>
      <c r="AV272" t="s">
        <v>3898</v>
      </c>
      <c r="AW272" t="s">
        <v>3898</v>
      </c>
      <c r="AX272" t="s">
        <v>3900</v>
      </c>
      <c r="AY272" t="s">
        <v>3898</v>
      </c>
      <c r="AZ272" t="s">
        <v>3899</v>
      </c>
      <c r="BA272" t="s">
        <v>3630</v>
      </c>
      <c r="BB272"/>
    </row>
    <row r="273" spans="1:54" s="6" customFormat="1" x14ac:dyDescent="0.45">
      <c r="A273" s="5">
        <v>45776.815555555557</v>
      </c>
      <c r="B273" s="6">
        <v>412819044</v>
      </c>
      <c r="C273" s="6" t="s">
        <v>3565</v>
      </c>
      <c r="D273" s="6">
        <v>1</v>
      </c>
      <c r="E273" s="6" t="s">
        <v>51</v>
      </c>
      <c r="G273" s="6">
        <v>2590</v>
      </c>
      <c r="H273" s="6" t="s">
        <v>951</v>
      </c>
      <c r="I273" s="6">
        <v>1937</v>
      </c>
      <c r="J273" s="6" t="s">
        <v>952</v>
      </c>
      <c r="K273" s="6" t="s">
        <v>953</v>
      </c>
      <c r="L273" s="6" t="s">
        <v>954</v>
      </c>
      <c r="M273" s="6" t="s">
        <v>267</v>
      </c>
      <c r="N273" s="6" t="s">
        <v>946</v>
      </c>
      <c r="O273" s="6" t="s">
        <v>946</v>
      </c>
      <c r="P273" s="6" t="s">
        <v>946</v>
      </c>
      <c r="Q273" s="6">
        <v>0</v>
      </c>
      <c r="V273" s="6" t="s">
        <v>119</v>
      </c>
      <c r="X273" s="6">
        <v>2000</v>
      </c>
      <c r="Y273" s="6">
        <v>1937</v>
      </c>
      <c r="AG273" s="6" t="s">
        <v>948</v>
      </c>
      <c r="AH273" s="6" t="s">
        <v>997</v>
      </c>
      <c r="AI273" s="6" t="s">
        <v>1032</v>
      </c>
      <c r="AJ273" s="6" t="s">
        <v>1033</v>
      </c>
      <c r="AK273" s="6" t="s">
        <v>1034</v>
      </c>
      <c r="AL273" s="6" t="b">
        <v>1</v>
      </c>
      <c r="AM273" s="6" t="b">
        <v>0</v>
      </c>
      <c r="AP273" t="s">
        <v>3631</v>
      </c>
      <c r="AQ273" t="s">
        <v>3632</v>
      </c>
      <c r="AR273" t="s">
        <v>3633</v>
      </c>
      <c r="AS273" t="s">
        <v>3634</v>
      </c>
      <c r="AT273" s="44" t="s">
        <v>1032</v>
      </c>
      <c r="AU273" t="s">
        <v>1033</v>
      </c>
      <c r="AV273" t="s">
        <v>3898</v>
      </c>
      <c r="AW273" t="s">
        <v>3898</v>
      </c>
      <c r="AX273" t="s">
        <v>3900</v>
      </c>
      <c r="AY273" t="s">
        <v>3898</v>
      </c>
      <c r="AZ273" t="s">
        <v>3899</v>
      </c>
      <c r="BA273" t="s">
        <v>3630</v>
      </c>
      <c r="BB273"/>
    </row>
    <row r="274" spans="1:54" s="6" customFormat="1" x14ac:dyDescent="0.45">
      <c r="A274" s="5">
        <v>45776.815104166672</v>
      </c>
      <c r="B274" s="6">
        <v>412819044</v>
      </c>
      <c r="C274" s="6" t="s">
        <v>3565</v>
      </c>
      <c r="D274" s="6">
        <v>2</v>
      </c>
      <c r="E274" s="6" t="s">
        <v>222</v>
      </c>
      <c r="G274" s="6">
        <v>2590</v>
      </c>
      <c r="H274" s="6" t="s">
        <v>951</v>
      </c>
      <c r="I274" s="6">
        <v>1937</v>
      </c>
      <c r="J274" s="6" t="s">
        <v>952</v>
      </c>
      <c r="K274" s="6" t="s">
        <v>953</v>
      </c>
      <c r="L274" s="6" t="s">
        <v>954</v>
      </c>
      <c r="M274" s="6" t="s">
        <v>267</v>
      </c>
      <c r="N274" s="6" t="s">
        <v>946</v>
      </c>
      <c r="O274" s="6" t="s">
        <v>946</v>
      </c>
      <c r="P274" s="6" t="s">
        <v>1035</v>
      </c>
      <c r="Q274" s="6">
        <v>0</v>
      </c>
      <c r="R274" s="6">
        <v>43.190280000000001</v>
      </c>
      <c r="S274" s="6">
        <v>76.536109999999994</v>
      </c>
      <c r="T274" s="6" t="s">
        <v>1036</v>
      </c>
      <c r="U274" s="6" t="s">
        <v>1037</v>
      </c>
      <c r="V274" s="6" t="s">
        <v>106</v>
      </c>
      <c r="W274" s="6" t="s">
        <v>1038</v>
      </c>
      <c r="X274" s="6">
        <v>2000</v>
      </c>
      <c r="Y274" s="6">
        <v>1907</v>
      </c>
      <c r="Z274" s="6">
        <v>7</v>
      </c>
      <c r="AA274" s="6">
        <v>8</v>
      </c>
      <c r="AG274" s="6" t="s">
        <v>948</v>
      </c>
      <c r="AI274" s="6" t="s">
        <v>1032</v>
      </c>
      <c r="AJ274" s="6" t="s">
        <v>1033</v>
      </c>
      <c r="AK274" s="6" t="s">
        <v>1039</v>
      </c>
      <c r="AL274" s="6" t="b">
        <v>1</v>
      </c>
      <c r="AM274" s="6" t="b">
        <v>0</v>
      </c>
      <c r="AP274" t="s">
        <v>3631</v>
      </c>
      <c r="AQ274" t="s">
        <v>3632</v>
      </c>
      <c r="AR274" t="s">
        <v>3633</v>
      </c>
      <c r="AS274" t="s">
        <v>3634</v>
      </c>
      <c r="AT274" s="44" t="s">
        <v>1032</v>
      </c>
      <c r="AU274" t="s">
        <v>1033</v>
      </c>
      <c r="AV274" t="s">
        <v>3901</v>
      </c>
      <c r="AW274" t="s">
        <v>3901</v>
      </c>
      <c r="AX274" t="s">
        <v>3903</v>
      </c>
      <c r="AY274" t="s">
        <v>3901</v>
      </c>
      <c r="AZ274" t="s">
        <v>3902</v>
      </c>
      <c r="BA274" t="s">
        <v>3630</v>
      </c>
      <c r="BB274"/>
    </row>
    <row r="275" spans="1:54" s="6" customFormat="1" x14ac:dyDescent="0.45">
      <c r="A275" s="5">
        <v>45776.79896990741</v>
      </c>
      <c r="B275" s="6">
        <v>412819044</v>
      </c>
      <c r="C275" s="6" t="s">
        <v>3565</v>
      </c>
      <c r="D275" s="6">
        <v>1</v>
      </c>
      <c r="E275" s="6" t="s">
        <v>65</v>
      </c>
      <c r="G275" s="6">
        <v>2590</v>
      </c>
      <c r="H275" s="6" t="s">
        <v>951</v>
      </c>
      <c r="I275" s="6">
        <v>1937</v>
      </c>
      <c r="J275" s="6" t="s">
        <v>952</v>
      </c>
      <c r="K275" s="6" t="s">
        <v>953</v>
      </c>
      <c r="L275" s="6" t="s">
        <v>954</v>
      </c>
      <c r="M275" s="6" t="s">
        <v>267</v>
      </c>
      <c r="N275" s="6" t="s">
        <v>946</v>
      </c>
      <c r="O275" s="6" t="s">
        <v>946</v>
      </c>
      <c r="P275" s="6" t="s">
        <v>947</v>
      </c>
      <c r="Q275" s="6">
        <v>0</v>
      </c>
      <c r="R275" s="6">
        <v>43.289437</v>
      </c>
      <c r="S275" s="6">
        <v>76.994337999999999</v>
      </c>
      <c r="T275" s="6" t="s">
        <v>765</v>
      </c>
      <c r="U275" s="6" t="s">
        <v>766</v>
      </c>
      <c r="V275" s="6" t="s">
        <v>106</v>
      </c>
      <c r="X275" s="6">
        <v>6000</v>
      </c>
      <c r="Y275" s="6">
        <v>1907</v>
      </c>
      <c r="AG275" s="6" t="s">
        <v>948</v>
      </c>
      <c r="AI275" s="6" t="s">
        <v>1032</v>
      </c>
      <c r="AJ275" s="6" t="s">
        <v>1033</v>
      </c>
      <c r="AK275" s="6" t="s">
        <v>1039</v>
      </c>
      <c r="AL275" s="6" t="b">
        <v>1</v>
      </c>
      <c r="AM275" s="6" t="b">
        <v>0</v>
      </c>
      <c r="AP275" t="s">
        <v>3631</v>
      </c>
      <c r="AQ275" t="s">
        <v>3632</v>
      </c>
      <c r="AR275" t="s">
        <v>3633</v>
      </c>
      <c r="AS275" t="s">
        <v>3634</v>
      </c>
      <c r="AT275" s="44" t="s">
        <v>1032</v>
      </c>
      <c r="AU275" t="s">
        <v>1033</v>
      </c>
      <c r="AV275" t="s">
        <v>3901</v>
      </c>
      <c r="AW275" t="s">
        <v>3901</v>
      </c>
      <c r="AX275" t="s">
        <v>3903</v>
      </c>
      <c r="AY275" t="s">
        <v>3901</v>
      </c>
      <c r="AZ275" t="s">
        <v>3902</v>
      </c>
      <c r="BA275" t="s">
        <v>3630</v>
      </c>
      <c r="BB275"/>
    </row>
    <row r="276" spans="1:54" s="6" customFormat="1" x14ac:dyDescent="0.45">
      <c r="A276" s="5">
        <v>45776.798761574071</v>
      </c>
      <c r="B276" s="6">
        <v>412819044</v>
      </c>
      <c r="C276" s="6" t="s">
        <v>3565</v>
      </c>
      <c r="D276" s="6">
        <v>3</v>
      </c>
      <c r="E276" s="6" t="s">
        <v>71</v>
      </c>
      <c r="G276" s="6">
        <v>2590</v>
      </c>
      <c r="H276" s="6" t="s">
        <v>951</v>
      </c>
      <c r="I276" s="6">
        <v>1937</v>
      </c>
      <c r="J276" s="6" t="s">
        <v>952</v>
      </c>
      <c r="K276" s="6" t="s">
        <v>953</v>
      </c>
      <c r="L276" s="6" t="s">
        <v>954</v>
      </c>
      <c r="M276" s="6" t="s">
        <v>267</v>
      </c>
      <c r="N276" s="6" t="s">
        <v>946</v>
      </c>
      <c r="O276" s="6" t="s">
        <v>946</v>
      </c>
      <c r="P276" s="6" t="s">
        <v>947</v>
      </c>
      <c r="Q276" s="6">
        <v>0</v>
      </c>
      <c r="R276" s="6">
        <v>43.289437</v>
      </c>
      <c r="S276" s="6">
        <v>76.994337999999999</v>
      </c>
      <c r="T276" s="6" t="s">
        <v>765</v>
      </c>
      <c r="U276" s="6" t="s">
        <v>766</v>
      </c>
      <c r="V276" s="6" t="s">
        <v>106</v>
      </c>
      <c r="X276" s="6">
        <v>6000</v>
      </c>
      <c r="Y276" s="6">
        <v>1919</v>
      </c>
      <c r="AG276" s="6" t="s">
        <v>948</v>
      </c>
      <c r="AI276" s="6" t="s">
        <v>1032</v>
      </c>
      <c r="AJ276" s="6" t="s">
        <v>1033</v>
      </c>
      <c r="AK276" s="6" t="s">
        <v>1039</v>
      </c>
      <c r="AL276" s="6" t="b">
        <v>1</v>
      </c>
      <c r="AM276" s="6" t="b">
        <v>0</v>
      </c>
      <c r="AP276" t="s">
        <v>3631</v>
      </c>
      <c r="AQ276" t="s">
        <v>3632</v>
      </c>
      <c r="AR276" t="s">
        <v>3633</v>
      </c>
      <c r="AS276" t="s">
        <v>3634</v>
      </c>
      <c r="AT276" s="44" t="s">
        <v>1032</v>
      </c>
      <c r="AU276" t="s">
        <v>1033</v>
      </c>
      <c r="AV276" t="s">
        <v>3901</v>
      </c>
      <c r="AW276" t="s">
        <v>3901</v>
      </c>
      <c r="AX276" t="s">
        <v>3903</v>
      </c>
      <c r="AY276" t="s">
        <v>3901</v>
      </c>
      <c r="AZ276" t="s">
        <v>3902</v>
      </c>
      <c r="BA276" t="s">
        <v>3630</v>
      </c>
      <c r="BB276"/>
    </row>
    <row r="277" spans="1:54" s="6" customFormat="1" x14ac:dyDescent="0.45">
      <c r="A277" s="5">
        <v>45776.798530092587</v>
      </c>
      <c r="B277" s="6">
        <v>412819044</v>
      </c>
      <c r="C277" s="6" t="s">
        <v>3565</v>
      </c>
      <c r="D277" s="6">
        <v>2</v>
      </c>
      <c r="E277" s="6" t="s">
        <v>222</v>
      </c>
      <c r="G277" s="6">
        <v>2590</v>
      </c>
      <c r="H277" s="6" t="s">
        <v>951</v>
      </c>
      <c r="I277" s="6">
        <v>1937</v>
      </c>
      <c r="J277" s="6" t="s">
        <v>952</v>
      </c>
      <c r="K277" s="6" t="s">
        <v>953</v>
      </c>
      <c r="L277" s="6" t="s">
        <v>954</v>
      </c>
      <c r="M277" s="6" t="s">
        <v>267</v>
      </c>
      <c r="N277" s="6" t="s">
        <v>946</v>
      </c>
      <c r="O277" s="6" t="s">
        <v>946</v>
      </c>
      <c r="P277" s="6" t="s">
        <v>947</v>
      </c>
      <c r="Q277" s="6">
        <v>0</v>
      </c>
      <c r="R277" s="6">
        <v>43.289437</v>
      </c>
      <c r="S277" s="6">
        <v>76.994337999999999</v>
      </c>
      <c r="T277" s="6" t="s">
        <v>765</v>
      </c>
      <c r="U277" s="6" t="s">
        <v>766</v>
      </c>
      <c r="V277" s="6" t="s">
        <v>106</v>
      </c>
      <c r="X277" s="6">
        <v>6000</v>
      </c>
      <c r="Y277" s="6">
        <v>1920</v>
      </c>
      <c r="Z277" s="6">
        <v>6</v>
      </c>
      <c r="AA277" s="6">
        <v>26</v>
      </c>
      <c r="AB277" s="6">
        <v>1920</v>
      </c>
      <c r="AC277" s="6">
        <v>6</v>
      </c>
      <c r="AD277" s="6">
        <v>28</v>
      </c>
      <c r="AG277" s="6" t="s">
        <v>948</v>
      </c>
      <c r="AI277" s="6" t="s">
        <v>1032</v>
      </c>
      <c r="AJ277" s="6" t="s">
        <v>1033</v>
      </c>
      <c r="AK277" s="6" t="s">
        <v>1039</v>
      </c>
      <c r="AL277" s="6" t="b">
        <v>1</v>
      </c>
      <c r="AM277" s="6" t="b">
        <v>0</v>
      </c>
      <c r="AP277" t="s">
        <v>3631</v>
      </c>
      <c r="AQ277" t="s">
        <v>3632</v>
      </c>
      <c r="AR277" t="s">
        <v>3633</v>
      </c>
      <c r="AS277" t="s">
        <v>3634</v>
      </c>
      <c r="AT277" s="44" t="s">
        <v>1032</v>
      </c>
      <c r="AU277" t="s">
        <v>1033</v>
      </c>
      <c r="AV277" t="s">
        <v>3901</v>
      </c>
      <c r="AW277" t="s">
        <v>3901</v>
      </c>
      <c r="AX277" t="s">
        <v>3903</v>
      </c>
      <c r="AY277" t="s">
        <v>3901</v>
      </c>
      <c r="AZ277" t="s">
        <v>3902</v>
      </c>
      <c r="BA277" t="s">
        <v>3630</v>
      </c>
      <c r="BB277"/>
    </row>
    <row r="278" spans="1:54" s="6" customFormat="1" x14ac:dyDescent="0.45">
      <c r="A278" s="5">
        <v>45776.798067129617</v>
      </c>
      <c r="B278" s="6">
        <v>412819044</v>
      </c>
      <c r="C278" s="6" t="s">
        <v>3565</v>
      </c>
      <c r="D278" s="6">
        <v>1</v>
      </c>
      <c r="E278" s="6" t="s">
        <v>51</v>
      </c>
      <c r="G278" s="6">
        <v>2590</v>
      </c>
      <c r="H278" s="6" t="s">
        <v>951</v>
      </c>
      <c r="I278" s="6">
        <v>1937</v>
      </c>
      <c r="J278" s="6" t="s">
        <v>952</v>
      </c>
      <c r="K278" s="6" t="s">
        <v>953</v>
      </c>
      <c r="L278" s="6" t="s">
        <v>954</v>
      </c>
      <c r="M278" s="6" t="s">
        <v>267</v>
      </c>
      <c r="N278" s="6" t="s">
        <v>946</v>
      </c>
      <c r="O278" s="6" t="s">
        <v>946</v>
      </c>
      <c r="P278" s="6" t="s">
        <v>947</v>
      </c>
      <c r="Q278" s="6">
        <v>0</v>
      </c>
      <c r="R278" s="6">
        <v>43.289437</v>
      </c>
      <c r="S278" s="6">
        <v>76.994337999999999</v>
      </c>
      <c r="T278" s="6" t="s">
        <v>765</v>
      </c>
      <c r="U278" s="6" t="s">
        <v>766</v>
      </c>
      <c r="V278" s="6" t="s">
        <v>106</v>
      </c>
      <c r="X278" s="6">
        <v>6000</v>
      </c>
      <c r="Y278" s="6">
        <v>1919</v>
      </c>
      <c r="Z278" s="6">
        <v>6</v>
      </c>
      <c r="AA278" s="6">
        <v>10</v>
      </c>
      <c r="AB278" s="6">
        <v>1919</v>
      </c>
      <c r="AC278" s="6">
        <v>6</v>
      </c>
      <c r="AD278" s="6">
        <v>20</v>
      </c>
      <c r="AG278" s="6" t="s">
        <v>948</v>
      </c>
      <c r="AI278" s="6" t="s">
        <v>1032</v>
      </c>
      <c r="AJ278" s="6" t="s">
        <v>1033</v>
      </c>
      <c r="AK278" s="6" t="s">
        <v>1039</v>
      </c>
      <c r="AL278" s="6" t="b">
        <v>1</v>
      </c>
      <c r="AM278" s="6" t="b">
        <v>0</v>
      </c>
      <c r="AP278" t="s">
        <v>3631</v>
      </c>
      <c r="AQ278" t="s">
        <v>3632</v>
      </c>
      <c r="AR278" t="s">
        <v>3633</v>
      </c>
      <c r="AS278" t="s">
        <v>3634</v>
      </c>
      <c r="AT278" s="44" t="s">
        <v>1032</v>
      </c>
      <c r="AU278" t="s">
        <v>1033</v>
      </c>
      <c r="AV278" t="s">
        <v>3901</v>
      </c>
      <c r="AW278" t="s">
        <v>3901</v>
      </c>
      <c r="AX278" t="s">
        <v>3903</v>
      </c>
      <c r="AY278" t="s">
        <v>3901</v>
      </c>
      <c r="AZ278" t="s">
        <v>3902</v>
      </c>
      <c r="BA278" t="s">
        <v>3630</v>
      </c>
      <c r="BB278"/>
    </row>
    <row r="279" spans="1:54" s="6" customFormat="1" x14ac:dyDescent="0.45">
      <c r="A279" s="5">
        <v>45776.797546296293</v>
      </c>
      <c r="B279" s="6">
        <v>412819044</v>
      </c>
      <c r="C279" s="6" t="s">
        <v>3565</v>
      </c>
      <c r="D279" s="6">
        <v>9</v>
      </c>
      <c r="E279" s="6" t="s">
        <v>1040</v>
      </c>
      <c r="G279" s="6">
        <v>2590</v>
      </c>
      <c r="H279" s="6" t="s">
        <v>951</v>
      </c>
      <c r="I279" s="6">
        <v>1937</v>
      </c>
      <c r="J279" s="6" t="s">
        <v>952</v>
      </c>
      <c r="K279" s="6" t="s">
        <v>953</v>
      </c>
      <c r="L279" s="6" t="s">
        <v>954</v>
      </c>
      <c r="M279" s="6" t="s">
        <v>267</v>
      </c>
      <c r="N279" s="6" t="s">
        <v>946</v>
      </c>
      <c r="O279" s="6" t="s">
        <v>946</v>
      </c>
      <c r="P279" s="6" t="s">
        <v>947</v>
      </c>
      <c r="Q279" s="6">
        <v>0</v>
      </c>
      <c r="R279" s="6">
        <v>43.289437</v>
      </c>
      <c r="S279" s="6">
        <v>76.994337999999999</v>
      </c>
      <c r="T279" s="6" t="s">
        <v>765</v>
      </c>
      <c r="U279" s="6" t="s">
        <v>766</v>
      </c>
      <c r="V279" s="6" t="s">
        <v>106</v>
      </c>
      <c r="X279" s="6">
        <v>6000</v>
      </c>
      <c r="Y279" s="6">
        <v>1920</v>
      </c>
      <c r="Z279" s="6">
        <v>6</v>
      </c>
      <c r="AG279" s="6" t="s">
        <v>948</v>
      </c>
      <c r="AI279" s="6" t="s">
        <v>1032</v>
      </c>
      <c r="AJ279" s="6" t="s">
        <v>1033</v>
      </c>
      <c r="AK279" s="6" t="s">
        <v>1039</v>
      </c>
      <c r="AL279" s="6" t="b">
        <v>1</v>
      </c>
      <c r="AM279" s="6" t="b">
        <v>0</v>
      </c>
      <c r="AP279" t="s">
        <v>3631</v>
      </c>
      <c r="AQ279" t="s">
        <v>3632</v>
      </c>
      <c r="AR279" t="s">
        <v>3633</v>
      </c>
      <c r="AS279" t="s">
        <v>3634</v>
      </c>
      <c r="AT279" s="44" t="s">
        <v>1032</v>
      </c>
      <c r="AU279" t="s">
        <v>1033</v>
      </c>
      <c r="AV279" t="s">
        <v>3901</v>
      </c>
      <c r="AW279" t="s">
        <v>3901</v>
      </c>
      <c r="AX279" t="s">
        <v>3903</v>
      </c>
      <c r="AY279" t="s">
        <v>3901</v>
      </c>
      <c r="AZ279" t="s">
        <v>3902</v>
      </c>
      <c r="BA279" t="s">
        <v>3630</v>
      </c>
      <c r="BB279"/>
    </row>
    <row r="280" spans="1:54" s="6" customFormat="1" x14ac:dyDescent="0.45">
      <c r="A280" s="5">
        <v>45776.797164351847</v>
      </c>
      <c r="B280" s="6">
        <v>412819044</v>
      </c>
      <c r="C280" s="6" t="s">
        <v>3565</v>
      </c>
      <c r="D280" s="6">
        <v>4</v>
      </c>
      <c r="E280" s="6" t="s">
        <v>1041</v>
      </c>
      <c r="G280" s="6">
        <v>2590</v>
      </c>
      <c r="H280" s="6" t="s">
        <v>951</v>
      </c>
      <c r="I280" s="6">
        <v>1937</v>
      </c>
      <c r="J280" s="6" t="s">
        <v>952</v>
      </c>
      <c r="K280" s="6" t="s">
        <v>953</v>
      </c>
      <c r="L280" s="6" t="s">
        <v>954</v>
      </c>
      <c r="M280" s="6" t="s">
        <v>267</v>
      </c>
      <c r="N280" s="6" t="s">
        <v>946</v>
      </c>
      <c r="O280" s="6" t="s">
        <v>946</v>
      </c>
      <c r="P280" s="6" t="s">
        <v>947</v>
      </c>
      <c r="Q280" s="6">
        <v>0</v>
      </c>
      <c r="R280" s="6">
        <v>43.289437</v>
      </c>
      <c r="S280" s="6">
        <v>76.994337999999999</v>
      </c>
      <c r="T280" s="6" t="s">
        <v>765</v>
      </c>
      <c r="U280" s="6" t="s">
        <v>766</v>
      </c>
      <c r="V280" s="6" t="s">
        <v>106</v>
      </c>
      <c r="X280" s="6">
        <v>6000</v>
      </c>
      <c r="Y280" s="6">
        <v>1919</v>
      </c>
      <c r="Z280" s="6">
        <v>6</v>
      </c>
      <c r="AA280" s="6">
        <v>1</v>
      </c>
      <c r="AB280" s="6">
        <v>1919</v>
      </c>
      <c r="AC280" s="6">
        <v>6</v>
      </c>
      <c r="AD280" s="6">
        <v>10</v>
      </c>
      <c r="AG280" s="6" t="s">
        <v>948</v>
      </c>
      <c r="AI280" s="6" t="s">
        <v>1032</v>
      </c>
      <c r="AJ280" s="6" t="s">
        <v>1033</v>
      </c>
      <c r="AK280" s="6" t="s">
        <v>1039</v>
      </c>
      <c r="AL280" s="6" t="b">
        <v>1</v>
      </c>
      <c r="AM280" s="6" t="b">
        <v>0</v>
      </c>
      <c r="AP280" t="s">
        <v>3631</v>
      </c>
      <c r="AQ280" t="s">
        <v>3632</v>
      </c>
      <c r="AR280" t="s">
        <v>3633</v>
      </c>
      <c r="AS280" t="s">
        <v>3634</v>
      </c>
      <c r="AT280" s="44" t="s">
        <v>1032</v>
      </c>
      <c r="AU280" t="s">
        <v>1033</v>
      </c>
      <c r="AV280" t="s">
        <v>3901</v>
      </c>
      <c r="AW280" t="s">
        <v>3901</v>
      </c>
      <c r="AX280" t="s">
        <v>3903</v>
      </c>
      <c r="AY280" t="s">
        <v>3901</v>
      </c>
      <c r="AZ280" t="s">
        <v>3902</v>
      </c>
      <c r="BA280" t="s">
        <v>3630</v>
      </c>
      <c r="BB280"/>
    </row>
    <row r="281" spans="1:54" s="6" customFormat="1" x14ac:dyDescent="0.45">
      <c r="A281" s="5">
        <v>45776.796793981477</v>
      </c>
      <c r="B281" s="6">
        <v>412819044</v>
      </c>
      <c r="C281" s="6" t="s">
        <v>3565</v>
      </c>
      <c r="D281" s="6">
        <v>1</v>
      </c>
      <c r="E281" s="6" t="s">
        <v>995</v>
      </c>
      <c r="G281" s="6">
        <v>2590</v>
      </c>
      <c r="H281" s="6" t="s">
        <v>951</v>
      </c>
      <c r="I281" s="6">
        <v>1937</v>
      </c>
      <c r="J281" s="6" t="s">
        <v>952</v>
      </c>
      <c r="K281" s="6" t="s">
        <v>953</v>
      </c>
      <c r="L281" s="6" t="s">
        <v>954</v>
      </c>
      <c r="M281" s="6" t="s">
        <v>267</v>
      </c>
      <c r="N281" s="6" t="s">
        <v>946</v>
      </c>
      <c r="O281" s="6" t="s">
        <v>946</v>
      </c>
      <c r="P281" s="6" t="s">
        <v>947</v>
      </c>
      <c r="Q281" s="6">
        <v>0</v>
      </c>
      <c r="R281" s="6">
        <v>43.289437</v>
      </c>
      <c r="S281" s="6">
        <v>76.994337999999999</v>
      </c>
      <c r="T281" s="6" t="s">
        <v>765</v>
      </c>
      <c r="U281" s="6" t="s">
        <v>766</v>
      </c>
      <c r="V281" s="6" t="s">
        <v>106</v>
      </c>
      <c r="X281" s="6">
        <v>6000</v>
      </c>
      <c r="Y281" s="6">
        <v>1919</v>
      </c>
      <c r="Z281" s="6">
        <v>5</v>
      </c>
      <c r="AA281" s="6">
        <v>15</v>
      </c>
      <c r="AB281" s="6">
        <v>1919</v>
      </c>
      <c r="AC281" s="6">
        <v>5</v>
      </c>
      <c r="AD281" s="6">
        <v>31</v>
      </c>
      <c r="AG281" s="6" t="s">
        <v>948</v>
      </c>
      <c r="AI281" s="6" t="s">
        <v>1032</v>
      </c>
      <c r="AJ281" s="6" t="s">
        <v>1033</v>
      </c>
      <c r="AK281" s="6" t="s">
        <v>1039</v>
      </c>
      <c r="AL281" s="6" t="b">
        <v>1</v>
      </c>
      <c r="AM281" s="6" t="b">
        <v>0</v>
      </c>
      <c r="AP281" t="s">
        <v>3631</v>
      </c>
      <c r="AQ281" t="s">
        <v>3632</v>
      </c>
      <c r="AR281" t="s">
        <v>3633</v>
      </c>
      <c r="AS281" t="s">
        <v>3634</v>
      </c>
      <c r="AT281" s="44" t="s">
        <v>1032</v>
      </c>
      <c r="AU281" t="s">
        <v>1033</v>
      </c>
      <c r="AV281" t="s">
        <v>3901</v>
      </c>
      <c r="AW281" t="s">
        <v>3901</v>
      </c>
      <c r="AX281" t="s">
        <v>3903</v>
      </c>
      <c r="AY281" t="s">
        <v>3901</v>
      </c>
      <c r="AZ281" t="s">
        <v>3902</v>
      </c>
      <c r="BA281" t="s">
        <v>3630</v>
      </c>
      <c r="BB281"/>
    </row>
    <row r="282" spans="1:54" s="6" customFormat="1" x14ac:dyDescent="0.45">
      <c r="A282" s="5">
        <v>45776.795381944437</v>
      </c>
      <c r="B282" s="6">
        <v>412819044</v>
      </c>
      <c r="C282" s="6" t="s">
        <v>3565</v>
      </c>
      <c r="D282" s="6">
        <v>1</v>
      </c>
      <c r="E282" s="6" t="s">
        <v>995</v>
      </c>
      <c r="G282" s="6">
        <v>2590</v>
      </c>
      <c r="H282" s="6" t="s">
        <v>951</v>
      </c>
      <c r="I282" s="6">
        <v>1937</v>
      </c>
      <c r="J282" s="6" t="s">
        <v>952</v>
      </c>
      <c r="K282" s="6" t="s">
        <v>953</v>
      </c>
      <c r="L282" s="6" t="s">
        <v>954</v>
      </c>
      <c r="M282" s="6" t="s">
        <v>267</v>
      </c>
      <c r="N282" s="6" t="s">
        <v>946</v>
      </c>
      <c r="O282" s="6" t="s">
        <v>946</v>
      </c>
      <c r="P282" s="6" t="s">
        <v>429</v>
      </c>
      <c r="Q282" s="6">
        <v>0</v>
      </c>
      <c r="R282" s="6">
        <v>45.758122</v>
      </c>
      <c r="S282" s="6">
        <v>75.435495000000003</v>
      </c>
      <c r="T282" s="6" t="s">
        <v>957</v>
      </c>
      <c r="U282" s="6" t="s">
        <v>958</v>
      </c>
      <c r="V282" s="6" t="s">
        <v>106</v>
      </c>
      <c r="X282" s="6">
        <v>50000</v>
      </c>
      <c r="Y282" s="6">
        <v>1907</v>
      </c>
      <c r="Z282" s="6">
        <v>5</v>
      </c>
      <c r="AG282" s="6" t="s">
        <v>948</v>
      </c>
      <c r="AJ282" s="6" t="s">
        <v>1042</v>
      </c>
      <c r="AK282" s="6" t="s">
        <v>1043</v>
      </c>
      <c r="AL282" s="6" t="b">
        <v>1</v>
      </c>
      <c r="AM282" s="6" t="b">
        <v>0</v>
      </c>
      <c r="AP282" t="s">
        <v>3631</v>
      </c>
      <c r="AQ282" t="s">
        <v>3632</v>
      </c>
      <c r="AR282" t="s">
        <v>3633</v>
      </c>
      <c r="AS282" t="s">
        <v>3634</v>
      </c>
      <c r="AT282" s="44" t="s">
        <v>127</v>
      </c>
      <c r="AU282" t="s">
        <v>1042</v>
      </c>
      <c r="AV282" t="s">
        <v>3644</v>
      </c>
      <c r="AW282" t="s">
        <v>1042</v>
      </c>
      <c r="AX282" t="s">
        <v>3905</v>
      </c>
      <c r="AY282" t="s">
        <v>1044</v>
      </c>
      <c r="AZ282" t="s">
        <v>3904</v>
      </c>
      <c r="BA282" t="s">
        <v>3643</v>
      </c>
      <c r="BB282" t="s">
        <v>4704</v>
      </c>
    </row>
    <row r="283" spans="1:54" s="6" customFormat="1" x14ac:dyDescent="0.45">
      <c r="A283" s="5">
        <v>45776.794629629629</v>
      </c>
      <c r="B283" s="6">
        <v>412819044</v>
      </c>
      <c r="C283" s="6" t="s">
        <v>3565</v>
      </c>
      <c r="D283" s="6">
        <v>1</v>
      </c>
      <c r="E283" s="6" t="s">
        <v>995</v>
      </c>
      <c r="G283" s="6">
        <v>2590</v>
      </c>
      <c r="H283" s="6" t="s">
        <v>951</v>
      </c>
      <c r="I283" s="6">
        <v>1937</v>
      </c>
      <c r="J283" s="6" t="s">
        <v>952</v>
      </c>
      <c r="K283" s="6" t="s">
        <v>953</v>
      </c>
      <c r="L283" s="6" t="s">
        <v>954</v>
      </c>
      <c r="M283" s="6" t="s">
        <v>267</v>
      </c>
      <c r="N283" s="6" t="s">
        <v>946</v>
      </c>
      <c r="O283" s="6" t="s">
        <v>946</v>
      </c>
      <c r="P283" s="6" t="s">
        <v>966</v>
      </c>
      <c r="Q283" s="6">
        <v>0</v>
      </c>
      <c r="R283" s="6">
        <v>43.991621000000002</v>
      </c>
      <c r="S283" s="6">
        <v>77.225789000000006</v>
      </c>
      <c r="T283" s="6" t="s">
        <v>967</v>
      </c>
      <c r="U283" s="6" t="s">
        <v>968</v>
      </c>
      <c r="V283" s="6" t="s">
        <v>106</v>
      </c>
      <c r="W283" s="6" t="s">
        <v>1045</v>
      </c>
      <c r="X283" s="6">
        <v>10000</v>
      </c>
      <c r="Y283" s="6">
        <v>1913</v>
      </c>
      <c r="Z283" s="6">
        <v>5</v>
      </c>
      <c r="AA283" s="6">
        <v>1</v>
      </c>
      <c r="AB283" s="6">
        <v>1913</v>
      </c>
      <c r="AC283" s="6">
        <v>5</v>
      </c>
      <c r="AD283" s="6">
        <v>5</v>
      </c>
      <c r="AG283" s="6" t="s">
        <v>948</v>
      </c>
      <c r="AJ283" s="6" t="s">
        <v>1042</v>
      </c>
      <c r="AK283" s="6" t="s">
        <v>1043</v>
      </c>
      <c r="AL283" s="6" t="b">
        <v>1</v>
      </c>
      <c r="AM283" s="6" t="b">
        <v>0</v>
      </c>
      <c r="AP283" t="s">
        <v>3631</v>
      </c>
      <c r="AQ283" t="s">
        <v>3632</v>
      </c>
      <c r="AR283" t="s">
        <v>3633</v>
      </c>
      <c r="AS283" t="s">
        <v>3634</v>
      </c>
      <c r="AT283" s="44" t="s">
        <v>127</v>
      </c>
      <c r="AU283" t="s">
        <v>1042</v>
      </c>
      <c r="AV283" t="s">
        <v>3644</v>
      </c>
      <c r="AW283" t="s">
        <v>1042</v>
      </c>
      <c r="AX283" t="s">
        <v>3905</v>
      </c>
      <c r="AY283" t="s">
        <v>1044</v>
      </c>
      <c r="AZ283" t="s">
        <v>3904</v>
      </c>
      <c r="BA283" t="s">
        <v>3643</v>
      </c>
      <c r="BB283" t="s">
        <v>4704</v>
      </c>
    </row>
    <row r="284" spans="1:54" s="6" customFormat="1" x14ac:dyDescent="0.45">
      <c r="A284" s="5">
        <v>45776.736076388886</v>
      </c>
      <c r="B284" s="6">
        <v>412819044</v>
      </c>
      <c r="C284" s="6" t="s">
        <v>3565</v>
      </c>
      <c r="D284" s="6">
        <v>1</v>
      </c>
      <c r="E284" s="6" t="s">
        <v>65</v>
      </c>
      <c r="G284" s="6">
        <v>2590</v>
      </c>
      <c r="H284" s="6" t="s">
        <v>951</v>
      </c>
      <c r="I284" s="6">
        <v>1937</v>
      </c>
      <c r="J284" s="6" t="s">
        <v>952</v>
      </c>
      <c r="K284" s="6" t="s">
        <v>953</v>
      </c>
      <c r="L284" s="6" t="s">
        <v>954</v>
      </c>
      <c r="M284" s="6" t="s">
        <v>267</v>
      </c>
      <c r="N284" s="6" t="s">
        <v>946</v>
      </c>
      <c r="O284" s="6" t="s">
        <v>946</v>
      </c>
      <c r="P284" s="6" t="s">
        <v>947</v>
      </c>
      <c r="Q284" s="6">
        <v>0</v>
      </c>
      <c r="R284" s="6">
        <v>43.289437</v>
      </c>
      <c r="S284" s="6">
        <v>76.994337999999999</v>
      </c>
      <c r="T284" s="6" t="s">
        <v>765</v>
      </c>
      <c r="U284" s="6" t="s">
        <v>766</v>
      </c>
      <c r="V284" s="6" t="s">
        <v>106</v>
      </c>
      <c r="X284" s="6">
        <v>6000</v>
      </c>
      <c r="Y284" s="6">
        <v>1921</v>
      </c>
      <c r="Z284" s="6">
        <v>6</v>
      </c>
      <c r="AA284" s="6">
        <v>10</v>
      </c>
      <c r="AB284" s="6">
        <v>1921</v>
      </c>
      <c r="AC284" s="6">
        <v>6</v>
      </c>
      <c r="AD284" s="6">
        <v>12</v>
      </c>
      <c r="AG284" s="6" t="s">
        <v>948</v>
      </c>
      <c r="AJ284" s="6" t="s">
        <v>1046</v>
      </c>
      <c r="AK284" s="6" t="s">
        <v>1047</v>
      </c>
      <c r="AL284" s="6" t="b">
        <v>1</v>
      </c>
      <c r="AM284" s="6" t="b">
        <v>0</v>
      </c>
      <c r="AP284" t="s">
        <v>3631</v>
      </c>
      <c r="AQ284" t="s">
        <v>3632</v>
      </c>
      <c r="AR284" t="s">
        <v>3633</v>
      </c>
      <c r="AS284" t="s">
        <v>3634</v>
      </c>
      <c r="AT284" s="44" t="s">
        <v>127</v>
      </c>
      <c r="AU284" t="s">
        <v>502</v>
      </c>
      <c r="AV284" t="s">
        <v>3908</v>
      </c>
      <c r="AW284" t="s">
        <v>3908</v>
      </c>
      <c r="AX284" t="s">
        <v>3909</v>
      </c>
      <c r="AY284" t="s">
        <v>3906</v>
      </c>
      <c r="AZ284" t="s">
        <v>3907</v>
      </c>
      <c r="BA284" t="s">
        <v>3630</v>
      </c>
      <c r="BB284"/>
    </row>
    <row r="285" spans="1:54" s="6" customFormat="1" x14ac:dyDescent="0.45">
      <c r="A285" s="5">
        <v>45776.735497685193</v>
      </c>
      <c r="B285" s="6">
        <v>412819044</v>
      </c>
      <c r="C285" s="6" t="s">
        <v>3565</v>
      </c>
      <c r="D285" s="6">
        <v>1</v>
      </c>
      <c r="E285" s="6" t="s">
        <v>65</v>
      </c>
      <c r="G285" s="6">
        <v>2590</v>
      </c>
      <c r="H285" s="6" t="s">
        <v>951</v>
      </c>
      <c r="I285" s="6">
        <v>1937</v>
      </c>
      <c r="J285" s="6" t="s">
        <v>952</v>
      </c>
      <c r="K285" s="6" t="s">
        <v>953</v>
      </c>
      <c r="L285" s="6" t="s">
        <v>954</v>
      </c>
      <c r="M285" s="6" t="s">
        <v>267</v>
      </c>
      <c r="N285" s="6" t="s">
        <v>946</v>
      </c>
      <c r="O285" s="6" t="s">
        <v>946</v>
      </c>
      <c r="P285" s="6" t="s">
        <v>1048</v>
      </c>
      <c r="Q285" s="6">
        <v>0</v>
      </c>
      <c r="R285" s="6">
        <v>43.389325999999997</v>
      </c>
      <c r="S285" s="6">
        <v>76.900957000000005</v>
      </c>
      <c r="T285" s="6" t="s">
        <v>1049</v>
      </c>
      <c r="U285" s="6" t="s">
        <v>1050</v>
      </c>
      <c r="V285" s="6" t="s">
        <v>106</v>
      </c>
      <c r="X285" s="6">
        <v>12500</v>
      </c>
      <c r="Y285" s="6">
        <v>1928</v>
      </c>
      <c r="Z285" s="6">
        <v>7</v>
      </c>
      <c r="AG285" s="6" t="s">
        <v>948</v>
      </c>
      <c r="AJ285" s="6" t="s">
        <v>1046</v>
      </c>
      <c r="AK285" s="6" t="s">
        <v>1051</v>
      </c>
      <c r="AL285" s="6" t="b">
        <v>1</v>
      </c>
      <c r="AM285" s="6" t="b">
        <v>0</v>
      </c>
      <c r="AP285" t="s">
        <v>3631</v>
      </c>
      <c r="AQ285" t="s">
        <v>3632</v>
      </c>
      <c r="AR285" t="s">
        <v>3633</v>
      </c>
      <c r="AS285" t="s">
        <v>3634</v>
      </c>
      <c r="AT285" s="44" t="s">
        <v>127</v>
      </c>
      <c r="AU285" t="s">
        <v>502</v>
      </c>
      <c r="AV285" t="s">
        <v>3912</v>
      </c>
      <c r="AW285" t="s">
        <v>3912</v>
      </c>
      <c r="AX285" t="s">
        <v>3913</v>
      </c>
      <c r="AY285" t="s">
        <v>3910</v>
      </c>
      <c r="AZ285" t="s">
        <v>3911</v>
      </c>
      <c r="BA285" t="s">
        <v>3630</v>
      </c>
      <c r="BB285"/>
    </row>
    <row r="286" spans="1:54" s="6" customFormat="1" x14ac:dyDescent="0.45">
      <c r="A286" s="5">
        <v>45776.733622685177</v>
      </c>
      <c r="B286" s="6">
        <v>412819044</v>
      </c>
      <c r="C286" s="6" t="s">
        <v>3565</v>
      </c>
      <c r="D286" s="6">
        <v>1</v>
      </c>
      <c r="E286" s="6" t="s">
        <v>51</v>
      </c>
      <c r="G286" s="6">
        <v>2590</v>
      </c>
      <c r="H286" s="6" t="s">
        <v>951</v>
      </c>
      <c r="I286" s="6">
        <v>1937</v>
      </c>
      <c r="J286" s="6" t="s">
        <v>952</v>
      </c>
      <c r="K286" s="6" t="s">
        <v>953</v>
      </c>
      <c r="L286" s="6" t="s">
        <v>954</v>
      </c>
      <c r="M286" s="6" t="s">
        <v>267</v>
      </c>
      <c r="N286" s="6" t="s">
        <v>946</v>
      </c>
      <c r="O286" s="6" t="s">
        <v>946</v>
      </c>
      <c r="P286" s="6" t="s">
        <v>429</v>
      </c>
      <c r="Q286" s="6">
        <v>0</v>
      </c>
      <c r="R286" s="6">
        <v>45.758122</v>
      </c>
      <c r="S286" s="6">
        <v>75.435495000000003</v>
      </c>
      <c r="T286" s="6" t="s">
        <v>957</v>
      </c>
      <c r="U286" s="6" t="s">
        <v>958</v>
      </c>
      <c r="V286" s="6" t="s">
        <v>106</v>
      </c>
      <c r="X286" s="6">
        <v>50000</v>
      </c>
      <c r="Y286" s="6">
        <v>1907</v>
      </c>
      <c r="Z286" s="6">
        <v>5</v>
      </c>
      <c r="AG286" s="6" t="s">
        <v>948</v>
      </c>
      <c r="AJ286" s="6" t="s">
        <v>1046</v>
      </c>
      <c r="AK286" s="6" t="s">
        <v>1052</v>
      </c>
      <c r="AL286" s="6" t="b">
        <v>1</v>
      </c>
      <c r="AM286" s="6" t="b">
        <v>0</v>
      </c>
      <c r="AP286" t="s">
        <v>3631</v>
      </c>
      <c r="AQ286" t="s">
        <v>3632</v>
      </c>
      <c r="AR286" t="s">
        <v>3633</v>
      </c>
      <c r="AS286" t="s">
        <v>3634</v>
      </c>
      <c r="AT286" s="44" t="s">
        <v>127</v>
      </c>
      <c r="AU286" t="s">
        <v>502</v>
      </c>
      <c r="AV286" t="s">
        <v>3916</v>
      </c>
      <c r="AW286" t="s">
        <v>3916</v>
      </c>
      <c r="AX286" t="s">
        <v>3917</v>
      </c>
      <c r="AY286" t="s">
        <v>3914</v>
      </c>
      <c r="AZ286" t="s">
        <v>3915</v>
      </c>
      <c r="BA286" t="s">
        <v>3630</v>
      </c>
      <c r="BB286"/>
    </row>
    <row r="287" spans="1:54" s="6" customFormat="1" x14ac:dyDescent="0.45">
      <c r="A287" s="5">
        <v>45776.732800925922</v>
      </c>
      <c r="B287" s="6">
        <v>412819044</v>
      </c>
      <c r="C287" s="6" t="s">
        <v>3565</v>
      </c>
      <c r="D287" s="6">
        <v>4</v>
      </c>
      <c r="E287" s="6" t="s">
        <v>176</v>
      </c>
      <c r="G287" s="6">
        <v>2590</v>
      </c>
      <c r="H287" s="6" t="s">
        <v>951</v>
      </c>
      <c r="I287" s="6">
        <v>1937</v>
      </c>
      <c r="J287" s="6" t="s">
        <v>952</v>
      </c>
      <c r="K287" s="6" t="s">
        <v>953</v>
      </c>
      <c r="L287" s="6" t="s">
        <v>954</v>
      </c>
      <c r="M287" s="6" t="s">
        <v>267</v>
      </c>
      <c r="N287" s="6" t="s">
        <v>946</v>
      </c>
      <c r="O287" s="6" t="s">
        <v>946</v>
      </c>
      <c r="P287" s="6" t="s">
        <v>1053</v>
      </c>
      <c r="Q287" s="6">
        <v>0</v>
      </c>
      <c r="V287" s="6" t="s">
        <v>119</v>
      </c>
      <c r="X287" s="6">
        <v>50000</v>
      </c>
      <c r="Y287" s="6">
        <v>1937</v>
      </c>
      <c r="AG287" s="6" t="s">
        <v>948</v>
      </c>
      <c r="AH287" s="6" t="s">
        <v>997</v>
      </c>
      <c r="AJ287" s="6" t="s">
        <v>1046</v>
      </c>
      <c r="AK287" s="6" t="s">
        <v>1054</v>
      </c>
      <c r="AL287" s="6" t="b">
        <v>1</v>
      </c>
      <c r="AM287" s="6" t="b">
        <v>0</v>
      </c>
      <c r="AP287" t="s">
        <v>3631</v>
      </c>
      <c r="AQ287" t="s">
        <v>3632</v>
      </c>
      <c r="AR287" t="s">
        <v>3633</v>
      </c>
      <c r="AS287" t="s">
        <v>3634</v>
      </c>
      <c r="AT287" s="44" t="s">
        <v>127</v>
      </c>
      <c r="AU287" t="s">
        <v>502</v>
      </c>
      <c r="AV287" t="s">
        <v>3920</v>
      </c>
      <c r="AW287" t="s">
        <v>3920</v>
      </c>
      <c r="AX287" t="s">
        <v>3648</v>
      </c>
      <c r="AY287" t="s">
        <v>3918</v>
      </c>
      <c r="AZ287" t="s">
        <v>3919</v>
      </c>
      <c r="BA287" t="s">
        <v>3630</v>
      </c>
      <c r="BB287"/>
    </row>
    <row r="288" spans="1:54" s="6" customFormat="1" x14ac:dyDescent="0.45">
      <c r="A288" s="5">
        <v>45776.732025462959</v>
      </c>
      <c r="B288" s="6">
        <v>412819044</v>
      </c>
      <c r="C288" s="6" t="s">
        <v>3565</v>
      </c>
      <c r="D288" s="6">
        <v>2</v>
      </c>
      <c r="E288" s="6" t="s">
        <v>247</v>
      </c>
      <c r="G288" s="6">
        <v>2590</v>
      </c>
      <c r="H288" s="6" t="s">
        <v>951</v>
      </c>
      <c r="I288" s="6">
        <v>1937</v>
      </c>
      <c r="J288" s="6" t="s">
        <v>952</v>
      </c>
      <c r="K288" s="6" t="s">
        <v>953</v>
      </c>
      <c r="L288" s="6" t="s">
        <v>954</v>
      </c>
      <c r="M288" s="6" t="s">
        <v>267</v>
      </c>
      <c r="N288" s="6" t="s">
        <v>946</v>
      </c>
      <c r="O288" s="6" t="s">
        <v>946</v>
      </c>
      <c r="P288" s="6" t="s">
        <v>1055</v>
      </c>
      <c r="Q288" s="6">
        <v>0</v>
      </c>
      <c r="R288" s="6">
        <v>45.758122</v>
      </c>
      <c r="S288" s="6">
        <v>75.435495000000003</v>
      </c>
      <c r="T288" s="6" t="s">
        <v>957</v>
      </c>
      <c r="U288" s="6" t="s">
        <v>958</v>
      </c>
      <c r="V288" s="6" t="s">
        <v>106</v>
      </c>
      <c r="X288" s="6">
        <v>50000</v>
      </c>
      <c r="Y288" s="6">
        <v>1919</v>
      </c>
      <c r="Z288" s="6">
        <v>5</v>
      </c>
      <c r="AG288" s="6" t="s">
        <v>948</v>
      </c>
      <c r="AJ288" s="6" t="s">
        <v>1046</v>
      </c>
      <c r="AK288" s="6" t="s">
        <v>1056</v>
      </c>
      <c r="AL288" s="6" t="b">
        <v>1</v>
      </c>
      <c r="AM288" s="6" t="b">
        <v>0</v>
      </c>
      <c r="AP288" t="s">
        <v>3631</v>
      </c>
      <c r="AQ288" t="s">
        <v>3632</v>
      </c>
      <c r="AR288" t="s">
        <v>3633</v>
      </c>
      <c r="AS288" t="s">
        <v>3634</v>
      </c>
      <c r="AT288" s="44" t="s">
        <v>127</v>
      </c>
      <c r="AU288" t="s">
        <v>502</v>
      </c>
      <c r="AV288" t="s">
        <v>3923</v>
      </c>
      <c r="AW288" t="s">
        <v>3923</v>
      </c>
      <c r="AX288" t="s">
        <v>3924</v>
      </c>
      <c r="AY288" t="s">
        <v>3921</v>
      </c>
      <c r="AZ288" t="s">
        <v>3922</v>
      </c>
      <c r="BA288" t="s">
        <v>3630</v>
      </c>
      <c r="BB288"/>
    </row>
    <row r="289" spans="1:54" s="6" customFormat="1" x14ac:dyDescent="0.45">
      <c r="A289" s="5">
        <v>45776.731203703697</v>
      </c>
      <c r="B289" s="6">
        <v>412819044</v>
      </c>
      <c r="C289" s="6" t="s">
        <v>3565</v>
      </c>
      <c r="D289" s="6">
        <v>1</v>
      </c>
      <c r="E289" s="6" t="s">
        <v>51</v>
      </c>
      <c r="G289" s="6">
        <v>2590</v>
      </c>
      <c r="H289" s="6" t="s">
        <v>951</v>
      </c>
      <c r="I289" s="6">
        <v>1937</v>
      </c>
      <c r="J289" s="6" t="s">
        <v>952</v>
      </c>
      <c r="K289" s="6" t="s">
        <v>953</v>
      </c>
      <c r="L289" s="6" t="s">
        <v>954</v>
      </c>
      <c r="M289" s="6" t="s">
        <v>267</v>
      </c>
      <c r="N289" s="6" t="s">
        <v>946</v>
      </c>
      <c r="O289" s="6" t="s">
        <v>946</v>
      </c>
      <c r="P289" s="6" t="s">
        <v>1018</v>
      </c>
      <c r="Q289" s="6">
        <v>0</v>
      </c>
      <c r="R289" s="6">
        <v>45.718308999999998</v>
      </c>
      <c r="S289" s="6">
        <v>77.246391000000003</v>
      </c>
      <c r="T289" s="6" t="s">
        <v>1019</v>
      </c>
      <c r="U289" s="6" t="s">
        <v>1020</v>
      </c>
      <c r="V289" s="6" t="s">
        <v>106</v>
      </c>
      <c r="X289" s="6">
        <v>50000</v>
      </c>
      <c r="Y289" s="6">
        <v>1937</v>
      </c>
      <c r="AG289" s="6" t="s">
        <v>948</v>
      </c>
      <c r="AH289" s="6" t="s">
        <v>997</v>
      </c>
      <c r="AJ289" s="6" t="s">
        <v>1046</v>
      </c>
      <c r="AK289" s="6" t="s">
        <v>1056</v>
      </c>
      <c r="AL289" s="6" t="b">
        <v>1</v>
      </c>
      <c r="AM289" s="6" t="b">
        <v>0</v>
      </c>
      <c r="AP289" t="s">
        <v>3631</v>
      </c>
      <c r="AQ289" t="s">
        <v>3632</v>
      </c>
      <c r="AR289" t="s">
        <v>3633</v>
      </c>
      <c r="AS289" t="s">
        <v>3634</v>
      </c>
      <c r="AT289" s="44" t="s">
        <v>127</v>
      </c>
      <c r="AU289" t="s">
        <v>502</v>
      </c>
      <c r="AV289" t="s">
        <v>3923</v>
      </c>
      <c r="AW289" t="s">
        <v>3923</v>
      </c>
      <c r="AX289" t="s">
        <v>3924</v>
      </c>
      <c r="AY289" t="s">
        <v>3921</v>
      </c>
      <c r="AZ289" t="s">
        <v>3922</v>
      </c>
      <c r="BA289" t="s">
        <v>3630</v>
      </c>
      <c r="BB289"/>
    </row>
    <row r="290" spans="1:54" s="6" customFormat="1" x14ac:dyDescent="0.45">
      <c r="A290" s="5">
        <v>45776.729270833333</v>
      </c>
      <c r="B290" s="6">
        <v>412819044</v>
      </c>
      <c r="C290" s="6" t="s">
        <v>3565</v>
      </c>
      <c r="D290" s="6">
        <v>2</v>
      </c>
      <c r="E290" s="6" t="s">
        <v>247</v>
      </c>
      <c r="G290" s="6">
        <v>2590</v>
      </c>
      <c r="H290" s="6" t="s">
        <v>951</v>
      </c>
      <c r="I290" s="6">
        <v>1937</v>
      </c>
      <c r="J290" s="6" t="s">
        <v>952</v>
      </c>
      <c r="K290" s="6" t="s">
        <v>953</v>
      </c>
      <c r="L290" s="6" t="s">
        <v>954</v>
      </c>
      <c r="M290" s="6" t="s">
        <v>267</v>
      </c>
      <c r="N290" s="6" t="s">
        <v>946</v>
      </c>
      <c r="O290" s="6" t="s">
        <v>946</v>
      </c>
      <c r="P290" s="6" t="s">
        <v>1053</v>
      </c>
      <c r="Q290" s="6">
        <v>0</v>
      </c>
      <c r="V290" s="6" t="s">
        <v>119</v>
      </c>
      <c r="X290" s="6">
        <v>6000</v>
      </c>
      <c r="Y290" s="6">
        <v>1937</v>
      </c>
      <c r="AG290" s="6" t="s">
        <v>948</v>
      </c>
      <c r="AH290" s="6" t="s">
        <v>997</v>
      </c>
      <c r="AJ290" s="6" t="s">
        <v>1046</v>
      </c>
      <c r="AK290" s="6" t="s">
        <v>1057</v>
      </c>
      <c r="AL290" s="6" t="b">
        <v>1</v>
      </c>
      <c r="AM290" s="6" t="b">
        <v>0</v>
      </c>
      <c r="AP290" t="s">
        <v>3631</v>
      </c>
      <c r="AQ290" t="s">
        <v>3632</v>
      </c>
      <c r="AR290" t="s">
        <v>3633</v>
      </c>
      <c r="AS290" t="s">
        <v>3634</v>
      </c>
      <c r="AT290" s="44" t="s">
        <v>127</v>
      </c>
      <c r="AU290" t="s">
        <v>502</v>
      </c>
      <c r="AV290" t="s">
        <v>3927</v>
      </c>
      <c r="AW290" t="s">
        <v>3927</v>
      </c>
      <c r="AX290" t="s">
        <v>3928</v>
      </c>
      <c r="AY290" t="s">
        <v>3925</v>
      </c>
      <c r="AZ290" t="s">
        <v>3926</v>
      </c>
      <c r="BA290" t="s">
        <v>3630</v>
      </c>
      <c r="BB290"/>
    </row>
    <row r="291" spans="1:54" s="6" customFormat="1" x14ac:dyDescent="0.45">
      <c r="A291" s="5">
        <v>45776.728877314818</v>
      </c>
      <c r="B291" s="6">
        <v>412819044</v>
      </c>
      <c r="C291" s="6" t="s">
        <v>3565</v>
      </c>
      <c r="D291" s="6">
        <v>3</v>
      </c>
      <c r="E291" s="6" t="s">
        <v>71</v>
      </c>
      <c r="G291" s="6">
        <v>2590</v>
      </c>
      <c r="H291" s="6" t="s">
        <v>951</v>
      </c>
      <c r="I291" s="6">
        <v>1937</v>
      </c>
      <c r="J291" s="6" t="s">
        <v>952</v>
      </c>
      <c r="K291" s="6" t="s">
        <v>953</v>
      </c>
      <c r="L291" s="6" t="s">
        <v>954</v>
      </c>
      <c r="M291" s="6" t="s">
        <v>267</v>
      </c>
      <c r="N291" s="6" t="s">
        <v>946</v>
      </c>
      <c r="O291" s="6" t="s">
        <v>946</v>
      </c>
      <c r="P291" s="6" t="s">
        <v>947</v>
      </c>
      <c r="Q291" s="6">
        <v>0</v>
      </c>
      <c r="R291" s="6">
        <v>43.289437</v>
      </c>
      <c r="S291" s="6">
        <v>76.994337999999999</v>
      </c>
      <c r="T291" s="6" t="s">
        <v>765</v>
      </c>
      <c r="U291" s="6" t="s">
        <v>766</v>
      </c>
      <c r="V291" s="6" t="s">
        <v>106</v>
      </c>
      <c r="X291" s="6">
        <v>6000</v>
      </c>
      <c r="Y291" s="6">
        <v>1919</v>
      </c>
      <c r="Z291" s="6">
        <v>6</v>
      </c>
      <c r="AA291" s="6">
        <v>4</v>
      </c>
      <c r="AB291" s="6">
        <v>1919</v>
      </c>
      <c r="AC291" s="6">
        <v>6</v>
      </c>
      <c r="AD291" s="6">
        <v>5</v>
      </c>
      <c r="AE291" s="6" t="s">
        <v>1058</v>
      </c>
      <c r="AG291" s="6" t="s">
        <v>948</v>
      </c>
      <c r="AJ291" s="6" t="s">
        <v>1046</v>
      </c>
      <c r="AK291" s="6" t="s">
        <v>1057</v>
      </c>
      <c r="AL291" s="6" t="b">
        <v>1</v>
      </c>
      <c r="AM291" s="6" t="b">
        <v>0</v>
      </c>
      <c r="AP291" t="s">
        <v>3631</v>
      </c>
      <c r="AQ291" t="s">
        <v>3632</v>
      </c>
      <c r="AR291" t="s">
        <v>3633</v>
      </c>
      <c r="AS291" t="s">
        <v>3634</v>
      </c>
      <c r="AT291" s="44" t="s">
        <v>127</v>
      </c>
      <c r="AU291" t="s">
        <v>502</v>
      </c>
      <c r="AV291" t="s">
        <v>3927</v>
      </c>
      <c r="AW291" t="s">
        <v>3927</v>
      </c>
      <c r="AX291" t="s">
        <v>3928</v>
      </c>
      <c r="AY291" t="s">
        <v>3925</v>
      </c>
      <c r="AZ291" t="s">
        <v>3926</v>
      </c>
      <c r="BA291" t="s">
        <v>3630</v>
      </c>
      <c r="BB291"/>
    </row>
    <row r="292" spans="1:54" s="6" customFormat="1" x14ac:dyDescent="0.45">
      <c r="A292" s="5">
        <v>45776.727997685193</v>
      </c>
      <c r="B292" s="6">
        <v>412819044</v>
      </c>
      <c r="C292" s="6" t="s">
        <v>3565</v>
      </c>
      <c r="D292" s="6">
        <v>2</v>
      </c>
      <c r="E292" s="6" t="s">
        <v>247</v>
      </c>
      <c r="G292" s="6">
        <v>2590</v>
      </c>
      <c r="H292" s="6" t="s">
        <v>951</v>
      </c>
      <c r="I292" s="6">
        <v>1937</v>
      </c>
      <c r="J292" s="6" t="s">
        <v>952</v>
      </c>
      <c r="K292" s="6" t="s">
        <v>953</v>
      </c>
      <c r="L292" s="6" t="s">
        <v>954</v>
      </c>
      <c r="M292" s="6" t="s">
        <v>267</v>
      </c>
      <c r="N292" s="6" t="s">
        <v>946</v>
      </c>
      <c r="O292" s="6" t="s">
        <v>946</v>
      </c>
      <c r="P292" s="6" t="s">
        <v>1053</v>
      </c>
      <c r="Q292" s="6">
        <v>0</v>
      </c>
      <c r="V292" s="6" t="s">
        <v>119</v>
      </c>
      <c r="X292" s="6">
        <v>6000</v>
      </c>
      <c r="Y292" s="6">
        <v>1937</v>
      </c>
      <c r="AG292" s="6" t="s">
        <v>948</v>
      </c>
      <c r="AH292" s="6" t="s">
        <v>997</v>
      </c>
      <c r="AJ292" s="6" t="s">
        <v>1046</v>
      </c>
      <c r="AK292" s="6" t="s">
        <v>1059</v>
      </c>
      <c r="AL292" s="6" t="b">
        <v>1</v>
      </c>
      <c r="AM292" s="6" t="b">
        <v>0</v>
      </c>
      <c r="AP292" t="s">
        <v>3631</v>
      </c>
      <c r="AQ292" t="s">
        <v>3632</v>
      </c>
      <c r="AR292" t="s">
        <v>3633</v>
      </c>
      <c r="AS292" t="s">
        <v>3634</v>
      </c>
      <c r="AT292" s="44" t="s">
        <v>127</v>
      </c>
      <c r="AU292" t="s">
        <v>502</v>
      </c>
      <c r="AV292" t="s">
        <v>3931</v>
      </c>
      <c r="AW292" t="s">
        <v>3931</v>
      </c>
      <c r="AX292" t="s">
        <v>3648</v>
      </c>
      <c r="AY292" t="s">
        <v>3929</v>
      </c>
      <c r="AZ292" t="s">
        <v>3930</v>
      </c>
      <c r="BA292" t="s">
        <v>3630</v>
      </c>
      <c r="BB292"/>
    </row>
    <row r="293" spans="1:54" s="6" customFormat="1" x14ac:dyDescent="0.45">
      <c r="A293" s="5">
        <v>45776.727523148147</v>
      </c>
      <c r="B293" s="6">
        <v>412819044</v>
      </c>
      <c r="C293" s="6" t="s">
        <v>3565</v>
      </c>
      <c r="D293" s="6">
        <v>1</v>
      </c>
      <c r="E293" s="6" t="s">
        <v>65</v>
      </c>
      <c r="G293" s="6">
        <v>2590</v>
      </c>
      <c r="H293" s="6" t="s">
        <v>951</v>
      </c>
      <c r="I293" s="6">
        <v>1937</v>
      </c>
      <c r="J293" s="6" t="s">
        <v>952</v>
      </c>
      <c r="K293" s="6" t="s">
        <v>953</v>
      </c>
      <c r="L293" s="6" t="s">
        <v>954</v>
      </c>
      <c r="M293" s="6" t="s">
        <v>267</v>
      </c>
      <c r="N293" s="6" t="s">
        <v>946</v>
      </c>
      <c r="O293" s="6" t="s">
        <v>946</v>
      </c>
      <c r="P293" s="6" t="s">
        <v>946</v>
      </c>
      <c r="Q293" s="6">
        <v>0</v>
      </c>
      <c r="V293" s="6" t="s">
        <v>119</v>
      </c>
      <c r="X293" s="6">
        <v>6000</v>
      </c>
      <c r="Y293" s="6">
        <v>1937</v>
      </c>
      <c r="AG293" s="6" t="s">
        <v>948</v>
      </c>
      <c r="AH293" s="6" t="s">
        <v>997</v>
      </c>
      <c r="AJ293" s="6" t="s">
        <v>1046</v>
      </c>
      <c r="AK293" s="6" t="s">
        <v>1060</v>
      </c>
      <c r="AL293" s="6" t="b">
        <v>1</v>
      </c>
      <c r="AM293" s="6" t="b">
        <v>0</v>
      </c>
      <c r="AP293" t="s">
        <v>3631</v>
      </c>
      <c r="AQ293" t="s">
        <v>3632</v>
      </c>
      <c r="AR293" t="s">
        <v>3633</v>
      </c>
      <c r="AS293" t="s">
        <v>3634</v>
      </c>
      <c r="AT293" s="44" t="s">
        <v>127</v>
      </c>
      <c r="AU293" t="s">
        <v>502</v>
      </c>
      <c r="AV293" t="s">
        <v>3934</v>
      </c>
      <c r="AW293" t="s">
        <v>3934</v>
      </c>
      <c r="AX293" t="s">
        <v>3648</v>
      </c>
      <c r="AY293" t="s">
        <v>3932</v>
      </c>
      <c r="AZ293" t="s">
        <v>3933</v>
      </c>
      <c r="BA293" t="s">
        <v>3630</v>
      </c>
      <c r="BB293"/>
    </row>
    <row r="294" spans="1:54" s="6" customFormat="1" x14ac:dyDescent="0.45">
      <c r="A294" s="5">
        <v>45776.727222222216</v>
      </c>
      <c r="B294" s="6">
        <v>412819044</v>
      </c>
      <c r="C294" s="6" t="s">
        <v>3565</v>
      </c>
      <c r="D294" s="6">
        <v>3</v>
      </c>
      <c r="E294" s="6" t="s">
        <v>153</v>
      </c>
      <c r="G294" s="6">
        <v>2590</v>
      </c>
      <c r="H294" s="6" t="s">
        <v>951</v>
      </c>
      <c r="I294" s="6">
        <v>1937</v>
      </c>
      <c r="J294" s="6" t="s">
        <v>952</v>
      </c>
      <c r="K294" s="6" t="s">
        <v>953</v>
      </c>
      <c r="L294" s="6" t="s">
        <v>954</v>
      </c>
      <c r="M294" s="6" t="s">
        <v>267</v>
      </c>
      <c r="N294" s="6" t="s">
        <v>946</v>
      </c>
      <c r="O294" s="6" t="s">
        <v>946</v>
      </c>
      <c r="P294" s="6" t="s">
        <v>947</v>
      </c>
      <c r="Q294" s="6">
        <v>0</v>
      </c>
      <c r="R294" s="6">
        <v>43.289437</v>
      </c>
      <c r="S294" s="6">
        <v>76.994337999999999</v>
      </c>
      <c r="T294" s="6" t="s">
        <v>765</v>
      </c>
      <c r="U294" s="6" t="s">
        <v>766</v>
      </c>
      <c r="V294" s="6" t="s">
        <v>106</v>
      </c>
      <c r="X294" s="6">
        <v>6000</v>
      </c>
      <c r="Y294" s="6">
        <v>1920</v>
      </c>
      <c r="Z294" s="6">
        <v>6</v>
      </c>
      <c r="AG294" s="6" t="s">
        <v>948</v>
      </c>
      <c r="AJ294" s="6" t="s">
        <v>1046</v>
      </c>
      <c r="AK294" s="6" t="s">
        <v>1060</v>
      </c>
      <c r="AL294" s="6" t="b">
        <v>1</v>
      </c>
      <c r="AM294" s="6" t="b">
        <v>0</v>
      </c>
      <c r="AP294" t="s">
        <v>3631</v>
      </c>
      <c r="AQ294" t="s">
        <v>3632</v>
      </c>
      <c r="AR294" t="s">
        <v>3633</v>
      </c>
      <c r="AS294" t="s">
        <v>3634</v>
      </c>
      <c r="AT294" s="44" t="s">
        <v>127</v>
      </c>
      <c r="AU294" t="s">
        <v>502</v>
      </c>
      <c r="AV294" t="s">
        <v>3934</v>
      </c>
      <c r="AW294" t="s">
        <v>3934</v>
      </c>
      <c r="AX294" t="s">
        <v>3648</v>
      </c>
      <c r="AY294" t="s">
        <v>3932</v>
      </c>
      <c r="AZ294" t="s">
        <v>3933</v>
      </c>
      <c r="BA294" t="s">
        <v>3630</v>
      </c>
      <c r="BB294"/>
    </row>
    <row r="295" spans="1:54" s="6" customFormat="1" x14ac:dyDescent="0.45">
      <c r="A295" s="5">
        <v>45776.726909722223</v>
      </c>
      <c r="B295" s="6">
        <v>412819044</v>
      </c>
      <c r="C295" s="6" t="s">
        <v>3565</v>
      </c>
      <c r="D295" s="6">
        <v>1</v>
      </c>
      <c r="E295" s="6" t="s">
        <v>65</v>
      </c>
      <c r="G295" s="6">
        <v>2590</v>
      </c>
      <c r="H295" s="6" t="s">
        <v>951</v>
      </c>
      <c r="I295" s="6">
        <v>1937</v>
      </c>
      <c r="J295" s="6" t="s">
        <v>952</v>
      </c>
      <c r="K295" s="6" t="s">
        <v>953</v>
      </c>
      <c r="L295" s="6" t="s">
        <v>954</v>
      </c>
      <c r="M295" s="6" t="s">
        <v>267</v>
      </c>
      <c r="N295" s="6" t="s">
        <v>946</v>
      </c>
      <c r="O295" s="6" t="s">
        <v>946</v>
      </c>
      <c r="P295" s="6" t="s">
        <v>947</v>
      </c>
      <c r="Q295" s="6">
        <v>0</v>
      </c>
      <c r="R295" s="6">
        <v>43.289437</v>
      </c>
      <c r="S295" s="6">
        <v>76.994337999999999</v>
      </c>
      <c r="T295" s="6" t="s">
        <v>765</v>
      </c>
      <c r="U295" s="6" t="s">
        <v>766</v>
      </c>
      <c r="V295" s="6" t="s">
        <v>106</v>
      </c>
      <c r="X295" s="6">
        <v>6000</v>
      </c>
      <c r="Y295" s="6">
        <v>1919</v>
      </c>
      <c r="Z295" s="6">
        <v>5</v>
      </c>
      <c r="AA295" s="6">
        <v>1</v>
      </c>
      <c r="AB295" s="6">
        <v>1919</v>
      </c>
      <c r="AC295" s="6">
        <v>5</v>
      </c>
      <c r="AD295" s="6">
        <v>15</v>
      </c>
      <c r="AG295" s="6" t="s">
        <v>948</v>
      </c>
      <c r="AJ295" s="6" t="s">
        <v>1046</v>
      </c>
      <c r="AK295" s="6" t="s">
        <v>1060</v>
      </c>
      <c r="AL295" s="6" t="b">
        <v>1</v>
      </c>
      <c r="AM295" s="6" t="b">
        <v>0</v>
      </c>
      <c r="AP295" t="s">
        <v>3631</v>
      </c>
      <c r="AQ295" t="s">
        <v>3632</v>
      </c>
      <c r="AR295" t="s">
        <v>3633</v>
      </c>
      <c r="AS295" t="s">
        <v>3634</v>
      </c>
      <c r="AT295" s="44" t="s">
        <v>127</v>
      </c>
      <c r="AU295" t="s">
        <v>502</v>
      </c>
      <c r="AV295" t="s">
        <v>3934</v>
      </c>
      <c r="AW295" t="s">
        <v>3934</v>
      </c>
      <c r="AX295" t="s">
        <v>3648</v>
      </c>
      <c r="AY295" t="s">
        <v>3932</v>
      </c>
      <c r="AZ295" t="s">
        <v>3933</v>
      </c>
      <c r="BA295" t="s">
        <v>3630</v>
      </c>
      <c r="BB295"/>
    </row>
    <row r="296" spans="1:54" s="6" customFormat="1" x14ac:dyDescent="0.45">
      <c r="A296" s="5">
        <v>45776.726516203707</v>
      </c>
      <c r="B296" s="6">
        <v>412819044</v>
      </c>
      <c r="C296" s="6" t="s">
        <v>3565</v>
      </c>
      <c r="D296" s="6">
        <v>1</v>
      </c>
      <c r="E296" s="6" t="s">
        <v>51</v>
      </c>
      <c r="G296" s="6">
        <v>2590</v>
      </c>
      <c r="H296" s="6" t="s">
        <v>951</v>
      </c>
      <c r="I296" s="6">
        <v>1937</v>
      </c>
      <c r="J296" s="6" t="s">
        <v>952</v>
      </c>
      <c r="K296" s="6" t="s">
        <v>953</v>
      </c>
      <c r="L296" s="6" t="s">
        <v>954</v>
      </c>
      <c r="M296" s="6" t="s">
        <v>267</v>
      </c>
      <c r="N296" s="6" t="s">
        <v>946</v>
      </c>
      <c r="O296" s="6" t="s">
        <v>946</v>
      </c>
      <c r="P296" s="6" t="s">
        <v>947</v>
      </c>
      <c r="Q296" s="6">
        <v>0</v>
      </c>
      <c r="R296" s="6">
        <v>43.289437</v>
      </c>
      <c r="S296" s="6">
        <v>76.994337999999999</v>
      </c>
      <c r="T296" s="6" t="s">
        <v>765</v>
      </c>
      <c r="U296" s="6" t="s">
        <v>766</v>
      </c>
      <c r="V296" s="6" t="s">
        <v>106</v>
      </c>
      <c r="X296" s="6">
        <v>6000</v>
      </c>
      <c r="Y296" s="6">
        <v>1920</v>
      </c>
      <c r="Z296" s="6">
        <v>4</v>
      </c>
      <c r="AA296" s="6">
        <v>10</v>
      </c>
      <c r="AG296" s="6" t="s">
        <v>948</v>
      </c>
      <c r="AJ296" s="6" t="s">
        <v>1046</v>
      </c>
      <c r="AK296" s="6" t="s">
        <v>1060</v>
      </c>
      <c r="AL296" s="6" t="b">
        <v>1</v>
      </c>
      <c r="AM296" s="6" t="b">
        <v>0</v>
      </c>
      <c r="AP296" t="s">
        <v>3631</v>
      </c>
      <c r="AQ296" t="s">
        <v>3632</v>
      </c>
      <c r="AR296" t="s">
        <v>3633</v>
      </c>
      <c r="AS296" t="s">
        <v>3634</v>
      </c>
      <c r="AT296" s="44" t="s">
        <v>127</v>
      </c>
      <c r="AU296" t="s">
        <v>502</v>
      </c>
      <c r="AV296" t="s">
        <v>3934</v>
      </c>
      <c r="AW296" t="s">
        <v>3934</v>
      </c>
      <c r="AX296" t="s">
        <v>3648</v>
      </c>
      <c r="AY296" t="s">
        <v>3932</v>
      </c>
      <c r="AZ296" t="s">
        <v>3933</v>
      </c>
      <c r="BA296" t="s">
        <v>3630</v>
      </c>
      <c r="BB296"/>
    </row>
    <row r="297" spans="1:54" s="6" customFormat="1" x14ac:dyDescent="0.45">
      <c r="A297" s="5">
        <v>45776.726261574076</v>
      </c>
      <c r="B297" s="6">
        <v>412819044</v>
      </c>
      <c r="C297" s="6" t="s">
        <v>3565</v>
      </c>
      <c r="D297" s="6">
        <v>1</v>
      </c>
      <c r="E297" s="6" t="s">
        <v>65</v>
      </c>
      <c r="G297" s="6">
        <v>2590</v>
      </c>
      <c r="H297" s="6" t="s">
        <v>951</v>
      </c>
      <c r="I297" s="6">
        <v>1937</v>
      </c>
      <c r="J297" s="6" t="s">
        <v>952</v>
      </c>
      <c r="K297" s="6" t="s">
        <v>953</v>
      </c>
      <c r="L297" s="6" t="s">
        <v>954</v>
      </c>
      <c r="M297" s="6" t="s">
        <v>267</v>
      </c>
      <c r="N297" s="6" t="s">
        <v>946</v>
      </c>
      <c r="O297" s="6" t="s">
        <v>946</v>
      </c>
      <c r="P297" s="6" t="s">
        <v>947</v>
      </c>
      <c r="Q297" s="6">
        <v>0</v>
      </c>
      <c r="R297" s="6">
        <v>43.289437</v>
      </c>
      <c r="S297" s="6">
        <v>76.994337999999999</v>
      </c>
      <c r="T297" s="6" t="s">
        <v>765</v>
      </c>
      <c r="U297" s="6" t="s">
        <v>766</v>
      </c>
      <c r="V297" s="6" t="s">
        <v>106</v>
      </c>
      <c r="X297" s="6">
        <v>6000</v>
      </c>
      <c r="Y297" s="6">
        <v>1919</v>
      </c>
      <c r="Z297" s="6">
        <v>4</v>
      </c>
      <c r="AG297" s="6" t="s">
        <v>948</v>
      </c>
      <c r="AJ297" s="6" t="s">
        <v>1046</v>
      </c>
      <c r="AK297" s="6" t="s">
        <v>1060</v>
      </c>
      <c r="AL297" s="6" t="b">
        <v>1</v>
      </c>
      <c r="AM297" s="6" t="b">
        <v>0</v>
      </c>
      <c r="AP297" t="s">
        <v>3631</v>
      </c>
      <c r="AQ297" t="s">
        <v>3632</v>
      </c>
      <c r="AR297" t="s">
        <v>3633</v>
      </c>
      <c r="AS297" t="s">
        <v>3634</v>
      </c>
      <c r="AT297" s="44" t="s">
        <v>127</v>
      </c>
      <c r="AU297" t="s">
        <v>502</v>
      </c>
      <c r="AV297" t="s">
        <v>3934</v>
      </c>
      <c r="AW297" t="s">
        <v>3934</v>
      </c>
      <c r="AX297" t="s">
        <v>3648</v>
      </c>
      <c r="AY297" t="s">
        <v>3932</v>
      </c>
      <c r="AZ297" t="s">
        <v>3933</v>
      </c>
      <c r="BA297" t="s">
        <v>3630</v>
      </c>
      <c r="BB297"/>
    </row>
    <row r="298" spans="1:54" s="6" customFormat="1" x14ac:dyDescent="0.45">
      <c r="A298" s="5">
        <v>45776.72556712963</v>
      </c>
      <c r="B298" s="6">
        <v>412819044</v>
      </c>
      <c r="C298" s="6" t="s">
        <v>3565</v>
      </c>
      <c r="D298" s="6">
        <v>14</v>
      </c>
      <c r="E298" s="6" t="s">
        <v>1062</v>
      </c>
      <c r="G298" s="6">
        <v>2590</v>
      </c>
      <c r="H298" s="6" t="s">
        <v>951</v>
      </c>
      <c r="I298" s="6">
        <v>1937</v>
      </c>
      <c r="J298" s="6" t="s">
        <v>952</v>
      </c>
      <c r="K298" s="6" t="s">
        <v>953</v>
      </c>
      <c r="L298" s="6" t="s">
        <v>954</v>
      </c>
      <c r="M298" s="6" t="s">
        <v>267</v>
      </c>
      <c r="N298" s="6" t="s">
        <v>946</v>
      </c>
      <c r="O298" s="6" t="s">
        <v>946</v>
      </c>
      <c r="P298" s="6" t="s">
        <v>1053</v>
      </c>
      <c r="Q298" s="6">
        <v>0</v>
      </c>
      <c r="V298" s="6" t="s">
        <v>119</v>
      </c>
      <c r="X298" s="6">
        <v>50000</v>
      </c>
      <c r="Y298" s="6">
        <v>1937</v>
      </c>
      <c r="AG298" s="6" t="s">
        <v>948</v>
      </c>
      <c r="AH298" s="6" t="s">
        <v>997</v>
      </c>
      <c r="AJ298" s="6" t="s">
        <v>1046</v>
      </c>
      <c r="AK298" s="6" t="s">
        <v>1061</v>
      </c>
      <c r="AL298" s="6" t="b">
        <v>1</v>
      </c>
      <c r="AM298" s="6" t="b">
        <v>0</v>
      </c>
      <c r="AP298" t="s">
        <v>3631</v>
      </c>
      <c r="AQ298" t="s">
        <v>3632</v>
      </c>
      <c r="AR298" t="s">
        <v>3633</v>
      </c>
      <c r="AS298" t="s">
        <v>3634</v>
      </c>
      <c r="AT298" s="44" t="s">
        <v>127</v>
      </c>
      <c r="AU298" t="s">
        <v>502</v>
      </c>
      <c r="AV298" t="s">
        <v>3937</v>
      </c>
      <c r="AW298" t="s">
        <v>3937</v>
      </c>
      <c r="AX298" t="s">
        <v>3938</v>
      </c>
      <c r="AY298" t="s">
        <v>3935</v>
      </c>
      <c r="AZ298" t="s">
        <v>3936</v>
      </c>
      <c r="BA298" t="s">
        <v>3630</v>
      </c>
      <c r="BB298"/>
    </row>
    <row r="299" spans="1:54" s="6" customFormat="1" x14ac:dyDescent="0.45">
      <c r="A299" s="5">
        <v>45776.724502314813</v>
      </c>
      <c r="B299" s="6">
        <v>412819044</v>
      </c>
      <c r="C299" s="6" t="s">
        <v>3565</v>
      </c>
      <c r="D299" s="6">
        <v>2</v>
      </c>
      <c r="E299" s="6" t="s">
        <v>247</v>
      </c>
      <c r="F299" s="6" t="s">
        <v>991</v>
      </c>
      <c r="G299" s="6">
        <v>2590</v>
      </c>
      <c r="H299" s="6" t="s">
        <v>951</v>
      </c>
      <c r="I299" s="6">
        <v>1937</v>
      </c>
      <c r="J299" s="6" t="s">
        <v>952</v>
      </c>
      <c r="K299" s="6" t="s">
        <v>953</v>
      </c>
      <c r="L299" s="6" t="s">
        <v>954</v>
      </c>
      <c r="M299" s="6" t="s">
        <v>267</v>
      </c>
      <c r="N299" s="6" t="s">
        <v>946</v>
      </c>
      <c r="O299" s="6" t="s">
        <v>946</v>
      </c>
      <c r="P299" s="6" t="s">
        <v>1018</v>
      </c>
      <c r="Q299" s="6">
        <v>0</v>
      </c>
      <c r="R299" s="6">
        <v>45.718308999999998</v>
      </c>
      <c r="S299" s="6">
        <v>77.246391000000003</v>
      </c>
      <c r="T299" s="6" t="s">
        <v>1019</v>
      </c>
      <c r="U299" s="6" t="s">
        <v>1020</v>
      </c>
      <c r="V299" s="6" t="s">
        <v>106</v>
      </c>
      <c r="X299" s="6">
        <v>50000</v>
      </c>
      <c r="Y299" s="6">
        <v>1937</v>
      </c>
      <c r="AG299" s="6" t="s">
        <v>948</v>
      </c>
      <c r="AH299" s="6" t="s">
        <v>969</v>
      </c>
      <c r="AJ299" s="6" t="s">
        <v>1046</v>
      </c>
      <c r="AK299" s="6" t="s">
        <v>1063</v>
      </c>
      <c r="AL299" s="6" t="b">
        <v>1</v>
      </c>
      <c r="AM299" s="6" t="b">
        <v>0</v>
      </c>
      <c r="AP299" t="s">
        <v>3631</v>
      </c>
      <c r="AQ299" t="s">
        <v>3632</v>
      </c>
      <c r="AR299" t="s">
        <v>3633</v>
      </c>
      <c r="AS299" t="s">
        <v>3634</v>
      </c>
      <c r="AT299" s="44" t="s">
        <v>127</v>
      </c>
      <c r="AU299" t="s">
        <v>502</v>
      </c>
      <c r="AV299" t="s">
        <v>3941</v>
      </c>
      <c r="AW299" t="s">
        <v>3941</v>
      </c>
      <c r="AX299" t="s">
        <v>3942</v>
      </c>
      <c r="AY299" t="s">
        <v>3939</v>
      </c>
      <c r="AZ299" t="s">
        <v>3940</v>
      </c>
      <c r="BA299" t="s">
        <v>3630</v>
      </c>
      <c r="BB299"/>
    </row>
    <row r="300" spans="1:54" s="6" customFormat="1" x14ac:dyDescent="0.45">
      <c r="A300" s="5">
        <v>45776.724027777767</v>
      </c>
      <c r="B300" s="6">
        <v>412819044</v>
      </c>
      <c r="C300" s="6" t="s">
        <v>3565</v>
      </c>
      <c r="D300" s="6">
        <v>2</v>
      </c>
      <c r="E300" s="6" t="s">
        <v>247</v>
      </c>
      <c r="G300" s="6">
        <v>2590</v>
      </c>
      <c r="H300" s="6" t="s">
        <v>951</v>
      </c>
      <c r="I300" s="6">
        <v>1937</v>
      </c>
      <c r="J300" s="6" t="s">
        <v>952</v>
      </c>
      <c r="K300" s="6" t="s">
        <v>953</v>
      </c>
      <c r="L300" s="6" t="s">
        <v>954</v>
      </c>
      <c r="M300" s="6" t="s">
        <v>267</v>
      </c>
      <c r="N300" s="6" t="s">
        <v>946</v>
      </c>
      <c r="O300" s="6" t="s">
        <v>946</v>
      </c>
      <c r="P300" s="6" t="s">
        <v>1018</v>
      </c>
      <c r="Q300" s="6">
        <v>0</v>
      </c>
      <c r="R300" s="6">
        <v>45.718308999999998</v>
      </c>
      <c r="S300" s="6">
        <v>77.246391000000003</v>
      </c>
      <c r="T300" s="6" t="s">
        <v>1019</v>
      </c>
      <c r="U300" s="6" t="s">
        <v>1020</v>
      </c>
      <c r="V300" s="6" t="s">
        <v>106</v>
      </c>
      <c r="X300" s="6">
        <v>50000</v>
      </c>
      <c r="Y300" s="6">
        <v>1910</v>
      </c>
      <c r="AG300" s="6" t="s">
        <v>948</v>
      </c>
      <c r="AH300" s="6" t="s">
        <v>959</v>
      </c>
      <c r="AJ300" s="6" t="s">
        <v>1046</v>
      </c>
      <c r="AK300" s="6" t="s">
        <v>1063</v>
      </c>
      <c r="AL300" s="6" t="b">
        <v>1</v>
      </c>
      <c r="AM300" s="6" t="b">
        <v>0</v>
      </c>
      <c r="AP300" t="s">
        <v>3631</v>
      </c>
      <c r="AQ300" t="s">
        <v>3632</v>
      </c>
      <c r="AR300" t="s">
        <v>3633</v>
      </c>
      <c r="AS300" t="s">
        <v>3634</v>
      </c>
      <c r="AT300" s="44" t="s">
        <v>127</v>
      </c>
      <c r="AU300" t="s">
        <v>502</v>
      </c>
      <c r="AV300" t="s">
        <v>3941</v>
      </c>
      <c r="AW300" t="s">
        <v>3941</v>
      </c>
      <c r="AX300" t="s">
        <v>3942</v>
      </c>
      <c r="AY300" t="s">
        <v>3939</v>
      </c>
      <c r="AZ300" t="s">
        <v>3940</v>
      </c>
      <c r="BA300" t="s">
        <v>3630</v>
      </c>
      <c r="BB300"/>
    </row>
    <row r="301" spans="1:54" s="6" customFormat="1" x14ac:dyDescent="0.45">
      <c r="A301" s="5">
        <v>45776.72320601852</v>
      </c>
      <c r="B301" s="6">
        <v>412819044</v>
      </c>
      <c r="C301" s="6" t="s">
        <v>3565</v>
      </c>
      <c r="D301" s="6">
        <v>7</v>
      </c>
      <c r="E301" s="6" t="s">
        <v>1064</v>
      </c>
      <c r="G301" s="6">
        <v>2590</v>
      </c>
      <c r="H301" s="6" t="s">
        <v>951</v>
      </c>
      <c r="I301" s="6">
        <v>1937</v>
      </c>
      <c r="J301" s="6" t="s">
        <v>952</v>
      </c>
      <c r="K301" s="6" t="s">
        <v>953</v>
      </c>
      <c r="L301" s="6" t="s">
        <v>954</v>
      </c>
      <c r="M301" s="6" t="s">
        <v>267</v>
      </c>
      <c r="N301" s="6" t="s">
        <v>946</v>
      </c>
      <c r="O301" s="6" t="s">
        <v>946</v>
      </c>
      <c r="P301" s="6" t="s">
        <v>1053</v>
      </c>
      <c r="Q301" s="6">
        <v>0</v>
      </c>
      <c r="V301" s="6" t="s">
        <v>119</v>
      </c>
      <c r="X301" s="6">
        <v>6000</v>
      </c>
      <c r="Y301" s="6">
        <v>1937</v>
      </c>
      <c r="AG301" s="6" t="s">
        <v>948</v>
      </c>
      <c r="AH301" s="6" t="s">
        <v>997</v>
      </c>
      <c r="AJ301" s="6" t="s">
        <v>1046</v>
      </c>
      <c r="AK301" s="6" t="s">
        <v>1063</v>
      </c>
      <c r="AL301" s="6" t="b">
        <v>1</v>
      </c>
      <c r="AM301" s="6" t="b">
        <v>0</v>
      </c>
      <c r="AP301" t="s">
        <v>3631</v>
      </c>
      <c r="AQ301" t="s">
        <v>3632</v>
      </c>
      <c r="AR301" t="s">
        <v>3633</v>
      </c>
      <c r="AS301" t="s">
        <v>3634</v>
      </c>
      <c r="AT301" s="44" t="s">
        <v>127</v>
      </c>
      <c r="AU301" t="s">
        <v>502</v>
      </c>
      <c r="AV301" t="s">
        <v>3941</v>
      </c>
      <c r="AW301" t="s">
        <v>3941</v>
      </c>
      <c r="AX301" t="s">
        <v>3942</v>
      </c>
      <c r="AY301" t="s">
        <v>3939</v>
      </c>
      <c r="AZ301" t="s">
        <v>3940</v>
      </c>
      <c r="BA301" t="s">
        <v>3630</v>
      </c>
      <c r="BB301"/>
    </row>
    <row r="302" spans="1:54" s="6" customFormat="1" x14ac:dyDescent="0.45">
      <c r="A302" s="5">
        <v>45776.722858796304</v>
      </c>
      <c r="B302" s="6">
        <v>412819044</v>
      </c>
      <c r="C302" s="6" t="s">
        <v>3565</v>
      </c>
      <c r="D302" s="6">
        <v>13</v>
      </c>
      <c r="E302" s="6" t="s">
        <v>1066</v>
      </c>
      <c r="G302" s="6">
        <v>2590</v>
      </c>
      <c r="H302" s="6" t="s">
        <v>951</v>
      </c>
      <c r="I302" s="6">
        <v>1937</v>
      </c>
      <c r="J302" s="6" t="s">
        <v>952</v>
      </c>
      <c r="K302" s="6" t="s">
        <v>953</v>
      </c>
      <c r="L302" s="6" t="s">
        <v>954</v>
      </c>
      <c r="M302" s="6" t="s">
        <v>267</v>
      </c>
      <c r="N302" s="6" t="s">
        <v>946</v>
      </c>
      <c r="O302" s="6" t="s">
        <v>946</v>
      </c>
      <c r="P302" s="6" t="s">
        <v>1065</v>
      </c>
      <c r="Q302" s="6">
        <v>0</v>
      </c>
      <c r="R302" s="6">
        <v>43.130749000000002</v>
      </c>
      <c r="S302" s="6">
        <v>76.908208000000002</v>
      </c>
      <c r="T302" s="6" t="s">
        <v>942</v>
      </c>
      <c r="U302" s="6" t="s">
        <v>943</v>
      </c>
      <c r="V302" s="6" t="s">
        <v>106</v>
      </c>
      <c r="X302" s="6">
        <v>6000</v>
      </c>
      <c r="Y302" s="6">
        <v>1920</v>
      </c>
      <c r="Z302" s="6">
        <v>6</v>
      </c>
      <c r="AA302" s="6">
        <v>20</v>
      </c>
      <c r="AG302" s="6" t="s">
        <v>948</v>
      </c>
      <c r="AJ302" s="6" t="s">
        <v>1046</v>
      </c>
      <c r="AK302" s="6" t="s">
        <v>1063</v>
      </c>
      <c r="AL302" s="6" t="b">
        <v>1</v>
      </c>
      <c r="AM302" s="6" t="b">
        <v>0</v>
      </c>
      <c r="AP302" t="s">
        <v>3631</v>
      </c>
      <c r="AQ302" t="s">
        <v>3632</v>
      </c>
      <c r="AR302" t="s">
        <v>3633</v>
      </c>
      <c r="AS302" t="s">
        <v>3634</v>
      </c>
      <c r="AT302" s="44" t="s">
        <v>127</v>
      </c>
      <c r="AU302" t="s">
        <v>502</v>
      </c>
      <c r="AV302" t="s">
        <v>3941</v>
      </c>
      <c r="AW302" t="s">
        <v>3941</v>
      </c>
      <c r="AX302" t="s">
        <v>3942</v>
      </c>
      <c r="AY302" t="s">
        <v>3939</v>
      </c>
      <c r="AZ302" t="s">
        <v>3940</v>
      </c>
      <c r="BA302" t="s">
        <v>3630</v>
      </c>
      <c r="BB302"/>
    </row>
    <row r="303" spans="1:54" s="6" customFormat="1" x14ac:dyDescent="0.45">
      <c r="A303" s="5">
        <v>45776.721817129634</v>
      </c>
      <c r="B303" s="6">
        <v>412819044</v>
      </c>
      <c r="C303" s="6" t="s">
        <v>3565</v>
      </c>
      <c r="D303" s="6">
        <v>3</v>
      </c>
      <c r="E303" s="6" t="s">
        <v>846</v>
      </c>
      <c r="G303" s="6">
        <v>2590</v>
      </c>
      <c r="H303" s="6" t="s">
        <v>951</v>
      </c>
      <c r="I303" s="6">
        <v>1937</v>
      </c>
      <c r="J303" s="6" t="s">
        <v>952</v>
      </c>
      <c r="K303" s="6" t="s">
        <v>953</v>
      </c>
      <c r="L303" s="6" t="s">
        <v>954</v>
      </c>
      <c r="M303" s="6" t="s">
        <v>267</v>
      </c>
      <c r="N303" s="6" t="s">
        <v>946</v>
      </c>
      <c r="O303" s="6" t="s">
        <v>946</v>
      </c>
      <c r="P303" s="6" t="s">
        <v>947</v>
      </c>
      <c r="Q303" s="6">
        <v>0</v>
      </c>
      <c r="R303" s="6">
        <v>43.289437</v>
      </c>
      <c r="S303" s="6">
        <v>76.994337999999999</v>
      </c>
      <c r="T303" s="6" t="s">
        <v>765</v>
      </c>
      <c r="U303" s="6" t="s">
        <v>766</v>
      </c>
      <c r="V303" s="6" t="s">
        <v>106</v>
      </c>
      <c r="X303" s="6">
        <v>6000</v>
      </c>
      <c r="Y303" s="6">
        <v>1920</v>
      </c>
      <c r="Z303" s="6">
        <v>8</v>
      </c>
      <c r="AB303" s="6">
        <v>1920</v>
      </c>
      <c r="AC303" s="6">
        <v>9</v>
      </c>
      <c r="AG303" s="6" t="s">
        <v>948</v>
      </c>
      <c r="AJ303" s="6" t="s">
        <v>1046</v>
      </c>
      <c r="AK303" s="6" t="s">
        <v>1063</v>
      </c>
      <c r="AL303" s="6" t="b">
        <v>1</v>
      </c>
      <c r="AM303" s="6" t="b">
        <v>0</v>
      </c>
      <c r="AP303" t="s">
        <v>3631</v>
      </c>
      <c r="AQ303" t="s">
        <v>3632</v>
      </c>
      <c r="AR303" t="s">
        <v>3633</v>
      </c>
      <c r="AS303" t="s">
        <v>3634</v>
      </c>
      <c r="AT303" s="44" t="s">
        <v>127</v>
      </c>
      <c r="AU303" t="s">
        <v>502</v>
      </c>
      <c r="AV303" t="s">
        <v>3941</v>
      </c>
      <c r="AW303" t="s">
        <v>3941</v>
      </c>
      <c r="AX303" t="s">
        <v>3942</v>
      </c>
      <c r="AY303" t="s">
        <v>3939</v>
      </c>
      <c r="AZ303" t="s">
        <v>3940</v>
      </c>
      <c r="BA303" t="s">
        <v>3630</v>
      </c>
      <c r="BB303"/>
    </row>
    <row r="304" spans="1:54" s="6" customFormat="1" x14ac:dyDescent="0.45">
      <c r="A304" s="5">
        <v>45776.721504629633</v>
      </c>
      <c r="B304" s="6">
        <v>412819044</v>
      </c>
      <c r="C304" s="6" t="s">
        <v>3565</v>
      </c>
      <c r="D304" s="6">
        <v>1</v>
      </c>
      <c r="E304" s="6" t="s">
        <v>65</v>
      </c>
      <c r="F304" s="6" t="s">
        <v>1067</v>
      </c>
      <c r="G304" s="6">
        <v>2590</v>
      </c>
      <c r="H304" s="6" t="s">
        <v>951</v>
      </c>
      <c r="I304" s="6">
        <v>1937</v>
      </c>
      <c r="J304" s="6" t="s">
        <v>952</v>
      </c>
      <c r="K304" s="6" t="s">
        <v>953</v>
      </c>
      <c r="L304" s="6" t="s">
        <v>954</v>
      </c>
      <c r="M304" s="6" t="s">
        <v>267</v>
      </c>
      <c r="N304" s="6" t="s">
        <v>946</v>
      </c>
      <c r="O304" s="6" t="s">
        <v>946</v>
      </c>
      <c r="P304" s="6" t="s">
        <v>947</v>
      </c>
      <c r="Q304" s="6">
        <v>0</v>
      </c>
      <c r="R304" s="6">
        <v>43.289437</v>
      </c>
      <c r="S304" s="6">
        <v>76.994337999999999</v>
      </c>
      <c r="T304" s="6" t="s">
        <v>765</v>
      </c>
      <c r="U304" s="6" t="s">
        <v>766</v>
      </c>
      <c r="V304" s="6" t="s">
        <v>106</v>
      </c>
      <c r="X304" s="6">
        <v>6000</v>
      </c>
      <c r="Y304" s="6">
        <v>1937</v>
      </c>
      <c r="Z304" s="6">
        <v>6</v>
      </c>
      <c r="AA304" s="6">
        <v>19</v>
      </c>
      <c r="AG304" s="6" t="s">
        <v>948</v>
      </c>
      <c r="AH304" s="6" t="s">
        <v>949</v>
      </c>
      <c r="AJ304" s="6" t="s">
        <v>1046</v>
      </c>
      <c r="AK304" s="6" t="s">
        <v>1063</v>
      </c>
      <c r="AL304" s="6" t="b">
        <v>1</v>
      </c>
      <c r="AM304" s="6" t="b">
        <v>0</v>
      </c>
      <c r="AP304" t="s">
        <v>3631</v>
      </c>
      <c r="AQ304" t="s">
        <v>3632</v>
      </c>
      <c r="AR304" t="s">
        <v>3633</v>
      </c>
      <c r="AS304" t="s">
        <v>3634</v>
      </c>
      <c r="AT304" s="44" t="s">
        <v>127</v>
      </c>
      <c r="AU304" t="s">
        <v>502</v>
      </c>
      <c r="AV304" t="s">
        <v>3941</v>
      </c>
      <c r="AW304" t="s">
        <v>3941</v>
      </c>
      <c r="AX304" t="s">
        <v>3942</v>
      </c>
      <c r="AY304" t="s">
        <v>3939</v>
      </c>
      <c r="AZ304" t="s">
        <v>3940</v>
      </c>
      <c r="BA304" t="s">
        <v>3630</v>
      </c>
      <c r="BB304"/>
    </row>
    <row r="305" spans="1:54" s="6" customFormat="1" x14ac:dyDescent="0.45">
      <c r="A305" s="5">
        <v>45776.721041666657</v>
      </c>
      <c r="B305" s="6">
        <v>412819044</v>
      </c>
      <c r="C305" s="6" t="s">
        <v>3565</v>
      </c>
      <c r="D305" s="6">
        <v>4</v>
      </c>
      <c r="E305" s="6" t="s">
        <v>1015</v>
      </c>
      <c r="G305" s="6">
        <v>2590</v>
      </c>
      <c r="H305" s="6" t="s">
        <v>951</v>
      </c>
      <c r="I305" s="6">
        <v>1937</v>
      </c>
      <c r="J305" s="6" t="s">
        <v>952</v>
      </c>
      <c r="K305" s="6" t="s">
        <v>953</v>
      </c>
      <c r="L305" s="6" t="s">
        <v>954</v>
      </c>
      <c r="M305" s="6" t="s">
        <v>267</v>
      </c>
      <c r="N305" s="6" t="s">
        <v>946</v>
      </c>
      <c r="O305" s="6" t="s">
        <v>946</v>
      </c>
      <c r="P305" s="6" t="s">
        <v>947</v>
      </c>
      <c r="Q305" s="6">
        <v>0</v>
      </c>
      <c r="R305" s="6">
        <v>43.289437</v>
      </c>
      <c r="S305" s="6">
        <v>76.994337999999999</v>
      </c>
      <c r="T305" s="6" t="s">
        <v>765</v>
      </c>
      <c r="U305" s="6" t="s">
        <v>766</v>
      </c>
      <c r="V305" s="6" t="s">
        <v>106</v>
      </c>
      <c r="X305" s="6">
        <v>6000</v>
      </c>
      <c r="Y305" s="6">
        <v>1920</v>
      </c>
      <c r="Z305" s="6">
        <v>6</v>
      </c>
      <c r="AG305" s="6" t="s">
        <v>948</v>
      </c>
      <c r="AJ305" s="6" t="s">
        <v>1046</v>
      </c>
      <c r="AK305" s="6" t="s">
        <v>1063</v>
      </c>
      <c r="AL305" s="6" t="b">
        <v>1</v>
      </c>
      <c r="AM305" s="6" t="b">
        <v>0</v>
      </c>
      <c r="AP305" t="s">
        <v>3631</v>
      </c>
      <c r="AQ305" t="s">
        <v>3632</v>
      </c>
      <c r="AR305" t="s">
        <v>3633</v>
      </c>
      <c r="AS305" t="s">
        <v>3634</v>
      </c>
      <c r="AT305" s="44" t="s">
        <v>127</v>
      </c>
      <c r="AU305" t="s">
        <v>502</v>
      </c>
      <c r="AV305" t="s">
        <v>3941</v>
      </c>
      <c r="AW305" t="s">
        <v>3941</v>
      </c>
      <c r="AX305" t="s">
        <v>3942</v>
      </c>
      <c r="AY305" t="s">
        <v>3939</v>
      </c>
      <c r="AZ305" t="s">
        <v>3940</v>
      </c>
      <c r="BA305" t="s">
        <v>3630</v>
      </c>
      <c r="BB305"/>
    </row>
    <row r="306" spans="1:54" s="6" customFormat="1" x14ac:dyDescent="0.45">
      <c r="A306" s="5">
        <v>45776.720497685194</v>
      </c>
      <c r="B306" s="6">
        <v>412819044</v>
      </c>
      <c r="C306" s="6" t="s">
        <v>3565</v>
      </c>
      <c r="D306" s="6">
        <v>3</v>
      </c>
      <c r="E306" s="6" t="s">
        <v>71</v>
      </c>
      <c r="F306" s="6" t="s">
        <v>989</v>
      </c>
      <c r="G306" s="6">
        <v>2590</v>
      </c>
      <c r="H306" s="6" t="s">
        <v>951</v>
      </c>
      <c r="I306" s="6">
        <v>1937</v>
      </c>
      <c r="J306" s="6" t="s">
        <v>952</v>
      </c>
      <c r="K306" s="6" t="s">
        <v>953</v>
      </c>
      <c r="L306" s="6" t="s">
        <v>954</v>
      </c>
      <c r="M306" s="6" t="s">
        <v>267</v>
      </c>
      <c r="N306" s="6" t="s">
        <v>946</v>
      </c>
      <c r="O306" s="6" t="s">
        <v>946</v>
      </c>
      <c r="P306" s="6" t="s">
        <v>947</v>
      </c>
      <c r="Q306" s="6">
        <v>0</v>
      </c>
      <c r="R306" s="6">
        <v>43.289437</v>
      </c>
      <c r="S306" s="6">
        <v>76.994337999999999</v>
      </c>
      <c r="T306" s="6" t="s">
        <v>765</v>
      </c>
      <c r="U306" s="6" t="s">
        <v>766</v>
      </c>
      <c r="V306" s="6" t="s">
        <v>106</v>
      </c>
      <c r="X306" s="6">
        <v>6000</v>
      </c>
      <c r="Y306" s="6">
        <v>1914</v>
      </c>
      <c r="Z306" s="6">
        <v>6</v>
      </c>
      <c r="AA306" s="6">
        <v>2</v>
      </c>
      <c r="AB306" s="6">
        <v>1914</v>
      </c>
      <c r="AC306" s="6">
        <v>6</v>
      </c>
      <c r="AD306" s="6">
        <v>5</v>
      </c>
      <c r="AG306" s="6" t="s">
        <v>948</v>
      </c>
      <c r="AJ306" s="6" t="s">
        <v>1046</v>
      </c>
      <c r="AK306" s="6" t="s">
        <v>1063</v>
      </c>
      <c r="AL306" s="6" t="b">
        <v>1</v>
      </c>
      <c r="AM306" s="6" t="b">
        <v>0</v>
      </c>
      <c r="AP306" t="s">
        <v>3631</v>
      </c>
      <c r="AQ306" t="s">
        <v>3632</v>
      </c>
      <c r="AR306" t="s">
        <v>3633</v>
      </c>
      <c r="AS306" t="s">
        <v>3634</v>
      </c>
      <c r="AT306" s="44" t="s">
        <v>127</v>
      </c>
      <c r="AU306" t="s">
        <v>502</v>
      </c>
      <c r="AV306" t="s">
        <v>3941</v>
      </c>
      <c r="AW306" t="s">
        <v>3941</v>
      </c>
      <c r="AX306" t="s">
        <v>3942</v>
      </c>
      <c r="AY306" t="s">
        <v>3939</v>
      </c>
      <c r="AZ306" t="s">
        <v>3940</v>
      </c>
      <c r="BA306" t="s">
        <v>3630</v>
      </c>
      <c r="BB306"/>
    </row>
    <row r="307" spans="1:54" s="6" customFormat="1" x14ac:dyDescent="0.45">
      <c r="A307" s="5">
        <v>45776.719791666663</v>
      </c>
      <c r="B307" s="6">
        <v>412819044</v>
      </c>
      <c r="C307" s="6" t="s">
        <v>3565</v>
      </c>
      <c r="D307" s="6">
        <v>1</v>
      </c>
      <c r="E307" s="6" t="s">
        <v>65</v>
      </c>
      <c r="G307" s="6">
        <v>2590</v>
      </c>
      <c r="H307" s="6" t="s">
        <v>951</v>
      </c>
      <c r="I307" s="6">
        <v>1937</v>
      </c>
      <c r="J307" s="6" t="s">
        <v>952</v>
      </c>
      <c r="K307" s="6" t="s">
        <v>953</v>
      </c>
      <c r="L307" s="6" t="s">
        <v>954</v>
      </c>
      <c r="M307" s="6" t="s">
        <v>267</v>
      </c>
      <c r="N307" s="6" t="s">
        <v>946</v>
      </c>
      <c r="O307" s="6" t="s">
        <v>946</v>
      </c>
      <c r="P307" s="6" t="s">
        <v>947</v>
      </c>
      <c r="Q307" s="6">
        <v>0</v>
      </c>
      <c r="R307" s="6">
        <v>43.289437</v>
      </c>
      <c r="S307" s="6">
        <v>76.994337999999999</v>
      </c>
      <c r="T307" s="6" t="s">
        <v>765</v>
      </c>
      <c r="U307" s="6" t="s">
        <v>766</v>
      </c>
      <c r="V307" s="6" t="s">
        <v>106</v>
      </c>
      <c r="X307" s="6">
        <v>6000</v>
      </c>
      <c r="Y307" s="6">
        <v>1921</v>
      </c>
      <c r="Z307" s="6">
        <v>4</v>
      </c>
      <c r="AA307" s="6">
        <v>6</v>
      </c>
      <c r="AG307" s="6" t="s">
        <v>948</v>
      </c>
      <c r="AJ307" s="6" t="s">
        <v>1046</v>
      </c>
      <c r="AK307" s="6" t="s">
        <v>1063</v>
      </c>
      <c r="AL307" s="6" t="b">
        <v>1</v>
      </c>
      <c r="AM307" s="6" t="b">
        <v>0</v>
      </c>
      <c r="AP307" t="s">
        <v>3631</v>
      </c>
      <c r="AQ307" t="s">
        <v>3632</v>
      </c>
      <c r="AR307" t="s">
        <v>3633</v>
      </c>
      <c r="AS307" t="s">
        <v>3634</v>
      </c>
      <c r="AT307" s="44" t="s">
        <v>127</v>
      </c>
      <c r="AU307" t="s">
        <v>502</v>
      </c>
      <c r="AV307" t="s">
        <v>3941</v>
      </c>
      <c r="AW307" t="s">
        <v>3941</v>
      </c>
      <c r="AX307" t="s">
        <v>3942</v>
      </c>
      <c r="AY307" t="s">
        <v>3939</v>
      </c>
      <c r="AZ307" t="s">
        <v>3940</v>
      </c>
      <c r="BA307" t="s">
        <v>3630</v>
      </c>
      <c r="BB307"/>
    </row>
    <row r="308" spans="1:54" s="6" customFormat="1" x14ac:dyDescent="0.45">
      <c r="A308" s="5">
        <v>45776.71938657407</v>
      </c>
      <c r="B308" s="6">
        <v>412819044</v>
      </c>
      <c r="C308" s="6" t="s">
        <v>3565</v>
      </c>
      <c r="D308" s="6">
        <v>3</v>
      </c>
      <c r="E308" s="6" t="s">
        <v>153</v>
      </c>
      <c r="F308" s="6" t="s">
        <v>993</v>
      </c>
      <c r="G308" s="6">
        <v>2590</v>
      </c>
      <c r="H308" s="6" t="s">
        <v>951</v>
      </c>
      <c r="I308" s="6">
        <v>1937</v>
      </c>
      <c r="J308" s="6" t="s">
        <v>952</v>
      </c>
      <c r="K308" s="6" t="s">
        <v>953</v>
      </c>
      <c r="L308" s="6" t="s">
        <v>954</v>
      </c>
      <c r="M308" s="6" t="s">
        <v>267</v>
      </c>
      <c r="N308" s="6" t="s">
        <v>946</v>
      </c>
      <c r="O308" s="6" t="s">
        <v>946</v>
      </c>
      <c r="P308" s="6" t="s">
        <v>947</v>
      </c>
      <c r="Q308" s="6">
        <v>0</v>
      </c>
      <c r="R308" s="6">
        <v>43.289437</v>
      </c>
      <c r="S308" s="6">
        <v>76.994337999999999</v>
      </c>
      <c r="T308" s="6" t="s">
        <v>765</v>
      </c>
      <c r="U308" s="6" t="s">
        <v>766</v>
      </c>
      <c r="V308" s="6" t="s">
        <v>106</v>
      </c>
      <c r="X308" s="6">
        <v>6000</v>
      </c>
      <c r="Y308" s="6">
        <v>1919</v>
      </c>
      <c r="Z308" s="6">
        <v>5</v>
      </c>
      <c r="AA308" s="6">
        <v>1</v>
      </c>
      <c r="AB308" s="6">
        <v>1919</v>
      </c>
      <c r="AC308" s="6">
        <v>5</v>
      </c>
      <c r="AD308" s="6">
        <v>15</v>
      </c>
      <c r="AG308" s="6" t="s">
        <v>948</v>
      </c>
      <c r="AJ308" s="6" t="s">
        <v>1046</v>
      </c>
      <c r="AK308" s="6" t="s">
        <v>1063</v>
      </c>
      <c r="AL308" s="6" t="b">
        <v>1</v>
      </c>
      <c r="AM308" s="6" t="b">
        <v>0</v>
      </c>
      <c r="AP308" t="s">
        <v>3631</v>
      </c>
      <c r="AQ308" t="s">
        <v>3632</v>
      </c>
      <c r="AR308" t="s">
        <v>3633</v>
      </c>
      <c r="AS308" t="s">
        <v>3634</v>
      </c>
      <c r="AT308" s="44" t="s">
        <v>127</v>
      </c>
      <c r="AU308" t="s">
        <v>502</v>
      </c>
      <c r="AV308" t="s">
        <v>3941</v>
      </c>
      <c r="AW308" t="s">
        <v>3941</v>
      </c>
      <c r="AX308" t="s">
        <v>3942</v>
      </c>
      <c r="AY308" t="s">
        <v>3939</v>
      </c>
      <c r="AZ308" t="s">
        <v>3940</v>
      </c>
      <c r="BA308" t="s">
        <v>3630</v>
      </c>
      <c r="BB308"/>
    </row>
    <row r="309" spans="1:54" s="6" customFormat="1" x14ac:dyDescent="0.45">
      <c r="A309" s="5">
        <v>45776.718946759247</v>
      </c>
      <c r="B309" s="6">
        <v>412819044</v>
      </c>
      <c r="C309" s="6" t="s">
        <v>3565</v>
      </c>
      <c r="D309" s="6">
        <v>1</v>
      </c>
      <c r="E309" s="6" t="s">
        <v>65</v>
      </c>
      <c r="G309" s="6">
        <v>2590</v>
      </c>
      <c r="H309" s="6" t="s">
        <v>951</v>
      </c>
      <c r="I309" s="6">
        <v>1937</v>
      </c>
      <c r="J309" s="6" t="s">
        <v>952</v>
      </c>
      <c r="K309" s="6" t="s">
        <v>953</v>
      </c>
      <c r="L309" s="6" t="s">
        <v>954</v>
      </c>
      <c r="M309" s="6" t="s">
        <v>267</v>
      </c>
      <c r="N309" s="6" t="s">
        <v>946</v>
      </c>
      <c r="O309" s="6" t="s">
        <v>946</v>
      </c>
      <c r="P309" s="6" t="s">
        <v>947</v>
      </c>
      <c r="Q309" s="6">
        <v>0</v>
      </c>
      <c r="R309" s="6">
        <v>43.289437</v>
      </c>
      <c r="S309" s="6">
        <v>76.994337999999999</v>
      </c>
      <c r="T309" s="6" t="s">
        <v>765</v>
      </c>
      <c r="U309" s="6" t="s">
        <v>766</v>
      </c>
      <c r="V309" s="6" t="s">
        <v>106</v>
      </c>
      <c r="X309" s="6">
        <v>6000</v>
      </c>
      <c r="Y309" s="6">
        <v>1937</v>
      </c>
      <c r="Z309" s="6">
        <v>6</v>
      </c>
      <c r="AA309" s="6">
        <v>6</v>
      </c>
      <c r="AG309" s="6" t="s">
        <v>948</v>
      </c>
      <c r="AH309" s="6" t="s">
        <v>949</v>
      </c>
      <c r="AJ309" s="6" t="s">
        <v>1046</v>
      </c>
      <c r="AK309" s="6" t="s">
        <v>1063</v>
      </c>
      <c r="AL309" s="6" t="b">
        <v>1</v>
      </c>
      <c r="AM309" s="6" t="b">
        <v>0</v>
      </c>
      <c r="AP309" t="s">
        <v>3631</v>
      </c>
      <c r="AQ309" t="s">
        <v>3632</v>
      </c>
      <c r="AR309" t="s">
        <v>3633</v>
      </c>
      <c r="AS309" t="s">
        <v>3634</v>
      </c>
      <c r="AT309" s="44" t="s">
        <v>127</v>
      </c>
      <c r="AU309" t="s">
        <v>502</v>
      </c>
      <c r="AV309" t="s">
        <v>3941</v>
      </c>
      <c r="AW309" t="s">
        <v>3941</v>
      </c>
      <c r="AX309" t="s">
        <v>3942</v>
      </c>
      <c r="AY309" t="s">
        <v>3939</v>
      </c>
      <c r="AZ309" t="s">
        <v>3940</v>
      </c>
      <c r="BA309" t="s">
        <v>3630</v>
      </c>
      <c r="BB309"/>
    </row>
    <row r="310" spans="1:54" s="6" customFormat="1" x14ac:dyDescent="0.45">
      <c r="A310" s="5">
        <v>45776.718553240753</v>
      </c>
      <c r="B310" s="6">
        <v>412819044</v>
      </c>
      <c r="C310" s="6" t="s">
        <v>3565</v>
      </c>
      <c r="D310" s="6">
        <v>4</v>
      </c>
      <c r="E310" s="6" t="s">
        <v>835</v>
      </c>
      <c r="G310" s="6">
        <v>2590</v>
      </c>
      <c r="H310" s="6" t="s">
        <v>951</v>
      </c>
      <c r="I310" s="6">
        <v>1937</v>
      </c>
      <c r="J310" s="6" t="s">
        <v>952</v>
      </c>
      <c r="K310" s="6" t="s">
        <v>953</v>
      </c>
      <c r="L310" s="6" t="s">
        <v>954</v>
      </c>
      <c r="M310" s="6" t="s">
        <v>267</v>
      </c>
      <c r="N310" s="6" t="s">
        <v>946</v>
      </c>
      <c r="O310" s="6" t="s">
        <v>946</v>
      </c>
      <c r="P310" s="6" t="s">
        <v>947</v>
      </c>
      <c r="Q310" s="6">
        <v>0</v>
      </c>
      <c r="R310" s="6">
        <v>43.289437</v>
      </c>
      <c r="S310" s="6">
        <v>76.994337999999999</v>
      </c>
      <c r="T310" s="6" t="s">
        <v>765</v>
      </c>
      <c r="U310" s="6" t="s">
        <v>766</v>
      </c>
      <c r="V310" s="6" t="s">
        <v>106</v>
      </c>
      <c r="X310" s="6">
        <v>6000</v>
      </c>
      <c r="Y310" s="6">
        <v>1919</v>
      </c>
      <c r="AE310" s="6" t="s">
        <v>1058</v>
      </c>
      <c r="AG310" s="6" t="s">
        <v>948</v>
      </c>
      <c r="AJ310" s="6" t="s">
        <v>1046</v>
      </c>
      <c r="AK310" s="6" t="s">
        <v>1063</v>
      </c>
      <c r="AL310" s="6" t="b">
        <v>1</v>
      </c>
      <c r="AM310" s="6" t="b">
        <v>0</v>
      </c>
      <c r="AP310" t="s">
        <v>3631</v>
      </c>
      <c r="AQ310" t="s">
        <v>3632</v>
      </c>
      <c r="AR310" t="s">
        <v>3633</v>
      </c>
      <c r="AS310" t="s">
        <v>3634</v>
      </c>
      <c r="AT310" s="44" t="s">
        <v>127</v>
      </c>
      <c r="AU310" t="s">
        <v>502</v>
      </c>
      <c r="AV310" t="s">
        <v>3941</v>
      </c>
      <c r="AW310" t="s">
        <v>3941</v>
      </c>
      <c r="AX310" t="s">
        <v>3942</v>
      </c>
      <c r="AY310" t="s">
        <v>3939</v>
      </c>
      <c r="AZ310" t="s">
        <v>3940</v>
      </c>
      <c r="BA310" t="s">
        <v>3630</v>
      </c>
      <c r="BB310"/>
    </row>
    <row r="311" spans="1:54" s="6" customFormat="1" x14ac:dyDescent="0.45">
      <c r="A311" s="5">
        <v>45776.717893518522</v>
      </c>
      <c r="B311" s="6">
        <v>412819044</v>
      </c>
      <c r="C311" s="6" t="s">
        <v>3565</v>
      </c>
      <c r="D311" s="6">
        <v>7</v>
      </c>
      <c r="E311" s="6" t="s">
        <v>1068</v>
      </c>
      <c r="G311" s="6">
        <v>2590</v>
      </c>
      <c r="H311" s="6" t="s">
        <v>951</v>
      </c>
      <c r="I311" s="6">
        <v>1937</v>
      </c>
      <c r="J311" s="6" t="s">
        <v>952</v>
      </c>
      <c r="K311" s="6" t="s">
        <v>953</v>
      </c>
      <c r="L311" s="6" t="s">
        <v>954</v>
      </c>
      <c r="M311" s="6" t="s">
        <v>267</v>
      </c>
      <c r="N311" s="6" t="s">
        <v>946</v>
      </c>
      <c r="O311" s="6" t="s">
        <v>946</v>
      </c>
      <c r="P311" s="6" t="s">
        <v>947</v>
      </c>
      <c r="Q311" s="6">
        <v>0</v>
      </c>
      <c r="R311" s="6">
        <v>43.289437</v>
      </c>
      <c r="S311" s="6">
        <v>76.994337999999999</v>
      </c>
      <c r="T311" s="6" t="s">
        <v>765</v>
      </c>
      <c r="U311" s="6" t="s">
        <v>766</v>
      </c>
      <c r="V311" s="6" t="s">
        <v>106</v>
      </c>
      <c r="X311" s="6">
        <v>6000</v>
      </c>
      <c r="Y311" s="6">
        <v>1919</v>
      </c>
      <c r="Z311" s="6">
        <v>4</v>
      </c>
      <c r="AG311" s="6" t="s">
        <v>948</v>
      </c>
      <c r="AJ311" s="6" t="s">
        <v>1046</v>
      </c>
      <c r="AK311" s="6" t="s">
        <v>1063</v>
      </c>
      <c r="AL311" s="6" t="b">
        <v>1</v>
      </c>
      <c r="AM311" s="6" t="b">
        <v>0</v>
      </c>
      <c r="AP311" t="s">
        <v>3631</v>
      </c>
      <c r="AQ311" t="s">
        <v>3632</v>
      </c>
      <c r="AR311" t="s">
        <v>3633</v>
      </c>
      <c r="AS311" t="s">
        <v>3634</v>
      </c>
      <c r="AT311" s="44" t="s">
        <v>127</v>
      </c>
      <c r="AU311" t="s">
        <v>502</v>
      </c>
      <c r="AV311" t="s">
        <v>3941</v>
      </c>
      <c r="AW311" t="s">
        <v>3941</v>
      </c>
      <c r="AX311" t="s">
        <v>3942</v>
      </c>
      <c r="AY311" t="s">
        <v>3939</v>
      </c>
      <c r="AZ311" t="s">
        <v>3940</v>
      </c>
      <c r="BA311" t="s">
        <v>3630</v>
      </c>
      <c r="BB311"/>
    </row>
    <row r="312" spans="1:54" s="6" customFormat="1" x14ac:dyDescent="0.45">
      <c r="A312" s="5">
        <v>45776.716493055559</v>
      </c>
      <c r="B312" s="6">
        <v>412819044</v>
      </c>
      <c r="C312" s="6" t="s">
        <v>3565</v>
      </c>
      <c r="D312" s="6">
        <v>1</v>
      </c>
      <c r="E312" s="6" t="s">
        <v>51</v>
      </c>
      <c r="G312" s="6">
        <v>2590</v>
      </c>
      <c r="H312" s="6" t="s">
        <v>951</v>
      </c>
      <c r="I312" s="6">
        <v>1937</v>
      </c>
      <c r="J312" s="6" t="s">
        <v>952</v>
      </c>
      <c r="K312" s="6" t="s">
        <v>953</v>
      </c>
      <c r="L312" s="6" t="s">
        <v>954</v>
      </c>
      <c r="M312" s="6" t="s">
        <v>267</v>
      </c>
      <c r="N312" s="6" t="s">
        <v>946</v>
      </c>
      <c r="O312" s="6" t="s">
        <v>946</v>
      </c>
      <c r="P312" s="6" t="s">
        <v>1018</v>
      </c>
      <c r="Q312" s="6">
        <v>0</v>
      </c>
      <c r="R312" s="6">
        <v>45.718308999999998</v>
      </c>
      <c r="S312" s="6">
        <v>77.246391000000003</v>
      </c>
      <c r="T312" s="6" t="s">
        <v>1019</v>
      </c>
      <c r="U312" s="6" t="s">
        <v>1020</v>
      </c>
      <c r="V312" s="6" t="s">
        <v>106</v>
      </c>
      <c r="X312" s="6">
        <v>50000</v>
      </c>
      <c r="Y312" s="6">
        <v>1910</v>
      </c>
      <c r="AG312" s="6" t="s">
        <v>948</v>
      </c>
      <c r="AH312" s="6" t="s">
        <v>959</v>
      </c>
      <c r="AI312" s="6" t="s">
        <v>127</v>
      </c>
      <c r="AJ312" s="6" t="s">
        <v>1069</v>
      </c>
      <c r="AK312" s="6" t="s">
        <v>1070</v>
      </c>
      <c r="AL312" s="6" t="b">
        <v>1</v>
      </c>
      <c r="AM312" s="6" t="b">
        <v>0</v>
      </c>
      <c r="AP312" t="s">
        <v>3631</v>
      </c>
      <c r="AQ312" t="s">
        <v>3632</v>
      </c>
      <c r="AR312" t="s">
        <v>3633</v>
      </c>
      <c r="AS312" t="s">
        <v>3634</v>
      </c>
      <c r="AT312" s="44" t="s">
        <v>127</v>
      </c>
      <c r="AU312" t="s">
        <v>1069</v>
      </c>
      <c r="AV312" t="s">
        <v>3943</v>
      </c>
      <c r="AW312" t="s">
        <v>3943</v>
      </c>
      <c r="AX312" t="s">
        <v>3945</v>
      </c>
      <c r="AY312" t="s">
        <v>3943</v>
      </c>
      <c r="AZ312" t="s">
        <v>3944</v>
      </c>
      <c r="BA312" t="s">
        <v>3630</v>
      </c>
      <c r="BB312"/>
    </row>
    <row r="313" spans="1:54" s="6" customFormat="1" x14ac:dyDescent="0.45">
      <c r="A313" s="5">
        <v>45776.715729166674</v>
      </c>
      <c r="B313" s="6">
        <v>412819044</v>
      </c>
      <c r="C313" s="6" t="s">
        <v>3565</v>
      </c>
      <c r="D313" s="6">
        <v>1</v>
      </c>
      <c r="E313" s="6" t="s">
        <v>51</v>
      </c>
      <c r="G313" s="6">
        <v>2590</v>
      </c>
      <c r="H313" s="6" t="s">
        <v>951</v>
      </c>
      <c r="I313" s="6">
        <v>1937</v>
      </c>
      <c r="J313" s="6" t="s">
        <v>952</v>
      </c>
      <c r="K313" s="6" t="s">
        <v>953</v>
      </c>
      <c r="L313" s="6" t="s">
        <v>954</v>
      </c>
      <c r="M313" s="6" t="s">
        <v>267</v>
      </c>
      <c r="N313" s="6" t="s">
        <v>946</v>
      </c>
      <c r="O313" s="6" t="s">
        <v>946</v>
      </c>
      <c r="P313" s="6" t="s">
        <v>966</v>
      </c>
      <c r="Q313" s="6">
        <v>0</v>
      </c>
      <c r="R313" s="6">
        <v>43.991621000000002</v>
      </c>
      <c r="S313" s="6">
        <v>77.225789000000006</v>
      </c>
      <c r="T313" s="6" t="s">
        <v>967</v>
      </c>
      <c r="U313" s="6" t="s">
        <v>968</v>
      </c>
      <c r="V313" s="6" t="s">
        <v>106</v>
      </c>
      <c r="W313" s="6" t="s">
        <v>1024</v>
      </c>
      <c r="X313" s="6">
        <v>10000</v>
      </c>
      <c r="Y313" s="6">
        <v>1919</v>
      </c>
      <c r="Z313" s="6">
        <v>5</v>
      </c>
      <c r="AA313" s="6">
        <v>1</v>
      </c>
      <c r="AB313" s="6">
        <v>1919</v>
      </c>
      <c r="AC313" s="6">
        <v>5</v>
      </c>
      <c r="AD313" s="6">
        <v>5</v>
      </c>
      <c r="AG313" s="6" t="s">
        <v>948</v>
      </c>
      <c r="AI313" s="6" t="s">
        <v>127</v>
      </c>
      <c r="AJ313" s="6" t="s">
        <v>1071</v>
      </c>
      <c r="AK313" s="6" t="s">
        <v>1072</v>
      </c>
      <c r="AL313" s="6" t="b">
        <v>1</v>
      </c>
      <c r="AM313" s="6" t="b">
        <v>0</v>
      </c>
      <c r="AP313" t="s">
        <v>3631</v>
      </c>
      <c r="AQ313" t="s">
        <v>3632</v>
      </c>
      <c r="AR313" t="s">
        <v>3633</v>
      </c>
      <c r="AS313" t="s">
        <v>3634</v>
      </c>
      <c r="AT313" s="44" t="s">
        <v>127</v>
      </c>
      <c r="AU313" t="s">
        <v>1071</v>
      </c>
      <c r="AV313" t="s">
        <v>3946</v>
      </c>
      <c r="AW313" t="s">
        <v>3946</v>
      </c>
      <c r="AX313" t="s">
        <v>3948</v>
      </c>
      <c r="AY313" t="s">
        <v>3946</v>
      </c>
      <c r="AZ313" t="s">
        <v>3947</v>
      </c>
      <c r="BA313" t="s">
        <v>3630</v>
      </c>
      <c r="BB313"/>
    </row>
    <row r="314" spans="1:54" s="6" customFormat="1" x14ac:dyDescent="0.45">
      <c r="A314" s="5">
        <v>45776.713472222233</v>
      </c>
      <c r="B314" s="6">
        <v>412819044</v>
      </c>
      <c r="C314" s="6" t="s">
        <v>3565</v>
      </c>
      <c r="D314" s="6">
        <v>1</v>
      </c>
      <c r="E314" s="6" t="s">
        <v>65</v>
      </c>
      <c r="G314" s="6">
        <v>2590</v>
      </c>
      <c r="H314" s="6" t="s">
        <v>951</v>
      </c>
      <c r="I314" s="6">
        <v>1937</v>
      </c>
      <c r="J314" s="6" t="s">
        <v>952</v>
      </c>
      <c r="K314" s="6" t="s">
        <v>953</v>
      </c>
      <c r="L314" s="6" t="s">
        <v>954</v>
      </c>
      <c r="M314" s="6" t="s">
        <v>267</v>
      </c>
      <c r="N314" s="6" t="s">
        <v>946</v>
      </c>
      <c r="O314" s="6" t="s">
        <v>946</v>
      </c>
      <c r="P314" s="6" t="s">
        <v>972</v>
      </c>
      <c r="Q314" s="6">
        <v>0</v>
      </c>
      <c r="R314" s="6">
        <v>43.289437</v>
      </c>
      <c r="S314" s="6">
        <v>76.994337999999999</v>
      </c>
      <c r="T314" s="6" t="s">
        <v>765</v>
      </c>
      <c r="U314" s="6" t="s">
        <v>766</v>
      </c>
      <c r="V314" s="6" t="s">
        <v>106</v>
      </c>
      <c r="X314" s="6">
        <v>4000</v>
      </c>
      <c r="Y314" s="6">
        <v>1921</v>
      </c>
      <c r="Z314" s="6">
        <v>4</v>
      </c>
      <c r="AA314" s="6">
        <v>1</v>
      </c>
      <c r="AB314" s="6">
        <v>1921</v>
      </c>
      <c r="AC314" s="6">
        <v>4</v>
      </c>
      <c r="AD314" s="6">
        <v>5</v>
      </c>
      <c r="AG314" s="6" t="s">
        <v>948</v>
      </c>
      <c r="AI314" s="6" t="s">
        <v>127</v>
      </c>
      <c r="AJ314" s="6" t="s">
        <v>1071</v>
      </c>
      <c r="AK314" s="6" t="s">
        <v>1072</v>
      </c>
      <c r="AL314" s="6" t="b">
        <v>1</v>
      </c>
      <c r="AM314" s="6" t="b">
        <v>0</v>
      </c>
      <c r="AP314" t="s">
        <v>3631</v>
      </c>
      <c r="AQ314" t="s">
        <v>3632</v>
      </c>
      <c r="AR314" t="s">
        <v>3633</v>
      </c>
      <c r="AS314" t="s">
        <v>3634</v>
      </c>
      <c r="AT314" s="44" t="s">
        <v>127</v>
      </c>
      <c r="AU314" t="s">
        <v>1071</v>
      </c>
      <c r="AV314" t="s">
        <v>3946</v>
      </c>
      <c r="AW314" t="s">
        <v>3946</v>
      </c>
      <c r="AX314" t="s">
        <v>3948</v>
      </c>
      <c r="AY314" t="s">
        <v>3946</v>
      </c>
      <c r="AZ314" t="s">
        <v>3947</v>
      </c>
      <c r="BA314" t="s">
        <v>3630</v>
      </c>
      <c r="BB314"/>
    </row>
    <row r="315" spans="1:54" s="6" customFormat="1" x14ac:dyDescent="0.45">
      <c r="A315" s="5">
        <v>45776.712314814809</v>
      </c>
      <c r="B315" s="6">
        <v>412819044</v>
      </c>
      <c r="C315" s="6" t="s">
        <v>3565</v>
      </c>
      <c r="D315" s="6">
        <v>1</v>
      </c>
      <c r="E315" s="6" t="s">
        <v>51</v>
      </c>
      <c r="G315" s="6">
        <v>2590</v>
      </c>
      <c r="H315" s="6" t="s">
        <v>951</v>
      </c>
      <c r="I315" s="6">
        <v>1937</v>
      </c>
      <c r="J315" s="6" t="s">
        <v>952</v>
      </c>
      <c r="K315" s="6" t="s">
        <v>953</v>
      </c>
      <c r="L315" s="6" t="s">
        <v>954</v>
      </c>
      <c r="M315" s="6" t="s">
        <v>267</v>
      </c>
      <c r="N315" s="6" t="s">
        <v>946</v>
      </c>
      <c r="O315" s="6" t="s">
        <v>946</v>
      </c>
      <c r="P315" s="6" t="s">
        <v>1073</v>
      </c>
      <c r="Q315" s="6">
        <v>0</v>
      </c>
      <c r="R315" s="6">
        <v>43.205584000000002</v>
      </c>
      <c r="S315" s="6">
        <v>76.979079999999996</v>
      </c>
      <c r="T315" s="6" t="s">
        <v>981</v>
      </c>
      <c r="U315" s="6" t="s">
        <v>982</v>
      </c>
      <c r="V315" s="6" t="s">
        <v>106</v>
      </c>
      <c r="X315" s="6">
        <v>5000</v>
      </c>
      <c r="Y315" s="6">
        <v>1937</v>
      </c>
      <c r="Z315" s="6">
        <v>8</v>
      </c>
      <c r="AA315" s="6">
        <v>9</v>
      </c>
      <c r="AG315" s="6" t="s">
        <v>948</v>
      </c>
      <c r="AH315" s="6" t="s">
        <v>949</v>
      </c>
      <c r="AJ315" s="6" t="s">
        <v>1074</v>
      </c>
      <c r="AK315" s="6" t="s">
        <v>1075</v>
      </c>
      <c r="AL315" s="6" t="b">
        <v>1</v>
      </c>
      <c r="AM315" s="6" t="b">
        <v>0</v>
      </c>
      <c r="AP315" t="s">
        <v>3631</v>
      </c>
      <c r="AQ315" t="s">
        <v>3632</v>
      </c>
      <c r="AR315" t="s">
        <v>3633</v>
      </c>
      <c r="AS315" t="s">
        <v>3634</v>
      </c>
      <c r="AT315" s="44" t="s">
        <v>127</v>
      </c>
      <c r="AU315" t="s">
        <v>1046</v>
      </c>
      <c r="AV315" t="s">
        <v>3951</v>
      </c>
      <c r="AW315" t="s">
        <v>3951</v>
      </c>
      <c r="AX315" t="s">
        <v>3952</v>
      </c>
      <c r="AY315" t="s">
        <v>3949</v>
      </c>
      <c r="AZ315" t="s">
        <v>3950</v>
      </c>
      <c r="BA315" t="s">
        <v>3630</v>
      </c>
      <c r="BB315"/>
    </row>
    <row r="316" spans="1:54" s="6" customFormat="1" x14ac:dyDescent="0.45">
      <c r="A316" s="5">
        <v>45776.711192129631</v>
      </c>
      <c r="B316" s="6">
        <v>412819044</v>
      </c>
      <c r="C316" s="6" t="s">
        <v>3565</v>
      </c>
      <c r="D316" s="6">
        <v>2</v>
      </c>
      <c r="E316" s="6" t="s">
        <v>86</v>
      </c>
      <c r="G316" s="6">
        <v>2590</v>
      </c>
      <c r="H316" s="6" t="s">
        <v>951</v>
      </c>
      <c r="I316" s="6">
        <v>1937</v>
      </c>
      <c r="J316" s="6" t="s">
        <v>952</v>
      </c>
      <c r="K316" s="6" t="s">
        <v>953</v>
      </c>
      <c r="L316" s="6" t="s">
        <v>954</v>
      </c>
      <c r="M316" s="6" t="s">
        <v>267</v>
      </c>
      <c r="N316" s="6" t="s">
        <v>946</v>
      </c>
      <c r="O316" s="6" t="s">
        <v>946</v>
      </c>
      <c r="P316" s="6" t="s">
        <v>1076</v>
      </c>
      <c r="Q316" s="6">
        <v>0</v>
      </c>
      <c r="R316" s="6">
        <v>43.698186</v>
      </c>
      <c r="S316" s="6">
        <v>79.867818999999997</v>
      </c>
      <c r="T316" s="6" t="s">
        <v>1077</v>
      </c>
      <c r="U316" s="6" t="s">
        <v>1078</v>
      </c>
      <c r="V316" s="6" t="s">
        <v>106</v>
      </c>
      <c r="X316" s="6">
        <v>50000</v>
      </c>
      <c r="Y316" s="6">
        <v>1912</v>
      </c>
      <c r="Z316" s="6">
        <v>7</v>
      </c>
      <c r="AG316" s="6" t="s">
        <v>948</v>
      </c>
      <c r="AJ316" s="6" t="s">
        <v>1074</v>
      </c>
      <c r="AK316" s="6" t="s">
        <v>1075</v>
      </c>
      <c r="AL316" s="6" t="b">
        <v>1</v>
      </c>
      <c r="AM316" s="6" t="b">
        <v>0</v>
      </c>
      <c r="AP316" t="s">
        <v>3631</v>
      </c>
      <c r="AQ316" t="s">
        <v>3632</v>
      </c>
      <c r="AR316" t="s">
        <v>3633</v>
      </c>
      <c r="AS316" t="s">
        <v>3634</v>
      </c>
      <c r="AT316" s="44" t="s">
        <v>127</v>
      </c>
      <c r="AU316" t="s">
        <v>1046</v>
      </c>
      <c r="AV316" t="s">
        <v>3951</v>
      </c>
      <c r="AW316" t="s">
        <v>3951</v>
      </c>
      <c r="AX316" t="s">
        <v>3952</v>
      </c>
      <c r="AY316" t="s">
        <v>3949</v>
      </c>
      <c r="AZ316" t="s">
        <v>3950</v>
      </c>
      <c r="BA316" t="s">
        <v>3630</v>
      </c>
      <c r="BB316"/>
    </row>
    <row r="317" spans="1:54" s="6" customFormat="1" x14ac:dyDescent="0.45">
      <c r="A317" s="5">
        <v>45776.706770833327</v>
      </c>
      <c r="B317" s="6">
        <v>412819044</v>
      </c>
      <c r="C317" s="6" t="s">
        <v>3565</v>
      </c>
      <c r="D317" s="6">
        <v>1</v>
      </c>
      <c r="E317" s="6" t="s">
        <v>51</v>
      </c>
      <c r="G317" s="6">
        <v>2590</v>
      </c>
      <c r="H317" s="6" t="s">
        <v>951</v>
      </c>
      <c r="I317" s="6">
        <v>1937</v>
      </c>
      <c r="J317" s="6" t="s">
        <v>952</v>
      </c>
      <c r="K317" s="6" t="s">
        <v>953</v>
      </c>
      <c r="L317" s="6" t="s">
        <v>954</v>
      </c>
      <c r="M317" s="6" t="s">
        <v>267</v>
      </c>
      <c r="N317" s="6" t="s">
        <v>946</v>
      </c>
      <c r="O317" s="6" t="s">
        <v>946</v>
      </c>
      <c r="P317" s="6" t="s">
        <v>946</v>
      </c>
      <c r="Q317" s="6">
        <v>0</v>
      </c>
      <c r="V317" s="6" t="s">
        <v>119</v>
      </c>
      <c r="Y317" s="6">
        <v>1920</v>
      </c>
      <c r="Z317" s="6">
        <v>6</v>
      </c>
      <c r="AG317" s="6" t="s">
        <v>948</v>
      </c>
      <c r="AJ317" s="6" t="s">
        <v>1074</v>
      </c>
      <c r="AK317" s="6" t="s">
        <v>1075</v>
      </c>
      <c r="AL317" s="6" t="b">
        <v>1</v>
      </c>
      <c r="AM317" s="6" t="b">
        <v>0</v>
      </c>
      <c r="AP317" t="s">
        <v>3631</v>
      </c>
      <c r="AQ317" t="s">
        <v>3632</v>
      </c>
      <c r="AR317" t="s">
        <v>3633</v>
      </c>
      <c r="AS317" t="s">
        <v>3634</v>
      </c>
      <c r="AT317" s="44" t="s">
        <v>127</v>
      </c>
      <c r="AU317" t="s">
        <v>1046</v>
      </c>
      <c r="AV317" t="s">
        <v>3951</v>
      </c>
      <c r="AW317" t="s">
        <v>3951</v>
      </c>
      <c r="AX317" t="s">
        <v>3952</v>
      </c>
      <c r="AY317" t="s">
        <v>3949</v>
      </c>
      <c r="AZ317" t="s">
        <v>3950</v>
      </c>
      <c r="BA317" t="s">
        <v>3630</v>
      </c>
      <c r="BB317"/>
    </row>
    <row r="318" spans="1:54" s="6" customFormat="1" x14ac:dyDescent="0.45">
      <c r="A318" s="5">
        <v>45776.706226851849</v>
      </c>
      <c r="B318" s="6">
        <v>412819044</v>
      </c>
      <c r="C318" s="6" t="s">
        <v>3565</v>
      </c>
      <c r="D318" s="6">
        <v>2</v>
      </c>
      <c r="E318" s="6" t="s">
        <v>86</v>
      </c>
      <c r="G318" s="6">
        <v>2590</v>
      </c>
      <c r="H318" s="6" t="s">
        <v>951</v>
      </c>
      <c r="I318" s="6">
        <v>1937</v>
      </c>
      <c r="J318" s="6" t="s">
        <v>952</v>
      </c>
      <c r="K318" s="6" t="s">
        <v>953</v>
      </c>
      <c r="L318" s="6" t="s">
        <v>954</v>
      </c>
      <c r="M318" s="6" t="s">
        <v>267</v>
      </c>
      <c r="N318" s="6" t="s">
        <v>946</v>
      </c>
      <c r="O318" s="6" t="s">
        <v>946</v>
      </c>
      <c r="P318" s="6" t="s">
        <v>946</v>
      </c>
      <c r="Q318" s="6">
        <v>0</v>
      </c>
      <c r="V318" s="6" t="s">
        <v>119</v>
      </c>
      <c r="X318" s="6">
        <v>50000</v>
      </c>
      <c r="Y318" s="6">
        <v>1937</v>
      </c>
      <c r="AG318" s="6" t="s">
        <v>948</v>
      </c>
      <c r="AH318" s="6" t="s">
        <v>997</v>
      </c>
      <c r="AJ318" s="6" t="s">
        <v>1074</v>
      </c>
      <c r="AK318" s="6" t="s">
        <v>1079</v>
      </c>
      <c r="AL318" s="6" t="b">
        <v>1</v>
      </c>
      <c r="AM318" s="6" t="b">
        <v>0</v>
      </c>
      <c r="AP318" t="s">
        <v>3631</v>
      </c>
      <c r="AQ318" t="s">
        <v>3632</v>
      </c>
      <c r="AR318" t="s">
        <v>3633</v>
      </c>
      <c r="AS318" t="s">
        <v>3634</v>
      </c>
      <c r="AT318" s="44" t="s">
        <v>127</v>
      </c>
      <c r="AU318" t="s">
        <v>1046</v>
      </c>
      <c r="AV318" t="s">
        <v>3955</v>
      </c>
      <c r="AW318" t="s">
        <v>3955</v>
      </c>
      <c r="AX318" t="s">
        <v>3938</v>
      </c>
      <c r="AY318" t="s">
        <v>3953</v>
      </c>
      <c r="AZ318" t="s">
        <v>3954</v>
      </c>
      <c r="BA318" t="s">
        <v>3630</v>
      </c>
      <c r="BB318"/>
    </row>
    <row r="319" spans="1:54" s="6" customFormat="1" x14ac:dyDescent="0.45">
      <c r="A319" s="5">
        <v>45776.70548611111</v>
      </c>
      <c r="B319" s="6">
        <v>412819044</v>
      </c>
      <c r="C319" s="6" t="s">
        <v>3565</v>
      </c>
      <c r="D319" s="6">
        <v>3</v>
      </c>
      <c r="E319" s="6" t="s">
        <v>71</v>
      </c>
      <c r="G319" s="6">
        <v>2590</v>
      </c>
      <c r="H319" s="6" t="s">
        <v>951</v>
      </c>
      <c r="I319" s="6">
        <v>1937</v>
      </c>
      <c r="J319" s="6" t="s">
        <v>952</v>
      </c>
      <c r="K319" s="6" t="s">
        <v>953</v>
      </c>
      <c r="L319" s="6" t="s">
        <v>954</v>
      </c>
      <c r="M319" s="6" t="s">
        <v>267</v>
      </c>
      <c r="N319" s="6" t="s">
        <v>946</v>
      </c>
      <c r="O319" s="6" t="s">
        <v>946</v>
      </c>
      <c r="P319" s="6" t="s">
        <v>1018</v>
      </c>
      <c r="Q319" s="6">
        <v>0</v>
      </c>
      <c r="R319" s="6">
        <v>45.718308999999998</v>
      </c>
      <c r="S319" s="6">
        <v>77.246391000000003</v>
      </c>
      <c r="T319" s="6" t="s">
        <v>1019</v>
      </c>
      <c r="U319" s="6" t="s">
        <v>1020</v>
      </c>
      <c r="V319" s="6" t="s">
        <v>106</v>
      </c>
      <c r="X319" s="6">
        <v>50000</v>
      </c>
      <c r="Y319" s="6">
        <v>1937</v>
      </c>
      <c r="AG319" s="6" t="s">
        <v>948</v>
      </c>
      <c r="AH319" s="6" t="s">
        <v>997</v>
      </c>
      <c r="AJ319" s="6" t="s">
        <v>1080</v>
      </c>
      <c r="AK319" s="6" t="s">
        <v>1081</v>
      </c>
      <c r="AL319" s="6" t="b">
        <v>1</v>
      </c>
      <c r="AM319" s="6" t="b">
        <v>0</v>
      </c>
      <c r="AP319" t="s">
        <v>3631</v>
      </c>
      <c r="AQ319" t="s">
        <v>3632</v>
      </c>
      <c r="AR319" t="s">
        <v>3633</v>
      </c>
      <c r="AS319" t="s">
        <v>3634</v>
      </c>
      <c r="AT319" s="44" t="s">
        <v>127</v>
      </c>
      <c r="AU319" t="s">
        <v>471</v>
      </c>
      <c r="AV319" t="s">
        <v>3958</v>
      </c>
      <c r="AW319" t="s">
        <v>3958</v>
      </c>
      <c r="AX319" t="s">
        <v>3959</v>
      </c>
      <c r="AY319" t="s">
        <v>3956</v>
      </c>
      <c r="AZ319" t="s">
        <v>3957</v>
      </c>
      <c r="BA319" t="s">
        <v>3630</v>
      </c>
      <c r="BB319"/>
    </row>
    <row r="320" spans="1:54" s="6" customFormat="1" x14ac:dyDescent="0.45">
      <c r="A320" s="5">
        <v>45776.704768518517</v>
      </c>
      <c r="B320" s="6">
        <v>412819044</v>
      </c>
      <c r="C320" s="6" t="s">
        <v>3565</v>
      </c>
      <c r="D320" s="6">
        <v>1</v>
      </c>
      <c r="E320" s="6" t="s">
        <v>65</v>
      </c>
      <c r="G320" s="6">
        <v>2590</v>
      </c>
      <c r="H320" s="6" t="s">
        <v>951</v>
      </c>
      <c r="I320" s="6">
        <v>1937</v>
      </c>
      <c r="J320" s="6" t="s">
        <v>952</v>
      </c>
      <c r="K320" s="6" t="s">
        <v>953</v>
      </c>
      <c r="L320" s="6" t="s">
        <v>954</v>
      </c>
      <c r="M320" s="6" t="s">
        <v>267</v>
      </c>
      <c r="N320" s="6" t="s">
        <v>946</v>
      </c>
      <c r="O320" s="6" t="s">
        <v>946</v>
      </c>
      <c r="P320" s="6" t="s">
        <v>986</v>
      </c>
      <c r="Q320" s="6">
        <v>0</v>
      </c>
      <c r="T320" s="6" t="s">
        <v>3576</v>
      </c>
      <c r="U320" s="6" t="s">
        <v>3577</v>
      </c>
      <c r="V320" s="6" t="s">
        <v>106</v>
      </c>
      <c r="W320" s="6" t="s">
        <v>3578</v>
      </c>
      <c r="X320" s="6">
        <v>4000</v>
      </c>
      <c r="Y320" s="6">
        <v>1919</v>
      </c>
      <c r="Z320" s="6">
        <v>6</v>
      </c>
      <c r="AA320" s="6">
        <v>26</v>
      </c>
      <c r="AB320" s="6">
        <v>1919</v>
      </c>
      <c r="AC320" s="6">
        <v>6</v>
      </c>
      <c r="AD320" s="6">
        <v>29</v>
      </c>
      <c r="AG320" s="6" t="s">
        <v>948</v>
      </c>
      <c r="AJ320" s="6" t="s">
        <v>1080</v>
      </c>
      <c r="AK320" s="6" t="s">
        <v>1081</v>
      </c>
      <c r="AL320" s="6" t="b">
        <v>1</v>
      </c>
      <c r="AM320" s="6" t="b">
        <v>0</v>
      </c>
      <c r="AP320" t="s">
        <v>3631</v>
      </c>
      <c r="AQ320" t="s">
        <v>3632</v>
      </c>
      <c r="AR320" t="s">
        <v>3633</v>
      </c>
      <c r="AS320" t="s">
        <v>3634</v>
      </c>
      <c r="AT320" s="44" t="s">
        <v>127</v>
      </c>
      <c r="AU320" t="s">
        <v>471</v>
      </c>
      <c r="AV320" t="s">
        <v>3958</v>
      </c>
      <c r="AW320" t="s">
        <v>3958</v>
      </c>
      <c r="AX320" t="s">
        <v>3959</v>
      </c>
      <c r="AY320" t="s">
        <v>3956</v>
      </c>
      <c r="AZ320" t="s">
        <v>3957</v>
      </c>
      <c r="BA320" t="s">
        <v>3630</v>
      </c>
      <c r="BB320"/>
    </row>
    <row r="321" spans="1:54" s="6" customFormat="1" x14ac:dyDescent="0.45">
      <c r="A321" s="5">
        <v>45776.703993055547</v>
      </c>
      <c r="B321" s="6">
        <v>412819044</v>
      </c>
      <c r="C321" s="6" t="s">
        <v>3565</v>
      </c>
      <c r="D321" s="6">
        <v>1</v>
      </c>
      <c r="E321" s="6" t="s">
        <v>51</v>
      </c>
      <c r="G321" s="6">
        <v>2590</v>
      </c>
      <c r="H321" s="6" t="s">
        <v>951</v>
      </c>
      <c r="I321" s="6">
        <v>1937</v>
      </c>
      <c r="J321" s="6" t="s">
        <v>952</v>
      </c>
      <c r="K321" s="6" t="s">
        <v>953</v>
      </c>
      <c r="L321" s="6" t="s">
        <v>954</v>
      </c>
      <c r="M321" s="6" t="s">
        <v>267</v>
      </c>
      <c r="N321" s="6" t="s">
        <v>946</v>
      </c>
      <c r="O321" s="6" t="s">
        <v>946</v>
      </c>
      <c r="P321" s="6" t="s">
        <v>972</v>
      </c>
      <c r="Q321" s="6">
        <v>0</v>
      </c>
      <c r="R321" s="6">
        <v>43.289437</v>
      </c>
      <c r="S321" s="6">
        <v>76.994337999999999</v>
      </c>
      <c r="T321" s="6" t="s">
        <v>765</v>
      </c>
      <c r="U321" s="6" t="s">
        <v>766</v>
      </c>
      <c r="V321" s="6" t="s">
        <v>106</v>
      </c>
      <c r="X321" s="6">
        <v>4000</v>
      </c>
      <c r="Y321" s="6">
        <v>1920</v>
      </c>
      <c r="Z321" s="6">
        <v>8</v>
      </c>
      <c r="AB321" s="6">
        <v>1920</v>
      </c>
      <c r="AC321" s="6">
        <v>9</v>
      </c>
      <c r="AG321" s="6" t="s">
        <v>948</v>
      </c>
      <c r="AJ321" s="6" t="s">
        <v>1080</v>
      </c>
      <c r="AK321" s="6" t="s">
        <v>1081</v>
      </c>
      <c r="AL321" s="6" t="b">
        <v>1</v>
      </c>
      <c r="AM321" s="6" t="b">
        <v>0</v>
      </c>
      <c r="AP321" t="s">
        <v>3631</v>
      </c>
      <c r="AQ321" t="s">
        <v>3632</v>
      </c>
      <c r="AR321" t="s">
        <v>3633</v>
      </c>
      <c r="AS321" t="s">
        <v>3634</v>
      </c>
      <c r="AT321" s="44" t="s">
        <v>127</v>
      </c>
      <c r="AU321" t="s">
        <v>471</v>
      </c>
      <c r="AV321" t="s">
        <v>3958</v>
      </c>
      <c r="AW321" t="s">
        <v>3958</v>
      </c>
      <c r="AX321" t="s">
        <v>3959</v>
      </c>
      <c r="AY321" t="s">
        <v>3956</v>
      </c>
      <c r="AZ321" t="s">
        <v>3957</v>
      </c>
      <c r="BA321" t="s">
        <v>3630</v>
      </c>
      <c r="BB321"/>
    </row>
    <row r="322" spans="1:54" s="6" customFormat="1" x14ac:dyDescent="0.45">
      <c r="A322" s="5">
        <v>45776.703252314823</v>
      </c>
      <c r="B322" s="6">
        <v>412819044</v>
      </c>
      <c r="C322" s="6" t="s">
        <v>3565</v>
      </c>
      <c r="D322" s="6">
        <v>1</v>
      </c>
      <c r="E322" s="6" t="s">
        <v>51</v>
      </c>
      <c r="G322" s="6">
        <v>2590</v>
      </c>
      <c r="H322" s="6" t="s">
        <v>951</v>
      </c>
      <c r="I322" s="6">
        <v>1937</v>
      </c>
      <c r="J322" s="6" t="s">
        <v>952</v>
      </c>
      <c r="K322" s="6" t="s">
        <v>953</v>
      </c>
      <c r="L322" s="6" t="s">
        <v>954</v>
      </c>
      <c r="M322" s="6" t="s">
        <v>267</v>
      </c>
      <c r="N322" s="6" t="s">
        <v>946</v>
      </c>
      <c r="O322" s="6" t="s">
        <v>946</v>
      </c>
      <c r="P322" s="6" t="s">
        <v>946</v>
      </c>
      <c r="Q322" s="6">
        <v>0</v>
      </c>
      <c r="V322" s="6" t="s">
        <v>119</v>
      </c>
      <c r="X322" s="6">
        <v>50000</v>
      </c>
      <c r="Y322" s="6">
        <v>1937</v>
      </c>
      <c r="AG322" s="6" t="s">
        <v>948</v>
      </c>
      <c r="AH322" s="6" t="s">
        <v>997</v>
      </c>
      <c r="AJ322" s="6" t="s">
        <v>1080</v>
      </c>
      <c r="AK322" s="6" t="s">
        <v>1082</v>
      </c>
      <c r="AL322" s="6" t="b">
        <v>1</v>
      </c>
      <c r="AM322" s="6" t="b">
        <v>0</v>
      </c>
      <c r="AP322" t="s">
        <v>3631</v>
      </c>
      <c r="AQ322" t="s">
        <v>3632</v>
      </c>
      <c r="AR322" t="s">
        <v>3633</v>
      </c>
      <c r="AS322" t="s">
        <v>3634</v>
      </c>
      <c r="AT322" s="44" t="s">
        <v>127</v>
      </c>
      <c r="AU322" t="s">
        <v>471</v>
      </c>
      <c r="AV322" t="s">
        <v>3962</v>
      </c>
      <c r="AW322" t="s">
        <v>3962</v>
      </c>
      <c r="AX322" t="s">
        <v>3648</v>
      </c>
      <c r="AY322" t="s">
        <v>3960</v>
      </c>
      <c r="AZ322" t="s">
        <v>3961</v>
      </c>
      <c r="BA322" t="s">
        <v>3630</v>
      </c>
      <c r="BB322"/>
    </row>
    <row r="323" spans="1:54" s="6" customFormat="1" x14ac:dyDescent="0.45">
      <c r="A323" s="5">
        <v>45776.702777777777</v>
      </c>
      <c r="B323" s="6">
        <v>412819044</v>
      </c>
      <c r="C323" s="6" t="s">
        <v>3565</v>
      </c>
      <c r="D323" s="6">
        <v>7</v>
      </c>
      <c r="E323" s="6" t="s">
        <v>930</v>
      </c>
      <c r="G323" s="6">
        <v>2590</v>
      </c>
      <c r="H323" s="6" t="s">
        <v>951</v>
      </c>
      <c r="I323" s="6">
        <v>1937</v>
      </c>
      <c r="J323" s="6" t="s">
        <v>952</v>
      </c>
      <c r="K323" s="6" t="s">
        <v>953</v>
      </c>
      <c r="L323" s="6" t="s">
        <v>954</v>
      </c>
      <c r="M323" s="6" t="s">
        <v>267</v>
      </c>
      <c r="N323" s="6" t="s">
        <v>946</v>
      </c>
      <c r="O323" s="6" t="s">
        <v>946</v>
      </c>
      <c r="P323" s="6" t="s">
        <v>1018</v>
      </c>
      <c r="Q323" s="6">
        <v>0</v>
      </c>
      <c r="R323" s="6">
        <v>45.718308999999998</v>
      </c>
      <c r="S323" s="6">
        <v>77.246391000000003</v>
      </c>
      <c r="T323" s="6" t="s">
        <v>1019</v>
      </c>
      <c r="U323" s="6" t="s">
        <v>1020</v>
      </c>
      <c r="V323" s="6" t="s">
        <v>106</v>
      </c>
      <c r="X323" s="6">
        <v>50000</v>
      </c>
      <c r="Y323" s="6">
        <v>1937</v>
      </c>
      <c r="AG323" s="6" t="s">
        <v>948</v>
      </c>
      <c r="AH323" s="6" t="s">
        <v>997</v>
      </c>
      <c r="AJ323" s="6" t="s">
        <v>1080</v>
      </c>
      <c r="AK323" s="6" t="s">
        <v>1083</v>
      </c>
      <c r="AL323" s="6" t="b">
        <v>1</v>
      </c>
      <c r="AM323" s="6" t="b">
        <v>0</v>
      </c>
      <c r="AP323" t="s">
        <v>3631</v>
      </c>
      <c r="AQ323" t="s">
        <v>3632</v>
      </c>
      <c r="AR323" t="s">
        <v>3633</v>
      </c>
      <c r="AS323" t="s">
        <v>3634</v>
      </c>
      <c r="AT323" s="44" t="s">
        <v>127</v>
      </c>
      <c r="AU323" t="s">
        <v>471</v>
      </c>
      <c r="AV323" t="s">
        <v>3965</v>
      </c>
      <c r="AW323" t="s">
        <v>3965</v>
      </c>
      <c r="AX323" t="s">
        <v>3648</v>
      </c>
      <c r="AY323" t="s">
        <v>3963</v>
      </c>
      <c r="AZ323" t="s">
        <v>3964</v>
      </c>
      <c r="BA323" t="s">
        <v>3630</v>
      </c>
      <c r="BB323"/>
    </row>
    <row r="324" spans="1:54" s="6" customFormat="1" x14ac:dyDescent="0.45">
      <c r="A324" s="5">
        <v>45776.702048611107</v>
      </c>
      <c r="B324" s="6">
        <v>412819044</v>
      </c>
      <c r="C324" s="6" t="s">
        <v>3565</v>
      </c>
      <c r="D324" s="6">
        <v>3</v>
      </c>
      <c r="E324" s="6" t="s">
        <v>265</v>
      </c>
      <c r="G324" s="6">
        <v>2590</v>
      </c>
      <c r="H324" s="6" t="s">
        <v>951</v>
      </c>
      <c r="I324" s="6">
        <v>1937</v>
      </c>
      <c r="J324" s="6" t="s">
        <v>952</v>
      </c>
      <c r="K324" s="6" t="s">
        <v>953</v>
      </c>
      <c r="L324" s="6" t="s">
        <v>954</v>
      </c>
      <c r="M324" s="6" t="s">
        <v>267</v>
      </c>
      <c r="N324" s="6" t="s">
        <v>946</v>
      </c>
      <c r="O324" s="6" t="s">
        <v>946</v>
      </c>
      <c r="P324" s="6" t="s">
        <v>947</v>
      </c>
      <c r="Q324" s="6">
        <v>0</v>
      </c>
      <c r="R324" s="6">
        <v>43.289437</v>
      </c>
      <c r="S324" s="6">
        <v>76.994337999999999</v>
      </c>
      <c r="T324" s="6" t="s">
        <v>765</v>
      </c>
      <c r="U324" s="6" t="s">
        <v>766</v>
      </c>
      <c r="V324" s="6" t="s">
        <v>106</v>
      </c>
      <c r="X324" s="6">
        <v>6000</v>
      </c>
      <c r="Y324" s="6">
        <v>1920</v>
      </c>
      <c r="Z324" s="6">
        <v>6</v>
      </c>
      <c r="AG324" s="6" t="s">
        <v>948</v>
      </c>
      <c r="AJ324" s="6" t="s">
        <v>1080</v>
      </c>
      <c r="AK324" s="6" t="s">
        <v>1083</v>
      </c>
      <c r="AL324" s="6" t="b">
        <v>1</v>
      </c>
      <c r="AM324" s="6" t="b">
        <v>0</v>
      </c>
      <c r="AP324" t="s">
        <v>3631</v>
      </c>
      <c r="AQ324" t="s">
        <v>3632</v>
      </c>
      <c r="AR324" t="s">
        <v>3633</v>
      </c>
      <c r="AS324" t="s">
        <v>3634</v>
      </c>
      <c r="AT324" s="44" t="s">
        <v>127</v>
      </c>
      <c r="AU324" t="s">
        <v>471</v>
      </c>
      <c r="AV324" t="s">
        <v>3965</v>
      </c>
      <c r="AW324" t="s">
        <v>3965</v>
      </c>
      <c r="AX324" t="s">
        <v>3648</v>
      </c>
      <c r="AY324" t="s">
        <v>3963</v>
      </c>
      <c r="AZ324" t="s">
        <v>3964</v>
      </c>
      <c r="BA324" t="s">
        <v>3630</v>
      </c>
      <c r="BB324"/>
    </row>
    <row r="325" spans="1:54" s="6" customFormat="1" x14ac:dyDescent="0.45">
      <c r="A325" s="5">
        <v>45776.701701388884</v>
      </c>
      <c r="B325" s="6">
        <v>412819044</v>
      </c>
      <c r="C325" s="6" t="s">
        <v>3565</v>
      </c>
      <c r="D325" s="6">
        <v>1</v>
      </c>
      <c r="E325" s="6" t="s">
        <v>65</v>
      </c>
      <c r="G325" s="6">
        <v>2590</v>
      </c>
      <c r="H325" s="6" t="s">
        <v>951</v>
      </c>
      <c r="I325" s="6">
        <v>1937</v>
      </c>
      <c r="J325" s="6" t="s">
        <v>952</v>
      </c>
      <c r="K325" s="6" t="s">
        <v>953</v>
      </c>
      <c r="L325" s="6" t="s">
        <v>954</v>
      </c>
      <c r="M325" s="6" t="s">
        <v>267</v>
      </c>
      <c r="N325" s="6" t="s">
        <v>946</v>
      </c>
      <c r="O325" s="6" t="s">
        <v>946</v>
      </c>
      <c r="P325" s="6" t="s">
        <v>947</v>
      </c>
      <c r="Q325" s="6">
        <v>0</v>
      </c>
      <c r="R325" s="6">
        <v>43.289437</v>
      </c>
      <c r="S325" s="6">
        <v>76.994337999999999</v>
      </c>
      <c r="T325" s="6" t="s">
        <v>765</v>
      </c>
      <c r="U325" s="6" t="s">
        <v>766</v>
      </c>
      <c r="V325" s="6" t="s">
        <v>106</v>
      </c>
      <c r="X325" s="6">
        <v>6000</v>
      </c>
      <c r="Y325" s="6">
        <v>1919</v>
      </c>
      <c r="Z325" s="6">
        <v>5</v>
      </c>
      <c r="AA325" s="6">
        <v>15</v>
      </c>
      <c r="AB325" s="6">
        <v>1919</v>
      </c>
      <c r="AC325" s="6">
        <v>5</v>
      </c>
      <c r="AD325" s="6">
        <v>31</v>
      </c>
      <c r="AG325" s="6" t="s">
        <v>948</v>
      </c>
      <c r="AJ325" s="6" t="s">
        <v>1080</v>
      </c>
      <c r="AK325" s="6" t="s">
        <v>1083</v>
      </c>
      <c r="AL325" s="6" t="b">
        <v>1</v>
      </c>
      <c r="AM325" s="6" t="b">
        <v>0</v>
      </c>
      <c r="AP325" t="s">
        <v>3631</v>
      </c>
      <c r="AQ325" t="s">
        <v>3632</v>
      </c>
      <c r="AR325" t="s">
        <v>3633</v>
      </c>
      <c r="AS325" t="s">
        <v>3634</v>
      </c>
      <c r="AT325" s="44" t="s">
        <v>127</v>
      </c>
      <c r="AU325" t="s">
        <v>471</v>
      </c>
      <c r="AV325" t="s">
        <v>3965</v>
      </c>
      <c r="AW325" t="s">
        <v>3965</v>
      </c>
      <c r="AX325" t="s">
        <v>3648</v>
      </c>
      <c r="AY325" t="s">
        <v>3963</v>
      </c>
      <c r="AZ325" t="s">
        <v>3964</v>
      </c>
      <c r="BA325" t="s">
        <v>3630</v>
      </c>
      <c r="BB325"/>
    </row>
    <row r="326" spans="1:54" s="6" customFormat="1" x14ac:dyDescent="0.45">
      <c r="A326" s="5">
        <v>45776.701192129629</v>
      </c>
      <c r="B326" s="6">
        <v>412819044</v>
      </c>
      <c r="C326" s="6" t="s">
        <v>3565</v>
      </c>
      <c r="D326" s="6">
        <v>2</v>
      </c>
      <c r="E326" s="6" t="s">
        <v>86</v>
      </c>
      <c r="G326" s="6">
        <v>2590</v>
      </c>
      <c r="H326" s="6" t="s">
        <v>951</v>
      </c>
      <c r="I326" s="6">
        <v>1937</v>
      </c>
      <c r="J326" s="6" t="s">
        <v>952</v>
      </c>
      <c r="K326" s="6" t="s">
        <v>953</v>
      </c>
      <c r="L326" s="6" t="s">
        <v>954</v>
      </c>
      <c r="M326" s="6" t="s">
        <v>267</v>
      </c>
      <c r="N326" s="6" t="s">
        <v>946</v>
      </c>
      <c r="O326" s="6" t="s">
        <v>946</v>
      </c>
      <c r="P326" s="6" t="s">
        <v>947</v>
      </c>
      <c r="Q326" s="6">
        <v>0</v>
      </c>
      <c r="R326" s="6">
        <v>43.289437</v>
      </c>
      <c r="S326" s="6">
        <v>76.994337999999999</v>
      </c>
      <c r="T326" s="6" t="s">
        <v>765</v>
      </c>
      <c r="U326" s="6" t="s">
        <v>766</v>
      </c>
      <c r="V326" s="6" t="s">
        <v>106</v>
      </c>
      <c r="X326" s="6">
        <v>6000</v>
      </c>
      <c r="Y326" s="6">
        <v>1921</v>
      </c>
      <c r="Z326" s="6">
        <v>4</v>
      </c>
      <c r="AA326" s="6">
        <v>1</v>
      </c>
      <c r="AB326" s="6">
        <v>1921</v>
      </c>
      <c r="AC326" s="6">
        <v>4</v>
      </c>
      <c r="AD326" s="6">
        <v>5</v>
      </c>
      <c r="AG326" s="6" t="s">
        <v>948</v>
      </c>
      <c r="AJ326" s="6" t="s">
        <v>1080</v>
      </c>
      <c r="AK326" s="6" t="s">
        <v>1083</v>
      </c>
      <c r="AL326" s="6" t="b">
        <v>1</v>
      </c>
      <c r="AM326" s="6" t="b">
        <v>0</v>
      </c>
      <c r="AP326" t="s">
        <v>3631</v>
      </c>
      <c r="AQ326" t="s">
        <v>3632</v>
      </c>
      <c r="AR326" t="s">
        <v>3633</v>
      </c>
      <c r="AS326" t="s">
        <v>3634</v>
      </c>
      <c r="AT326" s="44" t="s">
        <v>127</v>
      </c>
      <c r="AU326" t="s">
        <v>471</v>
      </c>
      <c r="AV326" t="s">
        <v>3965</v>
      </c>
      <c r="AW326" t="s">
        <v>3965</v>
      </c>
      <c r="AX326" t="s">
        <v>3648</v>
      </c>
      <c r="AY326" t="s">
        <v>3963</v>
      </c>
      <c r="AZ326" t="s">
        <v>3964</v>
      </c>
      <c r="BA326" t="s">
        <v>3630</v>
      </c>
      <c r="BB326"/>
    </row>
    <row r="327" spans="1:54" s="6" customFormat="1" x14ac:dyDescent="0.45">
      <c r="A327" s="5">
        <v>45776.700787037043</v>
      </c>
      <c r="B327" s="6">
        <v>412819044</v>
      </c>
      <c r="C327" s="6" t="s">
        <v>3565</v>
      </c>
      <c r="D327" s="6">
        <v>3</v>
      </c>
      <c r="E327" s="6" t="s">
        <v>153</v>
      </c>
      <c r="G327" s="6">
        <v>2590</v>
      </c>
      <c r="H327" s="6" t="s">
        <v>951</v>
      </c>
      <c r="I327" s="6">
        <v>1937</v>
      </c>
      <c r="J327" s="6" t="s">
        <v>952</v>
      </c>
      <c r="K327" s="6" t="s">
        <v>953</v>
      </c>
      <c r="L327" s="6" t="s">
        <v>954</v>
      </c>
      <c r="M327" s="6" t="s">
        <v>267</v>
      </c>
      <c r="N327" s="6" t="s">
        <v>946</v>
      </c>
      <c r="O327" s="6" t="s">
        <v>946</v>
      </c>
      <c r="P327" s="6" t="s">
        <v>947</v>
      </c>
      <c r="Q327" s="6">
        <v>0</v>
      </c>
      <c r="R327" s="6">
        <v>43.289437</v>
      </c>
      <c r="S327" s="6">
        <v>76.994337999999999</v>
      </c>
      <c r="T327" s="6" t="s">
        <v>765</v>
      </c>
      <c r="U327" s="6" t="s">
        <v>766</v>
      </c>
      <c r="V327" s="6" t="s">
        <v>106</v>
      </c>
      <c r="X327" s="6">
        <v>6000</v>
      </c>
      <c r="Y327" s="6">
        <v>1920</v>
      </c>
      <c r="Z327" s="6">
        <v>4</v>
      </c>
      <c r="AA327" s="6">
        <v>10</v>
      </c>
      <c r="AG327" s="6" t="s">
        <v>948</v>
      </c>
      <c r="AJ327" s="6" t="s">
        <v>1080</v>
      </c>
      <c r="AK327" s="6" t="s">
        <v>1083</v>
      </c>
      <c r="AL327" s="6" t="b">
        <v>1</v>
      </c>
      <c r="AM327" s="6" t="b">
        <v>0</v>
      </c>
      <c r="AP327" t="s">
        <v>3631</v>
      </c>
      <c r="AQ327" t="s">
        <v>3632</v>
      </c>
      <c r="AR327" t="s">
        <v>3633</v>
      </c>
      <c r="AS327" t="s">
        <v>3634</v>
      </c>
      <c r="AT327" s="44" t="s">
        <v>127</v>
      </c>
      <c r="AU327" t="s">
        <v>471</v>
      </c>
      <c r="AV327" t="s">
        <v>3965</v>
      </c>
      <c r="AW327" t="s">
        <v>3965</v>
      </c>
      <c r="AX327" t="s">
        <v>3648</v>
      </c>
      <c r="AY327" t="s">
        <v>3963</v>
      </c>
      <c r="AZ327" t="s">
        <v>3964</v>
      </c>
      <c r="BA327" t="s">
        <v>3630</v>
      </c>
      <c r="BB327"/>
    </row>
    <row r="328" spans="1:54" s="6" customFormat="1" x14ac:dyDescent="0.45">
      <c r="A328" s="5">
        <v>45776.700428240743</v>
      </c>
      <c r="B328" s="6">
        <v>412819044</v>
      </c>
      <c r="C328" s="6" t="s">
        <v>3565</v>
      </c>
      <c r="D328" s="6">
        <v>5</v>
      </c>
      <c r="E328" s="6" t="s">
        <v>473</v>
      </c>
      <c r="G328" s="6">
        <v>2590</v>
      </c>
      <c r="H328" s="6" t="s">
        <v>951</v>
      </c>
      <c r="I328" s="6">
        <v>1937</v>
      </c>
      <c r="J328" s="6" t="s">
        <v>952</v>
      </c>
      <c r="K328" s="6" t="s">
        <v>953</v>
      </c>
      <c r="L328" s="6" t="s">
        <v>954</v>
      </c>
      <c r="M328" s="6" t="s">
        <v>267</v>
      </c>
      <c r="N328" s="6" t="s">
        <v>946</v>
      </c>
      <c r="O328" s="6" t="s">
        <v>946</v>
      </c>
      <c r="P328" s="6" t="s">
        <v>947</v>
      </c>
      <c r="Q328" s="6">
        <v>0</v>
      </c>
      <c r="R328" s="6">
        <v>43.289437</v>
      </c>
      <c r="S328" s="6">
        <v>76.994337999999999</v>
      </c>
      <c r="T328" s="6" t="s">
        <v>765</v>
      </c>
      <c r="U328" s="6" t="s">
        <v>766</v>
      </c>
      <c r="V328" s="6" t="s">
        <v>106</v>
      </c>
      <c r="X328" s="6">
        <v>6000</v>
      </c>
      <c r="Y328" s="6">
        <v>1919</v>
      </c>
      <c r="Z328" s="6">
        <v>4</v>
      </c>
      <c r="AA328" s="6">
        <v>13</v>
      </c>
      <c r="AG328" s="6" t="s">
        <v>948</v>
      </c>
      <c r="AJ328" s="6" t="s">
        <v>1080</v>
      </c>
      <c r="AK328" s="6" t="s">
        <v>1083</v>
      </c>
      <c r="AL328" s="6" t="b">
        <v>1</v>
      </c>
      <c r="AM328" s="6" t="b">
        <v>0</v>
      </c>
      <c r="AP328" t="s">
        <v>3631</v>
      </c>
      <c r="AQ328" t="s">
        <v>3632</v>
      </c>
      <c r="AR328" t="s">
        <v>3633</v>
      </c>
      <c r="AS328" t="s">
        <v>3634</v>
      </c>
      <c r="AT328" s="44" t="s">
        <v>127</v>
      </c>
      <c r="AU328" t="s">
        <v>471</v>
      </c>
      <c r="AV328" t="s">
        <v>3965</v>
      </c>
      <c r="AW328" t="s">
        <v>3965</v>
      </c>
      <c r="AX328" t="s">
        <v>3648</v>
      </c>
      <c r="AY328" t="s">
        <v>3963</v>
      </c>
      <c r="AZ328" t="s">
        <v>3964</v>
      </c>
      <c r="BA328" t="s">
        <v>3630</v>
      </c>
      <c r="BB328"/>
    </row>
    <row r="329" spans="1:54" s="6" customFormat="1" x14ac:dyDescent="0.45">
      <c r="A329" s="5">
        <v>45776.69803240741</v>
      </c>
      <c r="B329" s="6">
        <v>412819044</v>
      </c>
      <c r="C329" s="6" t="s">
        <v>3565</v>
      </c>
      <c r="D329" s="6">
        <v>1</v>
      </c>
      <c r="E329" s="6" t="s">
        <v>51</v>
      </c>
      <c r="G329" s="6">
        <v>2590</v>
      </c>
      <c r="H329" s="6" t="s">
        <v>951</v>
      </c>
      <c r="I329" s="6">
        <v>1937</v>
      </c>
      <c r="J329" s="6" t="s">
        <v>952</v>
      </c>
      <c r="K329" s="6" t="s">
        <v>953</v>
      </c>
      <c r="L329" s="6" t="s">
        <v>954</v>
      </c>
      <c r="M329" s="6" t="s">
        <v>267</v>
      </c>
      <c r="N329" s="6" t="s">
        <v>946</v>
      </c>
      <c r="O329" s="6" t="s">
        <v>946</v>
      </c>
      <c r="P329" s="6" t="s">
        <v>1055</v>
      </c>
      <c r="Q329" s="6">
        <v>0</v>
      </c>
      <c r="R329" s="6">
        <v>45.758122</v>
      </c>
      <c r="S329" s="6">
        <v>75.435495000000003</v>
      </c>
      <c r="T329" s="6" t="s">
        <v>957</v>
      </c>
      <c r="U329" s="6" t="s">
        <v>958</v>
      </c>
      <c r="V329" s="6" t="s">
        <v>106</v>
      </c>
      <c r="X329" s="6">
        <v>50000</v>
      </c>
      <c r="Y329" s="6">
        <v>1913</v>
      </c>
      <c r="Z329" s="6">
        <v>5</v>
      </c>
      <c r="AG329" s="6" t="s">
        <v>948</v>
      </c>
      <c r="AJ329" s="6" t="s">
        <v>1080</v>
      </c>
      <c r="AK329" s="6" t="s">
        <v>1084</v>
      </c>
      <c r="AL329" s="6" t="b">
        <v>1</v>
      </c>
      <c r="AM329" s="6" t="b">
        <v>0</v>
      </c>
      <c r="AP329" t="s">
        <v>3631</v>
      </c>
      <c r="AQ329" t="s">
        <v>3632</v>
      </c>
      <c r="AR329" t="s">
        <v>3633</v>
      </c>
      <c r="AS329" t="s">
        <v>3634</v>
      </c>
      <c r="AT329" s="44" t="s">
        <v>127</v>
      </c>
      <c r="AU329" t="s">
        <v>471</v>
      </c>
      <c r="AV329" t="s">
        <v>3968</v>
      </c>
      <c r="AW329" t="s">
        <v>3968</v>
      </c>
      <c r="AX329" t="s">
        <v>3651</v>
      </c>
      <c r="AY329" s="40" t="s">
        <v>3966</v>
      </c>
      <c r="AZ329" t="s">
        <v>3967</v>
      </c>
      <c r="BA329" t="s">
        <v>3630</v>
      </c>
      <c r="BB329"/>
    </row>
    <row r="330" spans="1:54" s="6" customFormat="1" x14ac:dyDescent="0.45">
      <c r="A330" s="5">
        <v>45776.694710648153</v>
      </c>
      <c r="B330" s="6">
        <v>412819044</v>
      </c>
      <c r="C330" s="6" t="s">
        <v>3565</v>
      </c>
      <c r="D330" s="6">
        <v>1</v>
      </c>
      <c r="E330" s="6" t="s">
        <v>51</v>
      </c>
      <c r="G330" s="6">
        <v>2590</v>
      </c>
      <c r="H330" s="6" t="s">
        <v>951</v>
      </c>
      <c r="I330" s="6">
        <v>1937</v>
      </c>
      <c r="J330" s="6" t="s">
        <v>952</v>
      </c>
      <c r="K330" s="6" t="s">
        <v>953</v>
      </c>
      <c r="L330" s="6" t="s">
        <v>954</v>
      </c>
      <c r="M330" s="6" t="s">
        <v>267</v>
      </c>
      <c r="N330" s="6" t="s">
        <v>946</v>
      </c>
      <c r="O330" s="6" t="s">
        <v>946</v>
      </c>
      <c r="P330" s="6" t="s">
        <v>972</v>
      </c>
      <c r="Q330" s="6">
        <v>0</v>
      </c>
      <c r="R330" s="6">
        <v>43.289437</v>
      </c>
      <c r="S330" s="6">
        <v>76.994337999999999</v>
      </c>
      <c r="T330" s="6" t="s">
        <v>765</v>
      </c>
      <c r="U330" s="6" t="s">
        <v>766</v>
      </c>
      <c r="V330" s="6" t="s">
        <v>106</v>
      </c>
      <c r="X330" s="6">
        <v>4000</v>
      </c>
      <c r="Y330" s="6">
        <v>1919</v>
      </c>
      <c r="Z330" s="6">
        <v>4</v>
      </c>
      <c r="AG330" s="6" t="s">
        <v>948</v>
      </c>
      <c r="AJ330" s="6" t="s">
        <v>1080</v>
      </c>
      <c r="AK330" s="6" t="s">
        <v>1084</v>
      </c>
      <c r="AL330" s="6" t="b">
        <v>1</v>
      </c>
      <c r="AM330" s="6" t="b">
        <v>0</v>
      </c>
      <c r="AP330" t="s">
        <v>3631</v>
      </c>
      <c r="AQ330" t="s">
        <v>3632</v>
      </c>
      <c r="AR330" t="s">
        <v>3633</v>
      </c>
      <c r="AS330" t="s">
        <v>3634</v>
      </c>
      <c r="AT330" s="44" t="s">
        <v>127</v>
      </c>
      <c r="AU330" t="s">
        <v>471</v>
      </c>
      <c r="AV330" t="s">
        <v>3968</v>
      </c>
      <c r="AW330" t="s">
        <v>3968</v>
      </c>
      <c r="AX330" t="s">
        <v>3651</v>
      </c>
      <c r="AY330" s="40" t="s">
        <v>3966</v>
      </c>
      <c r="AZ330" t="s">
        <v>3967</v>
      </c>
      <c r="BA330" t="s">
        <v>3630</v>
      </c>
      <c r="BB330"/>
    </row>
    <row r="331" spans="1:54" s="6" customFormat="1" x14ac:dyDescent="0.45">
      <c r="A331" s="5">
        <v>45776.694363425922</v>
      </c>
      <c r="B331" s="6">
        <v>412819044</v>
      </c>
      <c r="C331" s="6" t="s">
        <v>3565</v>
      </c>
      <c r="D331" s="6">
        <v>1</v>
      </c>
      <c r="E331" s="6" t="s">
        <v>51</v>
      </c>
      <c r="G331" s="6">
        <v>2590</v>
      </c>
      <c r="H331" s="6" t="s">
        <v>951</v>
      </c>
      <c r="I331" s="6">
        <v>1937</v>
      </c>
      <c r="J331" s="6" t="s">
        <v>952</v>
      </c>
      <c r="K331" s="6" t="s">
        <v>953</v>
      </c>
      <c r="L331" s="6" t="s">
        <v>954</v>
      </c>
      <c r="M331" s="6" t="s">
        <v>267</v>
      </c>
      <c r="N331" s="6" t="s">
        <v>946</v>
      </c>
      <c r="O331" s="6" t="s">
        <v>946</v>
      </c>
      <c r="P331" s="6" t="s">
        <v>972</v>
      </c>
      <c r="Q331" s="6">
        <v>0</v>
      </c>
      <c r="R331" s="6">
        <v>43.289437</v>
      </c>
      <c r="S331" s="6">
        <v>76.994337999999999</v>
      </c>
      <c r="T331" s="6" t="s">
        <v>765</v>
      </c>
      <c r="U331" s="6" t="s">
        <v>766</v>
      </c>
      <c r="V331" s="6" t="s">
        <v>106</v>
      </c>
      <c r="X331" s="6">
        <v>4000</v>
      </c>
      <c r="Y331" s="6">
        <v>1920</v>
      </c>
      <c r="Z331" s="6">
        <v>4</v>
      </c>
      <c r="AA331" s="6">
        <v>1</v>
      </c>
      <c r="AB331" s="6">
        <v>1920</v>
      </c>
      <c r="AC331" s="6">
        <v>4</v>
      </c>
      <c r="AD331" s="6">
        <v>10</v>
      </c>
      <c r="AG331" s="6" t="s">
        <v>948</v>
      </c>
      <c r="AJ331" s="6" t="s">
        <v>1080</v>
      </c>
      <c r="AK331" s="6" t="s">
        <v>1084</v>
      </c>
      <c r="AL331" s="6" t="b">
        <v>1</v>
      </c>
      <c r="AM331" s="6" t="b">
        <v>0</v>
      </c>
      <c r="AP331" t="s">
        <v>3631</v>
      </c>
      <c r="AQ331" t="s">
        <v>3632</v>
      </c>
      <c r="AR331" t="s">
        <v>3633</v>
      </c>
      <c r="AS331" t="s">
        <v>3634</v>
      </c>
      <c r="AT331" s="44" t="s">
        <v>127</v>
      </c>
      <c r="AU331" t="s">
        <v>471</v>
      </c>
      <c r="AV331" t="s">
        <v>3968</v>
      </c>
      <c r="AW331" t="s">
        <v>3968</v>
      </c>
      <c r="AX331" t="s">
        <v>3651</v>
      </c>
      <c r="AY331" s="40" t="s">
        <v>3966</v>
      </c>
      <c r="AZ331" t="s">
        <v>3967</v>
      </c>
      <c r="BA331" t="s">
        <v>3630</v>
      </c>
      <c r="BB331"/>
    </row>
    <row r="332" spans="1:54" s="6" customFormat="1" x14ac:dyDescent="0.45">
      <c r="A332" s="5">
        <v>45776.693379629629</v>
      </c>
      <c r="B332" s="6">
        <v>412819044</v>
      </c>
      <c r="C332" s="6" t="s">
        <v>3565</v>
      </c>
      <c r="D332" s="6">
        <v>1</v>
      </c>
      <c r="E332" s="6" t="s">
        <v>65</v>
      </c>
      <c r="G332" s="6">
        <v>2590</v>
      </c>
      <c r="H332" s="6" t="s">
        <v>951</v>
      </c>
      <c r="I332" s="6">
        <v>1937</v>
      </c>
      <c r="J332" s="6" t="s">
        <v>952</v>
      </c>
      <c r="K332" s="6" t="s">
        <v>953</v>
      </c>
      <c r="L332" s="6" t="s">
        <v>954</v>
      </c>
      <c r="M332" s="6" t="s">
        <v>267</v>
      </c>
      <c r="N332" s="6" t="s">
        <v>946</v>
      </c>
      <c r="O332" s="6" t="s">
        <v>946</v>
      </c>
      <c r="P332" s="6" t="s">
        <v>946</v>
      </c>
      <c r="Q332" s="6">
        <v>0</v>
      </c>
      <c r="V332" s="6" t="s">
        <v>119</v>
      </c>
      <c r="X332" s="6">
        <v>50000</v>
      </c>
      <c r="Y332" s="6">
        <v>1937</v>
      </c>
      <c r="Z332" s="6">
        <v>7</v>
      </c>
      <c r="AA332" s="6">
        <v>1</v>
      </c>
      <c r="AB332" s="6">
        <v>1937</v>
      </c>
      <c r="AC332" s="6">
        <v>7</v>
      </c>
      <c r="AD332" s="6">
        <v>10</v>
      </c>
      <c r="AG332" s="6" t="s">
        <v>948</v>
      </c>
      <c r="AH332" s="6" t="s">
        <v>949</v>
      </c>
      <c r="AJ332" s="6" t="s">
        <v>1080</v>
      </c>
      <c r="AK332" s="6" t="s">
        <v>1085</v>
      </c>
      <c r="AL332" s="6" t="b">
        <v>1</v>
      </c>
      <c r="AM332" s="6" t="b">
        <v>0</v>
      </c>
      <c r="AP332" t="s">
        <v>3631</v>
      </c>
      <c r="AQ332" t="s">
        <v>3632</v>
      </c>
      <c r="AR332" t="s">
        <v>3633</v>
      </c>
      <c r="AS332" t="s">
        <v>3634</v>
      </c>
      <c r="AT332" s="44" t="s">
        <v>127</v>
      </c>
      <c r="AU332" t="s">
        <v>471</v>
      </c>
      <c r="AV332" t="s">
        <v>3971</v>
      </c>
      <c r="AW332" t="s">
        <v>3971</v>
      </c>
      <c r="AX332" t="s">
        <v>3972</v>
      </c>
      <c r="AY332" s="40" t="s">
        <v>3969</v>
      </c>
      <c r="AZ332" t="s">
        <v>3970</v>
      </c>
      <c r="BA332" t="s">
        <v>3630</v>
      </c>
      <c r="BB332"/>
    </row>
    <row r="333" spans="1:54" s="6" customFormat="1" x14ac:dyDescent="0.45">
      <c r="A333" s="5">
        <v>45776.692650462966</v>
      </c>
      <c r="B333" s="6">
        <v>412819044</v>
      </c>
      <c r="C333" s="6" t="s">
        <v>3565</v>
      </c>
      <c r="D333" s="6">
        <v>3</v>
      </c>
      <c r="E333" s="6" t="s">
        <v>846</v>
      </c>
      <c r="G333" s="6">
        <v>2590</v>
      </c>
      <c r="H333" s="6" t="s">
        <v>951</v>
      </c>
      <c r="I333" s="6">
        <v>1937</v>
      </c>
      <c r="J333" s="6" t="s">
        <v>952</v>
      </c>
      <c r="K333" s="6" t="s">
        <v>953</v>
      </c>
      <c r="L333" s="6" t="s">
        <v>954</v>
      </c>
      <c r="M333" s="6" t="s">
        <v>267</v>
      </c>
      <c r="N333" s="6" t="s">
        <v>946</v>
      </c>
      <c r="O333" s="6" t="s">
        <v>946</v>
      </c>
      <c r="P333" s="6" t="s">
        <v>1018</v>
      </c>
      <c r="Q333" s="6">
        <v>0</v>
      </c>
      <c r="R333" s="6">
        <v>45.718308999999998</v>
      </c>
      <c r="S333" s="6">
        <v>77.246391000000003</v>
      </c>
      <c r="T333" s="6" t="s">
        <v>1019</v>
      </c>
      <c r="U333" s="6" t="s">
        <v>1020</v>
      </c>
      <c r="V333" s="6" t="s">
        <v>106</v>
      </c>
      <c r="X333" s="6">
        <v>50000</v>
      </c>
      <c r="Y333" s="6">
        <v>1937</v>
      </c>
      <c r="AG333" s="6" t="s">
        <v>948</v>
      </c>
      <c r="AH333" s="6" t="s">
        <v>1086</v>
      </c>
      <c r="AJ333" s="6" t="s">
        <v>1080</v>
      </c>
      <c r="AK333" s="6" t="s">
        <v>1087</v>
      </c>
      <c r="AL333" s="6" t="b">
        <v>1</v>
      </c>
      <c r="AM333" s="6" t="b">
        <v>0</v>
      </c>
      <c r="AP333" t="s">
        <v>3631</v>
      </c>
      <c r="AQ333" t="s">
        <v>3632</v>
      </c>
      <c r="AR333" t="s">
        <v>3633</v>
      </c>
      <c r="AS333" t="s">
        <v>3634</v>
      </c>
      <c r="AT333" s="44" t="s">
        <v>127</v>
      </c>
      <c r="AU333" t="s">
        <v>471</v>
      </c>
      <c r="AV333" t="s">
        <v>3975</v>
      </c>
      <c r="AW333" t="s">
        <v>3975</v>
      </c>
      <c r="AX333" t="s">
        <v>3976</v>
      </c>
      <c r="AY333" t="s">
        <v>3973</v>
      </c>
      <c r="AZ333" t="s">
        <v>3974</v>
      </c>
      <c r="BA333" t="s">
        <v>3630</v>
      </c>
      <c r="BB333"/>
    </row>
    <row r="334" spans="1:54" s="6" customFormat="1" x14ac:dyDescent="0.45">
      <c r="A334" s="5">
        <v>45776.691736111112</v>
      </c>
      <c r="B334" s="6">
        <v>412819044</v>
      </c>
      <c r="C334" s="6" t="s">
        <v>3565</v>
      </c>
      <c r="D334" s="6">
        <v>4</v>
      </c>
      <c r="E334" s="6" t="s">
        <v>1088</v>
      </c>
      <c r="G334" s="6">
        <v>2590</v>
      </c>
      <c r="H334" s="6" t="s">
        <v>951</v>
      </c>
      <c r="I334" s="6">
        <v>1937</v>
      </c>
      <c r="J334" s="6" t="s">
        <v>952</v>
      </c>
      <c r="K334" s="6" t="s">
        <v>953</v>
      </c>
      <c r="L334" s="6" t="s">
        <v>954</v>
      </c>
      <c r="M334" s="6" t="s">
        <v>267</v>
      </c>
      <c r="N334" s="6" t="s">
        <v>946</v>
      </c>
      <c r="O334" s="6" t="s">
        <v>946</v>
      </c>
      <c r="P334" s="6" t="s">
        <v>986</v>
      </c>
      <c r="Q334" s="6">
        <v>0</v>
      </c>
      <c r="T334" s="6" t="s">
        <v>3576</v>
      </c>
      <c r="U334" s="6" t="s">
        <v>3577</v>
      </c>
      <c r="V334" s="6" t="s">
        <v>106</v>
      </c>
      <c r="W334" s="6" t="s">
        <v>3578</v>
      </c>
      <c r="X334" s="6">
        <v>6000</v>
      </c>
      <c r="Y334" s="6">
        <v>1919</v>
      </c>
      <c r="Z334" s="6">
        <v>6</v>
      </c>
      <c r="AA334" s="6">
        <v>23</v>
      </c>
      <c r="AB334" s="6">
        <v>1919</v>
      </c>
      <c r="AC334" s="6">
        <v>6</v>
      </c>
      <c r="AD334" s="6">
        <v>29</v>
      </c>
      <c r="AG334" s="6" t="s">
        <v>948</v>
      </c>
      <c r="AJ334" s="6" t="s">
        <v>1080</v>
      </c>
      <c r="AK334" s="6" t="s">
        <v>1087</v>
      </c>
      <c r="AL334" s="6" t="b">
        <v>1</v>
      </c>
      <c r="AM334" s="6" t="b">
        <v>0</v>
      </c>
      <c r="AP334" t="s">
        <v>3631</v>
      </c>
      <c r="AQ334" t="s">
        <v>3632</v>
      </c>
      <c r="AR334" t="s">
        <v>3633</v>
      </c>
      <c r="AS334" t="s">
        <v>3634</v>
      </c>
      <c r="AT334" s="44" t="s">
        <v>127</v>
      </c>
      <c r="AU334" t="s">
        <v>471</v>
      </c>
      <c r="AV334" t="s">
        <v>3975</v>
      </c>
      <c r="AW334" t="s">
        <v>3975</v>
      </c>
      <c r="AX334" t="s">
        <v>3976</v>
      </c>
      <c r="AY334" t="s">
        <v>3973</v>
      </c>
      <c r="AZ334" t="s">
        <v>3974</v>
      </c>
      <c r="BA334" t="s">
        <v>3630</v>
      </c>
      <c r="BB334"/>
    </row>
    <row r="335" spans="1:54" s="6" customFormat="1" x14ac:dyDescent="0.45">
      <c r="A335" s="5">
        <v>45776.691203703696</v>
      </c>
      <c r="B335" s="6">
        <v>412819044</v>
      </c>
      <c r="C335" s="6" t="s">
        <v>3565</v>
      </c>
      <c r="D335" s="6">
        <v>1</v>
      </c>
      <c r="E335" s="6" t="s">
        <v>1013</v>
      </c>
      <c r="G335" s="6">
        <v>2590</v>
      </c>
      <c r="H335" s="6" t="s">
        <v>951</v>
      </c>
      <c r="I335" s="6">
        <v>1937</v>
      </c>
      <c r="J335" s="6" t="s">
        <v>952</v>
      </c>
      <c r="K335" s="6" t="s">
        <v>953</v>
      </c>
      <c r="L335" s="6" t="s">
        <v>954</v>
      </c>
      <c r="M335" s="6" t="s">
        <v>267</v>
      </c>
      <c r="N335" s="6" t="s">
        <v>946</v>
      </c>
      <c r="O335" s="6" t="s">
        <v>946</v>
      </c>
      <c r="P335" s="6" t="s">
        <v>986</v>
      </c>
      <c r="Q335" s="6">
        <v>0</v>
      </c>
      <c r="T335" s="6" t="s">
        <v>3576</v>
      </c>
      <c r="U335" s="6" t="s">
        <v>3577</v>
      </c>
      <c r="V335" s="6" t="s">
        <v>106</v>
      </c>
      <c r="W335" s="6" t="s">
        <v>3578</v>
      </c>
      <c r="X335" s="6">
        <v>6000</v>
      </c>
      <c r="Y335" s="6">
        <v>1919</v>
      </c>
      <c r="Z335" s="6">
        <v>6</v>
      </c>
      <c r="AA335" s="6">
        <v>14</v>
      </c>
      <c r="AB335" s="6">
        <v>1919</v>
      </c>
      <c r="AC335" s="6">
        <v>6</v>
      </c>
      <c r="AD335" s="6">
        <v>17</v>
      </c>
      <c r="AG335" s="6" t="s">
        <v>948</v>
      </c>
      <c r="AJ335" s="6" t="s">
        <v>1080</v>
      </c>
      <c r="AK335" s="6" t="s">
        <v>1087</v>
      </c>
      <c r="AL335" s="6" t="b">
        <v>1</v>
      </c>
      <c r="AM335" s="6" t="b">
        <v>0</v>
      </c>
      <c r="AP335" t="s">
        <v>3631</v>
      </c>
      <c r="AQ335" t="s">
        <v>3632</v>
      </c>
      <c r="AR335" t="s">
        <v>3633</v>
      </c>
      <c r="AS335" t="s">
        <v>3634</v>
      </c>
      <c r="AT335" s="44" t="s">
        <v>127</v>
      </c>
      <c r="AU335" t="s">
        <v>471</v>
      </c>
      <c r="AV335" t="s">
        <v>3975</v>
      </c>
      <c r="AW335" t="s">
        <v>3975</v>
      </c>
      <c r="AX335" t="s">
        <v>3976</v>
      </c>
      <c r="AY335" t="s">
        <v>3973</v>
      </c>
      <c r="AZ335" t="s">
        <v>3974</v>
      </c>
      <c r="BA335" t="s">
        <v>3630</v>
      </c>
      <c r="BB335"/>
    </row>
    <row r="336" spans="1:54" s="6" customFormat="1" x14ac:dyDescent="0.45">
      <c r="A336" s="5">
        <v>45776.690648148149</v>
      </c>
      <c r="B336" s="6">
        <v>412819044</v>
      </c>
      <c r="C336" s="6" t="s">
        <v>3565</v>
      </c>
      <c r="D336" s="6">
        <v>1</v>
      </c>
      <c r="E336" s="6" t="s">
        <v>65</v>
      </c>
      <c r="G336" s="6">
        <v>2590</v>
      </c>
      <c r="H336" s="6" t="s">
        <v>951</v>
      </c>
      <c r="I336" s="6">
        <v>1937</v>
      </c>
      <c r="J336" s="6" t="s">
        <v>952</v>
      </c>
      <c r="K336" s="6" t="s">
        <v>953</v>
      </c>
      <c r="L336" s="6" t="s">
        <v>954</v>
      </c>
      <c r="M336" s="6" t="s">
        <v>267</v>
      </c>
      <c r="N336" s="6" t="s">
        <v>946</v>
      </c>
      <c r="O336" s="6" t="s">
        <v>946</v>
      </c>
      <c r="P336" s="6" t="s">
        <v>947</v>
      </c>
      <c r="Q336" s="6">
        <v>0</v>
      </c>
      <c r="R336" s="6">
        <v>43.289437</v>
      </c>
      <c r="S336" s="6">
        <v>76.994337999999999</v>
      </c>
      <c r="T336" s="6" t="s">
        <v>765</v>
      </c>
      <c r="U336" s="6" t="s">
        <v>766</v>
      </c>
      <c r="V336" s="6" t="s">
        <v>106</v>
      </c>
      <c r="X336" s="6">
        <v>6000</v>
      </c>
      <c r="Y336" s="6">
        <v>1920</v>
      </c>
      <c r="Z336" s="6">
        <v>6</v>
      </c>
      <c r="AG336" s="6" t="s">
        <v>948</v>
      </c>
      <c r="AJ336" s="6" t="s">
        <v>1080</v>
      </c>
      <c r="AK336" s="6" t="s">
        <v>1087</v>
      </c>
      <c r="AL336" s="6" t="b">
        <v>1</v>
      </c>
      <c r="AM336" s="6" t="b">
        <v>0</v>
      </c>
      <c r="AP336" t="s">
        <v>3631</v>
      </c>
      <c r="AQ336" t="s">
        <v>3632</v>
      </c>
      <c r="AR336" t="s">
        <v>3633</v>
      </c>
      <c r="AS336" t="s">
        <v>3634</v>
      </c>
      <c r="AT336" s="44" t="s">
        <v>127</v>
      </c>
      <c r="AU336" t="s">
        <v>471</v>
      </c>
      <c r="AV336" t="s">
        <v>3975</v>
      </c>
      <c r="AW336" t="s">
        <v>3975</v>
      </c>
      <c r="AX336" t="s">
        <v>3976</v>
      </c>
      <c r="AY336" t="s">
        <v>3973</v>
      </c>
      <c r="AZ336" t="s">
        <v>3974</v>
      </c>
      <c r="BA336" t="s">
        <v>3630</v>
      </c>
      <c r="BB336"/>
    </row>
    <row r="337" spans="1:54" s="6" customFormat="1" x14ac:dyDescent="0.45">
      <c r="A337" s="5">
        <v>45776.690405092602</v>
      </c>
      <c r="B337" s="6">
        <v>412819044</v>
      </c>
      <c r="C337" s="6" t="s">
        <v>3565</v>
      </c>
      <c r="D337" s="6">
        <v>1</v>
      </c>
      <c r="E337" s="6" t="s">
        <v>995</v>
      </c>
      <c r="G337" s="6">
        <v>2590</v>
      </c>
      <c r="H337" s="6" t="s">
        <v>951</v>
      </c>
      <c r="I337" s="6">
        <v>1937</v>
      </c>
      <c r="J337" s="6" t="s">
        <v>952</v>
      </c>
      <c r="K337" s="6" t="s">
        <v>953</v>
      </c>
      <c r="L337" s="6" t="s">
        <v>954</v>
      </c>
      <c r="M337" s="6" t="s">
        <v>267</v>
      </c>
      <c r="N337" s="6" t="s">
        <v>946</v>
      </c>
      <c r="O337" s="6" t="s">
        <v>946</v>
      </c>
      <c r="P337" s="6" t="s">
        <v>947</v>
      </c>
      <c r="Q337" s="6">
        <v>0</v>
      </c>
      <c r="R337" s="6">
        <v>43.289437</v>
      </c>
      <c r="S337" s="6">
        <v>76.994337999999999</v>
      </c>
      <c r="T337" s="6" t="s">
        <v>765</v>
      </c>
      <c r="U337" s="6" t="s">
        <v>766</v>
      </c>
      <c r="V337" s="6" t="s">
        <v>106</v>
      </c>
      <c r="X337" s="6">
        <v>6000</v>
      </c>
      <c r="Y337" s="6">
        <v>1919</v>
      </c>
      <c r="Z337" s="6">
        <v>6</v>
      </c>
      <c r="AG337" s="6" t="s">
        <v>948</v>
      </c>
      <c r="AJ337" s="6" t="s">
        <v>1080</v>
      </c>
      <c r="AK337" s="6" t="s">
        <v>1087</v>
      </c>
      <c r="AL337" s="6" t="b">
        <v>1</v>
      </c>
      <c r="AM337" s="6" t="b">
        <v>0</v>
      </c>
      <c r="AP337" t="s">
        <v>3631</v>
      </c>
      <c r="AQ337" t="s">
        <v>3632</v>
      </c>
      <c r="AR337" t="s">
        <v>3633</v>
      </c>
      <c r="AS337" t="s">
        <v>3634</v>
      </c>
      <c r="AT337" s="44" t="s">
        <v>127</v>
      </c>
      <c r="AU337" t="s">
        <v>471</v>
      </c>
      <c r="AV337" t="s">
        <v>3975</v>
      </c>
      <c r="AW337" t="s">
        <v>3975</v>
      </c>
      <c r="AX337" t="s">
        <v>3976</v>
      </c>
      <c r="AY337" t="s">
        <v>3973</v>
      </c>
      <c r="AZ337" t="s">
        <v>3974</v>
      </c>
      <c r="BA337" t="s">
        <v>3630</v>
      </c>
      <c r="BB337"/>
    </row>
    <row r="338" spans="1:54" s="6" customFormat="1" x14ac:dyDescent="0.45">
      <c r="A338" s="5">
        <v>45776.69</v>
      </c>
      <c r="B338" s="6">
        <v>412819044</v>
      </c>
      <c r="C338" s="6" t="s">
        <v>3565</v>
      </c>
      <c r="D338" s="6">
        <v>1</v>
      </c>
      <c r="E338" s="6" t="s">
        <v>65</v>
      </c>
      <c r="F338" s="6" t="s">
        <v>989</v>
      </c>
      <c r="G338" s="6">
        <v>2590</v>
      </c>
      <c r="H338" s="6" t="s">
        <v>951</v>
      </c>
      <c r="I338" s="6">
        <v>1937</v>
      </c>
      <c r="J338" s="6" t="s">
        <v>952</v>
      </c>
      <c r="K338" s="6" t="s">
        <v>953</v>
      </c>
      <c r="L338" s="6" t="s">
        <v>954</v>
      </c>
      <c r="M338" s="6" t="s">
        <v>267</v>
      </c>
      <c r="N338" s="6" t="s">
        <v>946</v>
      </c>
      <c r="O338" s="6" t="s">
        <v>946</v>
      </c>
      <c r="P338" s="6" t="s">
        <v>947</v>
      </c>
      <c r="Q338" s="6">
        <v>0</v>
      </c>
      <c r="R338" s="6">
        <v>43.289437</v>
      </c>
      <c r="S338" s="6">
        <v>76.994337999999999</v>
      </c>
      <c r="T338" s="6" t="s">
        <v>765</v>
      </c>
      <c r="U338" s="6" t="s">
        <v>766</v>
      </c>
      <c r="V338" s="6" t="s">
        <v>106</v>
      </c>
      <c r="X338" s="6">
        <v>6000</v>
      </c>
      <c r="Y338" s="6">
        <v>1920</v>
      </c>
      <c r="Z338" s="6">
        <v>5</v>
      </c>
      <c r="AA338" s="6">
        <v>12</v>
      </c>
      <c r="AG338" s="6" t="s">
        <v>948</v>
      </c>
      <c r="AJ338" s="6" t="s">
        <v>1080</v>
      </c>
      <c r="AK338" s="6" t="s">
        <v>1087</v>
      </c>
      <c r="AL338" s="6" t="b">
        <v>1</v>
      </c>
      <c r="AM338" s="6" t="b">
        <v>0</v>
      </c>
      <c r="AP338" t="s">
        <v>3631</v>
      </c>
      <c r="AQ338" t="s">
        <v>3632</v>
      </c>
      <c r="AR338" t="s">
        <v>3633</v>
      </c>
      <c r="AS338" t="s">
        <v>3634</v>
      </c>
      <c r="AT338" s="44" t="s">
        <v>127</v>
      </c>
      <c r="AU338" t="s">
        <v>471</v>
      </c>
      <c r="AV338" t="s">
        <v>3975</v>
      </c>
      <c r="AW338" t="s">
        <v>3975</v>
      </c>
      <c r="AX338" t="s">
        <v>3976</v>
      </c>
      <c r="AY338" t="s">
        <v>3973</v>
      </c>
      <c r="AZ338" t="s">
        <v>3974</v>
      </c>
      <c r="BA338" t="s">
        <v>3630</v>
      </c>
      <c r="BB338"/>
    </row>
    <row r="339" spans="1:54" s="6" customFormat="1" x14ac:dyDescent="0.45">
      <c r="A339" s="5">
        <v>45776.689409722218</v>
      </c>
      <c r="B339" s="6">
        <v>412819044</v>
      </c>
      <c r="C339" s="6" t="s">
        <v>3565</v>
      </c>
      <c r="D339" s="6">
        <v>2</v>
      </c>
      <c r="E339" s="6" t="s">
        <v>247</v>
      </c>
      <c r="G339" s="6">
        <v>2590</v>
      </c>
      <c r="H339" s="6" t="s">
        <v>951</v>
      </c>
      <c r="I339" s="6">
        <v>1937</v>
      </c>
      <c r="J339" s="6" t="s">
        <v>952</v>
      </c>
      <c r="K339" s="6" t="s">
        <v>953</v>
      </c>
      <c r="L339" s="6" t="s">
        <v>954</v>
      </c>
      <c r="M339" s="6" t="s">
        <v>267</v>
      </c>
      <c r="N339" s="6" t="s">
        <v>946</v>
      </c>
      <c r="O339" s="6" t="s">
        <v>946</v>
      </c>
      <c r="P339" s="6" t="s">
        <v>947</v>
      </c>
      <c r="Q339" s="6">
        <v>0</v>
      </c>
      <c r="R339" s="6">
        <v>43.289437</v>
      </c>
      <c r="S339" s="6">
        <v>76.994337999999999</v>
      </c>
      <c r="T339" s="6" t="s">
        <v>765</v>
      </c>
      <c r="U339" s="6" t="s">
        <v>766</v>
      </c>
      <c r="V339" s="6" t="s">
        <v>106</v>
      </c>
      <c r="X339" s="6">
        <v>6000</v>
      </c>
      <c r="Y339" s="6">
        <v>1921</v>
      </c>
      <c r="Z339" s="6">
        <v>4</v>
      </c>
      <c r="AA339" s="6">
        <v>1</v>
      </c>
      <c r="AB339" s="6">
        <v>1921</v>
      </c>
      <c r="AC339" s="6">
        <v>4</v>
      </c>
      <c r="AD339" s="6">
        <v>10</v>
      </c>
      <c r="AG339" s="6" t="s">
        <v>948</v>
      </c>
      <c r="AJ339" s="6" t="s">
        <v>1080</v>
      </c>
      <c r="AK339" s="6" t="s">
        <v>1087</v>
      </c>
      <c r="AL339" s="6" t="b">
        <v>1</v>
      </c>
      <c r="AM339" s="6" t="b">
        <v>0</v>
      </c>
      <c r="AP339" t="s">
        <v>3631</v>
      </c>
      <c r="AQ339" t="s">
        <v>3632</v>
      </c>
      <c r="AR339" t="s">
        <v>3633</v>
      </c>
      <c r="AS339" t="s">
        <v>3634</v>
      </c>
      <c r="AT339" s="44" t="s">
        <v>127</v>
      </c>
      <c r="AU339" t="s">
        <v>471</v>
      </c>
      <c r="AV339" t="s">
        <v>3975</v>
      </c>
      <c r="AW339" t="s">
        <v>3975</v>
      </c>
      <c r="AX339" t="s">
        <v>3976</v>
      </c>
      <c r="AY339" t="s">
        <v>3973</v>
      </c>
      <c r="AZ339" t="s">
        <v>3974</v>
      </c>
      <c r="BA339" t="s">
        <v>3630</v>
      </c>
      <c r="BB339"/>
    </row>
    <row r="340" spans="1:54" s="6" customFormat="1" x14ac:dyDescent="0.45">
      <c r="A340" s="5">
        <v>45776.688750000001</v>
      </c>
      <c r="B340" s="6">
        <v>412819044</v>
      </c>
      <c r="C340" s="6" t="s">
        <v>3565</v>
      </c>
      <c r="D340" s="6">
        <v>1</v>
      </c>
      <c r="E340" s="6" t="s">
        <v>51</v>
      </c>
      <c r="G340" s="6">
        <v>2590</v>
      </c>
      <c r="H340" s="6" t="s">
        <v>951</v>
      </c>
      <c r="I340" s="6">
        <v>1937</v>
      </c>
      <c r="J340" s="6" t="s">
        <v>952</v>
      </c>
      <c r="K340" s="6" t="s">
        <v>953</v>
      </c>
      <c r="L340" s="6" t="s">
        <v>954</v>
      </c>
      <c r="M340" s="6" t="s">
        <v>267</v>
      </c>
      <c r="N340" s="6" t="s">
        <v>946</v>
      </c>
      <c r="O340" s="6" t="s">
        <v>946</v>
      </c>
      <c r="P340" s="6" t="s">
        <v>947</v>
      </c>
      <c r="Q340" s="6">
        <v>0</v>
      </c>
      <c r="R340" s="6">
        <v>43.289437</v>
      </c>
      <c r="S340" s="6">
        <v>76.994337999999999</v>
      </c>
      <c r="T340" s="6" t="s">
        <v>765</v>
      </c>
      <c r="U340" s="6" t="s">
        <v>766</v>
      </c>
      <c r="V340" s="6" t="s">
        <v>106</v>
      </c>
      <c r="X340" s="6">
        <v>6000</v>
      </c>
      <c r="Y340" s="6">
        <v>1921</v>
      </c>
      <c r="Z340" s="6">
        <v>7</v>
      </c>
      <c r="AG340" s="6" t="s">
        <v>948</v>
      </c>
      <c r="AH340" s="6" t="s">
        <v>955</v>
      </c>
      <c r="AI340" s="6" t="s">
        <v>127</v>
      </c>
      <c r="AJ340" s="6" t="s">
        <v>1089</v>
      </c>
      <c r="AK340" s="6" t="s">
        <v>1090</v>
      </c>
      <c r="AL340" s="6" t="b">
        <v>1</v>
      </c>
      <c r="AM340" s="6" t="b">
        <v>0</v>
      </c>
      <c r="AP340" t="s">
        <v>3631</v>
      </c>
      <c r="AQ340" t="s">
        <v>3632</v>
      </c>
      <c r="AR340" t="s">
        <v>3633</v>
      </c>
      <c r="AS340" t="s">
        <v>3634</v>
      </c>
      <c r="AT340" s="44" t="s">
        <v>127</v>
      </c>
      <c r="AU340" t="s">
        <v>1089</v>
      </c>
      <c r="AV340" t="s">
        <v>3977</v>
      </c>
      <c r="AW340" t="s">
        <v>3977</v>
      </c>
      <c r="AX340" t="s">
        <v>3979</v>
      </c>
      <c r="AY340" t="s">
        <v>3977</v>
      </c>
      <c r="AZ340" t="s">
        <v>3978</v>
      </c>
      <c r="BA340" t="s">
        <v>3630</v>
      </c>
      <c r="BB340"/>
    </row>
    <row r="341" spans="1:54" s="6" customFormat="1" x14ac:dyDescent="0.45">
      <c r="A341" s="5">
        <v>45776.688414351847</v>
      </c>
      <c r="B341" s="6">
        <v>412819044</v>
      </c>
      <c r="C341" s="6" t="s">
        <v>3565</v>
      </c>
      <c r="D341" s="6">
        <v>4</v>
      </c>
      <c r="E341" s="6" t="s">
        <v>1015</v>
      </c>
      <c r="G341" s="6">
        <v>2590</v>
      </c>
      <c r="H341" s="6" t="s">
        <v>951</v>
      </c>
      <c r="I341" s="6">
        <v>1937</v>
      </c>
      <c r="J341" s="6" t="s">
        <v>952</v>
      </c>
      <c r="K341" s="6" t="s">
        <v>953</v>
      </c>
      <c r="L341" s="6" t="s">
        <v>954</v>
      </c>
      <c r="M341" s="6" t="s">
        <v>267</v>
      </c>
      <c r="N341" s="6" t="s">
        <v>946</v>
      </c>
      <c r="O341" s="6" t="s">
        <v>946</v>
      </c>
      <c r="P341" s="6" t="s">
        <v>947</v>
      </c>
      <c r="Q341" s="6">
        <v>0</v>
      </c>
      <c r="R341" s="6">
        <v>43.289437</v>
      </c>
      <c r="S341" s="6">
        <v>76.994337999999999</v>
      </c>
      <c r="T341" s="6" t="s">
        <v>765</v>
      </c>
      <c r="U341" s="6" t="s">
        <v>766</v>
      </c>
      <c r="V341" s="6" t="s">
        <v>106</v>
      </c>
      <c r="X341" s="6">
        <v>6000</v>
      </c>
      <c r="Y341" s="6">
        <v>1919</v>
      </c>
      <c r="Z341" s="6">
        <v>5</v>
      </c>
      <c r="AA341" s="6">
        <v>1</v>
      </c>
      <c r="AB341" s="6">
        <v>1919</v>
      </c>
      <c r="AC341" s="6">
        <v>5</v>
      </c>
      <c r="AD341" s="6">
        <v>15</v>
      </c>
      <c r="AG341" s="6" t="s">
        <v>948</v>
      </c>
      <c r="AI341" s="6" t="s">
        <v>127</v>
      </c>
      <c r="AJ341" s="6" t="s">
        <v>1089</v>
      </c>
      <c r="AK341" s="6" t="s">
        <v>1090</v>
      </c>
      <c r="AL341" s="6" t="b">
        <v>1</v>
      </c>
      <c r="AM341" s="6" t="b">
        <v>0</v>
      </c>
      <c r="AP341" t="s">
        <v>3631</v>
      </c>
      <c r="AQ341" t="s">
        <v>3632</v>
      </c>
      <c r="AR341" t="s">
        <v>3633</v>
      </c>
      <c r="AS341" t="s">
        <v>3634</v>
      </c>
      <c r="AT341" s="44" t="s">
        <v>127</v>
      </c>
      <c r="AU341" t="s">
        <v>1089</v>
      </c>
      <c r="AV341" t="s">
        <v>3977</v>
      </c>
      <c r="AW341" t="s">
        <v>3977</v>
      </c>
      <c r="AX341" t="s">
        <v>3979</v>
      </c>
      <c r="AY341" t="s">
        <v>3977</v>
      </c>
      <c r="AZ341" t="s">
        <v>3978</v>
      </c>
      <c r="BA341" t="s">
        <v>3630</v>
      </c>
      <c r="BB341"/>
    </row>
    <row r="342" spans="1:54" s="6" customFormat="1" x14ac:dyDescent="0.45">
      <c r="A342" s="5">
        <v>45776.685752314806</v>
      </c>
      <c r="B342" s="6">
        <v>412819044</v>
      </c>
      <c r="C342" s="6" t="s">
        <v>3565</v>
      </c>
      <c r="D342" s="6">
        <v>1</v>
      </c>
      <c r="E342" s="6" t="s">
        <v>65</v>
      </c>
      <c r="G342" s="6">
        <v>2590</v>
      </c>
      <c r="H342" s="6" t="s">
        <v>951</v>
      </c>
      <c r="I342" s="6">
        <v>1937</v>
      </c>
      <c r="J342" s="6" t="s">
        <v>952</v>
      </c>
      <c r="K342" s="6" t="s">
        <v>953</v>
      </c>
      <c r="L342" s="6" t="s">
        <v>954</v>
      </c>
      <c r="M342" s="6" t="s">
        <v>267</v>
      </c>
      <c r="N342" s="6" t="s">
        <v>946</v>
      </c>
      <c r="O342" s="6" t="s">
        <v>946</v>
      </c>
      <c r="P342" s="6" t="s">
        <v>946</v>
      </c>
      <c r="Q342" s="6">
        <v>0</v>
      </c>
      <c r="V342" s="6" t="s">
        <v>119</v>
      </c>
      <c r="X342" s="6">
        <v>5000</v>
      </c>
      <c r="Y342" s="6">
        <v>1937</v>
      </c>
      <c r="AG342" s="6" t="s">
        <v>948</v>
      </c>
      <c r="AH342" s="6" t="s">
        <v>997</v>
      </c>
      <c r="AI342" s="6" t="s">
        <v>1091</v>
      </c>
      <c r="AJ342" s="6" t="s">
        <v>1092</v>
      </c>
      <c r="AK342" s="6" t="s">
        <v>1093</v>
      </c>
      <c r="AL342" s="6" t="b">
        <v>1</v>
      </c>
      <c r="AM342" s="6" t="b">
        <v>0</v>
      </c>
      <c r="AP342" t="s">
        <v>3631</v>
      </c>
      <c r="AQ342" t="s">
        <v>3632</v>
      </c>
      <c r="AR342" t="s">
        <v>3633</v>
      </c>
      <c r="AS342" t="s">
        <v>3634</v>
      </c>
      <c r="AT342" s="44" t="s">
        <v>1091</v>
      </c>
      <c r="AU342" t="s">
        <v>1092</v>
      </c>
      <c r="AV342" t="s">
        <v>3980</v>
      </c>
      <c r="AW342" t="s">
        <v>3980</v>
      </c>
      <c r="AX342" t="s">
        <v>3648</v>
      </c>
      <c r="AY342" t="s">
        <v>3980</v>
      </c>
      <c r="AZ342" t="s">
        <v>3981</v>
      </c>
      <c r="BA342" t="s">
        <v>3630</v>
      </c>
      <c r="BB342"/>
    </row>
    <row r="343" spans="1:54" s="6" customFormat="1" x14ac:dyDescent="0.45">
      <c r="A343" s="5">
        <v>45776.685034722221</v>
      </c>
      <c r="B343" s="6">
        <v>412819044</v>
      </c>
      <c r="C343" s="6" t="s">
        <v>3565</v>
      </c>
      <c r="D343" s="6">
        <v>1</v>
      </c>
      <c r="E343" s="6" t="s">
        <v>65</v>
      </c>
      <c r="G343" s="6">
        <v>2590</v>
      </c>
      <c r="H343" s="6" t="s">
        <v>951</v>
      </c>
      <c r="I343" s="6">
        <v>1937</v>
      </c>
      <c r="J343" s="6" t="s">
        <v>952</v>
      </c>
      <c r="K343" s="6" t="s">
        <v>953</v>
      </c>
      <c r="L343" s="6" t="s">
        <v>954</v>
      </c>
      <c r="M343" s="6" t="s">
        <v>267</v>
      </c>
      <c r="N343" s="6" t="s">
        <v>946</v>
      </c>
      <c r="O343" s="6" t="s">
        <v>946</v>
      </c>
      <c r="P343" s="6" t="s">
        <v>946</v>
      </c>
      <c r="Q343" s="6">
        <v>0</v>
      </c>
      <c r="V343" s="6" t="s">
        <v>119</v>
      </c>
      <c r="X343" s="6">
        <v>5000</v>
      </c>
      <c r="Y343" s="6">
        <v>1937</v>
      </c>
      <c r="AG343" s="6" t="s">
        <v>948</v>
      </c>
      <c r="AH343" s="6" t="s">
        <v>997</v>
      </c>
      <c r="AI343" s="6" t="s">
        <v>1091</v>
      </c>
      <c r="AJ343" s="6" t="s">
        <v>1094</v>
      </c>
      <c r="AK343" s="6" t="s">
        <v>1095</v>
      </c>
      <c r="AL343" s="6" t="b">
        <v>1</v>
      </c>
      <c r="AM343" s="6" t="b">
        <v>0</v>
      </c>
      <c r="AP343" t="s">
        <v>3631</v>
      </c>
      <c r="AQ343" t="s">
        <v>3632</v>
      </c>
      <c r="AR343" t="s">
        <v>3633</v>
      </c>
      <c r="AS343" t="s">
        <v>3634</v>
      </c>
      <c r="AT343" s="44" t="s">
        <v>1091</v>
      </c>
      <c r="AU343" t="s">
        <v>1094</v>
      </c>
      <c r="AV343" t="s">
        <v>3984</v>
      </c>
      <c r="AW343" t="s">
        <v>3984</v>
      </c>
      <c r="AX343" t="s">
        <v>3648</v>
      </c>
      <c r="AY343" t="s">
        <v>3982</v>
      </c>
      <c r="AZ343" t="s">
        <v>3983</v>
      </c>
      <c r="BA343" t="s">
        <v>3630</v>
      </c>
      <c r="BB343"/>
    </row>
    <row r="344" spans="1:54" s="6" customFormat="1" x14ac:dyDescent="0.45">
      <c r="A344" s="5">
        <v>45776.684710648136</v>
      </c>
      <c r="B344" s="6">
        <v>412819044</v>
      </c>
      <c r="C344" s="6" t="s">
        <v>3565</v>
      </c>
      <c r="D344" s="6">
        <v>1</v>
      </c>
      <c r="E344" s="6" t="s">
        <v>65</v>
      </c>
      <c r="G344" s="6">
        <v>2590</v>
      </c>
      <c r="H344" s="6" t="s">
        <v>951</v>
      </c>
      <c r="I344" s="6">
        <v>1937</v>
      </c>
      <c r="J344" s="6" t="s">
        <v>952</v>
      </c>
      <c r="K344" s="6" t="s">
        <v>953</v>
      </c>
      <c r="L344" s="6" t="s">
        <v>954</v>
      </c>
      <c r="M344" s="6" t="s">
        <v>267</v>
      </c>
      <c r="N344" s="6" t="s">
        <v>946</v>
      </c>
      <c r="O344" s="6" t="s">
        <v>946</v>
      </c>
      <c r="P344" s="6" t="s">
        <v>1096</v>
      </c>
      <c r="Q344" s="6">
        <v>0</v>
      </c>
      <c r="R344" s="6">
        <v>43.154330999999999</v>
      </c>
      <c r="S344" s="6">
        <v>76.799824999999998</v>
      </c>
      <c r="T344" s="6" t="s">
        <v>1097</v>
      </c>
      <c r="U344" s="6" t="s">
        <v>1098</v>
      </c>
      <c r="V344" s="6" t="s">
        <v>106</v>
      </c>
      <c r="X344" s="6">
        <v>5000</v>
      </c>
      <c r="Y344" s="6">
        <v>1920</v>
      </c>
      <c r="Z344" s="6">
        <v>8</v>
      </c>
      <c r="AG344" s="6" t="s">
        <v>948</v>
      </c>
      <c r="AH344" s="6" t="s">
        <v>1011</v>
      </c>
      <c r="AI344" s="6" t="s">
        <v>1091</v>
      </c>
      <c r="AJ344" s="6" t="s">
        <v>1094</v>
      </c>
      <c r="AK344" s="6" t="s">
        <v>1095</v>
      </c>
      <c r="AL344" s="6" t="b">
        <v>1</v>
      </c>
      <c r="AM344" s="6" t="b">
        <v>0</v>
      </c>
      <c r="AP344" t="s">
        <v>3631</v>
      </c>
      <c r="AQ344" t="s">
        <v>3632</v>
      </c>
      <c r="AR344" t="s">
        <v>3633</v>
      </c>
      <c r="AS344" t="s">
        <v>3634</v>
      </c>
      <c r="AT344" s="44" t="s">
        <v>1091</v>
      </c>
      <c r="AU344" t="s">
        <v>1094</v>
      </c>
      <c r="AV344" t="s">
        <v>3984</v>
      </c>
      <c r="AW344" t="s">
        <v>3984</v>
      </c>
      <c r="AX344" t="s">
        <v>3648</v>
      </c>
      <c r="AY344" t="s">
        <v>3982</v>
      </c>
      <c r="AZ344" t="s">
        <v>3983</v>
      </c>
      <c r="BA344" t="s">
        <v>3630</v>
      </c>
      <c r="BB344"/>
    </row>
    <row r="345" spans="1:54" s="6" customFormat="1" x14ac:dyDescent="0.45">
      <c r="A345" s="5">
        <v>45776.684027777781</v>
      </c>
      <c r="B345" s="6">
        <v>412819044</v>
      </c>
      <c r="C345" s="6" t="s">
        <v>3565</v>
      </c>
      <c r="D345" s="6">
        <v>1</v>
      </c>
      <c r="E345" s="6" t="s">
        <v>1013</v>
      </c>
      <c r="G345" s="6">
        <v>2590</v>
      </c>
      <c r="H345" s="6" t="s">
        <v>951</v>
      </c>
      <c r="I345" s="6">
        <v>1937</v>
      </c>
      <c r="J345" s="6" t="s">
        <v>952</v>
      </c>
      <c r="K345" s="6" t="s">
        <v>953</v>
      </c>
      <c r="L345" s="6" t="s">
        <v>954</v>
      </c>
      <c r="M345" s="6" t="s">
        <v>267</v>
      </c>
      <c r="N345" s="6" t="s">
        <v>946</v>
      </c>
      <c r="O345" s="6" t="s">
        <v>946</v>
      </c>
      <c r="P345" s="6" t="s">
        <v>947</v>
      </c>
      <c r="Q345" s="6">
        <v>0</v>
      </c>
      <c r="R345" s="6">
        <v>43.289437</v>
      </c>
      <c r="S345" s="6">
        <v>76.994337999999999</v>
      </c>
      <c r="T345" s="6" t="s">
        <v>765</v>
      </c>
      <c r="U345" s="6" t="s">
        <v>766</v>
      </c>
      <c r="V345" s="6" t="s">
        <v>106</v>
      </c>
      <c r="X345" s="6">
        <v>6000</v>
      </c>
      <c r="Y345" s="6">
        <v>1920</v>
      </c>
      <c r="Z345" s="6">
        <v>8</v>
      </c>
      <c r="AB345" s="6">
        <v>1920</v>
      </c>
      <c r="AC345" s="6">
        <v>9</v>
      </c>
      <c r="AG345" s="6" t="s">
        <v>948</v>
      </c>
      <c r="AI345" s="6" t="s">
        <v>1091</v>
      </c>
      <c r="AJ345" s="6" t="s">
        <v>1094</v>
      </c>
      <c r="AK345" s="6" t="s">
        <v>1095</v>
      </c>
      <c r="AL345" s="6" t="b">
        <v>1</v>
      </c>
      <c r="AM345" s="6" t="b">
        <v>0</v>
      </c>
      <c r="AP345" t="s">
        <v>3631</v>
      </c>
      <c r="AQ345" t="s">
        <v>3632</v>
      </c>
      <c r="AR345" t="s">
        <v>3633</v>
      </c>
      <c r="AS345" t="s">
        <v>3634</v>
      </c>
      <c r="AT345" s="44" t="s">
        <v>1091</v>
      </c>
      <c r="AU345" t="s">
        <v>1094</v>
      </c>
      <c r="AV345" t="s">
        <v>3984</v>
      </c>
      <c r="AW345" t="s">
        <v>3984</v>
      </c>
      <c r="AX345" t="s">
        <v>3648</v>
      </c>
      <c r="AY345" t="s">
        <v>3982</v>
      </c>
      <c r="AZ345" t="s">
        <v>3983</v>
      </c>
      <c r="BA345" t="s">
        <v>3630</v>
      </c>
      <c r="BB345"/>
    </row>
    <row r="346" spans="1:54" s="6" customFormat="1" x14ac:dyDescent="0.45">
      <c r="A346" s="5">
        <v>45776.683368055557</v>
      </c>
      <c r="B346" s="6">
        <v>412819044</v>
      </c>
      <c r="C346" s="6" t="s">
        <v>3565</v>
      </c>
      <c r="D346" s="6">
        <v>1</v>
      </c>
      <c r="E346" s="6" t="s">
        <v>65</v>
      </c>
      <c r="G346" s="6">
        <v>2590</v>
      </c>
      <c r="H346" s="6" t="s">
        <v>951</v>
      </c>
      <c r="I346" s="6">
        <v>1937</v>
      </c>
      <c r="J346" s="6" t="s">
        <v>952</v>
      </c>
      <c r="K346" s="6" t="s">
        <v>953</v>
      </c>
      <c r="L346" s="6" t="s">
        <v>954</v>
      </c>
      <c r="M346" s="6" t="s">
        <v>267</v>
      </c>
      <c r="N346" s="6" t="s">
        <v>946</v>
      </c>
      <c r="O346" s="6" t="s">
        <v>946</v>
      </c>
      <c r="P346" s="6" t="s">
        <v>947</v>
      </c>
      <c r="Q346" s="6">
        <v>0</v>
      </c>
      <c r="R346" s="6">
        <v>43.289437</v>
      </c>
      <c r="S346" s="6">
        <v>76.994337999999999</v>
      </c>
      <c r="T346" s="6" t="s">
        <v>765</v>
      </c>
      <c r="U346" s="6" t="s">
        <v>766</v>
      </c>
      <c r="V346" s="6" t="s">
        <v>106</v>
      </c>
      <c r="X346" s="6">
        <v>6000</v>
      </c>
      <c r="Y346" s="6">
        <v>1937</v>
      </c>
      <c r="Z346" s="6">
        <v>7</v>
      </c>
      <c r="AB346" s="6">
        <v>1937</v>
      </c>
      <c r="AC346" s="6">
        <v>8</v>
      </c>
      <c r="AG346" s="6" t="s">
        <v>948</v>
      </c>
      <c r="AH346" s="6" t="s">
        <v>949</v>
      </c>
      <c r="AI346" s="6" t="s">
        <v>1091</v>
      </c>
      <c r="AJ346" s="6" t="s">
        <v>1094</v>
      </c>
      <c r="AK346" s="6" t="s">
        <v>1095</v>
      </c>
      <c r="AL346" s="6" t="b">
        <v>1</v>
      </c>
      <c r="AM346" s="6" t="b">
        <v>0</v>
      </c>
      <c r="AP346" t="s">
        <v>3631</v>
      </c>
      <c r="AQ346" t="s">
        <v>3632</v>
      </c>
      <c r="AR346" t="s">
        <v>3633</v>
      </c>
      <c r="AS346" t="s">
        <v>3634</v>
      </c>
      <c r="AT346" s="44" t="s">
        <v>1091</v>
      </c>
      <c r="AU346" t="s">
        <v>1094</v>
      </c>
      <c r="AV346" t="s">
        <v>3984</v>
      </c>
      <c r="AW346" t="s">
        <v>3984</v>
      </c>
      <c r="AX346" t="s">
        <v>3648</v>
      </c>
      <c r="AY346" t="s">
        <v>3982</v>
      </c>
      <c r="AZ346" t="s">
        <v>3983</v>
      </c>
      <c r="BA346" t="s">
        <v>3630</v>
      </c>
      <c r="BB346"/>
    </row>
    <row r="347" spans="1:54" s="6" customFormat="1" x14ac:dyDescent="0.45">
      <c r="A347" s="5">
        <v>45776.682928240742</v>
      </c>
      <c r="B347" s="6">
        <v>412819044</v>
      </c>
      <c r="C347" s="6" t="s">
        <v>3565</v>
      </c>
      <c r="D347" s="6">
        <v>2</v>
      </c>
      <c r="E347" s="6" t="s">
        <v>247</v>
      </c>
      <c r="G347" s="6">
        <v>2590</v>
      </c>
      <c r="H347" s="6" t="s">
        <v>951</v>
      </c>
      <c r="I347" s="6">
        <v>1937</v>
      </c>
      <c r="J347" s="6" t="s">
        <v>952</v>
      </c>
      <c r="K347" s="6" t="s">
        <v>953</v>
      </c>
      <c r="L347" s="6" t="s">
        <v>954</v>
      </c>
      <c r="M347" s="6" t="s">
        <v>267</v>
      </c>
      <c r="N347" s="6" t="s">
        <v>946</v>
      </c>
      <c r="O347" s="6" t="s">
        <v>946</v>
      </c>
      <c r="P347" s="6" t="s">
        <v>947</v>
      </c>
      <c r="Q347" s="6">
        <v>0</v>
      </c>
      <c r="R347" s="6">
        <v>43.289437</v>
      </c>
      <c r="S347" s="6">
        <v>76.994337999999999</v>
      </c>
      <c r="T347" s="6" t="s">
        <v>765</v>
      </c>
      <c r="U347" s="6" t="s">
        <v>766</v>
      </c>
      <c r="V347" s="6" t="s">
        <v>106</v>
      </c>
      <c r="X347" s="6">
        <v>6000</v>
      </c>
      <c r="Y347" s="6">
        <v>1937</v>
      </c>
      <c r="Z347" s="6">
        <v>6</v>
      </c>
      <c r="AA347" s="6">
        <v>12</v>
      </c>
      <c r="AG347" s="6" t="s">
        <v>948</v>
      </c>
      <c r="AH347" s="6" t="s">
        <v>949</v>
      </c>
      <c r="AI347" s="6" t="s">
        <v>1091</v>
      </c>
      <c r="AJ347" s="6" t="s">
        <v>1094</v>
      </c>
      <c r="AK347" s="6" t="s">
        <v>1095</v>
      </c>
      <c r="AL347" s="6" t="b">
        <v>1</v>
      </c>
      <c r="AM347" s="6" t="b">
        <v>0</v>
      </c>
      <c r="AP347" t="s">
        <v>3631</v>
      </c>
      <c r="AQ347" t="s">
        <v>3632</v>
      </c>
      <c r="AR347" t="s">
        <v>3633</v>
      </c>
      <c r="AS347" t="s">
        <v>3634</v>
      </c>
      <c r="AT347" s="44" t="s">
        <v>1091</v>
      </c>
      <c r="AU347" t="s">
        <v>1094</v>
      </c>
      <c r="AV347" t="s">
        <v>3984</v>
      </c>
      <c r="AW347" t="s">
        <v>3984</v>
      </c>
      <c r="AX347" t="s">
        <v>3648</v>
      </c>
      <c r="AY347" t="s">
        <v>3982</v>
      </c>
      <c r="AZ347" t="s">
        <v>3983</v>
      </c>
      <c r="BA347" t="s">
        <v>3630</v>
      </c>
      <c r="BB347"/>
    </row>
    <row r="348" spans="1:54" s="6" customFormat="1" x14ac:dyDescent="0.45">
      <c r="A348" s="5">
        <v>45776.682511574079</v>
      </c>
      <c r="B348" s="6">
        <v>412819044</v>
      </c>
      <c r="C348" s="6" t="s">
        <v>3565</v>
      </c>
      <c r="D348" s="6">
        <v>1</v>
      </c>
      <c r="E348" s="6" t="s">
        <v>65</v>
      </c>
      <c r="F348" s="6" t="s">
        <v>993</v>
      </c>
      <c r="G348" s="6">
        <v>2590</v>
      </c>
      <c r="H348" s="6" t="s">
        <v>951</v>
      </c>
      <c r="I348" s="6">
        <v>1937</v>
      </c>
      <c r="J348" s="6" t="s">
        <v>952</v>
      </c>
      <c r="K348" s="6" t="s">
        <v>953</v>
      </c>
      <c r="L348" s="6" t="s">
        <v>954</v>
      </c>
      <c r="M348" s="6" t="s">
        <v>267</v>
      </c>
      <c r="N348" s="6" t="s">
        <v>946</v>
      </c>
      <c r="O348" s="6" t="s">
        <v>946</v>
      </c>
      <c r="P348" s="6" t="s">
        <v>947</v>
      </c>
      <c r="Q348" s="6">
        <v>0</v>
      </c>
      <c r="R348" s="6">
        <v>43.289437</v>
      </c>
      <c r="S348" s="6">
        <v>76.994337999999999</v>
      </c>
      <c r="T348" s="6" t="s">
        <v>765</v>
      </c>
      <c r="U348" s="6" t="s">
        <v>766</v>
      </c>
      <c r="V348" s="6" t="s">
        <v>106</v>
      </c>
      <c r="X348" s="6">
        <v>6000</v>
      </c>
      <c r="Y348" s="6">
        <v>1937</v>
      </c>
      <c r="Z348" s="6">
        <v>6</v>
      </c>
      <c r="AA348" s="6">
        <v>11</v>
      </c>
      <c r="AG348" s="6" t="s">
        <v>948</v>
      </c>
      <c r="AH348" s="6" t="s">
        <v>949</v>
      </c>
      <c r="AI348" s="6" t="s">
        <v>1091</v>
      </c>
      <c r="AJ348" s="6" t="s">
        <v>1094</v>
      </c>
      <c r="AK348" s="6" t="s">
        <v>1095</v>
      </c>
      <c r="AL348" s="6" t="b">
        <v>1</v>
      </c>
      <c r="AM348" s="6" t="b">
        <v>0</v>
      </c>
      <c r="AP348" t="s">
        <v>3631</v>
      </c>
      <c r="AQ348" t="s">
        <v>3632</v>
      </c>
      <c r="AR348" t="s">
        <v>3633</v>
      </c>
      <c r="AS348" t="s">
        <v>3634</v>
      </c>
      <c r="AT348" s="44" t="s">
        <v>1091</v>
      </c>
      <c r="AU348" t="s">
        <v>1094</v>
      </c>
      <c r="AV348" t="s">
        <v>3984</v>
      </c>
      <c r="AW348" t="s">
        <v>3984</v>
      </c>
      <c r="AX348" t="s">
        <v>3648</v>
      </c>
      <c r="AY348" t="s">
        <v>3982</v>
      </c>
      <c r="AZ348" t="s">
        <v>3983</v>
      </c>
      <c r="BA348" t="s">
        <v>3630</v>
      </c>
      <c r="BB348"/>
    </row>
    <row r="349" spans="1:54" s="6" customFormat="1" x14ac:dyDescent="0.45">
      <c r="A349" s="5">
        <v>45776.682013888887</v>
      </c>
      <c r="B349" s="6">
        <v>412819044</v>
      </c>
      <c r="C349" s="6" t="s">
        <v>3565</v>
      </c>
      <c r="D349" s="6">
        <v>1</v>
      </c>
      <c r="E349" s="6" t="s">
        <v>65</v>
      </c>
      <c r="F349" s="6" t="s">
        <v>993</v>
      </c>
      <c r="G349" s="6">
        <v>2590</v>
      </c>
      <c r="H349" s="6" t="s">
        <v>951</v>
      </c>
      <c r="I349" s="6">
        <v>1937</v>
      </c>
      <c r="J349" s="6" t="s">
        <v>952</v>
      </c>
      <c r="K349" s="6" t="s">
        <v>953</v>
      </c>
      <c r="L349" s="6" t="s">
        <v>954</v>
      </c>
      <c r="M349" s="6" t="s">
        <v>267</v>
      </c>
      <c r="N349" s="6" t="s">
        <v>946</v>
      </c>
      <c r="O349" s="6" t="s">
        <v>946</v>
      </c>
      <c r="P349" s="6" t="s">
        <v>947</v>
      </c>
      <c r="Q349" s="6">
        <v>0</v>
      </c>
      <c r="R349" s="6">
        <v>43.289437</v>
      </c>
      <c r="S349" s="6">
        <v>76.994337999999999</v>
      </c>
      <c r="T349" s="6" t="s">
        <v>765</v>
      </c>
      <c r="U349" s="6" t="s">
        <v>766</v>
      </c>
      <c r="V349" s="6" t="s">
        <v>106</v>
      </c>
      <c r="X349" s="6">
        <v>6000</v>
      </c>
      <c r="Y349" s="6">
        <v>1920</v>
      </c>
      <c r="Z349" s="6">
        <v>6</v>
      </c>
      <c r="AA349" s="6">
        <v>26</v>
      </c>
      <c r="AB349" s="6">
        <v>1920</v>
      </c>
      <c r="AC349" s="6">
        <v>6</v>
      </c>
      <c r="AD349" s="6">
        <v>28</v>
      </c>
      <c r="AG349" s="6" t="s">
        <v>948</v>
      </c>
      <c r="AI349" s="6" t="s">
        <v>1091</v>
      </c>
      <c r="AJ349" s="6" t="s">
        <v>1094</v>
      </c>
      <c r="AK349" s="6" t="s">
        <v>1095</v>
      </c>
      <c r="AL349" s="6" t="b">
        <v>1</v>
      </c>
      <c r="AM349" s="6" t="b">
        <v>0</v>
      </c>
      <c r="AP349" t="s">
        <v>3631</v>
      </c>
      <c r="AQ349" t="s">
        <v>3632</v>
      </c>
      <c r="AR349" t="s">
        <v>3633</v>
      </c>
      <c r="AS349" t="s">
        <v>3634</v>
      </c>
      <c r="AT349" s="44" t="s">
        <v>1091</v>
      </c>
      <c r="AU349" t="s">
        <v>1094</v>
      </c>
      <c r="AV349" t="s">
        <v>3984</v>
      </c>
      <c r="AW349" t="s">
        <v>3984</v>
      </c>
      <c r="AX349" t="s">
        <v>3648</v>
      </c>
      <c r="AY349" t="s">
        <v>3982</v>
      </c>
      <c r="AZ349" t="s">
        <v>3983</v>
      </c>
      <c r="BA349" t="s">
        <v>3630</v>
      </c>
      <c r="BB349"/>
    </row>
    <row r="350" spans="1:54" s="6" customFormat="1" x14ac:dyDescent="0.45">
      <c r="A350" s="5">
        <v>45776.681574074071</v>
      </c>
      <c r="B350" s="6">
        <v>412819044</v>
      </c>
      <c r="C350" s="6" t="s">
        <v>3565</v>
      </c>
      <c r="D350" s="6">
        <v>1</v>
      </c>
      <c r="E350" s="6" t="s">
        <v>65</v>
      </c>
      <c r="G350" s="6">
        <v>2590</v>
      </c>
      <c r="H350" s="6" t="s">
        <v>951</v>
      </c>
      <c r="I350" s="6">
        <v>1937</v>
      </c>
      <c r="J350" s="6" t="s">
        <v>952</v>
      </c>
      <c r="K350" s="6" t="s">
        <v>953</v>
      </c>
      <c r="L350" s="6" t="s">
        <v>954</v>
      </c>
      <c r="M350" s="6" t="s">
        <v>267</v>
      </c>
      <c r="N350" s="6" t="s">
        <v>946</v>
      </c>
      <c r="O350" s="6" t="s">
        <v>946</v>
      </c>
      <c r="P350" s="6" t="s">
        <v>947</v>
      </c>
      <c r="Q350" s="6">
        <v>0</v>
      </c>
      <c r="R350" s="6">
        <v>43.289437</v>
      </c>
      <c r="S350" s="6">
        <v>76.994337999999999</v>
      </c>
      <c r="T350" s="6" t="s">
        <v>765</v>
      </c>
      <c r="U350" s="6" t="s">
        <v>766</v>
      </c>
      <c r="V350" s="6" t="s">
        <v>106</v>
      </c>
      <c r="X350" s="6">
        <v>6000</v>
      </c>
      <c r="Y350" s="6">
        <v>1921</v>
      </c>
      <c r="Z350" s="6">
        <v>6</v>
      </c>
      <c r="AA350" s="6">
        <v>10</v>
      </c>
      <c r="AB350" s="6">
        <v>1921</v>
      </c>
      <c r="AC350" s="6">
        <v>6</v>
      </c>
      <c r="AD350" s="6">
        <v>12</v>
      </c>
      <c r="AG350" s="6" t="s">
        <v>948</v>
      </c>
      <c r="AI350" s="6" t="s">
        <v>1091</v>
      </c>
      <c r="AJ350" s="6" t="s">
        <v>1094</v>
      </c>
      <c r="AK350" s="6" t="s">
        <v>1095</v>
      </c>
      <c r="AL350" s="6" t="b">
        <v>1</v>
      </c>
      <c r="AM350" s="6" t="b">
        <v>0</v>
      </c>
      <c r="AP350" t="s">
        <v>3631</v>
      </c>
      <c r="AQ350" t="s">
        <v>3632</v>
      </c>
      <c r="AR350" t="s">
        <v>3633</v>
      </c>
      <c r="AS350" t="s">
        <v>3634</v>
      </c>
      <c r="AT350" s="44" t="s">
        <v>1091</v>
      </c>
      <c r="AU350" t="s">
        <v>1094</v>
      </c>
      <c r="AV350" t="s">
        <v>3984</v>
      </c>
      <c r="AW350" t="s">
        <v>3984</v>
      </c>
      <c r="AX350" t="s">
        <v>3648</v>
      </c>
      <c r="AY350" t="s">
        <v>3982</v>
      </c>
      <c r="AZ350" t="s">
        <v>3983</v>
      </c>
      <c r="BA350" t="s">
        <v>3630</v>
      </c>
      <c r="BB350"/>
    </row>
    <row r="351" spans="1:54" s="6" customFormat="1" x14ac:dyDescent="0.45">
      <c r="A351" s="5">
        <v>45776.681122685193</v>
      </c>
      <c r="B351" s="6">
        <v>412819044</v>
      </c>
      <c r="C351" s="6" t="s">
        <v>3565</v>
      </c>
      <c r="D351" s="6">
        <v>1</v>
      </c>
      <c r="E351" s="6" t="s">
        <v>1013</v>
      </c>
      <c r="G351" s="6">
        <v>2590</v>
      </c>
      <c r="H351" s="6" t="s">
        <v>951</v>
      </c>
      <c r="I351" s="6">
        <v>1937</v>
      </c>
      <c r="J351" s="6" t="s">
        <v>952</v>
      </c>
      <c r="K351" s="6" t="s">
        <v>953</v>
      </c>
      <c r="L351" s="6" t="s">
        <v>954</v>
      </c>
      <c r="M351" s="6" t="s">
        <v>267</v>
      </c>
      <c r="N351" s="6" t="s">
        <v>946</v>
      </c>
      <c r="O351" s="6" t="s">
        <v>946</v>
      </c>
      <c r="P351" s="6" t="s">
        <v>947</v>
      </c>
      <c r="Q351" s="6">
        <v>0</v>
      </c>
      <c r="R351" s="6">
        <v>43.289437</v>
      </c>
      <c r="S351" s="6">
        <v>76.994337999999999</v>
      </c>
      <c r="T351" s="6" t="s">
        <v>765</v>
      </c>
      <c r="U351" s="6" t="s">
        <v>766</v>
      </c>
      <c r="V351" s="6" t="s">
        <v>106</v>
      </c>
      <c r="X351" s="6">
        <v>6000</v>
      </c>
      <c r="Y351" s="6">
        <v>1921</v>
      </c>
      <c r="Z351" s="6">
        <v>5</v>
      </c>
      <c r="AA351" s="6">
        <v>15</v>
      </c>
      <c r="AG351" s="6" t="s">
        <v>948</v>
      </c>
      <c r="AI351" s="6" t="s">
        <v>1091</v>
      </c>
      <c r="AJ351" s="6" t="s">
        <v>1094</v>
      </c>
      <c r="AK351" s="6" t="s">
        <v>1095</v>
      </c>
      <c r="AL351" s="6" t="b">
        <v>1</v>
      </c>
      <c r="AM351" s="6" t="b">
        <v>0</v>
      </c>
      <c r="AP351" t="s">
        <v>3631</v>
      </c>
      <c r="AQ351" t="s">
        <v>3632</v>
      </c>
      <c r="AR351" t="s">
        <v>3633</v>
      </c>
      <c r="AS351" t="s">
        <v>3634</v>
      </c>
      <c r="AT351" s="44" t="s">
        <v>1091</v>
      </c>
      <c r="AU351" t="s">
        <v>1094</v>
      </c>
      <c r="AV351" t="s">
        <v>3984</v>
      </c>
      <c r="AW351" t="s">
        <v>3984</v>
      </c>
      <c r="AX351" t="s">
        <v>3648</v>
      </c>
      <c r="AY351" t="s">
        <v>3982</v>
      </c>
      <c r="AZ351" t="s">
        <v>3983</v>
      </c>
      <c r="BA351" t="s">
        <v>3630</v>
      </c>
      <c r="BB351"/>
    </row>
    <row r="352" spans="1:54" s="6" customFormat="1" x14ac:dyDescent="0.45">
      <c r="A352" s="5">
        <v>45776.680648148147</v>
      </c>
      <c r="B352" s="6">
        <v>412819044</v>
      </c>
      <c r="C352" s="6" t="s">
        <v>3565</v>
      </c>
      <c r="D352" s="6">
        <v>1</v>
      </c>
      <c r="E352" s="6" t="s">
        <v>1013</v>
      </c>
      <c r="G352" s="6">
        <v>2590</v>
      </c>
      <c r="H352" s="6" t="s">
        <v>951</v>
      </c>
      <c r="I352" s="6">
        <v>1937</v>
      </c>
      <c r="J352" s="6" t="s">
        <v>952</v>
      </c>
      <c r="K352" s="6" t="s">
        <v>953</v>
      </c>
      <c r="L352" s="6" t="s">
        <v>954</v>
      </c>
      <c r="M352" s="6" t="s">
        <v>267</v>
      </c>
      <c r="N352" s="6" t="s">
        <v>946</v>
      </c>
      <c r="O352" s="6" t="s">
        <v>946</v>
      </c>
      <c r="P352" s="6" t="s">
        <v>947</v>
      </c>
      <c r="Q352" s="6">
        <v>0</v>
      </c>
      <c r="R352" s="6">
        <v>43.289437</v>
      </c>
      <c r="S352" s="6">
        <v>76.994337999999999</v>
      </c>
      <c r="T352" s="6" t="s">
        <v>765</v>
      </c>
      <c r="U352" s="6" t="s">
        <v>766</v>
      </c>
      <c r="V352" s="6" t="s">
        <v>106</v>
      </c>
      <c r="X352" s="6">
        <v>6000</v>
      </c>
      <c r="Y352" s="6">
        <v>1919</v>
      </c>
      <c r="Z352" s="6">
        <v>4</v>
      </c>
      <c r="AG352" s="6" t="s">
        <v>948</v>
      </c>
      <c r="AI352" s="6" t="s">
        <v>1091</v>
      </c>
      <c r="AJ352" s="6" t="s">
        <v>1094</v>
      </c>
      <c r="AK352" s="6" t="s">
        <v>1095</v>
      </c>
      <c r="AL352" s="6" t="b">
        <v>1</v>
      </c>
      <c r="AM352" s="6" t="b">
        <v>0</v>
      </c>
      <c r="AP352" t="s">
        <v>3631</v>
      </c>
      <c r="AQ352" t="s">
        <v>3632</v>
      </c>
      <c r="AR352" t="s">
        <v>3633</v>
      </c>
      <c r="AS352" t="s">
        <v>3634</v>
      </c>
      <c r="AT352" s="44" t="s">
        <v>1091</v>
      </c>
      <c r="AU352" t="s">
        <v>1094</v>
      </c>
      <c r="AV352" t="s">
        <v>3984</v>
      </c>
      <c r="AW352" t="s">
        <v>3984</v>
      </c>
      <c r="AX352" t="s">
        <v>3648</v>
      </c>
      <c r="AY352" t="s">
        <v>3982</v>
      </c>
      <c r="AZ352" t="s">
        <v>3983</v>
      </c>
      <c r="BA352" t="s">
        <v>3630</v>
      </c>
      <c r="BB352"/>
    </row>
    <row r="353" spans="1:54" s="6" customFormat="1" x14ac:dyDescent="0.45">
      <c r="A353" s="5">
        <v>45776.680335648147</v>
      </c>
      <c r="B353" s="6">
        <v>412819044</v>
      </c>
      <c r="C353" s="6" t="s">
        <v>3565</v>
      </c>
      <c r="D353" s="6">
        <v>4</v>
      </c>
      <c r="E353" s="6" t="s">
        <v>1099</v>
      </c>
      <c r="G353" s="6">
        <v>2590</v>
      </c>
      <c r="H353" s="6" t="s">
        <v>951</v>
      </c>
      <c r="I353" s="6">
        <v>1937</v>
      </c>
      <c r="J353" s="6" t="s">
        <v>952</v>
      </c>
      <c r="K353" s="6" t="s">
        <v>953</v>
      </c>
      <c r="L353" s="6" t="s">
        <v>954</v>
      </c>
      <c r="M353" s="6" t="s">
        <v>267</v>
      </c>
      <c r="N353" s="6" t="s">
        <v>946</v>
      </c>
      <c r="O353" s="6" t="s">
        <v>946</v>
      </c>
      <c r="P353" s="6" t="s">
        <v>947</v>
      </c>
      <c r="Q353" s="6">
        <v>0</v>
      </c>
      <c r="R353" s="6">
        <v>43.289437</v>
      </c>
      <c r="S353" s="6">
        <v>76.994337999999999</v>
      </c>
      <c r="T353" s="6" t="s">
        <v>765</v>
      </c>
      <c r="U353" s="6" t="s">
        <v>766</v>
      </c>
      <c r="V353" s="6" t="s">
        <v>106</v>
      </c>
      <c r="X353" s="6">
        <v>6000</v>
      </c>
      <c r="Y353" s="6">
        <v>1921</v>
      </c>
      <c r="Z353" s="6">
        <v>4</v>
      </c>
      <c r="AA353" s="6">
        <v>20</v>
      </c>
      <c r="AB353" s="6">
        <v>1921</v>
      </c>
      <c r="AC353" s="6">
        <v>4</v>
      </c>
      <c r="AD353" s="6">
        <v>30</v>
      </c>
      <c r="AG353" s="6" t="s">
        <v>948</v>
      </c>
      <c r="AI353" s="6" t="s">
        <v>1091</v>
      </c>
      <c r="AJ353" s="6" t="s">
        <v>1094</v>
      </c>
      <c r="AK353" s="6" t="s">
        <v>1095</v>
      </c>
      <c r="AL353" s="6" t="b">
        <v>1</v>
      </c>
      <c r="AM353" s="6" t="b">
        <v>0</v>
      </c>
      <c r="AP353" t="s">
        <v>3631</v>
      </c>
      <c r="AQ353" t="s">
        <v>3632</v>
      </c>
      <c r="AR353" t="s">
        <v>3633</v>
      </c>
      <c r="AS353" t="s">
        <v>3634</v>
      </c>
      <c r="AT353" s="44" t="s">
        <v>1091</v>
      </c>
      <c r="AU353" t="s">
        <v>1094</v>
      </c>
      <c r="AV353" t="s">
        <v>3984</v>
      </c>
      <c r="AW353" t="s">
        <v>3984</v>
      </c>
      <c r="AX353" t="s">
        <v>3648</v>
      </c>
      <c r="AY353" t="s">
        <v>3982</v>
      </c>
      <c r="AZ353" t="s">
        <v>3983</v>
      </c>
      <c r="BA353" t="s">
        <v>3630</v>
      </c>
      <c r="BB353"/>
    </row>
    <row r="354" spans="1:54" s="6" customFormat="1" x14ac:dyDescent="0.45">
      <c r="A354" s="5">
        <v>45776.679502314822</v>
      </c>
      <c r="B354" s="6">
        <v>412819044</v>
      </c>
      <c r="C354" s="6" t="s">
        <v>3565</v>
      </c>
      <c r="D354" s="6">
        <v>8</v>
      </c>
      <c r="E354" s="6" t="s">
        <v>1100</v>
      </c>
      <c r="G354" s="6">
        <v>2590</v>
      </c>
      <c r="H354" s="6" t="s">
        <v>951</v>
      </c>
      <c r="I354" s="6">
        <v>1937</v>
      </c>
      <c r="J354" s="6" t="s">
        <v>952</v>
      </c>
      <c r="K354" s="6" t="s">
        <v>953</v>
      </c>
      <c r="L354" s="6" t="s">
        <v>954</v>
      </c>
      <c r="M354" s="6" t="s">
        <v>267</v>
      </c>
      <c r="N354" s="6" t="s">
        <v>946</v>
      </c>
      <c r="O354" s="6" t="s">
        <v>946</v>
      </c>
      <c r="P354" s="6" t="s">
        <v>947</v>
      </c>
      <c r="Q354" s="6">
        <v>0</v>
      </c>
      <c r="R354" s="6">
        <v>43.289437</v>
      </c>
      <c r="S354" s="6">
        <v>76.994337999999999</v>
      </c>
      <c r="T354" s="6" t="s">
        <v>765</v>
      </c>
      <c r="U354" s="6" t="s">
        <v>766</v>
      </c>
      <c r="V354" s="6" t="s">
        <v>106</v>
      </c>
      <c r="X354" s="6">
        <v>6000</v>
      </c>
      <c r="Y354" s="6">
        <v>1921</v>
      </c>
      <c r="Z354" s="6">
        <v>6</v>
      </c>
      <c r="AA354" s="6">
        <v>1</v>
      </c>
      <c r="AB354" s="6">
        <v>1921</v>
      </c>
      <c r="AC354" s="6">
        <v>6</v>
      </c>
      <c r="AD354" s="6">
        <v>10</v>
      </c>
      <c r="AG354" s="6" t="s">
        <v>948</v>
      </c>
      <c r="AI354" s="6" t="s">
        <v>1091</v>
      </c>
      <c r="AJ354" s="6" t="s">
        <v>1094</v>
      </c>
      <c r="AK354" s="6" t="s">
        <v>1095</v>
      </c>
      <c r="AL354" s="6" t="b">
        <v>1</v>
      </c>
      <c r="AM354" s="6" t="b">
        <v>0</v>
      </c>
      <c r="AP354" t="s">
        <v>3631</v>
      </c>
      <c r="AQ354" t="s">
        <v>3632</v>
      </c>
      <c r="AR354" t="s">
        <v>3633</v>
      </c>
      <c r="AS354" t="s">
        <v>3634</v>
      </c>
      <c r="AT354" s="44" t="s">
        <v>1091</v>
      </c>
      <c r="AU354" t="s">
        <v>1094</v>
      </c>
      <c r="AV354" t="s">
        <v>3984</v>
      </c>
      <c r="AW354" t="s">
        <v>3984</v>
      </c>
      <c r="AX354" t="s">
        <v>3648</v>
      </c>
      <c r="AY354" t="s">
        <v>3982</v>
      </c>
      <c r="AZ354" t="s">
        <v>3983</v>
      </c>
      <c r="BA354" t="s">
        <v>3630</v>
      </c>
      <c r="BB354"/>
    </row>
    <row r="355" spans="1:54" s="6" customFormat="1" x14ac:dyDescent="0.45">
      <c r="A355" s="5">
        <v>45776.678981481477</v>
      </c>
      <c r="B355" s="6">
        <v>412819044</v>
      </c>
      <c r="C355" s="6" t="s">
        <v>3565</v>
      </c>
      <c r="D355" s="6">
        <v>3</v>
      </c>
      <c r="E355" s="6" t="s">
        <v>1102</v>
      </c>
      <c r="G355" s="6">
        <v>2590</v>
      </c>
      <c r="H355" s="6" t="s">
        <v>951</v>
      </c>
      <c r="I355" s="6">
        <v>1937</v>
      </c>
      <c r="J355" s="6" t="s">
        <v>952</v>
      </c>
      <c r="K355" s="6" t="s">
        <v>953</v>
      </c>
      <c r="L355" s="6" t="s">
        <v>954</v>
      </c>
      <c r="M355" s="6" t="s">
        <v>267</v>
      </c>
      <c r="N355" s="6" t="s">
        <v>946</v>
      </c>
      <c r="O355" s="6" t="s">
        <v>946</v>
      </c>
      <c r="P355" s="6" t="s">
        <v>947</v>
      </c>
      <c r="Q355" s="6">
        <v>0</v>
      </c>
      <c r="R355" s="6">
        <v>43.289437</v>
      </c>
      <c r="S355" s="6">
        <v>76.994337999999999</v>
      </c>
      <c r="T355" s="6" t="s">
        <v>765</v>
      </c>
      <c r="U355" s="6" t="s">
        <v>766</v>
      </c>
      <c r="V355" s="6" t="s">
        <v>106</v>
      </c>
      <c r="X355" s="6">
        <v>6000</v>
      </c>
      <c r="Y355" s="6">
        <v>1921</v>
      </c>
      <c r="Z355" s="6">
        <v>3</v>
      </c>
      <c r="AG355" s="6" t="s">
        <v>948</v>
      </c>
      <c r="AH355" s="6" t="s">
        <v>1101</v>
      </c>
      <c r="AI355" s="6" t="s">
        <v>1091</v>
      </c>
      <c r="AJ355" s="6" t="s">
        <v>1094</v>
      </c>
      <c r="AK355" s="6" t="s">
        <v>1095</v>
      </c>
      <c r="AL355" s="6" t="b">
        <v>1</v>
      </c>
      <c r="AM355" s="6" t="b">
        <v>0</v>
      </c>
      <c r="AP355" t="s">
        <v>3631</v>
      </c>
      <c r="AQ355" t="s">
        <v>3632</v>
      </c>
      <c r="AR355" t="s">
        <v>3633</v>
      </c>
      <c r="AS355" t="s">
        <v>3634</v>
      </c>
      <c r="AT355" s="44" t="s">
        <v>1091</v>
      </c>
      <c r="AU355" t="s">
        <v>1094</v>
      </c>
      <c r="AV355" t="s">
        <v>3984</v>
      </c>
      <c r="AW355" t="s">
        <v>3984</v>
      </c>
      <c r="AX355" t="s">
        <v>3648</v>
      </c>
      <c r="AY355" t="s">
        <v>3982</v>
      </c>
      <c r="AZ355" t="s">
        <v>3983</v>
      </c>
      <c r="BA355" t="s">
        <v>3630</v>
      </c>
      <c r="BB355"/>
    </row>
    <row r="356" spans="1:54" s="6" customFormat="1" x14ac:dyDescent="0.45">
      <c r="A356" s="5">
        <v>45776.67591435185</v>
      </c>
      <c r="B356" s="6">
        <v>412819044</v>
      </c>
      <c r="C356" s="6" t="s">
        <v>3565</v>
      </c>
      <c r="D356" s="6">
        <v>1</v>
      </c>
      <c r="E356" s="6" t="s">
        <v>65</v>
      </c>
      <c r="G356" s="6">
        <v>2590</v>
      </c>
      <c r="H356" s="6" t="s">
        <v>951</v>
      </c>
      <c r="I356" s="6">
        <v>1937</v>
      </c>
      <c r="J356" s="6" t="s">
        <v>952</v>
      </c>
      <c r="K356" s="6" t="s">
        <v>953</v>
      </c>
      <c r="L356" s="6" t="s">
        <v>954</v>
      </c>
      <c r="M356" s="6" t="s">
        <v>267</v>
      </c>
      <c r="N356" s="6" t="s">
        <v>946</v>
      </c>
      <c r="O356" s="6" t="s">
        <v>946</v>
      </c>
      <c r="P356" s="6" t="s">
        <v>946</v>
      </c>
      <c r="Q356" s="6">
        <v>0</v>
      </c>
      <c r="V356" s="6" t="s">
        <v>119</v>
      </c>
      <c r="X356" s="6">
        <v>50000</v>
      </c>
      <c r="Y356" s="6">
        <v>1937</v>
      </c>
      <c r="AG356" s="6" t="s">
        <v>948</v>
      </c>
      <c r="AH356" s="6" t="s">
        <v>1086</v>
      </c>
      <c r="AJ356" s="6" t="s">
        <v>1103</v>
      </c>
      <c r="AK356" s="6" t="s">
        <v>1104</v>
      </c>
      <c r="AL356" s="6" t="b">
        <v>1</v>
      </c>
      <c r="AM356" s="6" t="b">
        <v>0</v>
      </c>
      <c r="AP356" t="s">
        <v>3631</v>
      </c>
      <c r="AQ356" t="s">
        <v>3632</v>
      </c>
      <c r="AR356" t="s">
        <v>3633</v>
      </c>
      <c r="AS356" t="s">
        <v>3634</v>
      </c>
      <c r="AT356" s="44" t="s">
        <v>3987</v>
      </c>
      <c r="AU356" t="s">
        <v>3988</v>
      </c>
      <c r="AV356" t="s">
        <v>3989</v>
      </c>
      <c r="AW356" t="s">
        <v>3989</v>
      </c>
      <c r="AX356" t="s">
        <v>3990</v>
      </c>
      <c r="AY356" t="s">
        <v>3985</v>
      </c>
      <c r="AZ356" t="s">
        <v>3986</v>
      </c>
      <c r="BA356" t="s">
        <v>3630</v>
      </c>
      <c r="BB356"/>
    </row>
    <row r="357" spans="1:54" s="6" customFormat="1" x14ac:dyDescent="0.45">
      <c r="A357" s="5">
        <v>45776.675625000003</v>
      </c>
      <c r="B357" s="6">
        <v>412819044</v>
      </c>
      <c r="C357" s="6" t="s">
        <v>3565</v>
      </c>
      <c r="D357" s="6">
        <v>1</v>
      </c>
      <c r="E357" s="6" t="s">
        <v>51</v>
      </c>
      <c r="G357" s="6">
        <v>2590</v>
      </c>
      <c r="H357" s="6" t="s">
        <v>951</v>
      </c>
      <c r="I357" s="6">
        <v>1937</v>
      </c>
      <c r="J357" s="6" t="s">
        <v>952</v>
      </c>
      <c r="K357" s="6" t="s">
        <v>953</v>
      </c>
      <c r="L357" s="6" t="s">
        <v>954</v>
      </c>
      <c r="M357" s="6" t="s">
        <v>267</v>
      </c>
      <c r="N357" s="6" t="s">
        <v>946</v>
      </c>
      <c r="O357" s="6" t="s">
        <v>946</v>
      </c>
      <c r="P357" s="6" t="s">
        <v>1105</v>
      </c>
      <c r="Q357" s="6">
        <v>0</v>
      </c>
      <c r="R357" s="6">
        <v>45.718308999999998</v>
      </c>
      <c r="S357" s="6">
        <v>77.246391000000003</v>
      </c>
      <c r="T357" s="6" t="s">
        <v>1019</v>
      </c>
      <c r="U357" s="6" t="s">
        <v>1020</v>
      </c>
      <c r="V357" s="6" t="s">
        <v>106</v>
      </c>
      <c r="X357" s="6">
        <v>50000</v>
      </c>
      <c r="Y357" s="6">
        <v>1908</v>
      </c>
      <c r="AB357" s="6">
        <v>1910</v>
      </c>
      <c r="AG357" s="6" t="s">
        <v>948</v>
      </c>
      <c r="AJ357" s="6" t="s">
        <v>1103</v>
      </c>
      <c r="AK357" s="6" t="s">
        <v>1104</v>
      </c>
      <c r="AL357" s="6" t="b">
        <v>1</v>
      </c>
      <c r="AM357" s="6" t="b">
        <v>0</v>
      </c>
      <c r="AP357" t="s">
        <v>3631</v>
      </c>
      <c r="AQ357" t="s">
        <v>3632</v>
      </c>
      <c r="AR357" t="s">
        <v>3633</v>
      </c>
      <c r="AS357" t="s">
        <v>3634</v>
      </c>
      <c r="AT357" s="44" t="s">
        <v>3987</v>
      </c>
      <c r="AU357" t="s">
        <v>3988</v>
      </c>
      <c r="AV357" t="s">
        <v>3989</v>
      </c>
      <c r="AW357" t="s">
        <v>3989</v>
      </c>
      <c r="AX357" t="s">
        <v>3990</v>
      </c>
      <c r="AY357" t="s">
        <v>3985</v>
      </c>
      <c r="AZ357" t="s">
        <v>3986</v>
      </c>
      <c r="BA357" t="s">
        <v>3630</v>
      </c>
      <c r="BB357"/>
    </row>
    <row r="358" spans="1:54" s="6" customFormat="1" x14ac:dyDescent="0.45">
      <c r="A358" s="5">
        <v>45776.67459490741</v>
      </c>
      <c r="B358" s="6">
        <v>412819044</v>
      </c>
      <c r="C358" s="6" t="s">
        <v>3565</v>
      </c>
      <c r="D358" s="6">
        <v>1</v>
      </c>
      <c r="E358" s="6" t="s">
        <v>51</v>
      </c>
      <c r="G358" s="6">
        <v>2590</v>
      </c>
      <c r="H358" s="6" t="s">
        <v>951</v>
      </c>
      <c r="I358" s="6">
        <v>1937</v>
      </c>
      <c r="J358" s="6" t="s">
        <v>952</v>
      </c>
      <c r="K358" s="6" t="s">
        <v>953</v>
      </c>
      <c r="L358" s="6" t="s">
        <v>954</v>
      </c>
      <c r="M358" s="6" t="s">
        <v>267</v>
      </c>
      <c r="N358" s="6" t="s">
        <v>946</v>
      </c>
      <c r="O358" s="6" t="s">
        <v>946</v>
      </c>
      <c r="P358" s="6" t="s">
        <v>947</v>
      </c>
      <c r="Q358" s="6">
        <v>0</v>
      </c>
      <c r="R358" s="6">
        <v>43.289437</v>
      </c>
      <c r="S358" s="6">
        <v>76.994337999999999</v>
      </c>
      <c r="T358" s="6" t="s">
        <v>765</v>
      </c>
      <c r="U358" s="6" t="s">
        <v>766</v>
      </c>
      <c r="V358" s="6" t="s">
        <v>106</v>
      </c>
      <c r="X358" s="6">
        <v>6000</v>
      </c>
      <c r="Y358" s="6">
        <v>1907</v>
      </c>
      <c r="AG358" s="6" t="s">
        <v>948</v>
      </c>
      <c r="AJ358" s="6" t="s">
        <v>1103</v>
      </c>
      <c r="AK358" s="6" t="s">
        <v>1104</v>
      </c>
      <c r="AL358" s="6" t="b">
        <v>1</v>
      </c>
      <c r="AM358" s="6" t="b">
        <v>0</v>
      </c>
      <c r="AP358" t="s">
        <v>3631</v>
      </c>
      <c r="AQ358" t="s">
        <v>3632</v>
      </c>
      <c r="AR358" t="s">
        <v>3633</v>
      </c>
      <c r="AS358" t="s">
        <v>3634</v>
      </c>
      <c r="AT358" s="44" t="s">
        <v>3987</v>
      </c>
      <c r="AU358" t="s">
        <v>3988</v>
      </c>
      <c r="AV358" t="s">
        <v>3989</v>
      </c>
      <c r="AW358" t="s">
        <v>3989</v>
      </c>
      <c r="AX358" t="s">
        <v>3990</v>
      </c>
      <c r="AY358" t="s">
        <v>3985</v>
      </c>
      <c r="AZ358" t="s">
        <v>3986</v>
      </c>
      <c r="BA358" t="s">
        <v>3630</v>
      </c>
      <c r="BB358"/>
    </row>
    <row r="359" spans="1:54" s="6" customFormat="1" x14ac:dyDescent="0.45">
      <c r="A359" s="5">
        <v>45776.674351851849</v>
      </c>
      <c r="B359" s="6">
        <v>412819044</v>
      </c>
      <c r="C359" s="6" t="s">
        <v>3565</v>
      </c>
      <c r="D359" s="6">
        <v>1</v>
      </c>
      <c r="E359" s="6" t="s">
        <v>65</v>
      </c>
      <c r="G359" s="6">
        <v>2590</v>
      </c>
      <c r="H359" s="6" t="s">
        <v>951</v>
      </c>
      <c r="I359" s="6">
        <v>1937</v>
      </c>
      <c r="J359" s="6" t="s">
        <v>952</v>
      </c>
      <c r="K359" s="6" t="s">
        <v>953</v>
      </c>
      <c r="L359" s="6" t="s">
        <v>954</v>
      </c>
      <c r="M359" s="6" t="s">
        <v>267</v>
      </c>
      <c r="N359" s="6" t="s">
        <v>946</v>
      </c>
      <c r="O359" s="6" t="s">
        <v>946</v>
      </c>
      <c r="P359" s="6" t="s">
        <v>947</v>
      </c>
      <c r="Q359" s="6">
        <v>0</v>
      </c>
      <c r="R359" s="6">
        <v>43.289437</v>
      </c>
      <c r="S359" s="6">
        <v>76.994337999999999</v>
      </c>
      <c r="T359" s="6" t="s">
        <v>765</v>
      </c>
      <c r="U359" s="6" t="s">
        <v>766</v>
      </c>
      <c r="V359" s="6" t="s">
        <v>106</v>
      </c>
      <c r="X359" s="6">
        <v>6000</v>
      </c>
      <c r="Y359" s="6">
        <v>1921</v>
      </c>
      <c r="Z359" s="6">
        <v>6</v>
      </c>
      <c r="AA359" s="6">
        <v>10</v>
      </c>
      <c r="AB359" s="6">
        <v>1921</v>
      </c>
      <c r="AC359" s="6">
        <v>6</v>
      </c>
      <c r="AD359" s="6">
        <v>12</v>
      </c>
      <c r="AG359" s="6" t="s">
        <v>948</v>
      </c>
      <c r="AJ359" s="6" t="s">
        <v>1103</v>
      </c>
      <c r="AK359" s="6" t="s">
        <v>1104</v>
      </c>
      <c r="AL359" s="6" t="b">
        <v>1</v>
      </c>
      <c r="AM359" s="6" t="b">
        <v>0</v>
      </c>
      <c r="AP359" t="s">
        <v>3631</v>
      </c>
      <c r="AQ359" t="s">
        <v>3632</v>
      </c>
      <c r="AR359" t="s">
        <v>3633</v>
      </c>
      <c r="AS359" t="s">
        <v>3634</v>
      </c>
      <c r="AT359" s="44" t="s">
        <v>3987</v>
      </c>
      <c r="AU359" t="s">
        <v>3988</v>
      </c>
      <c r="AV359" t="s">
        <v>3989</v>
      </c>
      <c r="AW359" t="s">
        <v>3989</v>
      </c>
      <c r="AX359" t="s">
        <v>3990</v>
      </c>
      <c r="AY359" t="s">
        <v>3985</v>
      </c>
      <c r="AZ359" t="s">
        <v>3986</v>
      </c>
      <c r="BA359" t="s">
        <v>3630</v>
      </c>
      <c r="BB359"/>
    </row>
    <row r="360" spans="1:54" s="6" customFormat="1" x14ac:dyDescent="0.45">
      <c r="A360" s="5">
        <v>45776.67322916667</v>
      </c>
      <c r="B360" s="6">
        <v>412819044</v>
      </c>
      <c r="C360" s="6" t="s">
        <v>3565</v>
      </c>
      <c r="D360" s="6">
        <v>2</v>
      </c>
      <c r="E360" s="6" t="s">
        <v>222</v>
      </c>
      <c r="G360" s="6">
        <v>2590</v>
      </c>
      <c r="H360" s="6" t="s">
        <v>951</v>
      </c>
      <c r="I360" s="6">
        <v>1937</v>
      </c>
      <c r="J360" s="6" t="s">
        <v>952</v>
      </c>
      <c r="K360" s="6" t="s">
        <v>953</v>
      </c>
      <c r="L360" s="6" t="s">
        <v>954</v>
      </c>
      <c r="M360" s="6" t="s">
        <v>267</v>
      </c>
      <c r="N360" s="6" t="s">
        <v>946</v>
      </c>
      <c r="O360" s="6" t="s">
        <v>946</v>
      </c>
      <c r="P360" s="6" t="s">
        <v>1065</v>
      </c>
      <c r="Q360" s="6">
        <v>0</v>
      </c>
      <c r="R360" s="6">
        <v>43.130749000000002</v>
      </c>
      <c r="S360" s="6">
        <v>76.908208000000002</v>
      </c>
      <c r="T360" s="6" t="s">
        <v>942</v>
      </c>
      <c r="U360" s="6" t="s">
        <v>943</v>
      </c>
      <c r="V360" s="6" t="s">
        <v>106</v>
      </c>
      <c r="X360" s="6">
        <v>6000</v>
      </c>
      <c r="Y360" s="6">
        <v>1920</v>
      </c>
      <c r="Z360" s="6">
        <v>6</v>
      </c>
      <c r="AA360" s="6">
        <v>20</v>
      </c>
      <c r="AG360" s="6" t="s">
        <v>948</v>
      </c>
      <c r="AJ360" s="6" t="s">
        <v>1106</v>
      </c>
      <c r="AK360" s="6" t="s">
        <v>1107</v>
      </c>
      <c r="AL360" s="6" t="b">
        <v>1</v>
      </c>
      <c r="AM360" s="6" t="b">
        <v>0</v>
      </c>
      <c r="AP360" t="s">
        <v>3631</v>
      </c>
      <c r="AQ360" t="s">
        <v>3632</v>
      </c>
      <c r="AR360" t="s">
        <v>3633</v>
      </c>
      <c r="AS360" t="s">
        <v>3634</v>
      </c>
      <c r="AT360" s="44" t="s">
        <v>3987</v>
      </c>
      <c r="AU360" t="s">
        <v>1106</v>
      </c>
      <c r="AV360" t="s">
        <v>3993</v>
      </c>
      <c r="AW360" t="s">
        <v>3993</v>
      </c>
      <c r="AX360" t="s">
        <v>3648</v>
      </c>
      <c r="AY360" t="s">
        <v>3991</v>
      </c>
      <c r="AZ360" t="s">
        <v>3992</v>
      </c>
      <c r="BA360" t="s">
        <v>3630</v>
      </c>
      <c r="BB360"/>
    </row>
    <row r="361" spans="1:54" s="6" customFormat="1" x14ac:dyDescent="0.45">
      <c r="A361" s="5">
        <v>45776.672037037039</v>
      </c>
      <c r="B361" s="6">
        <v>412819044</v>
      </c>
      <c r="C361" s="6" t="s">
        <v>3565</v>
      </c>
      <c r="D361" s="6">
        <v>1</v>
      </c>
      <c r="E361" s="6" t="s">
        <v>51</v>
      </c>
      <c r="G361" s="6">
        <v>2590</v>
      </c>
      <c r="H361" s="6" t="s">
        <v>951</v>
      </c>
      <c r="I361" s="6">
        <v>1937</v>
      </c>
      <c r="J361" s="6" t="s">
        <v>952</v>
      </c>
      <c r="K361" s="6" t="s">
        <v>953</v>
      </c>
      <c r="L361" s="6" t="s">
        <v>954</v>
      </c>
      <c r="M361" s="6" t="s">
        <v>267</v>
      </c>
      <c r="N361" s="6" t="s">
        <v>946</v>
      </c>
      <c r="O361" s="6" t="s">
        <v>946</v>
      </c>
      <c r="P361" s="6" t="s">
        <v>947</v>
      </c>
      <c r="Q361" s="6">
        <v>0</v>
      </c>
      <c r="R361" s="6">
        <v>43.289437</v>
      </c>
      <c r="S361" s="6">
        <v>76.994337999999999</v>
      </c>
      <c r="T361" s="6" t="s">
        <v>765</v>
      </c>
      <c r="U361" s="6" t="s">
        <v>766</v>
      </c>
      <c r="V361" s="6" t="s">
        <v>106</v>
      </c>
      <c r="X361" s="6">
        <v>6000</v>
      </c>
      <c r="Y361" s="6">
        <v>1920</v>
      </c>
      <c r="Z361" s="6">
        <v>8</v>
      </c>
      <c r="AB361" s="6">
        <v>1920</v>
      </c>
      <c r="AC361" s="6">
        <v>9</v>
      </c>
      <c r="AG361" s="6" t="s">
        <v>948</v>
      </c>
      <c r="AJ361" s="6" t="s">
        <v>1106</v>
      </c>
      <c r="AK361" s="6" t="s">
        <v>1107</v>
      </c>
      <c r="AL361" s="6" t="b">
        <v>1</v>
      </c>
      <c r="AM361" s="6" t="b">
        <v>0</v>
      </c>
      <c r="AP361" t="s">
        <v>3631</v>
      </c>
      <c r="AQ361" t="s">
        <v>3632</v>
      </c>
      <c r="AR361" t="s">
        <v>3633</v>
      </c>
      <c r="AS361" t="s">
        <v>3634</v>
      </c>
      <c r="AT361" s="44" t="s">
        <v>3987</v>
      </c>
      <c r="AU361" t="s">
        <v>1106</v>
      </c>
      <c r="AV361" t="s">
        <v>3993</v>
      </c>
      <c r="AW361" t="s">
        <v>3993</v>
      </c>
      <c r="AX361" t="s">
        <v>3648</v>
      </c>
      <c r="AY361" t="s">
        <v>3991</v>
      </c>
      <c r="AZ361" t="s">
        <v>3992</v>
      </c>
      <c r="BA361" t="s">
        <v>3630</v>
      </c>
      <c r="BB361"/>
    </row>
    <row r="362" spans="1:54" s="6" customFormat="1" x14ac:dyDescent="0.45">
      <c r="A362" s="5">
        <v>45776.671620370369</v>
      </c>
      <c r="B362" s="6">
        <v>412819044</v>
      </c>
      <c r="C362" s="6" t="s">
        <v>3565</v>
      </c>
      <c r="D362" s="6">
        <v>3</v>
      </c>
      <c r="E362" s="6" t="s">
        <v>846</v>
      </c>
      <c r="G362" s="6">
        <v>2590</v>
      </c>
      <c r="H362" s="6" t="s">
        <v>951</v>
      </c>
      <c r="I362" s="6">
        <v>1937</v>
      </c>
      <c r="J362" s="6" t="s">
        <v>952</v>
      </c>
      <c r="K362" s="6" t="s">
        <v>953</v>
      </c>
      <c r="L362" s="6" t="s">
        <v>954</v>
      </c>
      <c r="M362" s="6" t="s">
        <v>267</v>
      </c>
      <c r="N362" s="6" t="s">
        <v>946</v>
      </c>
      <c r="O362" s="6" t="s">
        <v>946</v>
      </c>
      <c r="P362" s="6" t="s">
        <v>947</v>
      </c>
      <c r="Q362" s="6">
        <v>0</v>
      </c>
      <c r="R362" s="6">
        <v>43.289437</v>
      </c>
      <c r="S362" s="6">
        <v>76.994337999999999</v>
      </c>
      <c r="T362" s="6" t="s">
        <v>765</v>
      </c>
      <c r="U362" s="6" t="s">
        <v>766</v>
      </c>
      <c r="V362" s="6" t="s">
        <v>106</v>
      </c>
      <c r="X362" s="6">
        <v>6000</v>
      </c>
      <c r="Y362" s="6">
        <v>1921</v>
      </c>
      <c r="Z362" s="6">
        <v>7</v>
      </c>
      <c r="AG362" s="6" t="s">
        <v>948</v>
      </c>
      <c r="AH362" s="6" t="s">
        <v>955</v>
      </c>
      <c r="AJ362" s="6" t="s">
        <v>1106</v>
      </c>
      <c r="AK362" s="6" t="s">
        <v>1107</v>
      </c>
      <c r="AL362" s="6" t="b">
        <v>1</v>
      </c>
      <c r="AM362" s="6" t="b">
        <v>0</v>
      </c>
      <c r="AP362" t="s">
        <v>3631</v>
      </c>
      <c r="AQ362" t="s">
        <v>3632</v>
      </c>
      <c r="AR362" t="s">
        <v>3633</v>
      </c>
      <c r="AS362" t="s">
        <v>3634</v>
      </c>
      <c r="AT362" s="44" t="s">
        <v>3987</v>
      </c>
      <c r="AU362" t="s">
        <v>1106</v>
      </c>
      <c r="AV362" t="s">
        <v>3993</v>
      </c>
      <c r="AW362" t="s">
        <v>3993</v>
      </c>
      <c r="AX362" t="s">
        <v>3648</v>
      </c>
      <c r="AY362" t="s">
        <v>3991</v>
      </c>
      <c r="AZ362" t="s">
        <v>3992</v>
      </c>
      <c r="BA362" t="s">
        <v>3630</v>
      </c>
      <c r="BB362"/>
    </row>
    <row r="363" spans="1:54" s="6" customFormat="1" x14ac:dyDescent="0.45">
      <c r="A363" s="5">
        <v>45776.671249999999</v>
      </c>
      <c r="B363" s="6">
        <v>412819044</v>
      </c>
      <c r="C363" s="6" t="s">
        <v>3565</v>
      </c>
      <c r="D363" s="6">
        <v>3</v>
      </c>
      <c r="E363" s="6" t="s">
        <v>153</v>
      </c>
      <c r="G363" s="6">
        <v>2590</v>
      </c>
      <c r="H363" s="6" t="s">
        <v>951</v>
      </c>
      <c r="I363" s="6">
        <v>1937</v>
      </c>
      <c r="J363" s="6" t="s">
        <v>952</v>
      </c>
      <c r="K363" s="6" t="s">
        <v>953</v>
      </c>
      <c r="L363" s="6" t="s">
        <v>954</v>
      </c>
      <c r="M363" s="6" t="s">
        <v>267</v>
      </c>
      <c r="N363" s="6" t="s">
        <v>946</v>
      </c>
      <c r="O363" s="6" t="s">
        <v>946</v>
      </c>
      <c r="P363" s="6" t="s">
        <v>947</v>
      </c>
      <c r="Q363" s="6">
        <v>0</v>
      </c>
      <c r="R363" s="6">
        <v>43.289437</v>
      </c>
      <c r="S363" s="6">
        <v>76.994337999999999</v>
      </c>
      <c r="T363" s="6" t="s">
        <v>765</v>
      </c>
      <c r="U363" s="6" t="s">
        <v>766</v>
      </c>
      <c r="V363" s="6" t="s">
        <v>106</v>
      </c>
      <c r="X363" s="6">
        <v>6000</v>
      </c>
      <c r="Y363" s="6">
        <v>1919</v>
      </c>
      <c r="Z363" s="6">
        <v>6</v>
      </c>
      <c r="AA363" s="6">
        <v>25</v>
      </c>
      <c r="AB363" s="6">
        <v>1919</v>
      </c>
      <c r="AC363" s="6">
        <v>6</v>
      </c>
      <c r="AD363" s="6">
        <v>30</v>
      </c>
      <c r="AG363" s="6" t="s">
        <v>948</v>
      </c>
      <c r="AJ363" s="6" t="s">
        <v>1106</v>
      </c>
      <c r="AK363" s="6" t="s">
        <v>1107</v>
      </c>
      <c r="AL363" s="6" t="b">
        <v>1</v>
      </c>
      <c r="AM363" s="6" t="b">
        <v>0</v>
      </c>
      <c r="AP363" t="s">
        <v>3631</v>
      </c>
      <c r="AQ363" t="s">
        <v>3632</v>
      </c>
      <c r="AR363" t="s">
        <v>3633</v>
      </c>
      <c r="AS363" t="s">
        <v>3634</v>
      </c>
      <c r="AT363" s="44" t="s">
        <v>3987</v>
      </c>
      <c r="AU363" t="s">
        <v>1106</v>
      </c>
      <c r="AV363" t="s">
        <v>3993</v>
      </c>
      <c r="AW363" t="s">
        <v>3993</v>
      </c>
      <c r="AX363" t="s">
        <v>3648</v>
      </c>
      <c r="AY363" t="s">
        <v>3991</v>
      </c>
      <c r="AZ363" t="s">
        <v>3992</v>
      </c>
      <c r="BA363" t="s">
        <v>3630</v>
      </c>
      <c r="BB363"/>
    </row>
    <row r="364" spans="1:54" s="6" customFormat="1" x14ac:dyDescent="0.45">
      <c r="A364" s="5">
        <v>45776.670787037037</v>
      </c>
      <c r="B364" s="6">
        <v>412819044</v>
      </c>
      <c r="C364" s="6" t="s">
        <v>3565</v>
      </c>
      <c r="D364" s="6">
        <v>4</v>
      </c>
      <c r="E364" s="6" t="s">
        <v>1015</v>
      </c>
      <c r="G364" s="6">
        <v>2590</v>
      </c>
      <c r="H364" s="6" t="s">
        <v>951</v>
      </c>
      <c r="I364" s="6">
        <v>1937</v>
      </c>
      <c r="J364" s="6" t="s">
        <v>952</v>
      </c>
      <c r="K364" s="6" t="s">
        <v>953</v>
      </c>
      <c r="L364" s="6" t="s">
        <v>954</v>
      </c>
      <c r="M364" s="6" t="s">
        <v>267</v>
      </c>
      <c r="N364" s="6" t="s">
        <v>946</v>
      </c>
      <c r="O364" s="6" t="s">
        <v>946</v>
      </c>
      <c r="P364" s="6" t="s">
        <v>947</v>
      </c>
      <c r="Q364" s="6">
        <v>0</v>
      </c>
      <c r="R364" s="6">
        <v>43.289437</v>
      </c>
      <c r="S364" s="6">
        <v>76.994337999999999</v>
      </c>
      <c r="T364" s="6" t="s">
        <v>765</v>
      </c>
      <c r="U364" s="6" t="s">
        <v>766</v>
      </c>
      <c r="V364" s="6" t="s">
        <v>106</v>
      </c>
      <c r="X364" s="6">
        <v>6000</v>
      </c>
      <c r="Y364" s="6">
        <v>1919</v>
      </c>
      <c r="Z364" s="6">
        <v>6</v>
      </c>
      <c r="AG364" s="6" t="s">
        <v>948</v>
      </c>
      <c r="AJ364" s="6" t="s">
        <v>1106</v>
      </c>
      <c r="AK364" s="6" t="s">
        <v>1107</v>
      </c>
      <c r="AL364" s="6" t="b">
        <v>1</v>
      </c>
      <c r="AM364" s="6" t="b">
        <v>0</v>
      </c>
      <c r="AP364" t="s">
        <v>3631</v>
      </c>
      <c r="AQ364" t="s">
        <v>3632</v>
      </c>
      <c r="AR364" t="s">
        <v>3633</v>
      </c>
      <c r="AS364" t="s">
        <v>3634</v>
      </c>
      <c r="AT364" s="44" t="s">
        <v>3987</v>
      </c>
      <c r="AU364" t="s">
        <v>1106</v>
      </c>
      <c r="AV364" t="s">
        <v>3993</v>
      </c>
      <c r="AW364" t="s">
        <v>3993</v>
      </c>
      <c r="AX364" t="s">
        <v>3648</v>
      </c>
      <c r="AY364" t="s">
        <v>3991</v>
      </c>
      <c r="AZ364" t="s">
        <v>3992</v>
      </c>
      <c r="BA364" t="s">
        <v>3630</v>
      </c>
      <c r="BB364"/>
    </row>
    <row r="365" spans="1:54" s="6" customFormat="1" x14ac:dyDescent="0.45">
      <c r="A365" s="5">
        <v>45776.670393518521</v>
      </c>
      <c r="B365" s="6">
        <v>412819044</v>
      </c>
      <c r="C365" s="6" t="s">
        <v>3565</v>
      </c>
      <c r="D365" s="6">
        <v>2</v>
      </c>
      <c r="E365" s="6" t="s">
        <v>86</v>
      </c>
      <c r="G365" s="6">
        <v>2590</v>
      </c>
      <c r="H365" s="6" t="s">
        <v>951</v>
      </c>
      <c r="I365" s="6">
        <v>1937</v>
      </c>
      <c r="J365" s="6" t="s">
        <v>952</v>
      </c>
      <c r="K365" s="6" t="s">
        <v>953</v>
      </c>
      <c r="L365" s="6" t="s">
        <v>954</v>
      </c>
      <c r="M365" s="6" t="s">
        <v>267</v>
      </c>
      <c r="N365" s="6" t="s">
        <v>946</v>
      </c>
      <c r="O365" s="6" t="s">
        <v>946</v>
      </c>
      <c r="P365" s="6" t="s">
        <v>947</v>
      </c>
      <c r="Q365" s="6">
        <v>0</v>
      </c>
      <c r="R365" s="6">
        <v>43.289437</v>
      </c>
      <c r="S365" s="6">
        <v>76.994337999999999</v>
      </c>
      <c r="T365" s="6" t="s">
        <v>765</v>
      </c>
      <c r="U365" s="6" t="s">
        <v>766</v>
      </c>
      <c r="V365" s="6" t="s">
        <v>106</v>
      </c>
      <c r="X365" s="6">
        <v>6000</v>
      </c>
      <c r="Y365" s="6">
        <v>1919</v>
      </c>
      <c r="Z365" s="6">
        <v>5</v>
      </c>
      <c r="AA365" s="6">
        <v>15</v>
      </c>
      <c r="AB365" s="6">
        <v>1919</v>
      </c>
      <c r="AC365" s="6">
        <v>5</v>
      </c>
      <c r="AD365" s="6">
        <v>31</v>
      </c>
      <c r="AG365" s="6" t="s">
        <v>948</v>
      </c>
      <c r="AJ365" s="6" t="s">
        <v>1106</v>
      </c>
      <c r="AK365" s="6" t="s">
        <v>1107</v>
      </c>
      <c r="AL365" s="6" t="b">
        <v>1</v>
      </c>
      <c r="AM365" s="6" t="b">
        <v>0</v>
      </c>
      <c r="AP365" t="s">
        <v>3631</v>
      </c>
      <c r="AQ365" t="s">
        <v>3632</v>
      </c>
      <c r="AR365" t="s">
        <v>3633</v>
      </c>
      <c r="AS365" t="s">
        <v>3634</v>
      </c>
      <c r="AT365" s="44" t="s">
        <v>3987</v>
      </c>
      <c r="AU365" t="s">
        <v>1106</v>
      </c>
      <c r="AV365" t="s">
        <v>3993</v>
      </c>
      <c r="AW365" t="s">
        <v>3993</v>
      </c>
      <c r="AX365" t="s">
        <v>3648</v>
      </c>
      <c r="AY365" t="s">
        <v>3991</v>
      </c>
      <c r="AZ365" t="s">
        <v>3992</v>
      </c>
      <c r="BA365" t="s">
        <v>3630</v>
      </c>
      <c r="BB365"/>
    </row>
    <row r="366" spans="1:54" s="6" customFormat="1" x14ac:dyDescent="0.45">
      <c r="A366" s="5">
        <v>45776.667199074072</v>
      </c>
      <c r="B366" s="6">
        <v>412819044</v>
      </c>
      <c r="C366" s="6" t="s">
        <v>3565</v>
      </c>
      <c r="D366" s="6">
        <v>3</v>
      </c>
      <c r="E366" s="6" t="s">
        <v>846</v>
      </c>
      <c r="G366" s="6">
        <v>2590</v>
      </c>
      <c r="H366" s="6" t="s">
        <v>951</v>
      </c>
      <c r="I366" s="6">
        <v>1937</v>
      </c>
      <c r="J366" s="6" t="s">
        <v>952</v>
      </c>
      <c r="K366" s="6" t="s">
        <v>953</v>
      </c>
      <c r="L366" s="6" t="s">
        <v>954</v>
      </c>
      <c r="M366" s="6" t="s">
        <v>267</v>
      </c>
      <c r="N366" s="6" t="s">
        <v>946</v>
      </c>
      <c r="O366" s="6" t="s">
        <v>946</v>
      </c>
      <c r="P366" s="6" t="s">
        <v>946</v>
      </c>
      <c r="Q366" s="6">
        <v>0</v>
      </c>
      <c r="V366" s="6" t="s">
        <v>119</v>
      </c>
      <c r="X366" s="6">
        <v>4000</v>
      </c>
      <c r="Y366" s="6">
        <v>1937</v>
      </c>
      <c r="AG366" s="6" t="s">
        <v>948</v>
      </c>
      <c r="AH366" s="6" t="s">
        <v>997</v>
      </c>
      <c r="AJ366" s="6" t="s">
        <v>1108</v>
      </c>
      <c r="AK366" s="6" t="s">
        <v>1109</v>
      </c>
      <c r="AL366" s="6" t="b">
        <v>1</v>
      </c>
      <c r="AM366" s="6" t="b">
        <v>0</v>
      </c>
      <c r="AP366" t="s">
        <v>3631</v>
      </c>
      <c r="AQ366" t="s">
        <v>3632</v>
      </c>
      <c r="AR366" t="s">
        <v>3633</v>
      </c>
      <c r="AS366" t="s">
        <v>3634</v>
      </c>
      <c r="AT366" s="44" t="s">
        <v>3987</v>
      </c>
      <c r="AU366" t="s">
        <v>3996</v>
      </c>
      <c r="AV366" t="s">
        <v>3997</v>
      </c>
      <c r="AW366" t="s">
        <v>3997</v>
      </c>
      <c r="AX366" t="s">
        <v>3998</v>
      </c>
      <c r="AY366" t="s">
        <v>3994</v>
      </c>
      <c r="AZ366" t="s">
        <v>3995</v>
      </c>
      <c r="BA366" t="s">
        <v>3630</v>
      </c>
      <c r="BB366"/>
    </row>
    <row r="367" spans="1:54" s="6" customFormat="1" x14ac:dyDescent="0.45">
      <c r="A367" s="5">
        <v>45776.666909722218</v>
      </c>
      <c r="B367" s="6">
        <v>412819044</v>
      </c>
      <c r="C367" s="6" t="s">
        <v>3565</v>
      </c>
      <c r="D367" s="6">
        <v>1</v>
      </c>
      <c r="E367" s="6" t="s">
        <v>65</v>
      </c>
      <c r="G367" s="6">
        <v>2590</v>
      </c>
      <c r="H367" s="6" t="s">
        <v>951</v>
      </c>
      <c r="I367" s="6">
        <v>1937</v>
      </c>
      <c r="J367" s="6" t="s">
        <v>952</v>
      </c>
      <c r="K367" s="6" t="s">
        <v>953</v>
      </c>
      <c r="L367" s="6" t="s">
        <v>954</v>
      </c>
      <c r="M367" s="6" t="s">
        <v>267</v>
      </c>
      <c r="N367" s="6" t="s">
        <v>946</v>
      </c>
      <c r="O367" s="6" t="s">
        <v>946</v>
      </c>
      <c r="P367" s="6" t="s">
        <v>972</v>
      </c>
      <c r="Q367" s="6">
        <v>0</v>
      </c>
      <c r="R367" s="6">
        <v>43.289437</v>
      </c>
      <c r="S367" s="6">
        <v>76.994337999999999</v>
      </c>
      <c r="T367" s="6" t="s">
        <v>765</v>
      </c>
      <c r="U367" s="6" t="s">
        <v>766</v>
      </c>
      <c r="V367" s="6" t="s">
        <v>106</v>
      </c>
      <c r="X367" s="6">
        <v>4000</v>
      </c>
      <c r="Y367" s="6">
        <v>1919</v>
      </c>
      <c r="Z367" s="6">
        <v>7</v>
      </c>
      <c r="AG367" s="6" t="s">
        <v>948</v>
      </c>
      <c r="AH367" s="6" t="s">
        <v>987</v>
      </c>
      <c r="AJ367" s="6" t="s">
        <v>1108</v>
      </c>
      <c r="AK367" s="6" t="s">
        <v>1109</v>
      </c>
      <c r="AL367" s="6" t="b">
        <v>1</v>
      </c>
      <c r="AM367" s="6" t="b">
        <v>0</v>
      </c>
      <c r="AP367" t="s">
        <v>3631</v>
      </c>
      <c r="AQ367" t="s">
        <v>3632</v>
      </c>
      <c r="AR367" t="s">
        <v>3633</v>
      </c>
      <c r="AS367" t="s">
        <v>3634</v>
      </c>
      <c r="AT367" s="44" t="s">
        <v>3987</v>
      </c>
      <c r="AU367" t="s">
        <v>3996</v>
      </c>
      <c r="AV367" t="s">
        <v>3997</v>
      </c>
      <c r="AW367" t="s">
        <v>3997</v>
      </c>
      <c r="AX367" t="s">
        <v>3998</v>
      </c>
      <c r="AY367" t="s">
        <v>3994</v>
      </c>
      <c r="AZ367" t="s">
        <v>3995</v>
      </c>
      <c r="BA367" t="s">
        <v>3630</v>
      </c>
      <c r="BB367"/>
    </row>
    <row r="368" spans="1:54" s="6" customFormat="1" x14ac:dyDescent="0.45">
      <c r="A368" s="5">
        <v>45776.665995370371</v>
      </c>
      <c r="B368" s="6">
        <v>412819044</v>
      </c>
      <c r="C368" s="6" t="s">
        <v>3565</v>
      </c>
      <c r="D368" s="6">
        <v>1</v>
      </c>
      <c r="E368" s="6" t="s">
        <v>65</v>
      </c>
      <c r="G368" s="6">
        <v>2590</v>
      </c>
      <c r="H368" s="6" t="s">
        <v>951</v>
      </c>
      <c r="I368" s="6">
        <v>1937</v>
      </c>
      <c r="J368" s="6" t="s">
        <v>952</v>
      </c>
      <c r="K368" s="6" t="s">
        <v>953</v>
      </c>
      <c r="L368" s="6" t="s">
        <v>954</v>
      </c>
      <c r="M368" s="6" t="s">
        <v>267</v>
      </c>
      <c r="N368" s="6" t="s">
        <v>946</v>
      </c>
      <c r="O368" s="6" t="s">
        <v>946</v>
      </c>
      <c r="P368" s="6" t="s">
        <v>1110</v>
      </c>
      <c r="Q368" s="6">
        <v>0</v>
      </c>
      <c r="R368" s="6">
        <v>46.145125999999998</v>
      </c>
      <c r="S368" s="6">
        <v>80.936469000000002</v>
      </c>
      <c r="T368" s="6" t="s">
        <v>1111</v>
      </c>
      <c r="U368" s="6" t="s">
        <v>1112</v>
      </c>
      <c r="V368" s="6" t="s">
        <v>106</v>
      </c>
      <c r="W368" s="6" t="s">
        <v>1113</v>
      </c>
      <c r="X368" s="6">
        <v>30000</v>
      </c>
      <c r="Y368" s="6">
        <v>1914</v>
      </c>
      <c r="Z368" s="6">
        <v>7</v>
      </c>
      <c r="AA368" s="6">
        <v>8</v>
      </c>
      <c r="AB368" s="6">
        <v>1914</v>
      </c>
      <c r="AC368" s="6">
        <v>7</v>
      </c>
      <c r="AD368" s="6">
        <v>10</v>
      </c>
      <c r="AG368" s="6" t="s">
        <v>948</v>
      </c>
      <c r="AJ368" s="6" t="s">
        <v>1108</v>
      </c>
      <c r="AK368" s="6" t="s">
        <v>1109</v>
      </c>
      <c r="AL368" s="6" t="b">
        <v>1</v>
      </c>
      <c r="AM368" s="6" t="b">
        <v>0</v>
      </c>
      <c r="AP368" t="s">
        <v>3631</v>
      </c>
      <c r="AQ368" t="s">
        <v>3632</v>
      </c>
      <c r="AR368" t="s">
        <v>3633</v>
      </c>
      <c r="AS368" t="s">
        <v>3634</v>
      </c>
      <c r="AT368" s="44" t="s">
        <v>3987</v>
      </c>
      <c r="AU368" t="s">
        <v>3996</v>
      </c>
      <c r="AV368" t="s">
        <v>3997</v>
      </c>
      <c r="AW368" t="s">
        <v>3997</v>
      </c>
      <c r="AX368" t="s">
        <v>3998</v>
      </c>
      <c r="AY368" t="s">
        <v>3994</v>
      </c>
      <c r="AZ368" t="s">
        <v>3995</v>
      </c>
      <c r="BA368" t="s">
        <v>3630</v>
      </c>
      <c r="BB368"/>
    </row>
    <row r="369" spans="1:54" s="6" customFormat="1" x14ac:dyDescent="0.45">
      <c r="A369" s="5">
        <v>45776.6637037037</v>
      </c>
      <c r="B369" s="6">
        <v>412819044</v>
      </c>
      <c r="C369" s="6" t="s">
        <v>3565</v>
      </c>
      <c r="D369" s="6">
        <v>1</v>
      </c>
      <c r="E369" s="6" t="s">
        <v>65</v>
      </c>
      <c r="G369" s="6">
        <v>2590</v>
      </c>
      <c r="H369" s="6" t="s">
        <v>951</v>
      </c>
      <c r="I369" s="6">
        <v>1937</v>
      </c>
      <c r="J369" s="6" t="s">
        <v>952</v>
      </c>
      <c r="K369" s="6" t="s">
        <v>953</v>
      </c>
      <c r="L369" s="6" t="s">
        <v>954</v>
      </c>
      <c r="M369" s="6" t="s">
        <v>267</v>
      </c>
      <c r="N369" s="6" t="s">
        <v>946</v>
      </c>
      <c r="O369" s="6" t="s">
        <v>946</v>
      </c>
      <c r="P369" s="6" t="s">
        <v>946</v>
      </c>
      <c r="Q369" s="6">
        <v>0</v>
      </c>
      <c r="V369" s="6" t="s">
        <v>119</v>
      </c>
      <c r="Y369" s="6">
        <v>1908</v>
      </c>
      <c r="Z369" s="6">
        <v>6</v>
      </c>
      <c r="AA369" s="6">
        <v>21</v>
      </c>
      <c r="AB369" s="6">
        <v>1908</v>
      </c>
      <c r="AC369" s="6">
        <v>6</v>
      </c>
      <c r="AD369" s="6">
        <v>23</v>
      </c>
      <c r="AG369" s="6" t="s">
        <v>948</v>
      </c>
      <c r="AJ369" s="6" t="s">
        <v>1108</v>
      </c>
      <c r="AK369" s="6" t="s">
        <v>1109</v>
      </c>
      <c r="AL369" s="6" t="b">
        <v>1</v>
      </c>
      <c r="AM369" s="6" t="b">
        <v>0</v>
      </c>
      <c r="AP369" t="s">
        <v>3631</v>
      </c>
      <c r="AQ369" t="s">
        <v>3632</v>
      </c>
      <c r="AR369" t="s">
        <v>3633</v>
      </c>
      <c r="AS369" t="s">
        <v>3634</v>
      </c>
      <c r="AT369" s="44" t="s">
        <v>3987</v>
      </c>
      <c r="AU369" t="s">
        <v>3996</v>
      </c>
      <c r="AV369" t="s">
        <v>3997</v>
      </c>
      <c r="AW369" t="s">
        <v>3997</v>
      </c>
      <c r="AX369" t="s">
        <v>3998</v>
      </c>
      <c r="AY369" t="s">
        <v>3994</v>
      </c>
      <c r="AZ369" t="s">
        <v>3995</v>
      </c>
      <c r="BA369" t="s">
        <v>3630</v>
      </c>
      <c r="BB369"/>
    </row>
    <row r="370" spans="1:54" s="6" customFormat="1" x14ac:dyDescent="0.45">
      <c r="A370" s="5">
        <v>45776.663043981483</v>
      </c>
      <c r="B370" s="6">
        <v>412819044</v>
      </c>
      <c r="C370" s="6" t="s">
        <v>3565</v>
      </c>
      <c r="D370" s="6">
        <v>1</v>
      </c>
      <c r="E370" s="6" t="s">
        <v>65</v>
      </c>
      <c r="G370" s="6">
        <v>2590</v>
      </c>
      <c r="H370" s="6" t="s">
        <v>951</v>
      </c>
      <c r="I370" s="6">
        <v>1937</v>
      </c>
      <c r="J370" s="6" t="s">
        <v>952</v>
      </c>
      <c r="K370" s="6" t="s">
        <v>953</v>
      </c>
      <c r="L370" s="6" t="s">
        <v>954</v>
      </c>
      <c r="M370" s="6" t="s">
        <v>267</v>
      </c>
      <c r="N370" s="6" t="s">
        <v>946</v>
      </c>
      <c r="O370" s="6" t="s">
        <v>946</v>
      </c>
      <c r="P370" s="6" t="s">
        <v>946</v>
      </c>
      <c r="Q370" s="6">
        <v>0</v>
      </c>
      <c r="V370" s="6" t="s">
        <v>119</v>
      </c>
      <c r="X370" s="6">
        <v>6000</v>
      </c>
      <c r="Y370" s="6">
        <v>1937</v>
      </c>
      <c r="AG370" s="6" t="s">
        <v>948</v>
      </c>
      <c r="AH370" s="6" t="s">
        <v>1086</v>
      </c>
      <c r="AJ370" s="6" t="s">
        <v>1108</v>
      </c>
      <c r="AK370" s="6" t="s">
        <v>1114</v>
      </c>
      <c r="AL370" s="6" t="b">
        <v>1</v>
      </c>
      <c r="AM370" s="6" t="b">
        <v>0</v>
      </c>
      <c r="AP370" t="s">
        <v>3631</v>
      </c>
      <c r="AQ370" t="s">
        <v>3632</v>
      </c>
      <c r="AR370" t="s">
        <v>3633</v>
      </c>
      <c r="AS370" t="s">
        <v>3634</v>
      </c>
      <c r="AT370" s="44" t="s">
        <v>3987</v>
      </c>
      <c r="AU370" t="s">
        <v>3996</v>
      </c>
      <c r="AV370" t="s">
        <v>4001</v>
      </c>
      <c r="AW370" t="s">
        <v>4001</v>
      </c>
      <c r="AX370" t="s">
        <v>3648</v>
      </c>
      <c r="AY370" t="s">
        <v>3999</v>
      </c>
      <c r="AZ370" t="s">
        <v>4000</v>
      </c>
      <c r="BA370" t="s">
        <v>3630</v>
      </c>
      <c r="BB370"/>
    </row>
    <row r="371" spans="1:54" s="6" customFormat="1" x14ac:dyDescent="0.45">
      <c r="A371" s="5">
        <v>45776.66028935185</v>
      </c>
      <c r="B371" s="6">
        <v>412819044</v>
      </c>
      <c r="C371" s="6" t="s">
        <v>3565</v>
      </c>
      <c r="D371" s="6">
        <v>1</v>
      </c>
      <c r="E371" s="6" t="s">
        <v>51</v>
      </c>
      <c r="G371" s="6">
        <v>2590</v>
      </c>
      <c r="H371" s="6" t="s">
        <v>951</v>
      </c>
      <c r="I371" s="6">
        <v>1937</v>
      </c>
      <c r="J371" s="6" t="s">
        <v>952</v>
      </c>
      <c r="K371" s="6" t="s">
        <v>953</v>
      </c>
      <c r="L371" s="6" t="s">
        <v>954</v>
      </c>
      <c r="M371" s="6" t="s">
        <v>267</v>
      </c>
      <c r="N371" s="6" t="s">
        <v>946</v>
      </c>
      <c r="O371" s="6" t="s">
        <v>946</v>
      </c>
      <c r="P371" s="6" t="s">
        <v>946</v>
      </c>
      <c r="Q371" s="6">
        <v>0</v>
      </c>
      <c r="V371" s="6" t="s">
        <v>119</v>
      </c>
      <c r="X371" s="6">
        <v>6000</v>
      </c>
      <c r="Y371" s="6">
        <v>1937</v>
      </c>
      <c r="AG371" s="6" t="s">
        <v>948</v>
      </c>
      <c r="AH371" s="6" t="s">
        <v>997</v>
      </c>
      <c r="AI371" s="6" t="s">
        <v>229</v>
      </c>
      <c r="AJ371" s="6" t="s">
        <v>686</v>
      </c>
      <c r="AK371" s="6" t="s">
        <v>692</v>
      </c>
      <c r="AL371" s="6" t="b">
        <v>1</v>
      </c>
      <c r="AM371" s="6" t="b">
        <v>0</v>
      </c>
      <c r="AP371" t="s">
        <v>3631</v>
      </c>
      <c r="AQ371" t="s">
        <v>3632</v>
      </c>
      <c r="AR371" t="s">
        <v>3633</v>
      </c>
      <c r="AS371" t="s">
        <v>3634</v>
      </c>
      <c r="AT371" s="44" t="s">
        <v>229</v>
      </c>
      <c r="AU371" t="s">
        <v>686</v>
      </c>
      <c r="AV371" t="s">
        <v>3797</v>
      </c>
      <c r="AW371" t="s">
        <v>3797</v>
      </c>
      <c r="AX371" t="s">
        <v>3779</v>
      </c>
      <c r="AY371" t="s">
        <v>3797</v>
      </c>
      <c r="AZ371" t="s">
        <v>3798</v>
      </c>
      <c r="BA371" t="s">
        <v>3630</v>
      </c>
      <c r="BB371" t="s">
        <v>4690</v>
      </c>
    </row>
    <row r="372" spans="1:54" s="6" customFormat="1" x14ac:dyDescent="0.45">
      <c r="A372" s="5">
        <v>45776.65960648148</v>
      </c>
      <c r="B372" s="6">
        <v>412819044</v>
      </c>
      <c r="C372" s="6" t="s">
        <v>3565</v>
      </c>
      <c r="D372" s="6">
        <v>1</v>
      </c>
      <c r="E372" s="6" t="s">
        <v>65</v>
      </c>
      <c r="G372" s="6">
        <v>2590</v>
      </c>
      <c r="H372" s="6" t="s">
        <v>951</v>
      </c>
      <c r="I372" s="6">
        <v>1937</v>
      </c>
      <c r="J372" s="6" t="s">
        <v>952</v>
      </c>
      <c r="K372" s="6" t="s">
        <v>953</v>
      </c>
      <c r="L372" s="6" t="s">
        <v>954</v>
      </c>
      <c r="M372" s="6" t="s">
        <v>267</v>
      </c>
      <c r="N372" s="6" t="s">
        <v>946</v>
      </c>
      <c r="O372" s="6" t="s">
        <v>946</v>
      </c>
      <c r="P372" s="6" t="s">
        <v>947</v>
      </c>
      <c r="Q372" s="6">
        <v>0</v>
      </c>
      <c r="R372" s="6">
        <v>43.289437</v>
      </c>
      <c r="S372" s="6">
        <v>76.994337999999999</v>
      </c>
      <c r="T372" s="6" t="s">
        <v>765</v>
      </c>
      <c r="U372" s="6" t="s">
        <v>766</v>
      </c>
      <c r="V372" s="6" t="s">
        <v>106</v>
      </c>
      <c r="X372" s="6">
        <v>6000</v>
      </c>
      <c r="Y372" s="6">
        <v>1920</v>
      </c>
      <c r="Z372" s="6">
        <v>6</v>
      </c>
      <c r="AG372" s="6" t="s">
        <v>948</v>
      </c>
      <c r="AI372" s="6" t="s">
        <v>229</v>
      </c>
      <c r="AJ372" s="6" t="s">
        <v>686</v>
      </c>
      <c r="AK372" s="6" t="s">
        <v>707</v>
      </c>
      <c r="AL372" s="6" t="b">
        <v>1</v>
      </c>
      <c r="AM372" s="6" t="b">
        <v>0</v>
      </c>
      <c r="AP372" t="s">
        <v>3631</v>
      </c>
      <c r="AQ372" t="s">
        <v>3632</v>
      </c>
      <c r="AR372" t="s">
        <v>3633</v>
      </c>
      <c r="AS372" t="s">
        <v>3634</v>
      </c>
      <c r="AT372" s="44" t="s">
        <v>229</v>
      </c>
      <c r="AU372" t="s">
        <v>686</v>
      </c>
      <c r="AV372" t="s">
        <v>3804</v>
      </c>
      <c r="AW372" t="s">
        <v>3804</v>
      </c>
      <c r="AX372" t="s">
        <v>3657</v>
      </c>
      <c r="AY372" t="s">
        <v>3804</v>
      </c>
      <c r="AZ372" t="s">
        <v>3805</v>
      </c>
      <c r="BA372" t="s">
        <v>3630</v>
      </c>
      <c r="BB372" t="s">
        <v>4690</v>
      </c>
    </row>
    <row r="373" spans="1:54" s="6" customFormat="1" x14ac:dyDescent="0.45">
      <c r="A373" s="5">
        <v>45776.659328703703</v>
      </c>
      <c r="B373" s="6">
        <v>412819044</v>
      </c>
      <c r="C373" s="6" t="s">
        <v>3565</v>
      </c>
      <c r="D373" s="6">
        <v>1</v>
      </c>
      <c r="E373" s="6" t="s">
        <v>1115</v>
      </c>
      <c r="G373" s="6">
        <v>2590</v>
      </c>
      <c r="H373" s="6" t="s">
        <v>951</v>
      </c>
      <c r="I373" s="6">
        <v>1937</v>
      </c>
      <c r="J373" s="6" t="s">
        <v>952</v>
      </c>
      <c r="K373" s="6" t="s">
        <v>953</v>
      </c>
      <c r="L373" s="6" t="s">
        <v>954</v>
      </c>
      <c r="M373" s="6" t="s">
        <v>267</v>
      </c>
      <c r="N373" s="6" t="s">
        <v>946</v>
      </c>
      <c r="O373" s="6" t="s">
        <v>946</v>
      </c>
      <c r="P373" s="6" t="s">
        <v>947</v>
      </c>
      <c r="Q373" s="6">
        <v>0</v>
      </c>
      <c r="R373" s="6">
        <v>43.289437</v>
      </c>
      <c r="S373" s="6">
        <v>76.994337999999999</v>
      </c>
      <c r="T373" s="6" t="s">
        <v>765</v>
      </c>
      <c r="U373" s="6" t="s">
        <v>766</v>
      </c>
      <c r="V373" s="6" t="s">
        <v>106</v>
      </c>
      <c r="X373" s="6">
        <v>6000</v>
      </c>
      <c r="Y373" s="6">
        <v>1921</v>
      </c>
      <c r="Z373" s="6">
        <v>3</v>
      </c>
      <c r="AG373" s="6" t="s">
        <v>948</v>
      </c>
      <c r="AH373" s="6" t="s">
        <v>1101</v>
      </c>
      <c r="AI373" s="6" t="s">
        <v>229</v>
      </c>
      <c r="AJ373" s="6" t="s">
        <v>686</v>
      </c>
      <c r="AK373" s="6" t="s">
        <v>707</v>
      </c>
      <c r="AL373" s="6" t="b">
        <v>1</v>
      </c>
      <c r="AM373" s="6" t="b">
        <v>0</v>
      </c>
      <c r="AP373" t="s">
        <v>3631</v>
      </c>
      <c r="AQ373" t="s">
        <v>3632</v>
      </c>
      <c r="AR373" t="s">
        <v>3633</v>
      </c>
      <c r="AS373" t="s">
        <v>3634</v>
      </c>
      <c r="AT373" s="44" t="s">
        <v>229</v>
      </c>
      <c r="AU373" t="s">
        <v>686</v>
      </c>
      <c r="AV373" t="s">
        <v>3804</v>
      </c>
      <c r="AW373" t="s">
        <v>3804</v>
      </c>
      <c r="AX373" t="s">
        <v>3657</v>
      </c>
      <c r="AY373" t="s">
        <v>3804</v>
      </c>
      <c r="AZ373" t="s">
        <v>3805</v>
      </c>
      <c r="BA373" t="s">
        <v>3630</v>
      </c>
      <c r="BB373" t="s">
        <v>4690</v>
      </c>
    </row>
    <row r="374" spans="1:54" s="6" customFormat="1" x14ac:dyDescent="0.45">
      <c r="A374" s="5">
        <v>45776.658206018517</v>
      </c>
      <c r="B374" s="6">
        <v>412819044</v>
      </c>
      <c r="C374" s="6" t="s">
        <v>3565</v>
      </c>
      <c r="D374" s="6">
        <v>2</v>
      </c>
      <c r="E374" s="6" t="s">
        <v>222</v>
      </c>
      <c r="G374" s="6">
        <v>2590</v>
      </c>
      <c r="H374" s="6" t="s">
        <v>951</v>
      </c>
      <c r="I374" s="6">
        <v>1937</v>
      </c>
      <c r="J374" s="6" t="s">
        <v>952</v>
      </c>
      <c r="K374" s="6" t="s">
        <v>953</v>
      </c>
      <c r="L374" s="6" t="s">
        <v>954</v>
      </c>
      <c r="M374" s="6" t="s">
        <v>267</v>
      </c>
      <c r="N374" s="6" t="s">
        <v>946</v>
      </c>
      <c r="O374" s="6" t="s">
        <v>946</v>
      </c>
      <c r="P374" s="6" t="s">
        <v>947</v>
      </c>
      <c r="Q374" s="6">
        <v>0</v>
      </c>
      <c r="R374" s="6">
        <v>43.289437</v>
      </c>
      <c r="S374" s="6">
        <v>76.994337999999999</v>
      </c>
      <c r="T374" s="6" t="s">
        <v>765</v>
      </c>
      <c r="U374" s="6" t="s">
        <v>766</v>
      </c>
      <c r="V374" s="6" t="s">
        <v>106</v>
      </c>
      <c r="X374" s="6">
        <v>6000</v>
      </c>
      <c r="Y374" s="6">
        <v>1937</v>
      </c>
      <c r="Z374" s="6">
        <v>7</v>
      </c>
      <c r="AG374" s="6" t="s">
        <v>948</v>
      </c>
      <c r="AH374" s="6" t="s">
        <v>949</v>
      </c>
      <c r="AI374" s="6" t="s">
        <v>229</v>
      </c>
      <c r="AJ374" s="6" t="s">
        <v>686</v>
      </c>
      <c r="AK374" s="6" t="s">
        <v>704</v>
      </c>
      <c r="AL374" s="6" t="b">
        <v>1</v>
      </c>
      <c r="AM374" s="6" t="b">
        <v>0</v>
      </c>
      <c r="AP374" t="s">
        <v>3631</v>
      </c>
      <c r="AQ374" t="s">
        <v>3632</v>
      </c>
      <c r="AR374" t="s">
        <v>3633</v>
      </c>
      <c r="AS374" t="s">
        <v>3634</v>
      </c>
      <c r="AT374" s="44" t="s">
        <v>229</v>
      </c>
      <c r="AU374" t="s">
        <v>686</v>
      </c>
      <c r="AV374" t="s">
        <v>3802</v>
      </c>
      <c r="AW374" t="s">
        <v>3802</v>
      </c>
      <c r="AX374" t="s">
        <v>3694</v>
      </c>
      <c r="AY374" t="s">
        <v>3802</v>
      </c>
      <c r="AZ374" t="s">
        <v>3803</v>
      </c>
      <c r="BA374" t="s">
        <v>3630</v>
      </c>
      <c r="BB374" t="s">
        <v>4690</v>
      </c>
    </row>
    <row r="375" spans="1:54" s="6" customFormat="1" x14ac:dyDescent="0.45">
      <c r="A375" s="5">
        <v>45776.657731481479</v>
      </c>
      <c r="B375" s="6">
        <v>412819044</v>
      </c>
      <c r="C375" s="6" t="s">
        <v>3565</v>
      </c>
      <c r="D375" s="6">
        <v>1</v>
      </c>
      <c r="E375" s="6" t="s">
        <v>65</v>
      </c>
      <c r="G375" s="6">
        <v>2590</v>
      </c>
      <c r="H375" s="6" t="s">
        <v>951</v>
      </c>
      <c r="I375" s="6">
        <v>1937</v>
      </c>
      <c r="J375" s="6" t="s">
        <v>952</v>
      </c>
      <c r="K375" s="6" t="s">
        <v>953</v>
      </c>
      <c r="L375" s="6" t="s">
        <v>954</v>
      </c>
      <c r="M375" s="6" t="s">
        <v>267</v>
      </c>
      <c r="N375" s="6" t="s">
        <v>946</v>
      </c>
      <c r="O375" s="6" t="s">
        <v>946</v>
      </c>
      <c r="P375" s="6" t="s">
        <v>947</v>
      </c>
      <c r="Q375" s="6">
        <v>0</v>
      </c>
      <c r="R375" s="6">
        <v>43.289437</v>
      </c>
      <c r="S375" s="6">
        <v>76.994337999999999</v>
      </c>
      <c r="T375" s="6" t="s">
        <v>765</v>
      </c>
      <c r="U375" s="6" t="s">
        <v>766</v>
      </c>
      <c r="V375" s="6" t="s">
        <v>106</v>
      </c>
      <c r="X375" s="6">
        <v>6000</v>
      </c>
      <c r="Y375" s="6">
        <v>1920</v>
      </c>
      <c r="Z375" s="6">
        <v>7</v>
      </c>
      <c r="AG375" s="6" t="s">
        <v>948</v>
      </c>
      <c r="AH375" s="6" t="s">
        <v>990</v>
      </c>
      <c r="AI375" s="6" t="s">
        <v>229</v>
      </c>
      <c r="AJ375" s="6" t="s">
        <v>686</v>
      </c>
      <c r="AK375" s="6" t="s">
        <v>704</v>
      </c>
      <c r="AL375" s="6" t="b">
        <v>1</v>
      </c>
      <c r="AM375" s="6" t="b">
        <v>0</v>
      </c>
      <c r="AP375" t="s">
        <v>3631</v>
      </c>
      <c r="AQ375" t="s">
        <v>3632</v>
      </c>
      <c r="AR375" t="s">
        <v>3633</v>
      </c>
      <c r="AS375" t="s">
        <v>3634</v>
      </c>
      <c r="AT375" s="44" t="s">
        <v>229</v>
      </c>
      <c r="AU375" t="s">
        <v>686</v>
      </c>
      <c r="AV375" t="s">
        <v>3802</v>
      </c>
      <c r="AW375" t="s">
        <v>3802</v>
      </c>
      <c r="AX375" t="s">
        <v>3694</v>
      </c>
      <c r="AY375" t="s">
        <v>3802</v>
      </c>
      <c r="AZ375" t="s">
        <v>3803</v>
      </c>
      <c r="BA375" t="s">
        <v>3630</v>
      </c>
      <c r="BB375" t="s">
        <v>4690</v>
      </c>
    </row>
    <row r="376" spans="1:54" s="6" customFormat="1" x14ac:dyDescent="0.45">
      <c r="A376" s="5">
        <v>45776.657314814824</v>
      </c>
      <c r="B376" s="6">
        <v>412819044</v>
      </c>
      <c r="C376" s="6" t="s">
        <v>3565</v>
      </c>
      <c r="D376" s="6">
        <v>2</v>
      </c>
      <c r="E376" s="6" t="s">
        <v>247</v>
      </c>
      <c r="G376" s="6">
        <v>2590</v>
      </c>
      <c r="H376" s="6" t="s">
        <v>951</v>
      </c>
      <c r="I376" s="6">
        <v>1937</v>
      </c>
      <c r="J376" s="6" t="s">
        <v>952</v>
      </c>
      <c r="K376" s="6" t="s">
        <v>953</v>
      </c>
      <c r="L376" s="6" t="s">
        <v>954</v>
      </c>
      <c r="M376" s="6" t="s">
        <v>267</v>
      </c>
      <c r="N376" s="6" t="s">
        <v>946</v>
      </c>
      <c r="O376" s="6" t="s">
        <v>946</v>
      </c>
      <c r="P376" s="6" t="s">
        <v>947</v>
      </c>
      <c r="Q376" s="6">
        <v>0</v>
      </c>
      <c r="R376" s="6">
        <v>43.289437</v>
      </c>
      <c r="S376" s="6">
        <v>76.994337999999999</v>
      </c>
      <c r="T376" s="6" t="s">
        <v>765</v>
      </c>
      <c r="U376" s="6" t="s">
        <v>766</v>
      </c>
      <c r="V376" s="6" t="s">
        <v>106</v>
      </c>
      <c r="X376" s="6">
        <v>6000</v>
      </c>
      <c r="Y376" s="6">
        <v>1920</v>
      </c>
      <c r="Z376" s="6">
        <v>6</v>
      </c>
      <c r="AG376" s="6" t="s">
        <v>948</v>
      </c>
      <c r="AI376" s="6" t="s">
        <v>229</v>
      </c>
      <c r="AJ376" s="6" t="s">
        <v>686</v>
      </c>
      <c r="AK376" s="6" t="s">
        <v>704</v>
      </c>
      <c r="AL376" s="6" t="b">
        <v>1</v>
      </c>
      <c r="AM376" s="6" t="b">
        <v>0</v>
      </c>
      <c r="AP376" t="s">
        <v>3631</v>
      </c>
      <c r="AQ376" t="s">
        <v>3632</v>
      </c>
      <c r="AR376" t="s">
        <v>3633</v>
      </c>
      <c r="AS376" t="s">
        <v>3634</v>
      </c>
      <c r="AT376" s="44" t="s">
        <v>229</v>
      </c>
      <c r="AU376" t="s">
        <v>686</v>
      </c>
      <c r="AV376" t="s">
        <v>3802</v>
      </c>
      <c r="AW376" t="s">
        <v>3802</v>
      </c>
      <c r="AX376" t="s">
        <v>3694</v>
      </c>
      <c r="AY376" t="s">
        <v>3802</v>
      </c>
      <c r="AZ376" t="s">
        <v>3803</v>
      </c>
      <c r="BA376" t="s">
        <v>3630</v>
      </c>
      <c r="BB376" t="s">
        <v>4690</v>
      </c>
    </row>
    <row r="377" spans="1:54" s="6" customFormat="1" x14ac:dyDescent="0.45">
      <c r="A377" s="5">
        <v>45776.657037037032</v>
      </c>
      <c r="B377" s="6">
        <v>412819044</v>
      </c>
      <c r="C377" s="6" t="s">
        <v>3565</v>
      </c>
      <c r="D377" s="6">
        <v>1</v>
      </c>
      <c r="E377" s="6" t="s">
        <v>995</v>
      </c>
      <c r="G377" s="6">
        <v>2590</v>
      </c>
      <c r="H377" s="6" t="s">
        <v>951</v>
      </c>
      <c r="I377" s="6">
        <v>1937</v>
      </c>
      <c r="J377" s="6" t="s">
        <v>952</v>
      </c>
      <c r="K377" s="6" t="s">
        <v>953</v>
      </c>
      <c r="L377" s="6" t="s">
        <v>954</v>
      </c>
      <c r="M377" s="6" t="s">
        <v>267</v>
      </c>
      <c r="N377" s="6" t="s">
        <v>946</v>
      </c>
      <c r="O377" s="6" t="s">
        <v>946</v>
      </c>
      <c r="P377" s="6" t="s">
        <v>947</v>
      </c>
      <c r="Q377" s="6">
        <v>0</v>
      </c>
      <c r="R377" s="6">
        <v>43.289437</v>
      </c>
      <c r="S377" s="6">
        <v>76.994337999999999</v>
      </c>
      <c r="T377" s="6" t="s">
        <v>765</v>
      </c>
      <c r="U377" s="6" t="s">
        <v>766</v>
      </c>
      <c r="V377" s="6" t="s">
        <v>106</v>
      </c>
      <c r="X377" s="6">
        <v>6000</v>
      </c>
      <c r="Y377" s="6">
        <v>1937</v>
      </c>
      <c r="Z377" s="6">
        <v>6</v>
      </c>
      <c r="AA377" s="6">
        <v>4</v>
      </c>
      <c r="AG377" s="6" t="s">
        <v>948</v>
      </c>
      <c r="AH377" s="6" t="s">
        <v>949</v>
      </c>
      <c r="AI377" s="6" t="s">
        <v>229</v>
      </c>
      <c r="AJ377" s="6" t="s">
        <v>686</v>
      </c>
      <c r="AK377" s="6" t="s">
        <v>704</v>
      </c>
      <c r="AL377" s="6" t="b">
        <v>1</v>
      </c>
      <c r="AM377" s="6" t="b">
        <v>0</v>
      </c>
      <c r="AP377" t="s">
        <v>3631</v>
      </c>
      <c r="AQ377" t="s">
        <v>3632</v>
      </c>
      <c r="AR377" t="s">
        <v>3633</v>
      </c>
      <c r="AS377" t="s">
        <v>3634</v>
      </c>
      <c r="AT377" s="44" t="s">
        <v>229</v>
      </c>
      <c r="AU377" t="s">
        <v>686</v>
      </c>
      <c r="AV377" t="s">
        <v>3802</v>
      </c>
      <c r="AW377" t="s">
        <v>3802</v>
      </c>
      <c r="AX377" t="s">
        <v>3694</v>
      </c>
      <c r="AY377" t="s">
        <v>3802</v>
      </c>
      <c r="AZ377" t="s">
        <v>3803</v>
      </c>
      <c r="BA377" t="s">
        <v>3630</v>
      </c>
      <c r="BB377" t="s">
        <v>4690</v>
      </c>
    </row>
    <row r="378" spans="1:54" s="6" customFormat="1" x14ac:dyDescent="0.45">
      <c r="A378" s="5">
        <v>45776.656678240739</v>
      </c>
      <c r="B378" s="6">
        <v>412819044</v>
      </c>
      <c r="C378" s="6" t="s">
        <v>3565</v>
      </c>
      <c r="D378" s="6">
        <v>1</v>
      </c>
      <c r="E378" s="6" t="s">
        <v>995</v>
      </c>
      <c r="G378" s="6">
        <v>2590</v>
      </c>
      <c r="H378" s="6" t="s">
        <v>951</v>
      </c>
      <c r="I378" s="6">
        <v>1937</v>
      </c>
      <c r="J378" s="6" t="s">
        <v>952</v>
      </c>
      <c r="K378" s="6" t="s">
        <v>953</v>
      </c>
      <c r="L378" s="6" t="s">
        <v>954</v>
      </c>
      <c r="M378" s="6" t="s">
        <v>267</v>
      </c>
      <c r="N378" s="6" t="s">
        <v>946</v>
      </c>
      <c r="O378" s="6" t="s">
        <v>946</v>
      </c>
      <c r="P378" s="6" t="s">
        <v>947</v>
      </c>
      <c r="Q378" s="6">
        <v>0</v>
      </c>
      <c r="R378" s="6">
        <v>43.289437</v>
      </c>
      <c r="S378" s="6">
        <v>76.994337999999999</v>
      </c>
      <c r="T378" s="6" t="s">
        <v>765</v>
      </c>
      <c r="U378" s="6" t="s">
        <v>766</v>
      </c>
      <c r="V378" s="6" t="s">
        <v>106</v>
      </c>
      <c r="X378" s="6">
        <v>6000</v>
      </c>
      <c r="Y378" s="6">
        <v>1919</v>
      </c>
      <c r="Z378" s="6">
        <v>5</v>
      </c>
      <c r="AA378" s="6">
        <v>15</v>
      </c>
      <c r="AB378" s="6">
        <v>1919</v>
      </c>
      <c r="AC378" s="6">
        <v>5</v>
      </c>
      <c r="AD378" s="6">
        <v>31</v>
      </c>
      <c r="AG378" s="6" t="s">
        <v>948</v>
      </c>
      <c r="AI378" s="6" t="s">
        <v>229</v>
      </c>
      <c r="AJ378" s="6" t="s">
        <v>686</v>
      </c>
      <c r="AK378" s="6" t="s">
        <v>704</v>
      </c>
      <c r="AL378" s="6" t="b">
        <v>1</v>
      </c>
      <c r="AM378" s="6" t="b">
        <v>0</v>
      </c>
      <c r="AP378" t="s">
        <v>3631</v>
      </c>
      <c r="AQ378" t="s">
        <v>3632</v>
      </c>
      <c r="AR378" t="s">
        <v>3633</v>
      </c>
      <c r="AS378" t="s">
        <v>3634</v>
      </c>
      <c r="AT378" s="44" t="s">
        <v>229</v>
      </c>
      <c r="AU378" t="s">
        <v>686</v>
      </c>
      <c r="AV378" t="s">
        <v>3802</v>
      </c>
      <c r="AW378" t="s">
        <v>3802</v>
      </c>
      <c r="AX378" t="s">
        <v>3694</v>
      </c>
      <c r="AY378" t="s">
        <v>3802</v>
      </c>
      <c r="AZ378" t="s">
        <v>3803</v>
      </c>
      <c r="BA378" t="s">
        <v>3630</v>
      </c>
      <c r="BB378" t="s">
        <v>4690</v>
      </c>
    </row>
    <row r="379" spans="1:54" s="6" customFormat="1" x14ac:dyDescent="0.45">
      <c r="A379" s="5">
        <v>45776.655486111107</v>
      </c>
      <c r="B379" s="6">
        <v>412819044</v>
      </c>
      <c r="C379" s="6" t="s">
        <v>3565</v>
      </c>
      <c r="D379" s="6">
        <v>1</v>
      </c>
      <c r="E379" s="6" t="s">
        <v>65</v>
      </c>
      <c r="G379" s="6">
        <v>2590</v>
      </c>
      <c r="H379" s="6" t="s">
        <v>951</v>
      </c>
      <c r="I379" s="6">
        <v>1937</v>
      </c>
      <c r="J379" s="6" t="s">
        <v>952</v>
      </c>
      <c r="K379" s="6" t="s">
        <v>953</v>
      </c>
      <c r="L379" s="6" t="s">
        <v>954</v>
      </c>
      <c r="M379" s="6" t="s">
        <v>267</v>
      </c>
      <c r="N379" s="6" t="s">
        <v>946</v>
      </c>
      <c r="O379" s="6" t="s">
        <v>946</v>
      </c>
      <c r="P379" s="6" t="s">
        <v>972</v>
      </c>
      <c r="Q379" s="6">
        <v>0</v>
      </c>
      <c r="R379" s="6">
        <v>43.289437</v>
      </c>
      <c r="S379" s="6">
        <v>76.994337999999999</v>
      </c>
      <c r="T379" s="6" t="s">
        <v>765</v>
      </c>
      <c r="U379" s="6" t="s">
        <v>766</v>
      </c>
      <c r="V379" s="6" t="s">
        <v>106</v>
      </c>
      <c r="X379" s="6">
        <v>4000</v>
      </c>
      <c r="Y379" s="6">
        <v>1921</v>
      </c>
      <c r="Z379" s="6">
        <v>4</v>
      </c>
      <c r="AA379" s="6">
        <v>1</v>
      </c>
      <c r="AB379" s="6">
        <v>1921</v>
      </c>
      <c r="AC379" s="6">
        <v>4</v>
      </c>
      <c r="AD379" s="6">
        <v>5</v>
      </c>
      <c r="AG379" s="6" t="s">
        <v>948</v>
      </c>
      <c r="AI379" s="6" t="s">
        <v>1116</v>
      </c>
      <c r="AJ379" s="6" t="s">
        <v>1117</v>
      </c>
      <c r="AK379" s="6" t="s">
        <v>1007</v>
      </c>
      <c r="AL379" s="6" t="b">
        <v>1</v>
      </c>
      <c r="AM379" s="6" t="b">
        <v>0</v>
      </c>
      <c r="AP379" t="s">
        <v>3631</v>
      </c>
      <c r="AQ379" t="s">
        <v>3632</v>
      </c>
      <c r="AR379" t="s">
        <v>3633</v>
      </c>
      <c r="AS379" t="s">
        <v>3634</v>
      </c>
      <c r="AT379" s="44" t="s">
        <v>1116</v>
      </c>
      <c r="AU379" t="s">
        <v>1117</v>
      </c>
      <c r="AV379" t="s">
        <v>4004</v>
      </c>
      <c r="AW379" t="s">
        <v>4004</v>
      </c>
      <c r="AX379" t="s">
        <v>4005</v>
      </c>
      <c r="AY379" t="s">
        <v>4002</v>
      </c>
      <c r="AZ379" t="s">
        <v>4003</v>
      </c>
      <c r="BA379" t="s">
        <v>3630</v>
      </c>
      <c r="BB379" t="s">
        <v>4690</v>
      </c>
    </row>
    <row r="380" spans="1:54" s="6" customFormat="1" x14ac:dyDescent="0.45">
      <c r="A380" s="5">
        <v>45776.654513888891</v>
      </c>
      <c r="B380" s="6">
        <v>412819044</v>
      </c>
      <c r="C380" s="6" t="s">
        <v>3565</v>
      </c>
      <c r="D380" s="6">
        <v>1</v>
      </c>
      <c r="E380" s="6" t="s">
        <v>65</v>
      </c>
      <c r="G380" s="6">
        <v>2590</v>
      </c>
      <c r="H380" s="6" t="s">
        <v>951</v>
      </c>
      <c r="I380" s="6">
        <v>1937</v>
      </c>
      <c r="J380" s="6" t="s">
        <v>952</v>
      </c>
      <c r="K380" s="6" t="s">
        <v>953</v>
      </c>
      <c r="L380" s="6" t="s">
        <v>954</v>
      </c>
      <c r="M380" s="6" t="s">
        <v>267</v>
      </c>
      <c r="N380" s="6" t="s">
        <v>946</v>
      </c>
      <c r="O380" s="6" t="s">
        <v>946</v>
      </c>
      <c r="P380" s="6" t="s">
        <v>1018</v>
      </c>
      <c r="Q380" s="6">
        <v>0</v>
      </c>
      <c r="R380" s="6">
        <v>45.718308999999998</v>
      </c>
      <c r="S380" s="6">
        <v>77.246391000000003</v>
      </c>
      <c r="T380" s="6" t="s">
        <v>1019</v>
      </c>
      <c r="U380" s="6" t="s">
        <v>1020</v>
      </c>
      <c r="V380" s="6" t="s">
        <v>106</v>
      </c>
      <c r="X380" s="6">
        <v>50000</v>
      </c>
      <c r="Y380" s="6">
        <v>1937</v>
      </c>
      <c r="AG380" s="6" t="s">
        <v>948</v>
      </c>
      <c r="AH380" s="6" t="s">
        <v>997</v>
      </c>
      <c r="AJ380" s="6" t="s">
        <v>1117</v>
      </c>
      <c r="AK380" s="6" t="s">
        <v>1118</v>
      </c>
      <c r="AL380" s="6" t="b">
        <v>1</v>
      </c>
      <c r="AM380" s="6" t="b">
        <v>0</v>
      </c>
      <c r="AP380" t="s">
        <v>3631</v>
      </c>
      <c r="AQ380" t="s">
        <v>3632</v>
      </c>
      <c r="AR380" t="s">
        <v>3633</v>
      </c>
      <c r="AS380" t="s">
        <v>3634</v>
      </c>
      <c r="AT380" s="44" t="s">
        <v>1116</v>
      </c>
      <c r="AU380" t="s">
        <v>1117</v>
      </c>
      <c r="AV380" t="s">
        <v>4008</v>
      </c>
      <c r="AW380" t="s">
        <v>4008</v>
      </c>
      <c r="AX380" t="s">
        <v>4009</v>
      </c>
      <c r="AY380" t="s">
        <v>4006</v>
      </c>
      <c r="AZ380" t="s">
        <v>4007</v>
      </c>
      <c r="BA380" t="s">
        <v>3630</v>
      </c>
      <c r="BB380" t="s">
        <v>4690</v>
      </c>
    </row>
    <row r="381" spans="1:54" s="6" customFormat="1" x14ac:dyDescent="0.45">
      <c r="A381" s="5">
        <v>45776.653067129642</v>
      </c>
      <c r="B381" s="6">
        <v>412819044</v>
      </c>
      <c r="C381" s="6" t="s">
        <v>3565</v>
      </c>
      <c r="D381" s="6">
        <v>1</v>
      </c>
      <c r="E381" s="6" t="s">
        <v>65</v>
      </c>
      <c r="G381" s="6">
        <v>2590</v>
      </c>
      <c r="H381" s="6" t="s">
        <v>951</v>
      </c>
      <c r="I381" s="6">
        <v>1937</v>
      </c>
      <c r="J381" s="6" t="s">
        <v>952</v>
      </c>
      <c r="K381" s="6" t="s">
        <v>953</v>
      </c>
      <c r="L381" s="6" t="s">
        <v>954</v>
      </c>
      <c r="M381" s="6" t="s">
        <v>267</v>
      </c>
      <c r="N381" s="6" t="s">
        <v>946</v>
      </c>
      <c r="O381" s="6" t="s">
        <v>946</v>
      </c>
      <c r="P381" s="6" t="s">
        <v>947</v>
      </c>
      <c r="Q381" s="6">
        <v>0</v>
      </c>
      <c r="R381" s="6">
        <v>43.289437</v>
      </c>
      <c r="S381" s="6">
        <v>76.994337999999999</v>
      </c>
      <c r="T381" s="6" t="s">
        <v>765</v>
      </c>
      <c r="U381" s="6" t="s">
        <v>766</v>
      </c>
      <c r="V381" s="6" t="s">
        <v>106</v>
      </c>
      <c r="X381" s="6">
        <v>6000</v>
      </c>
      <c r="Y381" s="6">
        <v>1920</v>
      </c>
      <c r="Z381" s="6">
        <v>5</v>
      </c>
      <c r="AA381" s="6">
        <v>29</v>
      </c>
      <c r="AG381" s="6" t="s">
        <v>948</v>
      </c>
      <c r="AI381" s="6" t="s">
        <v>1119</v>
      </c>
      <c r="AJ381" s="6" t="s">
        <v>1120</v>
      </c>
      <c r="AK381" s="6" t="s">
        <v>1121</v>
      </c>
      <c r="AL381" s="6" t="b">
        <v>1</v>
      </c>
      <c r="AM381" s="6" t="b">
        <v>0</v>
      </c>
      <c r="AP381" t="s">
        <v>3631</v>
      </c>
      <c r="AQ381" t="s">
        <v>3632</v>
      </c>
      <c r="AR381" t="s">
        <v>3633</v>
      </c>
      <c r="AS381" t="s">
        <v>3634</v>
      </c>
      <c r="AT381" s="44" t="s">
        <v>1119</v>
      </c>
      <c r="AU381" t="s">
        <v>1120</v>
      </c>
      <c r="AV381" t="s">
        <v>4010</v>
      </c>
      <c r="AW381" t="s">
        <v>4010</v>
      </c>
      <c r="AX381" t="s">
        <v>4012</v>
      </c>
      <c r="AY381" t="s">
        <v>4010</v>
      </c>
      <c r="AZ381" t="s">
        <v>4011</v>
      </c>
      <c r="BA381" t="s">
        <v>3630</v>
      </c>
      <c r="BB381" t="s">
        <v>4690</v>
      </c>
    </row>
    <row r="382" spans="1:54" s="6" customFormat="1" x14ac:dyDescent="0.45">
      <c r="A382" s="5">
        <v>45776.652511574073</v>
      </c>
      <c r="B382" s="6">
        <v>412819044</v>
      </c>
      <c r="C382" s="6" t="s">
        <v>3565</v>
      </c>
      <c r="D382" s="6">
        <v>1</v>
      </c>
      <c r="E382" s="6" t="s">
        <v>51</v>
      </c>
      <c r="G382" s="6">
        <v>2590</v>
      </c>
      <c r="H382" s="6" t="s">
        <v>951</v>
      </c>
      <c r="I382" s="6">
        <v>1937</v>
      </c>
      <c r="J382" s="6" t="s">
        <v>952</v>
      </c>
      <c r="K382" s="6" t="s">
        <v>953</v>
      </c>
      <c r="L382" s="6" t="s">
        <v>954</v>
      </c>
      <c r="M382" s="6" t="s">
        <v>267</v>
      </c>
      <c r="N382" s="6" t="s">
        <v>946</v>
      </c>
      <c r="O382" s="6" t="s">
        <v>946</v>
      </c>
      <c r="P382" s="6" t="s">
        <v>947</v>
      </c>
      <c r="Q382" s="6">
        <v>0</v>
      </c>
      <c r="R382" s="6">
        <v>43.289437</v>
      </c>
      <c r="S382" s="6">
        <v>76.994337999999999</v>
      </c>
      <c r="T382" s="6" t="s">
        <v>765</v>
      </c>
      <c r="U382" s="6" t="s">
        <v>766</v>
      </c>
      <c r="V382" s="6" t="s">
        <v>106</v>
      </c>
      <c r="X382" s="6">
        <v>6000</v>
      </c>
      <c r="Y382" s="6">
        <v>1919</v>
      </c>
      <c r="Z382" s="6">
        <v>6</v>
      </c>
      <c r="AA382" s="6">
        <v>4</v>
      </c>
      <c r="AB382" s="6">
        <v>1919</v>
      </c>
      <c r="AC382" s="6">
        <v>6</v>
      </c>
      <c r="AD382" s="6">
        <v>5</v>
      </c>
      <c r="AE382" s="6" t="s">
        <v>1122</v>
      </c>
      <c r="AG382" s="6" t="s">
        <v>948</v>
      </c>
      <c r="AI382" s="6" t="s">
        <v>1119</v>
      </c>
      <c r="AJ382" s="6" t="s">
        <v>1120</v>
      </c>
      <c r="AK382" s="6" t="s">
        <v>1123</v>
      </c>
      <c r="AL382" s="6" t="b">
        <v>1</v>
      </c>
      <c r="AM382" s="6" t="b">
        <v>0</v>
      </c>
      <c r="AP382" t="s">
        <v>3631</v>
      </c>
      <c r="AQ382" t="s">
        <v>3632</v>
      </c>
      <c r="AR382" t="s">
        <v>3633</v>
      </c>
      <c r="AS382" t="s">
        <v>3634</v>
      </c>
      <c r="AT382" s="44" t="s">
        <v>1119</v>
      </c>
      <c r="AU382" t="s">
        <v>1120</v>
      </c>
      <c r="AV382" t="s">
        <v>4013</v>
      </c>
      <c r="AW382" t="s">
        <v>4013</v>
      </c>
      <c r="AX382" t="s">
        <v>3945</v>
      </c>
      <c r="AY382" t="s">
        <v>4013</v>
      </c>
      <c r="AZ382" t="s">
        <v>4014</v>
      </c>
      <c r="BA382" t="s">
        <v>3630</v>
      </c>
      <c r="BB382" t="s">
        <v>4690</v>
      </c>
    </row>
    <row r="383" spans="1:54" s="6" customFormat="1" x14ac:dyDescent="0.45">
      <c r="A383" s="5">
        <v>45776.650949074072</v>
      </c>
      <c r="B383" s="6">
        <v>412819044</v>
      </c>
      <c r="C383" s="6" t="s">
        <v>3565</v>
      </c>
      <c r="D383" s="6">
        <v>2</v>
      </c>
      <c r="E383" s="6" t="s">
        <v>247</v>
      </c>
      <c r="G383" s="6">
        <v>2590</v>
      </c>
      <c r="H383" s="6" t="s">
        <v>951</v>
      </c>
      <c r="I383" s="6">
        <v>1937</v>
      </c>
      <c r="J383" s="6" t="s">
        <v>952</v>
      </c>
      <c r="K383" s="6" t="s">
        <v>953</v>
      </c>
      <c r="L383" s="6" t="s">
        <v>954</v>
      </c>
      <c r="M383" s="6" t="s">
        <v>267</v>
      </c>
      <c r="N383" s="6" t="s">
        <v>946</v>
      </c>
      <c r="O383" s="6" t="s">
        <v>946</v>
      </c>
      <c r="P383" s="6" t="s">
        <v>1124</v>
      </c>
      <c r="Q383" s="6">
        <v>0</v>
      </c>
      <c r="R383" s="6">
        <v>43.096235999999998</v>
      </c>
      <c r="S383" s="6">
        <v>76.784267</v>
      </c>
      <c r="T383" s="6" t="s">
        <v>1125</v>
      </c>
      <c r="U383" s="6" t="s">
        <v>1126</v>
      </c>
      <c r="V383" s="6" t="s">
        <v>106</v>
      </c>
      <c r="X383" s="6">
        <v>6000</v>
      </c>
      <c r="Y383" s="6">
        <v>1919</v>
      </c>
      <c r="Z383" s="6">
        <v>7</v>
      </c>
      <c r="AG383" s="6" t="s">
        <v>948</v>
      </c>
      <c r="AH383" s="6" t="s">
        <v>987</v>
      </c>
      <c r="AJ383" s="6" t="s">
        <v>1127</v>
      </c>
      <c r="AK383" s="6" t="s">
        <v>1128</v>
      </c>
      <c r="AL383" s="6" t="b">
        <v>1</v>
      </c>
      <c r="AM383" s="6" t="b">
        <v>0</v>
      </c>
      <c r="AP383" t="s">
        <v>3631</v>
      </c>
      <c r="AQ383" t="s">
        <v>3632</v>
      </c>
      <c r="AR383" t="s">
        <v>3633</v>
      </c>
      <c r="AS383" t="s">
        <v>3634</v>
      </c>
      <c r="AT383" s="44" t="s">
        <v>4017</v>
      </c>
      <c r="AU383" t="s">
        <v>4018</v>
      </c>
      <c r="AV383" t="s">
        <v>4019</v>
      </c>
      <c r="AW383" t="s">
        <v>4019</v>
      </c>
      <c r="AX383" t="s">
        <v>4020</v>
      </c>
      <c r="AY383" t="s">
        <v>4015</v>
      </c>
      <c r="AZ383" t="s">
        <v>4016</v>
      </c>
      <c r="BA383" t="s">
        <v>3630</v>
      </c>
      <c r="BB383"/>
    </row>
    <row r="384" spans="1:54" s="6" customFormat="1" x14ac:dyDescent="0.45">
      <c r="A384" s="5">
        <v>45776.650300925918</v>
      </c>
      <c r="B384" s="6">
        <v>412819044</v>
      </c>
      <c r="C384" s="6" t="s">
        <v>3565</v>
      </c>
      <c r="D384" s="6">
        <v>1</v>
      </c>
      <c r="E384" s="6" t="s">
        <v>65</v>
      </c>
      <c r="G384" s="6">
        <v>2590</v>
      </c>
      <c r="H384" s="6" t="s">
        <v>951</v>
      </c>
      <c r="I384" s="6">
        <v>1937</v>
      </c>
      <c r="J384" s="6" t="s">
        <v>952</v>
      </c>
      <c r="K384" s="6" t="s">
        <v>953</v>
      </c>
      <c r="L384" s="6" t="s">
        <v>954</v>
      </c>
      <c r="M384" s="6" t="s">
        <v>267</v>
      </c>
      <c r="N384" s="6" t="s">
        <v>946</v>
      </c>
      <c r="O384" s="6" t="s">
        <v>946</v>
      </c>
      <c r="P384" s="6" t="s">
        <v>429</v>
      </c>
      <c r="Q384" s="6">
        <v>0</v>
      </c>
      <c r="R384" s="6">
        <v>45.758122</v>
      </c>
      <c r="S384" s="6">
        <v>75.435495000000003</v>
      </c>
      <c r="T384" s="6" t="s">
        <v>957</v>
      </c>
      <c r="U384" s="6" t="s">
        <v>958</v>
      </c>
      <c r="V384" s="6" t="s">
        <v>106</v>
      </c>
      <c r="X384" s="6">
        <v>50000</v>
      </c>
      <c r="Y384" s="6">
        <v>1907</v>
      </c>
      <c r="Z384" s="6">
        <v>5</v>
      </c>
      <c r="AG384" s="6" t="s">
        <v>948</v>
      </c>
      <c r="AJ384" s="6" t="s">
        <v>1127</v>
      </c>
      <c r="AK384" s="6" t="s">
        <v>1128</v>
      </c>
      <c r="AL384" s="6" t="b">
        <v>1</v>
      </c>
      <c r="AM384" s="6" t="b">
        <v>0</v>
      </c>
      <c r="AP384" t="s">
        <v>3631</v>
      </c>
      <c r="AQ384" t="s">
        <v>3632</v>
      </c>
      <c r="AR384" t="s">
        <v>3633</v>
      </c>
      <c r="AS384" t="s">
        <v>3634</v>
      </c>
      <c r="AT384" s="44" t="s">
        <v>4017</v>
      </c>
      <c r="AU384" t="s">
        <v>4018</v>
      </c>
      <c r="AV384" t="s">
        <v>4019</v>
      </c>
      <c r="AW384" t="s">
        <v>4019</v>
      </c>
      <c r="AX384" t="s">
        <v>4020</v>
      </c>
      <c r="AY384" t="s">
        <v>4015</v>
      </c>
      <c r="AZ384" t="s">
        <v>4016</v>
      </c>
      <c r="BA384" t="s">
        <v>3630</v>
      </c>
      <c r="BB384"/>
    </row>
    <row r="385" spans="1:54" s="6" customFormat="1" x14ac:dyDescent="0.45">
      <c r="A385" s="5">
        <v>45776.648935185192</v>
      </c>
      <c r="B385" s="6">
        <v>412819044</v>
      </c>
      <c r="C385" s="6" t="s">
        <v>3565</v>
      </c>
      <c r="D385" s="6">
        <v>5</v>
      </c>
      <c r="E385" s="6" t="s">
        <v>1028</v>
      </c>
      <c r="G385" s="6">
        <v>2590</v>
      </c>
      <c r="H385" s="6" t="s">
        <v>951</v>
      </c>
      <c r="I385" s="6">
        <v>1937</v>
      </c>
      <c r="J385" s="6" t="s">
        <v>952</v>
      </c>
      <c r="K385" s="6" t="s">
        <v>953</v>
      </c>
      <c r="L385" s="6" t="s">
        <v>954</v>
      </c>
      <c r="M385" s="6" t="s">
        <v>267</v>
      </c>
      <c r="N385" s="6" t="s">
        <v>946</v>
      </c>
      <c r="O385" s="6" t="s">
        <v>946</v>
      </c>
      <c r="P385" s="6" t="s">
        <v>947</v>
      </c>
      <c r="Q385" s="6">
        <v>0</v>
      </c>
      <c r="R385" s="6">
        <v>43.289437</v>
      </c>
      <c r="S385" s="6">
        <v>76.994337999999999</v>
      </c>
      <c r="T385" s="6" t="s">
        <v>765</v>
      </c>
      <c r="U385" s="6" t="s">
        <v>766</v>
      </c>
      <c r="V385" s="6" t="s">
        <v>106</v>
      </c>
      <c r="X385" s="6">
        <v>6000</v>
      </c>
      <c r="Y385" s="6">
        <v>1937</v>
      </c>
      <c r="Z385" s="6">
        <v>7</v>
      </c>
      <c r="AB385" s="6">
        <v>1937</v>
      </c>
      <c r="AC385" s="6">
        <v>8</v>
      </c>
      <c r="AG385" s="6" t="s">
        <v>948</v>
      </c>
      <c r="AH385" s="6" t="s">
        <v>949</v>
      </c>
      <c r="AJ385" s="6" t="s">
        <v>1127</v>
      </c>
      <c r="AK385" s="6" t="s">
        <v>1128</v>
      </c>
      <c r="AL385" s="6" t="b">
        <v>1</v>
      </c>
      <c r="AM385" s="6" t="b">
        <v>0</v>
      </c>
      <c r="AP385" t="s">
        <v>3631</v>
      </c>
      <c r="AQ385" t="s">
        <v>3632</v>
      </c>
      <c r="AR385" t="s">
        <v>3633</v>
      </c>
      <c r="AS385" t="s">
        <v>3634</v>
      </c>
      <c r="AT385" s="44" t="s">
        <v>4017</v>
      </c>
      <c r="AU385" t="s">
        <v>4018</v>
      </c>
      <c r="AV385" t="s">
        <v>4019</v>
      </c>
      <c r="AW385" t="s">
        <v>4019</v>
      </c>
      <c r="AX385" t="s">
        <v>4020</v>
      </c>
      <c r="AY385" t="s">
        <v>4015</v>
      </c>
      <c r="AZ385" t="s">
        <v>4016</v>
      </c>
      <c r="BA385" t="s">
        <v>3630</v>
      </c>
      <c r="BB385"/>
    </row>
    <row r="386" spans="1:54" s="6" customFormat="1" x14ac:dyDescent="0.45">
      <c r="A386" s="5">
        <v>45776.6484375</v>
      </c>
      <c r="B386" s="6">
        <v>412819044</v>
      </c>
      <c r="C386" s="6" t="s">
        <v>3565</v>
      </c>
      <c r="D386" s="6">
        <v>3</v>
      </c>
      <c r="E386" s="6" t="s">
        <v>153</v>
      </c>
      <c r="G386" s="6">
        <v>2590</v>
      </c>
      <c r="H386" s="6" t="s">
        <v>951</v>
      </c>
      <c r="I386" s="6">
        <v>1937</v>
      </c>
      <c r="J386" s="6" t="s">
        <v>952</v>
      </c>
      <c r="K386" s="6" t="s">
        <v>953</v>
      </c>
      <c r="L386" s="6" t="s">
        <v>954</v>
      </c>
      <c r="M386" s="6" t="s">
        <v>267</v>
      </c>
      <c r="N386" s="6" t="s">
        <v>946</v>
      </c>
      <c r="O386" s="6" t="s">
        <v>946</v>
      </c>
      <c r="P386" s="6" t="s">
        <v>947</v>
      </c>
      <c r="Q386" s="6">
        <v>0</v>
      </c>
      <c r="R386" s="6">
        <v>43.289437</v>
      </c>
      <c r="S386" s="6">
        <v>76.994337999999999</v>
      </c>
      <c r="T386" s="6" t="s">
        <v>765</v>
      </c>
      <c r="U386" s="6" t="s">
        <v>766</v>
      </c>
      <c r="V386" s="6" t="s">
        <v>106</v>
      </c>
      <c r="X386" s="6">
        <v>6000</v>
      </c>
      <c r="Y386" s="6">
        <v>1904</v>
      </c>
      <c r="Z386" s="6">
        <v>7</v>
      </c>
      <c r="AG386" s="6" t="s">
        <v>948</v>
      </c>
      <c r="AJ386" s="6" t="s">
        <v>1127</v>
      </c>
      <c r="AK386" s="6" t="s">
        <v>1128</v>
      </c>
      <c r="AL386" s="6" t="b">
        <v>1</v>
      </c>
      <c r="AM386" s="6" t="b">
        <v>0</v>
      </c>
      <c r="AP386" t="s">
        <v>3631</v>
      </c>
      <c r="AQ386" t="s">
        <v>3632</v>
      </c>
      <c r="AR386" t="s">
        <v>3633</v>
      </c>
      <c r="AS386" t="s">
        <v>3634</v>
      </c>
      <c r="AT386" s="44" t="s">
        <v>4017</v>
      </c>
      <c r="AU386" t="s">
        <v>4018</v>
      </c>
      <c r="AV386" t="s">
        <v>4019</v>
      </c>
      <c r="AW386" t="s">
        <v>4019</v>
      </c>
      <c r="AX386" t="s">
        <v>4020</v>
      </c>
      <c r="AY386" t="s">
        <v>4015</v>
      </c>
      <c r="AZ386" t="s">
        <v>4016</v>
      </c>
      <c r="BA386" t="s">
        <v>3630</v>
      </c>
      <c r="BB386"/>
    </row>
    <row r="387" spans="1:54" s="6" customFormat="1" x14ac:dyDescent="0.45">
      <c r="A387" s="5">
        <v>45776.648159722223</v>
      </c>
      <c r="B387" s="6">
        <v>412819044</v>
      </c>
      <c r="C387" s="6" t="s">
        <v>3565</v>
      </c>
      <c r="D387" s="6">
        <v>2</v>
      </c>
      <c r="E387" s="6" t="s">
        <v>222</v>
      </c>
      <c r="G387" s="6">
        <v>2590</v>
      </c>
      <c r="H387" s="6" t="s">
        <v>951</v>
      </c>
      <c r="I387" s="6">
        <v>1937</v>
      </c>
      <c r="J387" s="6" t="s">
        <v>952</v>
      </c>
      <c r="K387" s="6" t="s">
        <v>953</v>
      </c>
      <c r="L387" s="6" t="s">
        <v>954</v>
      </c>
      <c r="M387" s="6" t="s">
        <v>267</v>
      </c>
      <c r="N387" s="6" t="s">
        <v>946</v>
      </c>
      <c r="O387" s="6" t="s">
        <v>946</v>
      </c>
      <c r="P387" s="6" t="s">
        <v>947</v>
      </c>
      <c r="Q387" s="6">
        <v>0</v>
      </c>
      <c r="R387" s="6">
        <v>43.289437</v>
      </c>
      <c r="S387" s="6">
        <v>76.994337999999999</v>
      </c>
      <c r="T387" s="6" t="s">
        <v>765</v>
      </c>
      <c r="U387" s="6" t="s">
        <v>766</v>
      </c>
      <c r="V387" s="6" t="s">
        <v>106</v>
      </c>
      <c r="X387" s="6">
        <v>6000</v>
      </c>
      <c r="Y387" s="6">
        <v>1919</v>
      </c>
      <c r="Z387" s="6">
        <v>7</v>
      </c>
      <c r="AA387" s="6">
        <v>10</v>
      </c>
      <c r="AB387" s="6">
        <v>1919</v>
      </c>
      <c r="AC387" s="6">
        <v>7</v>
      </c>
      <c r="AD387" s="6">
        <v>20</v>
      </c>
      <c r="AG387" s="6" t="s">
        <v>948</v>
      </c>
      <c r="AJ387" s="6" t="s">
        <v>1127</v>
      </c>
      <c r="AK387" s="6" t="s">
        <v>1128</v>
      </c>
      <c r="AL387" s="6" t="b">
        <v>1</v>
      </c>
      <c r="AM387" s="6" t="b">
        <v>0</v>
      </c>
      <c r="AP387" t="s">
        <v>3631</v>
      </c>
      <c r="AQ387" t="s">
        <v>3632</v>
      </c>
      <c r="AR387" t="s">
        <v>3633</v>
      </c>
      <c r="AS387" t="s">
        <v>3634</v>
      </c>
      <c r="AT387" s="44" t="s">
        <v>4017</v>
      </c>
      <c r="AU387" t="s">
        <v>4018</v>
      </c>
      <c r="AV387" t="s">
        <v>4019</v>
      </c>
      <c r="AW387" t="s">
        <v>4019</v>
      </c>
      <c r="AX387" t="s">
        <v>4020</v>
      </c>
      <c r="AY387" t="s">
        <v>4015</v>
      </c>
      <c r="AZ387" t="s">
        <v>4016</v>
      </c>
      <c r="BA387" t="s">
        <v>3630</v>
      </c>
      <c r="BB387"/>
    </row>
    <row r="388" spans="1:54" s="6" customFormat="1" x14ac:dyDescent="0.45">
      <c r="A388" s="5">
        <v>45776.647685185177</v>
      </c>
      <c r="B388" s="6">
        <v>412819044</v>
      </c>
      <c r="C388" s="6" t="s">
        <v>3565</v>
      </c>
      <c r="D388" s="6">
        <v>1</v>
      </c>
      <c r="E388" s="6" t="s">
        <v>65</v>
      </c>
      <c r="G388" s="6">
        <v>2590</v>
      </c>
      <c r="H388" s="6" t="s">
        <v>951</v>
      </c>
      <c r="I388" s="6">
        <v>1937</v>
      </c>
      <c r="J388" s="6" t="s">
        <v>952</v>
      </c>
      <c r="K388" s="6" t="s">
        <v>953</v>
      </c>
      <c r="L388" s="6" t="s">
        <v>954</v>
      </c>
      <c r="M388" s="6" t="s">
        <v>267</v>
      </c>
      <c r="N388" s="6" t="s">
        <v>946</v>
      </c>
      <c r="O388" s="6" t="s">
        <v>946</v>
      </c>
      <c r="P388" s="6" t="s">
        <v>947</v>
      </c>
      <c r="Q388" s="6">
        <v>0</v>
      </c>
      <c r="R388" s="6">
        <v>43.289437</v>
      </c>
      <c r="S388" s="6">
        <v>76.994337999999999</v>
      </c>
      <c r="T388" s="6" t="s">
        <v>765</v>
      </c>
      <c r="U388" s="6" t="s">
        <v>766</v>
      </c>
      <c r="V388" s="6" t="s">
        <v>106</v>
      </c>
      <c r="X388" s="6">
        <v>6000</v>
      </c>
      <c r="Y388" s="6">
        <v>1919</v>
      </c>
      <c r="Z388" s="6">
        <v>5</v>
      </c>
      <c r="AA388" s="6">
        <v>15</v>
      </c>
      <c r="AB388" s="6">
        <v>1919</v>
      </c>
      <c r="AC388" s="6">
        <v>5</v>
      </c>
      <c r="AD388" s="6">
        <v>31</v>
      </c>
      <c r="AG388" s="6" t="s">
        <v>948</v>
      </c>
      <c r="AJ388" s="6" t="s">
        <v>1127</v>
      </c>
      <c r="AK388" s="6" t="s">
        <v>1128</v>
      </c>
      <c r="AL388" s="6" t="b">
        <v>1</v>
      </c>
      <c r="AM388" s="6" t="b">
        <v>0</v>
      </c>
      <c r="AP388" t="s">
        <v>3631</v>
      </c>
      <c r="AQ388" t="s">
        <v>3632</v>
      </c>
      <c r="AR388" t="s">
        <v>3633</v>
      </c>
      <c r="AS388" t="s">
        <v>3634</v>
      </c>
      <c r="AT388" s="44" t="s">
        <v>4017</v>
      </c>
      <c r="AU388" t="s">
        <v>4018</v>
      </c>
      <c r="AV388" t="s">
        <v>4019</v>
      </c>
      <c r="AW388" t="s">
        <v>4019</v>
      </c>
      <c r="AX388" t="s">
        <v>4020</v>
      </c>
      <c r="AY388" t="s">
        <v>4015</v>
      </c>
      <c r="AZ388" t="s">
        <v>4016</v>
      </c>
      <c r="BA388" t="s">
        <v>3630</v>
      </c>
      <c r="BB388"/>
    </row>
    <row r="389" spans="1:54" s="6" customFormat="1" x14ac:dyDescent="0.45">
      <c r="A389" s="5">
        <v>45776.645798611113</v>
      </c>
      <c r="B389" s="6">
        <v>412819044</v>
      </c>
      <c r="C389" s="6" t="s">
        <v>3565</v>
      </c>
      <c r="D389" s="6">
        <v>1</v>
      </c>
      <c r="E389" s="6" t="s">
        <v>65</v>
      </c>
      <c r="G389" s="6">
        <v>2590</v>
      </c>
      <c r="H389" s="6" t="s">
        <v>951</v>
      </c>
      <c r="I389" s="6">
        <v>1937</v>
      </c>
      <c r="J389" s="6" t="s">
        <v>952</v>
      </c>
      <c r="K389" s="6" t="s">
        <v>953</v>
      </c>
      <c r="L389" s="6" t="s">
        <v>954</v>
      </c>
      <c r="M389" s="6" t="s">
        <v>267</v>
      </c>
      <c r="N389" s="6" t="s">
        <v>946</v>
      </c>
      <c r="O389" s="6" t="s">
        <v>946</v>
      </c>
      <c r="P389" s="6" t="s">
        <v>946</v>
      </c>
      <c r="Q389" s="6">
        <v>0</v>
      </c>
      <c r="V389" s="6" t="s">
        <v>119</v>
      </c>
      <c r="X389" s="6">
        <v>6000</v>
      </c>
      <c r="Y389" s="6">
        <v>1937</v>
      </c>
      <c r="AG389" s="6" t="s">
        <v>948</v>
      </c>
      <c r="AH389" s="6" t="s">
        <v>1129</v>
      </c>
      <c r="AI389" s="6" t="s">
        <v>599</v>
      </c>
      <c r="AJ389" s="6" t="s">
        <v>600</v>
      </c>
      <c r="AK389" s="6" t="s">
        <v>660</v>
      </c>
      <c r="AL389" s="6" t="b">
        <v>1</v>
      </c>
      <c r="AM389" s="6" t="b">
        <v>0</v>
      </c>
      <c r="AP389" t="s">
        <v>3631</v>
      </c>
      <c r="AQ389" t="s">
        <v>3632</v>
      </c>
      <c r="AR389" t="s">
        <v>3633</v>
      </c>
      <c r="AS389" t="s">
        <v>3634</v>
      </c>
      <c r="AT389" s="44" t="s">
        <v>599</v>
      </c>
      <c r="AU389" t="s">
        <v>600</v>
      </c>
      <c r="AV389" t="s">
        <v>3783</v>
      </c>
      <c r="AW389" t="s">
        <v>3783</v>
      </c>
      <c r="AX389" t="s">
        <v>3785</v>
      </c>
      <c r="AY389" t="s">
        <v>3783</v>
      </c>
      <c r="AZ389" t="s">
        <v>3784</v>
      </c>
      <c r="BA389" t="s">
        <v>3630</v>
      </c>
      <c r="BB389"/>
    </row>
    <row r="390" spans="1:54" s="6" customFormat="1" x14ac:dyDescent="0.45">
      <c r="A390" s="5">
        <v>45776.645277777767</v>
      </c>
      <c r="B390" s="6">
        <v>412819044</v>
      </c>
      <c r="C390" s="6" t="s">
        <v>3565</v>
      </c>
      <c r="D390" s="6">
        <v>1</v>
      </c>
      <c r="E390" s="6" t="s">
        <v>65</v>
      </c>
      <c r="G390" s="6">
        <v>2590</v>
      </c>
      <c r="H390" s="6" t="s">
        <v>951</v>
      </c>
      <c r="I390" s="6">
        <v>1937</v>
      </c>
      <c r="J390" s="6" t="s">
        <v>952</v>
      </c>
      <c r="K390" s="6" t="s">
        <v>953</v>
      </c>
      <c r="L390" s="6" t="s">
        <v>954</v>
      </c>
      <c r="M390" s="6" t="s">
        <v>267</v>
      </c>
      <c r="N390" s="6" t="s">
        <v>946</v>
      </c>
      <c r="O390" s="6" t="s">
        <v>946</v>
      </c>
      <c r="P390" s="6" t="s">
        <v>972</v>
      </c>
      <c r="Q390" s="6">
        <v>0</v>
      </c>
      <c r="R390" s="6">
        <v>43.289437</v>
      </c>
      <c r="S390" s="6">
        <v>76.994337999999999</v>
      </c>
      <c r="T390" s="6" t="s">
        <v>765</v>
      </c>
      <c r="U390" s="6" t="s">
        <v>766</v>
      </c>
      <c r="V390" s="6" t="s">
        <v>106</v>
      </c>
      <c r="X390" s="6">
        <v>6000</v>
      </c>
      <c r="Y390" s="6">
        <v>1937</v>
      </c>
      <c r="Z390" s="6">
        <v>7</v>
      </c>
      <c r="AB390" s="6">
        <v>1937</v>
      </c>
      <c r="AC390" s="6">
        <v>8</v>
      </c>
      <c r="AG390" s="6" t="s">
        <v>948</v>
      </c>
      <c r="AH390" s="6" t="s">
        <v>949</v>
      </c>
      <c r="AI390" s="6" t="s">
        <v>599</v>
      </c>
      <c r="AJ390" s="6" t="s">
        <v>600</v>
      </c>
      <c r="AK390" s="6" t="s">
        <v>614</v>
      </c>
      <c r="AL390" s="6" t="b">
        <v>1</v>
      </c>
      <c r="AM390" s="6" t="b">
        <v>0</v>
      </c>
      <c r="AP390" t="s">
        <v>3631</v>
      </c>
      <c r="AQ390" t="s">
        <v>3632</v>
      </c>
      <c r="AR390" t="s">
        <v>3633</v>
      </c>
      <c r="AS390" t="s">
        <v>3634</v>
      </c>
      <c r="AT390" s="44" t="s">
        <v>599</v>
      </c>
      <c r="AU390" t="s">
        <v>600</v>
      </c>
      <c r="AV390" t="s">
        <v>3772</v>
      </c>
      <c r="AW390" t="s">
        <v>3772</v>
      </c>
      <c r="AX390" t="s">
        <v>3774</v>
      </c>
      <c r="AY390" t="s">
        <v>3772</v>
      </c>
      <c r="AZ390" t="s">
        <v>3773</v>
      </c>
      <c r="BA390" t="s">
        <v>3630</v>
      </c>
      <c r="BB390"/>
    </row>
    <row r="391" spans="1:54" s="6" customFormat="1" x14ac:dyDescent="0.45">
      <c r="A391" s="5">
        <v>45776.64471064815</v>
      </c>
      <c r="B391" s="6">
        <v>412819044</v>
      </c>
      <c r="C391" s="6" t="s">
        <v>3565</v>
      </c>
      <c r="D391" s="6">
        <v>1</v>
      </c>
      <c r="E391" s="6" t="s">
        <v>65</v>
      </c>
      <c r="G391" s="6">
        <v>2590</v>
      </c>
      <c r="H391" s="6" t="s">
        <v>951</v>
      </c>
      <c r="I391" s="6">
        <v>1937</v>
      </c>
      <c r="J391" s="6" t="s">
        <v>952</v>
      </c>
      <c r="K391" s="6" t="s">
        <v>953</v>
      </c>
      <c r="L391" s="6" t="s">
        <v>954</v>
      </c>
      <c r="M391" s="6" t="s">
        <v>267</v>
      </c>
      <c r="N391" s="6" t="s">
        <v>946</v>
      </c>
      <c r="O391" s="6" t="s">
        <v>946</v>
      </c>
      <c r="P391" s="6" t="s">
        <v>972</v>
      </c>
      <c r="Q391" s="6">
        <v>0</v>
      </c>
      <c r="R391" s="6">
        <v>43.289437</v>
      </c>
      <c r="S391" s="6">
        <v>76.994337999999999</v>
      </c>
      <c r="T391" s="6" t="s">
        <v>765</v>
      </c>
      <c r="U391" s="6" t="s">
        <v>766</v>
      </c>
      <c r="V391" s="6" t="s">
        <v>106</v>
      </c>
      <c r="X391" s="6">
        <v>6000</v>
      </c>
      <c r="Y391" s="6">
        <v>1921</v>
      </c>
      <c r="Z391" s="6">
        <v>4</v>
      </c>
      <c r="AA391" s="6">
        <v>1</v>
      </c>
      <c r="AB391" s="6">
        <v>1921</v>
      </c>
      <c r="AC391" s="6">
        <v>4</v>
      </c>
      <c r="AD391" s="6">
        <v>5</v>
      </c>
      <c r="AG391" s="6" t="s">
        <v>948</v>
      </c>
      <c r="AI391" s="6" t="s">
        <v>599</v>
      </c>
      <c r="AJ391" s="6" t="s">
        <v>600</v>
      </c>
      <c r="AK391" s="6" t="s">
        <v>614</v>
      </c>
      <c r="AL391" s="6" t="b">
        <v>1</v>
      </c>
      <c r="AM391" s="6" t="b">
        <v>0</v>
      </c>
      <c r="AP391" t="s">
        <v>3631</v>
      </c>
      <c r="AQ391" t="s">
        <v>3632</v>
      </c>
      <c r="AR391" t="s">
        <v>3633</v>
      </c>
      <c r="AS391" t="s">
        <v>3634</v>
      </c>
      <c r="AT391" s="44" t="s">
        <v>599</v>
      </c>
      <c r="AU391" t="s">
        <v>600</v>
      </c>
      <c r="AV391" t="s">
        <v>3772</v>
      </c>
      <c r="AW391" t="s">
        <v>3772</v>
      </c>
      <c r="AX391" t="s">
        <v>3774</v>
      </c>
      <c r="AY391" t="s">
        <v>3772</v>
      </c>
      <c r="AZ391" t="s">
        <v>3773</v>
      </c>
      <c r="BA391" t="s">
        <v>3630</v>
      </c>
      <c r="BB391"/>
    </row>
    <row r="392" spans="1:54" s="6" customFormat="1" x14ac:dyDescent="0.45">
      <c r="A392" s="5">
        <v>45776.643009259264</v>
      </c>
      <c r="B392" s="6">
        <v>412819044</v>
      </c>
      <c r="C392" s="6" t="s">
        <v>3565</v>
      </c>
      <c r="D392" s="6">
        <v>1</v>
      </c>
      <c r="E392" s="6" t="s">
        <v>995</v>
      </c>
      <c r="G392" s="6">
        <v>2590</v>
      </c>
      <c r="H392" s="6" t="s">
        <v>951</v>
      </c>
      <c r="I392" s="6">
        <v>1937</v>
      </c>
      <c r="J392" s="6" t="s">
        <v>952</v>
      </c>
      <c r="K392" s="6" t="s">
        <v>953</v>
      </c>
      <c r="L392" s="6" t="s">
        <v>954</v>
      </c>
      <c r="M392" s="6" t="s">
        <v>267</v>
      </c>
      <c r="N392" s="6" t="s">
        <v>946</v>
      </c>
      <c r="O392" s="6" t="s">
        <v>946</v>
      </c>
      <c r="P392" s="6" t="s">
        <v>1130</v>
      </c>
      <c r="Q392" s="6">
        <v>0</v>
      </c>
      <c r="R392" s="6">
        <v>43.130749000000002</v>
      </c>
      <c r="S392" s="6">
        <v>76.908208000000002</v>
      </c>
      <c r="T392" s="6" t="s">
        <v>942</v>
      </c>
      <c r="U392" s="6" t="s">
        <v>943</v>
      </c>
      <c r="V392" s="6" t="s">
        <v>106</v>
      </c>
      <c r="X392" s="6">
        <v>6000</v>
      </c>
      <c r="Y392" s="6">
        <v>1937</v>
      </c>
      <c r="AG392" s="6" t="s">
        <v>948</v>
      </c>
      <c r="AH392" s="6" t="s">
        <v>1086</v>
      </c>
      <c r="AI392" s="6" t="s">
        <v>1131</v>
      </c>
      <c r="AJ392" s="6" t="s">
        <v>1132</v>
      </c>
      <c r="AK392" s="6" t="s">
        <v>1133</v>
      </c>
      <c r="AL392" s="6" t="b">
        <v>1</v>
      </c>
      <c r="AM392" s="6" t="b">
        <v>0</v>
      </c>
      <c r="AP392" t="s">
        <v>3631</v>
      </c>
      <c r="AQ392" t="s">
        <v>3632</v>
      </c>
      <c r="AR392" t="s">
        <v>3633</v>
      </c>
      <c r="AS392" t="s">
        <v>3634</v>
      </c>
      <c r="AT392" s="44" t="s">
        <v>1131</v>
      </c>
      <c r="AU392" t="s">
        <v>1132</v>
      </c>
      <c r="AV392" t="s">
        <v>4021</v>
      </c>
      <c r="AW392" t="s">
        <v>4021</v>
      </c>
      <c r="AX392" t="s">
        <v>3648</v>
      </c>
      <c r="AY392" t="s">
        <v>4021</v>
      </c>
      <c r="AZ392" t="s">
        <v>4022</v>
      </c>
      <c r="BA392" t="s">
        <v>3630</v>
      </c>
      <c r="BB392" t="s">
        <v>4690</v>
      </c>
    </row>
    <row r="393" spans="1:54" s="6" customFormat="1" x14ac:dyDescent="0.45">
      <c r="A393" s="5">
        <v>45776.642546296287</v>
      </c>
      <c r="B393" s="6">
        <v>412819044</v>
      </c>
      <c r="C393" s="6" t="s">
        <v>3565</v>
      </c>
      <c r="D393" s="6">
        <v>2</v>
      </c>
      <c r="E393" s="6" t="s">
        <v>222</v>
      </c>
      <c r="G393" s="6">
        <v>2590</v>
      </c>
      <c r="H393" s="6" t="s">
        <v>951</v>
      </c>
      <c r="I393" s="6">
        <v>1937</v>
      </c>
      <c r="J393" s="6" t="s">
        <v>952</v>
      </c>
      <c r="K393" s="6" t="s">
        <v>953</v>
      </c>
      <c r="L393" s="6" t="s">
        <v>954</v>
      </c>
      <c r="M393" s="6" t="s">
        <v>267</v>
      </c>
      <c r="N393" s="6" t="s">
        <v>946</v>
      </c>
      <c r="O393" s="6" t="s">
        <v>946</v>
      </c>
      <c r="P393" s="6" t="s">
        <v>1130</v>
      </c>
      <c r="Q393" s="6">
        <v>0</v>
      </c>
      <c r="R393" s="6">
        <v>43.130749000000002</v>
      </c>
      <c r="S393" s="6">
        <v>76.908208000000002</v>
      </c>
      <c r="T393" s="6" t="s">
        <v>942</v>
      </c>
      <c r="U393" s="6" t="s">
        <v>943</v>
      </c>
      <c r="V393" s="6" t="s">
        <v>106</v>
      </c>
      <c r="X393" s="6">
        <v>6000</v>
      </c>
      <c r="Y393" s="6">
        <v>1920</v>
      </c>
      <c r="Z393" s="6">
        <v>6</v>
      </c>
      <c r="AA393" s="6">
        <v>20</v>
      </c>
      <c r="AG393" s="6" t="s">
        <v>948</v>
      </c>
      <c r="AI393" s="6" t="s">
        <v>1131</v>
      </c>
      <c r="AJ393" s="6" t="s">
        <v>1132</v>
      </c>
      <c r="AK393" s="6" t="s">
        <v>1133</v>
      </c>
      <c r="AL393" s="6" t="b">
        <v>1</v>
      </c>
      <c r="AM393" s="6" t="b">
        <v>0</v>
      </c>
      <c r="AP393" t="s">
        <v>3631</v>
      </c>
      <c r="AQ393" t="s">
        <v>3632</v>
      </c>
      <c r="AR393" t="s">
        <v>3633</v>
      </c>
      <c r="AS393" t="s">
        <v>3634</v>
      </c>
      <c r="AT393" s="44" t="s">
        <v>1131</v>
      </c>
      <c r="AU393" t="s">
        <v>1132</v>
      </c>
      <c r="AV393" t="s">
        <v>4021</v>
      </c>
      <c r="AW393" t="s">
        <v>4021</v>
      </c>
      <c r="AX393" t="s">
        <v>3648</v>
      </c>
      <c r="AY393" t="s">
        <v>4021</v>
      </c>
      <c r="AZ393" t="s">
        <v>4022</v>
      </c>
      <c r="BA393" t="s">
        <v>3630</v>
      </c>
      <c r="BB393" t="s">
        <v>4690</v>
      </c>
    </row>
    <row r="394" spans="1:54" s="6" customFormat="1" x14ac:dyDescent="0.45">
      <c r="A394" s="5">
        <v>45776.64162037037</v>
      </c>
      <c r="B394" s="6">
        <v>412819044</v>
      </c>
      <c r="C394" s="6" t="s">
        <v>3565</v>
      </c>
      <c r="D394" s="6">
        <v>1</v>
      </c>
      <c r="E394" s="6" t="s">
        <v>51</v>
      </c>
      <c r="G394" s="6">
        <v>2590</v>
      </c>
      <c r="H394" s="6" t="s">
        <v>951</v>
      </c>
      <c r="I394" s="6">
        <v>1937</v>
      </c>
      <c r="J394" s="6" t="s">
        <v>952</v>
      </c>
      <c r="K394" s="6" t="s">
        <v>953</v>
      </c>
      <c r="L394" s="6" t="s">
        <v>954</v>
      </c>
      <c r="M394" s="6" t="s">
        <v>267</v>
      </c>
      <c r="N394" s="6" t="s">
        <v>946</v>
      </c>
      <c r="O394" s="6" t="s">
        <v>946</v>
      </c>
      <c r="P394" s="6" t="s">
        <v>947</v>
      </c>
      <c r="Q394" s="6">
        <v>0</v>
      </c>
      <c r="R394" s="6">
        <v>43.289437</v>
      </c>
      <c r="S394" s="6">
        <v>76.994337999999999</v>
      </c>
      <c r="T394" s="6" t="s">
        <v>765</v>
      </c>
      <c r="U394" s="6" t="s">
        <v>766</v>
      </c>
      <c r="V394" s="6" t="s">
        <v>106</v>
      </c>
      <c r="X394" s="6">
        <v>6000</v>
      </c>
      <c r="Y394" s="6">
        <v>1920</v>
      </c>
      <c r="Z394" s="6">
        <v>8</v>
      </c>
      <c r="AB394" s="6">
        <v>1920</v>
      </c>
      <c r="AC394" s="6">
        <v>9</v>
      </c>
      <c r="AG394" s="6" t="s">
        <v>948</v>
      </c>
      <c r="AI394" s="6" t="s">
        <v>1131</v>
      </c>
      <c r="AJ394" s="6" t="s">
        <v>1132</v>
      </c>
      <c r="AK394" s="6" t="s">
        <v>1133</v>
      </c>
      <c r="AL394" s="6" t="b">
        <v>1</v>
      </c>
      <c r="AM394" s="6" t="b">
        <v>0</v>
      </c>
      <c r="AP394" t="s">
        <v>3631</v>
      </c>
      <c r="AQ394" t="s">
        <v>3632</v>
      </c>
      <c r="AR394" t="s">
        <v>3633</v>
      </c>
      <c r="AS394" t="s">
        <v>3634</v>
      </c>
      <c r="AT394" s="44" t="s">
        <v>1131</v>
      </c>
      <c r="AU394" t="s">
        <v>1132</v>
      </c>
      <c r="AV394" t="s">
        <v>4021</v>
      </c>
      <c r="AW394" t="s">
        <v>4021</v>
      </c>
      <c r="AX394" t="s">
        <v>3648</v>
      </c>
      <c r="AY394" t="s">
        <v>4021</v>
      </c>
      <c r="AZ394" t="s">
        <v>4022</v>
      </c>
      <c r="BA394" t="s">
        <v>3630</v>
      </c>
      <c r="BB394" t="s">
        <v>4690</v>
      </c>
    </row>
    <row r="395" spans="1:54" s="6" customFormat="1" x14ac:dyDescent="0.45">
      <c r="A395" s="5">
        <v>45776.641087962962</v>
      </c>
      <c r="B395" s="6">
        <v>412819044</v>
      </c>
      <c r="C395" s="6" t="s">
        <v>3565</v>
      </c>
      <c r="D395" s="6">
        <v>3</v>
      </c>
      <c r="E395" s="6" t="s">
        <v>1102</v>
      </c>
      <c r="G395" s="6">
        <v>2590</v>
      </c>
      <c r="H395" s="6" t="s">
        <v>951</v>
      </c>
      <c r="I395" s="6">
        <v>1937</v>
      </c>
      <c r="J395" s="6" t="s">
        <v>952</v>
      </c>
      <c r="K395" s="6" t="s">
        <v>953</v>
      </c>
      <c r="L395" s="6" t="s">
        <v>954</v>
      </c>
      <c r="M395" s="6" t="s">
        <v>267</v>
      </c>
      <c r="N395" s="6" t="s">
        <v>946</v>
      </c>
      <c r="O395" s="6" t="s">
        <v>946</v>
      </c>
      <c r="P395" s="6" t="s">
        <v>947</v>
      </c>
      <c r="Q395" s="6">
        <v>0</v>
      </c>
      <c r="R395" s="6">
        <v>43.289437</v>
      </c>
      <c r="S395" s="6">
        <v>76.994337999999999</v>
      </c>
      <c r="T395" s="6" t="s">
        <v>765</v>
      </c>
      <c r="U395" s="6" t="s">
        <v>766</v>
      </c>
      <c r="V395" s="6" t="s">
        <v>106</v>
      </c>
      <c r="X395" s="6">
        <v>6000</v>
      </c>
      <c r="Y395" s="6">
        <v>1919</v>
      </c>
      <c r="Z395" s="6">
        <v>8</v>
      </c>
      <c r="AA395" s="6">
        <v>2</v>
      </c>
      <c r="AB395" s="6">
        <v>1919</v>
      </c>
      <c r="AC395" s="6">
        <v>8</v>
      </c>
      <c r="AD395" s="6">
        <v>5</v>
      </c>
      <c r="AG395" s="6" t="s">
        <v>948</v>
      </c>
      <c r="AI395" s="6" t="s">
        <v>1131</v>
      </c>
      <c r="AJ395" s="6" t="s">
        <v>1132</v>
      </c>
      <c r="AK395" s="6" t="s">
        <v>1133</v>
      </c>
      <c r="AL395" s="6" t="b">
        <v>1</v>
      </c>
      <c r="AM395" s="6" t="b">
        <v>0</v>
      </c>
      <c r="AP395" t="s">
        <v>3631</v>
      </c>
      <c r="AQ395" t="s">
        <v>3632</v>
      </c>
      <c r="AR395" t="s">
        <v>3633</v>
      </c>
      <c r="AS395" t="s">
        <v>3634</v>
      </c>
      <c r="AT395" s="44" t="s">
        <v>1131</v>
      </c>
      <c r="AU395" t="s">
        <v>1132</v>
      </c>
      <c r="AV395" t="s">
        <v>4021</v>
      </c>
      <c r="AW395" t="s">
        <v>4021</v>
      </c>
      <c r="AX395" t="s">
        <v>3648</v>
      </c>
      <c r="AY395" t="s">
        <v>4021</v>
      </c>
      <c r="AZ395" t="s">
        <v>4022</v>
      </c>
      <c r="BA395" t="s">
        <v>3630</v>
      </c>
      <c r="BB395" t="s">
        <v>4690</v>
      </c>
    </row>
    <row r="396" spans="1:54" s="6" customFormat="1" x14ac:dyDescent="0.45">
      <c r="A396" s="5">
        <v>45776.640659722223</v>
      </c>
      <c r="B396" s="6">
        <v>412819044</v>
      </c>
      <c r="C396" s="6" t="s">
        <v>3565</v>
      </c>
      <c r="D396" s="6">
        <v>1</v>
      </c>
      <c r="E396" s="6" t="s">
        <v>65</v>
      </c>
      <c r="G396" s="6">
        <v>2590</v>
      </c>
      <c r="H396" s="6" t="s">
        <v>951</v>
      </c>
      <c r="I396" s="6">
        <v>1937</v>
      </c>
      <c r="J396" s="6" t="s">
        <v>952</v>
      </c>
      <c r="K396" s="6" t="s">
        <v>953</v>
      </c>
      <c r="L396" s="6" t="s">
        <v>954</v>
      </c>
      <c r="M396" s="6" t="s">
        <v>267</v>
      </c>
      <c r="N396" s="6" t="s">
        <v>946</v>
      </c>
      <c r="O396" s="6" t="s">
        <v>946</v>
      </c>
      <c r="P396" s="6" t="s">
        <v>947</v>
      </c>
      <c r="Q396" s="6">
        <v>0</v>
      </c>
      <c r="R396" s="6">
        <v>43.289437</v>
      </c>
      <c r="S396" s="6">
        <v>76.994337999999999</v>
      </c>
      <c r="T396" s="6" t="s">
        <v>765</v>
      </c>
      <c r="U396" s="6" t="s">
        <v>766</v>
      </c>
      <c r="V396" s="6" t="s">
        <v>106</v>
      </c>
      <c r="X396" s="6">
        <v>6000</v>
      </c>
      <c r="Y396" s="6">
        <v>1921</v>
      </c>
      <c r="Z396" s="6">
        <v>7</v>
      </c>
      <c r="AG396" s="6" t="s">
        <v>948</v>
      </c>
      <c r="AH396" s="6" t="s">
        <v>955</v>
      </c>
      <c r="AI396" s="6" t="s">
        <v>1131</v>
      </c>
      <c r="AJ396" s="6" t="s">
        <v>1132</v>
      </c>
      <c r="AK396" s="6" t="s">
        <v>1133</v>
      </c>
      <c r="AL396" s="6" t="b">
        <v>1</v>
      </c>
      <c r="AM396" s="6" t="b">
        <v>0</v>
      </c>
      <c r="AP396" t="s">
        <v>3631</v>
      </c>
      <c r="AQ396" t="s">
        <v>3632</v>
      </c>
      <c r="AR396" t="s">
        <v>3633</v>
      </c>
      <c r="AS396" t="s">
        <v>3634</v>
      </c>
      <c r="AT396" s="44" t="s">
        <v>1131</v>
      </c>
      <c r="AU396" t="s">
        <v>1132</v>
      </c>
      <c r="AV396" t="s">
        <v>4021</v>
      </c>
      <c r="AW396" t="s">
        <v>4021</v>
      </c>
      <c r="AX396" t="s">
        <v>3648</v>
      </c>
      <c r="AY396" t="s">
        <v>4021</v>
      </c>
      <c r="AZ396" t="s">
        <v>4022</v>
      </c>
      <c r="BA396" t="s">
        <v>3630</v>
      </c>
      <c r="BB396" t="s">
        <v>4690</v>
      </c>
    </row>
    <row r="397" spans="1:54" s="6" customFormat="1" x14ac:dyDescent="0.45">
      <c r="A397" s="5">
        <v>45776.640208333338</v>
      </c>
      <c r="B397" s="6">
        <v>412819044</v>
      </c>
      <c r="C397" s="6" t="s">
        <v>3565</v>
      </c>
      <c r="D397" s="6">
        <v>4</v>
      </c>
      <c r="E397" s="6" t="s">
        <v>835</v>
      </c>
      <c r="F397" s="6" t="s">
        <v>1134</v>
      </c>
      <c r="G397" s="6">
        <v>2590</v>
      </c>
      <c r="H397" s="6" t="s">
        <v>951</v>
      </c>
      <c r="I397" s="6">
        <v>1937</v>
      </c>
      <c r="J397" s="6" t="s">
        <v>952</v>
      </c>
      <c r="K397" s="6" t="s">
        <v>953</v>
      </c>
      <c r="L397" s="6" t="s">
        <v>954</v>
      </c>
      <c r="M397" s="6" t="s">
        <v>267</v>
      </c>
      <c r="N397" s="6" t="s">
        <v>946</v>
      </c>
      <c r="O397" s="6" t="s">
        <v>946</v>
      </c>
      <c r="P397" s="6" t="s">
        <v>947</v>
      </c>
      <c r="Q397" s="6">
        <v>0</v>
      </c>
      <c r="R397" s="6">
        <v>43.289437</v>
      </c>
      <c r="S397" s="6">
        <v>76.994337999999999</v>
      </c>
      <c r="T397" s="6" t="s">
        <v>765</v>
      </c>
      <c r="U397" s="6" t="s">
        <v>766</v>
      </c>
      <c r="V397" s="6" t="s">
        <v>106</v>
      </c>
      <c r="X397" s="6">
        <v>6000</v>
      </c>
      <c r="Y397" s="6">
        <v>1937</v>
      </c>
      <c r="Z397" s="6">
        <v>6</v>
      </c>
      <c r="AA397" s="6">
        <v>2</v>
      </c>
      <c r="AB397" s="6">
        <v>1937</v>
      </c>
      <c r="AC397" s="6">
        <v>6</v>
      </c>
      <c r="AD397" s="6">
        <v>11</v>
      </c>
      <c r="AG397" s="6" t="s">
        <v>948</v>
      </c>
      <c r="AH397" s="6" t="s">
        <v>949</v>
      </c>
      <c r="AI397" s="6" t="s">
        <v>1131</v>
      </c>
      <c r="AJ397" s="6" t="s">
        <v>1132</v>
      </c>
      <c r="AK397" s="6" t="s">
        <v>1133</v>
      </c>
      <c r="AL397" s="6" t="b">
        <v>1</v>
      </c>
      <c r="AM397" s="6" t="b">
        <v>0</v>
      </c>
      <c r="AP397" t="s">
        <v>3631</v>
      </c>
      <c r="AQ397" t="s">
        <v>3632</v>
      </c>
      <c r="AR397" t="s">
        <v>3633</v>
      </c>
      <c r="AS397" t="s">
        <v>3634</v>
      </c>
      <c r="AT397" s="44" t="s">
        <v>1131</v>
      </c>
      <c r="AU397" t="s">
        <v>1132</v>
      </c>
      <c r="AV397" t="s">
        <v>4021</v>
      </c>
      <c r="AW397" t="s">
        <v>4021</v>
      </c>
      <c r="AX397" t="s">
        <v>3648</v>
      </c>
      <c r="AY397" t="s">
        <v>4021</v>
      </c>
      <c r="AZ397" t="s">
        <v>4022</v>
      </c>
      <c r="BA397" t="s">
        <v>3630</v>
      </c>
      <c r="BB397" t="s">
        <v>4690</v>
      </c>
    </row>
    <row r="398" spans="1:54" s="6" customFormat="1" x14ac:dyDescent="0.45">
      <c r="A398" s="5">
        <v>45776.639432870383</v>
      </c>
      <c r="B398" s="6">
        <v>412819044</v>
      </c>
      <c r="C398" s="6" t="s">
        <v>3565</v>
      </c>
      <c r="D398" s="6">
        <v>1</v>
      </c>
      <c r="E398" s="6" t="s">
        <v>995</v>
      </c>
      <c r="G398" s="6">
        <v>2590</v>
      </c>
      <c r="H398" s="6" t="s">
        <v>951</v>
      </c>
      <c r="I398" s="6">
        <v>1937</v>
      </c>
      <c r="J398" s="6" t="s">
        <v>952</v>
      </c>
      <c r="K398" s="6" t="s">
        <v>953</v>
      </c>
      <c r="L398" s="6" t="s">
        <v>954</v>
      </c>
      <c r="M398" s="6" t="s">
        <v>267</v>
      </c>
      <c r="N398" s="6" t="s">
        <v>946</v>
      </c>
      <c r="O398" s="6" t="s">
        <v>946</v>
      </c>
      <c r="P398" s="6" t="s">
        <v>947</v>
      </c>
      <c r="Q398" s="6">
        <v>0</v>
      </c>
      <c r="R398" s="6">
        <v>43.289437</v>
      </c>
      <c r="S398" s="6">
        <v>76.994337999999999</v>
      </c>
      <c r="T398" s="6" t="s">
        <v>765</v>
      </c>
      <c r="U398" s="6" t="s">
        <v>766</v>
      </c>
      <c r="V398" s="6" t="s">
        <v>106</v>
      </c>
      <c r="X398" s="6">
        <v>6000</v>
      </c>
      <c r="Y398" s="6">
        <v>1921</v>
      </c>
      <c r="Z398" s="6">
        <v>5</v>
      </c>
      <c r="AA398" s="6">
        <v>14</v>
      </c>
      <c r="AB398" s="6">
        <v>1921</v>
      </c>
      <c r="AC398" s="6">
        <v>5</v>
      </c>
      <c r="AD398" s="6">
        <v>20</v>
      </c>
      <c r="AG398" s="6" t="s">
        <v>948</v>
      </c>
      <c r="AI398" s="6" t="s">
        <v>1131</v>
      </c>
      <c r="AJ398" s="6" t="s">
        <v>1132</v>
      </c>
      <c r="AK398" s="6" t="s">
        <v>1133</v>
      </c>
      <c r="AL398" s="6" t="b">
        <v>1</v>
      </c>
      <c r="AM398" s="6" t="b">
        <v>0</v>
      </c>
      <c r="AP398" t="s">
        <v>3631</v>
      </c>
      <c r="AQ398" t="s">
        <v>3632</v>
      </c>
      <c r="AR398" t="s">
        <v>3633</v>
      </c>
      <c r="AS398" t="s">
        <v>3634</v>
      </c>
      <c r="AT398" s="44" t="s">
        <v>1131</v>
      </c>
      <c r="AU398" t="s">
        <v>1132</v>
      </c>
      <c r="AV398" t="s">
        <v>4021</v>
      </c>
      <c r="AW398" t="s">
        <v>4021</v>
      </c>
      <c r="AX398" t="s">
        <v>3648</v>
      </c>
      <c r="AY398" t="s">
        <v>4021</v>
      </c>
      <c r="AZ398" t="s">
        <v>4022</v>
      </c>
      <c r="BA398" t="s">
        <v>3630</v>
      </c>
      <c r="BB398" t="s">
        <v>4690</v>
      </c>
    </row>
    <row r="399" spans="1:54" s="6" customFormat="1" x14ac:dyDescent="0.45">
      <c r="A399" s="5">
        <v>45776.638819444437</v>
      </c>
      <c r="B399" s="6">
        <v>412819044</v>
      </c>
      <c r="C399" s="6" t="s">
        <v>3565</v>
      </c>
      <c r="D399" s="6">
        <v>1</v>
      </c>
      <c r="E399" s="6" t="s">
        <v>995</v>
      </c>
      <c r="G399" s="6">
        <v>2590</v>
      </c>
      <c r="H399" s="6" t="s">
        <v>951</v>
      </c>
      <c r="I399" s="6">
        <v>1937</v>
      </c>
      <c r="J399" s="6" t="s">
        <v>952</v>
      </c>
      <c r="K399" s="6" t="s">
        <v>953</v>
      </c>
      <c r="L399" s="6" t="s">
        <v>954</v>
      </c>
      <c r="M399" s="6" t="s">
        <v>267</v>
      </c>
      <c r="N399" s="6" t="s">
        <v>946</v>
      </c>
      <c r="O399" s="6" t="s">
        <v>946</v>
      </c>
      <c r="P399" s="6" t="s">
        <v>947</v>
      </c>
      <c r="Q399" s="6">
        <v>0</v>
      </c>
      <c r="R399" s="6">
        <v>43.289437</v>
      </c>
      <c r="S399" s="6">
        <v>76.994337999999999</v>
      </c>
      <c r="T399" s="6" t="s">
        <v>765</v>
      </c>
      <c r="U399" s="6" t="s">
        <v>766</v>
      </c>
      <c r="V399" s="6" t="s">
        <v>106</v>
      </c>
      <c r="X399" s="6">
        <v>6000</v>
      </c>
      <c r="Y399" s="6">
        <v>1919</v>
      </c>
      <c r="Z399" s="6">
        <v>5</v>
      </c>
      <c r="AA399" s="6">
        <v>1</v>
      </c>
      <c r="AB399" s="6">
        <v>1919</v>
      </c>
      <c r="AC399" s="6">
        <v>5</v>
      </c>
      <c r="AD399" s="6">
        <v>15</v>
      </c>
      <c r="AG399" s="6" t="s">
        <v>948</v>
      </c>
      <c r="AI399" s="6" t="s">
        <v>1131</v>
      </c>
      <c r="AJ399" s="6" t="s">
        <v>1132</v>
      </c>
      <c r="AK399" s="6" t="s">
        <v>1133</v>
      </c>
      <c r="AL399" s="6" t="b">
        <v>1</v>
      </c>
      <c r="AM399" s="6" t="b">
        <v>0</v>
      </c>
      <c r="AP399" t="s">
        <v>3631</v>
      </c>
      <c r="AQ399" t="s">
        <v>3632</v>
      </c>
      <c r="AR399" t="s">
        <v>3633</v>
      </c>
      <c r="AS399" t="s">
        <v>3634</v>
      </c>
      <c r="AT399" s="44" t="s">
        <v>1131</v>
      </c>
      <c r="AU399" t="s">
        <v>1132</v>
      </c>
      <c r="AV399" t="s">
        <v>4021</v>
      </c>
      <c r="AW399" t="s">
        <v>4021</v>
      </c>
      <c r="AX399" t="s">
        <v>3648</v>
      </c>
      <c r="AY399" t="s">
        <v>4021</v>
      </c>
      <c r="AZ399" t="s">
        <v>4022</v>
      </c>
      <c r="BA399" t="s">
        <v>3630</v>
      </c>
      <c r="BB399" t="s">
        <v>4690</v>
      </c>
    </row>
    <row r="400" spans="1:54" s="6" customFormat="1" x14ac:dyDescent="0.45">
      <c r="A400" s="5">
        <v>45776.638287037043</v>
      </c>
      <c r="B400" s="6">
        <v>412819044</v>
      </c>
      <c r="C400" s="6" t="s">
        <v>3565</v>
      </c>
      <c r="D400" s="6">
        <v>1</v>
      </c>
      <c r="E400" s="6" t="s">
        <v>1013</v>
      </c>
      <c r="G400" s="6">
        <v>2590</v>
      </c>
      <c r="H400" s="6" t="s">
        <v>951</v>
      </c>
      <c r="I400" s="6">
        <v>1937</v>
      </c>
      <c r="J400" s="6" t="s">
        <v>952</v>
      </c>
      <c r="K400" s="6" t="s">
        <v>953</v>
      </c>
      <c r="L400" s="6" t="s">
        <v>954</v>
      </c>
      <c r="M400" s="6" t="s">
        <v>267</v>
      </c>
      <c r="N400" s="6" t="s">
        <v>946</v>
      </c>
      <c r="O400" s="6" t="s">
        <v>946</v>
      </c>
      <c r="P400" s="6" t="s">
        <v>947</v>
      </c>
      <c r="Q400" s="6">
        <v>0</v>
      </c>
      <c r="R400" s="6">
        <v>43.289437</v>
      </c>
      <c r="S400" s="6">
        <v>76.994337999999999</v>
      </c>
      <c r="T400" s="6" t="s">
        <v>765</v>
      </c>
      <c r="U400" s="6" t="s">
        <v>766</v>
      </c>
      <c r="V400" s="6" t="s">
        <v>106</v>
      </c>
      <c r="X400" s="6">
        <v>6000</v>
      </c>
      <c r="Y400" s="6">
        <v>1937</v>
      </c>
      <c r="Z400" s="6">
        <v>4</v>
      </c>
      <c r="AA400" s="6">
        <v>10</v>
      </c>
      <c r="AB400" s="6">
        <v>1937</v>
      </c>
      <c r="AC400" s="6">
        <v>4</v>
      </c>
      <c r="AD400" s="6">
        <v>20</v>
      </c>
      <c r="AG400" s="6" t="s">
        <v>948</v>
      </c>
      <c r="AH400" s="6" t="s">
        <v>949</v>
      </c>
      <c r="AI400" s="6" t="s">
        <v>1131</v>
      </c>
      <c r="AJ400" s="6" t="s">
        <v>1132</v>
      </c>
      <c r="AK400" s="6" t="s">
        <v>1133</v>
      </c>
      <c r="AL400" s="6" t="b">
        <v>1</v>
      </c>
      <c r="AM400" s="6" t="b">
        <v>0</v>
      </c>
      <c r="AP400" t="s">
        <v>3631</v>
      </c>
      <c r="AQ400" t="s">
        <v>3632</v>
      </c>
      <c r="AR400" t="s">
        <v>3633</v>
      </c>
      <c r="AS400" t="s">
        <v>3634</v>
      </c>
      <c r="AT400" s="44" t="s">
        <v>1131</v>
      </c>
      <c r="AU400" t="s">
        <v>1132</v>
      </c>
      <c r="AV400" t="s">
        <v>4021</v>
      </c>
      <c r="AW400" t="s">
        <v>4021</v>
      </c>
      <c r="AX400" t="s">
        <v>3648</v>
      </c>
      <c r="AY400" t="s">
        <v>4021</v>
      </c>
      <c r="AZ400" t="s">
        <v>4022</v>
      </c>
      <c r="BA400" t="s">
        <v>3630</v>
      </c>
      <c r="BB400" t="s">
        <v>4690</v>
      </c>
    </row>
    <row r="401" spans="1:54" s="6" customFormat="1" x14ac:dyDescent="0.45">
      <c r="A401" s="5">
        <v>45776.637731481482</v>
      </c>
      <c r="B401" s="6">
        <v>412819044</v>
      </c>
      <c r="C401" s="6" t="s">
        <v>3565</v>
      </c>
      <c r="D401" s="6">
        <v>1</v>
      </c>
      <c r="E401" s="6" t="s">
        <v>1013</v>
      </c>
      <c r="G401" s="6">
        <v>2590</v>
      </c>
      <c r="H401" s="6" t="s">
        <v>951</v>
      </c>
      <c r="I401" s="6">
        <v>1937</v>
      </c>
      <c r="J401" s="6" t="s">
        <v>952</v>
      </c>
      <c r="K401" s="6" t="s">
        <v>953</v>
      </c>
      <c r="L401" s="6" t="s">
        <v>954</v>
      </c>
      <c r="M401" s="6" t="s">
        <v>267</v>
      </c>
      <c r="N401" s="6" t="s">
        <v>946</v>
      </c>
      <c r="O401" s="6" t="s">
        <v>946</v>
      </c>
      <c r="P401" s="6" t="s">
        <v>947</v>
      </c>
      <c r="Q401" s="6">
        <v>0</v>
      </c>
      <c r="R401" s="6">
        <v>43.289437</v>
      </c>
      <c r="S401" s="6">
        <v>76.994337999999999</v>
      </c>
      <c r="T401" s="6" t="s">
        <v>765</v>
      </c>
      <c r="U401" s="6" t="s">
        <v>766</v>
      </c>
      <c r="V401" s="6" t="s">
        <v>106</v>
      </c>
      <c r="X401" s="6">
        <v>6000</v>
      </c>
      <c r="Y401" s="6">
        <v>1921</v>
      </c>
      <c r="Z401" s="6">
        <v>3</v>
      </c>
      <c r="AG401" s="6" t="s">
        <v>948</v>
      </c>
      <c r="AH401" s="6" t="s">
        <v>1135</v>
      </c>
      <c r="AI401" s="6" t="s">
        <v>1131</v>
      </c>
      <c r="AJ401" s="6" t="s">
        <v>1132</v>
      </c>
      <c r="AK401" s="6" t="s">
        <v>1133</v>
      </c>
      <c r="AL401" s="6" t="b">
        <v>1</v>
      </c>
      <c r="AM401" s="6" t="b">
        <v>0</v>
      </c>
      <c r="AP401" t="s">
        <v>3631</v>
      </c>
      <c r="AQ401" t="s">
        <v>3632</v>
      </c>
      <c r="AR401" t="s">
        <v>3633</v>
      </c>
      <c r="AS401" t="s">
        <v>3634</v>
      </c>
      <c r="AT401" s="44" t="s">
        <v>1131</v>
      </c>
      <c r="AU401" t="s">
        <v>1132</v>
      </c>
      <c r="AV401" t="s">
        <v>4021</v>
      </c>
      <c r="AW401" t="s">
        <v>4021</v>
      </c>
      <c r="AX401" t="s">
        <v>3648</v>
      </c>
      <c r="AY401" t="s">
        <v>4021</v>
      </c>
      <c r="AZ401" t="s">
        <v>4022</v>
      </c>
      <c r="BA401" t="s">
        <v>3630</v>
      </c>
      <c r="BB401" t="s">
        <v>4690</v>
      </c>
    </row>
    <row r="402" spans="1:54" s="6" customFormat="1" x14ac:dyDescent="0.45">
      <c r="A402" s="5">
        <v>45776.637152777781</v>
      </c>
      <c r="B402" s="6">
        <v>412819044</v>
      </c>
      <c r="C402" s="6" t="s">
        <v>3565</v>
      </c>
      <c r="D402" s="6">
        <v>1</v>
      </c>
      <c r="E402" s="6" t="s">
        <v>995</v>
      </c>
      <c r="G402" s="6">
        <v>2590</v>
      </c>
      <c r="H402" s="6" t="s">
        <v>951</v>
      </c>
      <c r="I402" s="6">
        <v>1937</v>
      </c>
      <c r="J402" s="6" t="s">
        <v>952</v>
      </c>
      <c r="K402" s="6" t="s">
        <v>953</v>
      </c>
      <c r="L402" s="6" t="s">
        <v>954</v>
      </c>
      <c r="M402" s="6" t="s">
        <v>267</v>
      </c>
      <c r="N402" s="6" t="s">
        <v>946</v>
      </c>
      <c r="O402" s="6" t="s">
        <v>946</v>
      </c>
      <c r="P402" s="6" t="s">
        <v>947</v>
      </c>
      <c r="Q402" s="6">
        <v>0</v>
      </c>
      <c r="R402" s="6">
        <v>43.289437</v>
      </c>
      <c r="S402" s="6">
        <v>76.994337999999999</v>
      </c>
      <c r="T402" s="6" t="s">
        <v>765</v>
      </c>
      <c r="U402" s="6" t="s">
        <v>766</v>
      </c>
      <c r="V402" s="6" t="s">
        <v>106</v>
      </c>
      <c r="X402" s="6">
        <v>6000</v>
      </c>
      <c r="Y402" s="6">
        <v>1920</v>
      </c>
      <c r="Z402" s="6">
        <v>3</v>
      </c>
      <c r="AA402" s="6">
        <v>22</v>
      </c>
      <c r="AG402" s="6" t="s">
        <v>948</v>
      </c>
      <c r="AI402" s="6" t="s">
        <v>1131</v>
      </c>
      <c r="AJ402" s="6" t="s">
        <v>1132</v>
      </c>
      <c r="AK402" s="6" t="s">
        <v>1133</v>
      </c>
      <c r="AL402" s="6" t="b">
        <v>1</v>
      </c>
      <c r="AM402" s="6" t="b">
        <v>0</v>
      </c>
      <c r="AP402" t="s">
        <v>3631</v>
      </c>
      <c r="AQ402" t="s">
        <v>3632</v>
      </c>
      <c r="AR402" t="s">
        <v>3633</v>
      </c>
      <c r="AS402" t="s">
        <v>3634</v>
      </c>
      <c r="AT402" s="44" t="s">
        <v>1131</v>
      </c>
      <c r="AU402" t="s">
        <v>1132</v>
      </c>
      <c r="AV402" t="s">
        <v>4021</v>
      </c>
      <c r="AW402" t="s">
        <v>4021</v>
      </c>
      <c r="AX402" t="s">
        <v>3648</v>
      </c>
      <c r="AY402" t="s">
        <v>4021</v>
      </c>
      <c r="AZ402" t="s">
        <v>4022</v>
      </c>
      <c r="BA402" t="s">
        <v>3630</v>
      </c>
      <c r="BB402" t="s">
        <v>4690</v>
      </c>
    </row>
    <row r="403" spans="1:54" s="6" customFormat="1" x14ac:dyDescent="0.45">
      <c r="A403" s="5">
        <v>45776.634745370371</v>
      </c>
      <c r="B403" s="6">
        <v>412819044</v>
      </c>
      <c r="C403" s="6" t="s">
        <v>3565</v>
      </c>
      <c r="D403" s="6">
        <v>2</v>
      </c>
      <c r="E403" s="6" t="s">
        <v>222</v>
      </c>
      <c r="G403" s="6">
        <v>2590</v>
      </c>
      <c r="H403" s="6" t="s">
        <v>951</v>
      </c>
      <c r="I403" s="6">
        <v>1937</v>
      </c>
      <c r="J403" s="6" t="s">
        <v>952</v>
      </c>
      <c r="K403" s="6" t="s">
        <v>953</v>
      </c>
      <c r="L403" s="6" t="s">
        <v>954</v>
      </c>
      <c r="M403" s="6" t="s">
        <v>973</v>
      </c>
      <c r="N403" s="6" t="s">
        <v>946</v>
      </c>
      <c r="O403" s="6" t="s">
        <v>946</v>
      </c>
      <c r="P403" s="6" t="s">
        <v>974</v>
      </c>
      <c r="Q403" s="6">
        <v>0</v>
      </c>
      <c r="R403" s="6">
        <v>42.866669999999999</v>
      </c>
      <c r="S403" s="6">
        <v>74.566670000000002</v>
      </c>
      <c r="T403" s="6" t="s">
        <v>975</v>
      </c>
      <c r="U403" s="6" t="s">
        <v>976</v>
      </c>
      <c r="V403" s="6" t="s">
        <v>106</v>
      </c>
      <c r="W403" s="6" t="s">
        <v>977</v>
      </c>
      <c r="X403" s="6">
        <v>6000</v>
      </c>
      <c r="Y403" s="6">
        <v>1919</v>
      </c>
      <c r="Z403" s="6">
        <v>10</v>
      </c>
      <c r="AG403" s="6" t="s">
        <v>948</v>
      </c>
      <c r="AJ403" s="6" t="s">
        <v>873</v>
      </c>
      <c r="AK403" s="6" t="s">
        <v>874</v>
      </c>
      <c r="AL403" s="6" t="b">
        <v>1</v>
      </c>
      <c r="AM403" s="6" t="b">
        <v>0</v>
      </c>
      <c r="AP403" t="s">
        <v>3631</v>
      </c>
      <c r="AQ403" t="s">
        <v>3632</v>
      </c>
      <c r="AR403" t="s">
        <v>3633</v>
      </c>
      <c r="AS403" t="s">
        <v>3634</v>
      </c>
      <c r="AT403" s="44" t="s">
        <v>1131</v>
      </c>
      <c r="AU403" t="s">
        <v>873</v>
      </c>
      <c r="AV403" t="s">
        <v>3840</v>
      </c>
      <c r="AW403" t="s">
        <v>3840</v>
      </c>
      <c r="AX403" t="s">
        <v>3651</v>
      </c>
      <c r="AY403" t="s">
        <v>3840</v>
      </c>
      <c r="AZ403" t="s">
        <v>3841</v>
      </c>
      <c r="BA403" t="s">
        <v>3630</v>
      </c>
      <c r="BB403" t="s">
        <v>4690</v>
      </c>
    </row>
    <row r="404" spans="1:54" s="6" customFormat="1" x14ac:dyDescent="0.45">
      <c r="A404" s="5">
        <v>45776.633425925931</v>
      </c>
      <c r="B404" s="6">
        <v>412819044</v>
      </c>
      <c r="C404" s="6" t="s">
        <v>3565</v>
      </c>
      <c r="D404" s="6">
        <v>1</v>
      </c>
      <c r="E404" s="6" t="s">
        <v>51</v>
      </c>
      <c r="G404" s="6">
        <v>2590</v>
      </c>
      <c r="H404" s="6" t="s">
        <v>951</v>
      </c>
      <c r="I404" s="6">
        <v>1937</v>
      </c>
      <c r="J404" s="6" t="s">
        <v>952</v>
      </c>
      <c r="K404" s="6" t="s">
        <v>953</v>
      </c>
      <c r="L404" s="6" t="s">
        <v>954</v>
      </c>
      <c r="M404" s="6" t="s">
        <v>267</v>
      </c>
      <c r="N404" s="6" t="s">
        <v>946</v>
      </c>
      <c r="O404" s="6" t="s">
        <v>946</v>
      </c>
      <c r="P404" s="6" t="s">
        <v>946</v>
      </c>
      <c r="Q404" s="6">
        <v>0</v>
      </c>
      <c r="V404" s="6" t="s">
        <v>119</v>
      </c>
      <c r="Y404" s="6">
        <v>1937</v>
      </c>
      <c r="AG404" s="6" t="s">
        <v>948</v>
      </c>
      <c r="AH404" s="6" t="s">
        <v>969</v>
      </c>
      <c r="AJ404" s="6" t="s">
        <v>873</v>
      </c>
      <c r="AK404" s="6" t="s">
        <v>874</v>
      </c>
      <c r="AL404" s="6" t="b">
        <v>1</v>
      </c>
      <c r="AM404" s="6" t="b">
        <v>0</v>
      </c>
      <c r="AP404" t="s">
        <v>3631</v>
      </c>
      <c r="AQ404" t="s">
        <v>3632</v>
      </c>
      <c r="AR404" t="s">
        <v>3633</v>
      </c>
      <c r="AS404" t="s">
        <v>3634</v>
      </c>
      <c r="AT404" s="44" t="s">
        <v>1131</v>
      </c>
      <c r="AU404" t="s">
        <v>873</v>
      </c>
      <c r="AV404" t="s">
        <v>3840</v>
      </c>
      <c r="AW404" t="s">
        <v>3840</v>
      </c>
      <c r="AX404" t="s">
        <v>3651</v>
      </c>
      <c r="AY404" t="s">
        <v>3840</v>
      </c>
      <c r="AZ404" t="s">
        <v>3841</v>
      </c>
      <c r="BA404" t="s">
        <v>3630</v>
      </c>
      <c r="BB404" t="s">
        <v>4690</v>
      </c>
    </row>
    <row r="405" spans="1:54" s="6" customFormat="1" x14ac:dyDescent="0.45">
      <c r="A405" s="5">
        <v>45775.686851851853</v>
      </c>
      <c r="B405" s="6">
        <v>412819044</v>
      </c>
      <c r="C405" s="6" t="s">
        <v>3565</v>
      </c>
      <c r="D405" s="6">
        <v>2</v>
      </c>
      <c r="E405" s="6" t="s">
        <v>222</v>
      </c>
      <c r="G405" s="6">
        <v>2590</v>
      </c>
      <c r="H405" s="6" t="s">
        <v>951</v>
      </c>
      <c r="I405" s="6">
        <v>1937</v>
      </c>
      <c r="J405" s="6" t="s">
        <v>952</v>
      </c>
      <c r="K405" s="6" t="s">
        <v>953</v>
      </c>
      <c r="L405" s="6" t="s">
        <v>954</v>
      </c>
      <c r="M405" s="6" t="s">
        <v>267</v>
      </c>
      <c r="N405" s="6" t="s">
        <v>946</v>
      </c>
      <c r="O405" s="6" t="s">
        <v>946</v>
      </c>
      <c r="P405" s="6" t="s">
        <v>946</v>
      </c>
      <c r="Q405" s="6">
        <v>0</v>
      </c>
      <c r="V405" s="6" t="s">
        <v>119</v>
      </c>
      <c r="X405" s="6">
        <v>6000</v>
      </c>
      <c r="Y405" s="6">
        <v>1937</v>
      </c>
      <c r="AG405" s="6" t="s">
        <v>948</v>
      </c>
      <c r="AH405" s="6" t="s">
        <v>997</v>
      </c>
      <c r="AI405" s="6" t="s">
        <v>832</v>
      </c>
      <c r="AJ405" s="6" t="s">
        <v>1136</v>
      </c>
      <c r="AK405" s="6" t="s">
        <v>1137</v>
      </c>
      <c r="AL405" s="6" t="b">
        <v>1</v>
      </c>
      <c r="AM405" s="6" t="b">
        <v>0</v>
      </c>
      <c r="AP405" t="s">
        <v>3631</v>
      </c>
      <c r="AQ405" t="s">
        <v>3632</v>
      </c>
      <c r="AR405" t="s">
        <v>3633</v>
      </c>
      <c r="AS405" t="s">
        <v>3634</v>
      </c>
      <c r="AT405" s="44" t="s">
        <v>832</v>
      </c>
      <c r="AU405" t="s">
        <v>1136</v>
      </c>
      <c r="AV405" t="s">
        <v>4023</v>
      </c>
      <c r="AW405" t="s">
        <v>4023</v>
      </c>
      <c r="AX405" t="s">
        <v>3657</v>
      </c>
      <c r="AY405" t="s">
        <v>4023</v>
      </c>
      <c r="AZ405" t="s">
        <v>4024</v>
      </c>
      <c r="BA405" t="s">
        <v>3630</v>
      </c>
      <c r="BB405" t="s">
        <v>4693</v>
      </c>
    </row>
    <row r="406" spans="1:54" s="6" customFormat="1" x14ac:dyDescent="0.45">
      <c r="A406" s="5">
        <v>45775.686469907407</v>
      </c>
      <c r="B406" s="6">
        <v>412819044</v>
      </c>
      <c r="C406" s="6" t="s">
        <v>3565</v>
      </c>
      <c r="D406" s="6">
        <v>1</v>
      </c>
      <c r="E406" s="6" t="s">
        <v>65</v>
      </c>
      <c r="G406" s="6">
        <v>2590</v>
      </c>
      <c r="H406" s="6" t="s">
        <v>951</v>
      </c>
      <c r="I406" s="6">
        <v>1937</v>
      </c>
      <c r="J406" s="6" t="s">
        <v>952</v>
      </c>
      <c r="K406" s="6" t="s">
        <v>953</v>
      </c>
      <c r="L406" s="6" t="s">
        <v>954</v>
      </c>
      <c r="M406" s="6" t="s">
        <v>267</v>
      </c>
      <c r="N406" s="6" t="s">
        <v>946</v>
      </c>
      <c r="O406" s="6" t="s">
        <v>946</v>
      </c>
      <c r="P406" s="6" t="s">
        <v>947</v>
      </c>
      <c r="Q406" s="6">
        <v>0</v>
      </c>
      <c r="R406" s="6">
        <v>43.289437</v>
      </c>
      <c r="S406" s="6">
        <v>76.994337999999999</v>
      </c>
      <c r="T406" s="6" t="s">
        <v>765</v>
      </c>
      <c r="U406" s="6" t="s">
        <v>766</v>
      </c>
      <c r="V406" s="6" t="s">
        <v>106</v>
      </c>
      <c r="X406" s="6">
        <v>6000</v>
      </c>
      <c r="Y406" s="6">
        <v>1904</v>
      </c>
      <c r="Z406" s="6">
        <v>7</v>
      </c>
      <c r="AG406" s="6" t="s">
        <v>948</v>
      </c>
      <c r="AI406" s="6" t="s">
        <v>832</v>
      </c>
      <c r="AJ406" s="6" t="s">
        <v>1136</v>
      </c>
      <c r="AK406" s="6" t="s">
        <v>1137</v>
      </c>
      <c r="AL406" s="6" t="b">
        <v>1</v>
      </c>
      <c r="AM406" s="6" t="b">
        <v>0</v>
      </c>
      <c r="AP406" t="s">
        <v>3631</v>
      </c>
      <c r="AQ406" t="s">
        <v>3632</v>
      </c>
      <c r="AR406" t="s">
        <v>3633</v>
      </c>
      <c r="AS406" t="s">
        <v>3634</v>
      </c>
      <c r="AT406" s="44" t="s">
        <v>832</v>
      </c>
      <c r="AU406" t="s">
        <v>1136</v>
      </c>
      <c r="AV406" t="s">
        <v>4023</v>
      </c>
      <c r="AW406" t="s">
        <v>4023</v>
      </c>
      <c r="AX406" t="s">
        <v>3657</v>
      </c>
      <c r="AY406" t="s">
        <v>4023</v>
      </c>
      <c r="AZ406" t="s">
        <v>4024</v>
      </c>
      <c r="BA406" t="s">
        <v>3630</v>
      </c>
      <c r="BB406" t="s">
        <v>4693</v>
      </c>
    </row>
    <row r="407" spans="1:54" s="6" customFormat="1" x14ac:dyDescent="0.45">
      <c r="A407" s="5">
        <v>45775.685555555552</v>
      </c>
      <c r="B407" s="6">
        <v>412819044</v>
      </c>
      <c r="C407" s="6" t="s">
        <v>3565</v>
      </c>
      <c r="D407" s="6">
        <v>2</v>
      </c>
      <c r="E407" s="6" t="s">
        <v>86</v>
      </c>
      <c r="G407" s="6">
        <v>2590</v>
      </c>
      <c r="H407" s="6" t="s">
        <v>951</v>
      </c>
      <c r="I407" s="6">
        <v>1937</v>
      </c>
      <c r="J407" s="6" t="s">
        <v>952</v>
      </c>
      <c r="K407" s="6" t="s">
        <v>953</v>
      </c>
      <c r="L407" s="6" t="s">
        <v>954</v>
      </c>
      <c r="M407" s="6" t="s">
        <v>267</v>
      </c>
      <c r="N407" s="6" t="s">
        <v>946</v>
      </c>
      <c r="O407" s="6" t="s">
        <v>946</v>
      </c>
      <c r="P407" s="6" t="s">
        <v>986</v>
      </c>
      <c r="Q407" s="6">
        <v>0</v>
      </c>
      <c r="T407" s="6" t="s">
        <v>3576</v>
      </c>
      <c r="U407" s="6" t="s">
        <v>3577</v>
      </c>
      <c r="V407" s="6" t="s">
        <v>106</v>
      </c>
      <c r="W407" s="6" t="s">
        <v>3578</v>
      </c>
      <c r="X407" s="6">
        <v>6000</v>
      </c>
      <c r="Y407" s="6">
        <v>1919</v>
      </c>
      <c r="Z407" s="6">
        <v>6</v>
      </c>
      <c r="AA407" s="6">
        <v>26</v>
      </c>
      <c r="AB407" s="6">
        <v>1919</v>
      </c>
      <c r="AC407" s="6">
        <v>6</v>
      </c>
      <c r="AD407" s="6">
        <v>29</v>
      </c>
      <c r="AG407" s="6" t="s">
        <v>948</v>
      </c>
      <c r="AI407" s="6" t="s">
        <v>832</v>
      </c>
      <c r="AJ407" s="6" t="s">
        <v>1138</v>
      </c>
      <c r="AK407" s="6" t="s">
        <v>1139</v>
      </c>
      <c r="AL407" s="6" t="b">
        <v>1</v>
      </c>
      <c r="AM407" s="6" t="b">
        <v>0</v>
      </c>
      <c r="AP407" t="s">
        <v>3631</v>
      </c>
      <c r="AQ407" t="s">
        <v>3632</v>
      </c>
      <c r="AR407" t="s">
        <v>3633</v>
      </c>
      <c r="AS407" t="s">
        <v>3634</v>
      </c>
      <c r="AT407" s="44" t="s">
        <v>832</v>
      </c>
      <c r="AU407" t="s">
        <v>1138</v>
      </c>
      <c r="AV407" t="s">
        <v>4025</v>
      </c>
      <c r="AW407" t="s">
        <v>4025</v>
      </c>
      <c r="AX407" t="s">
        <v>3648</v>
      </c>
      <c r="AY407" t="s">
        <v>4025</v>
      </c>
      <c r="AZ407" t="s">
        <v>4026</v>
      </c>
      <c r="BA407" t="s">
        <v>3630</v>
      </c>
      <c r="BB407" t="s">
        <v>4697</v>
      </c>
    </row>
    <row r="408" spans="1:54" s="6" customFormat="1" x14ac:dyDescent="0.45">
      <c r="A408" s="5">
        <v>45775.684965277767</v>
      </c>
      <c r="B408" s="6">
        <v>412819044</v>
      </c>
      <c r="C408" s="6" t="s">
        <v>3565</v>
      </c>
      <c r="D408" s="6">
        <v>1</v>
      </c>
      <c r="E408" s="6" t="s">
        <v>65</v>
      </c>
      <c r="G408" s="6">
        <v>2590</v>
      </c>
      <c r="H408" s="6" t="s">
        <v>951</v>
      </c>
      <c r="I408" s="6">
        <v>1937</v>
      </c>
      <c r="J408" s="6" t="s">
        <v>952</v>
      </c>
      <c r="K408" s="6" t="s">
        <v>953</v>
      </c>
      <c r="L408" s="6" t="s">
        <v>954</v>
      </c>
      <c r="M408" s="6" t="s">
        <v>267</v>
      </c>
      <c r="N408" s="6" t="s">
        <v>946</v>
      </c>
      <c r="O408" s="6" t="s">
        <v>946</v>
      </c>
      <c r="P408" s="6" t="s">
        <v>947</v>
      </c>
      <c r="Q408" s="6">
        <v>0</v>
      </c>
      <c r="R408" s="6">
        <v>43.289437</v>
      </c>
      <c r="S408" s="6">
        <v>76.994337999999999</v>
      </c>
      <c r="T408" s="6" t="s">
        <v>765</v>
      </c>
      <c r="U408" s="6" t="s">
        <v>766</v>
      </c>
      <c r="V408" s="6" t="s">
        <v>106</v>
      </c>
      <c r="X408" s="6">
        <v>6000</v>
      </c>
      <c r="Y408" s="6">
        <v>1937</v>
      </c>
      <c r="Z408" s="6">
        <v>7</v>
      </c>
      <c r="AA408" s="6">
        <v>1</v>
      </c>
      <c r="AB408" s="6">
        <v>1937</v>
      </c>
      <c r="AC408" s="6">
        <v>7</v>
      </c>
      <c r="AD408" s="6">
        <v>10</v>
      </c>
      <c r="AG408" s="6" t="s">
        <v>948</v>
      </c>
      <c r="AH408" s="6" t="s">
        <v>949</v>
      </c>
      <c r="AI408" s="6" t="s">
        <v>832</v>
      </c>
      <c r="AJ408" s="6" t="s">
        <v>1138</v>
      </c>
      <c r="AK408" s="6" t="s">
        <v>1139</v>
      </c>
      <c r="AL408" s="6" t="b">
        <v>1</v>
      </c>
      <c r="AM408" s="6" t="b">
        <v>0</v>
      </c>
      <c r="AP408" t="s">
        <v>3631</v>
      </c>
      <c r="AQ408" t="s">
        <v>3632</v>
      </c>
      <c r="AR408" t="s">
        <v>3633</v>
      </c>
      <c r="AS408" t="s">
        <v>3634</v>
      </c>
      <c r="AT408" s="44" t="s">
        <v>832</v>
      </c>
      <c r="AU408" t="s">
        <v>1138</v>
      </c>
      <c r="AV408" t="s">
        <v>4025</v>
      </c>
      <c r="AW408" t="s">
        <v>4025</v>
      </c>
      <c r="AX408" t="s">
        <v>3648</v>
      </c>
      <c r="AY408" t="s">
        <v>4025</v>
      </c>
      <c r="AZ408" t="s">
        <v>4026</v>
      </c>
      <c r="BA408" t="s">
        <v>3630</v>
      </c>
      <c r="BB408" t="s">
        <v>4697</v>
      </c>
    </row>
    <row r="409" spans="1:54" s="6" customFormat="1" x14ac:dyDescent="0.45">
      <c r="A409" s="5">
        <v>45775.684490740743</v>
      </c>
      <c r="B409" s="6">
        <v>412819044</v>
      </c>
      <c r="C409" s="6" t="s">
        <v>3565</v>
      </c>
      <c r="D409" s="6">
        <v>1</v>
      </c>
      <c r="E409" s="6" t="s">
        <v>51</v>
      </c>
      <c r="G409" s="6">
        <v>2590</v>
      </c>
      <c r="H409" s="6" t="s">
        <v>951</v>
      </c>
      <c r="I409" s="6">
        <v>1937</v>
      </c>
      <c r="J409" s="6" t="s">
        <v>952</v>
      </c>
      <c r="K409" s="6" t="s">
        <v>953</v>
      </c>
      <c r="L409" s="6" t="s">
        <v>954</v>
      </c>
      <c r="M409" s="6" t="s">
        <v>267</v>
      </c>
      <c r="N409" s="6" t="s">
        <v>946</v>
      </c>
      <c r="O409" s="6" t="s">
        <v>946</v>
      </c>
      <c r="P409" s="6" t="s">
        <v>947</v>
      </c>
      <c r="Q409" s="6">
        <v>0</v>
      </c>
      <c r="R409" s="6">
        <v>43.289437</v>
      </c>
      <c r="S409" s="6">
        <v>76.994337999999999</v>
      </c>
      <c r="T409" s="6" t="s">
        <v>765</v>
      </c>
      <c r="U409" s="6" t="s">
        <v>766</v>
      </c>
      <c r="V409" s="6" t="s">
        <v>106</v>
      </c>
      <c r="X409" s="6">
        <v>6000</v>
      </c>
      <c r="Y409" s="6">
        <v>1920</v>
      </c>
      <c r="Z409" s="6">
        <v>7</v>
      </c>
      <c r="AG409" s="6" t="s">
        <v>948</v>
      </c>
      <c r="AH409" s="6" t="s">
        <v>990</v>
      </c>
      <c r="AI409" s="6" t="s">
        <v>832</v>
      </c>
      <c r="AJ409" s="6" t="s">
        <v>1138</v>
      </c>
      <c r="AK409" s="6" t="s">
        <v>1139</v>
      </c>
      <c r="AL409" s="6" t="b">
        <v>1</v>
      </c>
      <c r="AM409" s="6" t="b">
        <v>0</v>
      </c>
      <c r="AP409" t="s">
        <v>3631</v>
      </c>
      <c r="AQ409" t="s">
        <v>3632</v>
      </c>
      <c r="AR409" t="s">
        <v>3633</v>
      </c>
      <c r="AS409" t="s">
        <v>3634</v>
      </c>
      <c r="AT409" s="44" t="s">
        <v>832</v>
      </c>
      <c r="AU409" t="s">
        <v>1138</v>
      </c>
      <c r="AV409" t="s">
        <v>4025</v>
      </c>
      <c r="AW409" t="s">
        <v>4025</v>
      </c>
      <c r="AX409" t="s">
        <v>3648</v>
      </c>
      <c r="AY409" t="s">
        <v>4025</v>
      </c>
      <c r="AZ409" t="s">
        <v>4026</v>
      </c>
      <c r="BA409" t="s">
        <v>3630</v>
      </c>
      <c r="BB409" t="s">
        <v>4697</v>
      </c>
    </row>
    <row r="410" spans="1:54" s="6" customFormat="1" x14ac:dyDescent="0.45">
      <c r="A410" s="5">
        <v>45775.684039351851</v>
      </c>
      <c r="B410" s="6">
        <v>412819044</v>
      </c>
      <c r="C410" s="6" t="s">
        <v>3565</v>
      </c>
      <c r="D410" s="6">
        <v>2</v>
      </c>
      <c r="E410" s="6" t="s">
        <v>222</v>
      </c>
      <c r="G410" s="6">
        <v>2590</v>
      </c>
      <c r="H410" s="6" t="s">
        <v>951</v>
      </c>
      <c r="I410" s="6">
        <v>1937</v>
      </c>
      <c r="J410" s="6" t="s">
        <v>952</v>
      </c>
      <c r="K410" s="6" t="s">
        <v>953</v>
      </c>
      <c r="L410" s="6" t="s">
        <v>954</v>
      </c>
      <c r="M410" s="6" t="s">
        <v>267</v>
      </c>
      <c r="N410" s="6" t="s">
        <v>946</v>
      </c>
      <c r="O410" s="6" t="s">
        <v>946</v>
      </c>
      <c r="P410" s="6" t="s">
        <v>947</v>
      </c>
      <c r="Q410" s="6">
        <v>0</v>
      </c>
      <c r="R410" s="6">
        <v>43.289437</v>
      </c>
      <c r="S410" s="6">
        <v>76.994337999999999</v>
      </c>
      <c r="T410" s="6" t="s">
        <v>765</v>
      </c>
      <c r="U410" s="6" t="s">
        <v>766</v>
      </c>
      <c r="V410" s="6" t="s">
        <v>106</v>
      </c>
      <c r="X410" s="6">
        <v>6000</v>
      </c>
      <c r="Y410" s="6">
        <v>1919</v>
      </c>
      <c r="Z410" s="6">
        <v>6</v>
      </c>
      <c r="AA410" s="6">
        <v>25</v>
      </c>
      <c r="AB410" s="6">
        <v>1919</v>
      </c>
      <c r="AC410" s="6">
        <v>6</v>
      </c>
      <c r="AD410" s="6">
        <v>30</v>
      </c>
      <c r="AG410" s="6" t="s">
        <v>948</v>
      </c>
      <c r="AI410" s="6" t="s">
        <v>832</v>
      </c>
      <c r="AJ410" s="6" t="s">
        <v>1138</v>
      </c>
      <c r="AK410" s="6" t="s">
        <v>1139</v>
      </c>
      <c r="AL410" s="6" t="b">
        <v>1</v>
      </c>
      <c r="AM410" s="6" t="b">
        <v>0</v>
      </c>
      <c r="AP410" t="s">
        <v>3631</v>
      </c>
      <c r="AQ410" t="s">
        <v>3632</v>
      </c>
      <c r="AR410" t="s">
        <v>3633</v>
      </c>
      <c r="AS410" t="s">
        <v>3634</v>
      </c>
      <c r="AT410" s="44" t="s">
        <v>832</v>
      </c>
      <c r="AU410" t="s">
        <v>1138</v>
      </c>
      <c r="AV410" t="s">
        <v>4025</v>
      </c>
      <c r="AW410" t="s">
        <v>4025</v>
      </c>
      <c r="AX410" t="s">
        <v>3648</v>
      </c>
      <c r="AY410" t="s">
        <v>4025</v>
      </c>
      <c r="AZ410" t="s">
        <v>4026</v>
      </c>
      <c r="BA410" t="s">
        <v>3630</v>
      </c>
      <c r="BB410" t="s">
        <v>4697</v>
      </c>
    </row>
    <row r="411" spans="1:54" s="6" customFormat="1" x14ac:dyDescent="0.45">
      <c r="A411" s="5">
        <v>45775.683553240742</v>
      </c>
      <c r="B411" s="6">
        <v>412819044</v>
      </c>
      <c r="C411" s="6" t="s">
        <v>3565</v>
      </c>
      <c r="D411" s="6">
        <v>1</v>
      </c>
      <c r="E411" s="6" t="s">
        <v>51</v>
      </c>
      <c r="G411" s="6">
        <v>2590</v>
      </c>
      <c r="H411" s="6" t="s">
        <v>951</v>
      </c>
      <c r="I411" s="6">
        <v>1937</v>
      </c>
      <c r="J411" s="6" t="s">
        <v>952</v>
      </c>
      <c r="K411" s="6" t="s">
        <v>953</v>
      </c>
      <c r="L411" s="6" t="s">
        <v>954</v>
      </c>
      <c r="M411" s="6" t="s">
        <v>267</v>
      </c>
      <c r="N411" s="6" t="s">
        <v>946</v>
      </c>
      <c r="O411" s="6" t="s">
        <v>946</v>
      </c>
      <c r="P411" s="6" t="s">
        <v>947</v>
      </c>
      <c r="Q411" s="6">
        <v>0</v>
      </c>
      <c r="R411" s="6">
        <v>43.289437</v>
      </c>
      <c r="S411" s="6">
        <v>76.994337999999999</v>
      </c>
      <c r="T411" s="6" t="s">
        <v>765</v>
      </c>
      <c r="U411" s="6" t="s">
        <v>766</v>
      </c>
      <c r="V411" s="6" t="s">
        <v>106</v>
      </c>
      <c r="X411" s="6">
        <v>6000</v>
      </c>
      <c r="Y411" s="6">
        <v>1919</v>
      </c>
      <c r="Z411" s="6">
        <v>6</v>
      </c>
      <c r="AA411" s="6">
        <v>4</v>
      </c>
      <c r="AB411" s="6">
        <v>1919</v>
      </c>
      <c r="AC411" s="6">
        <v>6</v>
      </c>
      <c r="AD411" s="6">
        <v>5</v>
      </c>
      <c r="AE411" s="6" t="s">
        <v>1140</v>
      </c>
      <c r="AG411" s="6" t="s">
        <v>948</v>
      </c>
      <c r="AI411" s="6" t="s">
        <v>832</v>
      </c>
      <c r="AJ411" s="6" t="s">
        <v>1138</v>
      </c>
      <c r="AK411" s="6" t="s">
        <v>1139</v>
      </c>
      <c r="AL411" s="6" t="b">
        <v>1</v>
      </c>
      <c r="AM411" s="6" t="b">
        <v>0</v>
      </c>
      <c r="AP411" t="s">
        <v>3631</v>
      </c>
      <c r="AQ411" t="s">
        <v>3632</v>
      </c>
      <c r="AR411" t="s">
        <v>3633</v>
      </c>
      <c r="AS411" t="s">
        <v>3634</v>
      </c>
      <c r="AT411" s="44" t="s">
        <v>832</v>
      </c>
      <c r="AU411" t="s">
        <v>1138</v>
      </c>
      <c r="AV411" t="s">
        <v>4025</v>
      </c>
      <c r="AW411" t="s">
        <v>4025</v>
      </c>
      <c r="AX411" t="s">
        <v>3648</v>
      </c>
      <c r="AY411" t="s">
        <v>4025</v>
      </c>
      <c r="AZ411" t="s">
        <v>4026</v>
      </c>
      <c r="BA411" t="s">
        <v>3630</v>
      </c>
      <c r="BB411" t="s">
        <v>4697</v>
      </c>
    </row>
    <row r="412" spans="1:54" s="6" customFormat="1" x14ac:dyDescent="0.45">
      <c r="A412" s="5">
        <v>45775.682974537027</v>
      </c>
      <c r="B412" s="6">
        <v>412819044</v>
      </c>
      <c r="C412" s="6" t="s">
        <v>3565</v>
      </c>
      <c r="D412" s="6">
        <v>3</v>
      </c>
      <c r="E412" s="6" t="s">
        <v>153</v>
      </c>
      <c r="G412" s="6">
        <v>2590</v>
      </c>
      <c r="H412" s="6" t="s">
        <v>951</v>
      </c>
      <c r="I412" s="6">
        <v>1937</v>
      </c>
      <c r="J412" s="6" t="s">
        <v>952</v>
      </c>
      <c r="K412" s="6" t="s">
        <v>953</v>
      </c>
      <c r="L412" s="6" t="s">
        <v>954</v>
      </c>
      <c r="M412" s="6" t="s">
        <v>267</v>
      </c>
      <c r="N412" s="6" t="s">
        <v>946</v>
      </c>
      <c r="O412" s="6" t="s">
        <v>946</v>
      </c>
      <c r="P412" s="6" t="s">
        <v>947</v>
      </c>
      <c r="Q412" s="6">
        <v>0</v>
      </c>
      <c r="R412" s="6">
        <v>43.289437</v>
      </c>
      <c r="S412" s="6">
        <v>76.994337999999999</v>
      </c>
      <c r="T412" s="6" t="s">
        <v>765</v>
      </c>
      <c r="U412" s="6" t="s">
        <v>766</v>
      </c>
      <c r="V412" s="6" t="s">
        <v>106</v>
      </c>
      <c r="X412" s="6">
        <v>6000</v>
      </c>
      <c r="Y412" s="6">
        <v>1920</v>
      </c>
      <c r="Z412" s="6">
        <v>6</v>
      </c>
      <c r="AA412" s="6">
        <v>20</v>
      </c>
      <c r="AB412" s="6">
        <v>1920</v>
      </c>
      <c r="AC412" s="6">
        <v>6</v>
      </c>
      <c r="AD412" s="6">
        <v>29</v>
      </c>
      <c r="AG412" s="6" t="s">
        <v>948</v>
      </c>
      <c r="AI412" s="6" t="s">
        <v>832</v>
      </c>
      <c r="AJ412" s="6" t="s">
        <v>1138</v>
      </c>
      <c r="AK412" s="6" t="s">
        <v>1139</v>
      </c>
      <c r="AL412" s="6" t="b">
        <v>1</v>
      </c>
      <c r="AM412" s="6" t="b">
        <v>0</v>
      </c>
      <c r="AP412" t="s">
        <v>3631</v>
      </c>
      <c r="AQ412" t="s">
        <v>3632</v>
      </c>
      <c r="AR412" t="s">
        <v>3633</v>
      </c>
      <c r="AS412" t="s">
        <v>3634</v>
      </c>
      <c r="AT412" s="44" t="s">
        <v>832</v>
      </c>
      <c r="AU412" t="s">
        <v>1138</v>
      </c>
      <c r="AV412" t="s">
        <v>4025</v>
      </c>
      <c r="AW412" t="s">
        <v>4025</v>
      </c>
      <c r="AX412" t="s">
        <v>3648</v>
      </c>
      <c r="AY412" t="s">
        <v>4025</v>
      </c>
      <c r="AZ412" t="s">
        <v>4026</v>
      </c>
      <c r="BA412" t="s">
        <v>3630</v>
      </c>
      <c r="BB412" t="s">
        <v>4697</v>
      </c>
    </row>
    <row r="413" spans="1:54" s="6" customFormat="1" x14ac:dyDescent="0.45">
      <c r="A413" s="5">
        <v>45775.681643518517</v>
      </c>
      <c r="B413" s="6">
        <v>412819044</v>
      </c>
      <c r="C413" s="6" t="s">
        <v>3565</v>
      </c>
      <c r="D413" s="6">
        <v>1</v>
      </c>
      <c r="E413" s="6" t="s">
        <v>995</v>
      </c>
      <c r="G413" s="6">
        <v>2590</v>
      </c>
      <c r="H413" s="6" t="s">
        <v>951</v>
      </c>
      <c r="I413" s="6">
        <v>1937</v>
      </c>
      <c r="J413" s="6" t="s">
        <v>952</v>
      </c>
      <c r="K413" s="6" t="s">
        <v>953</v>
      </c>
      <c r="L413" s="6" t="s">
        <v>954</v>
      </c>
      <c r="M413" s="6" t="s">
        <v>267</v>
      </c>
      <c r="N413" s="6" t="s">
        <v>946</v>
      </c>
      <c r="O413" s="6" t="s">
        <v>946</v>
      </c>
      <c r="P413" s="6" t="s">
        <v>986</v>
      </c>
      <c r="Q413" s="6">
        <v>0</v>
      </c>
      <c r="T413" s="6" t="s">
        <v>3576</v>
      </c>
      <c r="U413" s="6" t="s">
        <v>3577</v>
      </c>
      <c r="V413" s="6" t="s">
        <v>106</v>
      </c>
      <c r="W413" s="6" t="s">
        <v>3578</v>
      </c>
      <c r="X413" s="6">
        <v>6000</v>
      </c>
      <c r="Y413" s="6">
        <v>1919</v>
      </c>
      <c r="Z413" s="6">
        <v>7</v>
      </c>
      <c r="AG413" s="6" t="s">
        <v>948</v>
      </c>
      <c r="AH413" s="6" t="s">
        <v>987</v>
      </c>
      <c r="AI413" s="6" t="s">
        <v>832</v>
      </c>
      <c r="AJ413" s="6" t="s">
        <v>1138</v>
      </c>
      <c r="AK413" s="6" t="s">
        <v>1141</v>
      </c>
      <c r="AL413" s="6" t="b">
        <v>1</v>
      </c>
      <c r="AM413" s="6" t="b">
        <v>0</v>
      </c>
      <c r="AP413" t="s">
        <v>3631</v>
      </c>
      <c r="AQ413" t="s">
        <v>3632</v>
      </c>
      <c r="AR413" t="s">
        <v>3633</v>
      </c>
      <c r="AS413" t="s">
        <v>3634</v>
      </c>
      <c r="AT413" s="44" t="s">
        <v>832</v>
      </c>
      <c r="AU413" t="s">
        <v>1138</v>
      </c>
      <c r="AV413" t="s">
        <v>4027</v>
      </c>
      <c r="AW413" t="s">
        <v>4027</v>
      </c>
      <c r="AX413" t="s">
        <v>3913</v>
      </c>
      <c r="AY413" t="s">
        <v>4027</v>
      </c>
      <c r="AZ413" t="s">
        <v>4028</v>
      </c>
      <c r="BA413" t="s">
        <v>3630</v>
      </c>
      <c r="BB413" t="s">
        <v>4693</v>
      </c>
    </row>
    <row r="414" spans="1:54" s="6" customFormat="1" x14ac:dyDescent="0.45">
      <c r="A414" s="5">
        <v>45775.680879629617</v>
      </c>
      <c r="B414" s="6">
        <v>412819044</v>
      </c>
      <c r="C414" s="6" t="s">
        <v>3565</v>
      </c>
      <c r="D414" s="6">
        <v>2</v>
      </c>
      <c r="E414" s="6" t="s">
        <v>1142</v>
      </c>
      <c r="G414" s="6">
        <v>2590</v>
      </c>
      <c r="H414" s="6" t="s">
        <v>951</v>
      </c>
      <c r="I414" s="6">
        <v>1937</v>
      </c>
      <c r="J414" s="6" t="s">
        <v>952</v>
      </c>
      <c r="K414" s="6" t="s">
        <v>953</v>
      </c>
      <c r="L414" s="6" t="s">
        <v>954</v>
      </c>
      <c r="M414" s="6" t="s">
        <v>267</v>
      </c>
      <c r="N414" s="6" t="s">
        <v>946</v>
      </c>
      <c r="O414" s="6" t="s">
        <v>946</v>
      </c>
      <c r="P414" s="6" t="s">
        <v>947</v>
      </c>
      <c r="Q414" s="6">
        <v>0</v>
      </c>
      <c r="R414" s="6">
        <v>43.289437</v>
      </c>
      <c r="S414" s="6">
        <v>76.994337999999999</v>
      </c>
      <c r="T414" s="6" t="s">
        <v>765</v>
      </c>
      <c r="U414" s="6" t="s">
        <v>766</v>
      </c>
      <c r="V414" s="6" t="s">
        <v>106</v>
      </c>
      <c r="X414" s="6">
        <v>6000</v>
      </c>
      <c r="Y414" s="6">
        <v>1937</v>
      </c>
      <c r="Z414" s="6">
        <v>7</v>
      </c>
      <c r="AA414" s="6">
        <v>1</v>
      </c>
      <c r="AB414" s="6">
        <v>1937</v>
      </c>
      <c r="AC414" s="6">
        <v>7</v>
      </c>
      <c r="AD414" s="6">
        <v>10</v>
      </c>
      <c r="AG414" s="6" t="s">
        <v>948</v>
      </c>
      <c r="AH414" s="6" t="s">
        <v>949</v>
      </c>
      <c r="AI414" s="6" t="s">
        <v>832</v>
      </c>
      <c r="AJ414" s="6" t="s">
        <v>1138</v>
      </c>
      <c r="AK414" s="6" t="s">
        <v>1141</v>
      </c>
      <c r="AL414" s="6" t="b">
        <v>1</v>
      </c>
      <c r="AM414" s="6" t="b">
        <v>0</v>
      </c>
      <c r="AP414" t="s">
        <v>3631</v>
      </c>
      <c r="AQ414" t="s">
        <v>3632</v>
      </c>
      <c r="AR414" t="s">
        <v>3633</v>
      </c>
      <c r="AS414" t="s">
        <v>3634</v>
      </c>
      <c r="AT414" s="44" t="s">
        <v>832</v>
      </c>
      <c r="AU414" t="s">
        <v>1138</v>
      </c>
      <c r="AV414" t="s">
        <v>4027</v>
      </c>
      <c r="AW414" t="s">
        <v>4027</v>
      </c>
      <c r="AX414" t="s">
        <v>3913</v>
      </c>
      <c r="AY414" t="s">
        <v>4027</v>
      </c>
      <c r="AZ414" t="s">
        <v>4028</v>
      </c>
      <c r="BA414" t="s">
        <v>3630</v>
      </c>
      <c r="BB414" t="s">
        <v>4693</v>
      </c>
    </row>
    <row r="415" spans="1:54" s="6" customFormat="1" x14ac:dyDescent="0.45">
      <c r="A415" s="5">
        <v>45775.679791666669</v>
      </c>
      <c r="B415" s="6">
        <v>412819044</v>
      </c>
      <c r="C415" s="6" t="s">
        <v>3565</v>
      </c>
      <c r="D415" s="6">
        <v>1</v>
      </c>
      <c r="E415" s="6" t="s">
        <v>995</v>
      </c>
      <c r="G415" s="6">
        <v>2590</v>
      </c>
      <c r="H415" s="6" t="s">
        <v>951</v>
      </c>
      <c r="I415" s="6">
        <v>1937</v>
      </c>
      <c r="J415" s="6" t="s">
        <v>952</v>
      </c>
      <c r="K415" s="6" t="s">
        <v>953</v>
      </c>
      <c r="L415" s="6" t="s">
        <v>954</v>
      </c>
      <c r="M415" s="6" t="s">
        <v>267</v>
      </c>
      <c r="N415" s="6" t="s">
        <v>946</v>
      </c>
      <c r="O415" s="6" t="s">
        <v>946</v>
      </c>
      <c r="P415" s="6" t="s">
        <v>947</v>
      </c>
      <c r="Q415" s="6">
        <v>0</v>
      </c>
      <c r="R415" s="6">
        <v>43.289437</v>
      </c>
      <c r="S415" s="6">
        <v>76.994337999999999</v>
      </c>
      <c r="T415" s="6" t="s">
        <v>765</v>
      </c>
      <c r="U415" s="6" t="s">
        <v>766</v>
      </c>
      <c r="V415" s="6" t="s">
        <v>106</v>
      </c>
      <c r="X415" s="6">
        <v>6000</v>
      </c>
      <c r="Y415" s="6">
        <v>1920</v>
      </c>
      <c r="Z415" s="6">
        <v>6</v>
      </c>
      <c r="AA415" s="6">
        <v>22</v>
      </c>
      <c r="AE415" s="6" t="s">
        <v>994</v>
      </c>
      <c r="AG415" s="6" t="s">
        <v>948</v>
      </c>
      <c r="AI415" s="6" t="s">
        <v>832</v>
      </c>
      <c r="AJ415" s="6" t="s">
        <v>1138</v>
      </c>
      <c r="AK415" s="6" t="s">
        <v>1141</v>
      </c>
      <c r="AL415" s="6" t="b">
        <v>1</v>
      </c>
      <c r="AM415" s="6" t="b">
        <v>0</v>
      </c>
      <c r="AP415" t="s">
        <v>3631</v>
      </c>
      <c r="AQ415" t="s">
        <v>3632</v>
      </c>
      <c r="AR415" t="s">
        <v>3633</v>
      </c>
      <c r="AS415" t="s">
        <v>3634</v>
      </c>
      <c r="AT415" s="44" t="s">
        <v>832</v>
      </c>
      <c r="AU415" t="s">
        <v>1138</v>
      </c>
      <c r="AV415" t="s">
        <v>4027</v>
      </c>
      <c r="AW415" t="s">
        <v>4027</v>
      </c>
      <c r="AX415" t="s">
        <v>3913</v>
      </c>
      <c r="AY415" t="s">
        <v>4027</v>
      </c>
      <c r="AZ415" t="s">
        <v>4028</v>
      </c>
      <c r="BA415" t="s">
        <v>3630</v>
      </c>
      <c r="BB415" t="s">
        <v>4693</v>
      </c>
    </row>
    <row r="416" spans="1:54" s="6" customFormat="1" x14ac:dyDescent="0.45">
      <c r="A416" s="5">
        <v>45775.678229166668</v>
      </c>
      <c r="B416" s="6">
        <v>412819044</v>
      </c>
      <c r="C416" s="6" t="s">
        <v>3565</v>
      </c>
      <c r="D416" s="6">
        <v>3</v>
      </c>
      <c r="E416" s="6" t="s">
        <v>1143</v>
      </c>
      <c r="G416" s="6">
        <v>2590</v>
      </c>
      <c r="H416" s="6" t="s">
        <v>951</v>
      </c>
      <c r="I416" s="6">
        <v>1937</v>
      </c>
      <c r="J416" s="6" t="s">
        <v>952</v>
      </c>
      <c r="K416" s="6" t="s">
        <v>953</v>
      </c>
      <c r="L416" s="6" t="s">
        <v>954</v>
      </c>
      <c r="M416" s="6" t="s">
        <v>267</v>
      </c>
      <c r="N416" s="6" t="s">
        <v>946</v>
      </c>
      <c r="O416" s="6" t="s">
        <v>946</v>
      </c>
      <c r="P416" s="6" t="s">
        <v>947</v>
      </c>
      <c r="Q416" s="6">
        <v>0</v>
      </c>
      <c r="R416" s="6">
        <v>43.289437</v>
      </c>
      <c r="S416" s="6">
        <v>76.994337999999999</v>
      </c>
      <c r="T416" s="6" t="s">
        <v>765</v>
      </c>
      <c r="U416" s="6" t="s">
        <v>766</v>
      </c>
      <c r="V416" s="6" t="s">
        <v>106</v>
      </c>
      <c r="X416" s="6">
        <v>6000</v>
      </c>
      <c r="Y416" s="6">
        <v>1921</v>
      </c>
      <c r="Z416" s="6">
        <v>4</v>
      </c>
      <c r="AA416" s="6">
        <v>1</v>
      </c>
      <c r="AB416" s="6">
        <v>1921</v>
      </c>
      <c r="AC416" s="6">
        <v>4</v>
      </c>
      <c r="AD416" s="6">
        <v>10</v>
      </c>
      <c r="AG416" s="6" t="s">
        <v>948</v>
      </c>
      <c r="AI416" s="6" t="s">
        <v>832</v>
      </c>
      <c r="AJ416" s="6" t="s">
        <v>1138</v>
      </c>
      <c r="AK416" s="6" t="s">
        <v>1141</v>
      </c>
      <c r="AL416" s="6" t="b">
        <v>1</v>
      </c>
      <c r="AM416" s="6" t="b">
        <v>0</v>
      </c>
      <c r="AP416" t="s">
        <v>3631</v>
      </c>
      <c r="AQ416" t="s">
        <v>3632</v>
      </c>
      <c r="AR416" t="s">
        <v>3633</v>
      </c>
      <c r="AS416" t="s">
        <v>3634</v>
      </c>
      <c r="AT416" s="44" t="s">
        <v>832</v>
      </c>
      <c r="AU416" t="s">
        <v>1138</v>
      </c>
      <c r="AV416" t="s">
        <v>4027</v>
      </c>
      <c r="AW416" t="s">
        <v>4027</v>
      </c>
      <c r="AX416" t="s">
        <v>3913</v>
      </c>
      <c r="AY416" t="s">
        <v>4027</v>
      </c>
      <c r="AZ416" t="s">
        <v>4028</v>
      </c>
      <c r="BA416" t="s">
        <v>3630</v>
      </c>
      <c r="BB416" t="s">
        <v>4693</v>
      </c>
    </row>
    <row r="417" spans="1:54" s="6" customFormat="1" x14ac:dyDescent="0.45">
      <c r="A417" s="5">
        <v>45775.669722222221</v>
      </c>
      <c r="B417" s="6">
        <v>412819044</v>
      </c>
      <c r="C417" s="6" t="s">
        <v>3565</v>
      </c>
      <c r="D417" s="6">
        <v>7</v>
      </c>
      <c r="E417" s="6" t="s">
        <v>1145</v>
      </c>
      <c r="G417" s="6">
        <v>2590</v>
      </c>
      <c r="H417" s="6" t="s">
        <v>951</v>
      </c>
      <c r="I417" s="6">
        <v>1937</v>
      </c>
      <c r="J417" s="6" t="s">
        <v>952</v>
      </c>
      <c r="K417" s="6" t="s">
        <v>953</v>
      </c>
      <c r="L417" s="6" t="s">
        <v>954</v>
      </c>
      <c r="M417" s="6" t="s">
        <v>267</v>
      </c>
      <c r="N417" s="6" t="s">
        <v>946</v>
      </c>
      <c r="O417" s="6" t="s">
        <v>946</v>
      </c>
      <c r="P417" s="6" t="s">
        <v>972</v>
      </c>
      <c r="Q417" s="6">
        <v>0</v>
      </c>
      <c r="R417" s="6">
        <v>43.289437</v>
      </c>
      <c r="S417" s="6">
        <v>76.994337999999999</v>
      </c>
      <c r="T417" s="6" t="s">
        <v>765</v>
      </c>
      <c r="U417" s="6" t="s">
        <v>766</v>
      </c>
      <c r="V417" s="6" t="s">
        <v>106</v>
      </c>
      <c r="X417" s="6">
        <v>4000</v>
      </c>
      <c r="Y417" s="6">
        <v>1921</v>
      </c>
      <c r="Z417" s="6">
        <v>4</v>
      </c>
      <c r="AA417" s="6">
        <v>1</v>
      </c>
      <c r="AB417" s="6">
        <v>1921</v>
      </c>
      <c r="AC417" s="6">
        <v>4</v>
      </c>
      <c r="AD417" s="6">
        <v>10</v>
      </c>
      <c r="AG417" s="6" t="s">
        <v>948</v>
      </c>
      <c r="AJ417" s="6" t="s">
        <v>1138</v>
      </c>
      <c r="AK417" s="6" t="s">
        <v>1144</v>
      </c>
      <c r="AL417" s="6" t="b">
        <v>1</v>
      </c>
      <c r="AM417" s="6" t="b">
        <v>0</v>
      </c>
      <c r="AP417" t="s">
        <v>3631</v>
      </c>
      <c r="AQ417" t="s">
        <v>3632</v>
      </c>
      <c r="AR417" t="s">
        <v>3633</v>
      </c>
      <c r="AS417" t="s">
        <v>3634</v>
      </c>
      <c r="AT417" s="44" t="s">
        <v>832</v>
      </c>
      <c r="AU417" t="s">
        <v>4031</v>
      </c>
      <c r="AV417" t="s">
        <v>4032</v>
      </c>
      <c r="AW417" t="s">
        <v>4032</v>
      </c>
      <c r="AX417" t="s">
        <v>4033</v>
      </c>
      <c r="AY417" s="40" t="s">
        <v>4029</v>
      </c>
      <c r="AZ417" t="s">
        <v>4030</v>
      </c>
      <c r="BA417" t="s">
        <v>3630</v>
      </c>
      <c r="BB417" t="s">
        <v>4693</v>
      </c>
    </row>
    <row r="418" spans="1:54" s="6" customFormat="1" x14ac:dyDescent="0.45">
      <c r="A418" s="5">
        <v>45775.657986111109</v>
      </c>
      <c r="B418" s="6">
        <v>412819044</v>
      </c>
      <c r="C418" s="6" t="s">
        <v>3565</v>
      </c>
      <c r="D418" s="6">
        <v>1</v>
      </c>
      <c r="E418" s="6" t="s">
        <v>65</v>
      </c>
      <c r="G418" s="6">
        <v>2590</v>
      </c>
      <c r="H418" s="6" t="s">
        <v>951</v>
      </c>
      <c r="I418" s="6">
        <v>1937</v>
      </c>
      <c r="J418" s="6" t="s">
        <v>952</v>
      </c>
      <c r="K418" s="6" t="s">
        <v>953</v>
      </c>
      <c r="L418" s="6" t="s">
        <v>954</v>
      </c>
      <c r="M418" s="6" t="s">
        <v>267</v>
      </c>
      <c r="N418" s="6" t="s">
        <v>946</v>
      </c>
      <c r="O418" s="6" t="s">
        <v>946</v>
      </c>
      <c r="P418" s="6" t="s">
        <v>986</v>
      </c>
      <c r="Q418" s="6">
        <v>0</v>
      </c>
      <c r="T418" s="6" t="s">
        <v>3576</v>
      </c>
      <c r="U418" s="6" t="s">
        <v>3577</v>
      </c>
      <c r="V418" s="6" t="s">
        <v>106</v>
      </c>
      <c r="W418" s="6" t="s">
        <v>3578</v>
      </c>
      <c r="X418" s="6">
        <v>6000</v>
      </c>
      <c r="Y418" s="6">
        <v>1919</v>
      </c>
      <c r="Z418" s="6">
        <v>7</v>
      </c>
      <c r="AG418" s="6" t="s">
        <v>948</v>
      </c>
      <c r="AH418" s="6" t="s">
        <v>987</v>
      </c>
      <c r="AJ418" s="6" t="s">
        <v>1138</v>
      </c>
      <c r="AK418" s="6" t="s">
        <v>1146</v>
      </c>
      <c r="AL418" s="6" t="b">
        <v>1</v>
      </c>
      <c r="AM418" s="6" t="b">
        <v>0</v>
      </c>
      <c r="AP418" t="s">
        <v>3631</v>
      </c>
      <c r="AQ418" t="s">
        <v>3632</v>
      </c>
      <c r="AR418" t="s">
        <v>3633</v>
      </c>
      <c r="AS418" t="s">
        <v>3634</v>
      </c>
      <c r="AT418" s="44" t="s">
        <v>832</v>
      </c>
      <c r="AU418" t="s">
        <v>4031</v>
      </c>
      <c r="AV418" t="s">
        <v>4036</v>
      </c>
      <c r="AW418" t="s">
        <v>4036</v>
      </c>
      <c r="AX418" t="s">
        <v>3651</v>
      </c>
      <c r="AY418" t="s">
        <v>4034</v>
      </c>
      <c r="AZ418" t="s">
        <v>4035</v>
      </c>
      <c r="BA418" t="s">
        <v>3630</v>
      </c>
      <c r="BB418" t="s">
        <v>4693</v>
      </c>
    </row>
    <row r="419" spans="1:54" s="6" customFormat="1" x14ac:dyDescent="0.45">
      <c r="A419" s="5">
        <v>45775.657546296286</v>
      </c>
      <c r="B419" s="6">
        <v>412819044</v>
      </c>
      <c r="C419" s="6" t="s">
        <v>3565</v>
      </c>
      <c r="D419" s="6">
        <v>4</v>
      </c>
      <c r="E419" s="6" t="s">
        <v>176</v>
      </c>
      <c r="G419" s="6">
        <v>2590</v>
      </c>
      <c r="H419" s="6" t="s">
        <v>951</v>
      </c>
      <c r="I419" s="6">
        <v>1937</v>
      </c>
      <c r="J419" s="6" t="s">
        <v>952</v>
      </c>
      <c r="K419" s="6" t="s">
        <v>953</v>
      </c>
      <c r="L419" s="6" t="s">
        <v>954</v>
      </c>
      <c r="M419" s="6" t="s">
        <v>267</v>
      </c>
      <c r="N419" s="6" t="s">
        <v>946</v>
      </c>
      <c r="O419" s="6" t="s">
        <v>946</v>
      </c>
      <c r="P419" s="6" t="s">
        <v>986</v>
      </c>
      <c r="Q419" s="6">
        <v>0</v>
      </c>
      <c r="T419" s="6" t="s">
        <v>3576</v>
      </c>
      <c r="U419" s="6" t="s">
        <v>3577</v>
      </c>
      <c r="V419" s="6" t="s">
        <v>106</v>
      </c>
      <c r="W419" s="6" t="s">
        <v>3578</v>
      </c>
      <c r="X419" s="6">
        <v>6000</v>
      </c>
      <c r="Y419" s="6">
        <v>1919</v>
      </c>
      <c r="Z419" s="6">
        <v>6</v>
      </c>
      <c r="AA419" s="6">
        <v>14</v>
      </c>
      <c r="AB419" s="6">
        <v>1919</v>
      </c>
      <c r="AC419" s="6">
        <v>6</v>
      </c>
      <c r="AD419" s="6">
        <v>29</v>
      </c>
      <c r="AG419" s="6" t="s">
        <v>948</v>
      </c>
      <c r="AJ419" s="6" t="s">
        <v>1138</v>
      </c>
      <c r="AK419" s="6" t="s">
        <v>1146</v>
      </c>
      <c r="AL419" s="6" t="b">
        <v>1</v>
      </c>
      <c r="AM419" s="6" t="b">
        <v>0</v>
      </c>
      <c r="AP419" t="s">
        <v>3631</v>
      </c>
      <c r="AQ419" t="s">
        <v>3632</v>
      </c>
      <c r="AR419" t="s">
        <v>3633</v>
      </c>
      <c r="AS419" t="s">
        <v>3634</v>
      </c>
      <c r="AT419" s="44" t="s">
        <v>832</v>
      </c>
      <c r="AU419" t="s">
        <v>4031</v>
      </c>
      <c r="AV419" t="s">
        <v>4036</v>
      </c>
      <c r="AW419" t="s">
        <v>4036</v>
      </c>
      <c r="AX419" t="s">
        <v>3651</v>
      </c>
      <c r="AY419" t="s">
        <v>4034</v>
      </c>
      <c r="AZ419" t="s">
        <v>4035</v>
      </c>
      <c r="BA419" t="s">
        <v>3630</v>
      </c>
      <c r="BB419" t="s">
        <v>4693</v>
      </c>
    </row>
    <row r="420" spans="1:54" s="6" customFormat="1" x14ac:dyDescent="0.45">
      <c r="A420" s="5">
        <v>45775.656840277778</v>
      </c>
      <c r="B420" s="6">
        <v>412819044</v>
      </c>
      <c r="C420" s="6" t="s">
        <v>3565</v>
      </c>
      <c r="D420" s="6">
        <v>1</v>
      </c>
      <c r="E420" s="6" t="s">
        <v>65</v>
      </c>
      <c r="G420" s="6">
        <v>2590</v>
      </c>
      <c r="H420" s="6" t="s">
        <v>951</v>
      </c>
      <c r="I420" s="6">
        <v>1937</v>
      </c>
      <c r="J420" s="6" t="s">
        <v>952</v>
      </c>
      <c r="K420" s="6" t="s">
        <v>953</v>
      </c>
      <c r="L420" s="6" t="s">
        <v>954</v>
      </c>
      <c r="M420" s="6" t="s">
        <v>267</v>
      </c>
      <c r="N420" s="6" t="s">
        <v>946</v>
      </c>
      <c r="O420" s="6" t="s">
        <v>946</v>
      </c>
      <c r="P420" s="6" t="s">
        <v>947</v>
      </c>
      <c r="Q420" s="6">
        <v>0</v>
      </c>
      <c r="R420" s="6">
        <v>43.289437</v>
      </c>
      <c r="S420" s="6">
        <v>76.994337999999999</v>
      </c>
      <c r="T420" s="6" t="s">
        <v>765</v>
      </c>
      <c r="U420" s="6" t="s">
        <v>766</v>
      </c>
      <c r="V420" s="6" t="s">
        <v>106</v>
      </c>
      <c r="X420" s="6">
        <v>6000</v>
      </c>
      <c r="Y420" s="6">
        <v>1920</v>
      </c>
      <c r="Z420" s="6">
        <v>8</v>
      </c>
      <c r="AB420" s="6">
        <v>1920</v>
      </c>
      <c r="AC420" s="6">
        <v>9</v>
      </c>
      <c r="AG420" s="6" t="s">
        <v>948</v>
      </c>
      <c r="AJ420" s="6" t="s">
        <v>1138</v>
      </c>
      <c r="AK420" s="6" t="s">
        <v>1146</v>
      </c>
      <c r="AL420" s="6" t="b">
        <v>1</v>
      </c>
      <c r="AM420" s="6" t="b">
        <v>0</v>
      </c>
      <c r="AP420" t="s">
        <v>3631</v>
      </c>
      <c r="AQ420" t="s">
        <v>3632</v>
      </c>
      <c r="AR420" t="s">
        <v>3633</v>
      </c>
      <c r="AS420" t="s">
        <v>3634</v>
      </c>
      <c r="AT420" s="44" t="s">
        <v>832</v>
      </c>
      <c r="AU420" t="s">
        <v>4031</v>
      </c>
      <c r="AV420" t="s">
        <v>4036</v>
      </c>
      <c r="AW420" t="s">
        <v>4036</v>
      </c>
      <c r="AX420" t="s">
        <v>3651</v>
      </c>
      <c r="AY420" t="s">
        <v>4034</v>
      </c>
      <c r="AZ420" t="s">
        <v>4035</v>
      </c>
      <c r="BA420" t="s">
        <v>3630</v>
      </c>
      <c r="BB420" t="s">
        <v>4693</v>
      </c>
    </row>
    <row r="421" spans="1:54" s="6" customFormat="1" x14ac:dyDescent="0.45">
      <c r="A421" s="5">
        <v>45775.656469907408</v>
      </c>
      <c r="B421" s="6">
        <v>412819044</v>
      </c>
      <c r="C421" s="6" t="s">
        <v>3565</v>
      </c>
      <c r="D421" s="6">
        <v>1</v>
      </c>
      <c r="E421" s="6" t="s">
        <v>65</v>
      </c>
      <c r="G421" s="6">
        <v>2590</v>
      </c>
      <c r="H421" s="6" t="s">
        <v>951</v>
      </c>
      <c r="I421" s="6">
        <v>1937</v>
      </c>
      <c r="J421" s="6" t="s">
        <v>952</v>
      </c>
      <c r="K421" s="6" t="s">
        <v>953</v>
      </c>
      <c r="L421" s="6" t="s">
        <v>954</v>
      </c>
      <c r="M421" s="6" t="s">
        <v>267</v>
      </c>
      <c r="N421" s="6" t="s">
        <v>946</v>
      </c>
      <c r="O421" s="6" t="s">
        <v>946</v>
      </c>
      <c r="P421" s="6" t="s">
        <v>947</v>
      </c>
      <c r="Q421" s="6">
        <v>0</v>
      </c>
      <c r="R421" s="6">
        <v>43.289437</v>
      </c>
      <c r="S421" s="6">
        <v>76.994337999999999</v>
      </c>
      <c r="T421" s="6" t="s">
        <v>765</v>
      </c>
      <c r="U421" s="6" t="s">
        <v>766</v>
      </c>
      <c r="V421" s="6" t="s">
        <v>106</v>
      </c>
      <c r="X421" s="6">
        <v>6000</v>
      </c>
      <c r="Y421" s="6">
        <v>1919</v>
      </c>
      <c r="Z421" s="6">
        <v>7</v>
      </c>
      <c r="AA421" s="6">
        <v>10</v>
      </c>
      <c r="AB421" s="6">
        <v>1919</v>
      </c>
      <c r="AC421" s="6">
        <v>7</v>
      </c>
      <c r="AD421" s="6">
        <v>22</v>
      </c>
      <c r="AG421" s="6" t="s">
        <v>948</v>
      </c>
      <c r="AJ421" s="6" t="s">
        <v>1138</v>
      </c>
      <c r="AK421" s="6" t="s">
        <v>1146</v>
      </c>
      <c r="AL421" s="6" t="b">
        <v>1</v>
      </c>
      <c r="AM421" s="6" t="b">
        <v>0</v>
      </c>
      <c r="AP421" t="s">
        <v>3631</v>
      </c>
      <c r="AQ421" t="s">
        <v>3632</v>
      </c>
      <c r="AR421" t="s">
        <v>3633</v>
      </c>
      <c r="AS421" t="s">
        <v>3634</v>
      </c>
      <c r="AT421" s="44" t="s">
        <v>832</v>
      </c>
      <c r="AU421" t="s">
        <v>4031</v>
      </c>
      <c r="AV421" t="s">
        <v>4036</v>
      </c>
      <c r="AW421" t="s">
        <v>4036</v>
      </c>
      <c r="AX421" t="s">
        <v>3651</v>
      </c>
      <c r="AY421" t="s">
        <v>4034</v>
      </c>
      <c r="AZ421" t="s">
        <v>4035</v>
      </c>
      <c r="BA421" t="s">
        <v>3630</v>
      </c>
      <c r="BB421" t="s">
        <v>4693</v>
      </c>
    </row>
    <row r="422" spans="1:54" s="6" customFormat="1" x14ac:dyDescent="0.45">
      <c r="A422" s="5">
        <v>45775.656053240753</v>
      </c>
      <c r="B422" s="6">
        <v>412819044</v>
      </c>
      <c r="C422" s="6" t="s">
        <v>3565</v>
      </c>
      <c r="D422" s="6">
        <v>2</v>
      </c>
      <c r="E422" s="6" t="s">
        <v>247</v>
      </c>
      <c r="G422" s="6">
        <v>2590</v>
      </c>
      <c r="H422" s="6" t="s">
        <v>951</v>
      </c>
      <c r="I422" s="6">
        <v>1937</v>
      </c>
      <c r="J422" s="6" t="s">
        <v>952</v>
      </c>
      <c r="K422" s="6" t="s">
        <v>953</v>
      </c>
      <c r="L422" s="6" t="s">
        <v>954</v>
      </c>
      <c r="M422" s="6" t="s">
        <v>267</v>
      </c>
      <c r="N422" s="6" t="s">
        <v>946</v>
      </c>
      <c r="O422" s="6" t="s">
        <v>946</v>
      </c>
      <c r="P422" s="6" t="s">
        <v>947</v>
      </c>
      <c r="Q422" s="6">
        <v>0</v>
      </c>
      <c r="R422" s="6">
        <v>43.289437</v>
      </c>
      <c r="S422" s="6">
        <v>76.994337999999999</v>
      </c>
      <c r="T422" s="6" t="s">
        <v>765</v>
      </c>
      <c r="U422" s="6" t="s">
        <v>766</v>
      </c>
      <c r="V422" s="6" t="s">
        <v>106</v>
      </c>
      <c r="X422" s="6">
        <v>6000</v>
      </c>
      <c r="Y422" s="6">
        <v>1937</v>
      </c>
      <c r="Z422" s="6">
        <v>7</v>
      </c>
      <c r="AA422" s="6">
        <v>1</v>
      </c>
      <c r="AB422" s="6">
        <v>1937</v>
      </c>
      <c r="AC422" s="6">
        <v>7</v>
      </c>
      <c r="AD422" s="6">
        <v>10</v>
      </c>
      <c r="AG422" s="6" t="s">
        <v>948</v>
      </c>
      <c r="AH422" s="6" t="s">
        <v>949</v>
      </c>
      <c r="AJ422" s="6" t="s">
        <v>1138</v>
      </c>
      <c r="AK422" s="6" t="s">
        <v>1146</v>
      </c>
      <c r="AL422" s="6" t="b">
        <v>1</v>
      </c>
      <c r="AM422" s="6" t="b">
        <v>0</v>
      </c>
      <c r="AP422" t="s">
        <v>3631</v>
      </c>
      <c r="AQ422" t="s">
        <v>3632</v>
      </c>
      <c r="AR422" t="s">
        <v>3633</v>
      </c>
      <c r="AS422" t="s">
        <v>3634</v>
      </c>
      <c r="AT422" s="44" t="s">
        <v>832</v>
      </c>
      <c r="AU422" t="s">
        <v>4031</v>
      </c>
      <c r="AV422" t="s">
        <v>4036</v>
      </c>
      <c r="AW422" t="s">
        <v>4036</v>
      </c>
      <c r="AX422" t="s">
        <v>3651</v>
      </c>
      <c r="AY422" t="s">
        <v>4034</v>
      </c>
      <c r="AZ422" t="s">
        <v>4035</v>
      </c>
      <c r="BA422" t="s">
        <v>3630</v>
      </c>
      <c r="BB422" t="s">
        <v>4693</v>
      </c>
    </row>
    <row r="423" spans="1:54" s="6" customFormat="1" x14ac:dyDescent="0.45">
      <c r="A423" s="5">
        <v>45775.655509259261</v>
      </c>
      <c r="B423" s="6">
        <v>412819044</v>
      </c>
      <c r="C423" s="6" t="s">
        <v>3565</v>
      </c>
      <c r="D423" s="6">
        <v>2</v>
      </c>
      <c r="E423" s="6" t="s">
        <v>222</v>
      </c>
      <c r="G423" s="6">
        <v>2590</v>
      </c>
      <c r="H423" s="6" t="s">
        <v>951</v>
      </c>
      <c r="I423" s="6">
        <v>1937</v>
      </c>
      <c r="J423" s="6" t="s">
        <v>952</v>
      </c>
      <c r="K423" s="6" t="s">
        <v>953</v>
      </c>
      <c r="L423" s="6" t="s">
        <v>954</v>
      </c>
      <c r="M423" s="6" t="s">
        <v>267</v>
      </c>
      <c r="N423" s="6" t="s">
        <v>946</v>
      </c>
      <c r="O423" s="6" t="s">
        <v>946</v>
      </c>
      <c r="P423" s="6" t="s">
        <v>947</v>
      </c>
      <c r="Q423" s="6">
        <v>0</v>
      </c>
      <c r="R423" s="6">
        <v>43.289437</v>
      </c>
      <c r="S423" s="6">
        <v>76.994337999999999</v>
      </c>
      <c r="T423" s="6" t="s">
        <v>765</v>
      </c>
      <c r="U423" s="6" t="s">
        <v>766</v>
      </c>
      <c r="V423" s="6" t="s">
        <v>106</v>
      </c>
      <c r="X423" s="6">
        <v>6000</v>
      </c>
      <c r="Y423" s="6">
        <v>1921</v>
      </c>
      <c r="Z423" s="6">
        <v>7</v>
      </c>
      <c r="AG423" s="6" t="s">
        <v>948</v>
      </c>
      <c r="AH423" s="6" t="s">
        <v>955</v>
      </c>
      <c r="AJ423" s="6" t="s">
        <v>1138</v>
      </c>
      <c r="AK423" s="6" t="s">
        <v>1146</v>
      </c>
      <c r="AL423" s="6" t="b">
        <v>1</v>
      </c>
      <c r="AM423" s="6" t="b">
        <v>0</v>
      </c>
      <c r="AP423" t="s">
        <v>3631</v>
      </c>
      <c r="AQ423" t="s">
        <v>3632</v>
      </c>
      <c r="AR423" t="s">
        <v>3633</v>
      </c>
      <c r="AS423" t="s">
        <v>3634</v>
      </c>
      <c r="AT423" s="44" t="s">
        <v>832</v>
      </c>
      <c r="AU423" t="s">
        <v>4031</v>
      </c>
      <c r="AV423" t="s">
        <v>4036</v>
      </c>
      <c r="AW423" t="s">
        <v>4036</v>
      </c>
      <c r="AX423" t="s">
        <v>3651</v>
      </c>
      <c r="AY423" t="s">
        <v>4034</v>
      </c>
      <c r="AZ423" t="s">
        <v>4035</v>
      </c>
      <c r="BA423" t="s">
        <v>3630</v>
      </c>
      <c r="BB423" t="s">
        <v>4693</v>
      </c>
    </row>
    <row r="424" spans="1:54" s="6" customFormat="1" x14ac:dyDescent="0.45">
      <c r="A424" s="5">
        <v>45775.655138888891</v>
      </c>
      <c r="B424" s="6">
        <v>412819044</v>
      </c>
      <c r="C424" s="6" t="s">
        <v>3565</v>
      </c>
      <c r="D424" s="6">
        <v>1</v>
      </c>
      <c r="E424" s="6" t="s">
        <v>65</v>
      </c>
      <c r="G424" s="6">
        <v>2590</v>
      </c>
      <c r="H424" s="6" t="s">
        <v>951</v>
      </c>
      <c r="I424" s="6">
        <v>1937</v>
      </c>
      <c r="J424" s="6" t="s">
        <v>952</v>
      </c>
      <c r="K424" s="6" t="s">
        <v>953</v>
      </c>
      <c r="L424" s="6" t="s">
        <v>954</v>
      </c>
      <c r="M424" s="6" t="s">
        <v>267</v>
      </c>
      <c r="N424" s="6" t="s">
        <v>946</v>
      </c>
      <c r="O424" s="6" t="s">
        <v>946</v>
      </c>
      <c r="P424" s="6" t="s">
        <v>947</v>
      </c>
      <c r="Q424" s="6">
        <v>0</v>
      </c>
      <c r="R424" s="6">
        <v>43.289437</v>
      </c>
      <c r="S424" s="6">
        <v>76.994337999999999</v>
      </c>
      <c r="T424" s="6" t="s">
        <v>765</v>
      </c>
      <c r="U424" s="6" t="s">
        <v>766</v>
      </c>
      <c r="V424" s="6" t="s">
        <v>106</v>
      </c>
      <c r="X424" s="6">
        <v>6000</v>
      </c>
      <c r="Y424" s="6">
        <v>1920</v>
      </c>
      <c r="Z424" s="6">
        <v>6</v>
      </c>
      <c r="AA424" s="6">
        <v>16</v>
      </c>
      <c r="AE424" s="6" t="s">
        <v>1147</v>
      </c>
      <c r="AG424" s="6" t="s">
        <v>948</v>
      </c>
      <c r="AJ424" s="6" t="s">
        <v>1138</v>
      </c>
      <c r="AK424" s="6" t="s">
        <v>1146</v>
      </c>
      <c r="AL424" s="6" t="b">
        <v>1</v>
      </c>
      <c r="AM424" s="6" t="b">
        <v>0</v>
      </c>
      <c r="AP424" t="s">
        <v>3631</v>
      </c>
      <c r="AQ424" t="s">
        <v>3632</v>
      </c>
      <c r="AR424" t="s">
        <v>3633</v>
      </c>
      <c r="AS424" t="s">
        <v>3634</v>
      </c>
      <c r="AT424" s="44" t="s">
        <v>832</v>
      </c>
      <c r="AU424" t="s">
        <v>4031</v>
      </c>
      <c r="AV424" t="s">
        <v>4036</v>
      </c>
      <c r="AW424" t="s">
        <v>4036</v>
      </c>
      <c r="AX424" t="s">
        <v>3651</v>
      </c>
      <c r="AY424" t="s">
        <v>4034</v>
      </c>
      <c r="AZ424" t="s">
        <v>4035</v>
      </c>
      <c r="BA424" t="s">
        <v>3630</v>
      </c>
      <c r="BB424" t="s">
        <v>4693</v>
      </c>
    </row>
    <row r="425" spans="1:54" s="6" customFormat="1" x14ac:dyDescent="0.45">
      <c r="A425" s="5">
        <v>45775.654710648138</v>
      </c>
      <c r="B425" s="6">
        <v>412819044</v>
      </c>
      <c r="C425" s="6" t="s">
        <v>3565</v>
      </c>
      <c r="D425" s="6">
        <v>1</v>
      </c>
      <c r="E425" s="6" t="s">
        <v>65</v>
      </c>
      <c r="G425" s="6">
        <v>2590</v>
      </c>
      <c r="H425" s="6" t="s">
        <v>951</v>
      </c>
      <c r="I425" s="6">
        <v>1937</v>
      </c>
      <c r="J425" s="6" t="s">
        <v>952</v>
      </c>
      <c r="K425" s="6" t="s">
        <v>953</v>
      </c>
      <c r="L425" s="6" t="s">
        <v>954</v>
      </c>
      <c r="M425" s="6" t="s">
        <v>267</v>
      </c>
      <c r="N425" s="6" t="s">
        <v>946</v>
      </c>
      <c r="O425" s="6" t="s">
        <v>946</v>
      </c>
      <c r="P425" s="6" t="s">
        <v>947</v>
      </c>
      <c r="Q425" s="6">
        <v>0</v>
      </c>
      <c r="R425" s="6">
        <v>43.289437</v>
      </c>
      <c r="S425" s="6">
        <v>76.994337999999999</v>
      </c>
      <c r="T425" s="6" t="s">
        <v>765</v>
      </c>
      <c r="U425" s="6" t="s">
        <v>766</v>
      </c>
      <c r="V425" s="6" t="s">
        <v>106</v>
      </c>
      <c r="X425" s="6">
        <v>6000</v>
      </c>
      <c r="Y425" s="6">
        <v>1919</v>
      </c>
      <c r="Z425" s="6">
        <v>6</v>
      </c>
      <c r="AA425" s="6">
        <v>1</v>
      </c>
      <c r="AB425" s="6">
        <v>1919</v>
      </c>
      <c r="AC425" s="6">
        <v>6</v>
      </c>
      <c r="AD425" s="6">
        <v>10</v>
      </c>
      <c r="AG425" s="6" t="s">
        <v>948</v>
      </c>
      <c r="AJ425" s="6" t="s">
        <v>1138</v>
      </c>
      <c r="AK425" s="6" t="s">
        <v>1146</v>
      </c>
      <c r="AL425" s="6" t="b">
        <v>1</v>
      </c>
      <c r="AM425" s="6" t="b">
        <v>0</v>
      </c>
      <c r="AP425" t="s">
        <v>3631</v>
      </c>
      <c r="AQ425" t="s">
        <v>3632</v>
      </c>
      <c r="AR425" t="s">
        <v>3633</v>
      </c>
      <c r="AS425" t="s">
        <v>3634</v>
      </c>
      <c r="AT425" s="44" t="s">
        <v>832</v>
      </c>
      <c r="AU425" t="s">
        <v>4031</v>
      </c>
      <c r="AV425" t="s">
        <v>4036</v>
      </c>
      <c r="AW425" t="s">
        <v>4036</v>
      </c>
      <c r="AX425" t="s">
        <v>3651</v>
      </c>
      <c r="AY425" t="s">
        <v>4034</v>
      </c>
      <c r="AZ425" t="s">
        <v>4035</v>
      </c>
      <c r="BA425" t="s">
        <v>3630</v>
      </c>
      <c r="BB425" t="s">
        <v>4693</v>
      </c>
    </row>
    <row r="426" spans="1:54" s="6" customFormat="1" x14ac:dyDescent="0.45">
      <c r="A426" s="5">
        <v>45775.654317129629</v>
      </c>
      <c r="B426" s="6">
        <v>412819044</v>
      </c>
      <c r="C426" s="6" t="s">
        <v>3565</v>
      </c>
      <c r="D426" s="6">
        <v>1</v>
      </c>
      <c r="E426" s="6" t="s">
        <v>65</v>
      </c>
      <c r="F426" s="6" t="s">
        <v>1148</v>
      </c>
      <c r="G426" s="6">
        <v>2590</v>
      </c>
      <c r="H426" s="6" t="s">
        <v>951</v>
      </c>
      <c r="I426" s="6">
        <v>1937</v>
      </c>
      <c r="J426" s="6" t="s">
        <v>952</v>
      </c>
      <c r="K426" s="6" t="s">
        <v>953</v>
      </c>
      <c r="L426" s="6" t="s">
        <v>954</v>
      </c>
      <c r="M426" s="6" t="s">
        <v>267</v>
      </c>
      <c r="N426" s="6" t="s">
        <v>946</v>
      </c>
      <c r="O426" s="6" t="s">
        <v>946</v>
      </c>
      <c r="P426" s="6" t="s">
        <v>947</v>
      </c>
      <c r="Q426" s="6">
        <v>0</v>
      </c>
      <c r="R426" s="6">
        <v>43.289437</v>
      </c>
      <c r="S426" s="6">
        <v>76.994337999999999</v>
      </c>
      <c r="T426" s="6" t="s">
        <v>765</v>
      </c>
      <c r="U426" s="6" t="s">
        <v>766</v>
      </c>
      <c r="V426" s="6" t="s">
        <v>106</v>
      </c>
      <c r="X426" s="6">
        <v>6000</v>
      </c>
      <c r="Y426" s="6">
        <v>1920</v>
      </c>
      <c r="Z426" s="6">
        <v>6</v>
      </c>
      <c r="AG426" s="6" t="s">
        <v>948</v>
      </c>
      <c r="AJ426" s="6" t="s">
        <v>1138</v>
      </c>
      <c r="AK426" s="6" t="s">
        <v>1146</v>
      </c>
      <c r="AL426" s="6" t="b">
        <v>1</v>
      </c>
      <c r="AM426" s="6" t="b">
        <v>0</v>
      </c>
      <c r="AP426" t="s">
        <v>3631</v>
      </c>
      <c r="AQ426" t="s">
        <v>3632</v>
      </c>
      <c r="AR426" t="s">
        <v>3633</v>
      </c>
      <c r="AS426" t="s">
        <v>3634</v>
      </c>
      <c r="AT426" s="44" t="s">
        <v>832</v>
      </c>
      <c r="AU426" t="s">
        <v>4031</v>
      </c>
      <c r="AV426" t="s">
        <v>4036</v>
      </c>
      <c r="AW426" t="s">
        <v>4036</v>
      </c>
      <c r="AX426" t="s">
        <v>3651</v>
      </c>
      <c r="AY426" t="s">
        <v>4034</v>
      </c>
      <c r="AZ426" t="s">
        <v>4035</v>
      </c>
      <c r="BA426" t="s">
        <v>3630</v>
      </c>
      <c r="BB426" t="s">
        <v>4693</v>
      </c>
    </row>
    <row r="427" spans="1:54" s="6" customFormat="1" x14ac:dyDescent="0.45">
      <c r="A427" s="5">
        <v>45775.653541666667</v>
      </c>
      <c r="B427" s="6">
        <v>412819044</v>
      </c>
      <c r="C427" s="6" t="s">
        <v>3565</v>
      </c>
      <c r="D427" s="6">
        <v>3</v>
      </c>
      <c r="E427" s="6" t="s">
        <v>265</v>
      </c>
      <c r="G427" s="6">
        <v>2590</v>
      </c>
      <c r="H427" s="6" t="s">
        <v>951</v>
      </c>
      <c r="I427" s="6">
        <v>1937</v>
      </c>
      <c r="J427" s="6" t="s">
        <v>952</v>
      </c>
      <c r="K427" s="6" t="s">
        <v>953</v>
      </c>
      <c r="L427" s="6" t="s">
        <v>954</v>
      </c>
      <c r="M427" s="6" t="s">
        <v>267</v>
      </c>
      <c r="N427" s="6" t="s">
        <v>946</v>
      </c>
      <c r="O427" s="6" t="s">
        <v>946</v>
      </c>
      <c r="P427" s="6" t="s">
        <v>947</v>
      </c>
      <c r="Q427" s="6">
        <v>0</v>
      </c>
      <c r="R427" s="6">
        <v>43.289437</v>
      </c>
      <c r="S427" s="6">
        <v>76.994337999999999</v>
      </c>
      <c r="T427" s="6" t="s">
        <v>765</v>
      </c>
      <c r="U427" s="6" t="s">
        <v>766</v>
      </c>
      <c r="V427" s="6" t="s">
        <v>106</v>
      </c>
      <c r="X427" s="6">
        <v>6000</v>
      </c>
      <c r="Y427" s="6">
        <v>1920</v>
      </c>
      <c r="Z427" s="6">
        <v>6</v>
      </c>
      <c r="AG427" s="6" t="s">
        <v>948</v>
      </c>
      <c r="AJ427" s="6" t="s">
        <v>1138</v>
      </c>
      <c r="AK427" s="6" t="s">
        <v>1146</v>
      </c>
      <c r="AL427" s="6" t="b">
        <v>1</v>
      </c>
      <c r="AM427" s="6" t="b">
        <v>0</v>
      </c>
      <c r="AP427" t="s">
        <v>3631</v>
      </c>
      <c r="AQ427" t="s">
        <v>3632</v>
      </c>
      <c r="AR427" t="s">
        <v>3633</v>
      </c>
      <c r="AS427" t="s">
        <v>3634</v>
      </c>
      <c r="AT427" s="44" t="s">
        <v>832</v>
      </c>
      <c r="AU427" t="s">
        <v>4031</v>
      </c>
      <c r="AV427" t="s">
        <v>4036</v>
      </c>
      <c r="AW427" t="s">
        <v>4036</v>
      </c>
      <c r="AX427" t="s">
        <v>3651</v>
      </c>
      <c r="AY427" t="s">
        <v>4034</v>
      </c>
      <c r="AZ427" t="s">
        <v>4035</v>
      </c>
      <c r="BA427" t="s">
        <v>3630</v>
      </c>
      <c r="BB427" t="s">
        <v>4693</v>
      </c>
    </row>
    <row r="428" spans="1:54" s="6" customFormat="1" x14ac:dyDescent="0.45">
      <c r="A428" s="5">
        <v>45775.653113425928</v>
      </c>
      <c r="B428" s="6">
        <v>412819044</v>
      </c>
      <c r="C428" s="6" t="s">
        <v>3565</v>
      </c>
      <c r="D428" s="6">
        <v>1</v>
      </c>
      <c r="E428" s="6" t="s">
        <v>65</v>
      </c>
      <c r="G428" s="6">
        <v>2590</v>
      </c>
      <c r="H428" s="6" t="s">
        <v>951</v>
      </c>
      <c r="I428" s="6">
        <v>1937</v>
      </c>
      <c r="J428" s="6" t="s">
        <v>952</v>
      </c>
      <c r="K428" s="6" t="s">
        <v>953</v>
      </c>
      <c r="L428" s="6" t="s">
        <v>954</v>
      </c>
      <c r="M428" s="6" t="s">
        <v>267</v>
      </c>
      <c r="N428" s="6" t="s">
        <v>946</v>
      </c>
      <c r="O428" s="6" t="s">
        <v>946</v>
      </c>
      <c r="P428" s="6" t="s">
        <v>947</v>
      </c>
      <c r="Q428" s="6">
        <v>0</v>
      </c>
      <c r="R428" s="6">
        <v>43.289437</v>
      </c>
      <c r="S428" s="6">
        <v>76.994337999999999</v>
      </c>
      <c r="T428" s="6" t="s">
        <v>765</v>
      </c>
      <c r="U428" s="6" t="s">
        <v>766</v>
      </c>
      <c r="V428" s="6" t="s">
        <v>106</v>
      </c>
      <c r="X428" s="6">
        <v>6000</v>
      </c>
      <c r="Y428" s="6">
        <v>1919</v>
      </c>
      <c r="Z428" s="6">
        <v>5</v>
      </c>
      <c r="AA428" s="6">
        <v>15</v>
      </c>
      <c r="AB428" s="6">
        <v>1919</v>
      </c>
      <c r="AC428" s="6">
        <v>5</v>
      </c>
      <c r="AD428" s="6">
        <v>31</v>
      </c>
      <c r="AG428" s="6" t="s">
        <v>948</v>
      </c>
      <c r="AJ428" s="6" t="s">
        <v>1138</v>
      </c>
      <c r="AK428" s="6" t="s">
        <v>1146</v>
      </c>
      <c r="AL428" s="6" t="b">
        <v>1</v>
      </c>
      <c r="AM428" s="6" t="b">
        <v>0</v>
      </c>
      <c r="AP428" t="s">
        <v>3631</v>
      </c>
      <c r="AQ428" t="s">
        <v>3632</v>
      </c>
      <c r="AR428" t="s">
        <v>3633</v>
      </c>
      <c r="AS428" t="s">
        <v>3634</v>
      </c>
      <c r="AT428" s="44" t="s">
        <v>832</v>
      </c>
      <c r="AU428" t="s">
        <v>4031</v>
      </c>
      <c r="AV428" t="s">
        <v>4036</v>
      </c>
      <c r="AW428" t="s">
        <v>4036</v>
      </c>
      <c r="AX428" t="s">
        <v>3651</v>
      </c>
      <c r="AY428" t="s">
        <v>4034</v>
      </c>
      <c r="AZ428" t="s">
        <v>4035</v>
      </c>
      <c r="BA428" t="s">
        <v>3630</v>
      </c>
      <c r="BB428" t="s">
        <v>4693</v>
      </c>
    </row>
    <row r="429" spans="1:54" s="6" customFormat="1" x14ac:dyDescent="0.45">
      <c r="A429" s="5">
        <v>45775.649733796286</v>
      </c>
      <c r="B429" s="6">
        <v>412819044</v>
      </c>
      <c r="C429" s="6" t="s">
        <v>3565</v>
      </c>
      <c r="D429" s="6">
        <v>2</v>
      </c>
      <c r="E429" s="6" t="s">
        <v>247</v>
      </c>
      <c r="G429" s="6">
        <v>2590</v>
      </c>
      <c r="H429" s="6" t="s">
        <v>951</v>
      </c>
      <c r="I429" s="6">
        <v>1937</v>
      </c>
      <c r="J429" s="6" t="s">
        <v>952</v>
      </c>
      <c r="K429" s="6" t="s">
        <v>953</v>
      </c>
      <c r="L429" s="6" t="s">
        <v>954</v>
      </c>
      <c r="M429" s="6" t="s">
        <v>267</v>
      </c>
      <c r="N429" s="6" t="s">
        <v>946</v>
      </c>
      <c r="O429" s="6" t="s">
        <v>946</v>
      </c>
      <c r="P429" s="6" t="s">
        <v>946</v>
      </c>
      <c r="Q429" s="6">
        <v>0</v>
      </c>
      <c r="V429" s="6" t="s">
        <v>119</v>
      </c>
      <c r="X429" s="6">
        <v>50000</v>
      </c>
      <c r="Y429" s="6">
        <v>1916</v>
      </c>
      <c r="AG429" s="6" t="s">
        <v>948</v>
      </c>
      <c r="AI429" s="6" t="s">
        <v>490</v>
      </c>
      <c r="AJ429" s="6" t="s">
        <v>1149</v>
      </c>
      <c r="AK429" s="6" t="s">
        <v>1150</v>
      </c>
      <c r="AL429" s="6" t="b">
        <v>1</v>
      </c>
      <c r="AM429" s="6" t="b">
        <v>0</v>
      </c>
      <c r="AP429" t="s">
        <v>3631</v>
      </c>
      <c r="AQ429" t="s">
        <v>3632</v>
      </c>
      <c r="AR429" t="s">
        <v>3633</v>
      </c>
      <c r="AS429" t="s">
        <v>3634</v>
      </c>
      <c r="AT429" s="44" t="s">
        <v>490</v>
      </c>
      <c r="AU429" t="s">
        <v>1149</v>
      </c>
      <c r="AV429" t="s">
        <v>4037</v>
      </c>
      <c r="AW429" t="s">
        <v>4037</v>
      </c>
      <c r="AX429" t="s">
        <v>3814</v>
      </c>
      <c r="AY429" t="s">
        <v>4037</v>
      </c>
      <c r="AZ429" t="s">
        <v>4038</v>
      </c>
      <c r="BA429" t="s">
        <v>3630</v>
      </c>
      <c r="BB429"/>
    </row>
    <row r="430" spans="1:54" s="6" customFormat="1" x14ac:dyDescent="0.45">
      <c r="A430" s="5">
        <v>45775.649375000001</v>
      </c>
      <c r="B430" s="6">
        <v>412819044</v>
      </c>
      <c r="C430" s="6" t="s">
        <v>3565</v>
      </c>
      <c r="D430" s="6">
        <v>2</v>
      </c>
      <c r="E430" s="6" t="s">
        <v>222</v>
      </c>
      <c r="F430" s="6" t="s">
        <v>1151</v>
      </c>
      <c r="G430" s="6">
        <v>2590</v>
      </c>
      <c r="H430" s="6" t="s">
        <v>951</v>
      </c>
      <c r="I430" s="6">
        <v>1937</v>
      </c>
      <c r="J430" s="6" t="s">
        <v>952</v>
      </c>
      <c r="K430" s="6" t="s">
        <v>953</v>
      </c>
      <c r="L430" s="6" t="s">
        <v>954</v>
      </c>
      <c r="M430" s="6" t="s">
        <v>267</v>
      </c>
      <c r="N430" s="6" t="s">
        <v>946</v>
      </c>
      <c r="O430" s="6" t="s">
        <v>946</v>
      </c>
      <c r="P430" s="6" t="s">
        <v>1053</v>
      </c>
      <c r="Q430" s="6">
        <v>0</v>
      </c>
      <c r="V430" s="6" t="s">
        <v>119</v>
      </c>
      <c r="X430" s="6">
        <v>50000</v>
      </c>
      <c r="Y430" s="6">
        <v>1937</v>
      </c>
      <c r="AG430" s="6" t="s">
        <v>948</v>
      </c>
      <c r="AH430" s="6" t="s">
        <v>997</v>
      </c>
      <c r="AI430" s="6" t="s">
        <v>490</v>
      </c>
      <c r="AJ430" s="6" t="s">
        <v>1149</v>
      </c>
      <c r="AK430" s="6" t="s">
        <v>1150</v>
      </c>
      <c r="AL430" s="6" t="b">
        <v>1</v>
      </c>
      <c r="AM430" s="6" t="b">
        <v>0</v>
      </c>
      <c r="AP430" t="s">
        <v>3631</v>
      </c>
      <c r="AQ430" t="s">
        <v>3632</v>
      </c>
      <c r="AR430" t="s">
        <v>3633</v>
      </c>
      <c r="AS430" t="s">
        <v>3634</v>
      </c>
      <c r="AT430" s="44" t="s">
        <v>490</v>
      </c>
      <c r="AU430" t="s">
        <v>1149</v>
      </c>
      <c r="AV430" t="s">
        <v>4037</v>
      </c>
      <c r="AW430" t="s">
        <v>4037</v>
      </c>
      <c r="AX430" t="s">
        <v>3814</v>
      </c>
      <c r="AY430" t="s">
        <v>4037</v>
      </c>
      <c r="AZ430" t="s">
        <v>4038</v>
      </c>
      <c r="BA430" t="s">
        <v>3630</v>
      </c>
      <c r="BB430"/>
    </row>
    <row r="431" spans="1:54" s="6" customFormat="1" x14ac:dyDescent="0.45">
      <c r="A431" s="5">
        <v>45775.64844907407</v>
      </c>
      <c r="B431" s="6">
        <v>412819044</v>
      </c>
      <c r="C431" s="6" t="s">
        <v>3565</v>
      </c>
      <c r="D431" s="6">
        <v>1</v>
      </c>
      <c r="E431" s="6" t="s">
        <v>51</v>
      </c>
      <c r="G431" s="6">
        <v>2590</v>
      </c>
      <c r="H431" s="6" t="s">
        <v>951</v>
      </c>
      <c r="I431" s="6">
        <v>1937</v>
      </c>
      <c r="J431" s="6" t="s">
        <v>952</v>
      </c>
      <c r="K431" s="6" t="s">
        <v>953</v>
      </c>
      <c r="L431" s="6" t="s">
        <v>954</v>
      </c>
      <c r="M431" s="6" t="s">
        <v>267</v>
      </c>
      <c r="N431" s="6" t="s">
        <v>946</v>
      </c>
      <c r="O431" s="6" t="s">
        <v>946</v>
      </c>
      <c r="P431" s="6" t="s">
        <v>946</v>
      </c>
      <c r="Q431" s="6">
        <v>0</v>
      </c>
      <c r="V431" s="6" t="s">
        <v>119</v>
      </c>
      <c r="X431" s="6">
        <v>50000</v>
      </c>
      <c r="Y431" s="6">
        <v>1937</v>
      </c>
      <c r="AG431" s="6" t="s">
        <v>948</v>
      </c>
      <c r="AH431" s="6" t="s">
        <v>997</v>
      </c>
      <c r="AI431" s="6" t="s">
        <v>490</v>
      </c>
      <c r="AJ431" s="6" t="s">
        <v>1152</v>
      </c>
      <c r="AK431" s="6" t="s">
        <v>1153</v>
      </c>
      <c r="AL431" s="6" t="b">
        <v>1</v>
      </c>
      <c r="AM431" s="6" t="b">
        <v>0</v>
      </c>
      <c r="AP431" t="s">
        <v>3631</v>
      </c>
      <c r="AQ431" t="s">
        <v>3632</v>
      </c>
      <c r="AR431" t="s">
        <v>3633</v>
      </c>
      <c r="AS431" t="s">
        <v>3634</v>
      </c>
      <c r="AT431" s="44" t="s">
        <v>490</v>
      </c>
      <c r="AU431" t="s">
        <v>1152</v>
      </c>
      <c r="AV431" t="s">
        <v>4039</v>
      </c>
      <c r="AW431" t="s">
        <v>4039</v>
      </c>
      <c r="AX431" t="s">
        <v>4041</v>
      </c>
      <c r="AY431" t="s">
        <v>4039</v>
      </c>
      <c r="AZ431" t="s">
        <v>4040</v>
      </c>
      <c r="BA431" t="s">
        <v>3630</v>
      </c>
      <c r="BB431"/>
    </row>
    <row r="432" spans="1:54" s="6" customFormat="1" x14ac:dyDescent="0.45">
      <c r="A432" s="5">
        <v>45775.647858796292</v>
      </c>
      <c r="B432" s="6">
        <v>412819044</v>
      </c>
      <c r="C432" s="6" t="s">
        <v>3565</v>
      </c>
      <c r="D432" s="6">
        <v>1</v>
      </c>
      <c r="E432" s="6" t="s">
        <v>51</v>
      </c>
      <c r="G432" s="6">
        <v>2590</v>
      </c>
      <c r="H432" s="6" t="s">
        <v>951</v>
      </c>
      <c r="I432" s="6">
        <v>1937</v>
      </c>
      <c r="J432" s="6" t="s">
        <v>952</v>
      </c>
      <c r="K432" s="6" t="s">
        <v>953</v>
      </c>
      <c r="L432" s="6" t="s">
        <v>954</v>
      </c>
      <c r="M432" s="6" t="s">
        <v>267</v>
      </c>
      <c r="N432" s="6" t="s">
        <v>946</v>
      </c>
      <c r="O432" s="6" t="s">
        <v>946</v>
      </c>
      <c r="P432" s="6" t="s">
        <v>1018</v>
      </c>
      <c r="Q432" s="6">
        <v>0</v>
      </c>
      <c r="R432" s="6">
        <v>45.718308999999998</v>
      </c>
      <c r="S432" s="6">
        <v>77.246391000000003</v>
      </c>
      <c r="T432" s="6" t="s">
        <v>1019</v>
      </c>
      <c r="U432" s="6" t="s">
        <v>1020</v>
      </c>
      <c r="V432" s="6" t="s">
        <v>106</v>
      </c>
      <c r="X432" s="6">
        <v>50000</v>
      </c>
      <c r="Y432" s="6">
        <v>1910</v>
      </c>
      <c r="AG432" s="6" t="s">
        <v>948</v>
      </c>
      <c r="AH432" s="6" t="s">
        <v>959</v>
      </c>
      <c r="AI432" s="6" t="s">
        <v>490</v>
      </c>
      <c r="AJ432" s="6" t="s">
        <v>1152</v>
      </c>
      <c r="AK432" s="6" t="s">
        <v>1154</v>
      </c>
      <c r="AL432" s="6" t="b">
        <v>1</v>
      </c>
      <c r="AM432" s="6" t="b">
        <v>0</v>
      </c>
      <c r="AP432" t="s">
        <v>3631</v>
      </c>
      <c r="AQ432" t="s">
        <v>3632</v>
      </c>
      <c r="AR432" t="s">
        <v>3633</v>
      </c>
      <c r="AS432" t="s">
        <v>3634</v>
      </c>
      <c r="AT432" s="44" t="s">
        <v>490</v>
      </c>
      <c r="AU432" t="s">
        <v>4044</v>
      </c>
      <c r="AV432" t="s">
        <v>4045</v>
      </c>
      <c r="AW432" t="s">
        <v>4045</v>
      </c>
      <c r="AX432" t="s">
        <v>3913</v>
      </c>
      <c r="AY432" t="s">
        <v>4042</v>
      </c>
      <c r="AZ432" t="s">
        <v>4043</v>
      </c>
      <c r="BA432" t="s">
        <v>3630</v>
      </c>
      <c r="BB432"/>
    </row>
    <row r="433" spans="1:54" s="6" customFormat="1" x14ac:dyDescent="0.45">
      <c r="A433" s="5">
        <v>45775.646817129629</v>
      </c>
      <c r="B433" s="6">
        <v>412819044</v>
      </c>
      <c r="C433" s="6" t="s">
        <v>3565</v>
      </c>
      <c r="D433" s="6">
        <v>1</v>
      </c>
      <c r="E433" s="6" t="s">
        <v>65</v>
      </c>
      <c r="G433" s="6">
        <v>2590</v>
      </c>
      <c r="H433" s="6" t="s">
        <v>951</v>
      </c>
      <c r="I433" s="6">
        <v>1937</v>
      </c>
      <c r="J433" s="6" t="s">
        <v>952</v>
      </c>
      <c r="K433" s="6" t="s">
        <v>953</v>
      </c>
      <c r="L433" s="6" t="s">
        <v>954</v>
      </c>
      <c r="M433" s="6" t="s">
        <v>267</v>
      </c>
      <c r="N433" s="6" t="s">
        <v>946</v>
      </c>
      <c r="O433" s="6" t="s">
        <v>946</v>
      </c>
      <c r="P433" s="6" t="s">
        <v>1155</v>
      </c>
      <c r="Q433" s="6">
        <v>0</v>
      </c>
      <c r="R433" s="6">
        <v>43.130749000000002</v>
      </c>
      <c r="S433" s="6">
        <v>76.908208000000002</v>
      </c>
      <c r="T433" s="6" t="s">
        <v>942</v>
      </c>
      <c r="U433" s="6" t="s">
        <v>943</v>
      </c>
      <c r="V433" s="6" t="s">
        <v>106</v>
      </c>
      <c r="X433" s="6">
        <v>6000</v>
      </c>
      <c r="Y433" s="6">
        <v>1920</v>
      </c>
      <c r="Z433" s="6">
        <v>6</v>
      </c>
      <c r="AA433" s="6">
        <v>21</v>
      </c>
      <c r="AG433" s="6" t="s">
        <v>948</v>
      </c>
      <c r="AI433" s="6" t="s">
        <v>490</v>
      </c>
      <c r="AJ433" s="6" t="s">
        <v>1152</v>
      </c>
      <c r="AK433" s="6" t="s">
        <v>1156</v>
      </c>
      <c r="AL433" s="6" t="b">
        <v>1</v>
      </c>
      <c r="AM433" s="6" t="b">
        <v>0</v>
      </c>
      <c r="AP433" t="s">
        <v>3631</v>
      </c>
      <c r="AQ433" t="s">
        <v>3632</v>
      </c>
      <c r="AR433" t="s">
        <v>3633</v>
      </c>
      <c r="AS433" t="s">
        <v>3634</v>
      </c>
      <c r="AT433" s="44" t="s">
        <v>490</v>
      </c>
      <c r="AU433" t="s">
        <v>1152</v>
      </c>
      <c r="AV433" t="s">
        <v>4046</v>
      </c>
      <c r="AW433" t="s">
        <v>4046</v>
      </c>
      <c r="AX433" t="s">
        <v>3648</v>
      </c>
      <c r="AY433" t="s">
        <v>4046</v>
      </c>
      <c r="AZ433" t="s">
        <v>4047</v>
      </c>
      <c r="BA433" t="s">
        <v>3630</v>
      </c>
      <c r="BB433"/>
    </row>
    <row r="434" spans="1:54" s="6" customFormat="1" x14ac:dyDescent="0.45">
      <c r="A434" s="5">
        <v>45775.645925925928</v>
      </c>
      <c r="B434" s="6">
        <v>412819044</v>
      </c>
      <c r="C434" s="6" t="s">
        <v>3565</v>
      </c>
      <c r="D434" s="6">
        <v>5</v>
      </c>
      <c r="E434" s="6" t="s">
        <v>473</v>
      </c>
      <c r="G434" s="6">
        <v>2590</v>
      </c>
      <c r="H434" s="6" t="s">
        <v>951</v>
      </c>
      <c r="I434" s="6">
        <v>1937</v>
      </c>
      <c r="J434" s="6" t="s">
        <v>952</v>
      </c>
      <c r="K434" s="6" t="s">
        <v>953</v>
      </c>
      <c r="L434" s="6" t="s">
        <v>954</v>
      </c>
      <c r="M434" s="6" t="s">
        <v>267</v>
      </c>
      <c r="N434" s="6" t="s">
        <v>946</v>
      </c>
      <c r="O434" s="6" t="s">
        <v>946</v>
      </c>
      <c r="P434" s="6" t="s">
        <v>1053</v>
      </c>
      <c r="Q434" s="6">
        <v>0</v>
      </c>
      <c r="V434" s="6" t="s">
        <v>119</v>
      </c>
      <c r="X434" s="6">
        <v>6000</v>
      </c>
      <c r="Y434" s="6">
        <v>1937</v>
      </c>
      <c r="AG434" s="6" t="s">
        <v>948</v>
      </c>
      <c r="AH434" s="6" t="s">
        <v>997</v>
      </c>
      <c r="AI434" s="6" t="s">
        <v>490</v>
      </c>
      <c r="AJ434" s="6" t="s">
        <v>1152</v>
      </c>
      <c r="AK434" s="6" t="s">
        <v>1156</v>
      </c>
      <c r="AL434" s="6" t="b">
        <v>1</v>
      </c>
      <c r="AM434" s="6" t="b">
        <v>0</v>
      </c>
      <c r="AP434" t="s">
        <v>3631</v>
      </c>
      <c r="AQ434" t="s">
        <v>3632</v>
      </c>
      <c r="AR434" t="s">
        <v>3633</v>
      </c>
      <c r="AS434" t="s">
        <v>3634</v>
      </c>
      <c r="AT434" s="44" t="s">
        <v>490</v>
      </c>
      <c r="AU434" t="s">
        <v>1152</v>
      </c>
      <c r="AV434" t="s">
        <v>4046</v>
      </c>
      <c r="AW434" t="s">
        <v>4046</v>
      </c>
      <c r="AX434" t="s">
        <v>3648</v>
      </c>
      <c r="AY434" t="s">
        <v>4046</v>
      </c>
      <c r="AZ434" t="s">
        <v>4047</v>
      </c>
      <c r="BA434" t="s">
        <v>3630</v>
      </c>
      <c r="BB434"/>
    </row>
    <row r="435" spans="1:54" s="6" customFormat="1" x14ac:dyDescent="0.45">
      <c r="A435" s="5">
        <v>45775.645381944443</v>
      </c>
      <c r="B435" s="6">
        <v>412819044</v>
      </c>
      <c r="C435" s="6" t="s">
        <v>3565</v>
      </c>
      <c r="D435" s="6">
        <v>1</v>
      </c>
      <c r="E435" s="6" t="s">
        <v>65</v>
      </c>
      <c r="G435" s="6">
        <v>2590</v>
      </c>
      <c r="H435" s="6" t="s">
        <v>951</v>
      </c>
      <c r="I435" s="6">
        <v>1937</v>
      </c>
      <c r="J435" s="6" t="s">
        <v>952</v>
      </c>
      <c r="K435" s="6" t="s">
        <v>953</v>
      </c>
      <c r="L435" s="6" t="s">
        <v>954</v>
      </c>
      <c r="M435" s="6" t="s">
        <v>267</v>
      </c>
      <c r="N435" s="6" t="s">
        <v>946</v>
      </c>
      <c r="O435" s="6" t="s">
        <v>946</v>
      </c>
      <c r="P435" s="6" t="s">
        <v>947</v>
      </c>
      <c r="Q435" s="6">
        <v>0</v>
      </c>
      <c r="R435" s="6">
        <v>43.289437</v>
      </c>
      <c r="S435" s="6">
        <v>76.994337999999999</v>
      </c>
      <c r="T435" s="6" t="s">
        <v>765</v>
      </c>
      <c r="U435" s="6" t="s">
        <v>766</v>
      </c>
      <c r="V435" s="6" t="s">
        <v>106</v>
      </c>
      <c r="X435" s="6">
        <v>6000</v>
      </c>
      <c r="Y435" s="6">
        <v>1937</v>
      </c>
      <c r="Z435" s="6">
        <v>8</v>
      </c>
      <c r="AA435" s="6">
        <v>9</v>
      </c>
      <c r="AG435" s="6" t="s">
        <v>948</v>
      </c>
      <c r="AH435" s="6" t="s">
        <v>949</v>
      </c>
      <c r="AI435" s="6" t="s">
        <v>490</v>
      </c>
      <c r="AJ435" s="6" t="s">
        <v>1152</v>
      </c>
      <c r="AK435" s="6" t="s">
        <v>1156</v>
      </c>
      <c r="AL435" s="6" t="b">
        <v>1</v>
      </c>
      <c r="AM435" s="6" t="b">
        <v>0</v>
      </c>
      <c r="AP435" t="s">
        <v>3631</v>
      </c>
      <c r="AQ435" t="s">
        <v>3632</v>
      </c>
      <c r="AR435" t="s">
        <v>3633</v>
      </c>
      <c r="AS435" t="s">
        <v>3634</v>
      </c>
      <c r="AT435" s="44" t="s">
        <v>490</v>
      </c>
      <c r="AU435" t="s">
        <v>1152</v>
      </c>
      <c r="AV435" t="s">
        <v>4046</v>
      </c>
      <c r="AW435" t="s">
        <v>4046</v>
      </c>
      <c r="AX435" t="s">
        <v>3648</v>
      </c>
      <c r="AY435" t="s">
        <v>4046</v>
      </c>
      <c r="AZ435" t="s">
        <v>4047</v>
      </c>
      <c r="BA435" t="s">
        <v>3630</v>
      </c>
      <c r="BB435"/>
    </row>
    <row r="436" spans="1:54" s="6" customFormat="1" x14ac:dyDescent="0.45">
      <c r="A436" s="5">
        <v>45775.644907407397</v>
      </c>
      <c r="B436" s="6">
        <v>412819044</v>
      </c>
      <c r="C436" s="6" t="s">
        <v>3565</v>
      </c>
      <c r="D436" s="6">
        <v>1</v>
      </c>
      <c r="E436" s="6" t="s">
        <v>65</v>
      </c>
      <c r="G436" s="6">
        <v>2590</v>
      </c>
      <c r="H436" s="6" t="s">
        <v>951</v>
      </c>
      <c r="I436" s="6">
        <v>1937</v>
      </c>
      <c r="J436" s="6" t="s">
        <v>952</v>
      </c>
      <c r="K436" s="6" t="s">
        <v>953</v>
      </c>
      <c r="L436" s="6" t="s">
        <v>954</v>
      </c>
      <c r="M436" s="6" t="s">
        <v>267</v>
      </c>
      <c r="N436" s="6" t="s">
        <v>946</v>
      </c>
      <c r="O436" s="6" t="s">
        <v>946</v>
      </c>
      <c r="P436" s="6" t="s">
        <v>947</v>
      </c>
      <c r="Q436" s="6">
        <v>0</v>
      </c>
      <c r="R436" s="6">
        <v>43.289437</v>
      </c>
      <c r="S436" s="6">
        <v>76.994337999999999</v>
      </c>
      <c r="T436" s="6" t="s">
        <v>765</v>
      </c>
      <c r="U436" s="6" t="s">
        <v>766</v>
      </c>
      <c r="V436" s="6" t="s">
        <v>106</v>
      </c>
      <c r="X436" s="6">
        <v>6000</v>
      </c>
      <c r="Y436" s="6">
        <v>1937</v>
      </c>
      <c r="AG436" s="6" t="s">
        <v>948</v>
      </c>
      <c r="AH436" s="6" t="s">
        <v>1157</v>
      </c>
      <c r="AI436" s="6" t="s">
        <v>490</v>
      </c>
      <c r="AJ436" s="6" t="s">
        <v>1152</v>
      </c>
      <c r="AK436" s="6" t="s">
        <v>1156</v>
      </c>
      <c r="AL436" s="6" t="b">
        <v>1</v>
      </c>
      <c r="AM436" s="6" t="b">
        <v>0</v>
      </c>
      <c r="AP436" t="s">
        <v>3631</v>
      </c>
      <c r="AQ436" t="s">
        <v>3632</v>
      </c>
      <c r="AR436" t="s">
        <v>3633</v>
      </c>
      <c r="AS436" t="s">
        <v>3634</v>
      </c>
      <c r="AT436" s="44" t="s">
        <v>490</v>
      </c>
      <c r="AU436" t="s">
        <v>1152</v>
      </c>
      <c r="AV436" t="s">
        <v>4046</v>
      </c>
      <c r="AW436" t="s">
        <v>4046</v>
      </c>
      <c r="AX436" t="s">
        <v>3648</v>
      </c>
      <c r="AY436" t="s">
        <v>4046</v>
      </c>
      <c r="AZ436" t="s">
        <v>4047</v>
      </c>
      <c r="BA436" t="s">
        <v>3630</v>
      </c>
      <c r="BB436"/>
    </row>
    <row r="437" spans="1:54" s="6" customFormat="1" x14ac:dyDescent="0.45">
      <c r="A437" s="5">
        <v>45775.644236111111</v>
      </c>
      <c r="B437" s="6">
        <v>412819044</v>
      </c>
      <c r="C437" s="6" t="s">
        <v>3565</v>
      </c>
      <c r="D437" s="6">
        <v>1</v>
      </c>
      <c r="E437" s="6" t="s">
        <v>65</v>
      </c>
      <c r="G437" s="6">
        <v>2590</v>
      </c>
      <c r="H437" s="6" t="s">
        <v>951</v>
      </c>
      <c r="I437" s="6">
        <v>1937</v>
      </c>
      <c r="J437" s="6" t="s">
        <v>952</v>
      </c>
      <c r="K437" s="6" t="s">
        <v>953</v>
      </c>
      <c r="L437" s="6" t="s">
        <v>954</v>
      </c>
      <c r="M437" s="6" t="s">
        <v>267</v>
      </c>
      <c r="N437" s="6" t="s">
        <v>946</v>
      </c>
      <c r="O437" s="6" t="s">
        <v>946</v>
      </c>
      <c r="P437" s="6" t="s">
        <v>947</v>
      </c>
      <c r="Q437" s="6">
        <v>0</v>
      </c>
      <c r="R437" s="6">
        <v>43.289437</v>
      </c>
      <c r="S437" s="6">
        <v>76.994337999999999</v>
      </c>
      <c r="T437" s="6" t="s">
        <v>765</v>
      </c>
      <c r="U437" s="6" t="s">
        <v>766</v>
      </c>
      <c r="V437" s="6" t="s">
        <v>106</v>
      </c>
      <c r="X437" s="6">
        <v>6000</v>
      </c>
      <c r="Y437" s="6">
        <v>1920</v>
      </c>
      <c r="Z437" s="6">
        <v>6</v>
      </c>
      <c r="AG437" s="6" t="s">
        <v>948</v>
      </c>
      <c r="AI437" s="6" t="s">
        <v>490</v>
      </c>
      <c r="AJ437" s="6" t="s">
        <v>1152</v>
      </c>
      <c r="AK437" s="6" t="s">
        <v>1156</v>
      </c>
      <c r="AL437" s="6" t="b">
        <v>1</v>
      </c>
      <c r="AM437" s="6" t="b">
        <v>0</v>
      </c>
      <c r="AP437" t="s">
        <v>3631</v>
      </c>
      <c r="AQ437" t="s">
        <v>3632</v>
      </c>
      <c r="AR437" t="s">
        <v>3633</v>
      </c>
      <c r="AS437" t="s">
        <v>3634</v>
      </c>
      <c r="AT437" s="44" t="s">
        <v>490</v>
      </c>
      <c r="AU437" t="s">
        <v>1152</v>
      </c>
      <c r="AV437" t="s">
        <v>4046</v>
      </c>
      <c r="AW437" t="s">
        <v>4046</v>
      </c>
      <c r="AX437" t="s">
        <v>3648</v>
      </c>
      <c r="AY437" t="s">
        <v>4046</v>
      </c>
      <c r="AZ437" t="s">
        <v>4047</v>
      </c>
      <c r="BA437" t="s">
        <v>3630</v>
      </c>
      <c r="BB437"/>
    </row>
    <row r="438" spans="1:54" s="6" customFormat="1" x14ac:dyDescent="0.45">
      <c r="A438" s="5">
        <v>45775.643738425933</v>
      </c>
      <c r="B438" s="6">
        <v>412819044</v>
      </c>
      <c r="C438" s="6" t="s">
        <v>3565</v>
      </c>
      <c r="D438" s="6">
        <v>1</v>
      </c>
      <c r="E438" s="6" t="s">
        <v>65</v>
      </c>
      <c r="G438" s="6">
        <v>2590</v>
      </c>
      <c r="H438" s="6" t="s">
        <v>951</v>
      </c>
      <c r="I438" s="6">
        <v>1937</v>
      </c>
      <c r="J438" s="6" t="s">
        <v>952</v>
      </c>
      <c r="K438" s="6" t="s">
        <v>953</v>
      </c>
      <c r="L438" s="6" t="s">
        <v>954</v>
      </c>
      <c r="M438" s="6" t="s">
        <v>267</v>
      </c>
      <c r="N438" s="6" t="s">
        <v>946</v>
      </c>
      <c r="O438" s="6" t="s">
        <v>946</v>
      </c>
      <c r="P438" s="6" t="s">
        <v>947</v>
      </c>
      <c r="Q438" s="6">
        <v>0</v>
      </c>
      <c r="R438" s="6">
        <v>43.289437</v>
      </c>
      <c r="S438" s="6">
        <v>76.994337999999999</v>
      </c>
      <c r="T438" s="6" t="s">
        <v>765</v>
      </c>
      <c r="U438" s="6" t="s">
        <v>766</v>
      </c>
      <c r="V438" s="6" t="s">
        <v>106</v>
      </c>
      <c r="X438" s="6">
        <v>6000</v>
      </c>
      <c r="Y438" s="6">
        <v>1919</v>
      </c>
      <c r="Z438" s="6">
        <v>6</v>
      </c>
      <c r="AA438" s="6">
        <v>25</v>
      </c>
      <c r="AB438" s="6">
        <v>1919</v>
      </c>
      <c r="AC438" s="6">
        <v>6</v>
      </c>
      <c r="AD438" s="6">
        <v>30</v>
      </c>
      <c r="AG438" s="6" t="s">
        <v>948</v>
      </c>
      <c r="AI438" s="6" t="s">
        <v>490</v>
      </c>
      <c r="AJ438" s="6" t="s">
        <v>1152</v>
      </c>
      <c r="AK438" s="6" t="s">
        <v>1156</v>
      </c>
      <c r="AL438" s="6" t="b">
        <v>1</v>
      </c>
      <c r="AM438" s="6" t="b">
        <v>0</v>
      </c>
      <c r="AP438" t="s">
        <v>3631</v>
      </c>
      <c r="AQ438" t="s">
        <v>3632</v>
      </c>
      <c r="AR438" t="s">
        <v>3633</v>
      </c>
      <c r="AS438" t="s">
        <v>3634</v>
      </c>
      <c r="AT438" s="44" t="s">
        <v>490</v>
      </c>
      <c r="AU438" t="s">
        <v>1152</v>
      </c>
      <c r="AV438" t="s">
        <v>4046</v>
      </c>
      <c r="AW438" t="s">
        <v>4046</v>
      </c>
      <c r="AX438" t="s">
        <v>3648</v>
      </c>
      <c r="AY438" t="s">
        <v>4046</v>
      </c>
      <c r="AZ438" t="s">
        <v>4047</v>
      </c>
      <c r="BA438" t="s">
        <v>3630</v>
      </c>
      <c r="BB438"/>
    </row>
    <row r="439" spans="1:54" s="6" customFormat="1" x14ac:dyDescent="0.45">
      <c r="A439" s="5">
        <v>45775.639236111107</v>
      </c>
      <c r="B439" s="6">
        <v>412819044</v>
      </c>
      <c r="C439" s="6" t="s">
        <v>3565</v>
      </c>
      <c r="D439" s="6">
        <v>1</v>
      </c>
      <c r="E439" s="6" t="s">
        <v>65</v>
      </c>
      <c r="F439" s="6" t="s">
        <v>989</v>
      </c>
      <c r="G439" s="6">
        <v>2590</v>
      </c>
      <c r="H439" s="6" t="s">
        <v>951</v>
      </c>
      <c r="I439" s="6">
        <v>1937</v>
      </c>
      <c r="J439" s="6" t="s">
        <v>952</v>
      </c>
      <c r="K439" s="6" t="s">
        <v>953</v>
      </c>
      <c r="L439" s="6" t="s">
        <v>954</v>
      </c>
      <c r="M439" s="6" t="s">
        <v>267</v>
      </c>
      <c r="N439" s="6" t="s">
        <v>946</v>
      </c>
      <c r="O439" s="6" t="s">
        <v>946</v>
      </c>
      <c r="P439" s="6" t="s">
        <v>947</v>
      </c>
      <c r="Q439" s="6">
        <v>0</v>
      </c>
      <c r="R439" s="6">
        <v>43.289437</v>
      </c>
      <c r="S439" s="6">
        <v>76.994337999999999</v>
      </c>
      <c r="T439" s="6" t="s">
        <v>765</v>
      </c>
      <c r="U439" s="6" t="s">
        <v>766</v>
      </c>
      <c r="V439" s="6" t="s">
        <v>106</v>
      </c>
      <c r="X439" s="6">
        <v>6000</v>
      </c>
      <c r="Y439" s="6">
        <v>1937</v>
      </c>
      <c r="Z439" s="6">
        <v>6</v>
      </c>
      <c r="AA439" s="6">
        <v>14</v>
      </c>
      <c r="AG439" s="6" t="s">
        <v>948</v>
      </c>
      <c r="AH439" s="6" t="s">
        <v>949</v>
      </c>
      <c r="AI439" s="6" t="s">
        <v>490</v>
      </c>
      <c r="AJ439" s="6" t="s">
        <v>1152</v>
      </c>
      <c r="AK439" s="6" t="s">
        <v>1156</v>
      </c>
      <c r="AL439" s="6" t="b">
        <v>1</v>
      </c>
      <c r="AM439" s="6" t="b">
        <v>0</v>
      </c>
      <c r="AP439" t="s">
        <v>3631</v>
      </c>
      <c r="AQ439" t="s">
        <v>3632</v>
      </c>
      <c r="AR439" t="s">
        <v>3633</v>
      </c>
      <c r="AS439" t="s">
        <v>3634</v>
      </c>
      <c r="AT439" s="44" t="s">
        <v>490</v>
      </c>
      <c r="AU439" t="s">
        <v>1152</v>
      </c>
      <c r="AV439" t="s">
        <v>4046</v>
      </c>
      <c r="AW439" t="s">
        <v>4046</v>
      </c>
      <c r="AX439" t="s">
        <v>3648</v>
      </c>
      <c r="AY439" t="s">
        <v>4046</v>
      </c>
      <c r="AZ439" t="s">
        <v>4047</v>
      </c>
      <c r="BA439" t="s">
        <v>3630</v>
      </c>
      <c r="BB439"/>
    </row>
    <row r="440" spans="1:54" s="6" customFormat="1" x14ac:dyDescent="0.45">
      <c r="A440" s="5">
        <v>45775.630856481483</v>
      </c>
      <c r="B440" s="6">
        <v>412819044</v>
      </c>
      <c r="C440" s="6" t="s">
        <v>3565</v>
      </c>
      <c r="D440" s="6">
        <v>2</v>
      </c>
      <c r="E440" s="6" t="s">
        <v>247</v>
      </c>
      <c r="G440" s="6">
        <v>2590</v>
      </c>
      <c r="H440" s="6" t="s">
        <v>951</v>
      </c>
      <c r="I440" s="6">
        <v>1937</v>
      </c>
      <c r="J440" s="6" t="s">
        <v>952</v>
      </c>
      <c r="K440" s="6" t="s">
        <v>953</v>
      </c>
      <c r="L440" s="6" t="s">
        <v>954</v>
      </c>
      <c r="M440" s="6" t="s">
        <v>267</v>
      </c>
      <c r="N440" s="6" t="s">
        <v>946</v>
      </c>
      <c r="O440" s="6" t="s">
        <v>946</v>
      </c>
      <c r="P440" s="6" t="s">
        <v>947</v>
      </c>
      <c r="Q440" s="6">
        <v>0</v>
      </c>
      <c r="R440" s="6">
        <v>43.289437</v>
      </c>
      <c r="S440" s="6">
        <v>76.994337999999999</v>
      </c>
      <c r="T440" s="6" t="s">
        <v>765</v>
      </c>
      <c r="U440" s="6" t="s">
        <v>766</v>
      </c>
      <c r="V440" s="6" t="s">
        <v>106</v>
      </c>
      <c r="X440" s="6">
        <v>6000</v>
      </c>
      <c r="Y440" s="6">
        <v>1921</v>
      </c>
      <c r="Z440" s="6">
        <v>6</v>
      </c>
      <c r="AA440" s="6">
        <v>10</v>
      </c>
      <c r="AB440" s="6">
        <v>1921</v>
      </c>
      <c r="AC440" s="6">
        <v>6</v>
      </c>
      <c r="AD440" s="6">
        <v>12</v>
      </c>
      <c r="AG440" s="6" t="s">
        <v>948</v>
      </c>
      <c r="AI440" s="6" t="s">
        <v>490</v>
      </c>
      <c r="AJ440" s="6" t="s">
        <v>1152</v>
      </c>
      <c r="AK440" s="6" t="s">
        <v>1156</v>
      </c>
      <c r="AL440" s="6" t="b">
        <v>1</v>
      </c>
      <c r="AM440" s="6" t="b">
        <v>0</v>
      </c>
      <c r="AP440" t="s">
        <v>3631</v>
      </c>
      <c r="AQ440" t="s">
        <v>3632</v>
      </c>
      <c r="AR440" t="s">
        <v>3633</v>
      </c>
      <c r="AS440" t="s">
        <v>3634</v>
      </c>
      <c r="AT440" s="44" t="s">
        <v>490</v>
      </c>
      <c r="AU440" t="s">
        <v>1152</v>
      </c>
      <c r="AV440" t="s">
        <v>4046</v>
      </c>
      <c r="AW440" t="s">
        <v>4046</v>
      </c>
      <c r="AX440" t="s">
        <v>3648</v>
      </c>
      <c r="AY440" t="s">
        <v>4046</v>
      </c>
      <c r="AZ440" t="s">
        <v>4047</v>
      </c>
      <c r="BA440" t="s">
        <v>3630</v>
      </c>
      <c r="BB440"/>
    </row>
    <row r="441" spans="1:54" s="6" customFormat="1" x14ac:dyDescent="0.45">
      <c r="A441" s="5">
        <v>45775.629965277782</v>
      </c>
      <c r="B441" s="6">
        <v>412819044</v>
      </c>
      <c r="C441" s="6" t="s">
        <v>3565</v>
      </c>
      <c r="D441" s="6">
        <v>1</v>
      </c>
      <c r="E441" s="6" t="s">
        <v>65</v>
      </c>
      <c r="G441" s="6">
        <v>2590</v>
      </c>
      <c r="H441" s="6" t="s">
        <v>951</v>
      </c>
      <c r="I441" s="6">
        <v>1937</v>
      </c>
      <c r="J441" s="6" t="s">
        <v>952</v>
      </c>
      <c r="K441" s="6" t="s">
        <v>953</v>
      </c>
      <c r="L441" s="6" t="s">
        <v>954</v>
      </c>
      <c r="M441" s="6" t="s">
        <v>267</v>
      </c>
      <c r="N441" s="6" t="s">
        <v>946</v>
      </c>
      <c r="O441" s="6" t="s">
        <v>946</v>
      </c>
      <c r="P441" s="6" t="s">
        <v>947</v>
      </c>
      <c r="Q441" s="6">
        <v>0</v>
      </c>
      <c r="R441" s="6">
        <v>43.289437</v>
      </c>
      <c r="S441" s="6">
        <v>76.994337999999999</v>
      </c>
      <c r="T441" s="6" t="s">
        <v>765</v>
      </c>
      <c r="U441" s="6" t="s">
        <v>766</v>
      </c>
      <c r="V441" s="6" t="s">
        <v>106</v>
      </c>
      <c r="X441" s="6">
        <v>6000</v>
      </c>
      <c r="Y441" s="6">
        <v>1937</v>
      </c>
      <c r="Z441" s="6">
        <v>6</v>
      </c>
      <c r="AA441" s="6">
        <v>8</v>
      </c>
      <c r="AG441" s="6" t="s">
        <v>948</v>
      </c>
      <c r="AH441" s="6" t="s">
        <v>949</v>
      </c>
      <c r="AI441" s="6" t="s">
        <v>490</v>
      </c>
      <c r="AJ441" s="6" t="s">
        <v>1152</v>
      </c>
      <c r="AK441" s="6" t="s">
        <v>1156</v>
      </c>
      <c r="AL441" s="6" t="b">
        <v>1</v>
      </c>
      <c r="AM441" s="6" t="b">
        <v>0</v>
      </c>
      <c r="AP441" t="s">
        <v>3631</v>
      </c>
      <c r="AQ441" t="s">
        <v>3632</v>
      </c>
      <c r="AR441" t="s">
        <v>3633</v>
      </c>
      <c r="AS441" t="s">
        <v>3634</v>
      </c>
      <c r="AT441" s="44" t="s">
        <v>490</v>
      </c>
      <c r="AU441" t="s">
        <v>1152</v>
      </c>
      <c r="AV441" t="s">
        <v>4046</v>
      </c>
      <c r="AW441" t="s">
        <v>4046</v>
      </c>
      <c r="AX441" t="s">
        <v>3648</v>
      </c>
      <c r="AY441" t="s">
        <v>4046</v>
      </c>
      <c r="AZ441" t="s">
        <v>4047</v>
      </c>
      <c r="BA441" t="s">
        <v>3630</v>
      </c>
      <c r="BB441"/>
    </row>
    <row r="442" spans="1:54" s="6" customFormat="1" x14ac:dyDescent="0.45">
      <c r="A442" s="5">
        <v>45775.629490740743</v>
      </c>
      <c r="B442" s="6">
        <v>412819044</v>
      </c>
      <c r="C442" s="6" t="s">
        <v>3565</v>
      </c>
      <c r="D442" s="6">
        <v>1</v>
      </c>
      <c r="E442" s="6" t="s">
        <v>51</v>
      </c>
      <c r="G442" s="6">
        <v>2590</v>
      </c>
      <c r="H442" s="6" t="s">
        <v>951</v>
      </c>
      <c r="I442" s="6">
        <v>1937</v>
      </c>
      <c r="J442" s="6" t="s">
        <v>952</v>
      </c>
      <c r="K442" s="6" t="s">
        <v>953</v>
      </c>
      <c r="L442" s="6" t="s">
        <v>954</v>
      </c>
      <c r="M442" s="6" t="s">
        <v>267</v>
      </c>
      <c r="N442" s="6" t="s">
        <v>946</v>
      </c>
      <c r="O442" s="6" t="s">
        <v>946</v>
      </c>
      <c r="P442" s="6" t="s">
        <v>947</v>
      </c>
      <c r="Q442" s="6">
        <v>0</v>
      </c>
      <c r="R442" s="6">
        <v>43.289437</v>
      </c>
      <c r="S442" s="6">
        <v>76.994337999999999</v>
      </c>
      <c r="T442" s="6" t="s">
        <v>765</v>
      </c>
      <c r="U442" s="6" t="s">
        <v>766</v>
      </c>
      <c r="V442" s="6" t="s">
        <v>106</v>
      </c>
      <c r="X442" s="6">
        <v>6000</v>
      </c>
      <c r="Y442" s="6">
        <v>1921</v>
      </c>
      <c r="Z442" s="6">
        <v>5</v>
      </c>
      <c r="AA442" s="6">
        <v>29</v>
      </c>
      <c r="AG442" s="6" t="s">
        <v>948</v>
      </c>
      <c r="AI442" s="6" t="s">
        <v>490</v>
      </c>
      <c r="AJ442" s="6" t="s">
        <v>1152</v>
      </c>
      <c r="AK442" s="6" t="s">
        <v>1156</v>
      </c>
      <c r="AL442" s="6" t="b">
        <v>1</v>
      </c>
      <c r="AM442" s="6" t="b">
        <v>0</v>
      </c>
      <c r="AP442" t="s">
        <v>3631</v>
      </c>
      <c r="AQ442" t="s">
        <v>3632</v>
      </c>
      <c r="AR442" t="s">
        <v>3633</v>
      </c>
      <c r="AS442" t="s">
        <v>3634</v>
      </c>
      <c r="AT442" s="44" t="s">
        <v>490</v>
      </c>
      <c r="AU442" t="s">
        <v>1152</v>
      </c>
      <c r="AV442" t="s">
        <v>4046</v>
      </c>
      <c r="AW442" t="s">
        <v>4046</v>
      </c>
      <c r="AX442" t="s">
        <v>3648</v>
      </c>
      <c r="AY442" t="s">
        <v>4046</v>
      </c>
      <c r="AZ442" t="s">
        <v>4047</v>
      </c>
      <c r="BA442" t="s">
        <v>3630</v>
      </c>
      <c r="BB442"/>
    </row>
    <row r="443" spans="1:54" s="6" customFormat="1" x14ac:dyDescent="0.45">
      <c r="A443" s="5">
        <v>45775.629236111112</v>
      </c>
      <c r="B443" s="6">
        <v>412819044</v>
      </c>
      <c r="C443" s="6" t="s">
        <v>3565</v>
      </c>
      <c r="D443" s="6">
        <v>1</v>
      </c>
      <c r="E443" s="6" t="s">
        <v>51</v>
      </c>
      <c r="G443" s="6">
        <v>2590</v>
      </c>
      <c r="H443" s="6" t="s">
        <v>951</v>
      </c>
      <c r="I443" s="6">
        <v>1937</v>
      </c>
      <c r="J443" s="6" t="s">
        <v>952</v>
      </c>
      <c r="K443" s="6" t="s">
        <v>953</v>
      </c>
      <c r="L443" s="6" t="s">
        <v>954</v>
      </c>
      <c r="M443" s="6" t="s">
        <v>267</v>
      </c>
      <c r="N443" s="6" t="s">
        <v>946</v>
      </c>
      <c r="O443" s="6" t="s">
        <v>946</v>
      </c>
      <c r="P443" s="6" t="s">
        <v>947</v>
      </c>
      <c r="Q443" s="6">
        <v>0</v>
      </c>
      <c r="R443" s="6">
        <v>43.289437</v>
      </c>
      <c r="S443" s="6">
        <v>76.994337999999999</v>
      </c>
      <c r="T443" s="6" t="s">
        <v>765</v>
      </c>
      <c r="U443" s="6" t="s">
        <v>766</v>
      </c>
      <c r="V443" s="6" t="s">
        <v>106</v>
      </c>
      <c r="X443" s="6">
        <v>6000</v>
      </c>
      <c r="Y443" s="6">
        <v>1920</v>
      </c>
      <c r="Z443" s="6">
        <v>5</v>
      </c>
      <c r="AA443" s="6">
        <v>28</v>
      </c>
      <c r="AG443" s="6" t="s">
        <v>948</v>
      </c>
      <c r="AI443" s="6" t="s">
        <v>490</v>
      </c>
      <c r="AJ443" s="6" t="s">
        <v>1152</v>
      </c>
      <c r="AK443" s="6" t="s">
        <v>1156</v>
      </c>
      <c r="AL443" s="6" t="b">
        <v>1</v>
      </c>
      <c r="AM443" s="6" t="b">
        <v>0</v>
      </c>
      <c r="AP443" t="s">
        <v>3631</v>
      </c>
      <c r="AQ443" t="s">
        <v>3632</v>
      </c>
      <c r="AR443" t="s">
        <v>3633</v>
      </c>
      <c r="AS443" t="s">
        <v>3634</v>
      </c>
      <c r="AT443" s="44" t="s">
        <v>490</v>
      </c>
      <c r="AU443" t="s">
        <v>1152</v>
      </c>
      <c r="AV443" t="s">
        <v>4046</v>
      </c>
      <c r="AW443" t="s">
        <v>4046</v>
      </c>
      <c r="AX443" t="s">
        <v>3648</v>
      </c>
      <c r="AY443" t="s">
        <v>4046</v>
      </c>
      <c r="AZ443" t="s">
        <v>4047</v>
      </c>
      <c r="BA443" t="s">
        <v>3630</v>
      </c>
      <c r="BB443"/>
    </row>
    <row r="444" spans="1:54" s="6" customFormat="1" x14ac:dyDescent="0.45">
      <c r="A444" s="5">
        <v>45775.628877314812</v>
      </c>
      <c r="B444" s="6">
        <v>412819044</v>
      </c>
      <c r="C444" s="6" t="s">
        <v>3565</v>
      </c>
      <c r="D444" s="6">
        <v>1</v>
      </c>
      <c r="E444" s="6" t="s">
        <v>51</v>
      </c>
      <c r="G444" s="6">
        <v>2590</v>
      </c>
      <c r="H444" s="6" t="s">
        <v>951</v>
      </c>
      <c r="I444" s="6">
        <v>1937</v>
      </c>
      <c r="J444" s="6" t="s">
        <v>952</v>
      </c>
      <c r="K444" s="6" t="s">
        <v>953</v>
      </c>
      <c r="L444" s="6" t="s">
        <v>954</v>
      </c>
      <c r="M444" s="6" t="s">
        <v>267</v>
      </c>
      <c r="N444" s="6" t="s">
        <v>946</v>
      </c>
      <c r="O444" s="6" t="s">
        <v>946</v>
      </c>
      <c r="P444" s="6" t="s">
        <v>947</v>
      </c>
      <c r="Q444" s="6">
        <v>0</v>
      </c>
      <c r="R444" s="6">
        <v>43.289437</v>
      </c>
      <c r="S444" s="6">
        <v>76.994337999999999</v>
      </c>
      <c r="T444" s="6" t="s">
        <v>765</v>
      </c>
      <c r="U444" s="6" t="s">
        <v>766</v>
      </c>
      <c r="V444" s="6" t="s">
        <v>106</v>
      </c>
      <c r="X444" s="6">
        <v>6000</v>
      </c>
      <c r="Y444" s="6">
        <v>1920</v>
      </c>
      <c r="Z444" s="6">
        <v>4</v>
      </c>
      <c r="AA444" s="6">
        <v>30</v>
      </c>
      <c r="AG444" s="6" t="s">
        <v>948</v>
      </c>
      <c r="AI444" s="6" t="s">
        <v>490</v>
      </c>
      <c r="AJ444" s="6" t="s">
        <v>1152</v>
      </c>
      <c r="AK444" s="6" t="s">
        <v>1156</v>
      </c>
      <c r="AL444" s="6" t="b">
        <v>1</v>
      </c>
      <c r="AM444" s="6" t="b">
        <v>0</v>
      </c>
      <c r="AP444" t="s">
        <v>3631</v>
      </c>
      <c r="AQ444" t="s">
        <v>3632</v>
      </c>
      <c r="AR444" t="s">
        <v>3633</v>
      </c>
      <c r="AS444" t="s">
        <v>3634</v>
      </c>
      <c r="AT444" s="44" t="s">
        <v>490</v>
      </c>
      <c r="AU444" t="s">
        <v>1152</v>
      </c>
      <c r="AV444" t="s">
        <v>4046</v>
      </c>
      <c r="AW444" t="s">
        <v>4046</v>
      </c>
      <c r="AX444" t="s">
        <v>3648</v>
      </c>
      <c r="AY444" t="s">
        <v>4046</v>
      </c>
      <c r="AZ444" t="s">
        <v>4047</v>
      </c>
      <c r="BA444" t="s">
        <v>3630</v>
      </c>
      <c r="BB444"/>
    </row>
    <row r="445" spans="1:54" s="6" customFormat="1" x14ac:dyDescent="0.45">
      <c r="A445" s="5">
        <v>45775.628125000003</v>
      </c>
      <c r="B445" s="6">
        <v>412819044</v>
      </c>
      <c r="C445" s="6" t="s">
        <v>3565</v>
      </c>
      <c r="D445" s="6">
        <v>1</v>
      </c>
      <c r="E445" s="6" t="s">
        <v>65</v>
      </c>
      <c r="G445" s="6">
        <v>2590</v>
      </c>
      <c r="H445" s="6" t="s">
        <v>951</v>
      </c>
      <c r="I445" s="6">
        <v>1937</v>
      </c>
      <c r="J445" s="6" t="s">
        <v>952</v>
      </c>
      <c r="K445" s="6" t="s">
        <v>953</v>
      </c>
      <c r="L445" s="6" t="s">
        <v>954</v>
      </c>
      <c r="M445" s="6" t="s">
        <v>267</v>
      </c>
      <c r="N445" s="6" t="s">
        <v>946</v>
      </c>
      <c r="O445" s="6" t="s">
        <v>946</v>
      </c>
      <c r="P445" s="6" t="s">
        <v>946</v>
      </c>
      <c r="Q445" s="6">
        <v>0</v>
      </c>
      <c r="V445" s="6" t="s">
        <v>119</v>
      </c>
      <c r="X445" s="6">
        <v>12500</v>
      </c>
      <c r="Y445" s="6">
        <v>1937</v>
      </c>
      <c r="AG445" s="6" t="s">
        <v>948</v>
      </c>
      <c r="AH445" s="6" t="s">
        <v>997</v>
      </c>
      <c r="AI445" s="6" t="s">
        <v>490</v>
      </c>
      <c r="AJ445" s="6" t="s">
        <v>1152</v>
      </c>
      <c r="AK445" s="6" t="s">
        <v>1158</v>
      </c>
      <c r="AL445" s="6" t="b">
        <v>1</v>
      </c>
      <c r="AM445" s="6" t="b">
        <v>0</v>
      </c>
      <c r="AP445" t="s">
        <v>3631</v>
      </c>
      <c r="AQ445" t="s">
        <v>3632</v>
      </c>
      <c r="AR445" t="s">
        <v>3633</v>
      </c>
      <c r="AS445" t="s">
        <v>3634</v>
      </c>
      <c r="AT445" s="44" t="s">
        <v>490</v>
      </c>
      <c r="AU445" t="s">
        <v>4050</v>
      </c>
      <c r="AV445" t="s">
        <v>4051</v>
      </c>
      <c r="AW445" t="s">
        <v>4051</v>
      </c>
      <c r="AX445" t="s">
        <v>4052</v>
      </c>
      <c r="AY445" t="s">
        <v>4048</v>
      </c>
      <c r="AZ445" t="s">
        <v>4049</v>
      </c>
      <c r="BA445" t="s">
        <v>3630</v>
      </c>
      <c r="BB445"/>
    </row>
    <row r="446" spans="1:54" s="6" customFormat="1" x14ac:dyDescent="0.45">
      <c r="A446" s="5">
        <v>45775.627627314811</v>
      </c>
      <c r="B446" s="6">
        <v>412819044</v>
      </c>
      <c r="C446" s="6" t="s">
        <v>3565</v>
      </c>
      <c r="D446" s="6">
        <v>1</v>
      </c>
      <c r="E446" s="6" t="s">
        <v>51</v>
      </c>
      <c r="G446" s="6">
        <v>2590</v>
      </c>
      <c r="H446" s="6" t="s">
        <v>951</v>
      </c>
      <c r="I446" s="6">
        <v>1937</v>
      </c>
      <c r="J446" s="6" t="s">
        <v>952</v>
      </c>
      <c r="K446" s="6" t="s">
        <v>953</v>
      </c>
      <c r="L446" s="6" t="s">
        <v>954</v>
      </c>
      <c r="M446" s="6" t="s">
        <v>267</v>
      </c>
      <c r="N446" s="6" t="s">
        <v>946</v>
      </c>
      <c r="O446" s="6" t="s">
        <v>946</v>
      </c>
      <c r="P446" s="6" t="s">
        <v>1048</v>
      </c>
      <c r="Q446" s="6">
        <v>0</v>
      </c>
      <c r="R446" s="6">
        <v>43.389325999999997</v>
      </c>
      <c r="S446" s="6">
        <v>76.900957000000005</v>
      </c>
      <c r="T446" s="6" t="s">
        <v>1049</v>
      </c>
      <c r="U446" s="6" t="s">
        <v>1050</v>
      </c>
      <c r="V446" s="6" t="s">
        <v>106</v>
      </c>
      <c r="X446" s="6">
        <v>12500</v>
      </c>
      <c r="Y446" s="6">
        <v>1928</v>
      </c>
      <c r="Z446" s="6">
        <v>7</v>
      </c>
      <c r="AG446" s="6" t="s">
        <v>948</v>
      </c>
      <c r="AI446" s="6" t="s">
        <v>490</v>
      </c>
      <c r="AJ446" s="6" t="s">
        <v>1152</v>
      </c>
      <c r="AK446" s="6" t="s">
        <v>1159</v>
      </c>
      <c r="AL446" s="6" t="b">
        <v>1</v>
      </c>
      <c r="AM446" s="6" t="b">
        <v>0</v>
      </c>
      <c r="AP446" t="s">
        <v>3631</v>
      </c>
      <c r="AQ446" t="s">
        <v>3632</v>
      </c>
      <c r="AR446" t="s">
        <v>3633</v>
      </c>
      <c r="AS446" t="s">
        <v>3634</v>
      </c>
      <c r="AT446" s="44" t="s">
        <v>490</v>
      </c>
      <c r="AU446" t="s">
        <v>4050</v>
      </c>
      <c r="AV446" t="s">
        <v>4055</v>
      </c>
      <c r="AW446" t="s">
        <v>4055</v>
      </c>
      <c r="AX446" t="s">
        <v>3893</v>
      </c>
      <c r="AY446" t="s">
        <v>4053</v>
      </c>
      <c r="AZ446" t="s">
        <v>4054</v>
      </c>
      <c r="BA446" t="s">
        <v>3630</v>
      </c>
      <c r="BB446"/>
    </row>
    <row r="447" spans="1:54" s="6" customFormat="1" x14ac:dyDescent="0.45">
      <c r="A447" s="5">
        <v>45775.626574074078</v>
      </c>
      <c r="B447" s="6">
        <v>412819044</v>
      </c>
      <c r="C447" s="6" t="s">
        <v>3565</v>
      </c>
      <c r="D447" s="6">
        <v>1</v>
      </c>
      <c r="E447" s="6" t="s">
        <v>65</v>
      </c>
      <c r="F447" s="6" t="s">
        <v>1161</v>
      </c>
      <c r="G447" s="6">
        <v>2590</v>
      </c>
      <c r="H447" s="6" t="s">
        <v>951</v>
      </c>
      <c r="I447" s="6">
        <v>1937</v>
      </c>
      <c r="J447" s="6" t="s">
        <v>952</v>
      </c>
      <c r="K447" s="6" t="s">
        <v>953</v>
      </c>
      <c r="L447" s="6" t="s">
        <v>954</v>
      </c>
      <c r="M447" s="6" t="s">
        <v>267</v>
      </c>
      <c r="N447" s="6" t="s">
        <v>946</v>
      </c>
      <c r="O447" s="6" t="s">
        <v>946</v>
      </c>
      <c r="P447" s="6" t="s">
        <v>946</v>
      </c>
      <c r="Q447" s="6">
        <v>0</v>
      </c>
      <c r="V447" s="6" t="s">
        <v>119</v>
      </c>
      <c r="X447" s="6">
        <v>12500</v>
      </c>
      <c r="Y447" s="6">
        <v>1937</v>
      </c>
      <c r="AG447" s="6" t="s">
        <v>948</v>
      </c>
      <c r="AH447" s="6" t="s">
        <v>997</v>
      </c>
      <c r="AI447" s="6" t="s">
        <v>490</v>
      </c>
      <c r="AJ447" s="6" t="s">
        <v>1152</v>
      </c>
      <c r="AK447" s="6" t="s">
        <v>1160</v>
      </c>
      <c r="AL447" s="6" t="b">
        <v>1</v>
      </c>
      <c r="AM447" s="6" t="b">
        <v>0</v>
      </c>
      <c r="AP447" t="s">
        <v>3631</v>
      </c>
      <c r="AQ447" t="s">
        <v>3632</v>
      </c>
      <c r="AR447" t="s">
        <v>3633</v>
      </c>
      <c r="AS447" t="s">
        <v>3634</v>
      </c>
      <c r="AT447" s="44" t="s">
        <v>490</v>
      </c>
      <c r="AU447" t="s">
        <v>1152</v>
      </c>
      <c r="AV447" t="s">
        <v>4056</v>
      </c>
      <c r="AW447" t="s">
        <v>4056</v>
      </c>
      <c r="AX447" t="s">
        <v>3998</v>
      </c>
      <c r="AY447" t="s">
        <v>4056</v>
      </c>
      <c r="AZ447" t="s">
        <v>4057</v>
      </c>
      <c r="BA447" t="s">
        <v>3630</v>
      </c>
      <c r="BB447"/>
    </row>
    <row r="448" spans="1:54" s="6" customFormat="1" x14ac:dyDescent="0.45">
      <c r="A448" s="5">
        <v>45775.555960648147</v>
      </c>
      <c r="B448" s="6">
        <v>412819044</v>
      </c>
      <c r="C448" s="6" t="s">
        <v>3565</v>
      </c>
      <c r="D448" s="6">
        <v>1</v>
      </c>
      <c r="E448" s="6" t="s">
        <v>51</v>
      </c>
      <c r="G448" s="6">
        <v>2590</v>
      </c>
      <c r="H448" s="6" t="s">
        <v>951</v>
      </c>
      <c r="I448" s="6">
        <v>1937</v>
      </c>
      <c r="J448" s="6" t="s">
        <v>952</v>
      </c>
      <c r="K448" s="6" t="s">
        <v>953</v>
      </c>
      <c r="L448" s="6" t="s">
        <v>954</v>
      </c>
      <c r="M448" s="6" t="s">
        <v>267</v>
      </c>
      <c r="N448" s="6" t="s">
        <v>946</v>
      </c>
      <c r="O448" s="6" t="s">
        <v>946</v>
      </c>
      <c r="P448" s="6" t="s">
        <v>946</v>
      </c>
      <c r="Q448" s="6">
        <v>0</v>
      </c>
      <c r="V448" s="6" t="s">
        <v>119</v>
      </c>
      <c r="X448" s="6">
        <v>12500</v>
      </c>
      <c r="Y448" s="6">
        <v>1919</v>
      </c>
      <c r="Z448" s="6">
        <v>4</v>
      </c>
      <c r="AG448" s="6" t="s">
        <v>948</v>
      </c>
      <c r="AJ448" s="6" t="s">
        <v>1162</v>
      </c>
      <c r="AK448" s="6" t="s">
        <v>1163</v>
      </c>
      <c r="AL448" s="6" t="b">
        <v>1</v>
      </c>
      <c r="AM448" s="6" t="b">
        <v>0</v>
      </c>
      <c r="AP448" t="s">
        <v>3631</v>
      </c>
      <c r="AQ448" t="s">
        <v>3632</v>
      </c>
      <c r="AR448" t="s">
        <v>3633</v>
      </c>
      <c r="AS448" t="s">
        <v>3634</v>
      </c>
      <c r="AT448" s="44" t="s">
        <v>490</v>
      </c>
      <c r="AU448" t="s">
        <v>3028</v>
      </c>
      <c r="AV448" t="s">
        <v>4060</v>
      </c>
      <c r="AW448" t="s">
        <v>4060</v>
      </c>
      <c r="AX448" t="s">
        <v>3699</v>
      </c>
      <c r="AY448" t="s">
        <v>4058</v>
      </c>
      <c r="AZ448" t="s">
        <v>4059</v>
      </c>
      <c r="BA448" t="s">
        <v>3630</v>
      </c>
      <c r="BB448"/>
    </row>
    <row r="449" spans="1:54" s="6" customFormat="1" x14ac:dyDescent="0.45">
      <c r="A449" s="5">
        <v>45775.555763888893</v>
      </c>
      <c r="B449" s="6">
        <v>412819044</v>
      </c>
      <c r="C449" s="6" t="s">
        <v>3565</v>
      </c>
      <c r="D449" s="6">
        <v>1</v>
      </c>
      <c r="E449" s="6" t="s">
        <v>51</v>
      </c>
      <c r="G449" s="6">
        <v>2590</v>
      </c>
      <c r="H449" s="6" t="s">
        <v>951</v>
      </c>
      <c r="I449" s="6">
        <v>1937</v>
      </c>
      <c r="J449" s="6" t="s">
        <v>952</v>
      </c>
      <c r="K449" s="6" t="s">
        <v>953</v>
      </c>
      <c r="L449" s="6" t="s">
        <v>954</v>
      </c>
      <c r="M449" s="6" t="s">
        <v>267</v>
      </c>
      <c r="N449" s="6" t="s">
        <v>946</v>
      </c>
      <c r="O449" s="6" t="s">
        <v>946</v>
      </c>
      <c r="P449" s="6" t="s">
        <v>946</v>
      </c>
      <c r="Q449" s="6">
        <v>0</v>
      </c>
      <c r="V449" s="6" t="s">
        <v>119</v>
      </c>
      <c r="X449" s="6">
        <v>12500</v>
      </c>
      <c r="Y449" s="6">
        <v>1920</v>
      </c>
      <c r="Z449" s="6">
        <v>4</v>
      </c>
      <c r="AA449" s="6">
        <v>30</v>
      </c>
      <c r="AG449" s="6" t="s">
        <v>948</v>
      </c>
      <c r="AJ449" s="6" t="s">
        <v>1162</v>
      </c>
      <c r="AK449" s="6" t="s">
        <v>1163</v>
      </c>
      <c r="AL449" s="6" t="b">
        <v>1</v>
      </c>
      <c r="AM449" s="6" t="b">
        <v>0</v>
      </c>
      <c r="AP449" t="s">
        <v>3631</v>
      </c>
      <c r="AQ449" t="s">
        <v>3632</v>
      </c>
      <c r="AR449" t="s">
        <v>3633</v>
      </c>
      <c r="AS449" t="s">
        <v>3634</v>
      </c>
      <c r="AT449" s="44" t="s">
        <v>490</v>
      </c>
      <c r="AU449" t="s">
        <v>3028</v>
      </c>
      <c r="AV449" t="s">
        <v>4060</v>
      </c>
      <c r="AW449" t="s">
        <v>4060</v>
      </c>
      <c r="AX449" t="s">
        <v>3699</v>
      </c>
      <c r="AY449" t="s">
        <v>4058</v>
      </c>
      <c r="AZ449" t="s">
        <v>4059</v>
      </c>
      <c r="BA449" t="s">
        <v>3630</v>
      </c>
      <c r="BB449"/>
    </row>
    <row r="450" spans="1:54" s="6" customFormat="1" x14ac:dyDescent="0.45">
      <c r="A450" s="5">
        <v>45775.552905092598</v>
      </c>
      <c r="B450" s="6">
        <v>412819044</v>
      </c>
      <c r="C450" s="6" t="s">
        <v>3565</v>
      </c>
      <c r="D450" s="6">
        <v>2</v>
      </c>
      <c r="E450" s="6" t="s">
        <v>222</v>
      </c>
      <c r="G450" s="6">
        <v>2590</v>
      </c>
      <c r="H450" s="6" t="s">
        <v>951</v>
      </c>
      <c r="I450" s="6">
        <v>1937</v>
      </c>
      <c r="J450" s="6" t="s">
        <v>952</v>
      </c>
      <c r="K450" s="6" t="s">
        <v>953</v>
      </c>
      <c r="L450" s="6" t="s">
        <v>954</v>
      </c>
      <c r="M450" s="6" t="s">
        <v>267</v>
      </c>
      <c r="N450" s="6" t="s">
        <v>946</v>
      </c>
      <c r="O450" s="6" t="s">
        <v>946</v>
      </c>
      <c r="P450" s="6" t="s">
        <v>1164</v>
      </c>
      <c r="Q450" s="6">
        <v>0</v>
      </c>
      <c r="R450" s="6">
        <v>43.389325999999997</v>
      </c>
      <c r="S450" s="6">
        <v>76.900957000000005</v>
      </c>
      <c r="T450" s="6" t="s">
        <v>1049</v>
      </c>
      <c r="U450" s="6" t="s">
        <v>1050</v>
      </c>
      <c r="V450" s="6" t="s">
        <v>106</v>
      </c>
      <c r="X450" s="6">
        <v>12500</v>
      </c>
      <c r="Y450" s="6">
        <v>1929</v>
      </c>
      <c r="Z450" s="6">
        <v>8</v>
      </c>
      <c r="AG450" s="6" t="s">
        <v>948</v>
      </c>
      <c r="AH450" s="6" t="s">
        <v>1165</v>
      </c>
      <c r="AI450" s="6" t="s">
        <v>490</v>
      </c>
      <c r="AJ450" s="6" t="s">
        <v>1166</v>
      </c>
      <c r="AK450" s="6" t="s">
        <v>1167</v>
      </c>
      <c r="AL450" s="6" t="b">
        <v>1</v>
      </c>
      <c r="AM450" s="6" t="b">
        <v>0</v>
      </c>
      <c r="AP450" t="s">
        <v>3631</v>
      </c>
      <c r="AQ450" t="s">
        <v>3632</v>
      </c>
      <c r="AR450" t="s">
        <v>3633</v>
      </c>
      <c r="AS450" t="s">
        <v>3634</v>
      </c>
      <c r="AT450" s="44" t="s">
        <v>490</v>
      </c>
      <c r="AU450" t="s">
        <v>1166</v>
      </c>
      <c r="AV450" t="s">
        <v>4063</v>
      </c>
      <c r="AW450" t="s">
        <v>4063</v>
      </c>
      <c r="AX450" t="s">
        <v>4064</v>
      </c>
      <c r="AY450" t="s">
        <v>4061</v>
      </c>
      <c r="AZ450" t="s">
        <v>4062</v>
      </c>
      <c r="BA450" t="s">
        <v>3630</v>
      </c>
      <c r="BB450"/>
    </row>
    <row r="451" spans="1:54" s="6" customFormat="1" x14ac:dyDescent="0.45">
      <c r="A451" s="5">
        <v>45775.549155092587</v>
      </c>
      <c r="B451" s="6">
        <v>412819044</v>
      </c>
      <c r="C451" s="6" t="s">
        <v>3565</v>
      </c>
      <c r="D451" s="6">
        <v>1</v>
      </c>
      <c r="E451" s="6" t="s">
        <v>1115</v>
      </c>
      <c r="G451" s="6">
        <v>2590</v>
      </c>
      <c r="H451" s="6" t="s">
        <v>951</v>
      </c>
      <c r="I451" s="6">
        <v>1937</v>
      </c>
      <c r="J451" s="6" t="s">
        <v>952</v>
      </c>
      <c r="K451" s="6" t="s">
        <v>953</v>
      </c>
      <c r="L451" s="6" t="s">
        <v>954</v>
      </c>
      <c r="M451" s="6" t="s">
        <v>267</v>
      </c>
      <c r="N451" s="6" t="s">
        <v>946</v>
      </c>
      <c r="O451" s="6" t="s">
        <v>946</v>
      </c>
      <c r="P451" s="6" t="s">
        <v>1168</v>
      </c>
      <c r="Q451" s="6">
        <v>0</v>
      </c>
      <c r="R451" s="6">
        <v>43.389325999999997</v>
      </c>
      <c r="S451" s="6">
        <v>76.900957000000005</v>
      </c>
      <c r="T451" s="6" t="s">
        <v>1049</v>
      </c>
      <c r="U451" s="6" t="s">
        <v>1050</v>
      </c>
      <c r="V451" s="6" t="s">
        <v>106</v>
      </c>
      <c r="X451" s="6">
        <v>12500</v>
      </c>
      <c r="Y451" s="6">
        <v>1928</v>
      </c>
      <c r="Z451" s="6">
        <v>8</v>
      </c>
      <c r="AA451" s="6">
        <v>1</v>
      </c>
      <c r="AE451" s="6" t="s">
        <v>1169</v>
      </c>
      <c r="AG451" s="6" t="s">
        <v>948</v>
      </c>
      <c r="AJ451" s="6" t="s">
        <v>1162</v>
      </c>
      <c r="AK451" s="6" t="s">
        <v>1170</v>
      </c>
      <c r="AL451" s="6" t="b">
        <v>1</v>
      </c>
      <c r="AM451" s="6" t="b">
        <v>0</v>
      </c>
      <c r="AP451" t="s">
        <v>3631</v>
      </c>
      <c r="AQ451" t="s">
        <v>3632</v>
      </c>
      <c r="AR451" t="s">
        <v>3633</v>
      </c>
      <c r="AS451" t="s">
        <v>3634</v>
      </c>
      <c r="AT451" s="44" t="s">
        <v>490</v>
      </c>
      <c r="AU451" t="s">
        <v>3028</v>
      </c>
      <c r="AV451" t="s">
        <v>4067</v>
      </c>
      <c r="AW451" t="s">
        <v>4067</v>
      </c>
      <c r="AX451" t="s">
        <v>3651</v>
      </c>
      <c r="AY451" t="s">
        <v>4065</v>
      </c>
      <c r="AZ451" t="s">
        <v>4066</v>
      </c>
      <c r="BA451" t="s">
        <v>3630</v>
      </c>
      <c r="BB451"/>
    </row>
    <row r="452" spans="1:54" s="6" customFormat="1" x14ac:dyDescent="0.45">
      <c r="A452" s="5">
        <v>45775.547500000001</v>
      </c>
      <c r="B452" s="6">
        <v>412819044</v>
      </c>
      <c r="C452" s="6" t="s">
        <v>3565</v>
      </c>
      <c r="D452" s="6">
        <v>2</v>
      </c>
      <c r="E452" s="6" t="s">
        <v>1003</v>
      </c>
      <c r="G452" s="6">
        <v>2590</v>
      </c>
      <c r="H452" s="6" t="s">
        <v>951</v>
      </c>
      <c r="I452" s="6">
        <v>1937</v>
      </c>
      <c r="J452" s="6" t="s">
        <v>952</v>
      </c>
      <c r="K452" s="6" t="s">
        <v>953</v>
      </c>
      <c r="L452" s="6" t="s">
        <v>954</v>
      </c>
      <c r="M452" s="6" t="s">
        <v>267</v>
      </c>
      <c r="N452" s="6" t="s">
        <v>946</v>
      </c>
      <c r="O452" s="6" t="s">
        <v>946</v>
      </c>
      <c r="P452" s="6" t="s">
        <v>1171</v>
      </c>
      <c r="Q452" s="6">
        <v>0</v>
      </c>
      <c r="R452" s="6">
        <v>43.515093</v>
      </c>
      <c r="S452" s="6">
        <v>76.894091000000003</v>
      </c>
      <c r="T452" s="6" t="s">
        <v>1172</v>
      </c>
      <c r="U452" s="6" t="s">
        <v>1173</v>
      </c>
      <c r="V452" s="6" t="s">
        <v>106</v>
      </c>
      <c r="W452" s="6" t="s">
        <v>1174</v>
      </c>
      <c r="X452" s="6">
        <v>2000</v>
      </c>
      <c r="Y452" s="6">
        <v>1928</v>
      </c>
      <c r="Z452" s="6">
        <v>7</v>
      </c>
      <c r="AA452" s="6">
        <v>14</v>
      </c>
      <c r="AB452" s="6">
        <v>1928</v>
      </c>
      <c r="AC452" s="6">
        <v>7</v>
      </c>
      <c r="AD452" s="6">
        <v>20</v>
      </c>
      <c r="AG452" s="6" t="s">
        <v>948</v>
      </c>
      <c r="AJ452" s="6" t="s">
        <v>1162</v>
      </c>
      <c r="AK452" s="6" t="s">
        <v>1170</v>
      </c>
      <c r="AL452" s="6" t="b">
        <v>1</v>
      </c>
      <c r="AM452" s="6" t="b">
        <v>0</v>
      </c>
      <c r="AP452" t="s">
        <v>3631</v>
      </c>
      <c r="AQ452" t="s">
        <v>3632</v>
      </c>
      <c r="AR452" t="s">
        <v>3633</v>
      </c>
      <c r="AS452" t="s">
        <v>3634</v>
      </c>
      <c r="AT452" s="44" t="s">
        <v>490</v>
      </c>
      <c r="AU452" t="s">
        <v>3028</v>
      </c>
      <c r="AV452" t="s">
        <v>4067</v>
      </c>
      <c r="AW452" t="s">
        <v>4067</v>
      </c>
      <c r="AX452" t="s">
        <v>3651</v>
      </c>
      <c r="AY452" t="s">
        <v>4065</v>
      </c>
      <c r="AZ452" t="s">
        <v>4066</v>
      </c>
      <c r="BA452" t="s">
        <v>3630</v>
      </c>
      <c r="BB452"/>
    </row>
    <row r="453" spans="1:54" s="6" customFormat="1" x14ac:dyDescent="0.45">
      <c r="A453" s="5">
        <v>45775.545763888891</v>
      </c>
      <c r="B453" s="6">
        <v>412819044</v>
      </c>
      <c r="C453" s="6" t="s">
        <v>3565</v>
      </c>
      <c r="D453" s="6">
        <v>1</v>
      </c>
      <c r="E453" s="6" t="s">
        <v>65</v>
      </c>
      <c r="G453" s="6">
        <v>2590</v>
      </c>
      <c r="H453" s="6" t="s">
        <v>951</v>
      </c>
      <c r="I453" s="6">
        <v>1937</v>
      </c>
      <c r="J453" s="6" t="s">
        <v>952</v>
      </c>
      <c r="K453" s="6" t="s">
        <v>953</v>
      </c>
      <c r="L453" s="6" t="s">
        <v>954</v>
      </c>
      <c r="M453" s="6" t="s">
        <v>267</v>
      </c>
      <c r="N453" s="6" t="s">
        <v>946</v>
      </c>
      <c r="O453" s="6" t="s">
        <v>946</v>
      </c>
      <c r="P453" s="6" t="s">
        <v>946</v>
      </c>
      <c r="Q453" s="6">
        <v>0</v>
      </c>
      <c r="V453" s="6" t="s">
        <v>119</v>
      </c>
      <c r="X453" s="6">
        <v>50000</v>
      </c>
      <c r="Y453" s="6">
        <v>1919</v>
      </c>
      <c r="Z453" s="6">
        <v>4</v>
      </c>
      <c r="AG453" s="6" t="s">
        <v>948</v>
      </c>
      <c r="AJ453" s="6" t="s">
        <v>1162</v>
      </c>
      <c r="AK453" s="6" t="s">
        <v>1175</v>
      </c>
      <c r="AL453" s="6" t="b">
        <v>1</v>
      </c>
      <c r="AM453" s="6" t="b">
        <v>0</v>
      </c>
      <c r="AP453" t="s">
        <v>3631</v>
      </c>
      <c r="AQ453" t="s">
        <v>3632</v>
      </c>
      <c r="AR453" t="s">
        <v>3633</v>
      </c>
      <c r="AS453" t="s">
        <v>3634</v>
      </c>
      <c r="AT453" s="44" t="s">
        <v>490</v>
      </c>
      <c r="AU453" t="s">
        <v>3028</v>
      </c>
      <c r="AV453" t="s">
        <v>4070</v>
      </c>
      <c r="AW453" t="s">
        <v>4070</v>
      </c>
      <c r="AX453" t="s">
        <v>4052</v>
      </c>
      <c r="AY453" t="s">
        <v>4068</v>
      </c>
      <c r="AZ453" t="s">
        <v>4069</v>
      </c>
      <c r="BA453" t="s">
        <v>3630</v>
      </c>
      <c r="BB453"/>
    </row>
    <row r="454" spans="1:54" s="6" customFormat="1" x14ac:dyDescent="0.45">
      <c r="A454" s="5">
        <v>45775.543807870366</v>
      </c>
      <c r="B454" s="6">
        <v>412819044</v>
      </c>
      <c r="C454" s="6" t="s">
        <v>3565</v>
      </c>
      <c r="D454" s="6">
        <v>1</v>
      </c>
      <c r="E454" s="6" t="s">
        <v>1115</v>
      </c>
      <c r="G454" s="6">
        <v>2590</v>
      </c>
      <c r="H454" s="6" t="s">
        <v>951</v>
      </c>
      <c r="I454" s="6">
        <v>1937</v>
      </c>
      <c r="J454" s="6" t="s">
        <v>952</v>
      </c>
      <c r="K454" s="6" t="s">
        <v>953</v>
      </c>
      <c r="L454" s="6" t="s">
        <v>954</v>
      </c>
      <c r="M454" s="6" t="s">
        <v>267</v>
      </c>
      <c r="N454" s="6" t="s">
        <v>946</v>
      </c>
      <c r="O454" s="6" t="s">
        <v>946</v>
      </c>
      <c r="P454" s="6" t="s">
        <v>1018</v>
      </c>
      <c r="Q454" s="6">
        <v>0</v>
      </c>
      <c r="R454" s="6">
        <v>45.718308999999998</v>
      </c>
      <c r="S454" s="6">
        <v>77.246391000000003</v>
      </c>
      <c r="T454" s="6" t="s">
        <v>1019</v>
      </c>
      <c r="U454" s="6" t="s">
        <v>1020</v>
      </c>
      <c r="V454" s="6" t="s">
        <v>106</v>
      </c>
      <c r="X454" s="6">
        <v>50000</v>
      </c>
      <c r="Y454" s="6">
        <v>1910</v>
      </c>
      <c r="AG454" s="6" t="s">
        <v>948</v>
      </c>
      <c r="AH454" s="6" t="s">
        <v>959</v>
      </c>
      <c r="AI454" s="6" t="s">
        <v>490</v>
      </c>
      <c r="AJ454" s="6" t="s">
        <v>1166</v>
      </c>
      <c r="AK454" s="6" t="s">
        <v>1167</v>
      </c>
      <c r="AL454" s="6" t="b">
        <v>1</v>
      </c>
      <c r="AM454" s="6" t="b">
        <v>0</v>
      </c>
      <c r="AP454" t="s">
        <v>3631</v>
      </c>
      <c r="AQ454" t="s">
        <v>3632</v>
      </c>
      <c r="AR454" t="s">
        <v>3633</v>
      </c>
      <c r="AS454" t="s">
        <v>3634</v>
      </c>
      <c r="AT454" s="44" t="s">
        <v>490</v>
      </c>
      <c r="AU454" t="s">
        <v>1166</v>
      </c>
      <c r="AV454" t="s">
        <v>4063</v>
      </c>
      <c r="AW454" t="s">
        <v>4063</v>
      </c>
      <c r="AX454" t="s">
        <v>4064</v>
      </c>
      <c r="AY454" t="s">
        <v>4061</v>
      </c>
      <c r="AZ454" t="s">
        <v>4062</v>
      </c>
      <c r="BA454" t="s">
        <v>3630</v>
      </c>
      <c r="BB454"/>
    </row>
    <row r="455" spans="1:54" s="6" customFormat="1" x14ac:dyDescent="0.45">
      <c r="A455" s="5">
        <v>45775.542905092589</v>
      </c>
      <c r="B455" s="6">
        <v>412819044</v>
      </c>
      <c r="C455" s="6" t="s">
        <v>3565</v>
      </c>
      <c r="D455" s="6">
        <v>5</v>
      </c>
      <c r="E455" s="6" t="s">
        <v>772</v>
      </c>
      <c r="G455" s="6">
        <v>2590</v>
      </c>
      <c r="H455" s="6" t="s">
        <v>951</v>
      </c>
      <c r="I455" s="6">
        <v>1937</v>
      </c>
      <c r="J455" s="6" t="s">
        <v>952</v>
      </c>
      <c r="K455" s="6" t="s">
        <v>953</v>
      </c>
      <c r="L455" s="6" t="s">
        <v>954</v>
      </c>
      <c r="M455" s="6" t="s">
        <v>267</v>
      </c>
      <c r="N455" s="6" t="s">
        <v>946</v>
      </c>
      <c r="O455" s="6" t="s">
        <v>946</v>
      </c>
      <c r="P455" s="6" t="s">
        <v>946</v>
      </c>
      <c r="Q455" s="6">
        <v>0</v>
      </c>
      <c r="V455" s="6" t="s">
        <v>119</v>
      </c>
      <c r="X455" s="6">
        <v>5000</v>
      </c>
      <c r="Y455" s="6">
        <v>1916</v>
      </c>
      <c r="AG455" s="6" t="s">
        <v>948</v>
      </c>
      <c r="AI455" s="6" t="s">
        <v>490</v>
      </c>
      <c r="AJ455" s="6" t="s">
        <v>1166</v>
      </c>
      <c r="AK455" s="6" t="s">
        <v>1167</v>
      </c>
      <c r="AL455" s="6" t="b">
        <v>1</v>
      </c>
      <c r="AM455" s="6" t="b">
        <v>0</v>
      </c>
      <c r="AP455" t="s">
        <v>3631</v>
      </c>
      <c r="AQ455" t="s">
        <v>3632</v>
      </c>
      <c r="AR455" t="s">
        <v>3633</v>
      </c>
      <c r="AS455" t="s">
        <v>3634</v>
      </c>
      <c r="AT455" s="44" t="s">
        <v>490</v>
      </c>
      <c r="AU455" t="s">
        <v>1166</v>
      </c>
      <c r="AV455" t="s">
        <v>4063</v>
      </c>
      <c r="AW455" t="s">
        <v>4063</v>
      </c>
      <c r="AX455" t="s">
        <v>4064</v>
      </c>
      <c r="AY455" t="s">
        <v>4061</v>
      </c>
      <c r="AZ455" t="s">
        <v>4062</v>
      </c>
      <c r="BA455" t="s">
        <v>3630</v>
      </c>
      <c r="BB455"/>
    </row>
    <row r="456" spans="1:54" s="6" customFormat="1" x14ac:dyDescent="0.45">
      <c r="A456" s="5">
        <v>45775.542048611111</v>
      </c>
      <c r="B456" s="6">
        <v>412819044</v>
      </c>
      <c r="C456" s="6" t="s">
        <v>3565</v>
      </c>
      <c r="D456" s="6">
        <v>1</v>
      </c>
      <c r="E456" s="6" t="s">
        <v>65</v>
      </c>
      <c r="G456" s="6">
        <v>2590</v>
      </c>
      <c r="H456" s="6" t="s">
        <v>951</v>
      </c>
      <c r="I456" s="6">
        <v>1937</v>
      </c>
      <c r="J456" s="6" t="s">
        <v>952</v>
      </c>
      <c r="K456" s="6" t="s">
        <v>953</v>
      </c>
      <c r="L456" s="6" t="s">
        <v>954</v>
      </c>
      <c r="M456" s="6" t="s">
        <v>267</v>
      </c>
      <c r="N456" s="6" t="s">
        <v>946</v>
      </c>
      <c r="O456" s="6" t="s">
        <v>946</v>
      </c>
      <c r="P456" s="6" t="s">
        <v>1176</v>
      </c>
      <c r="Q456" s="6">
        <v>0</v>
      </c>
      <c r="R456" s="6">
        <v>43.173715000000001</v>
      </c>
      <c r="S456" s="6">
        <v>77.039698999999999</v>
      </c>
      <c r="T456" s="6" t="s">
        <v>1177</v>
      </c>
      <c r="U456" s="6" t="s">
        <v>1178</v>
      </c>
      <c r="V456" s="6" t="s">
        <v>106</v>
      </c>
      <c r="X456" s="6">
        <v>5000</v>
      </c>
      <c r="Y456" s="6">
        <v>1937</v>
      </c>
      <c r="Z456" s="6">
        <v>6</v>
      </c>
      <c r="AA456" s="6">
        <v>29</v>
      </c>
      <c r="AB456" s="6">
        <v>1937</v>
      </c>
      <c r="AC456" s="6">
        <v>8</v>
      </c>
      <c r="AD456" s="6">
        <v>3</v>
      </c>
      <c r="AG456" s="6" t="s">
        <v>948</v>
      </c>
      <c r="AH456" s="6" t="s">
        <v>949</v>
      </c>
      <c r="AI456" s="6" t="s">
        <v>490</v>
      </c>
      <c r="AJ456" s="6" t="s">
        <v>1179</v>
      </c>
      <c r="AK456" s="6" t="s">
        <v>1180</v>
      </c>
      <c r="AL456" s="6" t="b">
        <v>1</v>
      </c>
      <c r="AM456" s="6" t="b">
        <v>0</v>
      </c>
      <c r="AP456" t="s">
        <v>3631</v>
      </c>
      <c r="AQ456" t="s">
        <v>3632</v>
      </c>
      <c r="AR456" t="s">
        <v>3633</v>
      </c>
      <c r="AS456" t="s">
        <v>3634</v>
      </c>
      <c r="AT456" s="44" t="s">
        <v>490</v>
      </c>
      <c r="AU456" t="s">
        <v>4073</v>
      </c>
      <c r="AV456" t="s">
        <v>4074</v>
      </c>
      <c r="AW456" t="s">
        <v>4074</v>
      </c>
      <c r="AX456" t="s">
        <v>4075</v>
      </c>
      <c r="AY456" t="s">
        <v>4071</v>
      </c>
      <c r="AZ456" t="s">
        <v>4072</v>
      </c>
      <c r="BA456" t="s">
        <v>3630</v>
      </c>
      <c r="BB456"/>
    </row>
    <row r="457" spans="1:54" s="6" customFormat="1" x14ac:dyDescent="0.45">
      <c r="A457" s="5">
        <v>45775.541273148148</v>
      </c>
      <c r="B457" s="6">
        <v>412819044</v>
      </c>
      <c r="C457" s="6" t="s">
        <v>3565</v>
      </c>
      <c r="D457" s="6">
        <v>2</v>
      </c>
      <c r="E457" s="6" t="s">
        <v>247</v>
      </c>
      <c r="G457" s="6">
        <v>2590</v>
      </c>
      <c r="H457" s="6" t="s">
        <v>951</v>
      </c>
      <c r="I457" s="6">
        <v>1937</v>
      </c>
      <c r="J457" s="6" t="s">
        <v>952</v>
      </c>
      <c r="K457" s="6" t="s">
        <v>953</v>
      </c>
      <c r="L457" s="6" t="s">
        <v>954</v>
      </c>
      <c r="M457" s="6" t="s">
        <v>267</v>
      </c>
      <c r="N457" s="6" t="s">
        <v>946</v>
      </c>
      <c r="O457" s="6" t="s">
        <v>946</v>
      </c>
      <c r="P457" s="6" t="s">
        <v>1065</v>
      </c>
      <c r="Q457" s="6">
        <v>0</v>
      </c>
      <c r="R457" s="6">
        <v>43.130749000000002</v>
      </c>
      <c r="S457" s="6">
        <v>76.908208000000002</v>
      </c>
      <c r="T457" s="6" t="s">
        <v>942</v>
      </c>
      <c r="U457" s="6" t="s">
        <v>943</v>
      </c>
      <c r="V457" s="6" t="s">
        <v>106</v>
      </c>
      <c r="X457" s="6">
        <v>6000</v>
      </c>
      <c r="Y457" s="6">
        <v>1920</v>
      </c>
      <c r="Z457" s="6">
        <v>6</v>
      </c>
      <c r="AA457" s="6">
        <v>20</v>
      </c>
      <c r="AG457" s="6" t="s">
        <v>948</v>
      </c>
      <c r="AI457" s="6" t="s">
        <v>490</v>
      </c>
      <c r="AJ457" s="6" t="s">
        <v>1179</v>
      </c>
      <c r="AK457" s="6" t="s">
        <v>1180</v>
      </c>
      <c r="AL457" s="6" t="b">
        <v>1</v>
      </c>
      <c r="AM457" s="6" t="b">
        <v>0</v>
      </c>
      <c r="AP457" t="s">
        <v>3631</v>
      </c>
      <c r="AQ457" t="s">
        <v>3632</v>
      </c>
      <c r="AR457" t="s">
        <v>3633</v>
      </c>
      <c r="AS457" t="s">
        <v>3634</v>
      </c>
      <c r="AT457" s="44" t="s">
        <v>490</v>
      </c>
      <c r="AU457" t="s">
        <v>4073</v>
      </c>
      <c r="AV457" t="s">
        <v>4074</v>
      </c>
      <c r="AW457" t="s">
        <v>4074</v>
      </c>
      <c r="AX457" t="s">
        <v>4075</v>
      </c>
      <c r="AY457" t="s">
        <v>4071</v>
      </c>
      <c r="AZ457" t="s">
        <v>4072</v>
      </c>
      <c r="BA457" t="s">
        <v>3630</v>
      </c>
      <c r="BB457"/>
    </row>
    <row r="458" spans="1:54" s="6" customFormat="1" x14ac:dyDescent="0.45">
      <c r="A458" s="5">
        <v>45775.537569444437</v>
      </c>
      <c r="B458" s="6">
        <v>412819044</v>
      </c>
      <c r="C458" s="6" t="s">
        <v>3565</v>
      </c>
      <c r="D458" s="6">
        <v>1</v>
      </c>
      <c r="E458" s="6" t="s">
        <v>65</v>
      </c>
      <c r="G458" s="6">
        <v>2590</v>
      </c>
      <c r="H458" s="6" t="s">
        <v>951</v>
      </c>
      <c r="I458" s="6">
        <v>1937</v>
      </c>
      <c r="J458" s="6" t="s">
        <v>952</v>
      </c>
      <c r="K458" s="6" t="s">
        <v>953</v>
      </c>
      <c r="L458" s="6" t="s">
        <v>954</v>
      </c>
      <c r="M458" s="6" t="s">
        <v>267</v>
      </c>
      <c r="N458" s="6" t="s">
        <v>946</v>
      </c>
      <c r="O458" s="6" t="s">
        <v>946</v>
      </c>
      <c r="P458" s="6" t="s">
        <v>986</v>
      </c>
      <c r="Q458" s="6">
        <v>0</v>
      </c>
      <c r="T458" s="6" t="s">
        <v>3576</v>
      </c>
      <c r="U458" s="6" t="s">
        <v>3577</v>
      </c>
      <c r="V458" s="6" t="s">
        <v>106</v>
      </c>
      <c r="W458" s="6" t="s">
        <v>3578</v>
      </c>
      <c r="X458" s="6">
        <v>6000</v>
      </c>
      <c r="Y458" s="6">
        <v>1919</v>
      </c>
      <c r="Z458" s="6">
        <v>7</v>
      </c>
      <c r="AA458" s="6">
        <v>1</v>
      </c>
      <c r="AB458" s="6">
        <v>1919</v>
      </c>
      <c r="AC458" s="6">
        <v>7</v>
      </c>
      <c r="AD458" s="6">
        <v>10</v>
      </c>
      <c r="AG458" s="6" t="s">
        <v>948</v>
      </c>
      <c r="AI458" s="6" t="s">
        <v>490</v>
      </c>
      <c r="AJ458" s="6" t="s">
        <v>1179</v>
      </c>
      <c r="AK458" s="6" t="s">
        <v>1180</v>
      </c>
      <c r="AL458" s="6" t="b">
        <v>1</v>
      </c>
      <c r="AM458" s="6" t="b">
        <v>0</v>
      </c>
      <c r="AP458" t="s">
        <v>3631</v>
      </c>
      <c r="AQ458" t="s">
        <v>3632</v>
      </c>
      <c r="AR458" t="s">
        <v>3633</v>
      </c>
      <c r="AS458" t="s">
        <v>3634</v>
      </c>
      <c r="AT458" s="44" t="s">
        <v>490</v>
      </c>
      <c r="AU458" t="s">
        <v>4073</v>
      </c>
      <c r="AV458" t="s">
        <v>4074</v>
      </c>
      <c r="AW458" t="s">
        <v>4074</v>
      </c>
      <c r="AX458" t="s">
        <v>4075</v>
      </c>
      <c r="AY458" t="s">
        <v>4071</v>
      </c>
      <c r="AZ458" t="s">
        <v>4072</v>
      </c>
      <c r="BA458" t="s">
        <v>3630</v>
      </c>
      <c r="BB458"/>
    </row>
    <row r="459" spans="1:54" s="6" customFormat="1" x14ac:dyDescent="0.45">
      <c r="A459" s="5">
        <v>45775.536886574067</v>
      </c>
      <c r="B459" s="6">
        <v>412819044</v>
      </c>
      <c r="C459" s="6" t="s">
        <v>3565</v>
      </c>
      <c r="D459" s="6">
        <v>11</v>
      </c>
      <c r="E459" s="6" t="s">
        <v>1181</v>
      </c>
      <c r="G459" s="6">
        <v>2590</v>
      </c>
      <c r="H459" s="6" t="s">
        <v>951</v>
      </c>
      <c r="I459" s="6">
        <v>1937</v>
      </c>
      <c r="J459" s="6" t="s">
        <v>952</v>
      </c>
      <c r="K459" s="6" t="s">
        <v>953</v>
      </c>
      <c r="L459" s="6" t="s">
        <v>954</v>
      </c>
      <c r="M459" s="6" t="s">
        <v>267</v>
      </c>
      <c r="N459" s="6" t="s">
        <v>946</v>
      </c>
      <c r="O459" s="6" t="s">
        <v>946</v>
      </c>
      <c r="P459" s="6" t="s">
        <v>986</v>
      </c>
      <c r="Q459" s="6">
        <v>0</v>
      </c>
      <c r="T459" s="6" t="s">
        <v>3576</v>
      </c>
      <c r="U459" s="6" t="s">
        <v>3577</v>
      </c>
      <c r="V459" s="6" t="s">
        <v>106</v>
      </c>
      <c r="W459" s="6" t="s">
        <v>3578</v>
      </c>
      <c r="X459" s="6">
        <v>6000</v>
      </c>
      <c r="Y459" s="6">
        <v>1919</v>
      </c>
      <c r="Z459" s="6">
        <v>6</v>
      </c>
      <c r="AA459" s="6">
        <v>26</v>
      </c>
      <c r="AB459" s="6">
        <v>1919</v>
      </c>
      <c r="AC459" s="6">
        <v>6</v>
      </c>
      <c r="AD459" s="6">
        <v>29</v>
      </c>
      <c r="AG459" s="6" t="s">
        <v>948</v>
      </c>
      <c r="AI459" s="6" t="s">
        <v>490</v>
      </c>
      <c r="AJ459" s="6" t="s">
        <v>1179</v>
      </c>
      <c r="AK459" s="6" t="s">
        <v>1180</v>
      </c>
      <c r="AL459" s="6" t="b">
        <v>1</v>
      </c>
      <c r="AM459" s="6" t="b">
        <v>0</v>
      </c>
      <c r="AP459" t="s">
        <v>3631</v>
      </c>
      <c r="AQ459" t="s">
        <v>3632</v>
      </c>
      <c r="AR459" t="s">
        <v>3633</v>
      </c>
      <c r="AS459" t="s">
        <v>3634</v>
      </c>
      <c r="AT459" s="44" t="s">
        <v>490</v>
      </c>
      <c r="AU459" t="s">
        <v>4073</v>
      </c>
      <c r="AV459" t="s">
        <v>4074</v>
      </c>
      <c r="AW459" t="s">
        <v>4074</v>
      </c>
      <c r="AX459" t="s">
        <v>4075</v>
      </c>
      <c r="AY459" t="s">
        <v>4071</v>
      </c>
      <c r="AZ459" t="s">
        <v>4072</v>
      </c>
      <c r="BA459" t="s">
        <v>3630</v>
      </c>
      <c r="BB459"/>
    </row>
    <row r="460" spans="1:54" s="6" customFormat="1" x14ac:dyDescent="0.45">
      <c r="A460" s="5">
        <v>45775.535856481481</v>
      </c>
      <c r="B460" s="6">
        <v>412819044</v>
      </c>
      <c r="C460" s="6" t="s">
        <v>3565</v>
      </c>
      <c r="D460" s="6">
        <v>2</v>
      </c>
      <c r="E460" s="6" t="s">
        <v>247</v>
      </c>
      <c r="G460" s="6">
        <v>2590</v>
      </c>
      <c r="H460" s="6" t="s">
        <v>951</v>
      </c>
      <c r="I460" s="6">
        <v>1937</v>
      </c>
      <c r="J460" s="6" t="s">
        <v>952</v>
      </c>
      <c r="K460" s="6" t="s">
        <v>953</v>
      </c>
      <c r="L460" s="6" t="s">
        <v>954</v>
      </c>
      <c r="M460" s="6" t="s">
        <v>267</v>
      </c>
      <c r="N460" s="6" t="s">
        <v>946</v>
      </c>
      <c r="O460" s="6" t="s">
        <v>946</v>
      </c>
      <c r="P460" s="6" t="s">
        <v>947</v>
      </c>
      <c r="Q460" s="6">
        <v>0</v>
      </c>
      <c r="R460" s="6">
        <v>43.289437</v>
      </c>
      <c r="S460" s="6">
        <v>76.994337999999999</v>
      </c>
      <c r="T460" s="6" t="s">
        <v>765</v>
      </c>
      <c r="U460" s="6" t="s">
        <v>766</v>
      </c>
      <c r="V460" s="6" t="s">
        <v>106</v>
      </c>
      <c r="X460" s="6">
        <v>6000</v>
      </c>
      <c r="Y460" s="6">
        <v>1919</v>
      </c>
      <c r="AG460" s="6" t="s">
        <v>948</v>
      </c>
      <c r="AI460" s="6" t="s">
        <v>490</v>
      </c>
      <c r="AJ460" s="6" t="s">
        <v>1179</v>
      </c>
      <c r="AK460" s="6" t="s">
        <v>1180</v>
      </c>
      <c r="AL460" s="6" t="b">
        <v>1</v>
      </c>
      <c r="AM460" s="6" t="b">
        <v>0</v>
      </c>
      <c r="AP460" t="s">
        <v>3631</v>
      </c>
      <c r="AQ460" t="s">
        <v>3632</v>
      </c>
      <c r="AR460" t="s">
        <v>3633</v>
      </c>
      <c r="AS460" t="s">
        <v>3634</v>
      </c>
      <c r="AT460" s="44" t="s">
        <v>490</v>
      </c>
      <c r="AU460" t="s">
        <v>4073</v>
      </c>
      <c r="AV460" t="s">
        <v>4074</v>
      </c>
      <c r="AW460" t="s">
        <v>4074</v>
      </c>
      <c r="AX460" t="s">
        <v>4075</v>
      </c>
      <c r="AY460" t="s">
        <v>4071</v>
      </c>
      <c r="AZ460" t="s">
        <v>4072</v>
      </c>
      <c r="BA460" t="s">
        <v>3630</v>
      </c>
      <c r="BB460"/>
    </row>
    <row r="461" spans="1:54" s="6" customFormat="1" x14ac:dyDescent="0.45">
      <c r="A461" s="5">
        <v>45775.535659722227</v>
      </c>
      <c r="B461" s="6">
        <v>412819044</v>
      </c>
      <c r="C461" s="6" t="s">
        <v>3565</v>
      </c>
      <c r="D461" s="6">
        <v>1</v>
      </c>
      <c r="E461" s="6" t="s">
        <v>65</v>
      </c>
      <c r="G461" s="6">
        <v>2590</v>
      </c>
      <c r="H461" s="6" t="s">
        <v>951</v>
      </c>
      <c r="I461" s="6">
        <v>1937</v>
      </c>
      <c r="J461" s="6" t="s">
        <v>952</v>
      </c>
      <c r="K461" s="6" t="s">
        <v>953</v>
      </c>
      <c r="L461" s="6" t="s">
        <v>954</v>
      </c>
      <c r="M461" s="6" t="s">
        <v>267</v>
      </c>
      <c r="N461" s="6" t="s">
        <v>946</v>
      </c>
      <c r="O461" s="6" t="s">
        <v>946</v>
      </c>
      <c r="P461" s="6" t="s">
        <v>947</v>
      </c>
      <c r="Q461" s="6">
        <v>0</v>
      </c>
      <c r="R461" s="6">
        <v>43.289437</v>
      </c>
      <c r="S461" s="6">
        <v>76.994337999999999</v>
      </c>
      <c r="T461" s="6" t="s">
        <v>765</v>
      </c>
      <c r="U461" s="6" t="s">
        <v>766</v>
      </c>
      <c r="V461" s="6" t="s">
        <v>106</v>
      </c>
      <c r="X461" s="6">
        <v>6000</v>
      </c>
      <c r="Y461" s="6">
        <v>1919</v>
      </c>
      <c r="Z461" s="6">
        <v>7</v>
      </c>
      <c r="AA461" s="6">
        <v>20</v>
      </c>
      <c r="AG461" s="6" t="s">
        <v>948</v>
      </c>
      <c r="AI461" s="6" t="s">
        <v>490</v>
      </c>
      <c r="AJ461" s="6" t="s">
        <v>1179</v>
      </c>
      <c r="AK461" s="6" t="s">
        <v>1180</v>
      </c>
      <c r="AL461" s="6" t="b">
        <v>1</v>
      </c>
      <c r="AM461" s="6" t="b">
        <v>0</v>
      </c>
      <c r="AP461" t="s">
        <v>3631</v>
      </c>
      <c r="AQ461" t="s">
        <v>3632</v>
      </c>
      <c r="AR461" t="s">
        <v>3633</v>
      </c>
      <c r="AS461" t="s">
        <v>3634</v>
      </c>
      <c r="AT461" s="44" t="s">
        <v>490</v>
      </c>
      <c r="AU461" t="s">
        <v>4073</v>
      </c>
      <c r="AV461" t="s">
        <v>4074</v>
      </c>
      <c r="AW461" t="s">
        <v>4074</v>
      </c>
      <c r="AX461" t="s">
        <v>4075</v>
      </c>
      <c r="AY461" t="s">
        <v>4071</v>
      </c>
      <c r="AZ461" t="s">
        <v>4072</v>
      </c>
      <c r="BA461" t="s">
        <v>3630</v>
      </c>
      <c r="BB461"/>
    </row>
    <row r="462" spans="1:54" s="6" customFormat="1" x14ac:dyDescent="0.45">
      <c r="A462" s="5">
        <v>45775.535381944443</v>
      </c>
      <c r="B462" s="6">
        <v>412819044</v>
      </c>
      <c r="C462" s="6" t="s">
        <v>3565</v>
      </c>
      <c r="D462" s="6">
        <v>1</v>
      </c>
      <c r="E462" s="6" t="s">
        <v>65</v>
      </c>
      <c r="F462" s="6" t="s">
        <v>989</v>
      </c>
      <c r="G462" s="6">
        <v>2590</v>
      </c>
      <c r="H462" s="6" t="s">
        <v>951</v>
      </c>
      <c r="I462" s="6">
        <v>1937</v>
      </c>
      <c r="J462" s="6" t="s">
        <v>952</v>
      </c>
      <c r="K462" s="6" t="s">
        <v>953</v>
      </c>
      <c r="L462" s="6" t="s">
        <v>954</v>
      </c>
      <c r="M462" s="6" t="s">
        <v>267</v>
      </c>
      <c r="N462" s="6" t="s">
        <v>946</v>
      </c>
      <c r="O462" s="6" t="s">
        <v>946</v>
      </c>
      <c r="P462" s="6" t="s">
        <v>947</v>
      </c>
      <c r="Q462" s="6">
        <v>0</v>
      </c>
      <c r="R462" s="6">
        <v>43.289437</v>
      </c>
      <c r="S462" s="6">
        <v>76.994337999999999</v>
      </c>
      <c r="T462" s="6" t="s">
        <v>765</v>
      </c>
      <c r="U462" s="6" t="s">
        <v>766</v>
      </c>
      <c r="V462" s="6" t="s">
        <v>106</v>
      </c>
      <c r="X462" s="6">
        <v>6000</v>
      </c>
      <c r="Y462" s="6">
        <v>1937</v>
      </c>
      <c r="Z462" s="6">
        <v>7</v>
      </c>
      <c r="AA462" s="6">
        <v>27</v>
      </c>
      <c r="AG462" s="6" t="s">
        <v>948</v>
      </c>
      <c r="AH462" s="6" t="s">
        <v>949</v>
      </c>
      <c r="AI462" s="6" t="s">
        <v>490</v>
      </c>
      <c r="AJ462" s="6" t="s">
        <v>1179</v>
      </c>
      <c r="AK462" s="6" t="s">
        <v>1180</v>
      </c>
      <c r="AL462" s="6" t="b">
        <v>1</v>
      </c>
      <c r="AM462" s="6" t="b">
        <v>0</v>
      </c>
      <c r="AP462" t="s">
        <v>3631</v>
      </c>
      <c r="AQ462" t="s">
        <v>3632</v>
      </c>
      <c r="AR462" t="s">
        <v>3633</v>
      </c>
      <c r="AS462" t="s">
        <v>3634</v>
      </c>
      <c r="AT462" s="44" t="s">
        <v>490</v>
      </c>
      <c r="AU462" t="s">
        <v>4073</v>
      </c>
      <c r="AV462" t="s">
        <v>4074</v>
      </c>
      <c r="AW462" t="s">
        <v>4074</v>
      </c>
      <c r="AX462" t="s">
        <v>4075</v>
      </c>
      <c r="AY462" t="s">
        <v>4071</v>
      </c>
      <c r="AZ462" t="s">
        <v>4072</v>
      </c>
      <c r="BA462" t="s">
        <v>3630</v>
      </c>
      <c r="BB462"/>
    </row>
    <row r="463" spans="1:54" s="6" customFormat="1" x14ac:dyDescent="0.45">
      <c r="A463" s="5">
        <v>45775.534907407397</v>
      </c>
      <c r="B463" s="6">
        <v>412819044</v>
      </c>
      <c r="C463" s="6" t="s">
        <v>3565</v>
      </c>
      <c r="D463" s="6">
        <v>2</v>
      </c>
      <c r="E463" s="6" t="s">
        <v>247</v>
      </c>
      <c r="G463" s="6">
        <v>2590</v>
      </c>
      <c r="H463" s="6" t="s">
        <v>951</v>
      </c>
      <c r="I463" s="6">
        <v>1937</v>
      </c>
      <c r="J463" s="6" t="s">
        <v>952</v>
      </c>
      <c r="K463" s="6" t="s">
        <v>953</v>
      </c>
      <c r="L463" s="6" t="s">
        <v>954</v>
      </c>
      <c r="M463" s="6" t="s">
        <v>267</v>
      </c>
      <c r="N463" s="6" t="s">
        <v>946</v>
      </c>
      <c r="O463" s="6" t="s">
        <v>946</v>
      </c>
      <c r="P463" s="6" t="s">
        <v>947</v>
      </c>
      <c r="Q463" s="6">
        <v>0</v>
      </c>
      <c r="R463" s="6">
        <v>43.289437</v>
      </c>
      <c r="S463" s="6">
        <v>76.994337999999999</v>
      </c>
      <c r="T463" s="6" t="s">
        <v>765</v>
      </c>
      <c r="U463" s="6" t="s">
        <v>766</v>
      </c>
      <c r="V463" s="6" t="s">
        <v>106</v>
      </c>
      <c r="X463" s="6">
        <v>6000</v>
      </c>
      <c r="Y463" s="6">
        <v>1919</v>
      </c>
      <c r="Z463" s="6">
        <v>7</v>
      </c>
      <c r="AA463" s="6">
        <v>10</v>
      </c>
      <c r="AB463" s="6">
        <v>1919</v>
      </c>
      <c r="AC463" s="6">
        <v>7</v>
      </c>
      <c r="AD463" s="6">
        <v>20</v>
      </c>
      <c r="AG463" s="6" t="s">
        <v>948</v>
      </c>
      <c r="AI463" s="6" t="s">
        <v>490</v>
      </c>
      <c r="AJ463" s="6" t="s">
        <v>1179</v>
      </c>
      <c r="AK463" s="6" t="s">
        <v>1180</v>
      </c>
      <c r="AL463" s="6" t="b">
        <v>1</v>
      </c>
      <c r="AM463" s="6" t="b">
        <v>0</v>
      </c>
      <c r="AP463" t="s">
        <v>3631</v>
      </c>
      <c r="AQ463" t="s">
        <v>3632</v>
      </c>
      <c r="AR463" t="s">
        <v>3633</v>
      </c>
      <c r="AS463" t="s">
        <v>3634</v>
      </c>
      <c r="AT463" s="44" t="s">
        <v>490</v>
      </c>
      <c r="AU463" t="s">
        <v>4073</v>
      </c>
      <c r="AV463" t="s">
        <v>4074</v>
      </c>
      <c r="AW463" t="s">
        <v>4074</v>
      </c>
      <c r="AX463" t="s">
        <v>4075</v>
      </c>
      <c r="AY463" t="s">
        <v>4071</v>
      </c>
      <c r="AZ463" t="s">
        <v>4072</v>
      </c>
      <c r="BA463" t="s">
        <v>3630</v>
      </c>
      <c r="BB463"/>
    </row>
    <row r="464" spans="1:54" s="6" customFormat="1" x14ac:dyDescent="0.45">
      <c r="A464" s="5">
        <v>45775.534548611111</v>
      </c>
      <c r="B464" s="6">
        <v>412819044</v>
      </c>
      <c r="C464" s="6" t="s">
        <v>3565</v>
      </c>
      <c r="D464" s="6">
        <v>2</v>
      </c>
      <c r="E464" s="6" t="s">
        <v>247</v>
      </c>
      <c r="F464" s="6" t="s">
        <v>989</v>
      </c>
      <c r="G464" s="6">
        <v>2590</v>
      </c>
      <c r="H464" s="6" t="s">
        <v>951</v>
      </c>
      <c r="I464" s="6">
        <v>1937</v>
      </c>
      <c r="J464" s="6" t="s">
        <v>952</v>
      </c>
      <c r="K464" s="6" t="s">
        <v>953</v>
      </c>
      <c r="L464" s="6" t="s">
        <v>954</v>
      </c>
      <c r="M464" s="6" t="s">
        <v>267</v>
      </c>
      <c r="N464" s="6" t="s">
        <v>946</v>
      </c>
      <c r="O464" s="6" t="s">
        <v>946</v>
      </c>
      <c r="P464" s="6" t="s">
        <v>947</v>
      </c>
      <c r="Q464" s="6">
        <v>0</v>
      </c>
      <c r="R464" s="6">
        <v>43.289437</v>
      </c>
      <c r="S464" s="6">
        <v>76.994337999999999</v>
      </c>
      <c r="T464" s="6" t="s">
        <v>765</v>
      </c>
      <c r="U464" s="6" t="s">
        <v>766</v>
      </c>
      <c r="V464" s="6" t="s">
        <v>106</v>
      </c>
      <c r="X464" s="6">
        <v>6000</v>
      </c>
      <c r="Y464" s="6">
        <v>1937</v>
      </c>
      <c r="Z464" s="6">
        <v>7</v>
      </c>
      <c r="AA464" s="6">
        <v>3</v>
      </c>
      <c r="AB464" s="6">
        <v>1937</v>
      </c>
      <c r="AC464" s="6">
        <v>7</v>
      </c>
      <c r="AD464" s="6">
        <v>4</v>
      </c>
      <c r="AG464" s="6" t="s">
        <v>948</v>
      </c>
      <c r="AH464" s="6" t="s">
        <v>949</v>
      </c>
      <c r="AI464" s="6" t="s">
        <v>490</v>
      </c>
      <c r="AJ464" s="6" t="s">
        <v>1179</v>
      </c>
      <c r="AK464" s="6" t="s">
        <v>1180</v>
      </c>
      <c r="AL464" s="6" t="b">
        <v>1</v>
      </c>
      <c r="AM464" s="6" t="b">
        <v>0</v>
      </c>
      <c r="AP464" t="s">
        <v>3631</v>
      </c>
      <c r="AQ464" t="s">
        <v>3632</v>
      </c>
      <c r="AR464" t="s">
        <v>3633</v>
      </c>
      <c r="AS464" t="s">
        <v>3634</v>
      </c>
      <c r="AT464" s="44" t="s">
        <v>490</v>
      </c>
      <c r="AU464" t="s">
        <v>4073</v>
      </c>
      <c r="AV464" t="s">
        <v>4074</v>
      </c>
      <c r="AW464" t="s">
        <v>4074</v>
      </c>
      <c r="AX464" t="s">
        <v>4075</v>
      </c>
      <c r="AY464" t="s">
        <v>4071</v>
      </c>
      <c r="AZ464" t="s">
        <v>4072</v>
      </c>
      <c r="BA464" t="s">
        <v>3630</v>
      </c>
      <c r="BB464"/>
    </row>
    <row r="465" spans="1:54" s="6" customFormat="1" x14ac:dyDescent="0.45">
      <c r="A465" s="5">
        <v>45775.534120370372</v>
      </c>
      <c r="B465" s="6">
        <v>412819044</v>
      </c>
      <c r="C465" s="6" t="s">
        <v>3565</v>
      </c>
      <c r="D465" s="6">
        <v>2</v>
      </c>
      <c r="E465" s="6" t="s">
        <v>247</v>
      </c>
      <c r="G465" s="6">
        <v>2590</v>
      </c>
      <c r="H465" s="6" t="s">
        <v>951</v>
      </c>
      <c r="I465" s="6">
        <v>1937</v>
      </c>
      <c r="J465" s="6" t="s">
        <v>952</v>
      </c>
      <c r="K465" s="6" t="s">
        <v>953</v>
      </c>
      <c r="L465" s="6" t="s">
        <v>954</v>
      </c>
      <c r="M465" s="6" t="s">
        <v>267</v>
      </c>
      <c r="N465" s="6" t="s">
        <v>946</v>
      </c>
      <c r="O465" s="6" t="s">
        <v>946</v>
      </c>
      <c r="P465" s="6" t="s">
        <v>947</v>
      </c>
      <c r="Q465" s="6">
        <v>0</v>
      </c>
      <c r="R465" s="6">
        <v>43.289437</v>
      </c>
      <c r="S465" s="6">
        <v>76.994337999999999</v>
      </c>
      <c r="T465" s="6" t="s">
        <v>765</v>
      </c>
      <c r="U465" s="6" t="s">
        <v>766</v>
      </c>
      <c r="V465" s="6" t="s">
        <v>106</v>
      </c>
      <c r="X465" s="6">
        <v>6000</v>
      </c>
      <c r="Y465" s="6">
        <v>1920</v>
      </c>
      <c r="Z465" s="6">
        <v>6</v>
      </c>
      <c r="AA465" s="6">
        <v>26</v>
      </c>
      <c r="AB465" s="6">
        <v>1920</v>
      </c>
      <c r="AC465" s="6">
        <v>6</v>
      </c>
      <c r="AD465" s="6">
        <v>28</v>
      </c>
      <c r="AG465" s="6" t="s">
        <v>948</v>
      </c>
      <c r="AI465" s="6" t="s">
        <v>490</v>
      </c>
      <c r="AJ465" s="6" t="s">
        <v>1179</v>
      </c>
      <c r="AK465" s="6" t="s">
        <v>1180</v>
      </c>
      <c r="AL465" s="6" t="b">
        <v>1</v>
      </c>
      <c r="AM465" s="6" t="b">
        <v>0</v>
      </c>
      <c r="AP465" t="s">
        <v>3631</v>
      </c>
      <c r="AQ465" t="s">
        <v>3632</v>
      </c>
      <c r="AR465" t="s">
        <v>3633</v>
      </c>
      <c r="AS465" t="s">
        <v>3634</v>
      </c>
      <c r="AT465" s="44" t="s">
        <v>490</v>
      </c>
      <c r="AU465" t="s">
        <v>4073</v>
      </c>
      <c r="AV465" t="s">
        <v>4074</v>
      </c>
      <c r="AW465" t="s">
        <v>4074</v>
      </c>
      <c r="AX465" t="s">
        <v>4075</v>
      </c>
      <c r="AY465" t="s">
        <v>4071</v>
      </c>
      <c r="AZ465" t="s">
        <v>4072</v>
      </c>
      <c r="BA465" t="s">
        <v>3630</v>
      </c>
      <c r="BB465"/>
    </row>
    <row r="466" spans="1:54" s="6" customFormat="1" x14ac:dyDescent="0.45">
      <c r="A466" s="5">
        <v>45775.533680555563</v>
      </c>
      <c r="B466" s="6">
        <v>412819044</v>
      </c>
      <c r="C466" s="6" t="s">
        <v>3565</v>
      </c>
      <c r="D466" s="6">
        <v>11</v>
      </c>
      <c r="E466" s="6" t="s">
        <v>1182</v>
      </c>
      <c r="G466" s="6">
        <v>2590</v>
      </c>
      <c r="H466" s="6" t="s">
        <v>951</v>
      </c>
      <c r="I466" s="6">
        <v>1937</v>
      </c>
      <c r="J466" s="6" t="s">
        <v>952</v>
      </c>
      <c r="K466" s="6" t="s">
        <v>953</v>
      </c>
      <c r="L466" s="6" t="s">
        <v>954</v>
      </c>
      <c r="M466" s="6" t="s">
        <v>267</v>
      </c>
      <c r="N466" s="6" t="s">
        <v>946</v>
      </c>
      <c r="O466" s="6" t="s">
        <v>946</v>
      </c>
      <c r="P466" s="6" t="s">
        <v>947</v>
      </c>
      <c r="Q466" s="6">
        <v>0</v>
      </c>
      <c r="R466" s="6">
        <v>43.289437</v>
      </c>
      <c r="S466" s="6">
        <v>76.994337999999999</v>
      </c>
      <c r="T466" s="6" t="s">
        <v>765</v>
      </c>
      <c r="U466" s="6" t="s">
        <v>766</v>
      </c>
      <c r="V466" s="6" t="s">
        <v>106</v>
      </c>
      <c r="X466" s="6">
        <v>6000</v>
      </c>
      <c r="Y466" s="6">
        <v>1921</v>
      </c>
      <c r="Z466" s="6">
        <v>7</v>
      </c>
      <c r="AG466" s="6" t="s">
        <v>948</v>
      </c>
      <c r="AH466" s="6" t="s">
        <v>955</v>
      </c>
      <c r="AI466" s="6" t="s">
        <v>490</v>
      </c>
      <c r="AJ466" s="6" t="s">
        <v>1179</v>
      </c>
      <c r="AK466" s="6" t="s">
        <v>1180</v>
      </c>
      <c r="AL466" s="6" t="b">
        <v>1</v>
      </c>
      <c r="AM466" s="6" t="b">
        <v>0</v>
      </c>
      <c r="AP466" t="s">
        <v>3631</v>
      </c>
      <c r="AQ466" t="s">
        <v>3632</v>
      </c>
      <c r="AR466" t="s">
        <v>3633</v>
      </c>
      <c r="AS466" t="s">
        <v>3634</v>
      </c>
      <c r="AT466" s="44" t="s">
        <v>490</v>
      </c>
      <c r="AU466" t="s">
        <v>4073</v>
      </c>
      <c r="AV466" t="s">
        <v>4074</v>
      </c>
      <c r="AW466" t="s">
        <v>4074</v>
      </c>
      <c r="AX466" t="s">
        <v>4075</v>
      </c>
      <c r="AY466" t="s">
        <v>4071</v>
      </c>
      <c r="AZ466" t="s">
        <v>4072</v>
      </c>
      <c r="BA466" t="s">
        <v>3630</v>
      </c>
      <c r="BB466"/>
    </row>
    <row r="467" spans="1:54" s="6" customFormat="1" x14ac:dyDescent="0.45">
      <c r="A467" s="5">
        <v>45775.533321759263</v>
      </c>
      <c r="B467" s="6">
        <v>412819044</v>
      </c>
      <c r="C467" s="6" t="s">
        <v>3565</v>
      </c>
      <c r="D467" s="6">
        <v>1</v>
      </c>
      <c r="E467" s="6" t="s">
        <v>65</v>
      </c>
      <c r="F467" s="6" t="s">
        <v>1148</v>
      </c>
      <c r="G467" s="6">
        <v>2590</v>
      </c>
      <c r="H467" s="6" t="s">
        <v>951</v>
      </c>
      <c r="I467" s="6">
        <v>1937</v>
      </c>
      <c r="J467" s="6" t="s">
        <v>952</v>
      </c>
      <c r="K467" s="6" t="s">
        <v>953</v>
      </c>
      <c r="L467" s="6" t="s">
        <v>954</v>
      </c>
      <c r="M467" s="6" t="s">
        <v>267</v>
      </c>
      <c r="N467" s="6" t="s">
        <v>946</v>
      </c>
      <c r="O467" s="6" t="s">
        <v>946</v>
      </c>
      <c r="P467" s="6" t="s">
        <v>947</v>
      </c>
      <c r="Q467" s="6">
        <v>0</v>
      </c>
      <c r="R467" s="6">
        <v>43.289437</v>
      </c>
      <c r="S467" s="6">
        <v>76.994337999999999</v>
      </c>
      <c r="T467" s="6" t="s">
        <v>765</v>
      </c>
      <c r="U467" s="6" t="s">
        <v>766</v>
      </c>
      <c r="V467" s="6" t="s">
        <v>106</v>
      </c>
      <c r="X467" s="6">
        <v>6000</v>
      </c>
      <c r="Y467" s="6">
        <v>1920</v>
      </c>
      <c r="Z467" s="6">
        <v>6</v>
      </c>
      <c r="AG467" s="6" t="s">
        <v>948</v>
      </c>
      <c r="AI467" s="6" t="s">
        <v>490</v>
      </c>
      <c r="AJ467" s="6" t="s">
        <v>1179</v>
      </c>
      <c r="AK467" s="6" t="s">
        <v>1180</v>
      </c>
      <c r="AL467" s="6" t="b">
        <v>1</v>
      </c>
      <c r="AM467" s="6" t="b">
        <v>0</v>
      </c>
      <c r="AP467" t="s">
        <v>3631</v>
      </c>
      <c r="AQ467" t="s">
        <v>3632</v>
      </c>
      <c r="AR467" t="s">
        <v>3633</v>
      </c>
      <c r="AS467" t="s">
        <v>3634</v>
      </c>
      <c r="AT467" s="44" t="s">
        <v>490</v>
      </c>
      <c r="AU467" t="s">
        <v>4073</v>
      </c>
      <c r="AV467" t="s">
        <v>4074</v>
      </c>
      <c r="AW467" t="s">
        <v>4074</v>
      </c>
      <c r="AX467" t="s">
        <v>4075</v>
      </c>
      <c r="AY467" t="s">
        <v>4071</v>
      </c>
      <c r="AZ467" t="s">
        <v>4072</v>
      </c>
      <c r="BA467" t="s">
        <v>3630</v>
      </c>
      <c r="BB467"/>
    </row>
    <row r="468" spans="1:54" s="6" customFormat="1" x14ac:dyDescent="0.45">
      <c r="A468" s="5">
        <v>45775.532893518517</v>
      </c>
      <c r="B468" s="6">
        <v>412819044</v>
      </c>
      <c r="C468" s="6" t="s">
        <v>3565</v>
      </c>
      <c r="D468" s="6">
        <v>2</v>
      </c>
      <c r="E468" s="6" t="s">
        <v>222</v>
      </c>
      <c r="G468" s="6">
        <v>2590</v>
      </c>
      <c r="H468" s="6" t="s">
        <v>951</v>
      </c>
      <c r="I468" s="6">
        <v>1937</v>
      </c>
      <c r="J468" s="6" t="s">
        <v>952</v>
      </c>
      <c r="K468" s="6" t="s">
        <v>953</v>
      </c>
      <c r="L468" s="6" t="s">
        <v>954</v>
      </c>
      <c r="M468" s="6" t="s">
        <v>267</v>
      </c>
      <c r="N468" s="6" t="s">
        <v>946</v>
      </c>
      <c r="O468" s="6" t="s">
        <v>946</v>
      </c>
      <c r="P468" s="6" t="s">
        <v>947</v>
      </c>
      <c r="Q468" s="6">
        <v>0</v>
      </c>
      <c r="R468" s="6">
        <v>43.289437</v>
      </c>
      <c r="S468" s="6">
        <v>76.994337999999999</v>
      </c>
      <c r="T468" s="6" t="s">
        <v>765</v>
      </c>
      <c r="U468" s="6" t="s">
        <v>766</v>
      </c>
      <c r="V468" s="6" t="s">
        <v>106</v>
      </c>
      <c r="X468" s="6">
        <v>6000</v>
      </c>
      <c r="Y468" s="6">
        <v>1920</v>
      </c>
      <c r="Z468" s="6">
        <v>6</v>
      </c>
      <c r="AG468" s="6" t="s">
        <v>948</v>
      </c>
      <c r="AI468" s="6" t="s">
        <v>490</v>
      </c>
      <c r="AJ468" s="6" t="s">
        <v>1179</v>
      </c>
      <c r="AK468" s="6" t="s">
        <v>1180</v>
      </c>
      <c r="AL468" s="6" t="b">
        <v>1</v>
      </c>
      <c r="AM468" s="6" t="b">
        <v>0</v>
      </c>
      <c r="AP468" t="s">
        <v>3631</v>
      </c>
      <c r="AQ468" t="s">
        <v>3632</v>
      </c>
      <c r="AR468" t="s">
        <v>3633</v>
      </c>
      <c r="AS468" t="s">
        <v>3634</v>
      </c>
      <c r="AT468" s="44" t="s">
        <v>490</v>
      </c>
      <c r="AU468" t="s">
        <v>4073</v>
      </c>
      <c r="AV468" t="s">
        <v>4074</v>
      </c>
      <c r="AW468" t="s">
        <v>4074</v>
      </c>
      <c r="AX468" t="s">
        <v>4075</v>
      </c>
      <c r="AY468" t="s">
        <v>4071</v>
      </c>
      <c r="AZ468" t="s">
        <v>4072</v>
      </c>
      <c r="BA468" t="s">
        <v>3630</v>
      </c>
      <c r="BB468"/>
    </row>
    <row r="469" spans="1:54" s="6" customFormat="1" x14ac:dyDescent="0.45">
      <c r="A469" s="5">
        <v>45775.532557870371</v>
      </c>
      <c r="B469" s="6">
        <v>412819044</v>
      </c>
      <c r="C469" s="6" t="s">
        <v>3565</v>
      </c>
      <c r="D469" s="6">
        <v>11</v>
      </c>
      <c r="E469" s="6" t="s">
        <v>1183</v>
      </c>
      <c r="G469" s="6">
        <v>2590</v>
      </c>
      <c r="H469" s="6" t="s">
        <v>951</v>
      </c>
      <c r="I469" s="6">
        <v>1937</v>
      </c>
      <c r="J469" s="6" t="s">
        <v>952</v>
      </c>
      <c r="K469" s="6" t="s">
        <v>953</v>
      </c>
      <c r="L469" s="6" t="s">
        <v>954</v>
      </c>
      <c r="M469" s="6" t="s">
        <v>267</v>
      </c>
      <c r="N469" s="6" t="s">
        <v>946</v>
      </c>
      <c r="O469" s="6" t="s">
        <v>946</v>
      </c>
      <c r="P469" s="6" t="s">
        <v>947</v>
      </c>
      <c r="Q469" s="6">
        <v>0</v>
      </c>
      <c r="R469" s="6">
        <v>43.289437</v>
      </c>
      <c r="S469" s="6">
        <v>76.994337999999999</v>
      </c>
      <c r="T469" s="6" t="s">
        <v>765</v>
      </c>
      <c r="U469" s="6" t="s">
        <v>766</v>
      </c>
      <c r="V469" s="6" t="s">
        <v>106</v>
      </c>
      <c r="X469" s="6">
        <v>6000</v>
      </c>
      <c r="Y469" s="6">
        <v>1919</v>
      </c>
      <c r="Z469" s="6">
        <v>6</v>
      </c>
      <c r="AA469" s="6">
        <v>1</v>
      </c>
      <c r="AB469" s="6">
        <v>1919</v>
      </c>
      <c r="AC469" s="6">
        <v>6</v>
      </c>
      <c r="AD469" s="6">
        <v>11</v>
      </c>
      <c r="AG469" s="6" t="s">
        <v>948</v>
      </c>
      <c r="AI469" s="6" t="s">
        <v>490</v>
      </c>
      <c r="AJ469" s="6" t="s">
        <v>1179</v>
      </c>
      <c r="AK469" s="6" t="s">
        <v>1180</v>
      </c>
      <c r="AL469" s="6" t="b">
        <v>1</v>
      </c>
      <c r="AM469" s="6" t="b">
        <v>0</v>
      </c>
      <c r="AP469" t="s">
        <v>3631</v>
      </c>
      <c r="AQ469" t="s">
        <v>3632</v>
      </c>
      <c r="AR469" t="s">
        <v>3633</v>
      </c>
      <c r="AS469" t="s">
        <v>3634</v>
      </c>
      <c r="AT469" s="44" t="s">
        <v>490</v>
      </c>
      <c r="AU469" t="s">
        <v>4073</v>
      </c>
      <c r="AV469" t="s">
        <v>4074</v>
      </c>
      <c r="AW469" t="s">
        <v>4074</v>
      </c>
      <c r="AX469" t="s">
        <v>4075</v>
      </c>
      <c r="AY469" t="s">
        <v>4071</v>
      </c>
      <c r="AZ469" t="s">
        <v>4072</v>
      </c>
      <c r="BA469" t="s">
        <v>3630</v>
      </c>
      <c r="BB469"/>
    </row>
    <row r="470" spans="1:54" s="6" customFormat="1" x14ac:dyDescent="0.45">
      <c r="A470" s="5">
        <v>45775.532210648147</v>
      </c>
      <c r="B470" s="6">
        <v>412819044</v>
      </c>
      <c r="C470" s="6" t="s">
        <v>3565</v>
      </c>
      <c r="D470" s="6">
        <v>1</v>
      </c>
      <c r="E470" s="6" t="s">
        <v>51</v>
      </c>
      <c r="G470" s="6">
        <v>2590</v>
      </c>
      <c r="H470" s="6" t="s">
        <v>951</v>
      </c>
      <c r="I470" s="6">
        <v>1937</v>
      </c>
      <c r="J470" s="6" t="s">
        <v>952</v>
      </c>
      <c r="K470" s="6" t="s">
        <v>953</v>
      </c>
      <c r="L470" s="6" t="s">
        <v>954</v>
      </c>
      <c r="M470" s="6" t="s">
        <v>267</v>
      </c>
      <c r="N470" s="6" t="s">
        <v>946</v>
      </c>
      <c r="O470" s="6" t="s">
        <v>946</v>
      </c>
      <c r="P470" s="6" t="s">
        <v>947</v>
      </c>
      <c r="Q470" s="6">
        <v>0</v>
      </c>
      <c r="R470" s="6">
        <v>43.289437</v>
      </c>
      <c r="S470" s="6">
        <v>76.994337999999999</v>
      </c>
      <c r="T470" s="6" t="s">
        <v>765</v>
      </c>
      <c r="U470" s="6" t="s">
        <v>766</v>
      </c>
      <c r="V470" s="6" t="s">
        <v>106</v>
      </c>
      <c r="X470" s="6">
        <v>6000</v>
      </c>
      <c r="Y470" s="6">
        <v>1921</v>
      </c>
      <c r="Z470" s="6">
        <v>6</v>
      </c>
      <c r="AA470" s="6">
        <v>6</v>
      </c>
      <c r="AG470" s="6" t="s">
        <v>948</v>
      </c>
      <c r="AI470" s="6" t="s">
        <v>490</v>
      </c>
      <c r="AJ470" s="6" t="s">
        <v>1179</v>
      </c>
      <c r="AK470" s="6" t="s">
        <v>1180</v>
      </c>
      <c r="AL470" s="6" t="b">
        <v>1</v>
      </c>
      <c r="AM470" s="6" t="b">
        <v>0</v>
      </c>
      <c r="AP470" t="s">
        <v>3631</v>
      </c>
      <c r="AQ470" t="s">
        <v>3632</v>
      </c>
      <c r="AR470" t="s">
        <v>3633</v>
      </c>
      <c r="AS470" t="s">
        <v>3634</v>
      </c>
      <c r="AT470" s="44" t="s">
        <v>490</v>
      </c>
      <c r="AU470" t="s">
        <v>4073</v>
      </c>
      <c r="AV470" t="s">
        <v>4074</v>
      </c>
      <c r="AW470" t="s">
        <v>4074</v>
      </c>
      <c r="AX470" t="s">
        <v>4075</v>
      </c>
      <c r="AY470" t="s">
        <v>4071</v>
      </c>
      <c r="AZ470" t="s">
        <v>4072</v>
      </c>
      <c r="BA470" t="s">
        <v>3630</v>
      </c>
      <c r="BB470"/>
    </row>
    <row r="471" spans="1:54" s="6" customFormat="1" x14ac:dyDescent="0.45">
      <c r="A471" s="5">
        <v>45775.531909722216</v>
      </c>
      <c r="B471" s="6">
        <v>412819044</v>
      </c>
      <c r="C471" s="6" t="s">
        <v>3565</v>
      </c>
      <c r="D471" s="6">
        <v>9</v>
      </c>
      <c r="E471" s="6" t="s">
        <v>1184</v>
      </c>
      <c r="G471" s="6">
        <v>2590</v>
      </c>
      <c r="H471" s="6" t="s">
        <v>951</v>
      </c>
      <c r="I471" s="6">
        <v>1937</v>
      </c>
      <c r="J471" s="6" t="s">
        <v>952</v>
      </c>
      <c r="K471" s="6" t="s">
        <v>953</v>
      </c>
      <c r="L471" s="6" t="s">
        <v>954</v>
      </c>
      <c r="M471" s="6" t="s">
        <v>267</v>
      </c>
      <c r="N471" s="6" t="s">
        <v>946</v>
      </c>
      <c r="O471" s="6" t="s">
        <v>946</v>
      </c>
      <c r="P471" s="6" t="s">
        <v>947</v>
      </c>
      <c r="Q471" s="6">
        <v>0</v>
      </c>
      <c r="R471" s="6">
        <v>43.289437</v>
      </c>
      <c r="S471" s="6">
        <v>76.994337999999999</v>
      </c>
      <c r="T471" s="6" t="s">
        <v>765</v>
      </c>
      <c r="U471" s="6" t="s">
        <v>766</v>
      </c>
      <c r="V471" s="6" t="s">
        <v>106</v>
      </c>
      <c r="X471" s="6">
        <v>6000</v>
      </c>
      <c r="Y471" s="6">
        <v>1919</v>
      </c>
      <c r="Z471" s="6">
        <v>5</v>
      </c>
      <c r="AA471" s="6">
        <v>15</v>
      </c>
      <c r="AB471" s="6">
        <v>1919</v>
      </c>
      <c r="AC471" s="6">
        <v>5</v>
      </c>
      <c r="AD471" s="6">
        <v>31</v>
      </c>
      <c r="AG471" s="6" t="s">
        <v>948</v>
      </c>
      <c r="AI471" s="6" t="s">
        <v>490</v>
      </c>
      <c r="AJ471" s="6" t="s">
        <v>1179</v>
      </c>
      <c r="AK471" s="6" t="s">
        <v>1180</v>
      </c>
      <c r="AL471" s="6" t="b">
        <v>1</v>
      </c>
      <c r="AM471" s="6" t="b">
        <v>0</v>
      </c>
      <c r="AP471" t="s">
        <v>3631</v>
      </c>
      <c r="AQ471" t="s">
        <v>3632</v>
      </c>
      <c r="AR471" t="s">
        <v>3633</v>
      </c>
      <c r="AS471" t="s">
        <v>3634</v>
      </c>
      <c r="AT471" s="44" t="s">
        <v>490</v>
      </c>
      <c r="AU471" t="s">
        <v>4073</v>
      </c>
      <c r="AV471" t="s">
        <v>4074</v>
      </c>
      <c r="AW471" t="s">
        <v>4074</v>
      </c>
      <c r="AX471" t="s">
        <v>4075</v>
      </c>
      <c r="AY471" t="s">
        <v>4071</v>
      </c>
      <c r="AZ471" t="s">
        <v>4072</v>
      </c>
      <c r="BA471" t="s">
        <v>3630</v>
      </c>
      <c r="BB471"/>
    </row>
    <row r="472" spans="1:54" s="6" customFormat="1" x14ac:dyDescent="0.45">
      <c r="A472" s="5">
        <v>45775.5315162037</v>
      </c>
      <c r="B472" s="6">
        <v>412819044</v>
      </c>
      <c r="C472" s="6" t="s">
        <v>3565</v>
      </c>
      <c r="D472" s="6">
        <v>2</v>
      </c>
      <c r="E472" s="6" t="s">
        <v>1142</v>
      </c>
      <c r="G472" s="6">
        <v>2590</v>
      </c>
      <c r="H472" s="6" t="s">
        <v>951</v>
      </c>
      <c r="I472" s="6">
        <v>1937</v>
      </c>
      <c r="J472" s="6" t="s">
        <v>952</v>
      </c>
      <c r="K472" s="6" t="s">
        <v>953</v>
      </c>
      <c r="L472" s="6" t="s">
        <v>954</v>
      </c>
      <c r="M472" s="6" t="s">
        <v>267</v>
      </c>
      <c r="N472" s="6" t="s">
        <v>946</v>
      </c>
      <c r="O472" s="6" t="s">
        <v>946</v>
      </c>
      <c r="P472" s="6" t="s">
        <v>947</v>
      </c>
      <c r="Q472" s="6">
        <v>0</v>
      </c>
      <c r="R472" s="6">
        <v>43.289437</v>
      </c>
      <c r="S472" s="6">
        <v>76.994337999999999</v>
      </c>
      <c r="T472" s="6" t="s">
        <v>765</v>
      </c>
      <c r="U472" s="6" t="s">
        <v>766</v>
      </c>
      <c r="V472" s="6" t="s">
        <v>106</v>
      </c>
      <c r="X472" s="6">
        <v>6000</v>
      </c>
      <c r="Y472" s="6">
        <v>1921</v>
      </c>
      <c r="Z472" s="6">
        <v>4</v>
      </c>
      <c r="AA472" s="6">
        <v>1</v>
      </c>
      <c r="AB472" s="6">
        <v>1921</v>
      </c>
      <c r="AC472" s="6">
        <v>4</v>
      </c>
      <c r="AD472" s="6">
        <v>5</v>
      </c>
      <c r="AG472" s="6" t="s">
        <v>948</v>
      </c>
      <c r="AH472" s="6" t="s">
        <v>1185</v>
      </c>
      <c r="AI472" s="6" t="s">
        <v>490</v>
      </c>
      <c r="AJ472" s="6" t="s">
        <v>1179</v>
      </c>
      <c r="AK472" s="6" t="s">
        <v>1180</v>
      </c>
      <c r="AL472" s="6" t="b">
        <v>1</v>
      </c>
      <c r="AM472" s="6" t="b">
        <v>0</v>
      </c>
      <c r="AP472" t="s">
        <v>3631</v>
      </c>
      <c r="AQ472" t="s">
        <v>3632</v>
      </c>
      <c r="AR472" t="s">
        <v>3633</v>
      </c>
      <c r="AS472" t="s">
        <v>3634</v>
      </c>
      <c r="AT472" s="44" t="s">
        <v>490</v>
      </c>
      <c r="AU472" t="s">
        <v>4073</v>
      </c>
      <c r="AV472" t="s">
        <v>4074</v>
      </c>
      <c r="AW472" t="s">
        <v>4074</v>
      </c>
      <c r="AX472" t="s">
        <v>4075</v>
      </c>
      <c r="AY472" t="s">
        <v>4071</v>
      </c>
      <c r="AZ472" t="s">
        <v>4072</v>
      </c>
      <c r="BA472" t="s">
        <v>3630</v>
      </c>
      <c r="BB472"/>
    </row>
    <row r="473" spans="1:54" s="6" customFormat="1" x14ac:dyDescent="0.45">
      <c r="A473" s="5">
        <v>45775.530162037037</v>
      </c>
      <c r="B473" s="6">
        <v>412819044</v>
      </c>
      <c r="C473" s="6" t="s">
        <v>3565</v>
      </c>
      <c r="D473" s="6">
        <v>5</v>
      </c>
      <c r="E473" s="6" t="s">
        <v>1187</v>
      </c>
      <c r="G473" s="6">
        <v>2590</v>
      </c>
      <c r="H473" s="6" t="s">
        <v>951</v>
      </c>
      <c r="I473" s="6">
        <v>1937</v>
      </c>
      <c r="J473" s="6" t="s">
        <v>952</v>
      </c>
      <c r="K473" s="6" t="s">
        <v>953</v>
      </c>
      <c r="L473" s="6" t="s">
        <v>954</v>
      </c>
      <c r="M473" s="6" t="s">
        <v>267</v>
      </c>
      <c r="N473" s="6" t="s">
        <v>946</v>
      </c>
      <c r="O473" s="6" t="s">
        <v>946</v>
      </c>
      <c r="P473" s="6" t="s">
        <v>986</v>
      </c>
      <c r="Q473" s="6">
        <v>0</v>
      </c>
      <c r="T473" s="6" t="s">
        <v>3576</v>
      </c>
      <c r="U473" s="6" t="s">
        <v>3577</v>
      </c>
      <c r="V473" s="6" t="s">
        <v>106</v>
      </c>
      <c r="W473" s="6" t="s">
        <v>3578</v>
      </c>
      <c r="X473" s="6">
        <v>6000</v>
      </c>
      <c r="Y473" s="6">
        <v>1919</v>
      </c>
      <c r="Z473" s="6">
        <v>6</v>
      </c>
      <c r="AA473" s="6">
        <v>26</v>
      </c>
      <c r="AB473" s="6">
        <v>1919</v>
      </c>
      <c r="AC473" s="6">
        <v>6</v>
      </c>
      <c r="AD473" s="6">
        <v>30</v>
      </c>
      <c r="AG473" s="6" t="s">
        <v>948</v>
      </c>
      <c r="AI473" s="6" t="s">
        <v>490</v>
      </c>
      <c r="AJ473" s="6" t="s">
        <v>1179</v>
      </c>
      <c r="AK473" s="6" t="s">
        <v>1186</v>
      </c>
      <c r="AL473" s="6" t="b">
        <v>1</v>
      </c>
      <c r="AM473" s="6" t="b">
        <v>0</v>
      </c>
      <c r="AP473" t="s">
        <v>3631</v>
      </c>
      <c r="AQ473" t="s">
        <v>3632</v>
      </c>
      <c r="AR473" t="s">
        <v>3633</v>
      </c>
      <c r="AS473" t="s">
        <v>3634</v>
      </c>
      <c r="AT473" s="44" t="s">
        <v>490</v>
      </c>
      <c r="AU473" t="s">
        <v>1179</v>
      </c>
      <c r="AV473" t="s">
        <v>4076</v>
      </c>
      <c r="AW473" t="s">
        <v>4076</v>
      </c>
      <c r="AX473" t="s">
        <v>3648</v>
      </c>
      <c r="AY473" t="s">
        <v>4076</v>
      </c>
      <c r="AZ473" t="s">
        <v>4077</v>
      </c>
      <c r="BA473" t="s">
        <v>3630</v>
      </c>
      <c r="BB473"/>
    </row>
    <row r="474" spans="1:54" s="6" customFormat="1" x14ac:dyDescent="0.45">
      <c r="A474" s="5">
        <v>45775.529664351852</v>
      </c>
      <c r="B474" s="6">
        <v>412819044</v>
      </c>
      <c r="C474" s="6" t="s">
        <v>3565</v>
      </c>
      <c r="D474" s="6">
        <v>1</v>
      </c>
      <c r="E474" s="6" t="s">
        <v>51</v>
      </c>
      <c r="G474" s="6">
        <v>2590</v>
      </c>
      <c r="H474" s="6" t="s">
        <v>951</v>
      </c>
      <c r="I474" s="6">
        <v>1937</v>
      </c>
      <c r="J474" s="6" t="s">
        <v>952</v>
      </c>
      <c r="K474" s="6" t="s">
        <v>953</v>
      </c>
      <c r="L474" s="6" t="s">
        <v>954</v>
      </c>
      <c r="M474" s="6" t="s">
        <v>267</v>
      </c>
      <c r="N474" s="6" t="s">
        <v>946</v>
      </c>
      <c r="O474" s="6" t="s">
        <v>946</v>
      </c>
      <c r="P474" s="6" t="s">
        <v>947</v>
      </c>
      <c r="Q474" s="6">
        <v>0</v>
      </c>
      <c r="R474" s="6">
        <v>43.289437</v>
      </c>
      <c r="S474" s="6">
        <v>76.994337999999999</v>
      </c>
      <c r="T474" s="6" t="s">
        <v>765</v>
      </c>
      <c r="U474" s="6" t="s">
        <v>766</v>
      </c>
      <c r="V474" s="6" t="s">
        <v>106</v>
      </c>
      <c r="X474" s="6">
        <v>6000</v>
      </c>
      <c r="Y474" s="6">
        <v>1921</v>
      </c>
      <c r="Z474" s="6">
        <v>7</v>
      </c>
      <c r="AG474" s="6" t="s">
        <v>948</v>
      </c>
      <c r="AH474" s="6" t="s">
        <v>955</v>
      </c>
      <c r="AI474" s="6" t="s">
        <v>490</v>
      </c>
      <c r="AJ474" s="6" t="s">
        <v>1179</v>
      </c>
      <c r="AK474" s="6" t="s">
        <v>1186</v>
      </c>
      <c r="AL474" s="6" t="b">
        <v>1</v>
      </c>
      <c r="AM474" s="6" t="b">
        <v>0</v>
      </c>
      <c r="AP474" t="s">
        <v>3631</v>
      </c>
      <c r="AQ474" t="s">
        <v>3632</v>
      </c>
      <c r="AR474" t="s">
        <v>3633</v>
      </c>
      <c r="AS474" t="s">
        <v>3634</v>
      </c>
      <c r="AT474" s="44" t="s">
        <v>490</v>
      </c>
      <c r="AU474" t="s">
        <v>1179</v>
      </c>
      <c r="AV474" t="s">
        <v>4076</v>
      </c>
      <c r="AW474" t="s">
        <v>4076</v>
      </c>
      <c r="AX474" t="s">
        <v>3648</v>
      </c>
      <c r="AY474" t="s">
        <v>4076</v>
      </c>
      <c r="AZ474" t="s">
        <v>4077</v>
      </c>
      <c r="BA474" t="s">
        <v>3630</v>
      </c>
      <c r="BB474"/>
    </row>
    <row r="475" spans="1:54" s="6" customFormat="1" x14ac:dyDescent="0.45">
      <c r="A475" s="5">
        <v>45775.529293981483</v>
      </c>
      <c r="B475" s="6">
        <v>412819044</v>
      </c>
      <c r="C475" s="6" t="s">
        <v>3565</v>
      </c>
      <c r="D475" s="6">
        <v>2</v>
      </c>
      <c r="E475" s="6" t="s">
        <v>86</v>
      </c>
      <c r="G475" s="6">
        <v>2590</v>
      </c>
      <c r="H475" s="6" t="s">
        <v>951</v>
      </c>
      <c r="I475" s="6">
        <v>1937</v>
      </c>
      <c r="J475" s="6" t="s">
        <v>952</v>
      </c>
      <c r="K475" s="6" t="s">
        <v>953</v>
      </c>
      <c r="L475" s="6" t="s">
        <v>954</v>
      </c>
      <c r="M475" s="6" t="s">
        <v>267</v>
      </c>
      <c r="N475" s="6" t="s">
        <v>946</v>
      </c>
      <c r="O475" s="6" t="s">
        <v>946</v>
      </c>
      <c r="P475" s="6" t="s">
        <v>947</v>
      </c>
      <c r="Q475" s="6">
        <v>0</v>
      </c>
      <c r="R475" s="6">
        <v>43.289437</v>
      </c>
      <c r="S475" s="6">
        <v>76.994337999999999</v>
      </c>
      <c r="T475" s="6" t="s">
        <v>765</v>
      </c>
      <c r="U475" s="6" t="s">
        <v>766</v>
      </c>
      <c r="V475" s="6" t="s">
        <v>106</v>
      </c>
      <c r="X475" s="6">
        <v>6000</v>
      </c>
      <c r="Y475" s="6">
        <v>1919</v>
      </c>
      <c r="Z475" s="6">
        <v>6</v>
      </c>
      <c r="AA475" s="6">
        <v>10</v>
      </c>
      <c r="AB475" s="6">
        <v>1919</v>
      </c>
      <c r="AC475" s="6">
        <v>6</v>
      </c>
      <c r="AD475" s="6">
        <v>20</v>
      </c>
      <c r="AG475" s="6" t="s">
        <v>948</v>
      </c>
      <c r="AI475" s="6" t="s">
        <v>490</v>
      </c>
      <c r="AJ475" s="6" t="s">
        <v>1179</v>
      </c>
      <c r="AK475" s="6" t="s">
        <v>1186</v>
      </c>
      <c r="AL475" s="6" t="b">
        <v>1</v>
      </c>
      <c r="AM475" s="6" t="b">
        <v>0</v>
      </c>
      <c r="AP475" t="s">
        <v>3631</v>
      </c>
      <c r="AQ475" t="s">
        <v>3632</v>
      </c>
      <c r="AR475" t="s">
        <v>3633</v>
      </c>
      <c r="AS475" t="s">
        <v>3634</v>
      </c>
      <c r="AT475" s="44" t="s">
        <v>490</v>
      </c>
      <c r="AU475" t="s">
        <v>1179</v>
      </c>
      <c r="AV475" t="s">
        <v>4076</v>
      </c>
      <c r="AW475" t="s">
        <v>4076</v>
      </c>
      <c r="AX475" t="s">
        <v>3648</v>
      </c>
      <c r="AY475" t="s">
        <v>4076</v>
      </c>
      <c r="AZ475" t="s">
        <v>4077</v>
      </c>
      <c r="BA475" t="s">
        <v>3630</v>
      </c>
      <c r="BB475"/>
    </row>
    <row r="476" spans="1:54" s="6" customFormat="1" x14ac:dyDescent="0.45">
      <c r="A476" s="5">
        <v>45775.528865740736</v>
      </c>
      <c r="B476" s="6">
        <v>412819044</v>
      </c>
      <c r="C476" s="6" t="s">
        <v>3565</v>
      </c>
      <c r="D476" s="6">
        <v>1</v>
      </c>
      <c r="E476" s="6" t="s">
        <v>65</v>
      </c>
      <c r="G476" s="6">
        <v>2590</v>
      </c>
      <c r="H476" s="6" t="s">
        <v>951</v>
      </c>
      <c r="I476" s="6">
        <v>1937</v>
      </c>
      <c r="J476" s="6" t="s">
        <v>952</v>
      </c>
      <c r="K476" s="6" t="s">
        <v>953</v>
      </c>
      <c r="L476" s="6" t="s">
        <v>954</v>
      </c>
      <c r="M476" s="6" t="s">
        <v>267</v>
      </c>
      <c r="N476" s="6" t="s">
        <v>946</v>
      </c>
      <c r="O476" s="6" t="s">
        <v>946</v>
      </c>
      <c r="P476" s="6" t="s">
        <v>947</v>
      </c>
      <c r="Q476" s="6">
        <v>0</v>
      </c>
      <c r="R476" s="6">
        <v>43.289437</v>
      </c>
      <c r="S476" s="6">
        <v>76.994337999999999</v>
      </c>
      <c r="T476" s="6" t="s">
        <v>765</v>
      </c>
      <c r="U476" s="6" t="s">
        <v>766</v>
      </c>
      <c r="V476" s="6" t="s">
        <v>106</v>
      </c>
      <c r="X476" s="6">
        <v>6000</v>
      </c>
      <c r="Y476" s="6">
        <v>1908</v>
      </c>
      <c r="Z476" s="6">
        <v>6</v>
      </c>
      <c r="AA476" s="6">
        <v>21</v>
      </c>
      <c r="AB476" s="6">
        <v>1908</v>
      </c>
      <c r="AC476" s="6">
        <v>6</v>
      </c>
      <c r="AD476" s="6">
        <v>23</v>
      </c>
      <c r="AG476" s="6" t="s">
        <v>948</v>
      </c>
      <c r="AI476" s="6" t="s">
        <v>490</v>
      </c>
      <c r="AJ476" s="6" t="s">
        <v>1179</v>
      </c>
      <c r="AK476" s="6" t="s">
        <v>1186</v>
      </c>
      <c r="AL476" s="6" t="b">
        <v>1</v>
      </c>
      <c r="AM476" s="6" t="b">
        <v>0</v>
      </c>
      <c r="AP476" t="s">
        <v>3631</v>
      </c>
      <c r="AQ476" t="s">
        <v>3632</v>
      </c>
      <c r="AR476" t="s">
        <v>3633</v>
      </c>
      <c r="AS476" t="s">
        <v>3634</v>
      </c>
      <c r="AT476" s="44" t="s">
        <v>490</v>
      </c>
      <c r="AU476" t="s">
        <v>1179</v>
      </c>
      <c r="AV476" t="s">
        <v>4076</v>
      </c>
      <c r="AW476" t="s">
        <v>4076</v>
      </c>
      <c r="AX476" t="s">
        <v>3648</v>
      </c>
      <c r="AY476" t="s">
        <v>4076</v>
      </c>
      <c r="AZ476" t="s">
        <v>4077</v>
      </c>
      <c r="BA476" t="s">
        <v>3630</v>
      </c>
      <c r="BB476"/>
    </row>
    <row r="477" spans="1:54" s="6" customFormat="1" x14ac:dyDescent="0.45">
      <c r="A477" s="5">
        <v>45775.52853009259</v>
      </c>
      <c r="B477" s="6">
        <v>412819044</v>
      </c>
      <c r="C477" s="6" t="s">
        <v>3565</v>
      </c>
      <c r="D477" s="6">
        <v>2</v>
      </c>
      <c r="E477" s="6" t="s">
        <v>247</v>
      </c>
      <c r="G477" s="6">
        <v>2590</v>
      </c>
      <c r="H477" s="6" t="s">
        <v>951</v>
      </c>
      <c r="I477" s="6">
        <v>1937</v>
      </c>
      <c r="J477" s="6" t="s">
        <v>952</v>
      </c>
      <c r="K477" s="6" t="s">
        <v>953</v>
      </c>
      <c r="L477" s="6" t="s">
        <v>954</v>
      </c>
      <c r="M477" s="6" t="s">
        <v>267</v>
      </c>
      <c r="N477" s="6" t="s">
        <v>946</v>
      </c>
      <c r="O477" s="6" t="s">
        <v>946</v>
      </c>
      <c r="P477" s="6" t="s">
        <v>947</v>
      </c>
      <c r="Q477" s="6">
        <v>0</v>
      </c>
      <c r="R477" s="6">
        <v>43.289437</v>
      </c>
      <c r="S477" s="6">
        <v>76.994337999999999</v>
      </c>
      <c r="T477" s="6" t="s">
        <v>765</v>
      </c>
      <c r="U477" s="6" t="s">
        <v>766</v>
      </c>
      <c r="V477" s="6" t="s">
        <v>106</v>
      </c>
      <c r="X477" s="6">
        <v>6000</v>
      </c>
      <c r="Y477" s="6">
        <v>1919</v>
      </c>
      <c r="Z477" s="6">
        <v>6</v>
      </c>
      <c r="AG477" s="6" t="s">
        <v>948</v>
      </c>
      <c r="AI477" s="6" t="s">
        <v>490</v>
      </c>
      <c r="AJ477" s="6" t="s">
        <v>1179</v>
      </c>
      <c r="AK477" s="6" t="s">
        <v>1186</v>
      </c>
      <c r="AL477" s="6" t="b">
        <v>1</v>
      </c>
      <c r="AM477" s="6" t="b">
        <v>0</v>
      </c>
      <c r="AP477" t="s">
        <v>3631</v>
      </c>
      <c r="AQ477" t="s">
        <v>3632</v>
      </c>
      <c r="AR477" t="s">
        <v>3633</v>
      </c>
      <c r="AS477" t="s">
        <v>3634</v>
      </c>
      <c r="AT477" s="44" t="s">
        <v>490</v>
      </c>
      <c r="AU477" t="s">
        <v>1179</v>
      </c>
      <c r="AV477" t="s">
        <v>4076</v>
      </c>
      <c r="AW477" t="s">
        <v>4076</v>
      </c>
      <c r="AX477" t="s">
        <v>3648</v>
      </c>
      <c r="AY477" t="s">
        <v>4076</v>
      </c>
      <c r="AZ477" t="s">
        <v>4077</v>
      </c>
      <c r="BA477" t="s">
        <v>3630</v>
      </c>
      <c r="BB477"/>
    </row>
    <row r="478" spans="1:54" s="6" customFormat="1" x14ac:dyDescent="0.45">
      <c r="A478" s="5">
        <v>45775.528263888889</v>
      </c>
      <c r="B478" s="6">
        <v>412819044</v>
      </c>
      <c r="C478" s="6" t="s">
        <v>3565</v>
      </c>
      <c r="D478" s="6">
        <v>1</v>
      </c>
      <c r="E478" s="6" t="s">
        <v>65</v>
      </c>
      <c r="G478" s="6">
        <v>2590</v>
      </c>
      <c r="H478" s="6" t="s">
        <v>951</v>
      </c>
      <c r="I478" s="6">
        <v>1937</v>
      </c>
      <c r="J478" s="6" t="s">
        <v>952</v>
      </c>
      <c r="K478" s="6" t="s">
        <v>953</v>
      </c>
      <c r="L478" s="6" t="s">
        <v>954</v>
      </c>
      <c r="M478" s="6" t="s">
        <v>267</v>
      </c>
      <c r="N478" s="6" t="s">
        <v>946</v>
      </c>
      <c r="O478" s="6" t="s">
        <v>946</v>
      </c>
      <c r="P478" s="6" t="s">
        <v>947</v>
      </c>
      <c r="Q478" s="6">
        <v>0</v>
      </c>
      <c r="R478" s="6">
        <v>43.289437</v>
      </c>
      <c r="S478" s="6">
        <v>76.994337999999999</v>
      </c>
      <c r="T478" s="6" t="s">
        <v>765</v>
      </c>
      <c r="U478" s="6" t="s">
        <v>766</v>
      </c>
      <c r="V478" s="6" t="s">
        <v>106</v>
      </c>
      <c r="X478" s="6">
        <v>6000</v>
      </c>
      <c r="Y478" s="6">
        <v>1919</v>
      </c>
      <c r="Z478" s="6">
        <v>6</v>
      </c>
      <c r="AA478" s="6">
        <v>1</v>
      </c>
      <c r="AB478" s="6">
        <v>1919</v>
      </c>
      <c r="AC478" s="6">
        <v>6</v>
      </c>
      <c r="AD478" s="6">
        <v>10</v>
      </c>
      <c r="AG478" s="6" t="s">
        <v>948</v>
      </c>
      <c r="AI478" s="6" t="s">
        <v>490</v>
      </c>
      <c r="AJ478" s="6" t="s">
        <v>1179</v>
      </c>
      <c r="AK478" s="6" t="s">
        <v>1186</v>
      </c>
      <c r="AL478" s="6" t="b">
        <v>1</v>
      </c>
      <c r="AM478" s="6" t="b">
        <v>0</v>
      </c>
      <c r="AP478" t="s">
        <v>3631</v>
      </c>
      <c r="AQ478" t="s">
        <v>3632</v>
      </c>
      <c r="AR478" t="s">
        <v>3633</v>
      </c>
      <c r="AS478" t="s">
        <v>3634</v>
      </c>
      <c r="AT478" s="44" t="s">
        <v>490</v>
      </c>
      <c r="AU478" t="s">
        <v>1179</v>
      </c>
      <c r="AV478" t="s">
        <v>4076</v>
      </c>
      <c r="AW478" t="s">
        <v>4076</v>
      </c>
      <c r="AX478" t="s">
        <v>3648</v>
      </c>
      <c r="AY478" t="s">
        <v>4076</v>
      </c>
      <c r="AZ478" t="s">
        <v>4077</v>
      </c>
      <c r="BA478" t="s">
        <v>3630</v>
      </c>
      <c r="BB478"/>
    </row>
    <row r="479" spans="1:54" s="6" customFormat="1" x14ac:dyDescent="0.45">
      <c r="A479" s="5">
        <v>45775.527974537043</v>
      </c>
      <c r="B479" s="6">
        <v>412819044</v>
      </c>
      <c r="C479" s="6" t="s">
        <v>3565</v>
      </c>
      <c r="D479" s="6">
        <v>1</v>
      </c>
      <c r="E479" s="6" t="s">
        <v>65</v>
      </c>
      <c r="G479" s="6">
        <v>2590</v>
      </c>
      <c r="H479" s="6" t="s">
        <v>951</v>
      </c>
      <c r="I479" s="6">
        <v>1937</v>
      </c>
      <c r="J479" s="6" t="s">
        <v>952</v>
      </c>
      <c r="K479" s="6" t="s">
        <v>953</v>
      </c>
      <c r="L479" s="6" t="s">
        <v>954</v>
      </c>
      <c r="M479" s="6" t="s">
        <v>267</v>
      </c>
      <c r="N479" s="6" t="s">
        <v>946</v>
      </c>
      <c r="O479" s="6" t="s">
        <v>946</v>
      </c>
      <c r="P479" s="6" t="s">
        <v>947</v>
      </c>
      <c r="Q479" s="6">
        <v>0</v>
      </c>
      <c r="R479" s="6">
        <v>43.289437</v>
      </c>
      <c r="S479" s="6">
        <v>76.994337999999999</v>
      </c>
      <c r="T479" s="6" t="s">
        <v>765</v>
      </c>
      <c r="U479" s="6" t="s">
        <v>766</v>
      </c>
      <c r="V479" s="6" t="s">
        <v>106</v>
      </c>
      <c r="X479" s="6">
        <v>6000</v>
      </c>
      <c r="Y479" s="6">
        <v>1919</v>
      </c>
      <c r="Z479" s="6">
        <v>5</v>
      </c>
      <c r="AA479" s="6">
        <v>15</v>
      </c>
      <c r="AB479" s="6">
        <v>1919</v>
      </c>
      <c r="AC479" s="6">
        <v>5</v>
      </c>
      <c r="AD479" s="6">
        <v>31</v>
      </c>
      <c r="AG479" s="6" t="s">
        <v>948</v>
      </c>
      <c r="AI479" s="6" t="s">
        <v>490</v>
      </c>
      <c r="AJ479" s="6" t="s">
        <v>1179</v>
      </c>
      <c r="AK479" s="6" t="s">
        <v>1186</v>
      </c>
      <c r="AL479" s="6" t="b">
        <v>1</v>
      </c>
      <c r="AM479" s="6" t="b">
        <v>0</v>
      </c>
      <c r="AP479" t="s">
        <v>3631</v>
      </c>
      <c r="AQ479" t="s">
        <v>3632</v>
      </c>
      <c r="AR479" t="s">
        <v>3633</v>
      </c>
      <c r="AS479" t="s">
        <v>3634</v>
      </c>
      <c r="AT479" s="44" t="s">
        <v>490</v>
      </c>
      <c r="AU479" t="s">
        <v>1179</v>
      </c>
      <c r="AV479" t="s">
        <v>4076</v>
      </c>
      <c r="AW479" t="s">
        <v>4076</v>
      </c>
      <c r="AX479" t="s">
        <v>3648</v>
      </c>
      <c r="AY479" t="s">
        <v>4076</v>
      </c>
      <c r="AZ479" t="s">
        <v>4077</v>
      </c>
      <c r="BA479" t="s">
        <v>3630</v>
      </c>
      <c r="BB479"/>
    </row>
    <row r="480" spans="1:54" s="6" customFormat="1" x14ac:dyDescent="0.45">
      <c r="A480" s="5">
        <v>45775.527627314819</v>
      </c>
      <c r="B480" s="6">
        <v>412819044</v>
      </c>
      <c r="C480" s="6" t="s">
        <v>3565</v>
      </c>
      <c r="D480" s="6">
        <v>1</v>
      </c>
      <c r="E480" s="6" t="s">
        <v>51</v>
      </c>
      <c r="G480" s="6">
        <v>2590</v>
      </c>
      <c r="H480" s="6" t="s">
        <v>951</v>
      </c>
      <c r="I480" s="6">
        <v>1937</v>
      </c>
      <c r="J480" s="6" t="s">
        <v>952</v>
      </c>
      <c r="K480" s="6" t="s">
        <v>953</v>
      </c>
      <c r="L480" s="6" t="s">
        <v>954</v>
      </c>
      <c r="M480" s="6" t="s">
        <v>267</v>
      </c>
      <c r="N480" s="6" t="s">
        <v>946</v>
      </c>
      <c r="O480" s="6" t="s">
        <v>946</v>
      </c>
      <c r="P480" s="6" t="s">
        <v>947</v>
      </c>
      <c r="Q480" s="6">
        <v>0</v>
      </c>
      <c r="R480" s="6">
        <v>43.289437</v>
      </c>
      <c r="S480" s="6">
        <v>76.994337999999999</v>
      </c>
      <c r="T480" s="6" t="s">
        <v>765</v>
      </c>
      <c r="U480" s="6" t="s">
        <v>766</v>
      </c>
      <c r="V480" s="6" t="s">
        <v>106</v>
      </c>
      <c r="X480" s="6">
        <v>6000</v>
      </c>
      <c r="Y480" s="6">
        <v>1920</v>
      </c>
      <c r="Z480" s="6">
        <v>4</v>
      </c>
      <c r="AA480" s="6">
        <v>30</v>
      </c>
      <c r="AG480" s="6" t="s">
        <v>948</v>
      </c>
      <c r="AH480" s="6" t="s">
        <v>1188</v>
      </c>
      <c r="AI480" s="6" t="s">
        <v>490</v>
      </c>
      <c r="AJ480" s="6" t="s">
        <v>1179</v>
      </c>
      <c r="AK480" s="6" t="s">
        <v>1186</v>
      </c>
      <c r="AL480" s="6" t="b">
        <v>1</v>
      </c>
      <c r="AM480" s="6" t="b">
        <v>0</v>
      </c>
      <c r="AP480" t="s">
        <v>3631</v>
      </c>
      <c r="AQ480" t="s">
        <v>3632</v>
      </c>
      <c r="AR480" t="s">
        <v>3633</v>
      </c>
      <c r="AS480" t="s">
        <v>3634</v>
      </c>
      <c r="AT480" s="44" t="s">
        <v>490</v>
      </c>
      <c r="AU480" t="s">
        <v>1179</v>
      </c>
      <c r="AV480" t="s">
        <v>4076</v>
      </c>
      <c r="AW480" t="s">
        <v>4076</v>
      </c>
      <c r="AX480" t="s">
        <v>3648</v>
      </c>
      <c r="AY480" t="s">
        <v>4076</v>
      </c>
      <c r="AZ480" t="s">
        <v>4077</v>
      </c>
      <c r="BA480" t="s">
        <v>3630</v>
      </c>
      <c r="BB480"/>
    </row>
    <row r="481" spans="1:54" s="6" customFormat="1" x14ac:dyDescent="0.45">
      <c r="A481" s="5">
        <v>45775.523252314822</v>
      </c>
      <c r="B481" s="6">
        <v>412819044</v>
      </c>
      <c r="C481" s="6" t="s">
        <v>3565</v>
      </c>
      <c r="D481" s="6">
        <v>1</v>
      </c>
      <c r="E481" s="6" t="s">
        <v>65</v>
      </c>
      <c r="G481" s="6">
        <v>2590</v>
      </c>
      <c r="H481" s="6" t="s">
        <v>951</v>
      </c>
      <c r="I481" s="6">
        <v>1937</v>
      </c>
      <c r="J481" s="6" t="s">
        <v>952</v>
      </c>
      <c r="K481" s="6" t="s">
        <v>953</v>
      </c>
      <c r="L481" s="6" t="s">
        <v>954</v>
      </c>
      <c r="M481" s="6" t="s">
        <v>267</v>
      </c>
      <c r="N481" s="6" t="s">
        <v>946</v>
      </c>
      <c r="O481" s="6" t="s">
        <v>946</v>
      </c>
      <c r="P481" s="6" t="s">
        <v>1189</v>
      </c>
      <c r="Q481" s="6">
        <v>0</v>
      </c>
      <c r="T481" s="6" t="s">
        <v>3576</v>
      </c>
      <c r="U481" s="6" t="s">
        <v>3577</v>
      </c>
      <c r="V481" s="6" t="s">
        <v>106</v>
      </c>
      <c r="W481" s="6" t="s">
        <v>3578</v>
      </c>
      <c r="X481" s="6">
        <v>50000</v>
      </c>
      <c r="Y481" s="6">
        <v>1919</v>
      </c>
      <c r="Z481" s="6">
        <v>8</v>
      </c>
      <c r="AA481" s="6">
        <v>1</v>
      </c>
      <c r="AB481" s="6">
        <v>1919</v>
      </c>
      <c r="AC481" s="6">
        <v>8</v>
      </c>
      <c r="AD481" s="6">
        <v>10</v>
      </c>
      <c r="AG481" s="6" t="s">
        <v>948</v>
      </c>
      <c r="AI481" s="6" t="s">
        <v>490</v>
      </c>
      <c r="AJ481" s="6" t="s">
        <v>1190</v>
      </c>
      <c r="AK481" s="6" t="s">
        <v>1191</v>
      </c>
      <c r="AL481" s="6" t="b">
        <v>1</v>
      </c>
      <c r="AM481" s="6" t="b">
        <v>0</v>
      </c>
      <c r="AP481" t="s">
        <v>3631</v>
      </c>
      <c r="AQ481" t="s">
        <v>3632</v>
      </c>
      <c r="AR481" t="s">
        <v>3633</v>
      </c>
      <c r="AS481" t="s">
        <v>3634</v>
      </c>
      <c r="AT481" s="44" t="s">
        <v>490</v>
      </c>
      <c r="AU481" t="s">
        <v>1190</v>
      </c>
      <c r="AV481" t="s">
        <v>3644</v>
      </c>
      <c r="AW481" t="s">
        <v>1190</v>
      </c>
      <c r="AX481" t="s">
        <v>3668</v>
      </c>
      <c r="AY481" t="s">
        <v>4078</v>
      </c>
      <c r="AZ481" t="s">
        <v>4079</v>
      </c>
      <c r="BA481" t="s">
        <v>3643</v>
      </c>
      <c r="BB481"/>
    </row>
    <row r="482" spans="1:54" s="6" customFormat="1" x14ac:dyDescent="0.45">
      <c r="A482" s="5">
        <v>45775.52207175926</v>
      </c>
      <c r="B482" s="6">
        <v>412819044</v>
      </c>
      <c r="C482" s="6" t="s">
        <v>3565</v>
      </c>
      <c r="D482" s="6">
        <v>6</v>
      </c>
      <c r="E482" s="6" t="s">
        <v>1192</v>
      </c>
      <c r="G482" s="6">
        <v>2590</v>
      </c>
      <c r="H482" s="6" t="s">
        <v>951</v>
      </c>
      <c r="I482" s="6">
        <v>1937</v>
      </c>
      <c r="J482" s="6" t="s">
        <v>952</v>
      </c>
      <c r="K482" s="6" t="s">
        <v>953</v>
      </c>
      <c r="L482" s="6" t="s">
        <v>954</v>
      </c>
      <c r="M482" s="6" t="s">
        <v>267</v>
      </c>
      <c r="N482" s="6" t="s">
        <v>946</v>
      </c>
      <c r="O482" s="6" t="s">
        <v>946</v>
      </c>
      <c r="P482" s="6" t="s">
        <v>1018</v>
      </c>
      <c r="Q482" s="6">
        <v>0</v>
      </c>
      <c r="R482" s="6">
        <v>45.718308999999998</v>
      </c>
      <c r="S482" s="6">
        <v>77.246391000000003</v>
      </c>
      <c r="T482" s="6" t="s">
        <v>1019</v>
      </c>
      <c r="U482" s="6" t="s">
        <v>1020</v>
      </c>
      <c r="V482" s="6" t="s">
        <v>106</v>
      </c>
      <c r="X482" s="6">
        <v>50000</v>
      </c>
      <c r="Y482" s="6">
        <v>1910</v>
      </c>
      <c r="AG482" s="6" t="s">
        <v>948</v>
      </c>
      <c r="AH482" s="6" t="s">
        <v>959</v>
      </c>
      <c r="AI482" s="6" t="s">
        <v>490</v>
      </c>
      <c r="AJ482" s="6" t="s">
        <v>1190</v>
      </c>
      <c r="AK482" s="6" t="s">
        <v>1191</v>
      </c>
      <c r="AL482" s="6" t="b">
        <v>1</v>
      </c>
      <c r="AM482" s="6" t="b">
        <v>0</v>
      </c>
      <c r="AP482" t="s">
        <v>3631</v>
      </c>
      <c r="AQ482" t="s">
        <v>3632</v>
      </c>
      <c r="AR482" t="s">
        <v>3633</v>
      </c>
      <c r="AS482" t="s">
        <v>3634</v>
      </c>
      <c r="AT482" s="44" t="s">
        <v>490</v>
      </c>
      <c r="AU482" t="s">
        <v>1190</v>
      </c>
      <c r="AV482" t="s">
        <v>3644</v>
      </c>
      <c r="AW482" t="s">
        <v>1190</v>
      </c>
      <c r="AX482" t="s">
        <v>3668</v>
      </c>
      <c r="AY482" t="s">
        <v>4078</v>
      </c>
      <c r="AZ482" t="s">
        <v>4079</v>
      </c>
      <c r="BA482" t="s">
        <v>3643</v>
      </c>
      <c r="BB482"/>
    </row>
    <row r="483" spans="1:54" s="6" customFormat="1" x14ac:dyDescent="0.45">
      <c r="A483" s="5">
        <v>45775.521354166667</v>
      </c>
      <c r="B483" s="6">
        <v>412819044</v>
      </c>
      <c r="C483" s="6" t="s">
        <v>3565</v>
      </c>
      <c r="D483" s="6">
        <v>1</v>
      </c>
      <c r="E483" s="6" t="s">
        <v>65</v>
      </c>
      <c r="G483" s="6">
        <v>2590</v>
      </c>
      <c r="H483" s="6" t="s">
        <v>951</v>
      </c>
      <c r="I483" s="6">
        <v>1937</v>
      </c>
      <c r="J483" s="6" t="s">
        <v>952</v>
      </c>
      <c r="K483" s="6" t="s">
        <v>953</v>
      </c>
      <c r="L483" s="6" t="s">
        <v>954</v>
      </c>
      <c r="M483" s="6" t="s">
        <v>267</v>
      </c>
      <c r="N483" s="6" t="s">
        <v>946</v>
      </c>
      <c r="O483" s="6" t="s">
        <v>946</v>
      </c>
      <c r="P483" s="6" t="s">
        <v>1193</v>
      </c>
      <c r="Q483" s="6">
        <v>0</v>
      </c>
      <c r="V483" s="6" t="s">
        <v>119</v>
      </c>
      <c r="X483" s="6">
        <v>6000</v>
      </c>
      <c r="Y483" s="6">
        <v>1912</v>
      </c>
      <c r="AG483" s="6" t="s">
        <v>948</v>
      </c>
      <c r="AI483" s="6" t="s">
        <v>490</v>
      </c>
      <c r="AJ483" s="6" t="s">
        <v>1190</v>
      </c>
      <c r="AK483" s="6" t="s">
        <v>1191</v>
      </c>
      <c r="AL483" s="6" t="b">
        <v>1</v>
      </c>
      <c r="AM483" s="6" t="b">
        <v>0</v>
      </c>
      <c r="AP483" t="s">
        <v>3631</v>
      </c>
      <c r="AQ483" t="s">
        <v>3632</v>
      </c>
      <c r="AR483" t="s">
        <v>3633</v>
      </c>
      <c r="AS483" t="s">
        <v>3634</v>
      </c>
      <c r="AT483" s="44" t="s">
        <v>490</v>
      </c>
      <c r="AU483" t="s">
        <v>1190</v>
      </c>
      <c r="AV483" t="s">
        <v>3644</v>
      </c>
      <c r="AW483" t="s">
        <v>1190</v>
      </c>
      <c r="AX483" t="s">
        <v>3668</v>
      </c>
      <c r="AY483" t="s">
        <v>4078</v>
      </c>
      <c r="AZ483" t="s">
        <v>4079</v>
      </c>
      <c r="BA483" t="s">
        <v>3643</v>
      </c>
      <c r="BB483"/>
    </row>
    <row r="484" spans="1:54" s="6" customFormat="1" x14ac:dyDescent="0.45">
      <c r="A484" s="5">
        <v>45775.520798611113</v>
      </c>
      <c r="B484" s="6">
        <v>412819044</v>
      </c>
      <c r="C484" s="6" t="s">
        <v>3565</v>
      </c>
      <c r="D484" s="6">
        <v>2</v>
      </c>
      <c r="E484" s="6" t="s">
        <v>222</v>
      </c>
      <c r="G484" s="6">
        <v>2590</v>
      </c>
      <c r="H484" s="6" t="s">
        <v>951</v>
      </c>
      <c r="I484" s="6">
        <v>1937</v>
      </c>
      <c r="J484" s="6" t="s">
        <v>952</v>
      </c>
      <c r="K484" s="6" t="s">
        <v>953</v>
      </c>
      <c r="L484" s="6" t="s">
        <v>954</v>
      </c>
      <c r="M484" s="6" t="s">
        <v>267</v>
      </c>
      <c r="N484" s="6" t="s">
        <v>946</v>
      </c>
      <c r="O484" s="6" t="s">
        <v>946</v>
      </c>
      <c r="P484" s="6" t="s">
        <v>947</v>
      </c>
      <c r="Q484" s="6">
        <v>0</v>
      </c>
      <c r="R484" s="6">
        <v>43.289437</v>
      </c>
      <c r="S484" s="6">
        <v>76.994337999999999</v>
      </c>
      <c r="T484" s="6" t="s">
        <v>765</v>
      </c>
      <c r="U484" s="6" t="s">
        <v>766</v>
      </c>
      <c r="V484" s="6" t="s">
        <v>106</v>
      </c>
      <c r="X484" s="6">
        <v>6000</v>
      </c>
      <c r="Y484" s="6">
        <v>1904</v>
      </c>
      <c r="Z484" s="6">
        <v>7</v>
      </c>
      <c r="AA484" s="6">
        <v>8</v>
      </c>
      <c r="AG484" s="6" t="s">
        <v>948</v>
      </c>
      <c r="AI484" s="6" t="s">
        <v>490</v>
      </c>
      <c r="AJ484" s="6" t="s">
        <v>1190</v>
      </c>
      <c r="AK484" s="6" t="s">
        <v>1191</v>
      </c>
      <c r="AL484" s="6" t="b">
        <v>1</v>
      </c>
      <c r="AM484" s="6" t="b">
        <v>0</v>
      </c>
      <c r="AP484" t="s">
        <v>3631</v>
      </c>
      <c r="AQ484" t="s">
        <v>3632</v>
      </c>
      <c r="AR484" t="s">
        <v>3633</v>
      </c>
      <c r="AS484" t="s">
        <v>3634</v>
      </c>
      <c r="AT484" s="44" t="s">
        <v>490</v>
      </c>
      <c r="AU484" t="s">
        <v>1190</v>
      </c>
      <c r="AV484" t="s">
        <v>3644</v>
      </c>
      <c r="AW484" t="s">
        <v>1190</v>
      </c>
      <c r="AX484" t="s">
        <v>3668</v>
      </c>
      <c r="AY484" t="s">
        <v>4078</v>
      </c>
      <c r="AZ484" t="s">
        <v>4079</v>
      </c>
      <c r="BA484" t="s">
        <v>3643</v>
      </c>
      <c r="BB484"/>
    </row>
    <row r="485" spans="1:54" s="6" customFormat="1" x14ac:dyDescent="0.45">
      <c r="A485" s="5">
        <v>45775.520462962959</v>
      </c>
      <c r="B485" s="6">
        <v>412819044</v>
      </c>
      <c r="C485" s="6" t="s">
        <v>3565</v>
      </c>
      <c r="D485" s="6">
        <v>1</v>
      </c>
      <c r="E485" s="6" t="s">
        <v>65</v>
      </c>
      <c r="G485" s="6">
        <v>2590</v>
      </c>
      <c r="H485" s="6" t="s">
        <v>951</v>
      </c>
      <c r="I485" s="6">
        <v>1937</v>
      </c>
      <c r="J485" s="6" t="s">
        <v>952</v>
      </c>
      <c r="K485" s="6" t="s">
        <v>953</v>
      </c>
      <c r="L485" s="6" t="s">
        <v>954</v>
      </c>
      <c r="M485" s="6" t="s">
        <v>267</v>
      </c>
      <c r="N485" s="6" t="s">
        <v>946</v>
      </c>
      <c r="O485" s="6" t="s">
        <v>946</v>
      </c>
      <c r="P485" s="6" t="s">
        <v>947</v>
      </c>
      <c r="Q485" s="6">
        <v>0</v>
      </c>
      <c r="R485" s="6">
        <v>43.289437</v>
      </c>
      <c r="S485" s="6">
        <v>76.994337999999999</v>
      </c>
      <c r="T485" s="6" t="s">
        <v>765</v>
      </c>
      <c r="U485" s="6" t="s">
        <v>766</v>
      </c>
      <c r="V485" s="6" t="s">
        <v>106</v>
      </c>
      <c r="X485" s="6">
        <v>6000</v>
      </c>
      <c r="Y485" s="6">
        <v>1937</v>
      </c>
      <c r="Z485" s="6">
        <v>7</v>
      </c>
      <c r="AA485" s="6">
        <v>1</v>
      </c>
      <c r="AB485" s="6">
        <v>1937</v>
      </c>
      <c r="AC485" s="6">
        <v>7</v>
      </c>
      <c r="AD485" s="6">
        <v>10</v>
      </c>
      <c r="AG485" s="6" t="s">
        <v>948</v>
      </c>
      <c r="AH485" s="6" t="s">
        <v>949</v>
      </c>
      <c r="AI485" s="6" t="s">
        <v>490</v>
      </c>
      <c r="AJ485" s="6" t="s">
        <v>1190</v>
      </c>
      <c r="AK485" s="6" t="s">
        <v>1191</v>
      </c>
      <c r="AL485" s="6" t="b">
        <v>1</v>
      </c>
      <c r="AM485" s="6" t="b">
        <v>0</v>
      </c>
      <c r="AP485" t="s">
        <v>3631</v>
      </c>
      <c r="AQ485" t="s">
        <v>3632</v>
      </c>
      <c r="AR485" t="s">
        <v>3633</v>
      </c>
      <c r="AS485" t="s">
        <v>3634</v>
      </c>
      <c r="AT485" s="44" t="s">
        <v>490</v>
      </c>
      <c r="AU485" t="s">
        <v>1190</v>
      </c>
      <c r="AV485" t="s">
        <v>3644</v>
      </c>
      <c r="AW485" t="s">
        <v>1190</v>
      </c>
      <c r="AX485" t="s">
        <v>3668</v>
      </c>
      <c r="AY485" t="s">
        <v>4078</v>
      </c>
      <c r="AZ485" t="s">
        <v>4079</v>
      </c>
      <c r="BA485" t="s">
        <v>3643</v>
      </c>
      <c r="BB485"/>
    </row>
    <row r="486" spans="1:54" s="6" customFormat="1" x14ac:dyDescent="0.45">
      <c r="A486" s="5">
        <v>45775.520173611112</v>
      </c>
      <c r="B486" s="6">
        <v>412819044</v>
      </c>
      <c r="C486" s="6" t="s">
        <v>3565</v>
      </c>
      <c r="D486" s="6">
        <v>1</v>
      </c>
      <c r="E486" s="6" t="s">
        <v>65</v>
      </c>
      <c r="F486" s="6" t="s">
        <v>1194</v>
      </c>
      <c r="G486" s="6">
        <v>2590</v>
      </c>
      <c r="H486" s="6" t="s">
        <v>951</v>
      </c>
      <c r="I486" s="6">
        <v>1937</v>
      </c>
      <c r="J486" s="6" t="s">
        <v>952</v>
      </c>
      <c r="K486" s="6" t="s">
        <v>953</v>
      </c>
      <c r="L486" s="6" t="s">
        <v>954</v>
      </c>
      <c r="M486" s="6" t="s">
        <v>267</v>
      </c>
      <c r="N486" s="6" t="s">
        <v>946</v>
      </c>
      <c r="O486" s="6" t="s">
        <v>946</v>
      </c>
      <c r="P486" s="6" t="s">
        <v>947</v>
      </c>
      <c r="Q486" s="6">
        <v>0</v>
      </c>
      <c r="R486" s="6">
        <v>43.289437</v>
      </c>
      <c r="S486" s="6">
        <v>76.994337999999999</v>
      </c>
      <c r="T486" s="6" t="s">
        <v>765</v>
      </c>
      <c r="U486" s="6" t="s">
        <v>766</v>
      </c>
      <c r="V486" s="6" t="s">
        <v>106</v>
      </c>
      <c r="X486" s="6">
        <v>6000</v>
      </c>
      <c r="Y486" s="6">
        <v>1937</v>
      </c>
      <c r="Z486" s="6">
        <v>7</v>
      </c>
      <c r="AA486" s="6">
        <v>20</v>
      </c>
      <c r="AG486" s="6" t="s">
        <v>948</v>
      </c>
      <c r="AH486" s="6" t="s">
        <v>949</v>
      </c>
      <c r="AI486" s="6" t="s">
        <v>490</v>
      </c>
      <c r="AJ486" s="6" t="s">
        <v>1190</v>
      </c>
      <c r="AK486" s="6" t="s">
        <v>1191</v>
      </c>
      <c r="AL486" s="6" t="b">
        <v>1</v>
      </c>
      <c r="AM486" s="6" t="b">
        <v>0</v>
      </c>
      <c r="AP486" t="s">
        <v>3631</v>
      </c>
      <c r="AQ486" t="s">
        <v>3632</v>
      </c>
      <c r="AR486" t="s">
        <v>3633</v>
      </c>
      <c r="AS486" t="s">
        <v>3634</v>
      </c>
      <c r="AT486" s="44" t="s">
        <v>490</v>
      </c>
      <c r="AU486" t="s">
        <v>1190</v>
      </c>
      <c r="AV486" t="s">
        <v>3644</v>
      </c>
      <c r="AW486" t="s">
        <v>1190</v>
      </c>
      <c r="AX486" t="s">
        <v>3668</v>
      </c>
      <c r="AY486" t="s">
        <v>4078</v>
      </c>
      <c r="AZ486" t="s">
        <v>4079</v>
      </c>
      <c r="BA486" t="s">
        <v>3643</v>
      </c>
      <c r="BB486"/>
    </row>
    <row r="487" spans="1:54" s="6" customFormat="1" x14ac:dyDescent="0.45">
      <c r="A487" s="5">
        <v>45775.519548611112</v>
      </c>
      <c r="B487" s="6">
        <v>412819044</v>
      </c>
      <c r="C487" s="6" t="s">
        <v>3565</v>
      </c>
      <c r="D487" s="6">
        <v>1</v>
      </c>
      <c r="E487" s="6" t="s">
        <v>995</v>
      </c>
      <c r="G487" s="6">
        <v>2590</v>
      </c>
      <c r="H487" s="6" t="s">
        <v>951</v>
      </c>
      <c r="I487" s="6">
        <v>1937</v>
      </c>
      <c r="J487" s="6" t="s">
        <v>952</v>
      </c>
      <c r="K487" s="6" t="s">
        <v>953</v>
      </c>
      <c r="L487" s="6" t="s">
        <v>954</v>
      </c>
      <c r="M487" s="6" t="s">
        <v>267</v>
      </c>
      <c r="N487" s="6" t="s">
        <v>946</v>
      </c>
      <c r="O487" s="6" t="s">
        <v>946</v>
      </c>
      <c r="P487" s="6" t="s">
        <v>947</v>
      </c>
      <c r="Q487" s="6">
        <v>0</v>
      </c>
      <c r="R487" s="6">
        <v>43.289437</v>
      </c>
      <c r="S487" s="6">
        <v>76.994337999999999</v>
      </c>
      <c r="T487" s="6" t="s">
        <v>765</v>
      </c>
      <c r="U487" s="6" t="s">
        <v>766</v>
      </c>
      <c r="V487" s="6" t="s">
        <v>106</v>
      </c>
      <c r="X487" s="6">
        <v>6000</v>
      </c>
      <c r="Y487" s="6">
        <v>1919</v>
      </c>
      <c r="Z487" s="6">
        <v>7</v>
      </c>
      <c r="AA487" s="6">
        <v>10</v>
      </c>
      <c r="AB487" s="6">
        <v>1919</v>
      </c>
      <c r="AC487" s="6">
        <v>7</v>
      </c>
      <c r="AD487" s="6">
        <v>20</v>
      </c>
      <c r="AG487" s="6" t="s">
        <v>948</v>
      </c>
      <c r="AI487" s="6" t="s">
        <v>490</v>
      </c>
      <c r="AJ487" s="6" t="s">
        <v>1190</v>
      </c>
      <c r="AK487" s="6" t="s">
        <v>1191</v>
      </c>
      <c r="AL487" s="6" t="b">
        <v>1</v>
      </c>
      <c r="AM487" s="6" t="b">
        <v>0</v>
      </c>
      <c r="AP487" t="s">
        <v>3631</v>
      </c>
      <c r="AQ487" t="s">
        <v>3632</v>
      </c>
      <c r="AR487" t="s">
        <v>3633</v>
      </c>
      <c r="AS487" t="s">
        <v>3634</v>
      </c>
      <c r="AT487" s="44" t="s">
        <v>490</v>
      </c>
      <c r="AU487" t="s">
        <v>1190</v>
      </c>
      <c r="AV487" t="s">
        <v>3644</v>
      </c>
      <c r="AW487" t="s">
        <v>1190</v>
      </c>
      <c r="AX487" t="s">
        <v>3668</v>
      </c>
      <c r="AY487" t="s">
        <v>4078</v>
      </c>
      <c r="AZ487" t="s">
        <v>4079</v>
      </c>
      <c r="BA487" t="s">
        <v>3643</v>
      </c>
      <c r="BB487"/>
    </row>
    <row r="488" spans="1:54" s="6" customFormat="1" x14ac:dyDescent="0.45">
      <c r="A488" s="5">
        <v>45775.519016203703</v>
      </c>
      <c r="B488" s="6">
        <v>412819044</v>
      </c>
      <c r="C488" s="6" t="s">
        <v>3565</v>
      </c>
      <c r="D488" s="6">
        <v>1</v>
      </c>
      <c r="E488" s="6" t="s">
        <v>65</v>
      </c>
      <c r="G488" s="6">
        <v>2590</v>
      </c>
      <c r="H488" s="6" t="s">
        <v>951</v>
      </c>
      <c r="I488" s="6">
        <v>1937</v>
      </c>
      <c r="J488" s="6" t="s">
        <v>952</v>
      </c>
      <c r="K488" s="6" t="s">
        <v>953</v>
      </c>
      <c r="L488" s="6" t="s">
        <v>954</v>
      </c>
      <c r="M488" s="6" t="s">
        <v>267</v>
      </c>
      <c r="N488" s="6" t="s">
        <v>946</v>
      </c>
      <c r="O488" s="6" t="s">
        <v>946</v>
      </c>
      <c r="P488" s="6" t="s">
        <v>947</v>
      </c>
      <c r="Q488" s="6">
        <v>0</v>
      </c>
      <c r="R488" s="6">
        <v>43.289437</v>
      </c>
      <c r="S488" s="6">
        <v>76.994337999999999</v>
      </c>
      <c r="T488" s="6" t="s">
        <v>765</v>
      </c>
      <c r="U488" s="6" t="s">
        <v>766</v>
      </c>
      <c r="V488" s="6" t="s">
        <v>106</v>
      </c>
      <c r="X488" s="6">
        <v>6000</v>
      </c>
      <c r="Y488" s="6">
        <v>1921</v>
      </c>
      <c r="Z488" s="6">
        <v>7</v>
      </c>
      <c r="AG488" s="6" t="s">
        <v>948</v>
      </c>
      <c r="AH488" s="6" t="s">
        <v>955</v>
      </c>
      <c r="AI488" s="6" t="s">
        <v>490</v>
      </c>
      <c r="AJ488" s="6" t="s">
        <v>1190</v>
      </c>
      <c r="AK488" s="6" t="s">
        <v>1191</v>
      </c>
      <c r="AL488" s="6" t="b">
        <v>1</v>
      </c>
      <c r="AM488" s="6" t="b">
        <v>0</v>
      </c>
      <c r="AP488" t="s">
        <v>3631</v>
      </c>
      <c r="AQ488" t="s">
        <v>3632</v>
      </c>
      <c r="AR488" t="s">
        <v>3633</v>
      </c>
      <c r="AS488" t="s">
        <v>3634</v>
      </c>
      <c r="AT488" s="44" t="s">
        <v>490</v>
      </c>
      <c r="AU488" t="s">
        <v>1190</v>
      </c>
      <c r="AV488" t="s">
        <v>3644</v>
      </c>
      <c r="AW488" t="s">
        <v>1190</v>
      </c>
      <c r="AX488" t="s">
        <v>3668</v>
      </c>
      <c r="AY488" t="s">
        <v>4078</v>
      </c>
      <c r="AZ488" t="s">
        <v>4079</v>
      </c>
      <c r="BA488" t="s">
        <v>3643</v>
      </c>
      <c r="BB488"/>
    </row>
    <row r="489" spans="1:54" s="6" customFormat="1" x14ac:dyDescent="0.45">
      <c r="A489" s="5">
        <v>45775.518611111111</v>
      </c>
      <c r="B489" s="6">
        <v>412819044</v>
      </c>
      <c r="C489" s="6" t="s">
        <v>3565</v>
      </c>
      <c r="D489" s="6">
        <v>2</v>
      </c>
      <c r="E489" s="6" t="s">
        <v>86</v>
      </c>
      <c r="G489" s="6">
        <v>2590</v>
      </c>
      <c r="H489" s="6" t="s">
        <v>951</v>
      </c>
      <c r="I489" s="6">
        <v>1937</v>
      </c>
      <c r="J489" s="6" t="s">
        <v>952</v>
      </c>
      <c r="K489" s="6" t="s">
        <v>953</v>
      </c>
      <c r="L489" s="6" t="s">
        <v>954</v>
      </c>
      <c r="M489" s="6" t="s">
        <v>267</v>
      </c>
      <c r="N489" s="6" t="s">
        <v>946</v>
      </c>
      <c r="O489" s="6" t="s">
        <v>946</v>
      </c>
      <c r="P489" s="6" t="s">
        <v>947</v>
      </c>
      <c r="Q489" s="6">
        <v>0</v>
      </c>
      <c r="R489" s="6">
        <v>43.289437</v>
      </c>
      <c r="S489" s="6">
        <v>76.994337999999999</v>
      </c>
      <c r="T489" s="6" t="s">
        <v>765</v>
      </c>
      <c r="U489" s="6" t="s">
        <v>766</v>
      </c>
      <c r="V489" s="6" t="s">
        <v>106</v>
      </c>
      <c r="X489" s="6">
        <v>6000</v>
      </c>
      <c r="Y489" s="6">
        <v>1920</v>
      </c>
      <c r="Z489" s="6">
        <v>6</v>
      </c>
      <c r="AA489" s="6">
        <v>26</v>
      </c>
      <c r="AB489" s="6">
        <v>1920</v>
      </c>
      <c r="AC489" s="6">
        <v>6</v>
      </c>
      <c r="AD489" s="6">
        <v>29</v>
      </c>
      <c r="AG489" s="6" t="s">
        <v>948</v>
      </c>
      <c r="AI489" s="6" t="s">
        <v>490</v>
      </c>
      <c r="AJ489" s="6" t="s">
        <v>1190</v>
      </c>
      <c r="AK489" s="6" t="s">
        <v>1191</v>
      </c>
      <c r="AL489" s="6" t="b">
        <v>1</v>
      </c>
      <c r="AM489" s="6" t="b">
        <v>0</v>
      </c>
      <c r="AP489" t="s">
        <v>3631</v>
      </c>
      <c r="AQ489" t="s">
        <v>3632</v>
      </c>
      <c r="AR489" t="s">
        <v>3633</v>
      </c>
      <c r="AS489" t="s">
        <v>3634</v>
      </c>
      <c r="AT489" s="44" t="s">
        <v>490</v>
      </c>
      <c r="AU489" t="s">
        <v>1190</v>
      </c>
      <c r="AV489" t="s">
        <v>3644</v>
      </c>
      <c r="AW489" t="s">
        <v>1190</v>
      </c>
      <c r="AX489" t="s">
        <v>3668</v>
      </c>
      <c r="AY489" t="s">
        <v>4078</v>
      </c>
      <c r="AZ489" t="s">
        <v>4079</v>
      </c>
      <c r="BA489" t="s">
        <v>3643</v>
      </c>
      <c r="BB489"/>
    </row>
    <row r="490" spans="1:54" s="6" customFormat="1" x14ac:dyDescent="0.45">
      <c r="A490" s="5">
        <v>45775.518101851849</v>
      </c>
      <c r="B490" s="6">
        <v>412819044</v>
      </c>
      <c r="C490" s="6" t="s">
        <v>3565</v>
      </c>
      <c r="D490" s="6">
        <v>1</v>
      </c>
      <c r="E490" s="6" t="s">
        <v>65</v>
      </c>
      <c r="G490" s="6">
        <v>2590</v>
      </c>
      <c r="H490" s="6" t="s">
        <v>951</v>
      </c>
      <c r="I490" s="6">
        <v>1937</v>
      </c>
      <c r="J490" s="6" t="s">
        <v>952</v>
      </c>
      <c r="K490" s="6" t="s">
        <v>953</v>
      </c>
      <c r="L490" s="6" t="s">
        <v>954</v>
      </c>
      <c r="M490" s="6" t="s">
        <v>267</v>
      </c>
      <c r="N490" s="6" t="s">
        <v>946</v>
      </c>
      <c r="O490" s="6" t="s">
        <v>946</v>
      </c>
      <c r="P490" s="6" t="s">
        <v>947</v>
      </c>
      <c r="Q490" s="6">
        <v>0</v>
      </c>
      <c r="R490" s="6">
        <v>43.289437</v>
      </c>
      <c r="S490" s="6">
        <v>76.994337999999999</v>
      </c>
      <c r="T490" s="6" t="s">
        <v>765</v>
      </c>
      <c r="U490" s="6" t="s">
        <v>766</v>
      </c>
      <c r="V490" s="6" t="s">
        <v>106</v>
      </c>
      <c r="X490" s="6">
        <v>6000</v>
      </c>
      <c r="Y490" s="6">
        <v>1937</v>
      </c>
      <c r="Z490" s="6">
        <v>6</v>
      </c>
      <c r="AA490" s="6">
        <v>16</v>
      </c>
      <c r="AE490" s="6" t="s">
        <v>1195</v>
      </c>
      <c r="AG490" s="6" t="s">
        <v>948</v>
      </c>
      <c r="AH490" s="6" t="s">
        <v>949</v>
      </c>
      <c r="AI490" s="6" t="s">
        <v>490</v>
      </c>
      <c r="AJ490" s="6" t="s">
        <v>1190</v>
      </c>
      <c r="AK490" s="6" t="s">
        <v>1191</v>
      </c>
      <c r="AL490" s="6" t="b">
        <v>1</v>
      </c>
      <c r="AM490" s="6" t="b">
        <v>0</v>
      </c>
      <c r="AP490" t="s">
        <v>3631</v>
      </c>
      <c r="AQ490" t="s">
        <v>3632</v>
      </c>
      <c r="AR490" t="s">
        <v>3633</v>
      </c>
      <c r="AS490" t="s">
        <v>3634</v>
      </c>
      <c r="AT490" s="44" t="s">
        <v>490</v>
      </c>
      <c r="AU490" t="s">
        <v>1190</v>
      </c>
      <c r="AV490" t="s">
        <v>3644</v>
      </c>
      <c r="AW490" t="s">
        <v>1190</v>
      </c>
      <c r="AX490" t="s">
        <v>3668</v>
      </c>
      <c r="AY490" t="s">
        <v>4078</v>
      </c>
      <c r="AZ490" t="s">
        <v>4079</v>
      </c>
      <c r="BA490" t="s">
        <v>3643</v>
      </c>
      <c r="BB490"/>
    </row>
    <row r="491" spans="1:54" s="6" customFormat="1" x14ac:dyDescent="0.45">
      <c r="A491" s="5">
        <v>45775.517511574071</v>
      </c>
      <c r="B491" s="6">
        <v>412819044</v>
      </c>
      <c r="C491" s="6" t="s">
        <v>3565</v>
      </c>
      <c r="D491" s="6">
        <v>4</v>
      </c>
      <c r="E491" s="6" t="s">
        <v>835</v>
      </c>
      <c r="G491" s="6">
        <v>2590</v>
      </c>
      <c r="H491" s="6" t="s">
        <v>951</v>
      </c>
      <c r="I491" s="6">
        <v>1937</v>
      </c>
      <c r="J491" s="6" t="s">
        <v>952</v>
      </c>
      <c r="K491" s="6" t="s">
        <v>953</v>
      </c>
      <c r="L491" s="6" t="s">
        <v>954</v>
      </c>
      <c r="M491" s="6" t="s">
        <v>267</v>
      </c>
      <c r="N491" s="6" t="s">
        <v>946</v>
      </c>
      <c r="O491" s="6" t="s">
        <v>946</v>
      </c>
      <c r="P491" s="6" t="s">
        <v>947</v>
      </c>
      <c r="Q491" s="6">
        <v>0</v>
      </c>
      <c r="R491" s="6">
        <v>43.289437</v>
      </c>
      <c r="S491" s="6">
        <v>76.994337999999999</v>
      </c>
      <c r="T491" s="6" t="s">
        <v>765</v>
      </c>
      <c r="U491" s="6" t="s">
        <v>766</v>
      </c>
      <c r="V491" s="6" t="s">
        <v>106</v>
      </c>
      <c r="X491" s="6">
        <v>6000</v>
      </c>
      <c r="Y491" s="6">
        <v>1920</v>
      </c>
      <c r="Z491" s="6">
        <v>6</v>
      </c>
      <c r="AA491" s="6">
        <v>15</v>
      </c>
      <c r="AE491" s="6" t="s">
        <v>1196</v>
      </c>
      <c r="AG491" s="6" t="s">
        <v>948</v>
      </c>
      <c r="AI491" s="6" t="s">
        <v>490</v>
      </c>
      <c r="AJ491" s="6" t="s">
        <v>1190</v>
      </c>
      <c r="AK491" s="6" t="s">
        <v>1191</v>
      </c>
      <c r="AL491" s="6" t="b">
        <v>1</v>
      </c>
      <c r="AM491" s="6" t="b">
        <v>0</v>
      </c>
      <c r="AP491" t="s">
        <v>3631</v>
      </c>
      <c r="AQ491" t="s">
        <v>3632</v>
      </c>
      <c r="AR491" t="s">
        <v>3633</v>
      </c>
      <c r="AS491" t="s">
        <v>3634</v>
      </c>
      <c r="AT491" s="44" t="s">
        <v>490</v>
      </c>
      <c r="AU491" t="s">
        <v>1190</v>
      </c>
      <c r="AV491" t="s">
        <v>3644</v>
      </c>
      <c r="AW491" t="s">
        <v>1190</v>
      </c>
      <c r="AX491" t="s">
        <v>3668</v>
      </c>
      <c r="AY491" t="s">
        <v>4078</v>
      </c>
      <c r="AZ491" t="s">
        <v>4079</v>
      </c>
      <c r="BA491" t="s">
        <v>3643</v>
      </c>
      <c r="BB491"/>
    </row>
    <row r="492" spans="1:54" s="6" customFormat="1" x14ac:dyDescent="0.45">
      <c r="A492" s="5">
        <v>45775.51626157407</v>
      </c>
      <c r="B492" s="6">
        <v>412819044</v>
      </c>
      <c r="C492" s="6" t="s">
        <v>3565</v>
      </c>
      <c r="D492" s="6">
        <v>5</v>
      </c>
      <c r="E492" s="6" t="s">
        <v>1187</v>
      </c>
      <c r="G492" s="6">
        <v>2590</v>
      </c>
      <c r="H492" s="6" t="s">
        <v>951</v>
      </c>
      <c r="I492" s="6">
        <v>1937</v>
      </c>
      <c r="J492" s="6" t="s">
        <v>952</v>
      </c>
      <c r="K492" s="6" t="s">
        <v>953</v>
      </c>
      <c r="L492" s="6" t="s">
        <v>954</v>
      </c>
      <c r="M492" s="6" t="s">
        <v>267</v>
      </c>
      <c r="N492" s="6" t="s">
        <v>946</v>
      </c>
      <c r="O492" s="6" t="s">
        <v>946</v>
      </c>
      <c r="P492" s="6" t="s">
        <v>947</v>
      </c>
      <c r="Q492" s="6">
        <v>0</v>
      </c>
      <c r="R492" s="6">
        <v>43.289437</v>
      </c>
      <c r="S492" s="6">
        <v>76.994337999999999</v>
      </c>
      <c r="T492" s="6" t="s">
        <v>765</v>
      </c>
      <c r="U492" s="6" t="s">
        <v>766</v>
      </c>
      <c r="V492" s="6" t="s">
        <v>106</v>
      </c>
      <c r="X492" s="6">
        <v>6000</v>
      </c>
      <c r="Y492" s="6">
        <v>1920</v>
      </c>
      <c r="Z492" s="6">
        <v>6</v>
      </c>
      <c r="AA492" s="6">
        <v>15</v>
      </c>
      <c r="AG492" s="6" t="s">
        <v>948</v>
      </c>
      <c r="AI492" s="6" t="s">
        <v>490</v>
      </c>
      <c r="AJ492" s="6" t="s">
        <v>1190</v>
      </c>
      <c r="AK492" s="6" t="s">
        <v>1191</v>
      </c>
      <c r="AL492" s="6" t="b">
        <v>1</v>
      </c>
      <c r="AM492" s="6" t="b">
        <v>0</v>
      </c>
      <c r="AP492" t="s">
        <v>3631</v>
      </c>
      <c r="AQ492" t="s">
        <v>3632</v>
      </c>
      <c r="AR492" t="s">
        <v>3633</v>
      </c>
      <c r="AS492" t="s">
        <v>3634</v>
      </c>
      <c r="AT492" s="44" t="s">
        <v>490</v>
      </c>
      <c r="AU492" t="s">
        <v>1190</v>
      </c>
      <c r="AV492" t="s">
        <v>3644</v>
      </c>
      <c r="AW492" t="s">
        <v>1190</v>
      </c>
      <c r="AX492" t="s">
        <v>3668</v>
      </c>
      <c r="AY492" t="s">
        <v>4078</v>
      </c>
      <c r="AZ492" t="s">
        <v>4079</v>
      </c>
      <c r="BA492" t="s">
        <v>3643</v>
      </c>
      <c r="BB492"/>
    </row>
    <row r="493" spans="1:54" s="6" customFormat="1" x14ac:dyDescent="0.45">
      <c r="A493" s="5">
        <v>45775.515497685177</v>
      </c>
      <c r="B493" s="6">
        <v>412819044</v>
      </c>
      <c r="C493" s="6" t="s">
        <v>3565</v>
      </c>
      <c r="D493" s="6">
        <v>6</v>
      </c>
      <c r="E493" s="6" t="s">
        <v>1197</v>
      </c>
      <c r="G493" s="6">
        <v>2590</v>
      </c>
      <c r="H493" s="6" t="s">
        <v>951</v>
      </c>
      <c r="I493" s="6">
        <v>1937</v>
      </c>
      <c r="J493" s="6" t="s">
        <v>952</v>
      </c>
      <c r="K493" s="6" t="s">
        <v>953</v>
      </c>
      <c r="L493" s="6" t="s">
        <v>954</v>
      </c>
      <c r="M493" s="6" t="s">
        <v>267</v>
      </c>
      <c r="N493" s="6" t="s">
        <v>946</v>
      </c>
      <c r="O493" s="6" t="s">
        <v>946</v>
      </c>
      <c r="P493" s="6" t="s">
        <v>947</v>
      </c>
      <c r="Q493" s="6">
        <v>0</v>
      </c>
      <c r="R493" s="6">
        <v>43.289437</v>
      </c>
      <c r="S493" s="6">
        <v>76.994337999999999</v>
      </c>
      <c r="T493" s="6" t="s">
        <v>765</v>
      </c>
      <c r="U493" s="6" t="s">
        <v>766</v>
      </c>
      <c r="V493" s="6" t="s">
        <v>106</v>
      </c>
      <c r="X493" s="6">
        <v>6000</v>
      </c>
      <c r="Y493" s="6">
        <v>1920</v>
      </c>
      <c r="Z493" s="6">
        <v>6</v>
      </c>
      <c r="AE493" s="6" t="s">
        <v>1148</v>
      </c>
      <c r="AG493" s="6" t="s">
        <v>948</v>
      </c>
      <c r="AI493" s="6" t="s">
        <v>490</v>
      </c>
      <c r="AJ493" s="6" t="s">
        <v>1190</v>
      </c>
      <c r="AK493" s="6" t="s">
        <v>1191</v>
      </c>
      <c r="AL493" s="6" t="b">
        <v>1</v>
      </c>
      <c r="AM493" s="6" t="b">
        <v>0</v>
      </c>
      <c r="AP493" t="s">
        <v>3631</v>
      </c>
      <c r="AQ493" t="s">
        <v>3632</v>
      </c>
      <c r="AR493" t="s">
        <v>3633</v>
      </c>
      <c r="AS493" t="s">
        <v>3634</v>
      </c>
      <c r="AT493" s="44" t="s">
        <v>490</v>
      </c>
      <c r="AU493" t="s">
        <v>1190</v>
      </c>
      <c r="AV493" t="s">
        <v>3644</v>
      </c>
      <c r="AW493" t="s">
        <v>1190</v>
      </c>
      <c r="AX493" t="s">
        <v>3668</v>
      </c>
      <c r="AY493" t="s">
        <v>4078</v>
      </c>
      <c r="AZ493" t="s">
        <v>4079</v>
      </c>
      <c r="BA493" t="s">
        <v>3643</v>
      </c>
      <c r="BB493"/>
    </row>
    <row r="494" spans="1:54" s="6" customFormat="1" x14ac:dyDescent="0.45">
      <c r="A494" s="5">
        <v>45775.51494212963</v>
      </c>
      <c r="B494" s="6">
        <v>412819044</v>
      </c>
      <c r="C494" s="6" t="s">
        <v>3565</v>
      </c>
      <c r="D494" s="6">
        <v>1</v>
      </c>
      <c r="E494" s="6" t="s">
        <v>65</v>
      </c>
      <c r="G494" s="6">
        <v>2590</v>
      </c>
      <c r="H494" s="6" t="s">
        <v>951</v>
      </c>
      <c r="I494" s="6">
        <v>1937</v>
      </c>
      <c r="J494" s="6" t="s">
        <v>952</v>
      </c>
      <c r="K494" s="6" t="s">
        <v>953</v>
      </c>
      <c r="L494" s="6" t="s">
        <v>954</v>
      </c>
      <c r="M494" s="6" t="s">
        <v>267</v>
      </c>
      <c r="N494" s="6" t="s">
        <v>946</v>
      </c>
      <c r="O494" s="6" t="s">
        <v>946</v>
      </c>
      <c r="P494" s="6" t="s">
        <v>947</v>
      </c>
      <c r="Q494" s="6">
        <v>0</v>
      </c>
      <c r="R494" s="6">
        <v>43.289437</v>
      </c>
      <c r="S494" s="6">
        <v>76.994337999999999</v>
      </c>
      <c r="T494" s="6" t="s">
        <v>765</v>
      </c>
      <c r="U494" s="6" t="s">
        <v>766</v>
      </c>
      <c r="V494" s="6" t="s">
        <v>106</v>
      </c>
      <c r="X494" s="6">
        <v>6000</v>
      </c>
      <c r="Y494" s="6">
        <v>1919</v>
      </c>
      <c r="Z494" s="6">
        <v>5</v>
      </c>
      <c r="AA494" s="6">
        <v>15</v>
      </c>
      <c r="AB494" s="6">
        <v>1919</v>
      </c>
      <c r="AC494" s="6">
        <v>5</v>
      </c>
      <c r="AD494" s="6">
        <v>31</v>
      </c>
      <c r="AG494" s="6" t="s">
        <v>948</v>
      </c>
      <c r="AI494" s="6" t="s">
        <v>490</v>
      </c>
      <c r="AJ494" s="6" t="s">
        <v>1190</v>
      </c>
      <c r="AK494" s="6" t="s">
        <v>1191</v>
      </c>
      <c r="AL494" s="6" t="b">
        <v>1</v>
      </c>
      <c r="AM494" s="6" t="b">
        <v>0</v>
      </c>
      <c r="AP494" t="s">
        <v>3631</v>
      </c>
      <c r="AQ494" t="s">
        <v>3632</v>
      </c>
      <c r="AR494" t="s">
        <v>3633</v>
      </c>
      <c r="AS494" t="s">
        <v>3634</v>
      </c>
      <c r="AT494" s="44" t="s">
        <v>490</v>
      </c>
      <c r="AU494" t="s">
        <v>1190</v>
      </c>
      <c r="AV494" t="s">
        <v>3644</v>
      </c>
      <c r="AW494" t="s">
        <v>1190</v>
      </c>
      <c r="AX494" t="s">
        <v>3668</v>
      </c>
      <c r="AY494" t="s">
        <v>4078</v>
      </c>
      <c r="AZ494" t="s">
        <v>4079</v>
      </c>
      <c r="BA494" t="s">
        <v>3643</v>
      </c>
      <c r="BB494"/>
    </row>
    <row r="495" spans="1:54" s="6" customFormat="1" x14ac:dyDescent="0.45">
      <c r="A495" s="5">
        <v>45775.473703703698</v>
      </c>
      <c r="B495" s="6">
        <v>412819044</v>
      </c>
      <c r="C495" s="6" t="s">
        <v>3565</v>
      </c>
      <c r="D495" s="6">
        <v>2</v>
      </c>
      <c r="E495" s="6" t="s">
        <v>247</v>
      </c>
      <c r="G495" s="6">
        <v>2590</v>
      </c>
      <c r="H495" s="6" t="s">
        <v>951</v>
      </c>
      <c r="I495" s="6">
        <v>1937</v>
      </c>
      <c r="J495" s="6" t="s">
        <v>952</v>
      </c>
      <c r="K495" s="6" t="s">
        <v>953</v>
      </c>
      <c r="L495" s="6" t="s">
        <v>954</v>
      </c>
      <c r="M495" s="6" t="s">
        <v>267</v>
      </c>
      <c r="N495" s="6" t="s">
        <v>946</v>
      </c>
      <c r="O495" s="6" t="s">
        <v>946</v>
      </c>
      <c r="P495" s="6" t="s">
        <v>946</v>
      </c>
      <c r="Q495" s="6">
        <v>0</v>
      </c>
      <c r="V495" s="6" t="s">
        <v>119</v>
      </c>
      <c r="X495" s="6">
        <v>5000</v>
      </c>
      <c r="Y495" s="6">
        <v>1937</v>
      </c>
      <c r="AG495" s="6" t="s">
        <v>948</v>
      </c>
      <c r="AH495" s="6" t="s">
        <v>997</v>
      </c>
      <c r="AI495" s="6" t="s">
        <v>274</v>
      </c>
      <c r="AJ495" s="6" t="s">
        <v>297</v>
      </c>
      <c r="AK495" s="6" t="s">
        <v>298</v>
      </c>
      <c r="AL495" s="6" t="b">
        <v>1</v>
      </c>
      <c r="AM495" s="6" t="b">
        <v>0</v>
      </c>
      <c r="AP495" t="s">
        <v>3631</v>
      </c>
      <c r="AQ495" t="s">
        <v>3632</v>
      </c>
      <c r="AR495" t="s">
        <v>3633</v>
      </c>
      <c r="AS495" t="s">
        <v>3634</v>
      </c>
      <c r="AT495" s="44" t="s">
        <v>274</v>
      </c>
      <c r="AU495" t="s">
        <v>297</v>
      </c>
      <c r="AV495" t="s">
        <v>3685</v>
      </c>
      <c r="AW495" t="s">
        <v>3685</v>
      </c>
      <c r="AX495" t="s">
        <v>3657</v>
      </c>
      <c r="AY495" t="s">
        <v>3685</v>
      </c>
      <c r="AZ495" t="s">
        <v>3686</v>
      </c>
      <c r="BA495" t="s">
        <v>3630</v>
      </c>
      <c r="BB495"/>
    </row>
    <row r="496" spans="1:54" s="6" customFormat="1" x14ac:dyDescent="0.45">
      <c r="A496" s="5">
        <v>45775.473368055551</v>
      </c>
      <c r="B496" s="6">
        <v>412819044</v>
      </c>
      <c r="C496" s="6" t="s">
        <v>3565</v>
      </c>
      <c r="D496" s="6">
        <v>1</v>
      </c>
      <c r="E496" s="6" t="s">
        <v>65</v>
      </c>
      <c r="G496" s="6">
        <v>2590</v>
      </c>
      <c r="H496" s="6" t="s">
        <v>951</v>
      </c>
      <c r="I496" s="6">
        <v>1937</v>
      </c>
      <c r="J496" s="6" t="s">
        <v>952</v>
      </c>
      <c r="K496" s="6" t="s">
        <v>953</v>
      </c>
      <c r="L496" s="6" t="s">
        <v>954</v>
      </c>
      <c r="M496" s="6" t="s">
        <v>267</v>
      </c>
      <c r="N496" s="6" t="s">
        <v>946</v>
      </c>
      <c r="O496" s="6" t="s">
        <v>946</v>
      </c>
      <c r="P496" s="6" t="s">
        <v>986</v>
      </c>
      <c r="Q496" s="6">
        <v>0</v>
      </c>
      <c r="T496" s="6" t="s">
        <v>3576</v>
      </c>
      <c r="U496" s="6" t="s">
        <v>3577</v>
      </c>
      <c r="V496" s="6" t="s">
        <v>106</v>
      </c>
      <c r="W496" s="6" t="s">
        <v>3578</v>
      </c>
      <c r="X496" s="6">
        <v>5000</v>
      </c>
      <c r="Y496" s="6">
        <v>1919</v>
      </c>
      <c r="Z496" s="6">
        <v>6</v>
      </c>
      <c r="AA496" s="6">
        <v>26</v>
      </c>
      <c r="AB496" s="6">
        <v>1919</v>
      </c>
      <c r="AC496" s="6">
        <v>6</v>
      </c>
      <c r="AD496" s="6">
        <v>29</v>
      </c>
      <c r="AG496" s="6" t="s">
        <v>948</v>
      </c>
      <c r="AI496" s="6" t="s">
        <v>274</v>
      </c>
      <c r="AJ496" s="6" t="s">
        <v>297</v>
      </c>
      <c r="AK496" s="6" t="s">
        <v>298</v>
      </c>
      <c r="AL496" s="6" t="b">
        <v>1</v>
      </c>
      <c r="AM496" s="6" t="b">
        <v>0</v>
      </c>
      <c r="AP496" t="s">
        <v>3631</v>
      </c>
      <c r="AQ496" t="s">
        <v>3632</v>
      </c>
      <c r="AR496" t="s">
        <v>3633</v>
      </c>
      <c r="AS496" t="s">
        <v>3634</v>
      </c>
      <c r="AT496" s="44" t="s">
        <v>274</v>
      </c>
      <c r="AU496" t="s">
        <v>297</v>
      </c>
      <c r="AV496" t="s">
        <v>3685</v>
      </c>
      <c r="AW496" t="s">
        <v>3685</v>
      </c>
      <c r="AX496" t="s">
        <v>3657</v>
      </c>
      <c r="AY496" t="s">
        <v>3685</v>
      </c>
      <c r="AZ496" t="s">
        <v>3686</v>
      </c>
      <c r="BA496" t="s">
        <v>3630</v>
      </c>
      <c r="BB496"/>
    </row>
    <row r="497" spans="1:54" s="6" customFormat="1" x14ac:dyDescent="0.45">
      <c r="A497" s="5">
        <v>45775.472928240742</v>
      </c>
      <c r="B497" s="6">
        <v>412819044</v>
      </c>
      <c r="C497" s="6" t="s">
        <v>3565</v>
      </c>
      <c r="D497" s="6">
        <v>4</v>
      </c>
      <c r="E497" s="6" t="s">
        <v>835</v>
      </c>
      <c r="G497" s="6">
        <v>2590</v>
      </c>
      <c r="H497" s="6" t="s">
        <v>951</v>
      </c>
      <c r="I497" s="6">
        <v>1937</v>
      </c>
      <c r="J497" s="6" t="s">
        <v>952</v>
      </c>
      <c r="K497" s="6" t="s">
        <v>953</v>
      </c>
      <c r="L497" s="6" t="s">
        <v>954</v>
      </c>
      <c r="M497" s="6" t="s">
        <v>267</v>
      </c>
      <c r="N497" s="6" t="s">
        <v>946</v>
      </c>
      <c r="O497" s="6" t="s">
        <v>946</v>
      </c>
      <c r="P497" s="6" t="s">
        <v>1096</v>
      </c>
      <c r="Q497" s="6">
        <v>0</v>
      </c>
      <c r="R497" s="6">
        <v>43.154330999999999</v>
      </c>
      <c r="S497" s="6">
        <v>76.799824999999998</v>
      </c>
      <c r="T497" s="6" t="s">
        <v>1097</v>
      </c>
      <c r="U497" s="6" t="s">
        <v>1098</v>
      </c>
      <c r="V497" s="6" t="s">
        <v>106</v>
      </c>
      <c r="X497" s="6">
        <v>5000</v>
      </c>
      <c r="Y497" s="6">
        <v>1920</v>
      </c>
      <c r="Z497" s="6">
        <v>7</v>
      </c>
      <c r="AG497" s="6" t="s">
        <v>948</v>
      </c>
      <c r="AH497" s="6" t="s">
        <v>1198</v>
      </c>
      <c r="AI497" s="6" t="s">
        <v>274</v>
      </c>
      <c r="AJ497" s="6" t="s">
        <v>297</v>
      </c>
      <c r="AK497" s="6" t="s">
        <v>298</v>
      </c>
      <c r="AL497" s="6" t="b">
        <v>1</v>
      </c>
      <c r="AM497" s="6" t="b">
        <v>0</v>
      </c>
      <c r="AP497" t="s">
        <v>3631</v>
      </c>
      <c r="AQ497" t="s">
        <v>3632</v>
      </c>
      <c r="AR497" t="s">
        <v>3633</v>
      </c>
      <c r="AS497" t="s">
        <v>3634</v>
      </c>
      <c r="AT497" s="44" t="s">
        <v>274</v>
      </c>
      <c r="AU497" t="s">
        <v>297</v>
      </c>
      <c r="AV497" t="s">
        <v>3685</v>
      </c>
      <c r="AW497" t="s">
        <v>3685</v>
      </c>
      <c r="AX497" t="s">
        <v>3657</v>
      </c>
      <c r="AY497" t="s">
        <v>3685</v>
      </c>
      <c r="AZ497" t="s">
        <v>3686</v>
      </c>
      <c r="BA497" t="s">
        <v>3630</v>
      </c>
      <c r="BB497"/>
    </row>
    <row r="498" spans="1:54" s="6" customFormat="1" x14ac:dyDescent="0.45">
      <c r="A498" s="5">
        <v>45775.472268518519</v>
      </c>
      <c r="B498" s="6">
        <v>412819044</v>
      </c>
      <c r="C498" s="6" t="s">
        <v>3565</v>
      </c>
      <c r="D498" s="6">
        <v>2</v>
      </c>
      <c r="E498" s="6" t="s">
        <v>247</v>
      </c>
      <c r="G498" s="6">
        <v>2590</v>
      </c>
      <c r="H498" s="6" t="s">
        <v>951</v>
      </c>
      <c r="I498" s="6">
        <v>1937</v>
      </c>
      <c r="J498" s="6" t="s">
        <v>952</v>
      </c>
      <c r="K498" s="6" t="s">
        <v>953</v>
      </c>
      <c r="L498" s="6" t="s">
        <v>954</v>
      </c>
      <c r="M498" s="6" t="s">
        <v>267</v>
      </c>
      <c r="N498" s="6" t="s">
        <v>946</v>
      </c>
      <c r="O498" s="6" t="s">
        <v>946</v>
      </c>
      <c r="P498" s="6" t="s">
        <v>947</v>
      </c>
      <c r="Q498" s="6">
        <v>0</v>
      </c>
      <c r="R498" s="6">
        <v>43.289437</v>
      </c>
      <c r="S498" s="6">
        <v>76.994337999999999</v>
      </c>
      <c r="T498" s="6" t="s">
        <v>765</v>
      </c>
      <c r="U498" s="6" t="s">
        <v>766</v>
      </c>
      <c r="V498" s="6" t="s">
        <v>106</v>
      </c>
      <c r="X498" s="6">
        <v>6000</v>
      </c>
      <c r="Y498" s="6">
        <v>1921</v>
      </c>
      <c r="Z498" s="6">
        <v>7</v>
      </c>
      <c r="AG498" s="6" t="s">
        <v>948</v>
      </c>
      <c r="AH498" s="6" t="s">
        <v>955</v>
      </c>
      <c r="AI498" s="6" t="s">
        <v>274</v>
      </c>
      <c r="AJ498" s="6" t="s">
        <v>297</v>
      </c>
      <c r="AK498" s="6" t="s">
        <v>298</v>
      </c>
      <c r="AL498" s="6" t="b">
        <v>1</v>
      </c>
      <c r="AM498" s="6" t="b">
        <v>0</v>
      </c>
      <c r="AP498" t="s">
        <v>3631</v>
      </c>
      <c r="AQ498" t="s">
        <v>3632</v>
      </c>
      <c r="AR498" t="s">
        <v>3633</v>
      </c>
      <c r="AS498" t="s">
        <v>3634</v>
      </c>
      <c r="AT498" s="44" t="s">
        <v>274</v>
      </c>
      <c r="AU498" t="s">
        <v>297</v>
      </c>
      <c r="AV498" t="s">
        <v>3685</v>
      </c>
      <c r="AW498" t="s">
        <v>3685</v>
      </c>
      <c r="AX498" t="s">
        <v>3657</v>
      </c>
      <c r="AY498" t="s">
        <v>3685</v>
      </c>
      <c r="AZ498" t="s">
        <v>3686</v>
      </c>
      <c r="BA498" t="s">
        <v>3630</v>
      </c>
      <c r="BB498"/>
    </row>
    <row r="499" spans="1:54" s="6" customFormat="1" x14ac:dyDescent="0.45">
      <c r="A499" s="5">
        <v>45775.471944444449</v>
      </c>
      <c r="B499" s="6">
        <v>412819044</v>
      </c>
      <c r="C499" s="6" t="s">
        <v>3565</v>
      </c>
      <c r="D499" s="6">
        <v>1</v>
      </c>
      <c r="E499" s="6" t="s">
        <v>65</v>
      </c>
      <c r="G499" s="6">
        <v>2590</v>
      </c>
      <c r="H499" s="6" t="s">
        <v>951</v>
      </c>
      <c r="I499" s="6">
        <v>1937</v>
      </c>
      <c r="J499" s="6" t="s">
        <v>952</v>
      </c>
      <c r="K499" s="6" t="s">
        <v>953</v>
      </c>
      <c r="L499" s="6" t="s">
        <v>954</v>
      </c>
      <c r="M499" s="6" t="s">
        <v>267</v>
      </c>
      <c r="N499" s="6" t="s">
        <v>946</v>
      </c>
      <c r="O499" s="6" t="s">
        <v>946</v>
      </c>
      <c r="P499" s="6" t="s">
        <v>947</v>
      </c>
      <c r="Q499" s="6">
        <v>0</v>
      </c>
      <c r="R499" s="6">
        <v>43.289437</v>
      </c>
      <c r="S499" s="6">
        <v>76.994337999999999</v>
      </c>
      <c r="T499" s="6" t="s">
        <v>765</v>
      </c>
      <c r="U499" s="6" t="s">
        <v>766</v>
      </c>
      <c r="V499" s="6" t="s">
        <v>106</v>
      </c>
      <c r="X499" s="6">
        <v>6000</v>
      </c>
      <c r="Y499" s="6">
        <v>1919</v>
      </c>
      <c r="Z499" s="6">
        <v>7</v>
      </c>
      <c r="AA499" s="6">
        <v>10</v>
      </c>
      <c r="AB499" s="6">
        <v>1919</v>
      </c>
      <c r="AC499" s="6">
        <v>7</v>
      </c>
      <c r="AD499" s="6">
        <v>22</v>
      </c>
      <c r="AG499" s="6" t="s">
        <v>948</v>
      </c>
      <c r="AI499" s="6" t="s">
        <v>274</v>
      </c>
      <c r="AJ499" s="6" t="s">
        <v>297</v>
      </c>
      <c r="AK499" s="6" t="s">
        <v>298</v>
      </c>
      <c r="AL499" s="6" t="b">
        <v>1</v>
      </c>
      <c r="AM499" s="6" t="b">
        <v>0</v>
      </c>
      <c r="AP499" t="s">
        <v>3631</v>
      </c>
      <c r="AQ499" t="s">
        <v>3632</v>
      </c>
      <c r="AR499" t="s">
        <v>3633</v>
      </c>
      <c r="AS499" t="s">
        <v>3634</v>
      </c>
      <c r="AT499" s="44" t="s">
        <v>274</v>
      </c>
      <c r="AU499" t="s">
        <v>297</v>
      </c>
      <c r="AV499" t="s">
        <v>3685</v>
      </c>
      <c r="AW499" t="s">
        <v>3685</v>
      </c>
      <c r="AX499" t="s">
        <v>3657</v>
      </c>
      <c r="AY499" t="s">
        <v>3685</v>
      </c>
      <c r="AZ499" t="s">
        <v>3686</v>
      </c>
      <c r="BA499" t="s">
        <v>3630</v>
      </c>
      <c r="BB499"/>
    </row>
    <row r="500" spans="1:54" s="6" customFormat="1" x14ac:dyDescent="0.45">
      <c r="A500" s="5">
        <v>45775.471620370372</v>
      </c>
      <c r="B500" s="6">
        <v>412819044</v>
      </c>
      <c r="C500" s="6" t="s">
        <v>3565</v>
      </c>
      <c r="D500" s="6">
        <v>5</v>
      </c>
      <c r="E500" s="6" t="s">
        <v>1028</v>
      </c>
      <c r="G500" s="6">
        <v>2590</v>
      </c>
      <c r="H500" s="6" t="s">
        <v>951</v>
      </c>
      <c r="I500" s="6">
        <v>1937</v>
      </c>
      <c r="J500" s="6" t="s">
        <v>952</v>
      </c>
      <c r="K500" s="6" t="s">
        <v>953</v>
      </c>
      <c r="L500" s="6" t="s">
        <v>954</v>
      </c>
      <c r="M500" s="6" t="s">
        <v>267</v>
      </c>
      <c r="N500" s="6" t="s">
        <v>946</v>
      </c>
      <c r="O500" s="6" t="s">
        <v>946</v>
      </c>
      <c r="P500" s="6" t="s">
        <v>947</v>
      </c>
      <c r="Q500" s="6">
        <v>0</v>
      </c>
      <c r="R500" s="6">
        <v>43.289437</v>
      </c>
      <c r="S500" s="6">
        <v>76.994337999999999</v>
      </c>
      <c r="T500" s="6" t="s">
        <v>765</v>
      </c>
      <c r="U500" s="6" t="s">
        <v>766</v>
      </c>
      <c r="V500" s="6" t="s">
        <v>106</v>
      </c>
      <c r="X500" s="6">
        <v>6000</v>
      </c>
      <c r="Y500" s="6">
        <v>1921</v>
      </c>
      <c r="Z500" s="6">
        <v>6</v>
      </c>
      <c r="AA500" s="6">
        <v>6</v>
      </c>
      <c r="AB500" s="6">
        <v>1921</v>
      </c>
      <c r="AC500" s="6">
        <v>6</v>
      </c>
      <c r="AD500" s="6">
        <v>12</v>
      </c>
      <c r="AG500" s="6" t="s">
        <v>948</v>
      </c>
      <c r="AI500" s="6" t="s">
        <v>274</v>
      </c>
      <c r="AJ500" s="6" t="s">
        <v>297</v>
      </c>
      <c r="AK500" s="6" t="s">
        <v>298</v>
      </c>
      <c r="AL500" s="6" t="b">
        <v>1</v>
      </c>
      <c r="AM500" s="6" t="b">
        <v>0</v>
      </c>
      <c r="AP500" t="s">
        <v>3631</v>
      </c>
      <c r="AQ500" t="s">
        <v>3632</v>
      </c>
      <c r="AR500" t="s">
        <v>3633</v>
      </c>
      <c r="AS500" t="s">
        <v>3634</v>
      </c>
      <c r="AT500" s="44" t="s">
        <v>274</v>
      </c>
      <c r="AU500" t="s">
        <v>297</v>
      </c>
      <c r="AV500" t="s">
        <v>3685</v>
      </c>
      <c r="AW500" t="s">
        <v>3685</v>
      </c>
      <c r="AX500" t="s">
        <v>3657</v>
      </c>
      <c r="AY500" t="s">
        <v>3685</v>
      </c>
      <c r="AZ500" t="s">
        <v>3686</v>
      </c>
      <c r="BA500" t="s">
        <v>3630</v>
      </c>
      <c r="BB500"/>
    </row>
    <row r="501" spans="1:54" s="6" customFormat="1" x14ac:dyDescent="0.45">
      <c r="A501" s="5">
        <v>45775.471284722233</v>
      </c>
      <c r="B501" s="6">
        <v>412819044</v>
      </c>
      <c r="C501" s="6" t="s">
        <v>3565</v>
      </c>
      <c r="D501" s="6">
        <v>11</v>
      </c>
      <c r="E501" s="6" t="s">
        <v>1199</v>
      </c>
      <c r="G501" s="6">
        <v>2590</v>
      </c>
      <c r="H501" s="6" t="s">
        <v>951</v>
      </c>
      <c r="I501" s="6">
        <v>1937</v>
      </c>
      <c r="J501" s="6" t="s">
        <v>952</v>
      </c>
      <c r="K501" s="6" t="s">
        <v>953</v>
      </c>
      <c r="L501" s="6" t="s">
        <v>954</v>
      </c>
      <c r="M501" s="6" t="s">
        <v>267</v>
      </c>
      <c r="N501" s="6" t="s">
        <v>946</v>
      </c>
      <c r="O501" s="6" t="s">
        <v>946</v>
      </c>
      <c r="P501" s="6" t="s">
        <v>947</v>
      </c>
      <c r="Q501" s="6">
        <v>0</v>
      </c>
      <c r="R501" s="6">
        <v>43.289437</v>
      </c>
      <c r="S501" s="6">
        <v>76.994337999999999</v>
      </c>
      <c r="T501" s="6" t="s">
        <v>765</v>
      </c>
      <c r="U501" s="6" t="s">
        <v>766</v>
      </c>
      <c r="V501" s="6" t="s">
        <v>106</v>
      </c>
      <c r="X501" s="6">
        <v>6000</v>
      </c>
      <c r="Y501" s="6">
        <v>1920</v>
      </c>
      <c r="Z501" s="6">
        <v>6</v>
      </c>
      <c r="AA501" s="6">
        <v>9</v>
      </c>
      <c r="AB501" s="6">
        <v>1920</v>
      </c>
      <c r="AC501" s="6">
        <v>6</v>
      </c>
      <c r="AD501" s="6">
        <v>28</v>
      </c>
      <c r="AG501" s="6" t="s">
        <v>948</v>
      </c>
      <c r="AI501" s="6" t="s">
        <v>274</v>
      </c>
      <c r="AJ501" s="6" t="s">
        <v>297</v>
      </c>
      <c r="AK501" s="6" t="s">
        <v>298</v>
      </c>
      <c r="AL501" s="6" t="b">
        <v>1</v>
      </c>
      <c r="AM501" s="6" t="b">
        <v>0</v>
      </c>
      <c r="AP501" t="s">
        <v>3631</v>
      </c>
      <c r="AQ501" t="s">
        <v>3632</v>
      </c>
      <c r="AR501" t="s">
        <v>3633</v>
      </c>
      <c r="AS501" t="s">
        <v>3634</v>
      </c>
      <c r="AT501" s="44" t="s">
        <v>274</v>
      </c>
      <c r="AU501" t="s">
        <v>297</v>
      </c>
      <c r="AV501" t="s">
        <v>3685</v>
      </c>
      <c r="AW501" t="s">
        <v>3685</v>
      </c>
      <c r="AX501" t="s">
        <v>3657</v>
      </c>
      <c r="AY501" t="s">
        <v>3685</v>
      </c>
      <c r="AZ501" t="s">
        <v>3686</v>
      </c>
      <c r="BA501" t="s">
        <v>3630</v>
      </c>
      <c r="BB501"/>
    </row>
    <row r="502" spans="1:54" s="6" customFormat="1" x14ac:dyDescent="0.45">
      <c r="A502" s="5">
        <v>45775.470972222218</v>
      </c>
      <c r="B502" s="6">
        <v>412819044</v>
      </c>
      <c r="C502" s="6" t="s">
        <v>3565</v>
      </c>
      <c r="D502" s="6">
        <v>4</v>
      </c>
      <c r="E502" s="6" t="s">
        <v>835</v>
      </c>
      <c r="G502" s="6">
        <v>2590</v>
      </c>
      <c r="H502" s="6" t="s">
        <v>951</v>
      </c>
      <c r="I502" s="6">
        <v>1937</v>
      </c>
      <c r="J502" s="6" t="s">
        <v>952</v>
      </c>
      <c r="K502" s="6" t="s">
        <v>953</v>
      </c>
      <c r="L502" s="6" t="s">
        <v>954</v>
      </c>
      <c r="M502" s="6" t="s">
        <v>267</v>
      </c>
      <c r="N502" s="6" t="s">
        <v>946</v>
      </c>
      <c r="O502" s="6" t="s">
        <v>946</v>
      </c>
      <c r="P502" s="6" t="s">
        <v>947</v>
      </c>
      <c r="Q502" s="6">
        <v>0</v>
      </c>
      <c r="R502" s="6">
        <v>43.289437</v>
      </c>
      <c r="S502" s="6">
        <v>76.994337999999999</v>
      </c>
      <c r="T502" s="6" t="s">
        <v>765</v>
      </c>
      <c r="U502" s="6" t="s">
        <v>766</v>
      </c>
      <c r="V502" s="6" t="s">
        <v>106</v>
      </c>
      <c r="X502" s="6">
        <v>6000</v>
      </c>
      <c r="Y502" s="6">
        <v>1919</v>
      </c>
      <c r="Z502" s="6">
        <v>6</v>
      </c>
      <c r="AA502" s="6">
        <v>1</v>
      </c>
      <c r="AB502" s="6">
        <v>1919</v>
      </c>
      <c r="AC502" s="6">
        <v>6</v>
      </c>
      <c r="AD502" s="6">
        <v>20</v>
      </c>
      <c r="AG502" s="6" t="s">
        <v>948</v>
      </c>
      <c r="AI502" s="6" t="s">
        <v>274</v>
      </c>
      <c r="AJ502" s="6" t="s">
        <v>297</v>
      </c>
      <c r="AK502" s="6" t="s">
        <v>298</v>
      </c>
      <c r="AL502" s="6" t="b">
        <v>1</v>
      </c>
      <c r="AM502" s="6" t="b">
        <v>0</v>
      </c>
      <c r="AP502" t="s">
        <v>3631</v>
      </c>
      <c r="AQ502" t="s">
        <v>3632</v>
      </c>
      <c r="AR502" t="s">
        <v>3633</v>
      </c>
      <c r="AS502" t="s">
        <v>3634</v>
      </c>
      <c r="AT502" s="44" t="s">
        <v>274</v>
      </c>
      <c r="AU502" t="s">
        <v>297</v>
      </c>
      <c r="AV502" t="s">
        <v>3685</v>
      </c>
      <c r="AW502" t="s">
        <v>3685</v>
      </c>
      <c r="AX502" t="s">
        <v>3657</v>
      </c>
      <c r="AY502" t="s">
        <v>3685</v>
      </c>
      <c r="AZ502" t="s">
        <v>3686</v>
      </c>
      <c r="BA502" t="s">
        <v>3630</v>
      </c>
      <c r="BB502"/>
    </row>
    <row r="503" spans="1:54" s="6" customFormat="1" x14ac:dyDescent="0.45">
      <c r="A503" s="5">
        <v>45775.470671296287</v>
      </c>
      <c r="B503" s="6">
        <v>412819044</v>
      </c>
      <c r="C503" s="6" t="s">
        <v>3565</v>
      </c>
      <c r="D503" s="6">
        <v>8</v>
      </c>
      <c r="E503" s="6" t="s">
        <v>1200</v>
      </c>
      <c r="G503" s="6">
        <v>2590</v>
      </c>
      <c r="H503" s="6" t="s">
        <v>951</v>
      </c>
      <c r="I503" s="6">
        <v>1937</v>
      </c>
      <c r="J503" s="6" t="s">
        <v>952</v>
      </c>
      <c r="K503" s="6" t="s">
        <v>953</v>
      </c>
      <c r="L503" s="6" t="s">
        <v>954</v>
      </c>
      <c r="M503" s="6" t="s">
        <v>267</v>
      </c>
      <c r="N503" s="6" t="s">
        <v>946</v>
      </c>
      <c r="O503" s="6" t="s">
        <v>946</v>
      </c>
      <c r="P503" s="6" t="s">
        <v>947</v>
      </c>
      <c r="Q503" s="6">
        <v>0</v>
      </c>
      <c r="R503" s="6">
        <v>43.289437</v>
      </c>
      <c r="S503" s="6">
        <v>76.994337999999999</v>
      </c>
      <c r="T503" s="6" t="s">
        <v>765</v>
      </c>
      <c r="U503" s="6" t="s">
        <v>766</v>
      </c>
      <c r="V503" s="6" t="s">
        <v>106</v>
      </c>
      <c r="X503" s="6">
        <v>6000</v>
      </c>
      <c r="Y503" s="6">
        <v>1919</v>
      </c>
      <c r="Z503" s="6">
        <v>5</v>
      </c>
      <c r="AA503" s="6">
        <v>1</v>
      </c>
      <c r="AB503" s="6">
        <v>1919</v>
      </c>
      <c r="AC503" s="6">
        <v>5</v>
      </c>
      <c r="AD503" s="6">
        <v>13</v>
      </c>
      <c r="AG503" s="6" t="s">
        <v>948</v>
      </c>
      <c r="AI503" s="6" t="s">
        <v>274</v>
      </c>
      <c r="AJ503" s="6" t="s">
        <v>297</v>
      </c>
      <c r="AK503" s="6" t="s">
        <v>298</v>
      </c>
      <c r="AL503" s="6" t="b">
        <v>1</v>
      </c>
      <c r="AM503" s="6" t="b">
        <v>0</v>
      </c>
      <c r="AP503" t="s">
        <v>3631</v>
      </c>
      <c r="AQ503" t="s">
        <v>3632</v>
      </c>
      <c r="AR503" t="s">
        <v>3633</v>
      </c>
      <c r="AS503" t="s">
        <v>3634</v>
      </c>
      <c r="AT503" s="44" t="s">
        <v>274</v>
      </c>
      <c r="AU503" t="s">
        <v>297</v>
      </c>
      <c r="AV503" t="s">
        <v>3685</v>
      </c>
      <c r="AW503" t="s">
        <v>3685</v>
      </c>
      <c r="AX503" t="s">
        <v>3657</v>
      </c>
      <c r="AY503" t="s">
        <v>3685</v>
      </c>
      <c r="AZ503" t="s">
        <v>3686</v>
      </c>
      <c r="BA503" t="s">
        <v>3630</v>
      </c>
      <c r="BB503"/>
    </row>
    <row r="504" spans="1:54" s="6" customFormat="1" x14ac:dyDescent="0.45">
      <c r="A504" s="5">
        <v>45775.470196759263</v>
      </c>
      <c r="B504" s="6">
        <v>412819044</v>
      </c>
      <c r="C504" s="6" t="s">
        <v>3565</v>
      </c>
      <c r="D504" s="6">
        <v>1</v>
      </c>
      <c r="E504" s="6" t="s">
        <v>65</v>
      </c>
      <c r="G504" s="6">
        <v>2590</v>
      </c>
      <c r="H504" s="6" t="s">
        <v>951</v>
      </c>
      <c r="I504" s="6">
        <v>1937</v>
      </c>
      <c r="J504" s="6" t="s">
        <v>952</v>
      </c>
      <c r="K504" s="6" t="s">
        <v>953</v>
      </c>
      <c r="L504" s="6" t="s">
        <v>954</v>
      </c>
      <c r="M504" s="6" t="s">
        <v>267</v>
      </c>
      <c r="N504" s="6" t="s">
        <v>946</v>
      </c>
      <c r="O504" s="6" t="s">
        <v>946</v>
      </c>
      <c r="P504" s="6" t="s">
        <v>947</v>
      </c>
      <c r="Q504" s="6">
        <v>0</v>
      </c>
      <c r="R504" s="6">
        <v>43.289437</v>
      </c>
      <c r="S504" s="6">
        <v>76.994337999999999</v>
      </c>
      <c r="T504" s="6" t="s">
        <v>765</v>
      </c>
      <c r="U504" s="6" t="s">
        <v>766</v>
      </c>
      <c r="V504" s="6" t="s">
        <v>106</v>
      </c>
      <c r="X504" s="6">
        <v>6000</v>
      </c>
      <c r="Y504" s="6">
        <v>1919</v>
      </c>
      <c r="Z504" s="6">
        <v>4</v>
      </c>
      <c r="AG504" s="6" t="s">
        <v>948</v>
      </c>
      <c r="AI504" s="6" t="s">
        <v>274</v>
      </c>
      <c r="AJ504" s="6" t="s">
        <v>297</v>
      </c>
      <c r="AK504" s="6" t="s">
        <v>298</v>
      </c>
      <c r="AL504" s="6" t="b">
        <v>1</v>
      </c>
      <c r="AM504" s="6" t="b">
        <v>0</v>
      </c>
      <c r="AP504" t="s">
        <v>3631</v>
      </c>
      <c r="AQ504" t="s">
        <v>3632</v>
      </c>
      <c r="AR504" t="s">
        <v>3633</v>
      </c>
      <c r="AS504" t="s">
        <v>3634</v>
      </c>
      <c r="AT504" s="44" t="s">
        <v>274</v>
      </c>
      <c r="AU504" t="s">
        <v>297</v>
      </c>
      <c r="AV504" t="s">
        <v>3685</v>
      </c>
      <c r="AW504" t="s">
        <v>3685</v>
      </c>
      <c r="AX504" t="s">
        <v>3657</v>
      </c>
      <c r="AY504" t="s">
        <v>3685</v>
      </c>
      <c r="AZ504" t="s">
        <v>3686</v>
      </c>
      <c r="BA504" t="s">
        <v>3630</v>
      </c>
      <c r="BB504"/>
    </row>
    <row r="505" spans="1:54" s="6" customFormat="1" x14ac:dyDescent="0.45">
      <c r="A505" s="5">
        <v>45775.469502314823</v>
      </c>
      <c r="B505" s="6">
        <v>412819044</v>
      </c>
      <c r="C505" s="6" t="s">
        <v>3565</v>
      </c>
      <c r="D505" s="6">
        <v>1</v>
      </c>
      <c r="E505" s="6" t="s">
        <v>65</v>
      </c>
      <c r="G505" s="6">
        <v>2590</v>
      </c>
      <c r="H505" s="6" t="s">
        <v>951</v>
      </c>
      <c r="I505" s="6">
        <v>1937</v>
      </c>
      <c r="J505" s="6" t="s">
        <v>952</v>
      </c>
      <c r="K505" s="6" t="s">
        <v>953</v>
      </c>
      <c r="L505" s="6" t="s">
        <v>954</v>
      </c>
      <c r="M505" s="6" t="s">
        <v>267</v>
      </c>
      <c r="N505" s="6" t="s">
        <v>946</v>
      </c>
      <c r="O505" s="6" t="s">
        <v>946</v>
      </c>
      <c r="P505" s="6" t="s">
        <v>946</v>
      </c>
      <c r="Q505" s="6">
        <v>0</v>
      </c>
      <c r="V505" s="6" t="s">
        <v>119</v>
      </c>
      <c r="X505" s="6">
        <v>12500</v>
      </c>
      <c r="Y505" s="6">
        <v>1937</v>
      </c>
      <c r="AG505" s="6" t="s">
        <v>948</v>
      </c>
      <c r="AH505" s="6" t="s">
        <v>997</v>
      </c>
      <c r="AI505" s="6" t="s">
        <v>274</v>
      </c>
      <c r="AJ505" s="6" t="s">
        <v>347</v>
      </c>
      <c r="AK505" s="6" t="s">
        <v>1201</v>
      </c>
      <c r="AL505" s="6" t="b">
        <v>1</v>
      </c>
      <c r="AM505" s="6" t="b">
        <v>0</v>
      </c>
      <c r="AP505" t="s">
        <v>3631</v>
      </c>
      <c r="AQ505" t="s">
        <v>3632</v>
      </c>
      <c r="AR505" t="s">
        <v>3633</v>
      </c>
      <c r="AS505" t="s">
        <v>3634</v>
      </c>
      <c r="AT505" s="44" t="s">
        <v>274</v>
      </c>
      <c r="AU505" t="s">
        <v>4082</v>
      </c>
      <c r="AV505" t="s">
        <v>4083</v>
      </c>
      <c r="AW505" t="s">
        <v>4083</v>
      </c>
      <c r="AX505" t="s">
        <v>4084</v>
      </c>
      <c r="AY505" t="s">
        <v>4080</v>
      </c>
      <c r="AZ505" t="s">
        <v>4081</v>
      </c>
      <c r="BA505" t="s">
        <v>3630</v>
      </c>
      <c r="BB505"/>
    </row>
    <row r="506" spans="1:54" s="6" customFormat="1" x14ac:dyDescent="0.45">
      <c r="A506" s="5">
        <v>45775.468912037039</v>
      </c>
      <c r="B506" s="6">
        <v>412819044</v>
      </c>
      <c r="C506" s="6" t="s">
        <v>3565</v>
      </c>
      <c r="D506" s="6">
        <v>1</v>
      </c>
      <c r="E506" s="6" t="s">
        <v>65</v>
      </c>
      <c r="G506" s="6">
        <v>2590</v>
      </c>
      <c r="H506" s="6" t="s">
        <v>951</v>
      </c>
      <c r="I506" s="6">
        <v>1937</v>
      </c>
      <c r="J506" s="6" t="s">
        <v>952</v>
      </c>
      <c r="K506" s="6" t="s">
        <v>953</v>
      </c>
      <c r="L506" s="6" t="s">
        <v>954</v>
      </c>
      <c r="M506" s="6" t="s">
        <v>267</v>
      </c>
      <c r="N506" s="6" t="s">
        <v>946</v>
      </c>
      <c r="O506" s="6" t="s">
        <v>946</v>
      </c>
      <c r="P506" s="6" t="s">
        <v>1048</v>
      </c>
      <c r="Q506" s="6">
        <v>0</v>
      </c>
      <c r="R506" s="6">
        <v>43.389325999999997</v>
      </c>
      <c r="S506" s="6">
        <v>76.900957000000005</v>
      </c>
      <c r="T506" s="6" t="s">
        <v>1049</v>
      </c>
      <c r="U506" s="6" t="s">
        <v>1050</v>
      </c>
      <c r="V506" s="6" t="s">
        <v>106</v>
      </c>
      <c r="X506" s="6">
        <v>12500</v>
      </c>
      <c r="Y506" s="6">
        <v>1928</v>
      </c>
      <c r="Z506" s="6">
        <v>8</v>
      </c>
      <c r="AG506" s="6" t="s">
        <v>948</v>
      </c>
      <c r="AH506" s="6" t="s">
        <v>1165</v>
      </c>
      <c r="AI506" s="6" t="s">
        <v>274</v>
      </c>
      <c r="AJ506" s="6" t="s">
        <v>347</v>
      </c>
      <c r="AK506" s="6" t="s">
        <v>1202</v>
      </c>
      <c r="AL506" s="6" t="b">
        <v>1</v>
      </c>
      <c r="AM506" s="6" t="b">
        <v>0</v>
      </c>
      <c r="AP506" t="s">
        <v>3631</v>
      </c>
      <c r="AQ506" t="s">
        <v>3632</v>
      </c>
      <c r="AR506" t="s">
        <v>3633</v>
      </c>
      <c r="AS506" t="s">
        <v>3634</v>
      </c>
      <c r="AT506" s="44" t="s">
        <v>274</v>
      </c>
      <c r="AU506" t="s">
        <v>324</v>
      </c>
      <c r="AV506" t="s">
        <v>4087</v>
      </c>
      <c r="AW506" t="s">
        <v>4087</v>
      </c>
      <c r="AX506" t="s">
        <v>4088</v>
      </c>
      <c r="AY506" t="s">
        <v>4085</v>
      </c>
      <c r="AZ506" t="s">
        <v>4086</v>
      </c>
      <c r="BA506" t="s">
        <v>3630</v>
      </c>
      <c r="BB506"/>
    </row>
    <row r="507" spans="1:54" s="6" customFormat="1" x14ac:dyDescent="0.45">
      <c r="A507" s="5">
        <v>45775.468495370369</v>
      </c>
      <c r="B507" s="6">
        <v>412819044</v>
      </c>
      <c r="C507" s="6" t="s">
        <v>3565</v>
      </c>
      <c r="D507" s="6">
        <v>2</v>
      </c>
      <c r="E507" s="6" t="s">
        <v>86</v>
      </c>
      <c r="G507" s="6">
        <v>2590</v>
      </c>
      <c r="H507" s="6" t="s">
        <v>951</v>
      </c>
      <c r="I507" s="6">
        <v>1937</v>
      </c>
      <c r="J507" s="6" t="s">
        <v>952</v>
      </c>
      <c r="K507" s="6" t="s">
        <v>953</v>
      </c>
      <c r="L507" s="6" t="s">
        <v>954</v>
      </c>
      <c r="M507" s="6" t="s">
        <v>267</v>
      </c>
      <c r="N507" s="6" t="s">
        <v>946</v>
      </c>
      <c r="O507" s="6" t="s">
        <v>946</v>
      </c>
      <c r="P507" s="6" t="s">
        <v>1048</v>
      </c>
      <c r="Q507" s="6">
        <v>0</v>
      </c>
      <c r="R507" s="6">
        <v>43.389325999999997</v>
      </c>
      <c r="S507" s="6">
        <v>76.900957000000005</v>
      </c>
      <c r="T507" s="6" t="s">
        <v>1049</v>
      </c>
      <c r="U507" s="6" t="s">
        <v>1050</v>
      </c>
      <c r="V507" s="6" t="s">
        <v>106</v>
      </c>
      <c r="X507" s="6">
        <v>12500</v>
      </c>
      <c r="Y507" s="6">
        <v>1928</v>
      </c>
      <c r="Z507" s="6">
        <v>7</v>
      </c>
      <c r="AG507" s="6" t="s">
        <v>948</v>
      </c>
      <c r="AI507" s="6" t="s">
        <v>274</v>
      </c>
      <c r="AJ507" s="6" t="s">
        <v>347</v>
      </c>
      <c r="AK507" s="6" t="s">
        <v>1202</v>
      </c>
      <c r="AL507" s="6" t="b">
        <v>1</v>
      </c>
      <c r="AM507" s="6" t="b">
        <v>0</v>
      </c>
      <c r="AP507" t="s">
        <v>3631</v>
      </c>
      <c r="AQ507" t="s">
        <v>3632</v>
      </c>
      <c r="AR507" t="s">
        <v>3633</v>
      </c>
      <c r="AS507" t="s">
        <v>3634</v>
      </c>
      <c r="AT507" s="44" t="s">
        <v>274</v>
      </c>
      <c r="AU507" t="s">
        <v>324</v>
      </c>
      <c r="AV507" t="s">
        <v>4087</v>
      </c>
      <c r="AW507" t="s">
        <v>4087</v>
      </c>
      <c r="AX507" t="s">
        <v>4088</v>
      </c>
      <c r="AY507" t="s">
        <v>4085</v>
      </c>
      <c r="AZ507" t="s">
        <v>4086</v>
      </c>
      <c r="BA507" t="s">
        <v>3630</v>
      </c>
      <c r="BB507"/>
    </row>
    <row r="508" spans="1:54" s="6" customFormat="1" x14ac:dyDescent="0.45">
      <c r="A508" s="5">
        <v>45775.46601851852</v>
      </c>
      <c r="B508" s="6">
        <v>412819044</v>
      </c>
      <c r="C508" s="6" t="s">
        <v>3565</v>
      </c>
      <c r="D508" s="6">
        <v>1</v>
      </c>
      <c r="E508" s="6" t="s">
        <v>65</v>
      </c>
      <c r="G508" s="6">
        <v>2590</v>
      </c>
      <c r="H508" s="6" t="s">
        <v>951</v>
      </c>
      <c r="I508" s="6">
        <v>1937</v>
      </c>
      <c r="J508" s="6" t="s">
        <v>952</v>
      </c>
      <c r="K508" s="6" t="s">
        <v>953</v>
      </c>
      <c r="L508" s="6" t="s">
        <v>954</v>
      </c>
      <c r="M508" s="6" t="s">
        <v>267</v>
      </c>
      <c r="N508" s="6" t="s">
        <v>946</v>
      </c>
      <c r="O508" s="6" t="s">
        <v>946</v>
      </c>
      <c r="P508" s="6" t="s">
        <v>1065</v>
      </c>
      <c r="Q508" s="6">
        <v>0</v>
      </c>
      <c r="R508" s="6">
        <v>43.130749000000002</v>
      </c>
      <c r="S508" s="6">
        <v>76.908208000000002</v>
      </c>
      <c r="T508" s="6" t="s">
        <v>942</v>
      </c>
      <c r="U508" s="6" t="s">
        <v>943</v>
      </c>
      <c r="V508" s="6" t="s">
        <v>106</v>
      </c>
      <c r="X508" s="6">
        <v>5000</v>
      </c>
      <c r="Y508" s="6">
        <v>1920</v>
      </c>
      <c r="Z508" s="6">
        <v>6</v>
      </c>
      <c r="AA508" s="6">
        <v>20</v>
      </c>
      <c r="AG508" s="6" t="s">
        <v>948</v>
      </c>
      <c r="AI508" s="6" t="s">
        <v>274</v>
      </c>
      <c r="AJ508" s="6" t="s">
        <v>347</v>
      </c>
      <c r="AK508" s="6" t="s">
        <v>1203</v>
      </c>
      <c r="AL508" s="6" t="b">
        <v>1</v>
      </c>
      <c r="AM508" s="6" t="b">
        <v>0</v>
      </c>
      <c r="AP508" t="s">
        <v>3631</v>
      </c>
      <c r="AQ508" t="s">
        <v>3632</v>
      </c>
      <c r="AR508" t="s">
        <v>3633</v>
      </c>
      <c r="AS508" t="s">
        <v>3634</v>
      </c>
      <c r="AT508" s="44" t="s">
        <v>274</v>
      </c>
      <c r="AU508" t="s">
        <v>324</v>
      </c>
      <c r="AV508" t="s">
        <v>3692</v>
      </c>
      <c r="AW508" t="s">
        <v>3692</v>
      </c>
      <c r="AX508" t="s">
        <v>3694</v>
      </c>
      <c r="AY508" t="s">
        <v>4089</v>
      </c>
      <c r="AZ508" t="s">
        <v>3693</v>
      </c>
      <c r="BA508" t="s">
        <v>3630</v>
      </c>
      <c r="BB508"/>
    </row>
    <row r="509" spans="1:54" s="6" customFormat="1" x14ac:dyDescent="0.45">
      <c r="A509" s="5">
        <v>45775.465173611112</v>
      </c>
      <c r="B509" s="6">
        <v>412819044</v>
      </c>
      <c r="C509" s="6" t="s">
        <v>3565</v>
      </c>
      <c r="D509" s="6">
        <v>1</v>
      </c>
      <c r="E509" s="6" t="s">
        <v>65</v>
      </c>
      <c r="G509" s="6">
        <v>2590</v>
      </c>
      <c r="H509" s="6" t="s">
        <v>951</v>
      </c>
      <c r="I509" s="6">
        <v>1937</v>
      </c>
      <c r="J509" s="6" t="s">
        <v>952</v>
      </c>
      <c r="K509" s="6" t="s">
        <v>953</v>
      </c>
      <c r="L509" s="6" t="s">
        <v>954</v>
      </c>
      <c r="M509" s="6" t="s">
        <v>267</v>
      </c>
      <c r="N509" s="6" t="s">
        <v>946</v>
      </c>
      <c r="O509" s="6" t="s">
        <v>946</v>
      </c>
      <c r="P509" s="6" t="s">
        <v>947</v>
      </c>
      <c r="Q509" s="6">
        <v>0</v>
      </c>
      <c r="R509" s="6">
        <v>43.289437</v>
      </c>
      <c r="S509" s="6">
        <v>76.994337999999999</v>
      </c>
      <c r="T509" s="6" t="s">
        <v>765</v>
      </c>
      <c r="U509" s="6" t="s">
        <v>766</v>
      </c>
      <c r="V509" s="6" t="s">
        <v>106</v>
      </c>
      <c r="X509" s="6">
        <v>6000</v>
      </c>
      <c r="Y509" s="6">
        <v>1919</v>
      </c>
      <c r="Z509" s="6">
        <v>7</v>
      </c>
      <c r="AA509" s="6">
        <v>30</v>
      </c>
      <c r="AB509" s="6">
        <v>1919</v>
      </c>
      <c r="AC509" s="6">
        <v>8</v>
      </c>
      <c r="AD509" s="6">
        <v>2</v>
      </c>
      <c r="AG509" s="6" t="s">
        <v>948</v>
      </c>
      <c r="AI509" s="6" t="s">
        <v>274</v>
      </c>
      <c r="AJ509" s="6" t="s">
        <v>347</v>
      </c>
      <c r="AK509" s="6" t="s">
        <v>1203</v>
      </c>
      <c r="AL509" s="6" t="b">
        <v>1</v>
      </c>
      <c r="AM509" s="6" t="b">
        <v>0</v>
      </c>
      <c r="AP509" t="s">
        <v>3631</v>
      </c>
      <c r="AQ509" t="s">
        <v>3632</v>
      </c>
      <c r="AR509" t="s">
        <v>3633</v>
      </c>
      <c r="AS509" t="s">
        <v>3634</v>
      </c>
      <c r="AT509" s="44" t="s">
        <v>274</v>
      </c>
      <c r="AU509" t="s">
        <v>324</v>
      </c>
      <c r="AV509" t="s">
        <v>3692</v>
      </c>
      <c r="AW509" t="s">
        <v>3692</v>
      </c>
      <c r="AX509" t="s">
        <v>3694</v>
      </c>
      <c r="AY509" t="s">
        <v>4089</v>
      </c>
      <c r="AZ509" t="s">
        <v>3693</v>
      </c>
      <c r="BA509" t="s">
        <v>3630</v>
      </c>
      <c r="BB509"/>
    </row>
    <row r="510" spans="1:54" s="6" customFormat="1" x14ac:dyDescent="0.45">
      <c r="A510" s="5">
        <v>45775.463831018518</v>
      </c>
      <c r="B510" s="6">
        <v>412819044</v>
      </c>
      <c r="C510" s="6" t="s">
        <v>3565</v>
      </c>
      <c r="D510" s="6">
        <v>3</v>
      </c>
      <c r="E510" s="6" t="s">
        <v>1205</v>
      </c>
      <c r="G510" s="6">
        <v>2590</v>
      </c>
      <c r="H510" s="6" t="s">
        <v>951</v>
      </c>
      <c r="I510" s="6">
        <v>1937</v>
      </c>
      <c r="J510" s="6" t="s">
        <v>952</v>
      </c>
      <c r="K510" s="6" t="s">
        <v>953</v>
      </c>
      <c r="L510" s="6" t="s">
        <v>954</v>
      </c>
      <c r="M510" s="6" t="s">
        <v>267</v>
      </c>
      <c r="N510" s="6" t="s">
        <v>946</v>
      </c>
      <c r="O510" s="6" t="s">
        <v>946</v>
      </c>
      <c r="P510" s="6" t="s">
        <v>1018</v>
      </c>
      <c r="Q510" s="6">
        <v>0</v>
      </c>
      <c r="R510" s="6">
        <v>45.718308999999998</v>
      </c>
      <c r="S510" s="6">
        <v>77.246391000000003</v>
      </c>
      <c r="T510" s="6" t="s">
        <v>1019</v>
      </c>
      <c r="U510" s="6" t="s">
        <v>1020</v>
      </c>
      <c r="V510" s="6" t="s">
        <v>106</v>
      </c>
      <c r="X510" s="6">
        <v>50000</v>
      </c>
      <c r="Y510" s="6">
        <v>1910</v>
      </c>
      <c r="AG510" s="6" t="s">
        <v>948</v>
      </c>
      <c r="AH510" s="6" t="s">
        <v>959</v>
      </c>
      <c r="AI510" s="6" t="s">
        <v>274</v>
      </c>
      <c r="AJ510" s="6" t="s">
        <v>347</v>
      </c>
      <c r="AK510" s="6" t="s">
        <v>1204</v>
      </c>
      <c r="AL510" s="6" t="b">
        <v>1</v>
      </c>
      <c r="AM510" s="6" t="b">
        <v>0</v>
      </c>
      <c r="AP510" t="s">
        <v>3631</v>
      </c>
      <c r="AQ510" t="s">
        <v>3632</v>
      </c>
      <c r="AR510" t="s">
        <v>3633</v>
      </c>
      <c r="AS510" t="s">
        <v>3634</v>
      </c>
      <c r="AT510" s="44" t="s">
        <v>274</v>
      </c>
      <c r="AU510" t="s">
        <v>275</v>
      </c>
      <c r="AV510" t="s">
        <v>3681</v>
      </c>
      <c r="AW510" t="s">
        <v>3681</v>
      </c>
      <c r="AX510" t="s">
        <v>3648</v>
      </c>
      <c r="AY510" t="s">
        <v>4090</v>
      </c>
      <c r="AZ510" t="s">
        <v>3682</v>
      </c>
      <c r="BA510" t="s">
        <v>3630</v>
      </c>
      <c r="BB510"/>
    </row>
    <row r="511" spans="1:54" s="6" customFormat="1" x14ac:dyDescent="0.45">
      <c r="A511" s="5">
        <v>45775.463136574079</v>
      </c>
      <c r="B511" s="6">
        <v>412819044</v>
      </c>
      <c r="C511" s="6" t="s">
        <v>3565</v>
      </c>
      <c r="D511" s="6">
        <v>1</v>
      </c>
      <c r="E511" s="6" t="s">
        <v>65</v>
      </c>
      <c r="G511" s="6">
        <v>2590</v>
      </c>
      <c r="H511" s="6" t="s">
        <v>951</v>
      </c>
      <c r="I511" s="6">
        <v>1937</v>
      </c>
      <c r="J511" s="6" t="s">
        <v>952</v>
      </c>
      <c r="K511" s="6" t="s">
        <v>953</v>
      </c>
      <c r="L511" s="6" t="s">
        <v>954</v>
      </c>
      <c r="M511" s="6" t="s">
        <v>267</v>
      </c>
      <c r="N511" s="6" t="s">
        <v>946</v>
      </c>
      <c r="O511" s="6" t="s">
        <v>946</v>
      </c>
      <c r="P511" s="6" t="s">
        <v>947</v>
      </c>
      <c r="Q511" s="6">
        <v>0</v>
      </c>
      <c r="R511" s="6">
        <v>43.289437</v>
      </c>
      <c r="S511" s="6">
        <v>76.994337999999999</v>
      </c>
      <c r="T511" s="6" t="s">
        <v>765</v>
      </c>
      <c r="U511" s="6" t="s">
        <v>766</v>
      </c>
      <c r="V511" s="6" t="s">
        <v>106</v>
      </c>
      <c r="X511" s="6">
        <v>6000</v>
      </c>
      <c r="Y511" s="6">
        <v>1937</v>
      </c>
      <c r="AG511" s="6" t="s">
        <v>948</v>
      </c>
      <c r="AH511" s="6" t="s">
        <v>1086</v>
      </c>
      <c r="AI511" s="6" t="s">
        <v>274</v>
      </c>
      <c r="AJ511" s="6" t="s">
        <v>347</v>
      </c>
      <c r="AK511" s="6" t="s">
        <v>1204</v>
      </c>
      <c r="AL511" s="6" t="b">
        <v>1</v>
      </c>
      <c r="AM511" s="6" t="b">
        <v>0</v>
      </c>
      <c r="AP511" t="s">
        <v>3631</v>
      </c>
      <c r="AQ511" t="s">
        <v>3632</v>
      </c>
      <c r="AR511" t="s">
        <v>3633</v>
      </c>
      <c r="AS511" t="s">
        <v>3634</v>
      </c>
      <c r="AT511" s="44" t="s">
        <v>274</v>
      </c>
      <c r="AU511" t="s">
        <v>275</v>
      </c>
      <c r="AV511" t="s">
        <v>3681</v>
      </c>
      <c r="AW511" t="s">
        <v>3681</v>
      </c>
      <c r="AX511" t="s">
        <v>3648</v>
      </c>
      <c r="AY511" t="s">
        <v>4090</v>
      </c>
      <c r="AZ511" t="s">
        <v>3682</v>
      </c>
      <c r="BA511" t="s">
        <v>3630</v>
      </c>
      <c r="BB511"/>
    </row>
    <row r="512" spans="1:54" s="6" customFormat="1" x14ac:dyDescent="0.45">
      <c r="A512" s="5">
        <v>45775.462905092587</v>
      </c>
      <c r="B512" s="6">
        <v>412819044</v>
      </c>
      <c r="C512" s="6" t="s">
        <v>3565</v>
      </c>
      <c r="D512" s="6">
        <v>1</v>
      </c>
      <c r="E512" s="6" t="s">
        <v>65</v>
      </c>
      <c r="G512" s="6">
        <v>2590</v>
      </c>
      <c r="H512" s="6" t="s">
        <v>951</v>
      </c>
      <c r="I512" s="6">
        <v>1937</v>
      </c>
      <c r="J512" s="6" t="s">
        <v>952</v>
      </c>
      <c r="K512" s="6" t="s">
        <v>953</v>
      </c>
      <c r="L512" s="6" t="s">
        <v>954</v>
      </c>
      <c r="M512" s="6" t="s">
        <v>267</v>
      </c>
      <c r="N512" s="6" t="s">
        <v>946</v>
      </c>
      <c r="O512" s="6" t="s">
        <v>946</v>
      </c>
      <c r="P512" s="6" t="s">
        <v>947</v>
      </c>
      <c r="Q512" s="6">
        <v>0</v>
      </c>
      <c r="R512" s="6">
        <v>43.289437</v>
      </c>
      <c r="S512" s="6">
        <v>76.994337999999999</v>
      </c>
      <c r="T512" s="6" t="s">
        <v>765</v>
      </c>
      <c r="U512" s="6" t="s">
        <v>766</v>
      </c>
      <c r="V512" s="6" t="s">
        <v>106</v>
      </c>
      <c r="X512" s="6">
        <v>6000</v>
      </c>
      <c r="Y512" s="6">
        <v>1921</v>
      </c>
      <c r="Z512" s="6">
        <v>6</v>
      </c>
      <c r="AA512" s="6">
        <v>6</v>
      </c>
      <c r="AG512" s="6" t="s">
        <v>948</v>
      </c>
      <c r="AI512" s="6" t="s">
        <v>274</v>
      </c>
      <c r="AJ512" s="6" t="s">
        <v>347</v>
      </c>
      <c r="AK512" s="6" t="s">
        <v>1204</v>
      </c>
      <c r="AL512" s="6" t="b">
        <v>1</v>
      </c>
      <c r="AM512" s="6" t="b">
        <v>0</v>
      </c>
      <c r="AP512" t="s">
        <v>3631</v>
      </c>
      <c r="AQ512" t="s">
        <v>3632</v>
      </c>
      <c r="AR512" t="s">
        <v>3633</v>
      </c>
      <c r="AS512" t="s">
        <v>3634</v>
      </c>
      <c r="AT512" s="44" t="s">
        <v>274</v>
      </c>
      <c r="AU512" t="s">
        <v>275</v>
      </c>
      <c r="AV512" t="s">
        <v>3681</v>
      </c>
      <c r="AW512" t="s">
        <v>3681</v>
      </c>
      <c r="AX512" t="s">
        <v>3648</v>
      </c>
      <c r="AY512" t="s">
        <v>4090</v>
      </c>
      <c r="AZ512" t="s">
        <v>3682</v>
      </c>
      <c r="BA512" t="s">
        <v>3630</v>
      </c>
      <c r="BB512"/>
    </row>
    <row r="513" spans="1:54" s="6" customFormat="1" x14ac:dyDescent="0.45">
      <c r="A513" s="5">
        <v>45775.462650462963</v>
      </c>
      <c r="B513" s="6">
        <v>412819044</v>
      </c>
      <c r="C513" s="6" t="s">
        <v>3565</v>
      </c>
      <c r="D513" s="6">
        <v>1</v>
      </c>
      <c r="E513" s="6" t="s">
        <v>65</v>
      </c>
      <c r="G513" s="6">
        <v>2590</v>
      </c>
      <c r="H513" s="6" t="s">
        <v>951</v>
      </c>
      <c r="I513" s="6">
        <v>1937</v>
      </c>
      <c r="J513" s="6" t="s">
        <v>952</v>
      </c>
      <c r="K513" s="6" t="s">
        <v>953</v>
      </c>
      <c r="L513" s="6" t="s">
        <v>954</v>
      </c>
      <c r="M513" s="6" t="s">
        <v>267</v>
      </c>
      <c r="N513" s="6" t="s">
        <v>946</v>
      </c>
      <c r="O513" s="6" t="s">
        <v>946</v>
      </c>
      <c r="P513" s="6" t="s">
        <v>947</v>
      </c>
      <c r="Q513" s="6">
        <v>0</v>
      </c>
      <c r="R513" s="6">
        <v>43.289437</v>
      </c>
      <c r="S513" s="6">
        <v>76.994337999999999</v>
      </c>
      <c r="T513" s="6" t="s">
        <v>765</v>
      </c>
      <c r="U513" s="6" t="s">
        <v>766</v>
      </c>
      <c r="V513" s="6" t="s">
        <v>106</v>
      </c>
      <c r="X513" s="6">
        <v>6000</v>
      </c>
      <c r="Y513" s="6">
        <v>1920</v>
      </c>
      <c r="Z513" s="6">
        <v>6</v>
      </c>
      <c r="AA513" s="6">
        <v>26</v>
      </c>
      <c r="AB513" s="6">
        <v>1920</v>
      </c>
      <c r="AC513" s="6">
        <v>6</v>
      </c>
      <c r="AD513" s="6">
        <v>28</v>
      </c>
      <c r="AG513" s="6" t="s">
        <v>948</v>
      </c>
      <c r="AI513" s="6" t="s">
        <v>274</v>
      </c>
      <c r="AJ513" s="6" t="s">
        <v>347</v>
      </c>
      <c r="AK513" s="6" t="s">
        <v>1204</v>
      </c>
      <c r="AL513" s="6" t="b">
        <v>1</v>
      </c>
      <c r="AM513" s="6" t="b">
        <v>0</v>
      </c>
      <c r="AP513" t="s">
        <v>3631</v>
      </c>
      <c r="AQ513" t="s">
        <v>3632</v>
      </c>
      <c r="AR513" t="s">
        <v>3633</v>
      </c>
      <c r="AS513" t="s">
        <v>3634</v>
      </c>
      <c r="AT513" s="44" t="s">
        <v>274</v>
      </c>
      <c r="AU513" t="s">
        <v>275</v>
      </c>
      <c r="AV513" t="s">
        <v>3681</v>
      </c>
      <c r="AW513" t="s">
        <v>3681</v>
      </c>
      <c r="AX513" t="s">
        <v>3648</v>
      </c>
      <c r="AY513" t="s">
        <v>4090</v>
      </c>
      <c r="AZ513" t="s">
        <v>3682</v>
      </c>
      <c r="BA513" t="s">
        <v>3630</v>
      </c>
      <c r="BB513"/>
    </row>
    <row r="514" spans="1:54" s="6" customFormat="1" x14ac:dyDescent="0.45">
      <c r="A514" s="5">
        <v>45775.461851851847</v>
      </c>
      <c r="B514" s="6">
        <v>412819044</v>
      </c>
      <c r="C514" s="6" t="s">
        <v>3565</v>
      </c>
      <c r="D514" s="6">
        <v>1</v>
      </c>
      <c r="E514" s="6" t="s">
        <v>65</v>
      </c>
      <c r="G514" s="6">
        <v>2590</v>
      </c>
      <c r="H514" s="6" t="s">
        <v>951</v>
      </c>
      <c r="I514" s="6">
        <v>1937</v>
      </c>
      <c r="J514" s="6" t="s">
        <v>952</v>
      </c>
      <c r="K514" s="6" t="s">
        <v>953</v>
      </c>
      <c r="L514" s="6" t="s">
        <v>954</v>
      </c>
      <c r="M514" s="6" t="s">
        <v>267</v>
      </c>
      <c r="N514" s="6" t="s">
        <v>946</v>
      </c>
      <c r="O514" s="6" t="s">
        <v>946</v>
      </c>
      <c r="P514" s="6" t="s">
        <v>947</v>
      </c>
      <c r="Q514" s="6">
        <v>0</v>
      </c>
      <c r="R514" s="6">
        <v>43.289437</v>
      </c>
      <c r="S514" s="6">
        <v>76.994337999999999</v>
      </c>
      <c r="T514" s="6" t="s">
        <v>765</v>
      </c>
      <c r="U514" s="6" t="s">
        <v>766</v>
      </c>
      <c r="V514" s="6" t="s">
        <v>106</v>
      </c>
      <c r="X514" s="6">
        <v>6000</v>
      </c>
      <c r="Y514" s="6">
        <v>1919</v>
      </c>
      <c r="Z514" s="6">
        <v>6</v>
      </c>
      <c r="AA514" s="6">
        <v>4</v>
      </c>
      <c r="AB514" s="6">
        <v>1919</v>
      </c>
      <c r="AC514" s="6">
        <v>6</v>
      </c>
      <c r="AD514" s="6">
        <v>5</v>
      </c>
      <c r="AE514" s="6" t="s">
        <v>1122</v>
      </c>
      <c r="AG514" s="6" t="s">
        <v>948</v>
      </c>
      <c r="AI514" s="6" t="s">
        <v>274</v>
      </c>
      <c r="AJ514" s="6" t="s">
        <v>347</v>
      </c>
      <c r="AK514" s="6" t="s">
        <v>1204</v>
      </c>
      <c r="AL514" s="6" t="b">
        <v>1</v>
      </c>
      <c r="AM514" s="6" t="b">
        <v>0</v>
      </c>
      <c r="AP514" t="s">
        <v>3631</v>
      </c>
      <c r="AQ514" t="s">
        <v>3632</v>
      </c>
      <c r="AR514" t="s">
        <v>3633</v>
      </c>
      <c r="AS514" t="s">
        <v>3634</v>
      </c>
      <c r="AT514" s="44" t="s">
        <v>274</v>
      </c>
      <c r="AU514" t="s">
        <v>275</v>
      </c>
      <c r="AV514" t="s">
        <v>3681</v>
      </c>
      <c r="AW514" t="s">
        <v>3681</v>
      </c>
      <c r="AX514" t="s">
        <v>3648</v>
      </c>
      <c r="AY514" t="s">
        <v>4090</v>
      </c>
      <c r="AZ514" t="s">
        <v>3682</v>
      </c>
      <c r="BA514" t="s">
        <v>3630</v>
      </c>
      <c r="BB514"/>
    </row>
    <row r="515" spans="1:54" s="6" customFormat="1" x14ac:dyDescent="0.45">
      <c r="A515" s="5">
        <v>45775.461064814823</v>
      </c>
      <c r="B515" s="6">
        <v>412819044</v>
      </c>
      <c r="C515" s="6" t="s">
        <v>3565</v>
      </c>
      <c r="D515" s="6">
        <v>1</v>
      </c>
      <c r="E515" s="6" t="s">
        <v>51</v>
      </c>
      <c r="G515" s="6">
        <v>2590</v>
      </c>
      <c r="H515" s="6" t="s">
        <v>951</v>
      </c>
      <c r="I515" s="6">
        <v>1937</v>
      </c>
      <c r="J515" s="6" t="s">
        <v>952</v>
      </c>
      <c r="K515" s="6" t="s">
        <v>953</v>
      </c>
      <c r="L515" s="6" t="s">
        <v>954</v>
      </c>
      <c r="M515" s="6" t="s">
        <v>267</v>
      </c>
      <c r="N515" s="6" t="s">
        <v>946</v>
      </c>
      <c r="O515" s="6" t="s">
        <v>946</v>
      </c>
      <c r="P515" s="6" t="s">
        <v>947</v>
      </c>
      <c r="Q515" s="6">
        <v>0</v>
      </c>
      <c r="R515" s="6">
        <v>43.289437</v>
      </c>
      <c r="S515" s="6">
        <v>76.994337999999999</v>
      </c>
      <c r="T515" s="6" t="s">
        <v>765</v>
      </c>
      <c r="U515" s="6" t="s">
        <v>766</v>
      </c>
      <c r="V515" s="6" t="s">
        <v>106</v>
      </c>
      <c r="X515" s="6">
        <v>6000</v>
      </c>
      <c r="Y515" s="6">
        <v>1919</v>
      </c>
      <c r="Z515" s="6">
        <v>5</v>
      </c>
      <c r="AA515" s="6">
        <v>1</v>
      </c>
      <c r="AB515" s="6">
        <v>1919</v>
      </c>
      <c r="AC515" s="6">
        <v>5</v>
      </c>
      <c r="AD515" s="6">
        <v>15</v>
      </c>
      <c r="AG515" s="6" t="s">
        <v>948</v>
      </c>
      <c r="AI515" s="6" t="s">
        <v>274</v>
      </c>
      <c r="AJ515" s="6" t="s">
        <v>347</v>
      </c>
      <c r="AK515" s="6" t="s">
        <v>1204</v>
      </c>
      <c r="AL515" s="6" t="b">
        <v>1</v>
      </c>
      <c r="AM515" s="6" t="b">
        <v>0</v>
      </c>
      <c r="AP515" t="s">
        <v>3631</v>
      </c>
      <c r="AQ515" t="s">
        <v>3632</v>
      </c>
      <c r="AR515" t="s">
        <v>3633</v>
      </c>
      <c r="AS515" t="s">
        <v>3634</v>
      </c>
      <c r="AT515" s="44" t="s">
        <v>274</v>
      </c>
      <c r="AU515" t="s">
        <v>275</v>
      </c>
      <c r="AV515" t="s">
        <v>3681</v>
      </c>
      <c r="AW515" t="s">
        <v>3681</v>
      </c>
      <c r="AX515" t="s">
        <v>3648</v>
      </c>
      <c r="AY515" t="s">
        <v>4090</v>
      </c>
      <c r="AZ515" t="s">
        <v>3682</v>
      </c>
      <c r="BA515" t="s">
        <v>3630</v>
      </c>
      <c r="BB515"/>
    </row>
    <row r="516" spans="1:54" s="6" customFormat="1" x14ac:dyDescent="0.45">
      <c r="A516" s="5">
        <v>45775.459988425922</v>
      </c>
      <c r="B516" s="6">
        <v>412819044</v>
      </c>
      <c r="C516" s="6" t="s">
        <v>3565</v>
      </c>
      <c r="D516" s="6">
        <v>1</v>
      </c>
      <c r="E516" s="6" t="s">
        <v>51</v>
      </c>
      <c r="G516" s="6">
        <v>2590</v>
      </c>
      <c r="H516" s="6" t="s">
        <v>951</v>
      </c>
      <c r="I516" s="6">
        <v>1937</v>
      </c>
      <c r="J516" s="6" t="s">
        <v>952</v>
      </c>
      <c r="K516" s="6" t="s">
        <v>953</v>
      </c>
      <c r="L516" s="6" t="s">
        <v>954</v>
      </c>
      <c r="M516" s="6" t="s">
        <v>267</v>
      </c>
      <c r="N516" s="6" t="s">
        <v>946</v>
      </c>
      <c r="O516" s="6" t="s">
        <v>946</v>
      </c>
      <c r="P516" s="6" t="s">
        <v>946</v>
      </c>
      <c r="Q516" s="6">
        <v>0</v>
      </c>
      <c r="V516" s="6" t="s">
        <v>119</v>
      </c>
      <c r="X516" s="6">
        <v>50000</v>
      </c>
      <c r="Y516" s="6">
        <v>1937</v>
      </c>
      <c r="AG516" s="6" t="s">
        <v>948</v>
      </c>
      <c r="AH516" s="6" t="s">
        <v>1086</v>
      </c>
      <c r="AI516" s="6" t="s">
        <v>274</v>
      </c>
      <c r="AJ516" s="6" t="s">
        <v>347</v>
      </c>
      <c r="AK516" s="6" t="s">
        <v>1206</v>
      </c>
      <c r="AL516" s="6" t="b">
        <v>1</v>
      </c>
      <c r="AM516" s="6" t="b">
        <v>0</v>
      </c>
      <c r="AP516" t="s">
        <v>3631</v>
      </c>
      <c r="AQ516" t="s">
        <v>3632</v>
      </c>
      <c r="AR516" t="s">
        <v>3633</v>
      </c>
      <c r="AS516" t="s">
        <v>3634</v>
      </c>
      <c r="AT516" s="44" t="s">
        <v>274</v>
      </c>
      <c r="AU516" t="s">
        <v>287</v>
      </c>
      <c r="AV516" t="s">
        <v>3683</v>
      </c>
      <c r="AW516" t="s">
        <v>3683</v>
      </c>
      <c r="AX516" t="s">
        <v>3657</v>
      </c>
      <c r="AY516" t="s">
        <v>4091</v>
      </c>
      <c r="AZ516" t="s">
        <v>3684</v>
      </c>
      <c r="BA516" t="s">
        <v>3630</v>
      </c>
      <c r="BB516"/>
    </row>
    <row r="517" spans="1:54" s="6" customFormat="1" x14ac:dyDescent="0.45">
      <c r="A517" s="5">
        <v>45775.459618055553</v>
      </c>
      <c r="B517" s="6">
        <v>412819044</v>
      </c>
      <c r="C517" s="6" t="s">
        <v>3565</v>
      </c>
      <c r="D517" s="6">
        <v>1</v>
      </c>
      <c r="E517" s="6" t="s">
        <v>65</v>
      </c>
      <c r="G517" s="6">
        <v>2590</v>
      </c>
      <c r="H517" s="6" t="s">
        <v>951</v>
      </c>
      <c r="I517" s="6">
        <v>1937</v>
      </c>
      <c r="J517" s="6" t="s">
        <v>952</v>
      </c>
      <c r="K517" s="6" t="s">
        <v>953</v>
      </c>
      <c r="L517" s="6" t="s">
        <v>954</v>
      </c>
      <c r="M517" s="6" t="s">
        <v>267</v>
      </c>
      <c r="N517" s="6" t="s">
        <v>946</v>
      </c>
      <c r="O517" s="6" t="s">
        <v>946</v>
      </c>
      <c r="P517" s="6" t="s">
        <v>946</v>
      </c>
      <c r="Q517" s="6">
        <v>0</v>
      </c>
      <c r="V517" s="6" t="s">
        <v>119</v>
      </c>
      <c r="X517" s="6">
        <v>50000</v>
      </c>
      <c r="Y517" s="6">
        <v>1919</v>
      </c>
      <c r="Z517" s="6">
        <v>6</v>
      </c>
      <c r="AA517" s="6">
        <v>25</v>
      </c>
      <c r="AB517" s="6">
        <v>1919</v>
      </c>
      <c r="AC517" s="6">
        <v>6</v>
      </c>
      <c r="AD517" s="6">
        <v>30</v>
      </c>
      <c r="AG517" s="6" t="s">
        <v>948</v>
      </c>
      <c r="AI517" s="6" t="s">
        <v>274</v>
      </c>
      <c r="AJ517" s="6" t="s">
        <v>347</v>
      </c>
      <c r="AK517" s="6" t="s">
        <v>1206</v>
      </c>
      <c r="AL517" s="6" t="b">
        <v>1</v>
      </c>
      <c r="AM517" s="6" t="b">
        <v>0</v>
      </c>
      <c r="AP517" t="s">
        <v>3631</v>
      </c>
      <c r="AQ517" t="s">
        <v>3632</v>
      </c>
      <c r="AR517" t="s">
        <v>3633</v>
      </c>
      <c r="AS517" t="s">
        <v>3634</v>
      </c>
      <c r="AT517" s="44" t="s">
        <v>274</v>
      </c>
      <c r="AU517" t="s">
        <v>287</v>
      </c>
      <c r="AV517" t="s">
        <v>3683</v>
      </c>
      <c r="AW517" t="s">
        <v>3683</v>
      </c>
      <c r="AX517" t="s">
        <v>3657</v>
      </c>
      <c r="AY517" t="s">
        <v>4091</v>
      </c>
      <c r="AZ517" t="s">
        <v>3684</v>
      </c>
      <c r="BA517" t="s">
        <v>3630</v>
      </c>
      <c r="BB517"/>
    </row>
    <row r="518" spans="1:54" s="6" customFormat="1" x14ac:dyDescent="0.45">
      <c r="A518" s="5">
        <v>45775.458055555559</v>
      </c>
      <c r="B518" s="6">
        <v>412819044</v>
      </c>
      <c r="C518" s="6" t="s">
        <v>3565</v>
      </c>
      <c r="D518" s="6">
        <v>9</v>
      </c>
      <c r="E518" s="6" t="s">
        <v>1208</v>
      </c>
      <c r="G518" s="6">
        <v>2590</v>
      </c>
      <c r="H518" s="6" t="s">
        <v>951</v>
      </c>
      <c r="I518" s="6">
        <v>1937</v>
      </c>
      <c r="J518" s="6" t="s">
        <v>952</v>
      </c>
      <c r="K518" s="6" t="s">
        <v>953</v>
      </c>
      <c r="L518" s="6" t="s">
        <v>954</v>
      </c>
      <c r="M518" s="6" t="s">
        <v>267</v>
      </c>
      <c r="N518" s="6" t="s">
        <v>946</v>
      </c>
      <c r="O518" s="6" t="s">
        <v>946</v>
      </c>
      <c r="P518" s="6" t="s">
        <v>1053</v>
      </c>
      <c r="Q518" s="6">
        <v>0</v>
      </c>
      <c r="V518" s="6" t="s">
        <v>119</v>
      </c>
      <c r="X518" s="6">
        <v>50000</v>
      </c>
      <c r="Y518" s="6">
        <v>1937</v>
      </c>
      <c r="AG518" s="6" t="s">
        <v>948</v>
      </c>
      <c r="AH518" s="6" t="s">
        <v>1207</v>
      </c>
      <c r="AI518" s="6" t="s">
        <v>274</v>
      </c>
      <c r="AJ518" s="6" t="s">
        <v>347</v>
      </c>
      <c r="AK518" s="6" t="s">
        <v>304</v>
      </c>
      <c r="AL518" s="6" t="b">
        <v>1</v>
      </c>
      <c r="AM518" s="6" t="b">
        <v>0</v>
      </c>
      <c r="AP518" t="s">
        <v>3631</v>
      </c>
      <c r="AQ518" t="s">
        <v>3632</v>
      </c>
      <c r="AR518" t="s">
        <v>3633</v>
      </c>
      <c r="AS518" t="s">
        <v>3634</v>
      </c>
      <c r="AT518" s="44" t="s">
        <v>274</v>
      </c>
      <c r="AU518" t="s">
        <v>303</v>
      </c>
      <c r="AV518" t="s">
        <v>3687</v>
      </c>
      <c r="AW518" t="s">
        <v>3687</v>
      </c>
      <c r="AX518" t="s">
        <v>3648</v>
      </c>
      <c r="AY518" t="s">
        <v>4092</v>
      </c>
      <c r="AZ518" t="s">
        <v>3688</v>
      </c>
      <c r="BA518" t="s">
        <v>3630</v>
      </c>
      <c r="BB518"/>
    </row>
    <row r="519" spans="1:54" s="6" customFormat="1" x14ac:dyDescent="0.45">
      <c r="A519" s="5">
        <v>45775.457638888889</v>
      </c>
      <c r="B519" s="6">
        <v>412819044</v>
      </c>
      <c r="C519" s="6" t="s">
        <v>3565</v>
      </c>
      <c r="D519" s="6">
        <v>2</v>
      </c>
      <c r="E519" s="6" t="s">
        <v>247</v>
      </c>
      <c r="G519" s="6">
        <v>2590</v>
      </c>
      <c r="H519" s="6" t="s">
        <v>951</v>
      </c>
      <c r="I519" s="6">
        <v>1937</v>
      </c>
      <c r="J519" s="6" t="s">
        <v>952</v>
      </c>
      <c r="K519" s="6" t="s">
        <v>953</v>
      </c>
      <c r="L519" s="6" t="s">
        <v>954</v>
      </c>
      <c r="M519" s="6" t="s">
        <v>267</v>
      </c>
      <c r="N519" s="6" t="s">
        <v>946</v>
      </c>
      <c r="O519" s="6" t="s">
        <v>946</v>
      </c>
      <c r="P519" s="6" t="s">
        <v>1018</v>
      </c>
      <c r="Q519" s="6">
        <v>0</v>
      </c>
      <c r="R519" s="6">
        <v>45.718308999999998</v>
      </c>
      <c r="S519" s="6">
        <v>77.246391000000003</v>
      </c>
      <c r="T519" s="6" t="s">
        <v>1019</v>
      </c>
      <c r="U519" s="6" t="s">
        <v>1020</v>
      </c>
      <c r="V519" s="6" t="s">
        <v>106</v>
      </c>
      <c r="X519" s="6">
        <v>50000</v>
      </c>
      <c r="Y519" s="6">
        <v>1908</v>
      </c>
      <c r="AB519" s="6">
        <v>1910</v>
      </c>
      <c r="AG519" s="6" t="s">
        <v>948</v>
      </c>
      <c r="AH519" s="6" t="s">
        <v>1209</v>
      </c>
      <c r="AI519" s="6" t="s">
        <v>274</v>
      </c>
      <c r="AJ519" s="6" t="s">
        <v>347</v>
      </c>
      <c r="AK519" s="6" t="s">
        <v>304</v>
      </c>
      <c r="AL519" s="6" t="b">
        <v>1</v>
      </c>
      <c r="AM519" s="6" t="b">
        <v>0</v>
      </c>
      <c r="AP519" t="s">
        <v>3631</v>
      </c>
      <c r="AQ519" t="s">
        <v>3632</v>
      </c>
      <c r="AR519" t="s">
        <v>3633</v>
      </c>
      <c r="AS519" t="s">
        <v>3634</v>
      </c>
      <c r="AT519" s="44" t="s">
        <v>274</v>
      </c>
      <c r="AU519" t="s">
        <v>303</v>
      </c>
      <c r="AV519" t="s">
        <v>3687</v>
      </c>
      <c r="AW519" t="s">
        <v>3687</v>
      </c>
      <c r="AX519" t="s">
        <v>3648</v>
      </c>
      <c r="AY519" t="s">
        <v>4092</v>
      </c>
      <c r="AZ519" t="s">
        <v>3688</v>
      </c>
      <c r="BA519" t="s">
        <v>3630</v>
      </c>
      <c r="BB519"/>
    </row>
    <row r="520" spans="1:54" s="6" customFormat="1" x14ac:dyDescent="0.45">
      <c r="A520" s="5">
        <v>45775.456736111111</v>
      </c>
      <c r="B520" s="6">
        <v>412819044</v>
      </c>
      <c r="C520" s="6" t="s">
        <v>3565</v>
      </c>
      <c r="D520" s="6">
        <v>1</v>
      </c>
      <c r="E520" s="6" t="s">
        <v>65</v>
      </c>
      <c r="G520" s="6">
        <v>2590</v>
      </c>
      <c r="H520" s="6" t="s">
        <v>951</v>
      </c>
      <c r="I520" s="6">
        <v>1937</v>
      </c>
      <c r="J520" s="6" t="s">
        <v>952</v>
      </c>
      <c r="K520" s="6" t="s">
        <v>953</v>
      </c>
      <c r="L520" s="6" t="s">
        <v>954</v>
      </c>
      <c r="M520" s="6" t="s">
        <v>267</v>
      </c>
      <c r="N520" s="6" t="s">
        <v>946</v>
      </c>
      <c r="O520" s="6" t="s">
        <v>946</v>
      </c>
      <c r="P520" s="6" t="s">
        <v>947</v>
      </c>
      <c r="Q520" s="6">
        <v>0</v>
      </c>
      <c r="R520" s="6">
        <v>43.289437</v>
      </c>
      <c r="S520" s="6">
        <v>76.994337999999999</v>
      </c>
      <c r="T520" s="6" t="s">
        <v>765</v>
      </c>
      <c r="U520" s="6" t="s">
        <v>766</v>
      </c>
      <c r="V520" s="6" t="s">
        <v>106</v>
      </c>
      <c r="X520" s="6">
        <v>6000</v>
      </c>
      <c r="Y520" s="6">
        <v>1921</v>
      </c>
      <c r="AG520" s="6" t="s">
        <v>948</v>
      </c>
      <c r="AI520" s="6" t="s">
        <v>274</v>
      </c>
      <c r="AJ520" s="6" t="s">
        <v>347</v>
      </c>
      <c r="AK520" s="6" t="s">
        <v>304</v>
      </c>
      <c r="AL520" s="6" t="b">
        <v>1</v>
      </c>
      <c r="AM520" s="6" t="b">
        <v>0</v>
      </c>
      <c r="AP520" t="s">
        <v>3631</v>
      </c>
      <c r="AQ520" t="s">
        <v>3632</v>
      </c>
      <c r="AR520" t="s">
        <v>3633</v>
      </c>
      <c r="AS520" t="s">
        <v>3634</v>
      </c>
      <c r="AT520" s="44" t="s">
        <v>274</v>
      </c>
      <c r="AU520" t="s">
        <v>303</v>
      </c>
      <c r="AV520" t="s">
        <v>3687</v>
      </c>
      <c r="AW520" t="s">
        <v>3687</v>
      </c>
      <c r="AX520" t="s">
        <v>3648</v>
      </c>
      <c r="AY520" t="s">
        <v>4092</v>
      </c>
      <c r="AZ520" t="s">
        <v>3688</v>
      </c>
      <c r="BA520" t="s">
        <v>3630</v>
      </c>
      <c r="BB520"/>
    </row>
    <row r="521" spans="1:54" s="6" customFormat="1" x14ac:dyDescent="0.45">
      <c r="A521" s="5">
        <v>45775.456226851849</v>
      </c>
      <c r="B521" s="6">
        <v>412819044</v>
      </c>
      <c r="C521" s="6" t="s">
        <v>3565</v>
      </c>
      <c r="D521" s="6">
        <v>3</v>
      </c>
      <c r="E521" s="6" t="s">
        <v>846</v>
      </c>
      <c r="G521" s="6">
        <v>2590</v>
      </c>
      <c r="H521" s="6" t="s">
        <v>951</v>
      </c>
      <c r="I521" s="6">
        <v>1937</v>
      </c>
      <c r="J521" s="6" t="s">
        <v>952</v>
      </c>
      <c r="K521" s="6" t="s">
        <v>953</v>
      </c>
      <c r="L521" s="6" t="s">
        <v>954</v>
      </c>
      <c r="M521" s="6" t="s">
        <v>267</v>
      </c>
      <c r="N521" s="6" t="s">
        <v>946</v>
      </c>
      <c r="O521" s="6" t="s">
        <v>946</v>
      </c>
      <c r="P521" s="6" t="s">
        <v>947</v>
      </c>
      <c r="Q521" s="6">
        <v>0</v>
      </c>
      <c r="R521" s="6">
        <v>43.289437</v>
      </c>
      <c r="S521" s="6">
        <v>76.994337999999999</v>
      </c>
      <c r="T521" s="6" t="s">
        <v>765</v>
      </c>
      <c r="U521" s="6" t="s">
        <v>766</v>
      </c>
      <c r="V521" s="6" t="s">
        <v>106</v>
      </c>
      <c r="X521" s="6">
        <v>6000</v>
      </c>
      <c r="Y521" s="6">
        <v>1921</v>
      </c>
      <c r="Z521" s="6">
        <v>7</v>
      </c>
      <c r="AG521" s="6" t="s">
        <v>948</v>
      </c>
      <c r="AH521" s="6" t="s">
        <v>955</v>
      </c>
      <c r="AI521" s="6" t="s">
        <v>274</v>
      </c>
      <c r="AJ521" s="6" t="s">
        <v>347</v>
      </c>
      <c r="AK521" s="6" t="s">
        <v>304</v>
      </c>
      <c r="AL521" s="6" t="b">
        <v>1</v>
      </c>
      <c r="AM521" s="6" t="b">
        <v>0</v>
      </c>
      <c r="AP521" t="s">
        <v>3631</v>
      </c>
      <c r="AQ521" t="s">
        <v>3632</v>
      </c>
      <c r="AR521" t="s">
        <v>3633</v>
      </c>
      <c r="AS521" t="s">
        <v>3634</v>
      </c>
      <c r="AT521" s="44" t="s">
        <v>274</v>
      </c>
      <c r="AU521" t="s">
        <v>303</v>
      </c>
      <c r="AV521" t="s">
        <v>3687</v>
      </c>
      <c r="AW521" t="s">
        <v>3687</v>
      </c>
      <c r="AX521" t="s">
        <v>3648</v>
      </c>
      <c r="AY521" t="s">
        <v>4092</v>
      </c>
      <c r="AZ521" t="s">
        <v>3688</v>
      </c>
      <c r="BA521" t="s">
        <v>3630</v>
      </c>
      <c r="BB521"/>
    </row>
    <row r="522" spans="1:54" s="6" customFormat="1" x14ac:dyDescent="0.45">
      <c r="A522" s="5">
        <v>45775.455914351864</v>
      </c>
      <c r="B522" s="6">
        <v>412819044</v>
      </c>
      <c r="C522" s="6" t="s">
        <v>3565</v>
      </c>
      <c r="D522" s="6">
        <v>1</v>
      </c>
      <c r="E522" s="6" t="s">
        <v>65</v>
      </c>
      <c r="G522" s="6">
        <v>2590</v>
      </c>
      <c r="H522" s="6" t="s">
        <v>951</v>
      </c>
      <c r="I522" s="6">
        <v>1937</v>
      </c>
      <c r="J522" s="6" t="s">
        <v>952</v>
      </c>
      <c r="K522" s="6" t="s">
        <v>953</v>
      </c>
      <c r="L522" s="6" t="s">
        <v>954</v>
      </c>
      <c r="M522" s="6" t="s">
        <v>267</v>
      </c>
      <c r="N522" s="6" t="s">
        <v>946</v>
      </c>
      <c r="O522" s="6" t="s">
        <v>946</v>
      </c>
      <c r="P522" s="6" t="s">
        <v>947</v>
      </c>
      <c r="Q522" s="6">
        <v>0</v>
      </c>
      <c r="R522" s="6">
        <v>43.289437</v>
      </c>
      <c r="S522" s="6">
        <v>76.994337999999999</v>
      </c>
      <c r="T522" s="6" t="s">
        <v>765</v>
      </c>
      <c r="U522" s="6" t="s">
        <v>766</v>
      </c>
      <c r="V522" s="6" t="s">
        <v>106</v>
      </c>
      <c r="X522" s="6">
        <v>6000</v>
      </c>
      <c r="Y522" s="6">
        <v>1919</v>
      </c>
      <c r="Z522" s="6">
        <v>7</v>
      </c>
      <c r="AG522" s="6" t="s">
        <v>948</v>
      </c>
      <c r="AH522" s="6" t="s">
        <v>987</v>
      </c>
      <c r="AI522" s="6" t="s">
        <v>274</v>
      </c>
      <c r="AJ522" s="6" t="s">
        <v>347</v>
      </c>
      <c r="AK522" s="6" t="s">
        <v>304</v>
      </c>
      <c r="AL522" s="6" t="b">
        <v>1</v>
      </c>
      <c r="AM522" s="6" t="b">
        <v>0</v>
      </c>
      <c r="AP522" t="s">
        <v>3631</v>
      </c>
      <c r="AQ522" t="s">
        <v>3632</v>
      </c>
      <c r="AR522" t="s">
        <v>3633</v>
      </c>
      <c r="AS522" t="s">
        <v>3634</v>
      </c>
      <c r="AT522" s="44" t="s">
        <v>274</v>
      </c>
      <c r="AU522" t="s">
        <v>303</v>
      </c>
      <c r="AV522" t="s">
        <v>3687</v>
      </c>
      <c r="AW522" t="s">
        <v>3687</v>
      </c>
      <c r="AX522" t="s">
        <v>3648</v>
      </c>
      <c r="AY522" t="s">
        <v>4092</v>
      </c>
      <c r="AZ522" t="s">
        <v>3688</v>
      </c>
      <c r="BA522" t="s">
        <v>3630</v>
      </c>
      <c r="BB522"/>
    </row>
    <row r="523" spans="1:54" s="6" customFormat="1" x14ac:dyDescent="0.45">
      <c r="A523" s="5">
        <v>45775.455613425933</v>
      </c>
      <c r="B523" s="6">
        <v>412819044</v>
      </c>
      <c r="C523" s="6" t="s">
        <v>3565</v>
      </c>
      <c r="D523" s="6">
        <v>1</v>
      </c>
      <c r="E523" s="6" t="s">
        <v>51</v>
      </c>
      <c r="G523" s="6">
        <v>2590</v>
      </c>
      <c r="H523" s="6" t="s">
        <v>951</v>
      </c>
      <c r="I523" s="6">
        <v>1937</v>
      </c>
      <c r="J523" s="6" t="s">
        <v>952</v>
      </c>
      <c r="K523" s="6" t="s">
        <v>953</v>
      </c>
      <c r="L523" s="6" t="s">
        <v>954</v>
      </c>
      <c r="M523" s="6" t="s">
        <v>267</v>
      </c>
      <c r="N523" s="6" t="s">
        <v>946</v>
      </c>
      <c r="O523" s="6" t="s">
        <v>946</v>
      </c>
      <c r="P523" s="6" t="s">
        <v>947</v>
      </c>
      <c r="Q523" s="6">
        <v>0</v>
      </c>
      <c r="R523" s="6">
        <v>43.289437</v>
      </c>
      <c r="S523" s="6">
        <v>76.994337999999999</v>
      </c>
      <c r="T523" s="6" t="s">
        <v>765</v>
      </c>
      <c r="U523" s="6" t="s">
        <v>766</v>
      </c>
      <c r="V523" s="6" t="s">
        <v>106</v>
      </c>
      <c r="X523" s="6">
        <v>6000</v>
      </c>
      <c r="Y523" s="6">
        <v>1919</v>
      </c>
      <c r="Z523" s="6">
        <v>7</v>
      </c>
      <c r="AA523" s="6">
        <v>10</v>
      </c>
      <c r="AB523" s="6">
        <v>1919</v>
      </c>
      <c r="AC523" s="6">
        <v>7</v>
      </c>
      <c r="AD523" s="6">
        <v>20</v>
      </c>
      <c r="AG523" s="6" t="s">
        <v>948</v>
      </c>
      <c r="AI523" s="6" t="s">
        <v>274</v>
      </c>
      <c r="AJ523" s="6" t="s">
        <v>347</v>
      </c>
      <c r="AK523" s="6" t="s">
        <v>304</v>
      </c>
      <c r="AL523" s="6" t="b">
        <v>1</v>
      </c>
      <c r="AM523" s="6" t="b">
        <v>0</v>
      </c>
      <c r="AP523" t="s">
        <v>3631</v>
      </c>
      <c r="AQ523" t="s">
        <v>3632</v>
      </c>
      <c r="AR523" t="s">
        <v>3633</v>
      </c>
      <c r="AS523" t="s">
        <v>3634</v>
      </c>
      <c r="AT523" s="44" t="s">
        <v>274</v>
      </c>
      <c r="AU523" t="s">
        <v>303</v>
      </c>
      <c r="AV523" t="s">
        <v>3687</v>
      </c>
      <c r="AW523" t="s">
        <v>3687</v>
      </c>
      <c r="AX523" t="s">
        <v>3648</v>
      </c>
      <c r="AY523" t="s">
        <v>4092</v>
      </c>
      <c r="AZ523" t="s">
        <v>3688</v>
      </c>
      <c r="BA523" t="s">
        <v>3630</v>
      </c>
      <c r="BB523"/>
    </row>
    <row r="524" spans="1:54" s="6" customFormat="1" x14ac:dyDescent="0.45">
      <c r="A524" s="5">
        <v>45775.455289351863</v>
      </c>
      <c r="B524" s="6">
        <v>412819044</v>
      </c>
      <c r="C524" s="6" t="s">
        <v>3565</v>
      </c>
      <c r="D524" s="6">
        <v>1</v>
      </c>
      <c r="E524" s="6" t="s">
        <v>65</v>
      </c>
      <c r="G524" s="6">
        <v>2590</v>
      </c>
      <c r="H524" s="6" t="s">
        <v>951</v>
      </c>
      <c r="I524" s="6">
        <v>1937</v>
      </c>
      <c r="J524" s="6" t="s">
        <v>952</v>
      </c>
      <c r="K524" s="6" t="s">
        <v>953</v>
      </c>
      <c r="L524" s="6" t="s">
        <v>954</v>
      </c>
      <c r="M524" s="6" t="s">
        <v>267</v>
      </c>
      <c r="N524" s="6" t="s">
        <v>946</v>
      </c>
      <c r="O524" s="6" t="s">
        <v>946</v>
      </c>
      <c r="P524" s="6" t="s">
        <v>947</v>
      </c>
      <c r="Q524" s="6">
        <v>0</v>
      </c>
      <c r="R524" s="6">
        <v>43.289437</v>
      </c>
      <c r="S524" s="6">
        <v>76.994337999999999</v>
      </c>
      <c r="T524" s="6" t="s">
        <v>765</v>
      </c>
      <c r="U524" s="6" t="s">
        <v>766</v>
      </c>
      <c r="V524" s="6" t="s">
        <v>106</v>
      </c>
      <c r="X524" s="6">
        <v>6000</v>
      </c>
      <c r="Y524" s="6">
        <v>1921</v>
      </c>
      <c r="Z524" s="6">
        <v>6</v>
      </c>
      <c r="AA524" s="6">
        <v>10</v>
      </c>
      <c r="AB524" s="6">
        <v>1921</v>
      </c>
      <c r="AC524" s="6">
        <v>6</v>
      </c>
      <c r="AD524" s="6">
        <v>12</v>
      </c>
      <c r="AG524" s="6" t="s">
        <v>948</v>
      </c>
      <c r="AI524" s="6" t="s">
        <v>274</v>
      </c>
      <c r="AJ524" s="6" t="s">
        <v>347</v>
      </c>
      <c r="AK524" s="6" t="s">
        <v>304</v>
      </c>
      <c r="AL524" s="6" t="b">
        <v>1</v>
      </c>
      <c r="AM524" s="6" t="b">
        <v>0</v>
      </c>
      <c r="AP524" t="s">
        <v>3631</v>
      </c>
      <c r="AQ524" t="s">
        <v>3632</v>
      </c>
      <c r="AR524" t="s">
        <v>3633</v>
      </c>
      <c r="AS524" t="s">
        <v>3634</v>
      </c>
      <c r="AT524" s="44" t="s">
        <v>274</v>
      </c>
      <c r="AU524" t="s">
        <v>303</v>
      </c>
      <c r="AV524" t="s">
        <v>3687</v>
      </c>
      <c r="AW524" t="s">
        <v>3687</v>
      </c>
      <c r="AX524" t="s">
        <v>3648</v>
      </c>
      <c r="AY524" t="s">
        <v>4092</v>
      </c>
      <c r="AZ524" t="s">
        <v>3688</v>
      </c>
      <c r="BA524" t="s">
        <v>3630</v>
      </c>
      <c r="BB524"/>
    </row>
    <row r="525" spans="1:54" s="6" customFormat="1" x14ac:dyDescent="0.45">
      <c r="A525" s="5">
        <v>45775.454965277779</v>
      </c>
      <c r="B525" s="6">
        <v>412819044</v>
      </c>
      <c r="C525" s="6" t="s">
        <v>3565</v>
      </c>
      <c r="D525" s="6">
        <v>6</v>
      </c>
      <c r="E525" s="6" t="s">
        <v>1197</v>
      </c>
      <c r="G525" s="6">
        <v>2590</v>
      </c>
      <c r="H525" s="6" t="s">
        <v>951</v>
      </c>
      <c r="I525" s="6">
        <v>1937</v>
      </c>
      <c r="J525" s="6" t="s">
        <v>952</v>
      </c>
      <c r="K525" s="6" t="s">
        <v>953</v>
      </c>
      <c r="L525" s="6" t="s">
        <v>954</v>
      </c>
      <c r="M525" s="6" t="s">
        <v>267</v>
      </c>
      <c r="N525" s="6" t="s">
        <v>946</v>
      </c>
      <c r="O525" s="6" t="s">
        <v>946</v>
      </c>
      <c r="P525" s="6" t="s">
        <v>947</v>
      </c>
      <c r="Q525" s="6">
        <v>0</v>
      </c>
      <c r="R525" s="6">
        <v>43.289437</v>
      </c>
      <c r="S525" s="6">
        <v>76.994337999999999</v>
      </c>
      <c r="T525" s="6" t="s">
        <v>765</v>
      </c>
      <c r="U525" s="6" t="s">
        <v>766</v>
      </c>
      <c r="V525" s="6" t="s">
        <v>106</v>
      </c>
      <c r="X525" s="6">
        <v>6000</v>
      </c>
      <c r="Y525" s="6">
        <v>1920</v>
      </c>
      <c r="Z525" s="6">
        <v>6</v>
      </c>
      <c r="AA525" s="6">
        <v>6</v>
      </c>
      <c r="AB525" s="6">
        <v>1920</v>
      </c>
      <c r="AC525" s="6">
        <v>6</v>
      </c>
      <c r="AD525" s="6">
        <v>28</v>
      </c>
      <c r="AG525" s="6" t="s">
        <v>948</v>
      </c>
      <c r="AI525" s="6" t="s">
        <v>274</v>
      </c>
      <c r="AJ525" s="6" t="s">
        <v>347</v>
      </c>
      <c r="AK525" s="6" t="s">
        <v>304</v>
      </c>
      <c r="AL525" s="6" t="b">
        <v>1</v>
      </c>
      <c r="AM525" s="6" t="b">
        <v>0</v>
      </c>
      <c r="AP525" t="s">
        <v>3631</v>
      </c>
      <c r="AQ525" t="s">
        <v>3632</v>
      </c>
      <c r="AR525" t="s">
        <v>3633</v>
      </c>
      <c r="AS525" t="s">
        <v>3634</v>
      </c>
      <c r="AT525" s="44" t="s">
        <v>274</v>
      </c>
      <c r="AU525" t="s">
        <v>303</v>
      </c>
      <c r="AV525" t="s">
        <v>3687</v>
      </c>
      <c r="AW525" t="s">
        <v>3687</v>
      </c>
      <c r="AX525" t="s">
        <v>3648</v>
      </c>
      <c r="AY525" t="s">
        <v>4092</v>
      </c>
      <c r="AZ525" t="s">
        <v>3688</v>
      </c>
      <c r="BA525" t="s">
        <v>3630</v>
      </c>
      <c r="BB525"/>
    </row>
    <row r="526" spans="1:54" s="6" customFormat="1" x14ac:dyDescent="0.45">
      <c r="A526" s="5">
        <v>45775.454652777778</v>
      </c>
      <c r="B526" s="6">
        <v>412819044</v>
      </c>
      <c r="C526" s="6" t="s">
        <v>3565</v>
      </c>
      <c r="D526" s="6">
        <v>2</v>
      </c>
      <c r="E526" s="6" t="s">
        <v>247</v>
      </c>
      <c r="G526" s="6">
        <v>2590</v>
      </c>
      <c r="H526" s="6" t="s">
        <v>951</v>
      </c>
      <c r="I526" s="6">
        <v>1937</v>
      </c>
      <c r="J526" s="6" t="s">
        <v>952</v>
      </c>
      <c r="K526" s="6" t="s">
        <v>953</v>
      </c>
      <c r="L526" s="6" t="s">
        <v>954</v>
      </c>
      <c r="M526" s="6" t="s">
        <v>267</v>
      </c>
      <c r="N526" s="6" t="s">
        <v>946</v>
      </c>
      <c r="O526" s="6" t="s">
        <v>946</v>
      </c>
      <c r="P526" s="6" t="s">
        <v>947</v>
      </c>
      <c r="Q526" s="6">
        <v>0</v>
      </c>
      <c r="R526" s="6">
        <v>43.289437</v>
      </c>
      <c r="S526" s="6">
        <v>76.994337999999999</v>
      </c>
      <c r="T526" s="6" t="s">
        <v>765</v>
      </c>
      <c r="U526" s="6" t="s">
        <v>766</v>
      </c>
      <c r="V526" s="6" t="s">
        <v>106</v>
      </c>
      <c r="X526" s="6">
        <v>6000</v>
      </c>
      <c r="Y526" s="6">
        <v>1919</v>
      </c>
      <c r="Z526" s="6">
        <v>6</v>
      </c>
      <c r="AA526" s="6">
        <v>1</v>
      </c>
      <c r="AB526" s="6">
        <v>1919</v>
      </c>
      <c r="AC526" s="6">
        <v>6</v>
      </c>
      <c r="AD526" s="6">
        <v>10</v>
      </c>
      <c r="AG526" s="6" t="s">
        <v>948</v>
      </c>
      <c r="AI526" s="6" t="s">
        <v>274</v>
      </c>
      <c r="AJ526" s="6" t="s">
        <v>347</v>
      </c>
      <c r="AK526" s="6" t="s">
        <v>304</v>
      </c>
      <c r="AL526" s="6" t="b">
        <v>1</v>
      </c>
      <c r="AM526" s="6" t="b">
        <v>0</v>
      </c>
      <c r="AP526" t="s">
        <v>3631</v>
      </c>
      <c r="AQ526" t="s">
        <v>3632</v>
      </c>
      <c r="AR526" t="s">
        <v>3633</v>
      </c>
      <c r="AS526" t="s">
        <v>3634</v>
      </c>
      <c r="AT526" s="44" t="s">
        <v>274</v>
      </c>
      <c r="AU526" t="s">
        <v>303</v>
      </c>
      <c r="AV526" t="s">
        <v>3687</v>
      </c>
      <c r="AW526" t="s">
        <v>3687</v>
      </c>
      <c r="AX526" t="s">
        <v>3648</v>
      </c>
      <c r="AY526" t="s">
        <v>4092</v>
      </c>
      <c r="AZ526" t="s">
        <v>3688</v>
      </c>
      <c r="BA526" t="s">
        <v>3630</v>
      </c>
      <c r="BB526"/>
    </row>
    <row r="527" spans="1:54" s="6" customFormat="1" x14ac:dyDescent="0.45">
      <c r="A527" s="5">
        <v>45775.454189814824</v>
      </c>
      <c r="B527" s="6">
        <v>412819044</v>
      </c>
      <c r="C527" s="6" t="s">
        <v>3565</v>
      </c>
      <c r="D527" s="6">
        <v>7</v>
      </c>
      <c r="E527" s="6" t="s">
        <v>1064</v>
      </c>
      <c r="G527" s="6">
        <v>2590</v>
      </c>
      <c r="H527" s="6" t="s">
        <v>951</v>
      </c>
      <c r="I527" s="6">
        <v>1937</v>
      </c>
      <c r="J527" s="6" t="s">
        <v>952</v>
      </c>
      <c r="K527" s="6" t="s">
        <v>953</v>
      </c>
      <c r="L527" s="6" t="s">
        <v>954</v>
      </c>
      <c r="M527" s="6" t="s">
        <v>267</v>
      </c>
      <c r="N527" s="6" t="s">
        <v>946</v>
      </c>
      <c r="O527" s="6" t="s">
        <v>946</v>
      </c>
      <c r="P527" s="6" t="s">
        <v>947</v>
      </c>
      <c r="Q527" s="6">
        <v>0</v>
      </c>
      <c r="R527" s="6">
        <v>43.289437</v>
      </c>
      <c r="S527" s="6">
        <v>76.994337999999999</v>
      </c>
      <c r="T527" s="6" t="s">
        <v>765</v>
      </c>
      <c r="U527" s="6" t="s">
        <v>766</v>
      </c>
      <c r="V527" s="6" t="s">
        <v>106</v>
      </c>
      <c r="X527" s="6">
        <v>6000</v>
      </c>
      <c r="Y527" s="6">
        <v>1919</v>
      </c>
      <c r="Z527" s="6">
        <v>5</v>
      </c>
      <c r="AA527" s="6">
        <v>15</v>
      </c>
      <c r="AB527" s="6">
        <v>1919</v>
      </c>
      <c r="AC527" s="6">
        <v>5</v>
      </c>
      <c r="AD527" s="6">
        <v>31</v>
      </c>
      <c r="AG527" s="6" t="s">
        <v>948</v>
      </c>
      <c r="AI527" s="6" t="s">
        <v>274</v>
      </c>
      <c r="AJ527" s="6" t="s">
        <v>347</v>
      </c>
      <c r="AK527" s="6" t="s">
        <v>304</v>
      </c>
      <c r="AL527" s="6" t="b">
        <v>1</v>
      </c>
      <c r="AM527" s="6" t="b">
        <v>0</v>
      </c>
      <c r="AP527" t="s">
        <v>3631</v>
      </c>
      <c r="AQ527" t="s">
        <v>3632</v>
      </c>
      <c r="AR527" t="s">
        <v>3633</v>
      </c>
      <c r="AS527" t="s">
        <v>3634</v>
      </c>
      <c r="AT527" s="44" t="s">
        <v>274</v>
      </c>
      <c r="AU527" t="s">
        <v>303</v>
      </c>
      <c r="AV527" t="s">
        <v>3687</v>
      </c>
      <c r="AW527" t="s">
        <v>3687</v>
      </c>
      <c r="AX527" t="s">
        <v>3648</v>
      </c>
      <c r="AY527" t="s">
        <v>4092</v>
      </c>
      <c r="AZ527" t="s">
        <v>3688</v>
      </c>
      <c r="BA527" t="s">
        <v>3630</v>
      </c>
      <c r="BB527"/>
    </row>
    <row r="528" spans="1:54" s="6" customFormat="1" x14ac:dyDescent="0.45">
      <c r="A528" s="5">
        <v>45775.453645833331</v>
      </c>
      <c r="B528" s="6">
        <v>412819044</v>
      </c>
      <c r="C528" s="6" t="s">
        <v>3565</v>
      </c>
      <c r="D528" s="6">
        <v>2</v>
      </c>
      <c r="E528" s="6" t="s">
        <v>247</v>
      </c>
      <c r="G528" s="6">
        <v>2590</v>
      </c>
      <c r="H528" s="6" t="s">
        <v>951</v>
      </c>
      <c r="I528" s="6">
        <v>1937</v>
      </c>
      <c r="J528" s="6" t="s">
        <v>952</v>
      </c>
      <c r="K528" s="6" t="s">
        <v>953</v>
      </c>
      <c r="L528" s="6" t="s">
        <v>954</v>
      </c>
      <c r="M528" s="6" t="s">
        <v>267</v>
      </c>
      <c r="N528" s="6" t="s">
        <v>946</v>
      </c>
      <c r="O528" s="6" t="s">
        <v>946</v>
      </c>
      <c r="P528" s="6" t="s">
        <v>947</v>
      </c>
      <c r="Q528" s="6">
        <v>0</v>
      </c>
      <c r="R528" s="6">
        <v>43.289437</v>
      </c>
      <c r="S528" s="6">
        <v>76.994337999999999</v>
      </c>
      <c r="T528" s="6" t="s">
        <v>765</v>
      </c>
      <c r="U528" s="6" t="s">
        <v>766</v>
      </c>
      <c r="V528" s="6" t="s">
        <v>106</v>
      </c>
      <c r="X528" s="6">
        <v>6000</v>
      </c>
      <c r="Y528" s="6">
        <v>1921</v>
      </c>
      <c r="Z528" s="6">
        <v>5</v>
      </c>
      <c r="AA528" s="6">
        <v>14</v>
      </c>
      <c r="AB528" s="6">
        <v>1921</v>
      </c>
      <c r="AC528" s="6">
        <v>5</v>
      </c>
      <c r="AD528" s="6">
        <v>20</v>
      </c>
      <c r="AG528" s="6" t="s">
        <v>948</v>
      </c>
      <c r="AI528" s="6" t="s">
        <v>274</v>
      </c>
      <c r="AJ528" s="6" t="s">
        <v>347</v>
      </c>
      <c r="AK528" s="6" t="s">
        <v>304</v>
      </c>
      <c r="AL528" s="6" t="b">
        <v>1</v>
      </c>
      <c r="AM528" s="6" t="b">
        <v>0</v>
      </c>
      <c r="AP528" t="s">
        <v>3631</v>
      </c>
      <c r="AQ528" t="s">
        <v>3632</v>
      </c>
      <c r="AR528" t="s">
        <v>3633</v>
      </c>
      <c r="AS528" t="s">
        <v>3634</v>
      </c>
      <c r="AT528" s="44" t="s">
        <v>274</v>
      </c>
      <c r="AU528" t="s">
        <v>303</v>
      </c>
      <c r="AV528" t="s">
        <v>3687</v>
      </c>
      <c r="AW528" t="s">
        <v>3687</v>
      </c>
      <c r="AX528" t="s">
        <v>3648</v>
      </c>
      <c r="AY528" t="s">
        <v>4092</v>
      </c>
      <c r="AZ528" t="s">
        <v>3688</v>
      </c>
      <c r="BA528" t="s">
        <v>3630</v>
      </c>
      <c r="BB528"/>
    </row>
    <row r="529" spans="1:54" s="6" customFormat="1" x14ac:dyDescent="0.45">
      <c r="A529" s="5">
        <v>45775.453194444453</v>
      </c>
      <c r="B529" s="6">
        <v>412819044</v>
      </c>
      <c r="C529" s="6" t="s">
        <v>3565</v>
      </c>
      <c r="D529" s="6">
        <v>2</v>
      </c>
      <c r="E529" s="6" t="s">
        <v>247</v>
      </c>
      <c r="G529" s="6">
        <v>2590</v>
      </c>
      <c r="H529" s="6" t="s">
        <v>951</v>
      </c>
      <c r="I529" s="6">
        <v>1937</v>
      </c>
      <c r="J529" s="6" t="s">
        <v>952</v>
      </c>
      <c r="K529" s="6" t="s">
        <v>953</v>
      </c>
      <c r="L529" s="6" t="s">
        <v>954</v>
      </c>
      <c r="M529" s="6" t="s">
        <v>267</v>
      </c>
      <c r="N529" s="6" t="s">
        <v>946</v>
      </c>
      <c r="O529" s="6" t="s">
        <v>946</v>
      </c>
      <c r="P529" s="6" t="s">
        <v>947</v>
      </c>
      <c r="Q529" s="6">
        <v>0</v>
      </c>
      <c r="R529" s="6">
        <v>43.289437</v>
      </c>
      <c r="S529" s="6">
        <v>76.994337999999999</v>
      </c>
      <c r="T529" s="6" t="s">
        <v>765</v>
      </c>
      <c r="U529" s="6" t="s">
        <v>766</v>
      </c>
      <c r="V529" s="6" t="s">
        <v>106</v>
      </c>
      <c r="X529" s="6">
        <v>6000</v>
      </c>
      <c r="Y529" s="6">
        <v>1919</v>
      </c>
      <c r="Z529" s="6">
        <v>4</v>
      </c>
      <c r="AG529" s="6" t="s">
        <v>948</v>
      </c>
      <c r="AI529" s="6" t="s">
        <v>274</v>
      </c>
      <c r="AJ529" s="6" t="s">
        <v>347</v>
      </c>
      <c r="AK529" s="6" t="s">
        <v>304</v>
      </c>
      <c r="AL529" s="6" t="b">
        <v>1</v>
      </c>
      <c r="AM529" s="6" t="b">
        <v>0</v>
      </c>
      <c r="AP529" t="s">
        <v>3631</v>
      </c>
      <c r="AQ529" t="s">
        <v>3632</v>
      </c>
      <c r="AR529" t="s">
        <v>3633</v>
      </c>
      <c r="AS529" t="s">
        <v>3634</v>
      </c>
      <c r="AT529" s="44" t="s">
        <v>274</v>
      </c>
      <c r="AU529" t="s">
        <v>303</v>
      </c>
      <c r="AV529" t="s">
        <v>3687</v>
      </c>
      <c r="AW529" t="s">
        <v>3687</v>
      </c>
      <c r="AX529" t="s">
        <v>3648</v>
      </c>
      <c r="AY529" t="s">
        <v>4092</v>
      </c>
      <c r="AZ529" t="s">
        <v>3688</v>
      </c>
      <c r="BA529" t="s">
        <v>3630</v>
      </c>
      <c r="BB529"/>
    </row>
    <row r="530" spans="1:54" s="6" customFormat="1" x14ac:dyDescent="0.45">
      <c r="A530" s="5">
        <v>45775.452233796299</v>
      </c>
      <c r="B530" s="6">
        <v>412819044</v>
      </c>
      <c r="C530" s="6" t="s">
        <v>3565</v>
      </c>
      <c r="D530" s="6">
        <v>3</v>
      </c>
      <c r="E530" s="6" t="s">
        <v>846</v>
      </c>
      <c r="G530" s="6">
        <v>2590</v>
      </c>
      <c r="H530" s="6" t="s">
        <v>951</v>
      </c>
      <c r="I530" s="6">
        <v>1937</v>
      </c>
      <c r="J530" s="6" t="s">
        <v>952</v>
      </c>
      <c r="K530" s="6" t="s">
        <v>953</v>
      </c>
      <c r="L530" s="6" t="s">
        <v>954</v>
      </c>
      <c r="M530" s="6" t="s">
        <v>267</v>
      </c>
      <c r="N530" s="6" t="s">
        <v>946</v>
      </c>
      <c r="O530" s="6" t="s">
        <v>946</v>
      </c>
      <c r="P530" s="6" t="s">
        <v>1210</v>
      </c>
      <c r="Q530" s="6">
        <v>0</v>
      </c>
      <c r="R530" s="6">
        <v>43.205584000000002</v>
      </c>
      <c r="S530" s="6">
        <v>76.979079999999996</v>
      </c>
      <c r="T530" s="6" t="s">
        <v>981</v>
      </c>
      <c r="U530" s="6" t="s">
        <v>982</v>
      </c>
      <c r="V530" s="6" t="s">
        <v>106</v>
      </c>
      <c r="X530" s="6">
        <v>5000</v>
      </c>
      <c r="Y530" s="6">
        <v>1937</v>
      </c>
      <c r="Z530" s="6">
        <v>8</v>
      </c>
      <c r="AA530" s="6">
        <v>9</v>
      </c>
      <c r="AG530" s="6" t="s">
        <v>948</v>
      </c>
      <c r="AH530" s="6" t="s">
        <v>949</v>
      </c>
      <c r="AI530" s="6" t="s">
        <v>274</v>
      </c>
      <c r="AJ530" s="6" t="s">
        <v>347</v>
      </c>
      <c r="AK530" s="6" t="s">
        <v>308</v>
      </c>
      <c r="AL530" s="6" t="b">
        <v>1</v>
      </c>
      <c r="AM530" s="6" t="b">
        <v>0</v>
      </c>
      <c r="AP530" t="s">
        <v>3631</v>
      </c>
      <c r="AQ530" t="s">
        <v>3632</v>
      </c>
      <c r="AR530" t="s">
        <v>3633</v>
      </c>
      <c r="AS530" t="s">
        <v>3634</v>
      </c>
      <c r="AT530" s="44" t="s">
        <v>274</v>
      </c>
      <c r="AU530" t="s">
        <v>303</v>
      </c>
      <c r="AV530" t="s">
        <v>3687</v>
      </c>
      <c r="AW530" t="s">
        <v>3687</v>
      </c>
      <c r="AX530" t="s">
        <v>3648</v>
      </c>
      <c r="AY530" t="s">
        <v>4093</v>
      </c>
      <c r="AZ530" t="s">
        <v>3688</v>
      </c>
      <c r="BA530" t="s">
        <v>3630</v>
      </c>
      <c r="BB530"/>
    </row>
    <row r="531" spans="1:54" s="6" customFormat="1" x14ac:dyDescent="0.45">
      <c r="A531" s="5">
        <v>45775.451354166667</v>
      </c>
      <c r="B531" s="6">
        <v>412819044</v>
      </c>
      <c r="C531" s="6" t="s">
        <v>3565</v>
      </c>
      <c r="D531" s="6">
        <v>4</v>
      </c>
      <c r="E531" s="6" t="s">
        <v>176</v>
      </c>
      <c r="G531" s="6">
        <v>2590</v>
      </c>
      <c r="H531" s="6" t="s">
        <v>951</v>
      </c>
      <c r="I531" s="6">
        <v>1937</v>
      </c>
      <c r="J531" s="6" t="s">
        <v>952</v>
      </c>
      <c r="K531" s="6" t="s">
        <v>953</v>
      </c>
      <c r="L531" s="6" t="s">
        <v>954</v>
      </c>
      <c r="M531" s="6" t="s">
        <v>267</v>
      </c>
      <c r="N531" s="6" t="s">
        <v>946</v>
      </c>
      <c r="O531" s="6" t="s">
        <v>946</v>
      </c>
      <c r="P531" s="6" t="s">
        <v>1130</v>
      </c>
      <c r="Q531" s="6">
        <v>0</v>
      </c>
      <c r="R531" s="6">
        <v>43.130749000000002</v>
      </c>
      <c r="S531" s="6">
        <v>76.908208000000002</v>
      </c>
      <c r="T531" s="6" t="s">
        <v>942</v>
      </c>
      <c r="U531" s="6" t="s">
        <v>943</v>
      </c>
      <c r="V531" s="6" t="s">
        <v>106</v>
      </c>
      <c r="X531" s="6">
        <v>6000</v>
      </c>
      <c r="Y531" s="6">
        <v>1920</v>
      </c>
      <c r="Z531" s="6">
        <v>6</v>
      </c>
      <c r="AG531" s="6" t="s">
        <v>948</v>
      </c>
      <c r="AI531" s="6" t="s">
        <v>274</v>
      </c>
      <c r="AJ531" s="6" t="s">
        <v>347</v>
      </c>
      <c r="AK531" s="6" t="s">
        <v>308</v>
      </c>
      <c r="AL531" s="6" t="b">
        <v>1</v>
      </c>
      <c r="AM531" s="6" t="b">
        <v>0</v>
      </c>
      <c r="AP531" t="s">
        <v>3631</v>
      </c>
      <c r="AQ531" t="s">
        <v>3632</v>
      </c>
      <c r="AR531" t="s">
        <v>3633</v>
      </c>
      <c r="AS531" t="s">
        <v>3634</v>
      </c>
      <c r="AT531" s="44" t="s">
        <v>274</v>
      </c>
      <c r="AU531" t="s">
        <v>303</v>
      </c>
      <c r="AV531" t="s">
        <v>3687</v>
      </c>
      <c r="AW531" t="s">
        <v>3687</v>
      </c>
      <c r="AX531" t="s">
        <v>3648</v>
      </c>
      <c r="AY531" t="s">
        <v>4093</v>
      </c>
      <c r="AZ531" t="s">
        <v>3688</v>
      </c>
      <c r="BA531" t="s">
        <v>3630</v>
      </c>
      <c r="BB531"/>
    </row>
    <row r="532" spans="1:54" s="6" customFormat="1" x14ac:dyDescent="0.45">
      <c r="A532" s="5">
        <v>45775.448923611111</v>
      </c>
      <c r="B532" s="6">
        <v>412819044</v>
      </c>
      <c r="C532" s="6" t="s">
        <v>3565</v>
      </c>
      <c r="D532" s="6">
        <v>9</v>
      </c>
      <c r="E532" s="6" t="s">
        <v>1211</v>
      </c>
      <c r="G532" s="6">
        <v>2590</v>
      </c>
      <c r="H532" s="6" t="s">
        <v>951</v>
      </c>
      <c r="I532" s="6">
        <v>1937</v>
      </c>
      <c r="J532" s="6" t="s">
        <v>952</v>
      </c>
      <c r="K532" s="6" t="s">
        <v>953</v>
      </c>
      <c r="L532" s="6" t="s">
        <v>954</v>
      </c>
      <c r="M532" s="6" t="s">
        <v>267</v>
      </c>
      <c r="N532" s="6" t="s">
        <v>946</v>
      </c>
      <c r="O532" s="6" t="s">
        <v>946</v>
      </c>
      <c r="P532" s="6" t="s">
        <v>947</v>
      </c>
      <c r="Q532" s="6">
        <v>0</v>
      </c>
      <c r="R532" s="6">
        <v>43.289437</v>
      </c>
      <c r="S532" s="6">
        <v>76.994337999999999</v>
      </c>
      <c r="T532" s="6" t="s">
        <v>765</v>
      </c>
      <c r="U532" s="6" t="s">
        <v>766</v>
      </c>
      <c r="V532" s="6" t="s">
        <v>106</v>
      </c>
      <c r="X532" s="6">
        <v>6000</v>
      </c>
      <c r="Y532" s="6">
        <v>1937</v>
      </c>
      <c r="Z532" s="6">
        <v>7</v>
      </c>
      <c r="AB532" s="6">
        <v>1937</v>
      </c>
      <c r="AC532" s="6">
        <v>8</v>
      </c>
      <c r="AG532" s="6" t="s">
        <v>948</v>
      </c>
      <c r="AH532" s="6" t="s">
        <v>949</v>
      </c>
      <c r="AI532" s="6" t="s">
        <v>274</v>
      </c>
      <c r="AJ532" s="6" t="s">
        <v>347</v>
      </c>
      <c r="AK532" s="6" t="s">
        <v>308</v>
      </c>
      <c r="AL532" s="6" t="b">
        <v>1</v>
      </c>
      <c r="AM532" s="6" t="b">
        <v>0</v>
      </c>
      <c r="AP532" t="s">
        <v>3631</v>
      </c>
      <c r="AQ532" t="s">
        <v>3632</v>
      </c>
      <c r="AR532" t="s">
        <v>3633</v>
      </c>
      <c r="AS532" t="s">
        <v>3634</v>
      </c>
      <c r="AT532" s="44" t="s">
        <v>274</v>
      </c>
      <c r="AU532" t="s">
        <v>303</v>
      </c>
      <c r="AV532" t="s">
        <v>3687</v>
      </c>
      <c r="AW532" t="s">
        <v>3687</v>
      </c>
      <c r="AX532" t="s">
        <v>3648</v>
      </c>
      <c r="AY532" t="s">
        <v>4093</v>
      </c>
      <c r="AZ532" t="s">
        <v>3688</v>
      </c>
      <c r="BA532" t="s">
        <v>3630</v>
      </c>
      <c r="BB532"/>
    </row>
    <row r="533" spans="1:54" s="6" customFormat="1" x14ac:dyDescent="0.45">
      <c r="A533" s="5">
        <v>45775.448321759257</v>
      </c>
      <c r="B533" s="6">
        <v>412819044</v>
      </c>
      <c r="C533" s="6" t="s">
        <v>3565</v>
      </c>
      <c r="D533" s="6">
        <v>2</v>
      </c>
      <c r="E533" s="6" t="s">
        <v>247</v>
      </c>
      <c r="G533" s="6">
        <v>2590</v>
      </c>
      <c r="H533" s="6" t="s">
        <v>951</v>
      </c>
      <c r="I533" s="6">
        <v>1937</v>
      </c>
      <c r="J533" s="6" t="s">
        <v>952</v>
      </c>
      <c r="K533" s="6" t="s">
        <v>953</v>
      </c>
      <c r="L533" s="6" t="s">
        <v>954</v>
      </c>
      <c r="M533" s="6" t="s">
        <v>267</v>
      </c>
      <c r="N533" s="6" t="s">
        <v>946</v>
      </c>
      <c r="O533" s="6" t="s">
        <v>946</v>
      </c>
      <c r="P533" s="6" t="s">
        <v>947</v>
      </c>
      <c r="Q533" s="6">
        <v>0</v>
      </c>
      <c r="R533" s="6">
        <v>43.289437</v>
      </c>
      <c r="S533" s="6">
        <v>76.994337999999999</v>
      </c>
      <c r="T533" s="6" t="s">
        <v>765</v>
      </c>
      <c r="U533" s="6" t="s">
        <v>766</v>
      </c>
      <c r="V533" s="6" t="s">
        <v>106</v>
      </c>
      <c r="X533" s="6">
        <v>6000</v>
      </c>
      <c r="Y533" s="6">
        <v>1921</v>
      </c>
      <c r="Z533" s="6">
        <v>7</v>
      </c>
      <c r="AG533" s="6" t="s">
        <v>948</v>
      </c>
      <c r="AH533" s="6" t="s">
        <v>955</v>
      </c>
      <c r="AI533" s="6" t="s">
        <v>274</v>
      </c>
      <c r="AJ533" s="6" t="s">
        <v>347</v>
      </c>
      <c r="AK533" s="6" t="s">
        <v>308</v>
      </c>
      <c r="AL533" s="6" t="b">
        <v>1</v>
      </c>
      <c r="AM533" s="6" t="b">
        <v>0</v>
      </c>
      <c r="AP533" t="s">
        <v>3631</v>
      </c>
      <c r="AQ533" t="s">
        <v>3632</v>
      </c>
      <c r="AR533" t="s">
        <v>3633</v>
      </c>
      <c r="AS533" t="s">
        <v>3634</v>
      </c>
      <c r="AT533" s="44" t="s">
        <v>274</v>
      </c>
      <c r="AU533" t="s">
        <v>303</v>
      </c>
      <c r="AV533" t="s">
        <v>3687</v>
      </c>
      <c r="AW533" t="s">
        <v>3687</v>
      </c>
      <c r="AX533" t="s">
        <v>3648</v>
      </c>
      <c r="AY533" t="s">
        <v>4093</v>
      </c>
      <c r="AZ533" t="s">
        <v>3688</v>
      </c>
      <c r="BA533" t="s">
        <v>3630</v>
      </c>
      <c r="BB533"/>
    </row>
    <row r="534" spans="1:54" s="6" customFormat="1" x14ac:dyDescent="0.45">
      <c r="A534" s="5">
        <v>45775.447557870371</v>
      </c>
      <c r="B534" s="6">
        <v>412819044</v>
      </c>
      <c r="C534" s="6" t="s">
        <v>3565</v>
      </c>
      <c r="D534" s="6">
        <v>2</v>
      </c>
      <c r="E534" s="6" t="s">
        <v>247</v>
      </c>
      <c r="G534" s="6">
        <v>2590</v>
      </c>
      <c r="H534" s="6" t="s">
        <v>951</v>
      </c>
      <c r="I534" s="6">
        <v>1937</v>
      </c>
      <c r="J534" s="6" t="s">
        <v>952</v>
      </c>
      <c r="K534" s="6" t="s">
        <v>953</v>
      </c>
      <c r="L534" s="6" t="s">
        <v>954</v>
      </c>
      <c r="M534" s="6" t="s">
        <v>267</v>
      </c>
      <c r="N534" s="6" t="s">
        <v>946</v>
      </c>
      <c r="O534" s="6" t="s">
        <v>946</v>
      </c>
      <c r="P534" s="6" t="s">
        <v>947</v>
      </c>
      <c r="Q534" s="6">
        <v>0</v>
      </c>
      <c r="R534" s="6">
        <v>43.289437</v>
      </c>
      <c r="S534" s="6">
        <v>76.994337999999999</v>
      </c>
      <c r="T534" s="6" t="s">
        <v>765</v>
      </c>
      <c r="U534" s="6" t="s">
        <v>766</v>
      </c>
      <c r="V534" s="6" t="s">
        <v>106</v>
      </c>
      <c r="X534" s="6">
        <v>6000</v>
      </c>
      <c r="Y534" s="6">
        <v>1919</v>
      </c>
      <c r="Z534" s="6">
        <v>7</v>
      </c>
      <c r="AE534" s="6" t="s">
        <v>1212</v>
      </c>
      <c r="AG534" s="6" t="s">
        <v>948</v>
      </c>
      <c r="AH534" s="6" t="s">
        <v>987</v>
      </c>
      <c r="AI534" s="6" t="s">
        <v>274</v>
      </c>
      <c r="AJ534" s="6" t="s">
        <v>347</v>
      </c>
      <c r="AK534" s="6" t="s">
        <v>308</v>
      </c>
      <c r="AL534" s="6" t="b">
        <v>1</v>
      </c>
      <c r="AM534" s="6" t="b">
        <v>0</v>
      </c>
      <c r="AP534" t="s">
        <v>3631</v>
      </c>
      <c r="AQ534" t="s">
        <v>3632</v>
      </c>
      <c r="AR534" t="s">
        <v>3633</v>
      </c>
      <c r="AS534" t="s">
        <v>3634</v>
      </c>
      <c r="AT534" s="44" t="s">
        <v>274</v>
      </c>
      <c r="AU534" t="s">
        <v>303</v>
      </c>
      <c r="AV534" t="s">
        <v>3687</v>
      </c>
      <c r="AW534" t="s">
        <v>3687</v>
      </c>
      <c r="AX534" t="s">
        <v>3648</v>
      </c>
      <c r="AY534" t="s">
        <v>4093</v>
      </c>
      <c r="AZ534" t="s">
        <v>3688</v>
      </c>
      <c r="BA534" t="s">
        <v>3630</v>
      </c>
      <c r="BB534"/>
    </row>
    <row r="535" spans="1:54" s="6" customFormat="1" x14ac:dyDescent="0.45">
      <c r="A535" s="5">
        <v>45775.447233796287</v>
      </c>
      <c r="B535" s="6">
        <v>412819044</v>
      </c>
      <c r="C535" s="6" t="s">
        <v>3565</v>
      </c>
      <c r="D535" s="6">
        <v>1</v>
      </c>
      <c r="E535" s="6" t="s">
        <v>65</v>
      </c>
      <c r="G535" s="6">
        <v>2590</v>
      </c>
      <c r="H535" s="6" t="s">
        <v>951</v>
      </c>
      <c r="I535" s="6">
        <v>1937</v>
      </c>
      <c r="J535" s="6" t="s">
        <v>952</v>
      </c>
      <c r="K535" s="6" t="s">
        <v>953</v>
      </c>
      <c r="L535" s="6" t="s">
        <v>954</v>
      </c>
      <c r="M535" s="6" t="s">
        <v>267</v>
      </c>
      <c r="N535" s="6" t="s">
        <v>946</v>
      </c>
      <c r="O535" s="6" t="s">
        <v>946</v>
      </c>
      <c r="P535" s="6" t="s">
        <v>947</v>
      </c>
      <c r="Q535" s="6">
        <v>0</v>
      </c>
      <c r="R535" s="6">
        <v>43.289437</v>
      </c>
      <c r="S535" s="6">
        <v>76.994337999999999</v>
      </c>
      <c r="T535" s="6" t="s">
        <v>765</v>
      </c>
      <c r="U535" s="6" t="s">
        <v>766</v>
      </c>
      <c r="V535" s="6" t="s">
        <v>106</v>
      </c>
      <c r="X535" s="6">
        <v>6000</v>
      </c>
      <c r="Y535" s="6">
        <v>1937</v>
      </c>
      <c r="Z535" s="6">
        <v>6</v>
      </c>
      <c r="AA535" s="6">
        <v>23</v>
      </c>
      <c r="AE535" s="6" t="s">
        <v>1212</v>
      </c>
      <c r="AG535" s="6" t="s">
        <v>948</v>
      </c>
      <c r="AH535" s="6" t="s">
        <v>949</v>
      </c>
      <c r="AI535" s="6" t="s">
        <v>274</v>
      </c>
      <c r="AJ535" s="6" t="s">
        <v>347</v>
      </c>
      <c r="AK535" s="6" t="s">
        <v>308</v>
      </c>
      <c r="AL535" s="6" t="b">
        <v>1</v>
      </c>
      <c r="AM535" s="6" t="b">
        <v>0</v>
      </c>
      <c r="AP535" t="s">
        <v>3631</v>
      </c>
      <c r="AQ535" t="s">
        <v>3632</v>
      </c>
      <c r="AR535" t="s">
        <v>3633</v>
      </c>
      <c r="AS535" t="s">
        <v>3634</v>
      </c>
      <c r="AT535" s="44" t="s">
        <v>274</v>
      </c>
      <c r="AU535" t="s">
        <v>303</v>
      </c>
      <c r="AV535" t="s">
        <v>3687</v>
      </c>
      <c r="AW535" t="s">
        <v>3687</v>
      </c>
      <c r="AX535" t="s">
        <v>3648</v>
      </c>
      <c r="AY535" t="s">
        <v>4093</v>
      </c>
      <c r="AZ535" t="s">
        <v>3688</v>
      </c>
      <c r="BA535" t="s">
        <v>3630</v>
      </c>
      <c r="BB535"/>
    </row>
    <row r="536" spans="1:54" s="6" customFormat="1" x14ac:dyDescent="0.45">
      <c r="A536" s="5">
        <v>45775.446782407409</v>
      </c>
      <c r="B536" s="6">
        <v>412819044</v>
      </c>
      <c r="C536" s="6" t="s">
        <v>3565</v>
      </c>
      <c r="D536" s="6">
        <v>1</v>
      </c>
      <c r="E536" s="6" t="s">
        <v>65</v>
      </c>
      <c r="G536" s="6">
        <v>2590</v>
      </c>
      <c r="H536" s="6" t="s">
        <v>951</v>
      </c>
      <c r="I536" s="6">
        <v>1937</v>
      </c>
      <c r="J536" s="6" t="s">
        <v>952</v>
      </c>
      <c r="K536" s="6" t="s">
        <v>953</v>
      </c>
      <c r="L536" s="6" t="s">
        <v>954</v>
      </c>
      <c r="M536" s="6" t="s">
        <v>267</v>
      </c>
      <c r="N536" s="6" t="s">
        <v>946</v>
      </c>
      <c r="O536" s="6" t="s">
        <v>946</v>
      </c>
      <c r="P536" s="6" t="s">
        <v>947</v>
      </c>
      <c r="Q536" s="6">
        <v>0</v>
      </c>
      <c r="R536" s="6">
        <v>43.289437</v>
      </c>
      <c r="S536" s="6">
        <v>76.994337999999999</v>
      </c>
      <c r="T536" s="6" t="s">
        <v>765</v>
      </c>
      <c r="U536" s="6" t="s">
        <v>766</v>
      </c>
      <c r="V536" s="6" t="s">
        <v>106</v>
      </c>
      <c r="X536" s="6">
        <v>6000</v>
      </c>
      <c r="Y536" s="6">
        <v>1921</v>
      </c>
      <c r="Z536" s="6">
        <v>6</v>
      </c>
      <c r="AA536" s="6">
        <v>10</v>
      </c>
      <c r="AB536" s="6">
        <v>1921</v>
      </c>
      <c r="AC536" s="6">
        <v>6</v>
      </c>
      <c r="AD536" s="6">
        <v>12</v>
      </c>
      <c r="AG536" s="6" t="s">
        <v>948</v>
      </c>
      <c r="AI536" s="6" t="s">
        <v>274</v>
      </c>
      <c r="AJ536" s="6" t="s">
        <v>347</v>
      </c>
      <c r="AK536" s="6" t="s">
        <v>308</v>
      </c>
      <c r="AL536" s="6" t="b">
        <v>1</v>
      </c>
      <c r="AM536" s="6" t="b">
        <v>0</v>
      </c>
      <c r="AP536" t="s">
        <v>3631</v>
      </c>
      <c r="AQ536" t="s">
        <v>3632</v>
      </c>
      <c r="AR536" t="s">
        <v>3633</v>
      </c>
      <c r="AS536" t="s">
        <v>3634</v>
      </c>
      <c r="AT536" s="44" t="s">
        <v>274</v>
      </c>
      <c r="AU536" t="s">
        <v>303</v>
      </c>
      <c r="AV536" t="s">
        <v>3687</v>
      </c>
      <c r="AW536" t="s">
        <v>3687</v>
      </c>
      <c r="AX536" t="s">
        <v>3648</v>
      </c>
      <c r="AY536" t="s">
        <v>4093</v>
      </c>
      <c r="AZ536" t="s">
        <v>3688</v>
      </c>
      <c r="BA536" t="s">
        <v>3630</v>
      </c>
      <c r="BB536"/>
    </row>
    <row r="537" spans="1:54" s="6" customFormat="1" x14ac:dyDescent="0.45">
      <c r="A537" s="5">
        <v>45775.446388888893</v>
      </c>
      <c r="B537" s="6">
        <v>412819044</v>
      </c>
      <c r="C537" s="6" t="s">
        <v>3565</v>
      </c>
      <c r="D537" s="6">
        <v>1</v>
      </c>
      <c r="E537" s="6" t="s">
        <v>65</v>
      </c>
      <c r="G537" s="6">
        <v>2590</v>
      </c>
      <c r="H537" s="6" t="s">
        <v>951</v>
      </c>
      <c r="I537" s="6">
        <v>1937</v>
      </c>
      <c r="J537" s="6" t="s">
        <v>952</v>
      </c>
      <c r="K537" s="6" t="s">
        <v>953</v>
      </c>
      <c r="L537" s="6" t="s">
        <v>954</v>
      </c>
      <c r="M537" s="6" t="s">
        <v>267</v>
      </c>
      <c r="N537" s="6" t="s">
        <v>946</v>
      </c>
      <c r="O537" s="6" t="s">
        <v>946</v>
      </c>
      <c r="P537" s="6" t="s">
        <v>947</v>
      </c>
      <c r="Q537" s="6">
        <v>0</v>
      </c>
      <c r="R537" s="6">
        <v>43.289437</v>
      </c>
      <c r="S537" s="6">
        <v>76.994337999999999</v>
      </c>
      <c r="T537" s="6" t="s">
        <v>765</v>
      </c>
      <c r="U537" s="6" t="s">
        <v>766</v>
      </c>
      <c r="V537" s="6" t="s">
        <v>106</v>
      </c>
      <c r="X537" s="6">
        <v>6000</v>
      </c>
      <c r="Y537" s="6">
        <v>1919</v>
      </c>
      <c r="Z537" s="6">
        <v>5</v>
      </c>
      <c r="AA537" s="6">
        <v>15</v>
      </c>
      <c r="AB537" s="6">
        <v>1919</v>
      </c>
      <c r="AC537" s="6">
        <v>5</v>
      </c>
      <c r="AD537" s="6">
        <v>31</v>
      </c>
      <c r="AG537" s="6" t="s">
        <v>948</v>
      </c>
      <c r="AI537" s="6" t="s">
        <v>274</v>
      </c>
      <c r="AJ537" s="6" t="s">
        <v>347</v>
      </c>
      <c r="AK537" s="6" t="s">
        <v>308</v>
      </c>
      <c r="AL537" s="6" t="b">
        <v>1</v>
      </c>
      <c r="AM537" s="6" t="b">
        <v>0</v>
      </c>
      <c r="AP537" t="s">
        <v>3631</v>
      </c>
      <c r="AQ537" t="s">
        <v>3632</v>
      </c>
      <c r="AR537" t="s">
        <v>3633</v>
      </c>
      <c r="AS537" t="s">
        <v>3634</v>
      </c>
      <c r="AT537" s="44" t="s">
        <v>274</v>
      </c>
      <c r="AU537" t="s">
        <v>303</v>
      </c>
      <c r="AV537" t="s">
        <v>3687</v>
      </c>
      <c r="AW537" t="s">
        <v>3687</v>
      </c>
      <c r="AX537" t="s">
        <v>3648</v>
      </c>
      <c r="AY537" t="s">
        <v>4093</v>
      </c>
      <c r="AZ537" t="s">
        <v>3688</v>
      </c>
      <c r="BA537" t="s">
        <v>3630</v>
      </c>
      <c r="BB537"/>
    </row>
    <row r="538" spans="1:54" s="6" customFormat="1" x14ac:dyDescent="0.45">
      <c r="A538" s="5">
        <v>45775.445358796293</v>
      </c>
      <c r="B538" s="6">
        <v>412819044</v>
      </c>
      <c r="C538" s="6" t="s">
        <v>3565</v>
      </c>
      <c r="D538" s="6">
        <v>1</v>
      </c>
      <c r="E538" s="6" t="s">
        <v>65</v>
      </c>
      <c r="G538" s="6">
        <v>2590</v>
      </c>
      <c r="H538" s="6" t="s">
        <v>951</v>
      </c>
      <c r="I538" s="6">
        <v>1937</v>
      </c>
      <c r="J538" s="6" t="s">
        <v>952</v>
      </c>
      <c r="K538" s="6" t="s">
        <v>953</v>
      </c>
      <c r="L538" s="6" t="s">
        <v>954</v>
      </c>
      <c r="M538" s="6" t="s">
        <v>267</v>
      </c>
      <c r="N538" s="6" t="s">
        <v>946</v>
      </c>
      <c r="O538" s="6" t="s">
        <v>946</v>
      </c>
      <c r="P538" s="6" t="s">
        <v>946</v>
      </c>
      <c r="Q538" s="6">
        <v>0</v>
      </c>
      <c r="V538" s="6" t="s">
        <v>119</v>
      </c>
      <c r="X538" s="6">
        <v>6000</v>
      </c>
      <c r="Y538" s="6">
        <v>1937</v>
      </c>
      <c r="AG538" s="6" t="s">
        <v>948</v>
      </c>
      <c r="AH538" s="6" t="s">
        <v>997</v>
      </c>
      <c r="AI538" s="6" t="s">
        <v>274</v>
      </c>
      <c r="AJ538" s="6" t="s">
        <v>347</v>
      </c>
      <c r="AK538" s="6" t="s">
        <v>1213</v>
      </c>
      <c r="AL538" s="6" t="b">
        <v>1</v>
      </c>
      <c r="AM538" s="6" t="b">
        <v>0</v>
      </c>
      <c r="AP538" t="s">
        <v>3631</v>
      </c>
      <c r="AQ538" t="s">
        <v>3632</v>
      </c>
      <c r="AR538" t="s">
        <v>3633</v>
      </c>
      <c r="AS538" t="s">
        <v>3634</v>
      </c>
      <c r="AT538" s="44" t="s">
        <v>274</v>
      </c>
      <c r="AU538" t="s">
        <v>303</v>
      </c>
      <c r="AV538" t="s">
        <v>4096</v>
      </c>
      <c r="AW538" t="s">
        <v>4096</v>
      </c>
      <c r="AX538" t="s">
        <v>3917</v>
      </c>
      <c r="AY538" t="s">
        <v>4094</v>
      </c>
      <c r="AZ538" t="s">
        <v>4095</v>
      </c>
      <c r="BA538" t="s">
        <v>3630</v>
      </c>
      <c r="BB538"/>
    </row>
    <row r="539" spans="1:54" s="6" customFormat="1" x14ac:dyDescent="0.45">
      <c r="A539" s="5">
        <v>45775.445034722223</v>
      </c>
      <c r="B539" s="6">
        <v>412819044</v>
      </c>
      <c r="C539" s="6" t="s">
        <v>3565</v>
      </c>
      <c r="D539" s="6">
        <v>2</v>
      </c>
      <c r="E539" s="6" t="s">
        <v>86</v>
      </c>
      <c r="G539" s="6">
        <v>2590</v>
      </c>
      <c r="H539" s="6" t="s">
        <v>951</v>
      </c>
      <c r="I539" s="6">
        <v>1937</v>
      </c>
      <c r="J539" s="6" t="s">
        <v>952</v>
      </c>
      <c r="K539" s="6" t="s">
        <v>953</v>
      </c>
      <c r="L539" s="6" t="s">
        <v>954</v>
      </c>
      <c r="M539" s="6" t="s">
        <v>267</v>
      </c>
      <c r="N539" s="6" t="s">
        <v>946</v>
      </c>
      <c r="O539" s="6" t="s">
        <v>946</v>
      </c>
      <c r="P539" s="6" t="s">
        <v>986</v>
      </c>
      <c r="Q539" s="6">
        <v>0</v>
      </c>
      <c r="T539" s="6" t="s">
        <v>3576</v>
      </c>
      <c r="U539" s="6" t="s">
        <v>3577</v>
      </c>
      <c r="V539" s="6" t="s">
        <v>119</v>
      </c>
      <c r="W539" s="6" t="s">
        <v>3578</v>
      </c>
      <c r="X539" s="6">
        <v>6000</v>
      </c>
      <c r="Y539" s="6">
        <v>1919</v>
      </c>
      <c r="Z539" s="6">
        <v>7</v>
      </c>
      <c r="AA539" s="6">
        <v>1</v>
      </c>
      <c r="AB539" s="6">
        <v>1919</v>
      </c>
      <c r="AC539" s="6">
        <v>7</v>
      </c>
      <c r="AD539" s="6">
        <v>10</v>
      </c>
      <c r="AG539" s="6" t="s">
        <v>948</v>
      </c>
      <c r="AI539" s="6" t="s">
        <v>274</v>
      </c>
      <c r="AJ539" s="6" t="s">
        <v>347</v>
      </c>
      <c r="AK539" s="6" t="s">
        <v>1213</v>
      </c>
      <c r="AL539" s="6" t="b">
        <v>1</v>
      </c>
      <c r="AM539" s="6" t="b">
        <v>0</v>
      </c>
      <c r="AP539" t="s">
        <v>3631</v>
      </c>
      <c r="AQ539" t="s">
        <v>3632</v>
      </c>
      <c r="AR539" t="s">
        <v>3633</v>
      </c>
      <c r="AS539" t="s">
        <v>3634</v>
      </c>
      <c r="AT539" s="44" t="s">
        <v>274</v>
      </c>
      <c r="AU539" t="s">
        <v>303</v>
      </c>
      <c r="AV539" t="s">
        <v>4096</v>
      </c>
      <c r="AW539" t="s">
        <v>4096</v>
      </c>
      <c r="AX539" t="s">
        <v>3917</v>
      </c>
      <c r="AY539" t="s">
        <v>4094</v>
      </c>
      <c r="AZ539" t="s">
        <v>4095</v>
      </c>
      <c r="BA539" t="s">
        <v>3630</v>
      </c>
      <c r="BB539"/>
    </row>
    <row r="540" spans="1:54" s="6" customFormat="1" x14ac:dyDescent="0.45">
      <c r="A540" s="5">
        <v>45775.444444444453</v>
      </c>
      <c r="B540" s="6">
        <v>412819044</v>
      </c>
      <c r="C540" s="6" t="s">
        <v>3565</v>
      </c>
      <c r="D540" s="6">
        <v>3</v>
      </c>
      <c r="E540" s="6" t="s">
        <v>153</v>
      </c>
      <c r="G540" s="6">
        <v>2590</v>
      </c>
      <c r="H540" s="6" t="s">
        <v>951</v>
      </c>
      <c r="I540" s="6">
        <v>1937</v>
      </c>
      <c r="J540" s="6" t="s">
        <v>952</v>
      </c>
      <c r="K540" s="6" t="s">
        <v>953</v>
      </c>
      <c r="L540" s="6" t="s">
        <v>954</v>
      </c>
      <c r="M540" s="6" t="s">
        <v>267</v>
      </c>
      <c r="N540" s="6" t="s">
        <v>946</v>
      </c>
      <c r="O540" s="6" t="s">
        <v>946</v>
      </c>
      <c r="P540" s="6" t="s">
        <v>947</v>
      </c>
      <c r="Q540" s="6">
        <v>0</v>
      </c>
      <c r="R540" s="6">
        <v>43.289437</v>
      </c>
      <c r="S540" s="6">
        <v>76.994337999999999</v>
      </c>
      <c r="T540" s="6" t="s">
        <v>765</v>
      </c>
      <c r="U540" s="6" t="s">
        <v>766</v>
      </c>
      <c r="V540" s="6" t="s">
        <v>106</v>
      </c>
      <c r="X540" s="6">
        <v>6000</v>
      </c>
      <c r="Y540" s="6">
        <v>1921</v>
      </c>
      <c r="Z540" s="6">
        <v>7</v>
      </c>
      <c r="AG540" s="6" t="s">
        <v>948</v>
      </c>
      <c r="AH540" s="6" t="s">
        <v>955</v>
      </c>
      <c r="AI540" s="6" t="s">
        <v>274</v>
      </c>
      <c r="AJ540" s="6" t="s">
        <v>347</v>
      </c>
      <c r="AK540" s="6" t="s">
        <v>1213</v>
      </c>
      <c r="AL540" s="6" t="b">
        <v>1</v>
      </c>
      <c r="AM540" s="6" t="b">
        <v>0</v>
      </c>
      <c r="AP540" t="s">
        <v>3631</v>
      </c>
      <c r="AQ540" t="s">
        <v>3632</v>
      </c>
      <c r="AR540" t="s">
        <v>3633</v>
      </c>
      <c r="AS540" t="s">
        <v>3634</v>
      </c>
      <c r="AT540" s="44" t="s">
        <v>274</v>
      </c>
      <c r="AU540" t="s">
        <v>303</v>
      </c>
      <c r="AV540" t="s">
        <v>4096</v>
      </c>
      <c r="AW540" t="s">
        <v>4096</v>
      </c>
      <c r="AX540" t="s">
        <v>3917</v>
      </c>
      <c r="AY540" t="s">
        <v>4094</v>
      </c>
      <c r="AZ540" t="s">
        <v>4095</v>
      </c>
      <c r="BA540" t="s">
        <v>3630</v>
      </c>
      <c r="BB540"/>
    </row>
    <row r="541" spans="1:54" s="6" customFormat="1" x14ac:dyDescent="0.45">
      <c r="A541" s="5">
        <v>45775.443993055553</v>
      </c>
      <c r="B541" s="6">
        <v>412819044</v>
      </c>
      <c r="C541" s="6" t="s">
        <v>3565</v>
      </c>
      <c r="D541" s="6">
        <v>1</v>
      </c>
      <c r="E541" s="6" t="s">
        <v>51</v>
      </c>
      <c r="G541" s="6">
        <v>2590</v>
      </c>
      <c r="H541" s="6" t="s">
        <v>951</v>
      </c>
      <c r="I541" s="6">
        <v>1937</v>
      </c>
      <c r="J541" s="6" t="s">
        <v>952</v>
      </c>
      <c r="K541" s="6" t="s">
        <v>953</v>
      </c>
      <c r="L541" s="6" t="s">
        <v>954</v>
      </c>
      <c r="M541" s="6" t="s">
        <v>267</v>
      </c>
      <c r="N541" s="6" t="s">
        <v>946</v>
      </c>
      <c r="O541" s="6" t="s">
        <v>946</v>
      </c>
      <c r="P541" s="6" t="s">
        <v>947</v>
      </c>
      <c r="Q541" s="6">
        <v>0</v>
      </c>
      <c r="R541" s="6">
        <v>43.289437</v>
      </c>
      <c r="S541" s="6">
        <v>76.994337999999999</v>
      </c>
      <c r="T541" s="6" t="s">
        <v>765</v>
      </c>
      <c r="U541" s="6" t="s">
        <v>766</v>
      </c>
      <c r="V541" s="6" t="s">
        <v>106</v>
      </c>
      <c r="X541" s="6">
        <v>6000</v>
      </c>
      <c r="Y541" s="6">
        <v>1919</v>
      </c>
      <c r="Z541" s="6">
        <v>7</v>
      </c>
      <c r="AA541" s="6">
        <v>10</v>
      </c>
      <c r="AB541" s="6">
        <v>1919</v>
      </c>
      <c r="AC541" s="6">
        <v>7</v>
      </c>
      <c r="AD541" s="6">
        <v>22</v>
      </c>
      <c r="AG541" s="6" t="s">
        <v>948</v>
      </c>
      <c r="AI541" s="6" t="s">
        <v>274</v>
      </c>
      <c r="AJ541" s="6" t="s">
        <v>347</v>
      </c>
      <c r="AK541" s="6" t="s">
        <v>1213</v>
      </c>
      <c r="AL541" s="6" t="b">
        <v>1</v>
      </c>
      <c r="AM541" s="6" t="b">
        <v>0</v>
      </c>
      <c r="AP541" t="s">
        <v>3631</v>
      </c>
      <c r="AQ541" t="s">
        <v>3632</v>
      </c>
      <c r="AR541" t="s">
        <v>3633</v>
      </c>
      <c r="AS541" t="s">
        <v>3634</v>
      </c>
      <c r="AT541" s="44" t="s">
        <v>274</v>
      </c>
      <c r="AU541" t="s">
        <v>303</v>
      </c>
      <c r="AV541" t="s">
        <v>4096</v>
      </c>
      <c r="AW541" t="s">
        <v>4096</v>
      </c>
      <c r="AX541" t="s">
        <v>3917</v>
      </c>
      <c r="AY541" t="s">
        <v>4094</v>
      </c>
      <c r="AZ541" t="s">
        <v>4095</v>
      </c>
      <c r="BA541" t="s">
        <v>3630</v>
      </c>
      <c r="BB541"/>
    </row>
    <row r="542" spans="1:54" s="6" customFormat="1" x14ac:dyDescent="0.45">
      <c r="A542" s="5">
        <v>45775.443240740737</v>
      </c>
      <c r="B542" s="6">
        <v>412819044</v>
      </c>
      <c r="C542" s="6" t="s">
        <v>3565</v>
      </c>
      <c r="D542" s="6">
        <v>1</v>
      </c>
      <c r="E542" s="6" t="s">
        <v>51</v>
      </c>
      <c r="G542" s="6">
        <v>2590</v>
      </c>
      <c r="H542" s="6" t="s">
        <v>951</v>
      </c>
      <c r="I542" s="6">
        <v>1937</v>
      </c>
      <c r="J542" s="6" t="s">
        <v>952</v>
      </c>
      <c r="K542" s="6" t="s">
        <v>953</v>
      </c>
      <c r="L542" s="6" t="s">
        <v>954</v>
      </c>
      <c r="M542" s="6" t="s">
        <v>267</v>
      </c>
      <c r="N542" s="6" t="s">
        <v>946</v>
      </c>
      <c r="O542" s="6" t="s">
        <v>946</v>
      </c>
      <c r="P542" s="6" t="s">
        <v>947</v>
      </c>
      <c r="Q542" s="6">
        <v>0</v>
      </c>
      <c r="R542" s="6">
        <v>43.289437</v>
      </c>
      <c r="S542" s="6">
        <v>76.994337999999999</v>
      </c>
      <c r="T542" s="6" t="s">
        <v>765</v>
      </c>
      <c r="U542" s="6" t="s">
        <v>766</v>
      </c>
      <c r="V542" s="6" t="s">
        <v>106</v>
      </c>
      <c r="X542" s="6">
        <v>6000</v>
      </c>
      <c r="Y542" s="6">
        <v>1920</v>
      </c>
      <c r="Z542" s="6">
        <v>6</v>
      </c>
      <c r="AA542" s="6">
        <v>26</v>
      </c>
      <c r="AB542" s="6">
        <v>1920</v>
      </c>
      <c r="AC542" s="6">
        <v>6</v>
      </c>
      <c r="AD542" s="6">
        <v>28</v>
      </c>
      <c r="AG542" s="6" t="s">
        <v>948</v>
      </c>
      <c r="AI542" s="6" t="s">
        <v>274</v>
      </c>
      <c r="AJ542" s="6" t="s">
        <v>347</v>
      </c>
      <c r="AK542" s="6" t="s">
        <v>1213</v>
      </c>
      <c r="AL542" s="6" t="b">
        <v>1</v>
      </c>
      <c r="AM542" s="6" t="b">
        <v>0</v>
      </c>
      <c r="AP542" t="s">
        <v>3631</v>
      </c>
      <c r="AQ542" t="s">
        <v>3632</v>
      </c>
      <c r="AR542" t="s">
        <v>3633</v>
      </c>
      <c r="AS542" t="s">
        <v>3634</v>
      </c>
      <c r="AT542" s="44" t="s">
        <v>274</v>
      </c>
      <c r="AU542" t="s">
        <v>303</v>
      </c>
      <c r="AV542" t="s">
        <v>4096</v>
      </c>
      <c r="AW542" t="s">
        <v>4096</v>
      </c>
      <c r="AX542" t="s">
        <v>3917</v>
      </c>
      <c r="AY542" t="s">
        <v>4094</v>
      </c>
      <c r="AZ542" t="s">
        <v>4095</v>
      </c>
      <c r="BA542" t="s">
        <v>3630</v>
      </c>
      <c r="BB542"/>
    </row>
    <row r="543" spans="1:54" s="6" customFormat="1" x14ac:dyDescent="0.45">
      <c r="A543" s="5">
        <v>45775.442881944437</v>
      </c>
      <c r="B543" s="6">
        <v>412819044</v>
      </c>
      <c r="C543" s="6" t="s">
        <v>3565</v>
      </c>
      <c r="D543" s="6">
        <v>1</v>
      </c>
      <c r="E543" s="6" t="s">
        <v>65</v>
      </c>
      <c r="G543" s="6">
        <v>2590</v>
      </c>
      <c r="H543" s="6" t="s">
        <v>951</v>
      </c>
      <c r="I543" s="6">
        <v>1937</v>
      </c>
      <c r="J543" s="6" t="s">
        <v>952</v>
      </c>
      <c r="K543" s="6" t="s">
        <v>953</v>
      </c>
      <c r="L543" s="6" t="s">
        <v>954</v>
      </c>
      <c r="M543" s="6" t="s">
        <v>267</v>
      </c>
      <c r="N543" s="6" t="s">
        <v>946</v>
      </c>
      <c r="O543" s="6" t="s">
        <v>946</v>
      </c>
      <c r="P543" s="6" t="s">
        <v>947</v>
      </c>
      <c r="Q543" s="6">
        <v>0</v>
      </c>
      <c r="R543" s="6">
        <v>43.289437</v>
      </c>
      <c r="S543" s="6">
        <v>76.994337999999999</v>
      </c>
      <c r="T543" s="6" t="s">
        <v>765</v>
      </c>
      <c r="U543" s="6" t="s">
        <v>766</v>
      </c>
      <c r="V543" s="6" t="s">
        <v>106</v>
      </c>
      <c r="X543" s="6">
        <v>6000</v>
      </c>
      <c r="Y543" s="6">
        <v>1919</v>
      </c>
      <c r="Z543" s="6">
        <v>6</v>
      </c>
      <c r="AA543" s="6">
        <v>25</v>
      </c>
      <c r="AB543" s="6">
        <v>1919</v>
      </c>
      <c r="AC543" s="6">
        <v>6</v>
      </c>
      <c r="AD543" s="6">
        <v>30</v>
      </c>
      <c r="AG543" s="6" t="s">
        <v>948</v>
      </c>
      <c r="AI543" s="6" t="s">
        <v>274</v>
      </c>
      <c r="AJ543" s="6" t="s">
        <v>347</v>
      </c>
      <c r="AK543" s="6" t="s">
        <v>1213</v>
      </c>
      <c r="AL543" s="6" t="b">
        <v>1</v>
      </c>
      <c r="AM543" s="6" t="b">
        <v>0</v>
      </c>
      <c r="AP543" t="s">
        <v>3631</v>
      </c>
      <c r="AQ543" t="s">
        <v>3632</v>
      </c>
      <c r="AR543" t="s">
        <v>3633</v>
      </c>
      <c r="AS543" t="s">
        <v>3634</v>
      </c>
      <c r="AT543" s="44" t="s">
        <v>274</v>
      </c>
      <c r="AU543" t="s">
        <v>303</v>
      </c>
      <c r="AV543" t="s">
        <v>4096</v>
      </c>
      <c r="AW543" t="s">
        <v>4096</v>
      </c>
      <c r="AX543" t="s">
        <v>3917</v>
      </c>
      <c r="AY543" t="s">
        <v>4094</v>
      </c>
      <c r="AZ543" t="s">
        <v>4095</v>
      </c>
      <c r="BA543" t="s">
        <v>3630</v>
      </c>
      <c r="BB543"/>
    </row>
    <row r="544" spans="1:54" s="6" customFormat="1" x14ac:dyDescent="0.45">
      <c r="A544" s="5">
        <v>45775.442557870367</v>
      </c>
      <c r="B544" s="6">
        <v>412819044</v>
      </c>
      <c r="C544" s="6" t="s">
        <v>3565</v>
      </c>
      <c r="D544" s="6">
        <v>1</v>
      </c>
      <c r="E544" s="6" t="s">
        <v>65</v>
      </c>
      <c r="G544" s="6">
        <v>2590</v>
      </c>
      <c r="H544" s="6" t="s">
        <v>951</v>
      </c>
      <c r="I544" s="6">
        <v>1937</v>
      </c>
      <c r="J544" s="6" t="s">
        <v>952</v>
      </c>
      <c r="K544" s="6" t="s">
        <v>953</v>
      </c>
      <c r="L544" s="6" t="s">
        <v>954</v>
      </c>
      <c r="M544" s="6" t="s">
        <v>267</v>
      </c>
      <c r="N544" s="6" t="s">
        <v>946</v>
      </c>
      <c r="O544" s="6" t="s">
        <v>946</v>
      </c>
      <c r="P544" s="6" t="s">
        <v>947</v>
      </c>
      <c r="Q544" s="6">
        <v>0</v>
      </c>
      <c r="R544" s="6">
        <v>43.289437</v>
      </c>
      <c r="S544" s="6">
        <v>76.994337999999999</v>
      </c>
      <c r="T544" s="6" t="s">
        <v>765</v>
      </c>
      <c r="U544" s="6" t="s">
        <v>766</v>
      </c>
      <c r="V544" s="6" t="s">
        <v>106</v>
      </c>
      <c r="X544" s="6">
        <v>6000</v>
      </c>
      <c r="Y544" s="6">
        <v>1921</v>
      </c>
      <c r="Z544" s="6">
        <v>6</v>
      </c>
      <c r="AA544" s="6">
        <v>10</v>
      </c>
      <c r="AB544" s="6">
        <v>1921</v>
      </c>
      <c r="AC544" s="6">
        <v>6</v>
      </c>
      <c r="AD544" s="6">
        <v>12</v>
      </c>
      <c r="AG544" s="6" t="s">
        <v>948</v>
      </c>
      <c r="AI544" s="6" t="s">
        <v>274</v>
      </c>
      <c r="AJ544" s="6" t="s">
        <v>347</v>
      </c>
      <c r="AK544" s="6" t="s">
        <v>1213</v>
      </c>
      <c r="AL544" s="6" t="b">
        <v>1</v>
      </c>
      <c r="AM544" s="6" t="b">
        <v>0</v>
      </c>
      <c r="AP544" t="s">
        <v>3631</v>
      </c>
      <c r="AQ544" t="s">
        <v>3632</v>
      </c>
      <c r="AR544" t="s">
        <v>3633</v>
      </c>
      <c r="AS544" t="s">
        <v>3634</v>
      </c>
      <c r="AT544" s="44" t="s">
        <v>274</v>
      </c>
      <c r="AU544" t="s">
        <v>303</v>
      </c>
      <c r="AV544" t="s">
        <v>4096</v>
      </c>
      <c r="AW544" t="s">
        <v>4096</v>
      </c>
      <c r="AX544" t="s">
        <v>3917</v>
      </c>
      <c r="AY544" t="s">
        <v>4094</v>
      </c>
      <c r="AZ544" t="s">
        <v>4095</v>
      </c>
      <c r="BA544" t="s">
        <v>3630</v>
      </c>
      <c r="BB544"/>
    </row>
    <row r="545" spans="1:54" s="6" customFormat="1" x14ac:dyDescent="0.45">
      <c r="A545" s="5">
        <v>45775.442013888889</v>
      </c>
      <c r="B545" s="6">
        <v>412819044</v>
      </c>
      <c r="C545" s="6" t="s">
        <v>3565</v>
      </c>
      <c r="D545" s="6">
        <v>2</v>
      </c>
      <c r="E545" s="6" t="s">
        <v>247</v>
      </c>
      <c r="G545" s="6">
        <v>2590</v>
      </c>
      <c r="H545" s="6" t="s">
        <v>951</v>
      </c>
      <c r="I545" s="6">
        <v>1937</v>
      </c>
      <c r="J545" s="6" t="s">
        <v>952</v>
      </c>
      <c r="K545" s="6" t="s">
        <v>953</v>
      </c>
      <c r="L545" s="6" t="s">
        <v>954</v>
      </c>
      <c r="M545" s="6" t="s">
        <v>267</v>
      </c>
      <c r="N545" s="6" t="s">
        <v>946</v>
      </c>
      <c r="O545" s="6" t="s">
        <v>946</v>
      </c>
      <c r="P545" s="6" t="s">
        <v>947</v>
      </c>
      <c r="Q545" s="6">
        <v>0</v>
      </c>
      <c r="R545" s="6">
        <v>43.289437</v>
      </c>
      <c r="S545" s="6">
        <v>76.994337999999999</v>
      </c>
      <c r="T545" s="6" t="s">
        <v>765</v>
      </c>
      <c r="U545" s="6" t="s">
        <v>766</v>
      </c>
      <c r="V545" s="6" t="s">
        <v>106</v>
      </c>
      <c r="X545" s="6">
        <v>6000</v>
      </c>
      <c r="Y545" s="6">
        <v>1919</v>
      </c>
      <c r="Z545" s="6">
        <v>5</v>
      </c>
      <c r="AA545" s="6">
        <v>15</v>
      </c>
      <c r="AB545" s="6">
        <v>1919</v>
      </c>
      <c r="AC545" s="6">
        <v>5</v>
      </c>
      <c r="AD545" s="6">
        <v>31</v>
      </c>
      <c r="AG545" s="6" t="s">
        <v>948</v>
      </c>
      <c r="AI545" s="6" t="s">
        <v>274</v>
      </c>
      <c r="AJ545" s="6" t="s">
        <v>347</v>
      </c>
      <c r="AK545" s="6" t="s">
        <v>1213</v>
      </c>
      <c r="AL545" s="6" t="b">
        <v>1</v>
      </c>
      <c r="AM545" s="6" t="b">
        <v>0</v>
      </c>
      <c r="AP545" t="s">
        <v>3631</v>
      </c>
      <c r="AQ545" t="s">
        <v>3632</v>
      </c>
      <c r="AR545" t="s">
        <v>3633</v>
      </c>
      <c r="AS545" t="s">
        <v>3634</v>
      </c>
      <c r="AT545" s="44" t="s">
        <v>274</v>
      </c>
      <c r="AU545" t="s">
        <v>303</v>
      </c>
      <c r="AV545" t="s">
        <v>4096</v>
      </c>
      <c r="AW545" t="s">
        <v>4096</v>
      </c>
      <c r="AX545" t="s">
        <v>3917</v>
      </c>
      <c r="AY545" t="s">
        <v>4094</v>
      </c>
      <c r="AZ545" t="s">
        <v>4095</v>
      </c>
      <c r="BA545" t="s">
        <v>3630</v>
      </c>
      <c r="BB545"/>
    </row>
    <row r="546" spans="1:54" s="6" customFormat="1" x14ac:dyDescent="0.45">
      <c r="A546" s="5">
        <v>45775.441562499997</v>
      </c>
      <c r="B546" s="6">
        <v>412819044</v>
      </c>
      <c r="C546" s="6" t="s">
        <v>3565</v>
      </c>
      <c r="D546" s="6">
        <v>1</v>
      </c>
      <c r="E546" s="6" t="s">
        <v>65</v>
      </c>
      <c r="G546" s="6">
        <v>2590</v>
      </c>
      <c r="H546" s="6" t="s">
        <v>951</v>
      </c>
      <c r="I546" s="6">
        <v>1937</v>
      </c>
      <c r="J546" s="6" t="s">
        <v>952</v>
      </c>
      <c r="K546" s="6" t="s">
        <v>953</v>
      </c>
      <c r="L546" s="6" t="s">
        <v>954</v>
      </c>
      <c r="M546" s="6" t="s">
        <v>267</v>
      </c>
      <c r="N546" s="6" t="s">
        <v>946</v>
      </c>
      <c r="O546" s="6" t="s">
        <v>946</v>
      </c>
      <c r="P546" s="6" t="s">
        <v>947</v>
      </c>
      <c r="Q546" s="6">
        <v>0</v>
      </c>
      <c r="R546" s="6">
        <v>43.289437</v>
      </c>
      <c r="S546" s="6">
        <v>76.994337999999999</v>
      </c>
      <c r="T546" s="6" t="s">
        <v>765</v>
      </c>
      <c r="U546" s="6" t="s">
        <v>766</v>
      </c>
      <c r="V546" s="6" t="s">
        <v>106</v>
      </c>
      <c r="X546" s="6">
        <v>6000</v>
      </c>
      <c r="Y546" s="6">
        <v>1921</v>
      </c>
      <c r="Z546" s="6">
        <v>5</v>
      </c>
      <c r="AA546" s="6">
        <v>14</v>
      </c>
      <c r="AB546" s="6">
        <v>1921</v>
      </c>
      <c r="AC546" s="6">
        <v>5</v>
      </c>
      <c r="AD546" s="6">
        <v>20</v>
      </c>
      <c r="AG546" s="6" t="s">
        <v>948</v>
      </c>
      <c r="AI546" s="6" t="s">
        <v>274</v>
      </c>
      <c r="AJ546" s="6" t="s">
        <v>347</v>
      </c>
      <c r="AK546" s="6" t="s">
        <v>1213</v>
      </c>
      <c r="AL546" s="6" t="b">
        <v>1</v>
      </c>
      <c r="AM546" s="6" t="b">
        <v>0</v>
      </c>
      <c r="AP546" t="s">
        <v>3631</v>
      </c>
      <c r="AQ546" t="s">
        <v>3632</v>
      </c>
      <c r="AR546" t="s">
        <v>3633</v>
      </c>
      <c r="AS546" t="s">
        <v>3634</v>
      </c>
      <c r="AT546" s="44" t="s">
        <v>274</v>
      </c>
      <c r="AU546" t="s">
        <v>303</v>
      </c>
      <c r="AV546" t="s">
        <v>4096</v>
      </c>
      <c r="AW546" t="s">
        <v>4096</v>
      </c>
      <c r="AX546" t="s">
        <v>3917</v>
      </c>
      <c r="AY546" t="s">
        <v>4094</v>
      </c>
      <c r="AZ546" t="s">
        <v>4095</v>
      </c>
      <c r="BA546" t="s">
        <v>3630</v>
      </c>
      <c r="BB546"/>
    </row>
    <row r="547" spans="1:54" s="6" customFormat="1" x14ac:dyDescent="0.45">
      <c r="A547" s="5">
        <v>45775.441111111111</v>
      </c>
      <c r="B547" s="6">
        <v>412819044</v>
      </c>
      <c r="C547" s="6" t="s">
        <v>3565</v>
      </c>
      <c r="D547" s="6">
        <v>3</v>
      </c>
      <c r="E547" s="6" t="s">
        <v>846</v>
      </c>
      <c r="G547" s="6">
        <v>2590</v>
      </c>
      <c r="H547" s="6" t="s">
        <v>951</v>
      </c>
      <c r="I547" s="6">
        <v>1937</v>
      </c>
      <c r="J547" s="6" t="s">
        <v>952</v>
      </c>
      <c r="K547" s="6" t="s">
        <v>953</v>
      </c>
      <c r="L547" s="6" t="s">
        <v>954</v>
      </c>
      <c r="M547" s="6" t="s">
        <v>267</v>
      </c>
      <c r="N547" s="6" t="s">
        <v>946</v>
      </c>
      <c r="O547" s="6" t="s">
        <v>946</v>
      </c>
      <c r="P547" s="6" t="s">
        <v>947</v>
      </c>
      <c r="Q547" s="6">
        <v>0</v>
      </c>
      <c r="R547" s="6">
        <v>43.289437</v>
      </c>
      <c r="S547" s="6">
        <v>76.994337999999999</v>
      </c>
      <c r="T547" s="6" t="s">
        <v>765</v>
      </c>
      <c r="U547" s="6" t="s">
        <v>766</v>
      </c>
      <c r="V547" s="6" t="s">
        <v>106</v>
      </c>
      <c r="X547" s="6">
        <v>6000</v>
      </c>
      <c r="Y547" s="6">
        <v>1927</v>
      </c>
      <c r="Z547" s="6">
        <v>4</v>
      </c>
      <c r="AA547" s="6">
        <v>1</v>
      </c>
      <c r="AB547" s="6">
        <v>1927</v>
      </c>
      <c r="AC547" s="6">
        <v>4</v>
      </c>
      <c r="AD547" s="6">
        <v>30</v>
      </c>
      <c r="AG547" s="6" t="s">
        <v>948</v>
      </c>
      <c r="AI547" s="6" t="s">
        <v>274</v>
      </c>
      <c r="AJ547" s="6" t="s">
        <v>347</v>
      </c>
      <c r="AK547" s="6" t="s">
        <v>1213</v>
      </c>
      <c r="AL547" s="6" t="b">
        <v>1</v>
      </c>
      <c r="AM547" s="6" t="b">
        <v>0</v>
      </c>
      <c r="AP547" t="s">
        <v>3631</v>
      </c>
      <c r="AQ547" t="s">
        <v>3632</v>
      </c>
      <c r="AR547" t="s">
        <v>3633</v>
      </c>
      <c r="AS547" t="s">
        <v>3634</v>
      </c>
      <c r="AT547" s="44" t="s">
        <v>274</v>
      </c>
      <c r="AU547" t="s">
        <v>303</v>
      </c>
      <c r="AV547" t="s">
        <v>4096</v>
      </c>
      <c r="AW547" t="s">
        <v>4096</v>
      </c>
      <c r="AX547" t="s">
        <v>3917</v>
      </c>
      <c r="AY547" t="s">
        <v>4094</v>
      </c>
      <c r="AZ547" t="s">
        <v>4095</v>
      </c>
      <c r="BA547" t="s">
        <v>3630</v>
      </c>
      <c r="BB547"/>
    </row>
    <row r="548" spans="1:54" s="6" customFormat="1" x14ac:dyDescent="0.45">
      <c r="A548" s="5">
        <v>45775.439236111109</v>
      </c>
      <c r="B548" s="6">
        <v>412819044</v>
      </c>
      <c r="C548" s="6" t="s">
        <v>3565</v>
      </c>
      <c r="D548" s="6">
        <v>6</v>
      </c>
      <c r="E548" s="6" t="s">
        <v>1197</v>
      </c>
      <c r="G548" s="6">
        <v>2590</v>
      </c>
      <c r="H548" s="6" t="s">
        <v>951</v>
      </c>
      <c r="I548" s="6">
        <v>1937</v>
      </c>
      <c r="J548" s="6" t="s">
        <v>952</v>
      </c>
      <c r="K548" s="6" t="s">
        <v>953</v>
      </c>
      <c r="L548" s="6" t="s">
        <v>954</v>
      </c>
      <c r="M548" s="6" t="s">
        <v>267</v>
      </c>
      <c r="N548" s="6" t="s">
        <v>946</v>
      </c>
      <c r="O548" s="6" t="s">
        <v>946</v>
      </c>
      <c r="P548" s="6" t="s">
        <v>947</v>
      </c>
      <c r="Q548" s="6">
        <v>0</v>
      </c>
      <c r="R548" s="6">
        <v>43.289437</v>
      </c>
      <c r="S548" s="6">
        <v>76.994337999999999</v>
      </c>
      <c r="T548" s="6" t="s">
        <v>765</v>
      </c>
      <c r="U548" s="6" t="s">
        <v>766</v>
      </c>
      <c r="V548" s="6" t="s">
        <v>106</v>
      </c>
      <c r="X548" s="6">
        <v>6000</v>
      </c>
      <c r="Y548" s="6">
        <v>1922</v>
      </c>
      <c r="AG548" s="6" t="s">
        <v>948</v>
      </c>
      <c r="AI548" s="6" t="s">
        <v>274</v>
      </c>
      <c r="AJ548" s="6" t="s">
        <v>347</v>
      </c>
      <c r="AK548" s="6" t="s">
        <v>407</v>
      </c>
      <c r="AL548" s="6" t="b">
        <v>1</v>
      </c>
      <c r="AM548" s="6" t="b">
        <v>0</v>
      </c>
      <c r="AP548" t="s">
        <v>3631</v>
      </c>
      <c r="AQ548" t="s">
        <v>3632</v>
      </c>
      <c r="AR548" t="s">
        <v>3633</v>
      </c>
      <c r="AS548" t="s">
        <v>3634</v>
      </c>
      <c r="AT548" s="44" t="s">
        <v>274</v>
      </c>
      <c r="AU548" t="s">
        <v>406</v>
      </c>
      <c r="AV548" t="s">
        <v>3718</v>
      </c>
      <c r="AW548" t="s">
        <v>3718</v>
      </c>
      <c r="AX548" t="s">
        <v>3720</v>
      </c>
      <c r="AY548" t="s">
        <v>4097</v>
      </c>
      <c r="AZ548" t="s">
        <v>3719</v>
      </c>
      <c r="BA548" t="s">
        <v>3630</v>
      </c>
      <c r="BB548"/>
    </row>
    <row r="549" spans="1:54" s="6" customFormat="1" x14ac:dyDescent="0.45">
      <c r="A549" s="5">
        <v>45775.438935185193</v>
      </c>
      <c r="B549" s="6">
        <v>412819044</v>
      </c>
      <c r="C549" s="6" t="s">
        <v>3565</v>
      </c>
      <c r="D549" s="6">
        <v>3</v>
      </c>
      <c r="E549" s="6" t="s">
        <v>846</v>
      </c>
      <c r="G549" s="6">
        <v>2590</v>
      </c>
      <c r="H549" s="6" t="s">
        <v>951</v>
      </c>
      <c r="I549" s="6">
        <v>1937</v>
      </c>
      <c r="J549" s="6" t="s">
        <v>952</v>
      </c>
      <c r="K549" s="6" t="s">
        <v>953</v>
      </c>
      <c r="L549" s="6" t="s">
        <v>954</v>
      </c>
      <c r="M549" s="6" t="s">
        <v>267</v>
      </c>
      <c r="N549" s="6" t="s">
        <v>946</v>
      </c>
      <c r="O549" s="6" t="s">
        <v>946</v>
      </c>
      <c r="P549" s="6" t="s">
        <v>947</v>
      </c>
      <c r="Q549" s="6">
        <v>0</v>
      </c>
      <c r="R549" s="6">
        <v>43.289437</v>
      </c>
      <c r="S549" s="6">
        <v>76.994337999999999</v>
      </c>
      <c r="T549" s="6" t="s">
        <v>765</v>
      </c>
      <c r="U549" s="6" t="s">
        <v>766</v>
      </c>
      <c r="V549" s="6" t="s">
        <v>106</v>
      </c>
      <c r="X549" s="6">
        <v>6000</v>
      </c>
      <c r="Y549" s="6">
        <v>1921</v>
      </c>
      <c r="Z549" s="6">
        <v>6</v>
      </c>
      <c r="AA549" s="6">
        <v>10</v>
      </c>
      <c r="AB549" s="6">
        <v>1921</v>
      </c>
      <c r="AC549" s="6">
        <v>6</v>
      </c>
      <c r="AD549" s="6">
        <v>12</v>
      </c>
      <c r="AG549" s="6" t="s">
        <v>948</v>
      </c>
      <c r="AI549" s="6" t="s">
        <v>274</v>
      </c>
      <c r="AJ549" s="6" t="s">
        <v>347</v>
      </c>
      <c r="AK549" s="6" t="s">
        <v>407</v>
      </c>
      <c r="AL549" s="6" t="b">
        <v>1</v>
      </c>
      <c r="AM549" s="6" t="b">
        <v>0</v>
      </c>
      <c r="AP549" t="s">
        <v>3631</v>
      </c>
      <c r="AQ549" t="s">
        <v>3632</v>
      </c>
      <c r="AR549" t="s">
        <v>3633</v>
      </c>
      <c r="AS549" t="s">
        <v>3634</v>
      </c>
      <c r="AT549" s="44" t="s">
        <v>274</v>
      </c>
      <c r="AU549" t="s">
        <v>406</v>
      </c>
      <c r="AV549" t="s">
        <v>3718</v>
      </c>
      <c r="AW549" t="s">
        <v>3718</v>
      </c>
      <c r="AX549" t="s">
        <v>3720</v>
      </c>
      <c r="AY549" t="s">
        <v>4097</v>
      </c>
      <c r="AZ549" t="s">
        <v>3719</v>
      </c>
      <c r="BA549" t="s">
        <v>3630</v>
      </c>
      <c r="BB549"/>
    </row>
    <row r="550" spans="1:54" s="6" customFormat="1" x14ac:dyDescent="0.45">
      <c r="A550" s="5">
        <v>45775.438530092593</v>
      </c>
      <c r="B550" s="6">
        <v>412819044</v>
      </c>
      <c r="C550" s="6" t="s">
        <v>3565</v>
      </c>
      <c r="D550" s="6">
        <v>6</v>
      </c>
      <c r="E550" s="6" t="s">
        <v>1197</v>
      </c>
      <c r="G550" s="6">
        <v>2590</v>
      </c>
      <c r="H550" s="6" t="s">
        <v>951</v>
      </c>
      <c r="I550" s="6">
        <v>1937</v>
      </c>
      <c r="J550" s="6" t="s">
        <v>952</v>
      </c>
      <c r="K550" s="6" t="s">
        <v>953</v>
      </c>
      <c r="L550" s="6" t="s">
        <v>954</v>
      </c>
      <c r="M550" s="6" t="s">
        <v>267</v>
      </c>
      <c r="N550" s="6" t="s">
        <v>946</v>
      </c>
      <c r="O550" s="6" t="s">
        <v>946</v>
      </c>
      <c r="P550" s="6" t="s">
        <v>947</v>
      </c>
      <c r="Q550" s="6">
        <v>0</v>
      </c>
      <c r="R550" s="6">
        <v>43.289437</v>
      </c>
      <c r="S550" s="6">
        <v>76.994337999999999</v>
      </c>
      <c r="T550" s="6" t="s">
        <v>765</v>
      </c>
      <c r="U550" s="6" t="s">
        <v>766</v>
      </c>
      <c r="V550" s="6" t="s">
        <v>106</v>
      </c>
      <c r="X550" s="6">
        <v>6000</v>
      </c>
      <c r="Y550" s="6">
        <v>1921</v>
      </c>
      <c r="Z550" s="6">
        <v>5</v>
      </c>
      <c r="AA550" s="6">
        <v>15</v>
      </c>
      <c r="AB550" s="6">
        <v>1921</v>
      </c>
      <c r="AC550" s="6">
        <v>5</v>
      </c>
      <c r="AD550" s="6">
        <v>29</v>
      </c>
      <c r="AG550" s="6" t="s">
        <v>948</v>
      </c>
      <c r="AI550" s="6" t="s">
        <v>274</v>
      </c>
      <c r="AJ550" s="6" t="s">
        <v>347</v>
      </c>
      <c r="AK550" s="6" t="s">
        <v>407</v>
      </c>
      <c r="AL550" s="6" t="b">
        <v>1</v>
      </c>
      <c r="AM550" s="6" t="b">
        <v>0</v>
      </c>
      <c r="AP550" t="s">
        <v>3631</v>
      </c>
      <c r="AQ550" t="s">
        <v>3632</v>
      </c>
      <c r="AR550" t="s">
        <v>3633</v>
      </c>
      <c r="AS550" t="s">
        <v>3634</v>
      </c>
      <c r="AT550" s="44" t="s">
        <v>274</v>
      </c>
      <c r="AU550" t="s">
        <v>406</v>
      </c>
      <c r="AV550" t="s">
        <v>3718</v>
      </c>
      <c r="AW550" t="s">
        <v>3718</v>
      </c>
      <c r="AX550" t="s">
        <v>3720</v>
      </c>
      <c r="AY550" t="s">
        <v>4097</v>
      </c>
      <c r="AZ550" t="s">
        <v>3719</v>
      </c>
      <c r="BA550" t="s">
        <v>3630</v>
      </c>
      <c r="BB550"/>
    </row>
    <row r="551" spans="1:54" s="6" customFormat="1" x14ac:dyDescent="0.45">
      <c r="A551" s="5">
        <v>45775.43818287037</v>
      </c>
      <c r="B551" s="6">
        <v>412819044</v>
      </c>
      <c r="C551" s="6" t="s">
        <v>3565</v>
      </c>
      <c r="D551" s="6">
        <v>2</v>
      </c>
      <c r="E551" s="6" t="s">
        <v>247</v>
      </c>
      <c r="G551" s="6">
        <v>2590</v>
      </c>
      <c r="H551" s="6" t="s">
        <v>951</v>
      </c>
      <c r="I551" s="6">
        <v>1937</v>
      </c>
      <c r="J551" s="6" t="s">
        <v>952</v>
      </c>
      <c r="K551" s="6" t="s">
        <v>953</v>
      </c>
      <c r="L551" s="6" t="s">
        <v>954</v>
      </c>
      <c r="M551" s="6" t="s">
        <v>267</v>
      </c>
      <c r="N551" s="6" t="s">
        <v>946</v>
      </c>
      <c r="O551" s="6" t="s">
        <v>946</v>
      </c>
      <c r="P551" s="6" t="s">
        <v>947</v>
      </c>
      <c r="Q551" s="6">
        <v>0</v>
      </c>
      <c r="R551" s="6">
        <v>43.289437</v>
      </c>
      <c r="S551" s="6">
        <v>76.994337999999999</v>
      </c>
      <c r="T551" s="6" t="s">
        <v>765</v>
      </c>
      <c r="U551" s="6" t="s">
        <v>766</v>
      </c>
      <c r="V551" s="6" t="s">
        <v>106</v>
      </c>
      <c r="X551" s="6">
        <v>6000</v>
      </c>
      <c r="Y551" s="6">
        <v>1921</v>
      </c>
      <c r="Z551" s="6">
        <v>4</v>
      </c>
      <c r="AA551" s="6">
        <v>10</v>
      </c>
      <c r="AB551" s="6">
        <v>1921</v>
      </c>
      <c r="AC551" s="6">
        <v>4</v>
      </c>
      <c r="AD551" s="6">
        <v>30</v>
      </c>
      <c r="AG551" s="6" t="s">
        <v>948</v>
      </c>
      <c r="AI551" s="6" t="s">
        <v>274</v>
      </c>
      <c r="AJ551" s="6" t="s">
        <v>347</v>
      </c>
      <c r="AK551" s="6" t="s">
        <v>407</v>
      </c>
      <c r="AL551" s="6" t="b">
        <v>1</v>
      </c>
      <c r="AM551" s="6" t="b">
        <v>0</v>
      </c>
      <c r="AP551" t="s">
        <v>3631</v>
      </c>
      <c r="AQ551" t="s">
        <v>3632</v>
      </c>
      <c r="AR551" t="s">
        <v>3633</v>
      </c>
      <c r="AS551" t="s">
        <v>3634</v>
      </c>
      <c r="AT551" s="44" t="s">
        <v>274</v>
      </c>
      <c r="AU551" t="s">
        <v>406</v>
      </c>
      <c r="AV551" t="s">
        <v>3718</v>
      </c>
      <c r="AW551" t="s">
        <v>3718</v>
      </c>
      <c r="AX551" t="s">
        <v>3720</v>
      </c>
      <c r="AY551" t="s">
        <v>4097</v>
      </c>
      <c r="AZ551" t="s">
        <v>3719</v>
      </c>
      <c r="BA551" t="s">
        <v>3630</v>
      </c>
      <c r="BB551"/>
    </row>
    <row r="552" spans="1:54" s="6" customFormat="1" x14ac:dyDescent="0.45">
      <c r="A552" s="5">
        <v>45775.436203703714</v>
      </c>
      <c r="B552" s="6">
        <v>412819044</v>
      </c>
      <c r="C552" s="6" t="s">
        <v>3565</v>
      </c>
      <c r="D552" s="6">
        <v>3</v>
      </c>
      <c r="E552" s="6" t="s">
        <v>985</v>
      </c>
      <c r="G552" s="6">
        <v>2590</v>
      </c>
      <c r="H552" s="6" t="s">
        <v>951</v>
      </c>
      <c r="I552" s="6">
        <v>1937</v>
      </c>
      <c r="J552" s="6" t="s">
        <v>952</v>
      </c>
      <c r="K552" s="6" t="s">
        <v>953</v>
      </c>
      <c r="L552" s="6" t="s">
        <v>954</v>
      </c>
      <c r="M552" s="6" t="s">
        <v>267</v>
      </c>
      <c r="N552" s="6" t="s">
        <v>946</v>
      </c>
      <c r="O552" s="6" t="s">
        <v>946</v>
      </c>
      <c r="P552" s="6" t="s">
        <v>1214</v>
      </c>
      <c r="Q552" s="6">
        <v>0</v>
      </c>
      <c r="R552" s="6">
        <v>43.205584000000002</v>
      </c>
      <c r="S552" s="6">
        <v>76.979079999999996</v>
      </c>
      <c r="T552" s="6" t="s">
        <v>981</v>
      </c>
      <c r="U552" s="6" t="s">
        <v>982</v>
      </c>
      <c r="V552" s="6" t="s">
        <v>106</v>
      </c>
      <c r="X552" s="6">
        <v>5000</v>
      </c>
      <c r="Y552" s="6">
        <v>1937</v>
      </c>
      <c r="Z552" s="6">
        <v>8</v>
      </c>
      <c r="AA552" s="6">
        <v>9</v>
      </c>
      <c r="AG552" s="6" t="s">
        <v>948</v>
      </c>
      <c r="AH552" s="6" t="s">
        <v>949</v>
      </c>
      <c r="AI552" s="6" t="s">
        <v>274</v>
      </c>
      <c r="AJ552" s="6" t="s">
        <v>347</v>
      </c>
      <c r="AK552" s="6" t="s">
        <v>355</v>
      </c>
      <c r="AL552" s="6" t="b">
        <v>1</v>
      </c>
      <c r="AM552" s="6" t="b">
        <v>0</v>
      </c>
      <c r="AP552" t="s">
        <v>3631</v>
      </c>
      <c r="AQ552" t="s">
        <v>3632</v>
      </c>
      <c r="AR552" t="s">
        <v>3633</v>
      </c>
      <c r="AS552" t="s">
        <v>3634</v>
      </c>
      <c r="AT552" s="44" t="s">
        <v>274</v>
      </c>
      <c r="AU552" t="s">
        <v>347</v>
      </c>
      <c r="AV552" t="s">
        <v>3704</v>
      </c>
      <c r="AW552" t="s">
        <v>3704</v>
      </c>
      <c r="AX552" t="s">
        <v>3635</v>
      </c>
      <c r="AY552" t="s">
        <v>3704</v>
      </c>
      <c r="AZ552" t="s">
        <v>3705</v>
      </c>
      <c r="BA552" t="s">
        <v>3630</v>
      </c>
      <c r="BB552"/>
    </row>
    <row r="553" spans="1:54" s="6" customFormat="1" x14ac:dyDescent="0.45">
      <c r="A553" s="5">
        <v>45775.435092592597</v>
      </c>
      <c r="B553" s="6">
        <v>412819044</v>
      </c>
      <c r="C553" s="6" t="s">
        <v>3565</v>
      </c>
      <c r="D553" s="6">
        <v>2</v>
      </c>
      <c r="E553" s="6" t="s">
        <v>247</v>
      </c>
      <c r="G553" s="6">
        <v>2590</v>
      </c>
      <c r="H553" s="6" t="s">
        <v>951</v>
      </c>
      <c r="I553" s="6">
        <v>1937</v>
      </c>
      <c r="J553" s="6" t="s">
        <v>952</v>
      </c>
      <c r="K553" s="6" t="s">
        <v>953</v>
      </c>
      <c r="L553" s="6" t="s">
        <v>954</v>
      </c>
      <c r="M553" s="6" t="s">
        <v>267</v>
      </c>
      <c r="N553" s="6" t="s">
        <v>946</v>
      </c>
      <c r="O553" s="6" t="s">
        <v>946</v>
      </c>
      <c r="P553" s="6" t="s">
        <v>946</v>
      </c>
      <c r="Q553" s="6">
        <v>0</v>
      </c>
      <c r="V553" s="6" t="s">
        <v>119</v>
      </c>
      <c r="X553" s="6">
        <v>6000</v>
      </c>
      <c r="Y553" s="6">
        <v>1937</v>
      </c>
      <c r="AG553" s="6" t="s">
        <v>948</v>
      </c>
      <c r="AH553" s="6" t="s">
        <v>997</v>
      </c>
      <c r="AI553" s="6" t="s">
        <v>274</v>
      </c>
      <c r="AJ553" s="6" t="s">
        <v>347</v>
      </c>
      <c r="AK553" s="6" t="s">
        <v>1215</v>
      </c>
      <c r="AL553" s="6" t="b">
        <v>1</v>
      </c>
      <c r="AM553" s="6" t="b">
        <v>0</v>
      </c>
      <c r="AP553" t="s">
        <v>3631</v>
      </c>
      <c r="AQ553" t="s">
        <v>3632</v>
      </c>
      <c r="AR553" t="s">
        <v>3633</v>
      </c>
      <c r="AS553" t="s">
        <v>3634</v>
      </c>
      <c r="AT553" s="44" t="s">
        <v>274</v>
      </c>
      <c r="AU553" t="s">
        <v>341</v>
      </c>
      <c r="AV553" t="s">
        <v>3700</v>
      </c>
      <c r="AW553" t="s">
        <v>3700</v>
      </c>
      <c r="AX553" t="s">
        <v>3648</v>
      </c>
      <c r="AY553" t="s">
        <v>4098</v>
      </c>
      <c r="AZ553" t="s">
        <v>3701</v>
      </c>
      <c r="BA553" t="s">
        <v>3630</v>
      </c>
      <c r="BB553"/>
    </row>
    <row r="554" spans="1:54" s="6" customFormat="1" x14ac:dyDescent="0.45">
      <c r="A554" s="5">
        <v>45775.434652777782</v>
      </c>
      <c r="B554" s="6">
        <v>412819044</v>
      </c>
      <c r="C554" s="6" t="s">
        <v>3565</v>
      </c>
      <c r="D554" s="6">
        <v>6</v>
      </c>
      <c r="E554" s="6" t="s">
        <v>1197</v>
      </c>
      <c r="G554" s="6">
        <v>2590</v>
      </c>
      <c r="H554" s="6" t="s">
        <v>951</v>
      </c>
      <c r="I554" s="6">
        <v>1937</v>
      </c>
      <c r="J554" s="6" t="s">
        <v>952</v>
      </c>
      <c r="K554" s="6" t="s">
        <v>953</v>
      </c>
      <c r="L554" s="6" t="s">
        <v>954</v>
      </c>
      <c r="M554" s="6" t="s">
        <v>267</v>
      </c>
      <c r="N554" s="6" t="s">
        <v>946</v>
      </c>
      <c r="O554" s="6" t="s">
        <v>946</v>
      </c>
      <c r="P554" s="6" t="s">
        <v>947</v>
      </c>
      <c r="Q554" s="6">
        <v>0</v>
      </c>
      <c r="R554" s="6">
        <v>43.289437</v>
      </c>
      <c r="S554" s="6">
        <v>76.994337999999999</v>
      </c>
      <c r="T554" s="6" t="s">
        <v>765</v>
      </c>
      <c r="U554" s="6" t="s">
        <v>766</v>
      </c>
      <c r="V554" s="6" t="s">
        <v>106</v>
      </c>
      <c r="X554" s="6">
        <v>6000</v>
      </c>
      <c r="Y554" s="6">
        <v>1922</v>
      </c>
      <c r="AG554" s="6" t="s">
        <v>948</v>
      </c>
      <c r="AI554" s="6" t="s">
        <v>274</v>
      </c>
      <c r="AJ554" s="6" t="s">
        <v>347</v>
      </c>
      <c r="AK554" s="6" t="s">
        <v>1215</v>
      </c>
      <c r="AL554" s="6" t="b">
        <v>1</v>
      </c>
      <c r="AM554" s="6" t="b">
        <v>0</v>
      </c>
      <c r="AP554" t="s">
        <v>3631</v>
      </c>
      <c r="AQ554" t="s">
        <v>3632</v>
      </c>
      <c r="AR554" t="s">
        <v>3633</v>
      </c>
      <c r="AS554" t="s">
        <v>3634</v>
      </c>
      <c r="AT554" s="44" t="s">
        <v>274</v>
      </c>
      <c r="AU554" t="s">
        <v>341</v>
      </c>
      <c r="AV554" t="s">
        <v>3700</v>
      </c>
      <c r="AW554" t="s">
        <v>3700</v>
      </c>
      <c r="AX554" t="s">
        <v>3648</v>
      </c>
      <c r="AY554" t="s">
        <v>4098</v>
      </c>
      <c r="AZ554" t="s">
        <v>3701</v>
      </c>
      <c r="BA554" t="s">
        <v>3630</v>
      </c>
      <c r="BB554"/>
    </row>
    <row r="555" spans="1:54" s="6" customFormat="1" x14ac:dyDescent="0.45">
      <c r="A555" s="5">
        <v>45775.43440972222</v>
      </c>
      <c r="B555" s="6">
        <v>412819044</v>
      </c>
      <c r="C555" s="6" t="s">
        <v>3565</v>
      </c>
      <c r="D555" s="6">
        <v>1</v>
      </c>
      <c r="E555" s="6" t="s">
        <v>65</v>
      </c>
      <c r="G555" s="6">
        <v>2590</v>
      </c>
      <c r="H555" s="6" t="s">
        <v>951</v>
      </c>
      <c r="I555" s="6">
        <v>1937</v>
      </c>
      <c r="J555" s="6" t="s">
        <v>952</v>
      </c>
      <c r="K555" s="6" t="s">
        <v>953</v>
      </c>
      <c r="L555" s="6" t="s">
        <v>954</v>
      </c>
      <c r="M555" s="6" t="s">
        <v>267</v>
      </c>
      <c r="N555" s="6" t="s">
        <v>946</v>
      </c>
      <c r="O555" s="6" t="s">
        <v>946</v>
      </c>
      <c r="P555" s="6" t="s">
        <v>947</v>
      </c>
      <c r="Q555" s="6">
        <v>0</v>
      </c>
      <c r="R555" s="6">
        <v>43.289437</v>
      </c>
      <c r="S555" s="6">
        <v>76.994337999999999</v>
      </c>
      <c r="T555" s="6" t="s">
        <v>765</v>
      </c>
      <c r="U555" s="6" t="s">
        <v>766</v>
      </c>
      <c r="V555" s="6" t="s">
        <v>106</v>
      </c>
      <c r="X555" s="6">
        <v>6000</v>
      </c>
      <c r="Y555" s="6">
        <v>1921</v>
      </c>
      <c r="AG555" s="6" t="s">
        <v>948</v>
      </c>
      <c r="AH555" s="6" t="s">
        <v>955</v>
      </c>
      <c r="AI555" s="6" t="s">
        <v>274</v>
      </c>
      <c r="AJ555" s="6" t="s">
        <v>347</v>
      </c>
      <c r="AK555" s="6" t="s">
        <v>1215</v>
      </c>
      <c r="AL555" s="6" t="b">
        <v>1</v>
      </c>
      <c r="AM555" s="6" t="b">
        <v>0</v>
      </c>
      <c r="AP555" t="s">
        <v>3631</v>
      </c>
      <c r="AQ555" t="s">
        <v>3632</v>
      </c>
      <c r="AR555" t="s">
        <v>3633</v>
      </c>
      <c r="AS555" t="s">
        <v>3634</v>
      </c>
      <c r="AT555" s="44" t="s">
        <v>274</v>
      </c>
      <c r="AU555" t="s">
        <v>341</v>
      </c>
      <c r="AV555" t="s">
        <v>3700</v>
      </c>
      <c r="AW555" t="s">
        <v>3700</v>
      </c>
      <c r="AX555" t="s">
        <v>3648</v>
      </c>
      <c r="AY555" t="s">
        <v>4098</v>
      </c>
      <c r="AZ555" t="s">
        <v>3701</v>
      </c>
      <c r="BA555" t="s">
        <v>3630</v>
      </c>
      <c r="BB555"/>
    </row>
    <row r="556" spans="1:54" s="6" customFormat="1" x14ac:dyDescent="0.45">
      <c r="A556" s="5">
        <v>45775.434097222227</v>
      </c>
      <c r="B556" s="6">
        <v>412819044</v>
      </c>
      <c r="C556" s="6" t="s">
        <v>3565</v>
      </c>
      <c r="D556" s="6">
        <v>1</v>
      </c>
      <c r="E556" s="6" t="s">
        <v>1013</v>
      </c>
      <c r="G556" s="6">
        <v>2590</v>
      </c>
      <c r="H556" s="6" t="s">
        <v>951</v>
      </c>
      <c r="I556" s="6">
        <v>1937</v>
      </c>
      <c r="J556" s="6" t="s">
        <v>952</v>
      </c>
      <c r="K556" s="6" t="s">
        <v>953</v>
      </c>
      <c r="L556" s="6" t="s">
        <v>954</v>
      </c>
      <c r="M556" s="6" t="s">
        <v>267</v>
      </c>
      <c r="N556" s="6" t="s">
        <v>946</v>
      </c>
      <c r="O556" s="6" t="s">
        <v>946</v>
      </c>
      <c r="P556" s="6" t="s">
        <v>947</v>
      </c>
      <c r="Q556" s="6">
        <v>0</v>
      </c>
      <c r="R556" s="6">
        <v>43.289437</v>
      </c>
      <c r="S556" s="6">
        <v>76.994337999999999</v>
      </c>
      <c r="T556" s="6" t="s">
        <v>765</v>
      </c>
      <c r="U556" s="6" t="s">
        <v>766</v>
      </c>
      <c r="V556" s="6" t="s">
        <v>106</v>
      </c>
      <c r="X556" s="6">
        <v>6000</v>
      </c>
      <c r="Y556" s="6">
        <v>1921</v>
      </c>
      <c r="Z556" s="6">
        <v>6</v>
      </c>
      <c r="AA556" s="6">
        <v>10</v>
      </c>
      <c r="AB556" s="6">
        <v>1921</v>
      </c>
      <c r="AC556" s="6">
        <v>6</v>
      </c>
      <c r="AD556" s="6">
        <v>12</v>
      </c>
      <c r="AG556" s="6" t="s">
        <v>948</v>
      </c>
      <c r="AI556" s="6" t="s">
        <v>274</v>
      </c>
      <c r="AJ556" s="6" t="s">
        <v>347</v>
      </c>
      <c r="AK556" s="6" t="s">
        <v>1215</v>
      </c>
      <c r="AL556" s="6" t="b">
        <v>1</v>
      </c>
      <c r="AM556" s="6" t="b">
        <v>0</v>
      </c>
      <c r="AP556" t="s">
        <v>3631</v>
      </c>
      <c r="AQ556" t="s">
        <v>3632</v>
      </c>
      <c r="AR556" t="s">
        <v>3633</v>
      </c>
      <c r="AS556" t="s">
        <v>3634</v>
      </c>
      <c r="AT556" s="44" t="s">
        <v>274</v>
      </c>
      <c r="AU556" t="s">
        <v>341</v>
      </c>
      <c r="AV556" t="s">
        <v>3700</v>
      </c>
      <c r="AW556" t="s">
        <v>3700</v>
      </c>
      <c r="AX556" t="s">
        <v>3648</v>
      </c>
      <c r="AY556" t="s">
        <v>4098</v>
      </c>
      <c r="AZ556" t="s">
        <v>3701</v>
      </c>
      <c r="BA556" t="s">
        <v>3630</v>
      </c>
      <c r="BB556"/>
    </row>
    <row r="557" spans="1:54" s="6" customFormat="1" x14ac:dyDescent="0.45">
      <c r="A557" s="5">
        <v>45775.433240740742</v>
      </c>
      <c r="B557" s="6">
        <v>412819044</v>
      </c>
      <c r="C557" s="6" t="s">
        <v>3565</v>
      </c>
      <c r="D557" s="6">
        <v>1</v>
      </c>
      <c r="E557" s="6" t="s">
        <v>51</v>
      </c>
      <c r="G557" s="6">
        <v>2590</v>
      </c>
      <c r="H557" s="6" t="s">
        <v>951</v>
      </c>
      <c r="I557" s="6">
        <v>1937</v>
      </c>
      <c r="J557" s="6" t="s">
        <v>952</v>
      </c>
      <c r="K557" s="6" t="s">
        <v>953</v>
      </c>
      <c r="L557" s="6" t="s">
        <v>954</v>
      </c>
      <c r="M557" s="6" t="s">
        <v>267</v>
      </c>
      <c r="N557" s="6" t="s">
        <v>946</v>
      </c>
      <c r="O557" s="6" t="s">
        <v>946</v>
      </c>
      <c r="P557" s="6" t="s">
        <v>947</v>
      </c>
      <c r="Q557" s="6">
        <v>0</v>
      </c>
      <c r="R557" s="6">
        <v>43.289437</v>
      </c>
      <c r="S557" s="6">
        <v>76.994337999999999</v>
      </c>
      <c r="T557" s="6" t="s">
        <v>765</v>
      </c>
      <c r="U557" s="6" t="s">
        <v>766</v>
      </c>
      <c r="V557" s="6" t="s">
        <v>106</v>
      </c>
      <c r="X557" s="6">
        <v>6000</v>
      </c>
      <c r="Y557" s="6">
        <v>1921</v>
      </c>
      <c r="Z557" s="6">
        <v>6</v>
      </c>
      <c r="AA557" s="6">
        <v>6</v>
      </c>
      <c r="AG557" s="6" t="s">
        <v>948</v>
      </c>
      <c r="AI557" s="6" t="s">
        <v>274</v>
      </c>
      <c r="AJ557" s="6" t="s">
        <v>347</v>
      </c>
      <c r="AK557" s="6" t="s">
        <v>1215</v>
      </c>
      <c r="AL557" s="6" t="b">
        <v>1</v>
      </c>
      <c r="AM557" s="6" t="b">
        <v>0</v>
      </c>
      <c r="AP557" t="s">
        <v>3631</v>
      </c>
      <c r="AQ557" t="s">
        <v>3632</v>
      </c>
      <c r="AR557" t="s">
        <v>3633</v>
      </c>
      <c r="AS557" t="s">
        <v>3634</v>
      </c>
      <c r="AT557" s="44" t="s">
        <v>274</v>
      </c>
      <c r="AU557" t="s">
        <v>341</v>
      </c>
      <c r="AV557" t="s">
        <v>3700</v>
      </c>
      <c r="AW557" t="s">
        <v>3700</v>
      </c>
      <c r="AX557" t="s">
        <v>3648</v>
      </c>
      <c r="AY557" t="s">
        <v>4098</v>
      </c>
      <c r="AZ557" t="s">
        <v>3701</v>
      </c>
      <c r="BA557" t="s">
        <v>3630</v>
      </c>
      <c r="BB557"/>
    </row>
    <row r="558" spans="1:54" s="6" customFormat="1" x14ac:dyDescent="0.45">
      <c r="A558" s="5">
        <v>45775.432349537034</v>
      </c>
      <c r="B558" s="6">
        <v>412819044</v>
      </c>
      <c r="C558" s="6" t="s">
        <v>3565</v>
      </c>
      <c r="D558" s="6">
        <v>1</v>
      </c>
      <c r="E558" s="6" t="s">
        <v>65</v>
      </c>
      <c r="G558" s="6">
        <v>2590</v>
      </c>
      <c r="H558" s="6" t="s">
        <v>951</v>
      </c>
      <c r="I558" s="6">
        <v>1937</v>
      </c>
      <c r="J558" s="6" t="s">
        <v>952</v>
      </c>
      <c r="K558" s="6" t="s">
        <v>953</v>
      </c>
      <c r="L558" s="6" t="s">
        <v>954</v>
      </c>
      <c r="M558" s="6" t="s">
        <v>267</v>
      </c>
      <c r="N558" s="6" t="s">
        <v>946</v>
      </c>
      <c r="O558" s="6" t="s">
        <v>946</v>
      </c>
      <c r="P558" s="6" t="s">
        <v>1053</v>
      </c>
      <c r="Q558" s="6">
        <v>0</v>
      </c>
      <c r="V558" s="6" t="s">
        <v>119</v>
      </c>
      <c r="X558" s="6">
        <v>4000</v>
      </c>
      <c r="Y558" s="6">
        <v>1937</v>
      </c>
      <c r="AG558" s="6" t="s">
        <v>948</v>
      </c>
      <c r="AH558" s="6" t="s">
        <v>997</v>
      </c>
      <c r="AI558" s="6" t="s">
        <v>274</v>
      </c>
      <c r="AJ558" s="6" t="s">
        <v>347</v>
      </c>
      <c r="AK558" s="6" t="s">
        <v>382</v>
      </c>
      <c r="AL558" s="6" t="b">
        <v>1</v>
      </c>
      <c r="AM558" s="6" t="b">
        <v>0</v>
      </c>
      <c r="AP558" t="s">
        <v>3631</v>
      </c>
      <c r="AQ558" t="s">
        <v>3632</v>
      </c>
      <c r="AR558" t="s">
        <v>3633</v>
      </c>
      <c r="AS558" t="s">
        <v>3634</v>
      </c>
      <c r="AT558" s="44" t="s">
        <v>274</v>
      </c>
      <c r="AU558" t="s">
        <v>347</v>
      </c>
      <c r="AV558" t="s">
        <v>3710</v>
      </c>
      <c r="AW558" t="s">
        <v>3710</v>
      </c>
      <c r="AX558" t="s">
        <v>3709</v>
      </c>
      <c r="AY558" t="s">
        <v>3710</v>
      </c>
      <c r="AZ558" t="s">
        <v>3711</v>
      </c>
      <c r="BA558" t="s">
        <v>3630</v>
      </c>
      <c r="BB558"/>
    </row>
    <row r="559" spans="1:54" s="6" customFormat="1" x14ac:dyDescent="0.45">
      <c r="A559" s="5">
        <v>45775.43178240741</v>
      </c>
      <c r="B559" s="6">
        <v>412819044</v>
      </c>
      <c r="C559" s="6" t="s">
        <v>3565</v>
      </c>
      <c r="D559" s="6">
        <v>1</v>
      </c>
      <c r="E559" s="6" t="s">
        <v>65</v>
      </c>
      <c r="G559" s="6">
        <v>2590</v>
      </c>
      <c r="H559" s="6" t="s">
        <v>951</v>
      </c>
      <c r="I559" s="6">
        <v>1937</v>
      </c>
      <c r="J559" s="6" t="s">
        <v>952</v>
      </c>
      <c r="K559" s="6" t="s">
        <v>953</v>
      </c>
      <c r="L559" s="6" t="s">
        <v>954</v>
      </c>
      <c r="M559" s="6" t="s">
        <v>267</v>
      </c>
      <c r="N559" s="6" t="s">
        <v>946</v>
      </c>
      <c r="O559" s="6" t="s">
        <v>946</v>
      </c>
      <c r="P559" s="6" t="s">
        <v>972</v>
      </c>
      <c r="Q559" s="6">
        <v>0</v>
      </c>
      <c r="R559" s="6">
        <v>43.289437</v>
      </c>
      <c r="S559" s="6">
        <v>76.994337999999999</v>
      </c>
      <c r="T559" s="6" t="s">
        <v>765</v>
      </c>
      <c r="U559" s="6" t="s">
        <v>766</v>
      </c>
      <c r="V559" s="6" t="s">
        <v>106</v>
      </c>
      <c r="X559" s="6">
        <v>4000</v>
      </c>
      <c r="Y559" s="6">
        <v>1937</v>
      </c>
      <c r="Z559" s="6">
        <v>7</v>
      </c>
      <c r="AB559" s="6">
        <v>1937</v>
      </c>
      <c r="AC559" s="6">
        <v>8</v>
      </c>
      <c r="AG559" s="6" t="s">
        <v>948</v>
      </c>
      <c r="AH559" s="6" t="s">
        <v>949</v>
      </c>
      <c r="AI559" s="6" t="s">
        <v>274</v>
      </c>
      <c r="AJ559" s="6" t="s">
        <v>347</v>
      </c>
      <c r="AK559" s="6" t="s">
        <v>403</v>
      </c>
      <c r="AL559" s="6" t="b">
        <v>1</v>
      </c>
      <c r="AM559" s="6" t="b">
        <v>0</v>
      </c>
      <c r="AP559" t="s">
        <v>3631</v>
      </c>
      <c r="AQ559" t="s">
        <v>3632</v>
      </c>
      <c r="AR559" t="s">
        <v>3633</v>
      </c>
      <c r="AS559" t="s">
        <v>3634</v>
      </c>
      <c r="AT559" s="44" t="s">
        <v>274</v>
      </c>
      <c r="AU559" t="s">
        <v>347</v>
      </c>
      <c r="AV559" t="s">
        <v>3716</v>
      </c>
      <c r="AW559" t="s">
        <v>3716</v>
      </c>
      <c r="AX559" t="s">
        <v>3657</v>
      </c>
      <c r="AY559" t="s">
        <v>3716</v>
      </c>
      <c r="AZ559" t="s">
        <v>3717</v>
      </c>
      <c r="BA559" t="s">
        <v>3630</v>
      </c>
      <c r="BB559"/>
    </row>
    <row r="560" spans="1:54" s="6" customFormat="1" x14ac:dyDescent="0.45">
      <c r="A560" s="5">
        <v>45775.431250000001</v>
      </c>
      <c r="B560" s="6">
        <v>412819044</v>
      </c>
      <c r="C560" s="6" t="s">
        <v>3565</v>
      </c>
      <c r="D560" s="6">
        <v>1</v>
      </c>
      <c r="E560" s="6" t="s">
        <v>65</v>
      </c>
      <c r="G560" s="6">
        <v>2590</v>
      </c>
      <c r="H560" s="6" t="s">
        <v>951</v>
      </c>
      <c r="I560" s="6">
        <v>1937</v>
      </c>
      <c r="J560" s="6" t="s">
        <v>952</v>
      </c>
      <c r="K560" s="6" t="s">
        <v>953</v>
      </c>
      <c r="L560" s="6" t="s">
        <v>954</v>
      </c>
      <c r="M560" s="6" t="s">
        <v>267</v>
      </c>
      <c r="N560" s="6" t="s">
        <v>946</v>
      </c>
      <c r="O560" s="6" t="s">
        <v>946</v>
      </c>
      <c r="P560" s="6" t="s">
        <v>972</v>
      </c>
      <c r="Q560" s="6">
        <v>0</v>
      </c>
      <c r="R560" s="6">
        <v>43.289437</v>
      </c>
      <c r="S560" s="6">
        <v>76.994337999999999</v>
      </c>
      <c r="T560" s="6" t="s">
        <v>765</v>
      </c>
      <c r="U560" s="6" t="s">
        <v>766</v>
      </c>
      <c r="V560" s="6" t="s">
        <v>106</v>
      </c>
      <c r="X560" s="6">
        <v>4000</v>
      </c>
      <c r="Y560" s="6">
        <v>1921</v>
      </c>
      <c r="Z560" s="6">
        <v>7</v>
      </c>
      <c r="AG560" s="6" t="s">
        <v>948</v>
      </c>
      <c r="AH560" s="6" t="s">
        <v>955</v>
      </c>
      <c r="AI560" s="6" t="s">
        <v>274</v>
      </c>
      <c r="AJ560" s="6" t="s">
        <v>347</v>
      </c>
      <c r="AK560" s="6" t="s">
        <v>403</v>
      </c>
      <c r="AL560" s="6" t="b">
        <v>1</v>
      </c>
      <c r="AM560" s="6" t="b">
        <v>0</v>
      </c>
      <c r="AP560" t="s">
        <v>3631</v>
      </c>
      <c r="AQ560" t="s">
        <v>3632</v>
      </c>
      <c r="AR560" t="s">
        <v>3633</v>
      </c>
      <c r="AS560" t="s">
        <v>3634</v>
      </c>
      <c r="AT560" s="44" t="s">
        <v>274</v>
      </c>
      <c r="AU560" t="s">
        <v>347</v>
      </c>
      <c r="AV560" t="s">
        <v>3716</v>
      </c>
      <c r="AW560" t="s">
        <v>3716</v>
      </c>
      <c r="AX560" t="s">
        <v>3657</v>
      </c>
      <c r="AY560" t="s">
        <v>3716</v>
      </c>
      <c r="AZ560" t="s">
        <v>3717</v>
      </c>
      <c r="BA560" t="s">
        <v>3630</v>
      </c>
      <c r="BB560"/>
    </row>
    <row r="561" spans="1:54" s="6" customFormat="1" x14ac:dyDescent="0.45">
      <c r="A561" s="5">
        <v>45775.430590277778</v>
      </c>
      <c r="B561" s="6">
        <v>412819044</v>
      </c>
      <c r="C561" s="6" t="s">
        <v>3565</v>
      </c>
      <c r="D561" s="6">
        <v>1</v>
      </c>
      <c r="E561" s="6" t="s">
        <v>65</v>
      </c>
      <c r="G561" s="6">
        <v>2590</v>
      </c>
      <c r="H561" s="6" t="s">
        <v>951</v>
      </c>
      <c r="I561" s="6">
        <v>1937</v>
      </c>
      <c r="J561" s="6" t="s">
        <v>952</v>
      </c>
      <c r="K561" s="6" t="s">
        <v>953</v>
      </c>
      <c r="L561" s="6" t="s">
        <v>954</v>
      </c>
      <c r="M561" s="6" t="s">
        <v>267</v>
      </c>
      <c r="N561" s="6" t="s">
        <v>946</v>
      </c>
      <c r="O561" s="6" t="s">
        <v>946</v>
      </c>
      <c r="P561" s="6" t="s">
        <v>947</v>
      </c>
      <c r="Q561" s="6">
        <v>0</v>
      </c>
      <c r="R561" s="6">
        <v>43.289437</v>
      </c>
      <c r="S561" s="6">
        <v>76.994337999999999</v>
      </c>
      <c r="T561" s="6" t="s">
        <v>765</v>
      </c>
      <c r="U561" s="6" t="s">
        <v>766</v>
      </c>
      <c r="V561" s="6" t="s">
        <v>106</v>
      </c>
      <c r="X561" s="6">
        <v>6000</v>
      </c>
      <c r="Y561" s="6">
        <v>1923</v>
      </c>
      <c r="AG561" s="6" t="s">
        <v>948</v>
      </c>
      <c r="AI561" s="6" t="s">
        <v>274</v>
      </c>
      <c r="AJ561" s="6" t="s">
        <v>347</v>
      </c>
      <c r="AK561" s="6" t="s">
        <v>372</v>
      </c>
      <c r="AL561" s="6" t="b">
        <v>1</v>
      </c>
      <c r="AM561" s="6" t="b">
        <v>0</v>
      </c>
      <c r="AP561" t="s">
        <v>3631</v>
      </c>
      <c r="AQ561" t="s">
        <v>3632</v>
      </c>
      <c r="AR561" t="s">
        <v>3633</v>
      </c>
      <c r="AS561" t="s">
        <v>3634</v>
      </c>
      <c r="AT561" s="44" t="s">
        <v>274</v>
      </c>
      <c r="AU561" t="s">
        <v>347</v>
      </c>
      <c r="AV561" t="s">
        <v>3707</v>
      </c>
      <c r="AW561" t="s">
        <v>3707</v>
      </c>
      <c r="AX561" t="s">
        <v>3709</v>
      </c>
      <c r="AY561" t="s">
        <v>3707</v>
      </c>
      <c r="AZ561" t="s">
        <v>3708</v>
      </c>
      <c r="BA561" t="s">
        <v>3630</v>
      </c>
      <c r="BB561" t="s">
        <v>4705</v>
      </c>
    </row>
    <row r="562" spans="1:54" s="6" customFormat="1" x14ac:dyDescent="0.45">
      <c r="A562" s="5">
        <v>45775.430266203708</v>
      </c>
      <c r="B562" s="6">
        <v>412819044</v>
      </c>
      <c r="C562" s="6" t="s">
        <v>3565</v>
      </c>
      <c r="D562" s="6">
        <v>1</v>
      </c>
      <c r="E562" s="6" t="s">
        <v>65</v>
      </c>
      <c r="G562" s="6">
        <v>2590</v>
      </c>
      <c r="H562" s="6" t="s">
        <v>951</v>
      </c>
      <c r="I562" s="6">
        <v>1937</v>
      </c>
      <c r="J562" s="6" t="s">
        <v>952</v>
      </c>
      <c r="K562" s="6" t="s">
        <v>953</v>
      </c>
      <c r="L562" s="6" t="s">
        <v>954</v>
      </c>
      <c r="M562" s="6" t="s">
        <v>267</v>
      </c>
      <c r="N562" s="6" t="s">
        <v>946</v>
      </c>
      <c r="O562" s="6" t="s">
        <v>946</v>
      </c>
      <c r="P562" s="6" t="s">
        <v>972</v>
      </c>
      <c r="Q562" s="6">
        <v>0</v>
      </c>
      <c r="R562" s="6">
        <v>43.289437</v>
      </c>
      <c r="S562" s="6">
        <v>76.994337999999999</v>
      </c>
      <c r="T562" s="6" t="s">
        <v>765</v>
      </c>
      <c r="U562" s="6" t="s">
        <v>766</v>
      </c>
      <c r="V562" s="6" t="s">
        <v>106</v>
      </c>
      <c r="X562" s="6">
        <v>4000</v>
      </c>
      <c r="Y562" s="6">
        <v>1921</v>
      </c>
      <c r="Z562" s="6">
        <v>7</v>
      </c>
      <c r="AG562" s="6" t="s">
        <v>948</v>
      </c>
      <c r="AH562" s="6" t="s">
        <v>955</v>
      </c>
      <c r="AI562" s="6" t="s">
        <v>274</v>
      </c>
      <c r="AJ562" s="6" t="s">
        <v>347</v>
      </c>
      <c r="AK562" s="6" t="s">
        <v>372</v>
      </c>
      <c r="AL562" s="6" t="b">
        <v>1</v>
      </c>
      <c r="AM562" s="6" t="b">
        <v>0</v>
      </c>
      <c r="AP562" t="s">
        <v>3631</v>
      </c>
      <c r="AQ562" t="s">
        <v>3632</v>
      </c>
      <c r="AR562" t="s">
        <v>3633</v>
      </c>
      <c r="AS562" t="s">
        <v>3634</v>
      </c>
      <c r="AT562" s="44" t="s">
        <v>274</v>
      </c>
      <c r="AU562" t="s">
        <v>347</v>
      </c>
      <c r="AV562" t="s">
        <v>3707</v>
      </c>
      <c r="AW562" t="s">
        <v>3707</v>
      </c>
      <c r="AX562" t="s">
        <v>3709</v>
      </c>
      <c r="AY562" t="s">
        <v>3707</v>
      </c>
      <c r="AZ562" t="s">
        <v>3708</v>
      </c>
      <c r="BA562" t="s">
        <v>3630</v>
      </c>
      <c r="BB562" t="s">
        <v>4705</v>
      </c>
    </row>
    <row r="563" spans="1:54" s="6" customFormat="1" x14ac:dyDescent="0.45">
      <c r="A563" s="5">
        <v>45775.429085648153</v>
      </c>
      <c r="B563" s="6">
        <v>412819044</v>
      </c>
      <c r="C563" s="6" t="s">
        <v>3565</v>
      </c>
      <c r="D563" s="6">
        <v>1</v>
      </c>
      <c r="E563" s="6" t="s">
        <v>65</v>
      </c>
      <c r="G563" s="6">
        <v>2590</v>
      </c>
      <c r="H563" s="6" t="s">
        <v>951</v>
      </c>
      <c r="I563" s="6">
        <v>1937</v>
      </c>
      <c r="J563" s="6" t="s">
        <v>952</v>
      </c>
      <c r="K563" s="6" t="s">
        <v>953</v>
      </c>
      <c r="L563" s="6" t="s">
        <v>954</v>
      </c>
      <c r="M563" s="6" t="s">
        <v>267</v>
      </c>
      <c r="N563" s="6" t="s">
        <v>946</v>
      </c>
      <c r="O563" s="6" t="s">
        <v>946</v>
      </c>
      <c r="P563" s="6" t="s">
        <v>1193</v>
      </c>
      <c r="Q563" s="6">
        <v>0</v>
      </c>
      <c r="V563" s="6" t="s">
        <v>119</v>
      </c>
      <c r="X563" s="6">
        <v>6000</v>
      </c>
      <c r="Y563" s="6">
        <v>1912</v>
      </c>
      <c r="AG563" s="6" t="s">
        <v>948</v>
      </c>
      <c r="AI563" s="6" t="s">
        <v>274</v>
      </c>
      <c r="AJ563" s="6" t="s">
        <v>347</v>
      </c>
      <c r="AK563" s="6" t="s">
        <v>372</v>
      </c>
      <c r="AL563" s="6" t="b">
        <v>1</v>
      </c>
      <c r="AM563" s="6" t="b">
        <v>0</v>
      </c>
      <c r="AP563" t="s">
        <v>3631</v>
      </c>
      <c r="AQ563" t="s">
        <v>3632</v>
      </c>
      <c r="AR563" t="s">
        <v>3633</v>
      </c>
      <c r="AS563" t="s">
        <v>3634</v>
      </c>
      <c r="AT563" s="44" t="s">
        <v>274</v>
      </c>
      <c r="AU563" t="s">
        <v>347</v>
      </c>
      <c r="AV563" t="s">
        <v>3707</v>
      </c>
      <c r="AW563" t="s">
        <v>3707</v>
      </c>
      <c r="AX563" t="s">
        <v>3709</v>
      </c>
      <c r="AY563" t="s">
        <v>3707</v>
      </c>
      <c r="AZ563" t="s">
        <v>3708</v>
      </c>
      <c r="BA563" t="s">
        <v>3630</v>
      </c>
      <c r="BB563"/>
    </row>
    <row r="564" spans="1:54" s="6" customFormat="1" x14ac:dyDescent="0.45">
      <c r="A564" s="5">
        <v>45775.428715277783</v>
      </c>
      <c r="B564" s="6">
        <v>412819044</v>
      </c>
      <c r="C564" s="6" t="s">
        <v>3565</v>
      </c>
      <c r="D564" s="6">
        <v>2</v>
      </c>
      <c r="E564" s="6" t="s">
        <v>222</v>
      </c>
      <c r="G564" s="6">
        <v>2590</v>
      </c>
      <c r="H564" s="6" t="s">
        <v>951</v>
      </c>
      <c r="I564" s="6">
        <v>1937</v>
      </c>
      <c r="J564" s="6" t="s">
        <v>952</v>
      </c>
      <c r="K564" s="6" t="s">
        <v>953</v>
      </c>
      <c r="L564" s="6" t="s">
        <v>954</v>
      </c>
      <c r="M564" s="6" t="s">
        <v>267</v>
      </c>
      <c r="N564" s="6" t="s">
        <v>946</v>
      </c>
      <c r="O564" s="6" t="s">
        <v>946</v>
      </c>
      <c r="P564" s="6" t="s">
        <v>1053</v>
      </c>
      <c r="Q564" s="6">
        <v>0</v>
      </c>
      <c r="V564" s="6" t="s">
        <v>119</v>
      </c>
      <c r="X564" s="6">
        <v>6000</v>
      </c>
      <c r="Y564" s="6">
        <v>1937</v>
      </c>
      <c r="AG564" s="6" t="s">
        <v>948</v>
      </c>
      <c r="AH564" s="6" t="s">
        <v>997</v>
      </c>
      <c r="AI564" s="6" t="s">
        <v>274</v>
      </c>
      <c r="AJ564" s="6" t="s">
        <v>347</v>
      </c>
      <c r="AK564" s="6" t="s">
        <v>372</v>
      </c>
      <c r="AL564" s="6" t="b">
        <v>1</v>
      </c>
      <c r="AM564" s="6" t="b">
        <v>0</v>
      </c>
      <c r="AP564" t="s">
        <v>3631</v>
      </c>
      <c r="AQ564" t="s">
        <v>3632</v>
      </c>
      <c r="AR564" t="s">
        <v>3633</v>
      </c>
      <c r="AS564" t="s">
        <v>3634</v>
      </c>
      <c r="AT564" s="44" t="s">
        <v>274</v>
      </c>
      <c r="AU564" t="s">
        <v>347</v>
      </c>
      <c r="AV564" t="s">
        <v>3707</v>
      </c>
      <c r="AW564" t="s">
        <v>3707</v>
      </c>
      <c r="AX564" t="s">
        <v>3709</v>
      </c>
      <c r="AY564" t="s">
        <v>3707</v>
      </c>
      <c r="AZ564" t="s">
        <v>3708</v>
      </c>
      <c r="BA564" t="s">
        <v>3630</v>
      </c>
      <c r="BB564"/>
    </row>
    <row r="565" spans="1:54" s="6" customFormat="1" x14ac:dyDescent="0.45">
      <c r="A565" s="5">
        <v>45775.428206018521</v>
      </c>
      <c r="B565" s="6">
        <v>412819044</v>
      </c>
      <c r="C565" s="6" t="s">
        <v>3565</v>
      </c>
      <c r="D565" s="6">
        <v>2</v>
      </c>
      <c r="E565" s="6" t="s">
        <v>222</v>
      </c>
      <c r="G565" s="6">
        <v>2590</v>
      </c>
      <c r="H565" s="6" t="s">
        <v>951</v>
      </c>
      <c r="I565" s="6">
        <v>1937</v>
      </c>
      <c r="J565" s="6" t="s">
        <v>952</v>
      </c>
      <c r="K565" s="6" t="s">
        <v>953</v>
      </c>
      <c r="L565" s="6" t="s">
        <v>954</v>
      </c>
      <c r="M565" s="6" t="s">
        <v>267</v>
      </c>
      <c r="N565" s="6" t="s">
        <v>946</v>
      </c>
      <c r="O565" s="6" t="s">
        <v>946</v>
      </c>
      <c r="P565" s="6" t="s">
        <v>947</v>
      </c>
      <c r="Q565" s="6">
        <v>0</v>
      </c>
      <c r="R565" s="6">
        <v>43.289437</v>
      </c>
      <c r="S565" s="6">
        <v>76.994337999999999</v>
      </c>
      <c r="T565" s="6" t="s">
        <v>765</v>
      </c>
      <c r="U565" s="6" t="s">
        <v>766</v>
      </c>
      <c r="V565" s="6" t="s">
        <v>106</v>
      </c>
      <c r="X565" s="6">
        <v>6000</v>
      </c>
      <c r="Y565" s="6">
        <v>1904</v>
      </c>
      <c r="Z565" s="6">
        <v>7</v>
      </c>
      <c r="AG565" s="6" t="s">
        <v>948</v>
      </c>
      <c r="AI565" s="6" t="s">
        <v>274</v>
      </c>
      <c r="AJ565" s="6" t="s">
        <v>347</v>
      </c>
      <c r="AK565" s="6" t="s">
        <v>372</v>
      </c>
      <c r="AL565" s="6" t="b">
        <v>1</v>
      </c>
      <c r="AM565" s="6" t="b">
        <v>0</v>
      </c>
      <c r="AP565" t="s">
        <v>3631</v>
      </c>
      <c r="AQ565" t="s">
        <v>3632</v>
      </c>
      <c r="AR565" t="s">
        <v>3633</v>
      </c>
      <c r="AS565" t="s">
        <v>3634</v>
      </c>
      <c r="AT565" s="44" t="s">
        <v>274</v>
      </c>
      <c r="AU565" t="s">
        <v>347</v>
      </c>
      <c r="AV565" t="s">
        <v>3707</v>
      </c>
      <c r="AW565" t="s">
        <v>3707</v>
      </c>
      <c r="AX565" t="s">
        <v>3709</v>
      </c>
      <c r="AY565" t="s">
        <v>3707</v>
      </c>
      <c r="AZ565" t="s">
        <v>3708</v>
      </c>
      <c r="BA565" t="s">
        <v>3630</v>
      </c>
      <c r="BB565"/>
    </row>
    <row r="566" spans="1:54" s="6" customFormat="1" x14ac:dyDescent="0.45">
      <c r="A566" s="5">
        <v>45775.427858796298</v>
      </c>
      <c r="B566" s="6">
        <v>412819044</v>
      </c>
      <c r="C566" s="6" t="s">
        <v>3565</v>
      </c>
      <c r="D566" s="6">
        <v>3</v>
      </c>
      <c r="E566" s="6" t="s">
        <v>846</v>
      </c>
      <c r="G566" s="6">
        <v>2590</v>
      </c>
      <c r="H566" s="6" t="s">
        <v>951</v>
      </c>
      <c r="I566" s="6">
        <v>1937</v>
      </c>
      <c r="J566" s="6" t="s">
        <v>952</v>
      </c>
      <c r="K566" s="6" t="s">
        <v>953</v>
      </c>
      <c r="L566" s="6" t="s">
        <v>954</v>
      </c>
      <c r="M566" s="6" t="s">
        <v>267</v>
      </c>
      <c r="N566" s="6" t="s">
        <v>946</v>
      </c>
      <c r="O566" s="6" t="s">
        <v>946</v>
      </c>
      <c r="P566" s="6" t="s">
        <v>947</v>
      </c>
      <c r="Q566" s="6">
        <v>0</v>
      </c>
      <c r="R566" s="6">
        <v>43.289437</v>
      </c>
      <c r="S566" s="6">
        <v>76.994337999999999</v>
      </c>
      <c r="T566" s="6" t="s">
        <v>765</v>
      </c>
      <c r="U566" s="6" t="s">
        <v>766</v>
      </c>
      <c r="V566" s="6" t="s">
        <v>106</v>
      </c>
      <c r="X566" s="6">
        <v>6000</v>
      </c>
      <c r="Y566" s="6">
        <v>1922</v>
      </c>
      <c r="AG566" s="6" t="s">
        <v>948</v>
      </c>
      <c r="AI566" s="6" t="s">
        <v>274</v>
      </c>
      <c r="AJ566" s="6" t="s">
        <v>347</v>
      </c>
      <c r="AK566" s="6" t="s">
        <v>372</v>
      </c>
      <c r="AL566" s="6" t="b">
        <v>1</v>
      </c>
      <c r="AM566" s="6" t="b">
        <v>0</v>
      </c>
      <c r="AP566" t="s">
        <v>3631</v>
      </c>
      <c r="AQ566" t="s">
        <v>3632</v>
      </c>
      <c r="AR566" t="s">
        <v>3633</v>
      </c>
      <c r="AS566" t="s">
        <v>3634</v>
      </c>
      <c r="AT566" s="44" t="s">
        <v>274</v>
      </c>
      <c r="AU566" t="s">
        <v>347</v>
      </c>
      <c r="AV566" t="s">
        <v>3707</v>
      </c>
      <c r="AW566" t="s">
        <v>3707</v>
      </c>
      <c r="AX566" t="s">
        <v>3709</v>
      </c>
      <c r="AY566" t="s">
        <v>3707</v>
      </c>
      <c r="AZ566" t="s">
        <v>3708</v>
      </c>
      <c r="BA566" t="s">
        <v>3630</v>
      </c>
      <c r="BB566"/>
    </row>
    <row r="567" spans="1:54" s="6" customFormat="1" x14ac:dyDescent="0.45">
      <c r="A567" s="5">
        <v>45775.427615740737</v>
      </c>
      <c r="B567" s="6">
        <v>412819044</v>
      </c>
      <c r="C567" s="6" t="s">
        <v>3565</v>
      </c>
      <c r="D567" s="6">
        <v>2</v>
      </c>
      <c r="E567" s="6" t="s">
        <v>247</v>
      </c>
      <c r="G567" s="6">
        <v>2590</v>
      </c>
      <c r="H567" s="6" t="s">
        <v>951</v>
      </c>
      <c r="I567" s="6">
        <v>1937</v>
      </c>
      <c r="J567" s="6" t="s">
        <v>952</v>
      </c>
      <c r="K567" s="6" t="s">
        <v>953</v>
      </c>
      <c r="L567" s="6" t="s">
        <v>954</v>
      </c>
      <c r="M567" s="6" t="s">
        <v>267</v>
      </c>
      <c r="N567" s="6" t="s">
        <v>946</v>
      </c>
      <c r="O567" s="6" t="s">
        <v>946</v>
      </c>
      <c r="P567" s="6" t="s">
        <v>947</v>
      </c>
      <c r="Q567" s="6">
        <v>0</v>
      </c>
      <c r="R567" s="6">
        <v>43.289437</v>
      </c>
      <c r="S567" s="6">
        <v>76.994337999999999</v>
      </c>
      <c r="T567" s="6" t="s">
        <v>765</v>
      </c>
      <c r="U567" s="6" t="s">
        <v>766</v>
      </c>
      <c r="V567" s="6" t="s">
        <v>106</v>
      </c>
      <c r="X567" s="6">
        <v>6000</v>
      </c>
      <c r="Y567" s="6">
        <v>1921</v>
      </c>
      <c r="AG567" s="6" t="s">
        <v>948</v>
      </c>
      <c r="AH567" s="6" t="s">
        <v>955</v>
      </c>
      <c r="AI567" s="6" t="s">
        <v>274</v>
      </c>
      <c r="AJ567" s="6" t="s">
        <v>347</v>
      </c>
      <c r="AK567" s="6" t="s">
        <v>372</v>
      </c>
      <c r="AL567" s="6" t="b">
        <v>1</v>
      </c>
      <c r="AM567" s="6" t="b">
        <v>0</v>
      </c>
      <c r="AP567" t="s">
        <v>3631</v>
      </c>
      <c r="AQ567" t="s">
        <v>3632</v>
      </c>
      <c r="AR567" t="s">
        <v>3633</v>
      </c>
      <c r="AS567" t="s">
        <v>3634</v>
      </c>
      <c r="AT567" s="44" t="s">
        <v>274</v>
      </c>
      <c r="AU567" t="s">
        <v>347</v>
      </c>
      <c r="AV567" t="s">
        <v>3707</v>
      </c>
      <c r="AW567" t="s">
        <v>3707</v>
      </c>
      <c r="AX567" t="s">
        <v>3709</v>
      </c>
      <c r="AY567" t="s">
        <v>3707</v>
      </c>
      <c r="AZ567" t="s">
        <v>3708</v>
      </c>
      <c r="BA567" t="s">
        <v>3630</v>
      </c>
      <c r="BB567"/>
    </row>
    <row r="568" spans="1:54" s="6" customFormat="1" x14ac:dyDescent="0.45">
      <c r="A568" s="5">
        <v>45775.426793981482</v>
      </c>
      <c r="B568" s="6">
        <v>412819044</v>
      </c>
      <c r="C568" s="6" t="s">
        <v>3565</v>
      </c>
      <c r="D568" s="6">
        <v>4</v>
      </c>
      <c r="E568" s="6" t="s">
        <v>1216</v>
      </c>
      <c r="G568" s="6">
        <v>2590</v>
      </c>
      <c r="H568" s="6" t="s">
        <v>951</v>
      </c>
      <c r="I568" s="6">
        <v>1937</v>
      </c>
      <c r="J568" s="6" t="s">
        <v>952</v>
      </c>
      <c r="K568" s="6" t="s">
        <v>953</v>
      </c>
      <c r="L568" s="6" t="s">
        <v>954</v>
      </c>
      <c r="M568" s="6" t="s">
        <v>267</v>
      </c>
      <c r="N568" s="6" t="s">
        <v>946</v>
      </c>
      <c r="O568" s="6" t="s">
        <v>946</v>
      </c>
      <c r="P568" s="6" t="s">
        <v>986</v>
      </c>
      <c r="Q568" s="6">
        <v>0</v>
      </c>
      <c r="T568" s="6" t="s">
        <v>3576</v>
      </c>
      <c r="U568" s="6" t="s">
        <v>3577</v>
      </c>
      <c r="V568" s="6" t="s">
        <v>106</v>
      </c>
      <c r="W568" s="6" t="s">
        <v>3578</v>
      </c>
      <c r="X568" s="6">
        <v>2000</v>
      </c>
      <c r="Y568" s="6">
        <v>1919</v>
      </c>
      <c r="Z568" s="6">
        <v>7</v>
      </c>
      <c r="AG568" s="6" t="s">
        <v>948</v>
      </c>
      <c r="AH568" s="6" t="s">
        <v>987</v>
      </c>
      <c r="AI568" s="6" t="s">
        <v>274</v>
      </c>
      <c r="AJ568" s="6" t="s">
        <v>347</v>
      </c>
      <c r="AK568" s="6" t="s">
        <v>385</v>
      </c>
      <c r="AL568" s="6" t="b">
        <v>1</v>
      </c>
      <c r="AM568" s="6" t="b">
        <v>0</v>
      </c>
      <c r="AP568" t="s">
        <v>3631</v>
      </c>
      <c r="AQ568" t="s">
        <v>3632</v>
      </c>
      <c r="AR568" t="s">
        <v>3633</v>
      </c>
      <c r="AS568" t="s">
        <v>3634</v>
      </c>
      <c r="AT568" s="44" t="s">
        <v>274</v>
      </c>
      <c r="AU568" t="s">
        <v>347</v>
      </c>
      <c r="AV568" t="s">
        <v>3712</v>
      </c>
      <c r="AW568" t="s">
        <v>3712</v>
      </c>
      <c r="AX568" t="s">
        <v>3709</v>
      </c>
      <c r="AY568" t="s">
        <v>3712</v>
      </c>
      <c r="AZ568" t="s">
        <v>3713</v>
      </c>
      <c r="BA568" t="s">
        <v>3630</v>
      </c>
      <c r="BB568"/>
    </row>
    <row r="569" spans="1:54" s="6" customFormat="1" x14ac:dyDescent="0.45">
      <c r="A569" s="5">
        <v>45775.426238425927</v>
      </c>
      <c r="B569" s="6">
        <v>412819044</v>
      </c>
      <c r="C569" s="6" t="s">
        <v>3565</v>
      </c>
      <c r="D569" s="6">
        <v>7</v>
      </c>
      <c r="E569" s="6" t="s">
        <v>1220</v>
      </c>
      <c r="G569" s="6">
        <v>2590</v>
      </c>
      <c r="H569" s="6" t="s">
        <v>951</v>
      </c>
      <c r="I569" s="6">
        <v>1937</v>
      </c>
      <c r="J569" s="6" t="s">
        <v>952</v>
      </c>
      <c r="K569" s="6" t="s">
        <v>953</v>
      </c>
      <c r="L569" s="6" t="s">
        <v>954</v>
      </c>
      <c r="M569" s="6" t="s">
        <v>267</v>
      </c>
      <c r="N569" s="6" t="s">
        <v>946</v>
      </c>
      <c r="O569" s="6" t="s">
        <v>946</v>
      </c>
      <c r="P569" s="6" t="s">
        <v>1217</v>
      </c>
      <c r="Q569" s="6">
        <v>0</v>
      </c>
      <c r="R569" s="6">
        <v>43.306286999999998</v>
      </c>
      <c r="S569" s="6">
        <v>76.949597999999995</v>
      </c>
      <c r="T569" s="6" t="s">
        <v>1218</v>
      </c>
      <c r="U569" s="6" t="s">
        <v>1219</v>
      </c>
      <c r="V569" s="6" t="s">
        <v>106</v>
      </c>
      <c r="X569" s="6">
        <v>2000</v>
      </c>
      <c r="Y569" s="6">
        <v>1919</v>
      </c>
      <c r="Z569" s="6">
        <v>7</v>
      </c>
      <c r="AA569" s="6">
        <v>26</v>
      </c>
      <c r="AG569" s="6" t="s">
        <v>948</v>
      </c>
      <c r="AI569" s="6" t="s">
        <v>274</v>
      </c>
      <c r="AJ569" s="6" t="s">
        <v>347</v>
      </c>
      <c r="AK569" s="6" t="s">
        <v>385</v>
      </c>
      <c r="AL569" s="6" t="b">
        <v>1</v>
      </c>
      <c r="AM569" s="6" t="b">
        <v>0</v>
      </c>
      <c r="AP569" t="s">
        <v>3631</v>
      </c>
      <c r="AQ569" t="s">
        <v>3632</v>
      </c>
      <c r="AR569" t="s">
        <v>3633</v>
      </c>
      <c r="AS569" t="s">
        <v>3634</v>
      </c>
      <c r="AT569" s="44" t="s">
        <v>274</v>
      </c>
      <c r="AU569" t="s">
        <v>347</v>
      </c>
      <c r="AV569" t="s">
        <v>3712</v>
      </c>
      <c r="AW569" t="s">
        <v>3712</v>
      </c>
      <c r="AX569" t="s">
        <v>3709</v>
      </c>
      <c r="AY569" t="s">
        <v>3712</v>
      </c>
      <c r="AZ569" t="s">
        <v>3713</v>
      </c>
      <c r="BA569" t="s">
        <v>3630</v>
      </c>
      <c r="BB569"/>
    </row>
    <row r="570" spans="1:54" s="6" customFormat="1" x14ac:dyDescent="0.45">
      <c r="A570" s="5">
        <v>45775.425208333327</v>
      </c>
      <c r="B570" s="6">
        <v>412819044</v>
      </c>
      <c r="C570" s="6" t="s">
        <v>3565</v>
      </c>
      <c r="D570" s="6">
        <v>3</v>
      </c>
      <c r="E570" s="6" t="s">
        <v>846</v>
      </c>
      <c r="G570" s="6">
        <v>2590</v>
      </c>
      <c r="H570" s="6" t="s">
        <v>951</v>
      </c>
      <c r="I570" s="6">
        <v>1937</v>
      </c>
      <c r="J570" s="6" t="s">
        <v>952</v>
      </c>
      <c r="K570" s="6" t="s">
        <v>953</v>
      </c>
      <c r="L570" s="6" t="s">
        <v>954</v>
      </c>
      <c r="M570" s="6" t="s">
        <v>267</v>
      </c>
      <c r="N570" s="6" t="s">
        <v>946</v>
      </c>
      <c r="O570" s="6" t="s">
        <v>946</v>
      </c>
      <c r="P570" s="6" t="s">
        <v>947</v>
      </c>
      <c r="Q570" s="6">
        <v>0</v>
      </c>
      <c r="R570" s="6">
        <v>43.289437</v>
      </c>
      <c r="S570" s="6">
        <v>76.994337999999999</v>
      </c>
      <c r="T570" s="6" t="s">
        <v>765</v>
      </c>
      <c r="U570" s="6" t="s">
        <v>766</v>
      </c>
      <c r="V570" s="6" t="s">
        <v>106</v>
      </c>
      <c r="X570" s="6">
        <v>6000</v>
      </c>
      <c r="Y570" s="6">
        <v>1937</v>
      </c>
      <c r="Z570" s="6">
        <v>7</v>
      </c>
      <c r="AB570" s="6">
        <v>1937</v>
      </c>
      <c r="AC570" s="6">
        <v>8</v>
      </c>
      <c r="AG570" s="6" t="s">
        <v>948</v>
      </c>
      <c r="AH570" s="6" t="s">
        <v>949</v>
      </c>
      <c r="AI570" s="6" t="s">
        <v>274</v>
      </c>
      <c r="AJ570" s="6" t="s">
        <v>347</v>
      </c>
      <c r="AK570" s="6" t="s">
        <v>385</v>
      </c>
      <c r="AL570" s="6" t="b">
        <v>1</v>
      </c>
      <c r="AM570" s="6" t="b">
        <v>0</v>
      </c>
      <c r="AP570" t="s">
        <v>3631</v>
      </c>
      <c r="AQ570" t="s">
        <v>3632</v>
      </c>
      <c r="AR570" t="s">
        <v>3633</v>
      </c>
      <c r="AS570" t="s">
        <v>3634</v>
      </c>
      <c r="AT570" s="44" t="s">
        <v>274</v>
      </c>
      <c r="AU570" t="s">
        <v>347</v>
      </c>
      <c r="AV570" t="s">
        <v>3712</v>
      </c>
      <c r="AW570" t="s">
        <v>3712</v>
      </c>
      <c r="AX570" t="s">
        <v>3709</v>
      </c>
      <c r="AY570" t="s">
        <v>3712</v>
      </c>
      <c r="AZ570" t="s">
        <v>3713</v>
      </c>
      <c r="BA570" t="s">
        <v>3630</v>
      </c>
      <c r="BB570"/>
    </row>
    <row r="571" spans="1:54" s="6" customFormat="1" x14ac:dyDescent="0.45">
      <c r="A571" s="5">
        <v>45775.424699074079</v>
      </c>
      <c r="B571" s="6">
        <v>412819044</v>
      </c>
      <c r="C571" s="6" t="s">
        <v>3565</v>
      </c>
      <c r="D571" s="6">
        <v>6</v>
      </c>
      <c r="E571" s="6" t="s">
        <v>621</v>
      </c>
      <c r="G571" s="6">
        <v>2590</v>
      </c>
      <c r="H571" s="6" t="s">
        <v>951</v>
      </c>
      <c r="I571" s="6">
        <v>1937</v>
      </c>
      <c r="J571" s="6" t="s">
        <v>952</v>
      </c>
      <c r="K571" s="6" t="s">
        <v>953</v>
      </c>
      <c r="L571" s="6" t="s">
        <v>954</v>
      </c>
      <c r="M571" s="6" t="s">
        <v>267</v>
      </c>
      <c r="N571" s="6" t="s">
        <v>946</v>
      </c>
      <c r="O571" s="6" t="s">
        <v>946</v>
      </c>
      <c r="P571" s="6" t="s">
        <v>947</v>
      </c>
      <c r="Q571" s="6">
        <v>0</v>
      </c>
      <c r="R571" s="6">
        <v>43.289437</v>
      </c>
      <c r="S571" s="6">
        <v>76.994337999999999</v>
      </c>
      <c r="T571" s="6" t="s">
        <v>765</v>
      </c>
      <c r="U571" s="6" t="s">
        <v>766</v>
      </c>
      <c r="V571" s="6" t="s">
        <v>106</v>
      </c>
      <c r="X571" s="6">
        <v>6000</v>
      </c>
      <c r="Y571" s="6">
        <v>1921</v>
      </c>
      <c r="Z571" s="6">
        <v>7</v>
      </c>
      <c r="AG571" s="6" t="s">
        <v>948</v>
      </c>
      <c r="AH571" s="6" t="s">
        <v>955</v>
      </c>
      <c r="AI571" s="6" t="s">
        <v>274</v>
      </c>
      <c r="AJ571" s="6" t="s">
        <v>347</v>
      </c>
      <c r="AK571" s="6" t="s">
        <v>385</v>
      </c>
      <c r="AL571" s="6" t="b">
        <v>1</v>
      </c>
      <c r="AM571" s="6" t="b">
        <v>0</v>
      </c>
      <c r="AP571" t="s">
        <v>3631</v>
      </c>
      <c r="AQ571" t="s">
        <v>3632</v>
      </c>
      <c r="AR571" t="s">
        <v>3633</v>
      </c>
      <c r="AS571" t="s">
        <v>3634</v>
      </c>
      <c r="AT571" s="44" t="s">
        <v>274</v>
      </c>
      <c r="AU571" t="s">
        <v>347</v>
      </c>
      <c r="AV571" t="s">
        <v>3712</v>
      </c>
      <c r="AW571" t="s">
        <v>3712</v>
      </c>
      <c r="AX571" t="s">
        <v>3709</v>
      </c>
      <c r="AY571" t="s">
        <v>3712</v>
      </c>
      <c r="AZ571" t="s">
        <v>3713</v>
      </c>
      <c r="BA571" t="s">
        <v>3630</v>
      </c>
      <c r="BB571"/>
    </row>
    <row r="572" spans="1:54" s="6" customFormat="1" x14ac:dyDescent="0.45">
      <c r="A572" s="5">
        <v>45775.424166666657</v>
      </c>
      <c r="B572" s="6">
        <v>412819044</v>
      </c>
      <c r="C572" s="6" t="s">
        <v>3565</v>
      </c>
      <c r="D572" s="6">
        <v>3</v>
      </c>
      <c r="E572" s="6" t="s">
        <v>153</v>
      </c>
      <c r="G572" s="6">
        <v>2590</v>
      </c>
      <c r="H572" s="6" t="s">
        <v>951</v>
      </c>
      <c r="I572" s="6">
        <v>1937</v>
      </c>
      <c r="J572" s="6" t="s">
        <v>952</v>
      </c>
      <c r="K572" s="6" t="s">
        <v>953</v>
      </c>
      <c r="L572" s="6" t="s">
        <v>954</v>
      </c>
      <c r="M572" s="6" t="s">
        <v>267</v>
      </c>
      <c r="N572" s="6" t="s">
        <v>946</v>
      </c>
      <c r="O572" s="6" t="s">
        <v>946</v>
      </c>
      <c r="P572" s="6" t="s">
        <v>947</v>
      </c>
      <c r="Q572" s="6">
        <v>0</v>
      </c>
      <c r="R572" s="6">
        <v>43.289437</v>
      </c>
      <c r="S572" s="6">
        <v>76.994337999999999</v>
      </c>
      <c r="T572" s="6" t="s">
        <v>765</v>
      </c>
      <c r="U572" s="6" t="s">
        <v>766</v>
      </c>
      <c r="V572" s="6" t="s">
        <v>106</v>
      </c>
      <c r="X572" s="6">
        <v>6000</v>
      </c>
      <c r="Y572" s="6">
        <v>1904</v>
      </c>
      <c r="Z572" s="6">
        <v>7</v>
      </c>
      <c r="AG572" s="6" t="s">
        <v>948</v>
      </c>
      <c r="AI572" s="6" t="s">
        <v>274</v>
      </c>
      <c r="AJ572" s="6" t="s">
        <v>347</v>
      </c>
      <c r="AK572" s="6" t="s">
        <v>385</v>
      </c>
      <c r="AL572" s="6" t="b">
        <v>1</v>
      </c>
      <c r="AM572" s="6" t="b">
        <v>0</v>
      </c>
      <c r="AP572" t="s">
        <v>3631</v>
      </c>
      <c r="AQ572" t="s">
        <v>3632</v>
      </c>
      <c r="AR572" t="s">
        <v>3633</v>
      </c>
      <c r="AS572" t="s">
        <v>3634</v>
      </c>
      <c r="AT572" s="44" t="s">
        <v>274</v>
      </c>
      <c r="AU572" t="s">
        <v>347</v>
      </c>
      <c r="AV572" t="s">
        <v>3712</v>
      </c>
      <c r="AW572" t="s">
        <v>3712</v>
      </c>
      <c r="AX572" t="s">
        <v>3709</v>
      </c>
      <c r="AY572" t="s">
        <v>3712</v>
      </c>
      <c r="AZ572" t="s">
        <v>3713</v>
      </c>
      <c r="BA572" t="s">
        <v>3630</v>
      </c>
      <c r="BB572"/>
    </row>
    <row r="573" spans="1:54" s="6" customFormat="1" x14ac:dyDescent="0.45">
      <c r="A573" s="5">
        <v>45775.423888888887</v>
      </c>
      <c r="B573" s="6">
        <v>412819044</v>
      </c>
      <c r="C573" s="6" t="s">
        <v>3565</v>
      </c>
      <c r="D573" s="6">
        <v>1</v>
      </c>
      <c r="E573" s="6" t="s">
        <v>65</v>
      </c>
      <c r="G573" s="6">
        <v>2590</v>
      </c>
      <c r="H573" s="6" t="s">
        <v>951</v>
      </c>
      <c r="I573" s="6">
        <v>1937</v>
      </c>
      <c r="J573" s="6" t="s">
        <v>952</v>
      </c>
      <c r="K573" s="6" t="s">
        <v>953</v>
      </c>
      <c r="L573" s="6" t="s">
        <v>954</v>
      </c>
      <c r="M573" s="6" t="s">
        <v>267</v>
      </c>
      <c r="N573" s="6" t="s">
        <v>946</v>
      </c>
      <c r="O573" s="6" t="s">
        <v>946</v>
      </c>
      <c r="P573" s="6" t="s">
        <v>947</v>
      </c>
      <c r="Q573" s="6">
        <v>0</v>
      </c>
      <c r="R573" s="6">
        <v>43.289437</v>
      </c>
      <c r="S573" s="6">
        <v>76.994337999999999</v>
      </c>
      <c r="T573" s="6" t="s">
        <v>765</v>
      </c>
      <c r="U573" s="6" t="s">
        <v>766</v>
      </c>
      <c r="V573" s="6" t="s">
        <v>106</v>
      </c>
      <c r="X573" s="6">
        <v>6000</v>
      </c>
      <c r="Y573" s="6">
        <v>1920</v>
      </c>
      <c r="Z573" s="6">
        <v>6</v>
      </c>
      <c r="AG573" s="6" t="s">
        <v>948</v>
      </c>
      <c r="AI573" s="6" t="s">
        <v>274</v>
      </c>
      <c r="AJ573" s="6" t="s">
        <v>347</v>
      </c>
      <c r="AK573" s="6" t="s">
        <v>385</v>
      </c>
      <c r="AL573" s="6" t="b">
        <v>1</v>
      </c>
      <c r="AM573" s="6" t="b">
        <v>0</v>
      </c>
      <c r="AP573" t="s">
        <v>3631</v>
      </c>
      <c r="AQ573" t="s">
        <v>3632</v>
      </c>
      <c r="AR573" t="s">
        <v>3633</v>
      </c>
      <c r="AS573" t="s">
        <v>3634</v>
      </c>
      <c r="AT573" s="44" t="s">
        <v>274</v>
      </c>
      <c r="AU573" t="s">
        <v>347</v>
      </c>
      <c r="AV573" t="s">
        <v>3712</v>
      </c>
      <c r="AW573" t="s">
        <v>3712</v>
      </c>
      <c r="AX573" t="s">
        <v>3709</v>
      </c>
      <c r="AY573" t="s">
        <v>3712</v>
      </c>
      <c r="AZ573" t="s">
        <v>3713</v>
      </c>
      <c r="BA573" t="s">
        <v>3630</v>
      </c>
      <c r="BB573"/>
    </row>
    <row r="574" spans="1:54" s="6" customFormat="1" x14ac:dyDescent="0.45">
      <c r="A574" s="5">
        <v>45775.423541666663</v>
      </c>
      <c r="B574" s="6">
        <v>412819044</v>
      </c>
      <c r="C574" s="6" t="s">
        <v>3565</v>
      </c>
      <c r="D574" s="6">
        <v>1</v>
      </c>
      <c r="E574" s="6" t="s">
        <v>65</v>
      </c>
      <c r="G574" s="6">
        <v>2590</v>
      </c>
      <c r="H574" s="6" t="s">
        <v>951</v>
      </c>
      <c r="I574" s="6">
        <v>1937</v>
      </c>
      <c r="J574" s="6" t="s">
        <v>952</v>
      </c>
      <c r="K574" s="6" t="s">
        <v>953</v>
      </c>
      <c r="L574" s="6" t="s">
        <v>954</v>
      </c>
      <c r="M574" s="6" t="s">
        <v>267</v>
      </c>
      <c r="N574" s="6" t="s">
        <v>946</v>
      </c>
      <c r="O574" s="6" t="s">
        <v>946</v>
      </c>
      <c r="P574" s="6" t="s">
        <v>947</v>
      </c>
      <c r="Q574" s="6">
        <v>0</v>
      </c>
      <c r="R574" s="6">
        <v>43.289437</v>
      </c>
      <c r="S574" s="6">
        <v>76.994337999999999</v>
      </c>
      <c r="T574" s="6" t="s">
        <v>765</v>
      </c>
      <c r="U574" s="6" t="s">
        <v>766</v>
      </c>
      <c r="V574" s="6" t="s">
        <v>106</v>
      </c>
      <c r="X574" s="6">
        <v>6000</v>
      </c>
      <c r="Y574" s="6">
        <v>1919</v>
      </c>
      <c r="Z574" s="6">
        <v>5</v>
      </c>
      <c r="AA574" s="6">
        <v>15</v>
      </c>
      <c r="AB574" s="6">
        <v>1919</v>
      </c>
      <c r="AC574" s="6">
        <v>5</v>
      </c>
      <c r="AD574" s="6">
        <v>31</v>
      </c>
      <c r="AG574" s="6" t="s">
        <v>948</v>
      </c>
      <c r="AI574" s="6" t="s">
        <v>274</v>
      </c>
      <c r="AJ574" s="6" t="s">
        <v>347</v>
      </c>
      <c r="AK574" s="6" t="s">
        <v>385</v>
      </c>
      <c r="AL574" s="6" t="b">
        <v>1</v>
      </c>
      <c r="AM574" s="6" t="b">
        <v>0</v>
      </c>
      <c r="AP574" t="s">
        <v>3631</v>
      </c>
      <c r="AQ574" t="s">
        <v>3632</v>
      </c>
      <c r="AR574" t="s">
        <v>3633</v>
      </c>
      <c r="AS574" t="s">
        <v>3634</v>
      </c>
      <c r="AT574" s="44" t="s">
        <v>274</v>
      </c>
      <c r="AU574" t="s">
        <v>347</v>
      </c>
      <c r="AV574" t="s">
        <v>3712</v>
      </c>
      <c r="AW574" t="s">
        <v>3712</v>
      </c>
      <c r="AX574" t="s">
        <v>3709</v>
      </c>
      <c r="AY574" t="s">
        <v>3712</v>
      </c>
      <c r="AZ574" t="s">
        <v>3713</v>
      </c>
      <c r="BA574" t="s">
        <v>3630</v>
      </c>
      <c r="BB574"/>
    </row>
    <row r="575" spans="1:54" x14ac:dyDescent="0.45">
      <c r="A575" s="1">
        <v>45772.574537037042</v>
      </c>
      <c r="B575">
        <v>911269241</v>
      </c>
      <c r="C575" t="s">
        <v>3567</v>
      </c>
      <c r="D575">
        <v>17</v>
      </c>
      <c r="E575" t="s">
        <v>1229</v>
      </c>
      <c r="F575" t="s">
        <v>166</v>
      </c>
      <c r="G575">
        <v>4585</v>
      </c>
      <c r="H575" t="s">
        <v>1230</v>
      </c>
      <c r="I575">
        <v>1996</v>
      </c>
      <c r="J575" t="s">
        <v>1231</v>
      </c>
      <c r="K575" t="s">
        <v>1232</v>
      </c>
      <c r="L575" t="s">
        <v>1233</v>
      </c>
      <c r="M575" t="s">
        <v>39</v>
      </c>
      <c r="N575" t="s">
        <v>40</v>
      </c>
      <c r="O575" t="s">
        <v>40</v>
      </c>
      <c r="P575" t="s">
        <v>1221</v>
      </c>
      <c r="Q575">
        <v>0</v>
      </c>
      <c r="R575">
        <v>43.163476000000003</v>
      </c>
      <c r="S575">
        <v>77.301473999999999</v>
      </c>
      <c r="T575" t="s">
        <v>1222</v>
      </c>
      <c r="U575" t="s">
        <v>1223</v>
      </c>
      <c r="V575" t="s">
        <v>106</v>
      </c>
      <c r="X575">
        <v>500</v>
      </c>
      <c r="Y575">
        <v>1992</v>
      </c>
      <c r="Z575">
        <v>9</v>
      </c>
      <c r="AA575">
        <v>2</v>
      </c>
      <c r="AB575"/>
      <c r="AC575"/>
      <c r="AD575"/>
      <c r="AE575" t="s">
        <v>1224</v>
      </c>
      <c r="AG575" t="s">
        <v>1225</v>
      </c>
      <c r="AH575" t="s">
        <v>1226</v>
      </c>
      <c r="AI575" t="s">
        <v>533</v>
      </c>
      <c r="AJ575" t="s">
        <v>1227</v>
      </c>
      <c r="AK575" t="s">
        <v>1228</v>
      </c>
      <c r="AL575" t="b">
        <v>1</v>
      </c>
      <c r="AM575" t="b">
        <v>0</v>
      </c>
      <c r="AP575" t="s">
        <v>3631</v>
      </c>
      <c r="AQ575" t="s">
        <v>3632</v>
      </c>
      <c r="AR575" t="s">
        <v>3633</v>
      </c>
      <c r="AS575" t="s">
        <v>3634</v>
      </c>
      <c r="AT575" s="44" t="s">
        <v>533</v>
      </c>
      <c r="AU575" t="s">
        <v>1227</v>
      </c>
      <c r="AV575" t="s">
        <v>4099</v>
      </c>
      <c r="AW575" t="s">
        <v>4099</v>
      </c>
      <c r="AX575" t="s">
        <v>4101</v>
      </c>
      <c r="AY575" t="s">
        <v>4099</v>
      </c>
      <c r="AZ575" t="s">
        <v>4100</v>
      </c>
      <c r="BA575" t="s">
        <v>3630</v>
      </c>
    </row>
    <row r="576" spans="1:54" x14ac:dyDescent="0.45">
      <c r="A576" s="1">
        <v>45772.566817129627</v>
      </c>
      <c r="B576">
        <v>911269241</v>
      </c>
      <c r="C576" t="s">
        <v>3567</v>
      </c>
      <c r="D576">
        <v>2</v>
      </c>
      <c r="E576" t="s">
        <v>1241</v>
      </c>
      <c r="F576" t="s">
        <v>1242</v>
      </c>
      <c r="G576">
        <v>4588</v>
      </c>
      <c r="H576" t="s">
        <v>1243</v>
      </c>
      <c r="I576">
        <v>2004</v>
      </c>
      <c r="J576" t="s">
        <v>1244</v>
      </c>
      <c r="K576" t="s">
        <v>1245</v>
      </c>
      <c r="L576" t="s">
        <v>1246</v>
      </c>
      <c r="M576" t="s">
        <v>39</v>
      </c>
      <c r="N576" t="s">
        <v>178</v>
      </c>
      <c r="O576" t="s">
        <v>224</v>
      </c>
      <c r="P576" t="s">
        <v>1234</v>
      </c>
      <c r="Q576">
        <v>0</v>
      </c>
      <c r="R576">
        <v>43.263680000000001</v>
      </c>
      <c r="S576">
        <v>77.361059999999995</v>
      </c>
      <c r="T576" t="s">
        <v>1235</v>
      </c>
      <c r="U576" t="s">
        <v>1236</v>
      </c>
      <c r="V576" t="s">
        <v>106</v>
      </c>
      <c r="X576">
        <v>500</v>
      </c>
      <c r="Y576">
        <v>1990</v>
      </c>
      <c r="Z576">
        <v>4</v>
      </c>
      <c r="AA576">
        <v>24</v>
      </c>
      <c r="AB576"/>
      <c r="AC576"/>
      <c r="AD576"/>
      <c r="AE576" t="s">
        <v>1237</v>
      </c>
      <c r="AG576" t="s">
        <v>1238</v>
      </c>
      <c r="AH576" t="s">
        <v>1239</v>
      </c>
      <c r="AJ576" t="s">
        <v>1240</v>
      </c>
      <c r="AK576" t="s">
        <v>687</v>
      </c>
      <c r="AL576" t="b">
        <v>1</v>
      </c>
      <c r="AM576" t="b">
        <v>1</v>
      </c>
      <c r="AN576" t="s">
        <v>165</v>
      </c>
      <c r="AP576" t="s">
        <v>3631</v>
      </c>
      <c r="AQ576" t="s">
        <v>3632</v>
      </c>
      <c r="AR576" t="s">
        <v>3633</v>
      </c>
      <c r="AS576" t="s">
        <v>3634</v>
      </c>
      <c r="AT576" s="44" t="s">
        <v>533</v>
      </c>
      <c r="AU576" t="s">
        <v>1240</v>
      </c>
      <c r="AV576" t="s">
        <v>4102</v>
      </c>
      <c r="AW576" t="s">
        <v>4102</v>
      </c>
      <c r="AX576" t="s">
        <v>4104</v>
      </c>
      <c r="AY576" t="s">
        <v>4102</v>
      </c>
      <c r="AZ576" t="s">
        <v>4103</v>
      </c>
      <c r="BA576" t="s">
        <v>3630</v>
      </c>
    </row>
    <row r="577" spans="1:55" x14ac:dyDescent="0.45">
      <c r="A577" s="1">
        <v>45772.566284722227</v>
      </c>
      <c r="B577">
        <v>911269241</v>
      </c>
      <c r="C577" t="s">
        <v>3567</v>
      </c>
      <c r="D577">
        <v>2</v>
      </c>
      <c r="E577" t="s">
        <v>222</v>
      </c>
      <c r="F577" t="s">
        <v>166</v>
      </c>
      <c r="G577">
        <v>4588</v>
      </c>
      <c r="H577" t="s">
        <v>1243</v>
      </c>
      <c r="I577">
        <v>2004</v>
      </c>
      <c r="J577" t="s">
        <v>1244</v>
      </c>
      <c r="K577" t="s">
        <v>1245</v>
      </c>
      <c r="L577" t="s">
        <v>1246</v>
      </c>
      <c r="M577" t="s">
        <v>39</v>
      </c>
      <c r="N577" t="s">
        <v>178</v>
      </c>
      <c r="O577" t="s">
        <v>224</v>
      </c>
      <c r="P577" t="s">
        <v>1234</v>
      </c>
      <c r="Q577">
        <v>0</v>
      </c>
      <c r="R577">
        <v>43.263680000000001</v>
      </c>
      <c r="S577">
        <v>77.361059999999995</v>
      </c>
      <c r="T577" t="s">
        <v>1235</v>
      </c>
      <c r="U577" t="s">
        <v>1236</v>
      </c>
      <c r="V577" t="s">
        <v>106</v>
      </c>
      <c r="X577">
        <v>500</v>
      </c>
      <c r="Y577">
        <v>1990</v>
      </c>
      <c r="Z577">
        <v>4</v>
      </c>
      <c r="AA577">
        <v>24</v>
      </c>
      <c r="AB577"/>
      <c r="AC577"/>
      <c r="AD577"/>
      <c r="AE577" t="s">
        <v>1237</v>
      </c>
      <c r="AG577" t="s">
        <v>1238</v>
      </c>
      <c r="AH577" t="s">
        <v>1239</v>
      </c>
      <c r="AJ577" t="s">
        <v>1240</v>
      </c>
      <c r="AK577" t="s">
        <v>687</v>
      </c>
      <c r="AL577" t="b">
        <v>1</v>
      </c>
      <c r="AM577" t="b">
        <v>1</v>
      </c>
      <c r="AN577" t="s">
        <v>165</v>
      </c>
      <c r="AP577" t="s">
        <v>3631</v>
      </c>
      <c r="AQ577" t="s">
        <v>3632</v>
      </c>
      <c r="AR577" t="s">
        <v>3633</v>
      </c>
      <c r="AS577" t="s">
        <v>3634</v>
      </c>
      <c r="AT577" s="44" t="s">
        <v>533</v>
      </c>
      <c r="AU577" t="s">
        <v>1240</v>
      </c>
      <c r="AV577" t="s">
        <v>4102</v>
      </c>
      <c r="AW577" t="s">
        <v>4102</v>
      </c>
      <c r="AX577" t="s">
        <v>4104</v>
      </c>
      <c r="AY577" t="s">
        <v>4102</v>
      </c>
      <c r="AZ577" t="s">
        <v>4103</v>
      </c>
      <c r="BA577" t="s">
        <v>3630</v>
      </c>
    </row>
    <row r="578" spans="1:55" x14ac:dyDescent="0.45">
      <c r="A578" s="1">
        <v>45772.565810185188</v>
      </c>
      <c r="B578">
        <v>911269241</v>
      </c>
      <c r="C578" t="s">
        <v>3567</v>
      </c>
      <c r="D578">
        <v>8</v>
      </c>
      <c r="E578" t="s">
        <v>1247</v>
      </c>
      <c r="F578" t="s">
        <v>1248</v>
      </c>
      <c r="G578">
        <v>4588</v>
      </c>
      <c r="H578" t="s">
        <v>1243</v>
      </c>
      <c r="I578">
        <v>2004</v>
      </c>
      <c r="J578" t="s">
        <v>1244</v>
      </c>
      <c r="K578" t="s">
        <v>1245</v>
      </c>
      <c r="L578" t="s">
        <v>1246</v>
      </c>
      <c r="M578" t="s">
        <v>39</v>
      </c>
      <c r="N578" t="s">
        <v>178</v>
      </c>
      <c r="O578" t="s">
        <v>224</v>
      </c>
      <c r="P578" t="s">
        <v>1234</v>
      </c>
      <c r="Q578">
        <v>0</v>
      </c>
      <c r="R578">
        <v>43.263680000000001</v>
      </c>
      <c r="S578">
        <v>77.361059999999995</v>
      </c>
      <c r="T578" t="s">
        <v>1235</v>
      </c>
      <c r="U578" t="s">
        <v>1236</v>
      </c>
      <c r="V578" t="s">
        <v>106</v>
      </c>
      <c r="X578">
        <v>500</v>
      </c>
      <c r="Y578">
        <v>1990</v>
      </c>
      <c r="Z578">
        <v>4</v>
      </c>
      <c r="AA578">
        <v>24</v>
      </c>
      <c r="AB578"/>
      <c r="AC578"/>
      <c r="AD578"/>
      <c r="AE578" t="s">
        <v>1237</v>
      </c>
      <c r="AG578" t="s">
        <v>1238</v>
      </c>
      <c r="AH578" t="s">
        <v>1239</v>
      </c>
      <c r="AJ578" t="s">
        <v>1240</v>
      </c>
      <c r="AK578" t="s">
        <v>687</v>
      </c>
      <c r="AL578" t="b">
        <v>1</v>
      </c>
      <c r="AM578" t="b">
        <v>1</v>
      </c>
      <c r="AN578" t="s">
        <v>165</v>
      </c>
      <c r="AP578" t="s">
        <v>3631</v>
      </c>
      <c r="AQ578" t="s">
        <v>3632</v>
      </c>
      <c r="AR578" t="s">
        <v>3633</v>
      </c>
      <c r="AS578" t="s">
        <v>3634</v>
      </c>
      <c r="AT578" s="44" t="s">
        <v>533</v>
      </c>
      <c r="AU578" t="s">
        <v>1240</v>
      </c>
      <c r="AV578" t="s">
        <v>4102</v>
      </c>
      <c r="AW578" t="s">
        <v>4102</v>
      </c>
      <c r="AX578" t="s">
        <v>4104</v>
      </c>
      <c r="AY578" t="s">
        <v>4102</v>
      </c>
      <c r="AZ578" t="s">
        <v>4103</v>
      </c>
      <c r="BA578" t="s">
        <v>3630</v>
      </c>
    </row>
    <row r="579" spans="1:55" x14ac:dyDescent="0.45">
      <c r="A579" s="1">
        <v>45772.56486111111</v>
      </c>
      <c r="B579">
        <v>911269241</v>
      </c>
      <c r="C579" t="s">
        <v>3567</v>
      </c>
      <c r="D579">
        <v>1</v>
      </c>
      <c r="E579" t="s">
        <v>51</v>
      </c>
      <c r="F579" t="s">
        <v>1249</v>
      </c>
      <c r="G579">
        <v>4588</v>
      </c>
      <c r="H579" t="s">
        <v>1243</v>
      </c>
      <c r="I579">
        <v>2004</v>
      </c>
      <c r="J579" t="s">
        <v>1244</v>
      </c>
      <c r="K579" t="s">
        <v>1245</v>
      </c>
      <c r="L579" t="s">
        <v>1246</v>
      </c>
      <c r="M579" t="s">
        <v>39</v>
      </c>
      <c r="N579" t="s">
        <v>178</v>
      </c>
      <c r="O579" t="s">
        <v>224</v>
      </c>
      <c r="P579" t="s">
        <v>1234</v>
      </c>
      <c r="Q579">
        <v>0</v>
      </c>
      <c r="R579">
        <v>43.263680000000001</v>
      </c>
      <c r="S579">
        <v>77.361059999999995</v>
      </c>
      <c r="T579" t="s">
        <v>1235</v>
      </c>
      <c r="U579" t="s">
        <v>1236</v>
      </c>
      <c r="V579" t="s">
        <v>106</v>
      </c>
      <c r="X579">
        <v>500</v>
      </c>
      <c r="Y579">
        <v>1990</v>
      </c>
      <c r="Z579">
        <v>4</v>
      </c>
      <c r="AA579">
        <v>24</v>
      </c>
      <c r="AB579"/>
      <c r="AC579"/>
      <c r="AD579"/>
      <c r="AE579" t="s">
        <v>1237</v>
      </c>
      <c r="AG579" t="s">
        <v>1238</v>
      </c>
      <c r="AH579" t="s">
        <v>1239</v>
      </c>
      <c r="AJ579" t="s">
        <v>1240</v>
      </c>
      <c r="AK579" t="s">
        <v>687</v>
      </c>
      <c r="AL579" t="b">
        <v>1</v>
      </c>
      <c r="AM579" t="b">
        <v>1</v>
      </c>
      <c r="AN579" t="s">
        <v>462</v>
      </c>
      <c r="AP579" t="s">
        <v>3631</v>
      </c>
      <c r="AQ579" t="s">
        <v>3632</v>
      </c>
      <c r="AR579" t="s">
        <v>3633</v>
      </c>
      <c r="AS579" t="s">
        <v>3634</v>
      </c>
      <c r="AT579" s="28" t="s">
        <v>533</v>
      </c>
      <c r="AU579" t="s">
        <v>1240</v>
      </c>
      <c r="AV579" t="s">
        <v>4102</v>
      </c>
      <c r="AW579" t="s">
        <v>4102</v>
      </c>
      <c r="AX579" t="s">
        <v>4104</v>
      </c>
      <c r="AY579" t="s">
        <v>4102</v>
      </c>
      <c r="AZ579" t="s">
        <v>4103</v>
      </c>
      <c r="BA579" t="s">
        <v>3630</v>
      </c>
      <c r="BB579" t="s">
        <v>4724</v>
      </c>
    </row>
    <row r="580" spans="1:55" x14ac:dyDescent="0.45">
      <c r="A580" s="1">
        <v>45772.558368055557</v>
      </c>
      <c r="B580">
        <v>911269241</v>
      </c>
      <c r="C580" t="s">
        <v>3567</v>
      </c>
      <c r="D580">
        <v>35</v>
      </c>
      <c r="E580" t="s">
        <v>1258</v>
      </c>
      <c r="F580" t="s">
        <v>1259</v>
      </c>
      <c r="G580">
        <v>4587</v>
      </c>
      <c r="H580" t="s">
        <v>1243</v>
      </c>
      <c r="I580">
        <v>2004</v>
      </c>
      <c r="J580" t="s">
        <v>1260</v>
      </c>
      <c r="K580" t="s">
        <v>1261</v>
      </c>
      <c r="L580" t="s">
        <v>1262</v>
      </c>
      <c r="M580" t="s">
        <v>39</v>
      </c>
      <c r="N580" t="s">
        <v>178</v>
      </c>
      <c r="O580" t="s">
        <v>40</v>
      </c>
      <c r="P580" t="s">
        <v>1250</v>
      </c>
      <c r="Q580">
        <v>0</v>
      </c>
      <c r="R580">
        <v>43.085000000000001</v>
      </c>
      <c r="S580">
        <v>76.900999999999996</v>
      </c>
      <c r="T580" t="s">
        <v>1251</v>
      </c>
      <c r="U580" t="s">
        <v>1252</v>
      </c>
      <c r="V580" t="s">
        <v>44</v>
      </c>
      <c r="Y580">
        <v>1992</v>
      </c>
      <c r="Z580">
        <v>9</v>
      </c>
      <c r="AA580">
        <v>1</v>
      </c>
      <c r="AB580">
        <v>1992</v>
      </c>
      <c r="AC580">
        <v>9</v>
      </c>
      <c r="AD580">
        <v>2</v>
      </c>
      <c r="AE580" t="s">
        <v>1253</v>
      </c>
      <c r="AG580" t="s">
        <v>1254</v>
      </c>
      <c r="AH580" t="s">
        <v>1226</v>
      </c>
      <c r="AJ580" t="s">
        <v>1255</v>
      </c>
      <c r="AK580" t="s">
        <v>1256</v>
      </c>
      <c r="AL580" t="b">
        <v>1</v>
      </c>
      <c r="AM580" t="b">
        <v>1</v>
      </c>
      <c r="AN580" t="s">
        <v>165</v>
      </c>
      <c r="AO580" t="s">
        <v>1257</v>
      </c>
      <c r="AP580" t="s">
        <v>3631</v>
      </c>
      <c r="AQ580" t="s">
        <v>3632</v>
      </c>
      <c r="AR580" t="s">
        <v>3633</v>
      </c>
      <c r="AS580" t="s">
        <v>3634</v>
      </c>
      <c r="AT580" s="44" t="s">
        <v>533</v>
      </c>
      <c r="AU580" t="s">
        <v>1255</v>
      </c>
      <c r="AV580" t="s">
        <v>4105</v>
      </c>
      <c r="AW580" t="s">
        <v>4105</v>
      </c>
      <c r="AX580" t="s">
        <v>4104</v>
      </c>
      <c r="AY580" t="s">
        <v>4105</v>
      </c>
      <c r="AZ580" t="s">
        <v>4106</v>
      </c>
      <c r="BA580" t="s">
        <v>3630</v>
      </c>
      <c r="BB580" t="s">
        <v>4717</v>
      </c>
    </row>
    <row r="581" spans="1:55" x14ac:dyDescent="0.45">
      <c r="A581" s="1">
        <v>45772.557199074072</v>
      </c>
      <c r="B581">
        <v>911269241</v>
      </c>
      <c r="C581" t="s">
        <v>3567</v>
      </c>
      <c r="D581">
        <v>3</v>
      </c>
      <c r="E581" t="s">
        <v>71</v>
      </c>
      <c r="F581" t="s">
        <v>1264</v>
      </c>
      <c r="G581">
        <v>4587</v>
      </c>
      <c r="H581" t="s">
        <v>1243</v>
      </c>
      <c r="I581">
        <v>2004</v>
      </c>
      <c r="J581" t="s">
        <v>1260</v>
      </c>
      <c r="K581" t="s">
        <v>1261</v>
      </c>
      <c r="L581" t="s">
        <v>1262</v>
      </c>
      <c r="M581" t="s">
        <v>39</v>
      </c>
      <c r="N581" t="s">
        <v>178</v>
      </c>
      <c r="O581" t="s">
        <v>40</v>
      </c>
      <c r="P581" t="s">
        <v>1263</v>
      </c>
      <c r="Q581">
        <v>0</v>
      </c>
      <c r="R581">
        <v>43.085000000000001</v>
      </c>
      <c r="S581">
        <v>76.900999999999996</v>
      </c>
      <c r="T581" t="s">
        <v>1251</v>
      </c>
      <c r="U581" t="s">
        <v>1252</v>
      </c>
      <c r="V581" t="s">
        <v>44</v>
      </c>
      <c r="Y581">
        <v>1992</v>
      </c>
      <c r="Z581">
        <v>9</v>
      </c>
      <c r="AA581">
        <v>2</v>
      </c>
      <c r="AB581"/>
      <c r="AC581"/>
      <c r="AD581"/>
      <c r="AG581" t="s">
        <v>1254</v>
      </c>
      <c r="AJ581" t="s">
        <v>1255</v>
      </c>
      <c r="AK581" t="s">
        <v>1256</v>
      </c>
      <c r="AL581" t="b">
        <v>1</v>
      </c>
      <c r="AM581" t="b">
        <v>1</v>
      </c>
      <c r="AN581" t="s">
        <v>165</v>
      </c>
      <c r="AO581" t="s">
        <v>1257</v>
      </c>
      <c r="AP581" t="s">
        <v>3631</v>
      </c>
      <c r="AQ581" t="s">
        <v>3632</v>
      </c>
      <c r="AR581" t="s">
        <v>3633</v>
      </c>
      <c r="AS581" t="s">
        <v>3634</v>
      </c>
      <c r="AT581" s="44" t="s">
        <v>533</v>
      </c>
      <c r="AU581" t="s">
        <v>1255</v>
      </c>
      <c r="AV581" t="s">
        <v>4105</v>
      </c>
      <c r="AW581" t="s">
        <v>4105</v>
      </c>
      <c r="AX581" t="s">
        <v>4104</v>
      </c>
      <c r="AY581" t="s">
        <v>4105</v>
      </c>
      <c r="AZ581" t="s">
        <v>4106</v>
      </c>
      <c r="BA581" t="s">
        <v>3630</v>
      </c>
      <c r="BB581" t="s">
        <v>4717</v>
      </c>
    </row>
    <row r="582" spans="1:55" x14ac:dyDescent="0.45">
      <c r="A582" s="1">
        <v>45772.555509259248</v>
      </c>
      <c r="B582">
        <v>911269241</v>
      </c>
      <c r="C582" t="s">
        <v>3567</v>
      </c>
      <c r="D582">
        <v>2</v>
      </c>
      <c r="E582" t="s">
        <v>222</v>
      </c>
      <c r="F582" t="s">
        <v>1267</v>
      </c>
      <c r="G582">
        <v>4587</v>
      </c>
      <c r="H582" t="s">
        <v>1243</v>
      </c>
      <c r="I582">
        <v>2004</v>
      </c>
      <c r="J582" t="s">
        <v>1260</v>
      </c>
      <c r="K582" t="s">
        <v>1261</v>
      </c>
      <c r="L582" t="s">
        <v>1262</v>
      </c>
      <c r="M582" t="s">
        <v>39</v>
      </c>
      <c r="N582" t="s">
        <v>178</v>
      </c>
      <c r="O582" t="s">
        <v>40</v>
      </c>
      <c r="P582" t="s">
        <v>1265</v>
      </c>
      <c r="Q582">
        <v>0</v>
      </c>
      <c r="R582">
        <v>43.085000000000001</v>
      </c>
      <c r="S582">
        <v>76.900999999999996</v>
      </c>
      <c r="T582" t="s">
        <v>1251</v>
      </c>
      <c r="U582" t="s">
        <v>1252</v>
      </c>
      <c r="V582" t="s">
        <v>44</v>
      </c>
      <c r="Y582">
        <v>1992</v>
      </c>
      <c r="Z582">
        <v>9</v>
      </c>
      <c r="AA582">
        <v>2</v>
      </c>
      <c r="AB582"/>
      <c r="AC582"/>
      <c r="AD582"/>
      <c r="AG582" t="s">
        <v>1266</v>
      </c>
      <c r="AJ582" t="s">
        <v>1255</v>
      </c>
      <c r="AK582" t="s">
        <v>1256</v>
      </c>
      <c r="AL582" t="b">
        <v>1</v>
      </c>
      <c r="AM582" t="b">
        <v>1</v>
      </c>
      <c r="AN582" t="s">
        <v>462</v>
      </c>
      <c r="AO582" t="s">
        <v>4707</v>
      </c>
      <c r="AP582" t="s">
        <v>3631</v>
      </c>
      <c r="AQ582" t="s">
        <v>3632</v>
      </c>
      <c r="AR582" t="s">
        <v>3633</v>
      </c>
      <c r="AS582" t="s">
        <v>3634</v>
      </c>
      <c r="AT582" s="28" t="s">
        <v>533</v>
      </c>
      <c r="AU582" t="s">
        <v>1255</v>
      </c>
      <c r="AV582" t="s">
        <v>4105</v>
      </c>
      <c r="AW582" t="s">
        <v>4105</v>
      </c>
      <c r="AX582" t="s">
        <v>4104</v>
      </c>
      <c r="AY582" t="s">
        <v>4105</v>
      </c>
      <c r="AZ582" t="s">
        <v>4106</v>
      </c>
      <c r="BA582" t="s">
        <v>3630</v>
      </c>
      <c r="BB582" t="s">
        <v>4747</v>
      </c>
      <c r="BC582" t="s">
        <v>4718</v>
      </c>
    </row>
    <row r="583" spans="1:55" s="8" customFormat="1" x14ac:dyDescent="0.45">
      <c r="A583" s="7">
        <v>45772.393055555563</v>
      </c>
      <c r="B583" s="8">
        <v>412819044</v>
      </c>
      <c r="C583" s="8" t="s">
        <v>3565</v>
      </c>
      <c r="D583" s="8">
        <v>1</v>
      </c>
      <c r="E583" s="8" t="s">
        <v>65</v>
      </c>
      <c r="G583" s="8">
        <v>2590</v>
      </c>
      <c r="H583" s="8" t="s">
        <v>951</v>
      </c>
      <c r="I583" s="8">
        <v>1937</v>
      </c>
      <c r="J583" s="8" t="s">
        <v>952</v>
      </c>
      <c r="K583" s="8" t="s">
        <v>953</v>
      </c>
      <c r="L583" s="8" t="s">
        <v>954</v>
      </c>
      <c r="M583" s="8" t="s">
        <v>267</v>
      </c>
      <c r="N583" s="8" t="s">
        <v>946</v>
      </c>
      <c r="O583" s="8" t="s">
        <v>946</v>
      </c>
      <c r="P583" s="8" t="s">
        <v>946</v>
      </c>
      <c r="Q583" s="8">
        <v>0</v>
      </c>
      <c r="V583" s="8" t="s">
        <v>119</v>
      </c>
      <c r="X583" s="8">
        <v>6000</v>
      </c>
      <c r="Y583" s="8">
        <v>1937</v>
      </c>
      <c r="AG583" s="8" t="s">
        <v>948</v>
      </c>
      <c r="AH583" s="8" t="s">
        <v>969</v>
      </c>
      <c r="AI583" s="8" t="s">
        <v>274</v>
      </c>
      <c r="AJ583" s="8" t="s">
        <v>347</v>
      </c>
      <c r="AK583" s="8" t="s">
        <v>348</v>
      </c>
      <c r="AL583" s="8" t="b">
        <v>1</v>
      </c>
      <c r="AM583" s="8" t="b">
        <v>0</v>
      </c>
      <c r="AP583" t="s">
        <v>3631</v>
      </c>
      <c r="AQ583" t="s">
        <v>3632</v>
      </c>
      <c r="AR583" t="s">
        <v>3633</v>
      </c>
      <c r="AS583" t="s">
        <v>3634</v>
      </c>
      <c r="AT583" s="44" t="s">
        <v>274</v>
      </c>
      <c r="AU583" t="s">
        <v>347</v>
      </c>
      <c r="AV583" t="s">
        <v>3702</v>
      </c>
      <c r="AW583" t="s">
        <v>3702</v>
      </c>
      <c r="AX583" t="s">
        <v>3651</v>
      </c>
      <c r="AY583" t="s">
        <v>3702</v>
      </c>
      <c r="AZ583" t="s">
        <v>3703</v>
      </c>
      <c r="BA583" t="s">
        <v>3630</v>
      </c>
      <c r="BB583"/>
    </row>
    <row r="584" spans="1:55" s="8" customFormat="1" x14ac:dyDescent="0.45">
      <c r="A584" s="7">
        <v>45772.392812499987</v>
      </c>
      <c r="B584" s="8">
        <v>412819044</v>
      </c>
      <c r="C584" s="8" t="s">
        <v>3565</v>
      </c>
      <c r="D584" s="8">
        <v>12</v>
      </c>
      <c r="E584" s="8" t="s">
        <v>1268</v>
      </c>
      <c r="G584" s="8">
        <v>2590</v>
      </c>
      <c r="H584" s="8" t="s">
        <v>951</v>
      </c>
      <c r="I584" s="8">
        <v>1937</v>
      </c>
      <c r="J584" s="8" t="s">
        <v>952</v>
      </c>
      <c r="K584" s="8" t="s">
        <v>953</v>
      </c>
      <c r="L584" s="8" t="s">
        <v>954</v>
      </c>
      <c r="M584" s="8" t="s">
        <v>267</v>
      </c>
      <c r="N584" s="8" t="s">
        <v>946</v>
      </c>
      <c r="O584" s="8" t="s">
        <v>946</v>
      </c>
      <c r="P584" s="8" t="s">
        <v>946</v>
      </c>
      <c r="Q584" s="8">
        <v>0</v>
      </c>
      <c r="V584" s="8" t="s">
        <v>119</v>
      </c>
      <c r="X584" s="8">
        <v>6000</v>
      </c>
      <c r="Y584" s="8">
        <v>1919</v>
      </c>
      <c r="Z584" s="8">
        <v>6</v>
      </c>
      <c r="AA584" s="8">
        <v>25</v>
      </c>
      <c r="AB584" s="8">
        <v>1919</v>
      </c>
      <c r="AC584" s="8">
        <v>6</v>
      </c>
      <c r="AD584" s="8">
        <v>30</v>
      </c>
      <c r="AG584" s="8" t="s">
        <v>948</v>
      </c>
      <c r="AI584" s="8" t="s">
        <v>274</v>
      </c>
      <c r="AJ584" s="8" t="s">
        <v>347</v>
      </c>
      <c r="AK584" s="8" t="s">
        <v>348</v>
      </c>
      <c r="AL584" s="8" t="b">
        <v>1</v>
      </c>
      <c r="AM584" s="8" t="b">
        <v>0</v>
      </c>
      <c r="AP584" t="s">
        <v>3631</v>
      </c>
      <c r="AQ584" t="s">
        <v>3632</v>
      </c>
      <c r="AR584" t="s">
        <v>3633</v>
      </c>
      <c r="AS584" t="s">
        <v>3634</v>
      </c>
      <c r="AT584" s="44" t="s">
        <v>274</v>
      </c>
      <c r="AU584" t="s">
        <v>347</v>
      </c>
      <c r="AV584" t="s">
        <v>3702</v>
      </c>
      <c r="AW584" t="s">
        <v>3702</v>
      </c>
      <c r="AX584" t="s">
        <v>3651</v>
      </c>
      <c r="AY584" t="s">
        <v>3702</v>
      </c>
      <c r="AZ584" t="s">
        <v>3703</v>
      </c>
      <c r="BA584" t="s">
        <v>3630</v>
      </c>
      <c r="BB584"/>
    </row>
    <row r="585" spans="1:55" s="8" customFormat="1" x14ac:dyDescent="0.45">
      <c r="A585" s="7">
        <v>45772.392187500001</v>
      </c>
      <c r="B585" s="8">
        <v>412819044</v>
      </c>
      <c r="C585" s="8" t="s">
        <v>3565</v>
      </c>
      <c r="D585" s="8">
        <v>3</v>
      </c>
      <c r="E585" s="8" t="s">
        <v>846</v>
      </c>
      <c r="G585" s="8">
        <v>2590</v>
      </c>
      <c r="H585" s="8" t="s">
        <v>951</v>
      </c>
      <c r="I585" s="8">
        <v>1937</v>
      </c>
      <c r="J585" s="8" t="s">
        <v>952</v>
      </c>
      <c r="K585" s="8" t="s">
        <v>953</v>
      </c>
      <c r="L585" s="8" t="s">
        <v>954</v>
      </c>
      <c r="M585" s="8" t="s">
        <v>973</v>
      </c>
      <c r="N585" s="8" t="s">
        <v>946</v>
      </c>
      <c r="O585" s="8" t="s">
        <v>946</v>
      </c>
      <c r="P585" s="8" t="s">
        <v>1269</v>
      </c>
      <c r="Q585" s="8">
        <v>0</v>
      </c>
      <c r="R585" s="8">
        <v>42.500000999999997</v>
      </c>
      <c r="S585" s="8">
        <v>78.383330000000001</v>
      </c>
      <c r="T585" s="8" t="s">
        <v>1270</v>
      </c>
      <c r="U585" s="8" t="s">
        <v>1271</v>
      </c>
      <c r="V585" s="8" t="s">
        <v>106</v>
      </c>
      <c r="X585" s="8">
        <v>6000</v>
      </c>
      <c r="Y585" s="8">
        <v>1920</v>
      </c>
      <c r="Z585" s="8">
        <v>10</v>
      </c>
      <c r="AG585" s="8" t="s">
        <v>948</v>
      </c>
      <c r="AI585" s="8" t="s">
        <v>274</v>
      </c>
      <c r="AJ585" s="8" t="s">
        <v>347</v>
      </c>
      <c r="AK585" s="8" t="s">
        <v>348</v>
      </c>
      <c r="AL585" s="8" t="b">
        <v>1</v>
      </c>
      <c r="AM585" s="8" t="b">
        <v>0</v>
      </c>
      <c r="AP585" t="s">
        <v>3631</v>
      </c>
      <c r="AQ585" t="s">
        <v>3632</v>
      </c>
      <c r="AR585" t="s">
        <v>3633</v>
      </c>
      <c r="AS585" t="s">
        <v>3634</v>
      </c>
      <c r="AT585" s="44" t="s">
        <v>274</v>
      </c>
      <c r="AU585" t="s">
        <v>347</v>
      </c>
      <c r="AV585" t="s">
        <v>3702</v>
      </c>
      <c r="AW585" t="s">
        <v>3702</v>
      </c>
      <c r="AX585" t="s">
        <v>3651</v>
      </c>
      <c r="AY585" t="s">
        <v>3702</v>
      </c>
      <c r="AZ585" t="s">
        <v>3703</v>
      </c>
      <c r="BA585" t="s">
        <v>3630</v>
      </c>
      <c r="BB585"/>
    </row>
    <row r="586" spans="1:55" s="8" customFormat="1" x14ac:dyDescent="0.45">
      <c r="A586" s="7">
        <v>45772.390914351847</v>
      </c>
      <c r="B586" s="8">
        <v>412819044</v>
      </c>
      <c r="C586" s="8" t="s">
        <v>3565</v>
      </c>
      <c r="D586" s="8">
        <v>2</v>
      </c>
      <c r="E586" s="8" t="s">
        <v>247</v>
      </c>
      <c r="G586" s="8">
        <v>2590</v>
      </c>
      <c r="H586" s="8" t="s">
        <v>951</v>
      </c>
      <c r="I586" s="8">
        <v>1937</v>
      </c>
      <c r="J586" s="8" t="s">
        <v>952</v>
      </c>
      <c r="K586" s="8" t="s">
        <v>953</v>
      </c>
      <c r="L586" s="8" t="s">
        <v>954</v>
      </c>
      <c r="M586" s="8" t="s">
        <v>267</v>
      </c>
      <c r="N586" s="8" t="s">
        <v>946</v>
      </c>
      <c r="O586" s="8" t="s">
        <v>946</v>
      </c>
      <c r="P586" s="8" t="s">
        <v>1272</v>
      </c>
      <c r="Q586" s="8">
        <v>0</v>
      </c>
      <c r="R586" s="8">
        <v>43.306286999999998</v>
      </c>
      <c r="S586" s="8">
        <v>76.949597999999995</v>
      </c>
      <c r="T586" s="8" t="s">
        <v>1218</v>
      </c>
      <c r="U586" s="8" t="s">
        <v>1219</v>
      </c>
      <c r="V586" s="8" t="s">
        <v>106</v>
      </c>
      <c r="X586" s="8">
        <v>2000</v>
      </c>
      <c r="Y586" s="8">
        <v>1919</v>
      </c>
      <c r="Z586" s="8">
        <v>7</v>
      </c>
      <c r="AA586" s="8">
        <v>26</v>
      </c>
      <c r="AG586" s="8" t="s">
        <v>948</v>
      </c>
      <c r="AI586" s="8" t="s">
        <v>274</v>
      </c>
      <c r="AJ586" s="8" t="s">
        <v>347</v>
      </c>
      <c r="AK586" s="8" t="s">
        <v>348</v>
      </c>
      <c r="AL586" s="8" t="b">
        <v>1</v>
      </c>
      <c r="AM586" s="8" t="b">
        <v>0</v>
      </c>
      <c r="AP586" t="s">
        <v>3631</v>
      </c>
      <c r="AQ586" t="s">
        <v>3632</v>
      </c>
      <c r="AR586" t="s">
        <v>3633</v>
      </c>
      <c r="AS586" t="s">
        <v>3634</v>
      </c>
      <c r="AT586" s="44" t="s">
        <v>274</v>
      </c>
      <c r="AU586" t="s">
        <v>347</v>
      </c>
      <c r="AV586" t="s">
        <v>3702</v>
      </c>
      <c r="AW586" t="s">
        <v>3702</v>
      </c>
      <c r="AX586" t="s">
        <v>3651</v>
      </c>
      <c r="AY586" t="s">
        <v>3702</v>
      </c>
      <c r="AZ586" t="s">
        <v>3703</v>
      </c>
      <c r="BA586" t="s">
        <v>3630</v>
      </c>
      <c r="BB586"/>
    </row>
    <row r="587" spans="1:55" s="8" customFormat="1" x14ac:dyDescent="0.45">
      <c r="A587" s="7">
        <v>45772.385844907403</v>
      </c>
      <c r="B587" s="8">
        <v>412819044</v>
      </c>
      <c r="C587" s="8" t="s">
        <v>3565</v>
      </c>
      <c r="D587" s="8">
        <v>4</v>
      </c>
      <c r="E587" s="8" t="s">
        <v>1273</v>
      </c>
      <c r="G587" s="8">
        <v>2590</v>
      </c>
      <c r="H587" s="8" t="s">
        <v>951</v>
      </c>
      <c r="I587" s="8">
        <v>1937</v>
      </c>
      <c r="J587" s="8" t="s">
        <v>952</v>
      </c>
      <c r="K587" s="8" t="s">
        <v>953</v>
      </c>
      <c r="L587" s="8" t="s">
        <v>954</v>
      </c>
      <c r="M587" s="8" t="s">
        <v>267</v>
      </c>
      <c r="N587" s="8" t="s">
        <v>946</v>
      </c>
      <c r="O587" s="8" t="s">
        <v>946</v>
      </c>
      <c r="P587" s="8" t="s">
        <v>986</v>
      </c>
      <c r="Q587" s="8">
        <v>0</v>
      </c>
      <c r="T587" s="8" t="s">
        <v>3576</v>
      </c>
      <c r="U587" s="8" t="s">
        <v>3577</v>
      </c>
      <c r="V587" s="8" t="s">
        <v>106</v>
      </c>
      <c r="W587" s="8" t="s">
        <v>3578</v>
      </c>
      <c r="X587" s="8">
        <v>6000</v>
      </c>
      <c r="Y587" s="8">
        <v>1919</v>
      </c>
      <c r="Z587" s="8">
        <v>7</v>
      </c>
      <c r="AG587" s="8" t="s">
        <v>948</v>
      </c>
      <c r="AH587" s="8" t="s">
        <v>987</v>
      </c>
      <c r="AI587" s="8" t="s">
        <v>274</v>
      </c>
      <c r="AJ587" s="8" t="s">
        <v>347</v>
      </c>
      <c r="AK587" s="8" t="s">
        <v>348</v>
      </c>
      <c r="AL587" s="8" t="b">
        <v>1</v>
      </c>
      <c r="AM587" s="8" t="b">
        <v>0</v>
      </c>
      <c r="AP587" t="s">
        <v>3631</v>
      </c>
      <c r="AQ587" t="s">
        <v>3632</v>
      </c>
      <c r="AR587" t="s">
        <v>3633</v>
      </c>
      <c r="AS587" t="s">
        <v>3634</v>
      </c>
      <c r="AT587" s="44" t="s">
        <v>274</v>
      </c>
      <c r="AU587" t="s">
        <v>347</v>
      </c>
      <c r="AV587" t="s">
        <v>3702</v>
      </c>
      <c r="AW587" t="s">
        <v>3702</v>
      </c>
      <c r="AX587" t="s">
        <v>3651</v>
      </c>
      <c r="AY587" t="s">
        <v>3702</v>
      </c>
      <c r="AZ587" t="s">
        <v>3703</v>
      </c>
      <c r="BA587" t="s">
        <v>3630</v>
      </c>
      <c r="BB587"/>
    </row>
    <row r="588" spans="1:55" s="8" customFormat="1" x14ac:dyDescent="0.45">
      <c r="A588" s="7">
        <v>45772.384872685187</v>
      </c>
      <c r="B588" s="8">
        <v>412819044</v>
      </c>
      <c r="C588" s="8" t="s">
        <v>3565</v>
      </c>
      <c r="D588" s="8">
        <v>5</v>
      </c>
      <c r="E588" s="8" t="s">
        <v>1274</v>
      </c>
      <c r="G588" s="8">
        <v>2590</v>
      </c>
      <c r="H588" s="8" t="s">
        <v>951</v>
      </c>
      <c r="I588" s="8">
        <v>1937</v>
      </c>
      <c r="J588" s="8" t="s">
        <v>952</v>
      </c>
      <c r="K588" s="8" t="s">
        <v>953</v>
      </c>
      <c r="L588" s="8" t="s">
        <v>954</v>
      </c>
      <c r="M588" s="8" t="s">
        <v>267</v>
      </c>
      <c r="N588" s="8" t="s">
        <v>946</v>
      </c>
      <c r="O588" s="8" t="s">
        <v>946</v>
      </c>
      <c r="P588" s="8" t="s">
        <v>947</v>
      </c>
      <c r="Q588" s="8">
        <v>0</v>
      </c>
      <c r="R588" s="8">
        <v>43.289437</v>
      </c>
      <c r="S588" s="8">
        <v>76.994337999999999</v>
      </c>
      <c r="T588" s="8" t="s">
        <v>765</v>
      </c>
      <c r="U588" s="8" t="s">
        <v>766</v>
      </c>
      <c r="V588" s="8" t="s">
        <v>106</v>
      </c>
      <c r="X588" s="8">
        <v>6000</v>
      </c>
      <c r="Y588" s="8">
        <v>1920</v>
      </c>
      <c r="Z588" s="8">
        <v>8</v>
      </c>
      <c r="AB588" s="8">
        <v>1920</v>
      </c>
      <c r="AC588" s="8">
        <v>9</v>
      </c>
      <c r="AG588" s="8" t="s">
        <v>948</v>
      </c>
      <c r="AI588" s="8" t="s">
        <v>274</v>
      </c>
      <c r="AJ588" s="8" t="s">
        <v>347</v>
      </c>
      <c r="AK588" s="8" t="s">
        <v>348</v>
      </c>
      <c r="AL588" s="8" t="b">
        <v>1</v>
      </c>
      <c r="AM588" s="8" t="b">
        <v>0</v>
      </c>
      <c r="AP588" t="s">
        <v>3631</v>
      </c>
      <c r="AQ588" t="s">
        <v>3632</v>
      </c>
      <c r="AR588" t="s">
        <v>3633</v>
      </c>
      <c r="AS588" t="s">
        <v>3634</v>
      </c>
      <c r="AT588" s="44" t="s">
        <v>274</v>
      </c>
      <c r="AU588" t="s">
        <v>347</v>
      </c>
      <c r="AV588" t="s">
        <v>3702</v>
      </c>
      <c r="AW588" t="s">
        <v>3702</v>
      </c>
      <c r="AX588" t="s">
        <v>3651</v>
      </c>
      <c r="AY588" t="s">
        <v>3702</v>
      </c>
      <c r="AZ588" t="s">
        <v>3703</v>
      </c>
      <c r="BA588" t="s">
        <v>3630</v>
      </c>
      <c r="BB588"/>
    </row>
    <row r="589" spans="1:55" s="8" customFormat="1" x14ac:dyDescent="0.45">
      <c r="A589" s="7">
        <v>45772.383993055562</v>
      </c>
      <c r="B589" s="8">
        <v>412819044</v>
      </c>
      <c r="C589" s="8" t="s">
        <v>3565</v>
      </c>
      <c r="D589" s="8">
        <v>7</v>
      </c>
      <c r="E589" s="8" t="s">
        <v>1064</v>
      </c>
      <c r="G589" s="8">
        <v>2590</v>
      </c>
      <c r="H589" s="8" t="s">
        <v>951</v>
      </c>
      <c r="I589" s="8">
        <v>1937</v>
      </c>
      <c r="J589" s="8" t="s">
        <v>952</v>
      </c>
      <c r="K589" s="8" t="s">
        <v>953</v>
      </c>
      <c r="L589" s="8" t="s">
        <v>954</v>
      </c>
      <c r="M589" s="8" t="s">
        <v>267</v>
      </c>
      <c r="N589" s="8" t="s">
        <v>946</v>
      </c>
      <c r="O589" s="8" t="s">
        <v>946</v>
      </c>
      <c r="P589" s="8" t="s">
        <v>1018</v>
      </c>
      <c r="Q589" s="8">
        <v>0</v>
      </c>
      <c r="R589" s="8">
        <v>45.718308999999998</v>
      </c>
      <c r="S589" s="8">
        <v>77.246391000000003</v>
      </c>
      <c r="T589" s="8" t="s">
        <v>1019</v>
      </c>
      <c r="U589" s="8" t="s">
        <v>1020</v>
      </c>
      <c r="V589" s="8" t="s">
        <v>106</v>
      </c>
      <c r="X589" s="8">
        <v>50000</v>
      </c>
      <c r="Y589" s="8">
        <v>1908</v>
      </c>
      <c r="AB589" s="8">
        <v>1910</v>
      </c>
      <c r="AG589" s="8" t="s">
        <v>948</v>
      </c>
      <c r="AH589" s="8" t="s">
        <v>1275</v>
      </c>
      <c r="AI589" s="8" t="s">
        <v>274</v>
      </c>
      <c r="AJ589" s="8" t="s">
        <v>347</v>
      </c>
      <c r="AK589" s="8" t="s">
        <v>348</v>
      </c>
      <c r="AL589" s="8" t="b">
        <v>1</v>
      </c>
      <c r="AM589" s="8" t="b">
        <v>0</v>
      </c>
      <c r="AP589" t="s">
        <v>3631</v>
      </c>
      <c r="AQ589" t="s">
        <v>3632</v>
      </c>
      <c r="AR589" t="s">
        <v>3633</v>
      </c>
      <c r="AS589" t="s">
        <v>3634</v>
      </c>
      <c r="AT589" s="44" t="s">
        <v>274</v>
      </c>
      <c r="AU589" t="s">
        <v>347</v>
      </c>
      <c r="AV589" t="s">
        <v>3702</v>
      </c>
      <c r="AW589" t="s">
        <v>3702</v>
      </c>
      <c r="AX589" t="s">
        <v>3651</v>
      </c>
      <c r="AY589" t="s">
        <v>3702</v>
      </c>
      <c r="AZ589" t="s">
        <v>3703</v>
      </c>
      <c r="BA589" t="s">
        <v>3630</v>
      </c>
      <c r="BB589"/>
    </row>
    <row r="590" spans="1:55" s="8" customFormat="1" x14ac:dyDescent="0.45">
      <c r="A590" s="7">
        <v>45772.380532407413</v>
      </c>
      <c r="B590" s="8">
        <v>412819044</v>
      </c>
      <c r="C590" s="8" t="s">
        <v>3565</v>
      </c>
      <c r="D590" s="8">
        <v>3</v>
      </c>
      <c r="E590" s="8" t="s">
        <v>846</v>
      </c>
      <c r="G590" s="8">
        <v>2590</v>
      </c>
      <c r="H590" s="8" t="s">
        <v>951</v>
      </c>
      <c r="I590" s="8">
        <v>1937</v>
      </c>
      <c r="J590" s="8" t="s">
        <v>952</v>
      </c>
      <c r="K590" s="8" t="s">
        <v>953</v>
      </c>
      <c r="L590" s="8" t="s">
        <v>954</v>
      </c>
      <c r="M590" s="8" t="s">
        <v>267</v>
      </c>
      <c r="N590" s="8" t="s">
        <v>946</v>
      </c>
      <c r="O590" s="8" t="s">
        <v>946</v>
      </c>
      <c r="P590" s="8" t="s">
        <v>947</v>
      </c>
      <c r="Q590" s="8">
        <v>0</v>
      </c>
      <c r="R590" s="8">
        <v>43.289437</v>
      </c>
      <c r="S590" s="8">
        <v>76.994337999999999</v>
      </c>
      <c r="T590" s="8" t="s">
        <v>765</v>
      </c>
      <c r="U590" s="8" t="s">
        <v>766</v>
      </c>
      <c r="V590" s="8" t="s">
        <v>106</v>
      </c>
      <c r="X590" s="8">
        <v>6000</v>
      </c>
      <c r="Y590" s="8">
        <v>1921</v>
      </c>
      <c r="Z590" s="8">
        <v>7</v>
      </c>
      <c r="AG590" s="8" t="s">
        <v>948</v>
      </c>
      <c r="AH590" s="8" t="s">
        <v>955</v>
      </c>
      <c r="AI590" s="8" t="s">
        <v>274</v>
      </c>
      <c r="AJ590" s="8" t="s">
        <v>347</v>
      </c>
      <c r="AK590" s="8" t="s">
        <v>348</v>
      </c>
      <c r="AL590" s="8" t="b">
        <v>1</v>
      </c>
      <c r="AM590" s="8" t="b">
        <v>0</v>
      </c>
      <c r="AP590" t="s">
        <v>3631</v>
      </c>
      <c r="AQ590" t="s">
        <v>3632</v>
      </c>
      <c r="AR590" t="s">
        <v>3633</v>
      </c>
      <c r="AS590" t="s">
        <v>3634</v>
      </c>
      <c r="AT590" s="44" t="s">
        <v>274</v>
      </c>
      <c r="AU590" t="s">
        <v>347</v>
      </c>
      <c r="AV590" t="s">
        <v>3702</v>
      </c>
      <c r="AW590" t="s">
        <v>3702</v>
      </c>
      <c r="AX590" t="s">
        <v>3651</v>
      </c>
      <c r="AY590" t="s">
        <v>3702</v>
      </c>
      <c r="AZ590" t="s">
        <v>3703</v>
      </c>
      <c r="BA590" t="s">
        <v>3630</v>
      </c>
      <c r="BB590"/>
    </row>
    <row r="591" spans="1:55" s="8" customFormat="1" x14ac:dyDescent="0.45">
      <c r="A591" s="7">
        <v>45772.380150462966</v>
      </c>
      <c r="B591" s="8">
        <v>412819044</v>
      </c>
      <c r="C591" s="8" t="s">
        <v>3565</v>
      </c>
      <c r="D591" s="8">
        <v>3</v>
      </c>
      <c r="E591" s="8" t="s">
        <v>265</v>
      </c>
      <c r="G591" s="8">
        <v>2590</v>
      </c>
      <c r="H591" s="8" t="s">
        <v>951</v>
      </c>
      <c r="I591" s="8">
        <v>1937</v>
      </c>
      <c r="J591" s="8" t="s">
        <v>952</v>
      </c>
      <c r="K591" s="8" t="s">
        <v>953</v>
      </c>
      <c r="L591" s="8" t="s">
        <v>954</v>
      </c>
      <c r="M591" s="8" t="s">
        <v>267</v>
      </c>
      <c r="N591" s="8" t="s">
        <v>946</v>
      </c>
      <c r="O591" s="8" t="s">
        <v>946</v>
      </c>
      <c r="P591" s="8" t="s">
        <v>947</v>
      </c>
      <c r="Q591" s="8">
        <v>0</v>
      </c>
      <c r="R591" s="8">
        <v>43.289437</v>
      </c>
      <c r="S591" s="8">
        <v>76.994337999999999</v>
      </c>
      <c r="T591" s="8" t="s">
        <v>765</v>
      </c>
      <c r="U591" s="8" t="s">
        <v>766</v>
      </c>
      <c r="V591" s="8" t="s">
        <v>106</v>
      </c>
      <c r="X591" s="8">
        <v>6000</v>
      </c>
      <c r="Y591" s="8">
        <v>1919</v>
      </c>
      <c r="Z591" s="8">
        <v>6</v>
      </c>
      <c r="AG591" s="8" t="s">
        <v>948</v>
      </c>
      <c r="AI591" s="8" t="s">
        <v>274</v>
      </c>
      <c r="AJ591" s="8" t="s">
        <v>347</v>
      </c>
      <c r="AK591" s="8" t="s">
        <v>348</v>
      </c>
      <c r="AL591" s="8" t="b">
        <v>1</v>
      </c>
      <c r="AM591" s="8" t="b">
        <v>0</v>
      </c>
      <c r="AP591" t="s">
        <v>3631</v>
      </c>
      <c r="AQ591" t="s">
        <v>3632</v>
      </c>
      <c r="AR591" t="s">
        <v>3633</v>
      </c>
      <c r="AS591" t="s">
        <v>3634</v>
      </c>
      <c r="AT591" s="44" t="s">
        <v>274</v>
      </c>
      <c r="AU591" t="s">
        <v>347</v>
      </c>
      <c r="AV591" t="s">
        <v>3702</v>
      </c>
      <c r="AW591" t="s">
        <v>3702</v>
      </c>
      <c r="AX591" t="s">
        <v>3651</v>
      </c>
      <c r="AY591" t="s">
        <v>3702</v>
      </c>
      <c r="AZ591" t="s">
        <v>3703</v>
      </c>
      <c r="BA591" t="s">
        <v>3630</v>
      </c>
      <c r="BB591"/>
    </row>
    <row r="592" spans="1:55" s="8" customFormat="1" x14ac:dyDescent="0.45">
      <c r="A592" s="7">
        <v>45772.378981481481</v>
      </c>
      <c r="B592" s="8">
        <v>412819044</v>
      </c>
      <c r="C592" s="8" t="s">
        <v>3565</v>
      </c>
      <c r="D592" s="8">
        <v>1</v>
      </c>
      <c r="E592" s="8" t="s">
        <v>65</v>
      </c>
      <c r="G592" s="8">
        <v>2590</v>
      </c>
      <c r="H592" s="8" t="s">
        <v>951</v>
      </c>
      <c r="I592" s="8">
        <v>1937</v>
      </c>
      <c r="J592" s="8" t="s">
        <v>952</v>
      </c>
      <c r="K592" s="8" t="s">
        <v>953</v>
      </c>
      <c r="L592" s="8" t="s">
        <v>954</v>
      </c>
      <c r="M592" s="8" t="s">
        <v>267</v>
      </c>
      <c r="N592" s="8" t="s">
        <v>946</v>
      </c>
      <c r="O592" s="8" t="s">
        <v>946</v>
      </c>
      <c r="P592" s="8" t="s">
        <v>946</v>
      </c>
      <c r="Q592" s="8">
        <v>0</v>
      </c>
      <c r="V592" s="8" t="s">
        <v>119</v>
      </c>
      <c r="X592" s="8">
        <v>50000</v>
      </c>
      <c r="Y592" s="8">
        <v>1910</v>
      </c>
      <c r="AG592" s="8" t="s">
        <v>948</v>
      </c>
      <c r="AH592" s="8" t="s">
        <v>959</v>
      </c>
      <c r="AI592" s="8" t="s">
        <v>274</v>
      </c>
      <c r="AJ592" s="8" t="s">
        <v>347</v>
      </c>
      <c r="AK592" s="8" t="s">
        <v>1276</v>
      </c>
      <c r="AL592" s="8" t="b">
        <v>1</v>
      </c>
      <c r="AM592" s="8" t="b">
        <v>0</v>
      </c>
      <c r="AP592" t="s">
        <v>3631</v>
      </c>
      <c r="AQ592" t="s">
        <v>3632</v>
      </c>
      <c r="AR592" t="s">
        <v>3633</v>
      </c>
      <c r="AS592" t="s">
        <v>3634</v>
      </c>
      <c r="AT592" s="44" t="s">
        <v>274</v>
      </c>
      <c r="AU592" t="s">
        <v>330</v>
      </c>
      <c r="AV592" t="s">
        <v>4109</v>
      </c>
      <c r="AW592" t="s">
        <v>4109</v>
      </c>
      <c r="AX592" t="s">
        <v>4110</v>
      </c>
      <c r="AY592" t="s">
        <v>4107</v>
      </c>
      <c r="AZ592" t="s">
        <v>4108</v>
      </c>
      <c r="BA592" t="s">
        <v>3630</v>
      </c>
      <c r="BB592"/>
    </row>
    <row r="593" spans="1:54" s="8" customFormat="1" x14ac:dyDescent="0.45">
      <c r="A593" s="7">
        <v>45772.378587962958</v>
      </c>
      <c r="B593" s="8">
        <v>412819044</v>
      </c>
      <c r="C593" s="8" t="s">
        <v>3565</v>
      </c>
      <c r="D593" s="8">
        <v>1</v>
      </c>
      <c r="E593" s="8" t="s">
        <v>65</v>
      </c>
      <c r="G593" s="8">
        <v>2590</v>
      </c>
      <c r="H593" s="8" t="s">
        <v>951</v>
      </c>
      <c r="I593" s="8">
        <v>1937</v>
      </c>
      <c r="J593" s="8" t="s">
        <v>952</v>
      </c>
      <c r="K593" s="8" t="s">
        <v>953</v>
      </c>
      <c r="L593" s="8" t="s">
        <v>954</v>
      </c>
      <c r="M593" s="8" t="s">
        <v>267</v>
      </c>
      <c r="N593" s="8" t="s">
        <v>946</v>
      </c>
      <c r="O593" s="8" t="s">
        <v>946</v>
      </c>
      <c r="P593" s="8" t="s">
        <v>1018</v>
      </c>
      <c r="Q593" s="8">
        <v>0</v>
      </c>
      <c r="R593" s="8">
        <v>45.718308999999998</v>
      </c>
      <c r="S593" s="8">
        <v>77.246391000000003</v>
      </c>
      <c r="T593" s="8" t="s">
        <v>1019</v>
      </c>
      <c r="U593" s="8" t="s">
        <v>1020</v>
      </c>
      <c r="V593" s="8" t="s">
        <v>106</v>
      </c>
      <c r="X593" s="8">
        <v>50000</v>
      </c>
      <c r="Y593" s="8">
        <v>1937</v>
      </c>
      <c r="Z593" s="8">
        <v>4</v>
      </c>
      <c r="AA593" s="8">
        <v>20</v>
      </c>
      <c r="AB593" s="8">
        <v>1937</v>
      </c>
      <c r="AC593" s="8">
        <v>4</v>
      </c>
      <c r="AD593" s="8">
        <v>30</v>
      </c>
      <c r="AG593" s="8" t="s">
        <v>948</v>
      </c>
      <c r="AH593" s="8" t="s">
        <v>949</v>
      </c>
      <c r="AI593" s="8" t="s">
        <v>274</v>
      </c>
      <c r="AJ593" s="8" t="s">
        <v>347</v>
      </c>
      <c r="AK593" s="8" t="s">
        <v>1276</v>
      </c>
      <c r="AL593" s="8" t="b">
        <v>1</v>
      </c>
      <c r="AM593" s="8" t="b">
        <v>0</v>
      </c>
      <c r="AP593" t="s">
        <v>3631</v>
      </c>
      <c r="AQ593" t="s">
        <v>3632</v>
      </c>
      <c r="AR593" t="s">
        <v>3633</v>
      </c>
      <c r="AS593" t="s">
        <v>3634</v>
      </c>
      <c r="AT593" s="44" t="s">
        <v>274</v>
      </c>
      <c r="AU593" t="s">
        <v>330</v>
      </c>
      <c r="AV593" t="s">
        <v>4109</v>
      </c>
      <c r="AW593" t="s">
        <v>4109</v>
      </c>
      <c r="AX593" t="s">
        <v>4110</v>
      </c>
      <c r="AY593" t="s">
        <v>4107</v>
      </c>
      <c r="AZ593" t="s">
        <v>4108</v>
      </c>
      <c r="BA593" t="s">
        <v>3630</v>
      </c>
      <c r="BB593"/>
    </row>
    <row r="594" spans="1:54" s="8" customFormat="1" x14ac:dyDescent="0.45">
      <c r="A594" s="7">
        <v>45772.377395833333</v>
      </c>
      <c r="B594" s="8">
        <v>412819044</v>
      </c>
      <c r="C594" s="8" t="s">
        <v>3565</v>
      </c>
      <c r="D594" s="8">
        <v>1</v>
      </c>
      <c r="E594" s="8" t="s">
        <v>51</v>
      </c>
      <c r="G594" s="8">
        <v>2590</v>
      </c>
      <c r="H594" s="8" t="s">
        <v>951</v>
      </c>
      <c r="I594" s="8">
        <v>1937</v>
      </c>
      <c r="J594" s="8" t="s">
        <v>952</v>
      </c>
      <c r="K594" s="8" t="s">
        <v>953</v>
      </c>
      <c r="L594" s="8" t="s">
        <v>954</v>
      </c>
      <c r="M594" s="8" t="s">
        <v>267</v>
      </c>
      <c r="N594" s="8" t="s">
        <v>946</v>
      </c>
      <c r="O594" s="8" t="s">
        <v>946</v>
      </c>
      <c r="P594" s="8" t="s">
        <v>972</v>
      </c>
      <c r="Q594" s="8">
        <v>0</v>
      </c>
      <c r="R594" s="8">
        <v>43.289437</v>
      </c>
      <c r="S594" s="8">
        <v>76.994337999999999</v>
      </c>
      <c r="T594" s="8" t="s">
        <v>765</v>
      </c>
      <c r="U594" s="8" t="s">
        <v>766</v>
      </c>
      <c r="V594" s="8" t="s">
        <v>106</v>
      </c>
      <c r="X594" s="8">
        <v>4000</v>
      </c>
      <c r="Y594" s="8">
        <v>1920</v>
      </c>
      <c r="Z594" s="8">
        <v>4</v>
      </c>
      <c r="AA594" s="8">
        <v>30</v>
      </c>
      <c r="AG594" s="8" t="s">
        <v>948</v>
      </c>
      <c r="AI594" s="8" t="s">
        <v>274</v>
      </c>
      <c r="AJ594" s="8" t="s">
        <v>347</v>
      </c>
      <c r="AK594" s="8" t="s">
        <v>1276</v>
      </c>
      <c r="AL594" s="8" t="b">
        <v>1</v>
      </c>
      <c r="AM594" s="8" t="b">
        <v>0</v>
      </c>
      <c r="AP594" t="s">
        <v>3631</v>
      </c>
      <c r="AQ594" t="s">
        <v>3632</v>
      </c>
      <c r="AR594" t="s">
        <v>3633</v>
      </c>
      <c r="AS594" t="s">
        <v>3634</v>
      </c>
      <c r="AT594" s="44" t="s">
        <v>274</v>
      </c>
      <c r="AU594" t="s">
        <v>330</v>
      </c>
      <c r="AV594" t="s">
        <v>4109</v>
      </c>
      <c r="AW594" t="s">
        <v>4109</v>
      </c>
      <c r="AX594" t="s">
        <v>4110</v>
      </c>
      <c r="AY594" t="s">
        <v>4107</v>
      </c>
      <c r="AZ594" t="s">
        <v>4108</v>
      </c>
      <c r="BA594" t="s">
        <v>3630</v>
      </c>
      <c r="BB594"/>
    </row>
    <row r="595" spans="1:54" s="26" customFormat="1" x14ac:dyDescent="0.45">
      <c r="A595" s="25">
        <v>45772.354953703703</v>
      </c>
      <c r="B595" s="26">
        <v>950994899</v>
      </c>
      <c r="C595" s="26" t="s">
        <v>3568</v>
      </c>
      <c r="D595" s="26">
        <v>4</v>
      </c>
      <c r="E595" s="26" t="s">
        <v>131</v>
      </c>
      <c r="G595" s="26">
        <v>5092</v>
      </c>
      <c r="H595" s="26" t="s">
        <v>1284</v>
      </c>
      <c r="I595" s="26">
        <v>2000</v>
      </c>
      <c r="J595" s="26" t="s">
        <v>1285</v>
      </c>
      <c r="K595" s="26" t="s">
        <v>1286</v>
      </c>
      <c r="L595" s="26" t="s">
        <v>1287</v>
      </c>
      <c r="M595" s="26" t="s">
        <v>1277</v>
      </c>
      <c r="N595" s="26" t="s">
        <v>77</v>
      </c>
      <c r="O595" s="26" t="s">
        <v>1278</v>
      </c>
      <c r="P595" s="26" t="s">
        <v>1279</v>
      </c>
      <c r="Q595" s="26">
        <v>0</v>
      </c>
      <c r="R595" s="26">
        <v>44.169972000000001</v>
      </c>
      <c r="S595" s="26">
        <v>75.914717999999993</v>
      </c>
      <c r="T595" s="26" t="s">
        <v>1280</v>
      </c>
      <c r="U595" s="26" t="s">
        <v>1281</v>
      </c>
      <c r="V595" s="26" t="s">
        <v>106</v>
      </c>
      <c r="X595" s="26">
        <v>2500</v>
      </c>
      <c r="Y595" s="26">
        <v>1987</v>
      </c>
      <c r="Z595" s="26">
        <v>7</v>
      </c>
      <c r="AA595" s="26">
        <v>3</v>
      </c>
      <c r="AB595" s="26">
        <v>1987</v>
      </c>
      <c r="AC595" s="26">
        <v>7</v>
      </c>
      <c r="AD595" s="26">
        <v>8</v>
      </c>
      <c r="AG595" s="26" t="s">
        <v>1282</v>
      </c>
      <c r="AI595" s="26" t="s">
        <v>127</v>
      </c>
      <c r="AJ595" s="26" t="s">
        <v>1046</v>
      </c>
      <c r="AK595" s="26" t="s">
        <v>1283</v>
      </c>
      <c r="AL595" s="26" t="b">
        <v>1</v>
      </c>
      <c r="AM595" s="26" t="b">
        <v>0</v>
      </c>
      <c r="AP595" t="s">
        <v>3631</v>
      </c>
      <c r="AQ595" t="s">
        <v>3632</v>
      </c>
      <c r="AR595" t="s">
        <v>3633</v>
      </c>
      <c r="AS595" t="s">
        <v>3634</v>
      </c>
      <c r="AT595" s="44" t="s">
        <v>127</v>
      </c>
      <c r="AU595" t="s">
        <v>1046</v>
      </c>
      <c r="AV595" t="s">
        <v>4111</v>
      </c>
      <c r="AW595" t="s">
        <v>4111</v>
      </c>
      <c r="AX595" t="s">
        <v>4113</v>
      </c>
      <c r="AY595" t="s">
        <v>4111</v>
      </c>
      <c r="AZ595" t="s">
        <v>4112</v>
      </c>
      <c r="BA595" t="s">
        <v>3630</v>
      </c>
      <c r="BB595"/>
    </row>
    <row r="596" spans="1:54" s="10" customFormat="1" x14ac:dyDescent="0.45">
      <c r="A596" s="9">
        <v>45772.351238425923</v>
      </c>
      <c r="B596" s="10">
        <v>412819044</v>
      </c>
      <c r="C596" s="10" t="s">
        <v>3565</v>
      </c>
      <c r="D596" s="10">
        <v>1</v>
      </c>
      <c r="E596" s="10" t="s">
        <v>51</v>
      </c>
      <c r="G596" s="10">
        <v>2590</v>
      </c>
      <c r="H596" s="10" t="s">
        <v>951</v>
      </c>
      <c r="I596" s="10">
        <v>1937</v>
      </c>
      <c r="J596" s="10" t="s">
        <v>952</v>
      </c>
      <c r="K596" s="10" t="s">
        <v>953</v>
      </c>
      <c r="L596" s="10" t="s">
        <v>954</v>
      </c>
      <c r="M596" s="10" t="s">
        <v>267</v>
      </c>
      <c r="N596" s="10" t="s">
        <v>946</v>
      </c>
      <c r="O596" s="10" t="s">
        <v>946</v>
      </c>
      <c r="P596" s="10" t="s">
        <v>1288</v>
      </c>
      <c r="Q596" s="10">
        <v>0</v>
      </c>
      <c r="R596" s="10">
        <v>43.289437</v>
      </c>
      <c r="S596" s="10">
        <v>76.994337999999999</v>
      </c>
      <c r="T596" s="10" t="s">
        <v>765</v>
      </c>
      <c r="U596" s="10" t="s">
        <v>766</v>
      </c>
      <c r="V596" s="10" t="s">
        <v>106</v>
      </c>
      <c r="X596" s="10">
        <v>6000</v>
      </c>
      <c r="Y596" s="10">
        <v>1922</v>
      </c>
      <c r="AG596" s="10" t="s">
        <v>948</v>
      </c>
      <c r="AI596" s="10" t="s">
        <v>207</v>
      </c>
      <c r="AJ596" s="10" t="s">
        <v>208</v>
      </c>
      <c r="AK596" s="10" t="s">
        <v>1289</v>
      </c>
      <c r="AL596" s="10" t="b">
        <v>1</v>
      </c>
      <c r="AM596" s="10" t="b">
        <v>0</v>
      </c>
      <c r="AP596" t="s">
        <v>3631</v>
      </c>
      <c r="AQ596" t="s">
        <v>3632</v>
      </c>
      <c r="AR596" t="s">
        <v>3633</v>
      </c>
      <c r="AS596" t="s">
        <v>3634</v>
      </c>
      <c r="AT596" s="44" t="s">
        <v>207</v>
      </c>
      <c r="AU596" t="s">
        <v>208</v>
      </c>
      <c r="AV596" t="s">
        <v>4114</v>
      </c>
      <c r="AW596" t="s">
        <v>4114</v>
      </c>
      <c r="AX596" t="s">
        <v>4116</v>
      </c>
      <c r="AY596" t="s">
        <v>4114</v>
      </c>
      <c r="AZ596" t="s">
        <v>4115</v>
      </c>
      <c r="BA596" t="s">
        <v>3630</v>
      </c>
      <c r="BB596"/>
    </row>
    <row r="597" spans="1:54" s="28" customFormat="1" x14ac:dyDescent="0.45">
      <c r="A597" s="27">
        <v>45772.35119212963</v>
      </c>
      <c r="B597" s="28">
        <v>950994899</v>
      </c>
      <c r="C597" s="28" t="s">
        <v>3568</v>
      </c>
      <c r="D597" s="28">
        <v>1</v>
      </c>
      <c r="E597" s="28" t="s">
        <v>51</v>
      </c>
      <c r="G597" s="28">
        <v>3936</v>
      </c>
      <c r="H597" s="28" t="s">
        <v>1295</v>
      </c>
      <c r="I597" s="28">
        <v>1995</v>
      </c>
      <c r="J597" s="28" t="s">
        <v>1296</v>
      </c>
      <c r="K597" s="28" t="s">
        <v>1297</v>
      </c>
      <c r="L597" s="28" t="s">
        <v>1298</v>
      </c>
      <c r="M597" s="28" t="s">
        <v>1277</v>
      </c>
      <c r="N597" s="28" t="s">
        <v>77</v>
      </c>
      <c r="O597" s="28" t="s">
        <v>852</v>
      </c>
      <c r="P597" s="28" t="s">
        <v>1290</v>
      </c>
      <c r="Q597" s="28">
        <v>0</v>
      </c>
      <c r="R597" s="28">
        <v>43.203800000000001</v>
      </c>
      <c r="S597" s="28">
        <v>76.991200000000006</v>
      </c>
      <c r="T597" s="28" t="s">
        <v>1291</v>
      </c>
      <c r="U597" s="28" t="s">
        <v>1292</v>
      </c>
      <c r="V597" s="28" t="s">
        <v>106</v>
      </c>
      <c r="X597" s="28">
        <v>10000</v>
      </c>
      <c r="Y597" s="28">
        <v>1983</v>
      </c>
      <c r="Z597" s="28">
        <v>6</v>
      </c>
      <c r="AA597" s="28">
        <v>29</v>
      </c>
      <c r="AG597" s="28" t="s">
        <v>1293</v>
      </c>
      <c r="AJ597" s="28" t="s">
        <v>163</v>
      </c>
      <c r="AK597" s="28" t="s">
        <v>1294</v>
      </c>
      <c r="AL597" s="28" t="b">
        <v>1</v>
      </c>
      <c r="AM597" s="28" t="b">
        <v>0</v>
      </c>
      <c r="AP597" t="s">
        <v>3631</v>
      </c>
      <c r="AQ597" t="s">
        <v>3632</v>
      </c>
      <c r="AR597" t="s">
        <v>3633</v>
      </c>
      <c r="AS597" t="s">
        <v>3634</v>
      </c>
      <c r="AT597" s="44" t="s">
        <v>48</v>
      </c>
      <c r="AU597" t="s">
        <v>3660</v>
      </c>
      <c r="AV597" t="s">
        <v>4119</v>
      </c>
      <c r="AW597" t="s">
        <v>4119</v>
      </c>
      <c r="AX597" t="s">
        <v>4120</v>
      </c>
      <c r="AY597" t="s">
        <v>4117</v>
      </c>
      <c r="AZ597" t="s">
        <v>4118</v>
      </c>
      <c r="BA597" t="s">
        <v>3630</v>
      </c>
      <c r="BB597"/>
    </row>
    <row r="598" spans="1:54" s="8" customFormat="1" x14ac:dyDescent="0.45">
      <c r="A598" s="7">
        <v>45772.350254629629</v>
      </c>
      <c r="B598" s="8">
        <v>412819044</v>
      </c>
      <c r="C598" s="8" t="s">
        <v>3565</v>
      </c>
      <c r="D598" s="8">
        <v>28</v>
      </c>
      <c r="E598" s="8" t="s">
        <v>1301</v>
      </c>
      <c r="F598" s="8" t="s">
        <v>1302</v>
      </c>
      <c r="G598" s="8">
        <v>2590</v>
      </c>
      <c r="H598" s="8" t="s">
        <v>951</v>
      </c>
      <c r="I598" s="8">
        <v>1937</v>
      </c>
      <c r="J598" s="8" t="s">
        <v>952</v>
      </c>
      <c r="K598" s="8" t="s">
        <v>953</v>
      </c>
      <c r="L598" s="8" t="s">
        <v>954</v>
      </c>
      <c r="M598" s="8" t="s">
        <v>267</v>
      </c>
      <c r="N598" s="8" t="s">
        <v>946</v>
      </c>
      <c r="O598" s="8" t="s">
        <v>946</v>
      </c>
      <c r="P598" s="8" t="s">
        <v>946</v>
      </c>
      <c r="Q598" s="8">
        <v>0</v>
      </c>
      <c r="V598" s="8" t="s">
        <v>119</v>
      </c>
      <c r="X598" s="8">
        <v>30000</v>
      </c>
      <c r="Y598" s="8">
        <v>1937</v>
      </c>
      <c r="AG598" s="8" t="s">
        <v>948</v>
      </c>
      <c r="AH598" s="8" t="s">
        <v>969</v>
      </c>
      <c r="AJ598" s="8" t="s">
        <v>1299</v>
      </c>
      <c r="AK598" s="8" t="s">
        <v>1300</v>
      </c>
      <c r="AL598" s="8" t="b">
        <v>1</v>
      </c>
      <c r="AM598" s="8" t="b">
        <v>0</v>
      </c>
      <c r="AP598" t="s">
        <v>3631</v>
      </c>
      <c r="AQ598" t="s">
        <v>3632</v>
      </c>
      <c r="AR598" t="s">
        <v>3633</v>
      </c>
      <c r="AS598" t="s">
        <v>3634</v>
      </c>
      <c r="AT598" s="44" t="s">
        <v>207</v>
      </c>
      <c r="AU598" t="s">
        <v>4123</v>
      </c>
      <c r="AV598" t="s">
        <v>4124</v>
      </c>
      <c r="AW598" t="s">
        <v>4124</v>
      </c>
      <c r="AX598" t="s">
        <v>4125</v>
      </c>
      <c r="AY598" t="s">
        <v>4121</v>
      </c>
      <c r="AZ598" t="s">
        <v>4122</v>
      </c>
      <c r="BA598" t="s">
        <v>3630</v>
      </c>
      <c r="BB598"/>
    </row>
    <row r="599" spans="1:54" s="26" customFormat="1" x14ac:dyDescent="0.45">
      <c r="A599" s="25">
        <v>45772.349675925929</v>
      </c>
      <c r="B599" s="26">
        <v>950994899</v>
      </c>
      <c r="C599" s="26" t="s">
        <v>3568</v>
      </c>
      <c r="D599" s="26">
        <v>1</v>
      </c>
      <c r="E599" s="26" t="s">
        <v>65</v>
      </c>
      <c r="G599" s="26">
        <v>3936</v>
      </c>
      <c r="H599" s="26" t="s">
        <v>1295</v>
      </c>
      <c r="I599" s="26">
        <v>1995</v>
      </c>
      <c r="J599" s="26" t="s">
        <v>1296</v>
      </c>
      <c r="K599" s="26" t="s">
        <v>1297</v>
      </c>
      <c r="L599" s="26" t="s">
        <v>1298</v>
      </c>
      <c r="M599" s="26" t="s">
        <v>1277</v>
      </c>
      <c r="N599" s="26" t="s">
        <v>77</v>
      </c>
      <c r="O599" s="26" t="s">
        <v>1303</v>
      </c>
      <c r="P599" s="26" t="s">
        <v>1304</v>
      </c>
      <c r="Q599" s="26">
        <v>0</v>
      </c>
      <c r="R599" s="26">
        <v>43.945300000000003</v>
      </c>
      <c r="S599" s="26">
        <v>77.307400000000001</v>
      </c>
      <c r="T599" s="26" t="s">
        <v>1305</v>
      </c>
      <c r="U599" s="26" t="s">
        <v>1306</v>
      </c>
      <c r="V599" s="26" t="s">
        <v>106</v>
      </c>
      <c r="X599" s="26">
        <v>5000</v>
      </c>
      <c r="Y599" s="26">
        <v>1992</v>
      </c>
      <c r="Z599" s="26">
        <v>9</v>
      </c>
      <c r="AA599" s="26">
        <v>27</v>
      </c>
      <c r="AG599" s="26" t="s">
        <v>1307</v>
      </c>
      <c r="AJ599" s="26" t="s">
        <v>163</v>
      </c>
      <c r="AK599" s="26" t="s">
        <v>1308</v>
      </c>
      <c r="AL599" s="26" t="b">
        <v>1</v>
      </c>
      <c r="AM599" s="26" t="b">
        <v>0</v>
      </c>
      <c r="AP599" t="s">
        <v>3631</v>
      </c>
      <c r="AQ599" t="s">
        <v>3632</v>
      </c>
      <c r="AR599" t="s">
        <v>3633</v>
      </c>
      <c r="AS599" t="s">
        <v>3634</v>
      </c>
      <c r="AT599" s="44" t="s">
        <v>48</v>
      </c>
      <c r="AU599" t="s">
        <v>3660</v>
      </c>
      <c r="AV599" t="s">
        <v>4128</v>
      </c>
      <c r="AW599" t="s">
        <v>4128</v>
      </c>
      <c r="AX599" t="s">
        <v>4120</v>
      </c>
      <c r="AY599" t="s">
        <v>4126</v>
      </c>
      <c r="AZ599" t="s">
        <v>4127</v>
      </c>
      <c r="BA599" t="s">
        <v>3630</v>
      </c>
      <c r="BB599"/>
    </row>
    <row r="600" spans="1:54" s="10" customFormat="1" x14ac:dyDescent="0.45">
      <c r="A600" s="9">
        <v>45772.349537037036</v>
      </c>
      <c r="B600" s="10">
        <v>412819044</v>
      </c>
      <c r="C600" s="10" t="s">
        <v>3565</v>
      </c>
      <c r="D600" s="10">
        <v>1</v>
      </c>
      <c r="E600" s="10" t="s">
        <v>65</v>
      </c>
      <c r="G600" s="10">
        <v>2590</v>
      </c>
      <c r="H600" s="10" t="s">
        <v>951</v>
      </c>
      <c r="I600" s="10">
        <v>1937</v>
      </c>
      <c r="J600" s="10" t="s">
        <v>952</v>
      </c>
      <c r="K600" s="10" t="s">
        <v>953</v>
      </c>
      <c r="L600" s="10" t="s">
        <v>954</v>
      </c>
      <c r="M600" s="10" t="s">
        <v>267</v>
      </c>
      <c r="N600" s="10" t="s">
        <v>946</v>
      </c>
      <c r="O600" s="10" t="s">
        <v>946</v>
      </c>
      <c r="P600" s="10" t="s">
        <v>1309</v>
      </c>
      <c r="Q600" s="10">
        <v>0</v>
      </c>
      <c r="R600" s="10">
        <v>46.304206999999998</v>
      </c>
      <c r="S600" s="10">
        <v>81.350284000000002</v>
      </c>
      <c r="T600" s="10" t="s">
        <v>1310</v>
      </c>
      <c r="U600" s="10" t="s">
        <v>1311</v>
      </c>
      <c r="V600" s="10" t="s">
        <v>106</v>
      </c>
      <c r="X600" s="10">
        <v>30000</v>
      </c>
      <c r="Y600" s="10">
        <v>1915</v>
      </c>
      <c r="AG600" s="10" t="s">
        <v>948</v>
      </c>
      <c r="AJ600" s="10" t="s">
        <v>1299</v>
      </c>
      <c r="AK600" s="10" t="s">
        <v>1300</v>
      </c>
      <c r="AL600" s="10" t="b">
        <v>1</v>
      </c>
      <c r="AM600" s="10" t="b">
        <v>0</v>
      </c>
      <c r="AP600" t="s">
        <v>3631</v>
      </c>
      <c r="AQ600" t="s">
        <v>3632</v>
      </c>
      <c r="AR600" t="s">
        <v>3633</v>
      </c>
      <c r="AS600" t="s">
        <v>3634</v>
      </c>
      <c r="AT600" s="44" t="s">
        <v>207</v>
      </c>
      <c r="AU600" t="s">
        <v>4123</v>
      </c>
      <c r="AV600" t="s">
        <v>4124</v>
      </c>
      <c r="AW600" t="s">
        <v>4124</v>
      </c>
      <c r="AX600" t="s">
        <v>4125</v>
      </c>
      <c r="AY600" t="s">
        <v>4121</v>
      </c>
      <c r="AZ600" t="s">
        <v>4122</v>
      </c>
      <c r="BA600" t="s">
        <v>3630</v>
      </c>
      <c r="BB600"/>
    </row>
    <row r="601" spans="1:54" s="10" customFormat="1" x14ac:dyDescent="0.45">
      <c r="A601" s="9">
        <v>45772.348402777767</v>
      </c>
      <c r="B601" s="10">
        <v>412819044</v>
      </c>
      <c r="C601" s="10" t="s">
        <v>3565</v>
      </c>
      <c r="D601" s="10">
        <v>1</v>
      </c>
      <c r="E601" s="10" t="s">
        <v>995</v>
      </c>
      <c r="G601" s="10">
        <v>2590</v>
      </c>
      <c r="H601" s="10" t="s">
        <v>951</v>
      </c>
      <c r="I601" s="10">
        <v>1937</v>
      </c>
      <c r="J601" s="10" t="s">
        <v>952</v>
      </c>
      <c r="K601" s="10" t="s">
        <v>953</v>
      </c>
      <c r="L601" s="10" t="s">
        <v>954</v>
      </c>
      <c r="M601" s="10" t="s">
        <v>267</v>
      </c>
      <c r="N601" s="10" t="s">
        <v>946</v>
      </c>
      <c r="O601" s="10" t="s">
        <v>946</v>
      </c>
      <c r="P601" s="10" t="s">
        <v>1312</v>
      </c>
      <c r="Q601" s="10">
        <v>0</v>
      </c>
      <c r="R601" s="10">
        <v>42.926501999999999</v>
      </c>
      <c r="S601" s="10">
        <v>79.926657000000006</v>
      </c>
      <c r="T601" s="10" t="s">
        <v>1313</v>
      </c>
      <c r="U601" s="10" t="s">
        <v>1314</v>
      </c>
      <c r="V601" s="10" t="s">
        <v>106</v>
      </c>
      <c r="W601" s="10" t="s">
        <v>1315</v>
      </c>
      <c r="X601" s="10">
        <v>12000</v>
      </c>
      <c r="Y601" s="10">
        <v>1937</v>
      </c>
      <c r="AG601" s="10" t="s">
        <v>948</v>
      </c>
      <c r="AH601" s="10" t="s">
        <v>997</v>
      </c>
      <c r="AJ601" s="10" t="s">
        <v>1299</v>
      </c>
      <c r="AK601" s="10" t="s">
        <v>1300</v>
      </c>
      <c r="AL601" s="10" t="b">
        <v>1</v>
      </c>
      <c r="AM601" s="10" t="b">
        <v>0</v>
      </c>
      <c r="AP601" t="s">
        <v>3631</v>
      </c>
      <c r="AQ601" t="s">
        <v>3632</v>
      </c>
      <c r="AR601" t="s">
        <v>3633</v>
      </c>
      <c r="AS601" t="s">
        <v>3634</v>
      </c>
      <c r="AT601" s="44" t="s">
        <v>207</v>
      </c>
      <c r="AU601" t="s">
        <v>4123</v>
      </c>
      <c r="AV601" t="s">
        <v>4124</v>
      </c>
      <c r="AW601" t="s">
        <v>4124</v>
      </c>
      <c r="AX601" t="s">
        <v>4125</v>
      </c>
      <c r="AY601" t="s">
        <v>4121</v>
      </c>
      <c r="AZ601" t="s">
        <v>4122</v>
      </c>
      <c r="BA601" t="s">
        <v>3630</v>
      </c>
      <c r="BB601"/>
    </row>
    <row r="602" spans="1:54" s="28" customFormat="1" x14ac:dyDescent="0.45">
      <c r="A602" s="27">
        <v>45772.347118055557</v>
      </c>
      <c r="B602" s="28">
        <v>950994899</v>
      </c>
      <c r="C602" s="28" t="s">
        <v>3568</v>
      </c>
      <c r="D602" s="28">
        <v>1</v>
      </c>
      <c r="E602" s="28" t="s">
        <v>51</v>
      </c>
      <c r="G602" s="28">
        <v>3936</v>
      </c>
      <c r="H602" s="28" t="s">
        <v>1295</v>
      </c>
      <c r="I602" s="28">
        <v>1995</v>
      </c>
      <c r="J602" s="28" t="s">
        <v>1296</v>
      </c>
      <c r="K602" s="28" t="s">
        <v>1297</v>
      </c>
      <c r="L602" s="28" t="s">
        <v>1298</v>
      </c>
      <c r="M602" s="28" t="s">
        <v>1277</v>
      </c>
      <c r="N602" s="28" t="s">
        <v>77</v>
      </c>
      <c r="O602" s="28" t="s">
        <v>1316</v>
      </c>
      <c r="P602" s="28" t="s">
        <v>1317</v>
      </c>
      <c r="Q602" s="28">
        <v>0</v>
      </c>
      <c r="T602" s="28" t="s">
        <v>3591</v>
      </c>
      <c r="U602" s="28" t="s">
        <v>3592</v>
      </c>
      <c r="V602" s="28" t="s">
        <v>106</v>
      </c>
      <c r="Y602" s="28">
        <v>1992</v>
      </c>
      <c r="Z602" s="28">
        <v>7</v>
      </c>
      <c r="AA602" s="28">
        <v>17</v>
      </c>
      <c r="AG602" s="28" t="s">
        <v>1318</v>
      </c>
      <c r="AJ602" s="28" t="s">
        <v>163</v>
      </c>
      <c r="AK602" s="28" t="s">
        <v>1319</v>
      </c>
      <c r="AL602" s="28" t="b">
        <v>1</v>
      </c>
      <c r="AM602" s="28" t="b">
        <v>0</v>
      </c>
      <c r="AP602" t="s">
        <v>3631</v>
      </c>
      <c r="AQ602" t="s">
        <v>3632</v>
      </c>
      <c r="AR602" t="s">
        <v>3633</v>
      </c>
      <c r="AS602" t="s">
        <v>3634</v>
      </c>
      <c r="AT602" s="44" t="s">
        <v>48</v>
      </c>
      <c r="AU602" t="s">
        <v>3660</v>
      </c>
      <c r="AV602" t="s">
        <v>4130</v>
      </c>
      <c r="AW602" t="s">
        <v>4130</v>
      </c>
      <c r="AX602" t="s">
        <v>4131</v>
      </c>
      <c r="AY602" t="s">
        <v>4129</v>
      </c>
      <c r="AZ602" t="s">
        <v>2425</v>
      </c>
      <c r="BA602" t="s">
        <v>3630</v>
      </c>
      <c r="BB602"/>
    </row>
    <row r="603" spans="1:54" s="12" customFormat="1" x14ac:dyDescent="0.45">
      <c r="A603" s="11">
        <v>45772.345173611116</v>
      </c>
      <c r="B603" s="12">
        <v>412819044</v>
      </c>
      <c r="C603" s="12" t="s">
        <v>3565</v>
      </c>
      <c r="D603" s="12">
        <v>1</v>
      </c>
      <c r="E603" s="12" t="s">
        <v>65</v>
      </c>
      <c r="G603" s="12">
        <v>2590</v>
      </c>
      <c r="H603" s="12" t="s">
        <v>951</v>
      </c>
      <c r="I603" s="12">
        <v>1937</v>
      </c>
      <c r="J603" s="12" t="s">
        <v>952</v>
      </c>
      <c r="K603" s="12" t="s">
        <v>953</v>
      </c>
      <c r="L603" s="12" t="s">
        <v>954</v>
      </c>
      <c r="M603" s="12" t="s">
        <v>267</v>
      </c>
      <c r="N603" s="12" t="s">
        <v>946</v>
      </c>
      <c r="O603" s="12" t="s">
        <v>946</v>
      </c>
      <c r="P603" s="12" t="s">
        <v>1320</v>
      </c>
      <c r="Q603" s="12">
        <v>0</v>
      </c>
      <c r="T603" s="12" t="s">
        <v>3579</v>
      </c>
      <c r="U603" s="12" t="s">
        <v>3580</v>
      </c>
      <c r="V603" s="12" t="s">
        <v>119</v>
      </c>
      <c r="X603" s="12">
        <v>30000</v>
      </c>
      <c r="Y603" s="12">
        <v>1909</v>
      </c>
      <c r="AG603" s="12" t="s">
        <v>948</v>
      </c>
      <c r="AJ603" s="12" t="s">
        <v>1299</v>
      </c>
      <c r="AK603" s="12" t="s">
        <v>1300</v>
      </c>
      <c r="AL603" s="12" t="b">
        <v>1</v>
      </c>
      <c r="AM603" s="12" t="b">
        <v>0</v>
      </c>
      <c r="AP603" t="s">
        <v>3631</v>
      </c>
      <c r="AQ603" t="s">
        <v>3632</v>
      </c>
      <c r="AR603" t="s">
        <v>3633</v>
      </c>
      <c r="AS603" t="s">
        <v>3634</v>
      </c>
      <c r="AT603" s="44" t="s">
        <v>207</v>
      </c>
      <c r="AU603" t="s">
        <v>4123</v>
      </c>
      <c r="AV603" t="s">
        <v>4124</v>
      </c>
      <c r="AW603" t="s">
        <v>4124</v>
      </c>
      <c r="AX603" t="s">
        <v>4125</v>
      </c>
      <c r="AY603" t="s">
        <v>4121</v>
      </c>
      <c r="AZ603" t="s">
        <v>4122</v>
      </c>
      <c r="BA603" t="s">
        <v>3630</v>
      </c>
      <c r="BB603"/>
    </row>
    <row r="604" spans="1:54" s="12" customFormat="1" x14ac:dyDescent="0.45">
      <c r="A604" s="11">
        <v>45772.3441087963</v>
      </c>
      <c r="B604" s="12">
        <v>412819044</v>
      </c>
      <c r="C604" s="12" t="s">
        <v>3565</v>
      </c>
      <c r="D604" s="12">
        <v>3</v>
      </c>
      <c r="E604" s="12" t="s">
        <v>153</v>
      </c>
      <c r="G604" s="12">
        <v>2590</v>
      </c>
      <c r="H604" s="12" t="s">
        <v>951</v>
      </c>
      <c r="I604" s="12">
        <v>1937</v>
      </c>
      <c r="J604" s="12" t="s">
        <v>952</v>
      </c>
      <c r="K604" s="12" t="s">
        <v>953</v>
      </c>
      <c r="L604" s="12" t="s">
        <v>954</v>
      </c>
      <c r="M604" s="12" t="s">
        <v>267</v>
      </c>
      <c r="N604" s="12" t="s">
        <v>946</v>
      </c>
      <c r="O604" s="12" t="s">
        <v>946</v>
      </c>
      <c r="P604" s="12" t="s">
        <v>1321</v>
      </c>
      <c r="Q604" s="12">
        <v>0</v>
      </c>
      <c r="R604" s="12">
        <v>46.145125999999998</v>
      </c>
      <c r="S604" s="12">
        <v>80.936469000000002</v>
      </c>
      <c r="T604" s="12" t="s">
        <v>1111</v>
      </c>
      <c r="U604" s="12" t="s">
        <v>1112</v>
      </c>
      <c r="V604" s="12" t="s">
        <v>106</v>
      </c>
      <c r="X604" s="12">
        <v>30000</v>
      </c>
      <c r="Y604" s="12">
        <v>1914</v>
      </c>
      <c r="Z604" s="12">
        <v>7</v>
      </c>
      <c r="AA604" s="12">
        <v>8</v>
      </c>
      <c r="AB604" s="12">
        <v>1914</v>
      </c>
      <c r="AC604" s="12">
        <v>7</v>
      </c>
      <c r="AD604" s="12">
        <v>10</v>
      </c>
      <c r="AG604" s="12" t="s">
        <v>948</v>
      </c>
      <c r="AJ604" s="12" t="s">
        <v>1299</v>
      </c>
      <c r="AK604" s="12" t="s">
        <v>1300</v>
      </c>
      <c r="AL604" s="12" t="b">
        <v>1</v>
      </c>
      <c r="AM604" s="12" t="b">
        <v>0</v>
      </c>
      <c r="AP604" t="s">
        <v>3631</v>
      </c>
      <c r="AQ604" t="s">
        <v>3632</v>
      </c>
      <c r="AR604" t="s">
        <v>3633</v>
      </c>
      <c r="AS604" t="s">
        <v>3634</v>
      </c>
      <c r="AT604" s="44" t="s">
        <v>207</v>
      </c>
      <c r="AU604" t="s">
        <v>4123</v>
      </c>
      <c r="AV604" t="s">
        <v>4124</v>
      </c>
      <c r="AW604" t="s">
        <v>4124</v>
      </c>
      <c r="AX604" t="s">
        <v>4125</v>
      </c>
      <c r="AY604" t="s">
        <v>4121</v>
      </c>
      <c r="AZ604" t="s">
        <v>4122</v>
      </c>
      <c r="BA604" t="s">
        <v>3630</v>
      </c>
      <c r="BB604"/>
    </row>
    <row r="605" spans="1:54" s="12" customFormat="1" x14ac:dyDescent="0.45">
      <c r="A605" s="11">
        <v>45772.341817129629</v>
      </c>
      <c r="B605" s="12">
        <v>412819044</v>
      </c>
      <c r="C605" s="12" t="s">
        <v>3565</v>
      </c>
      <c r="D605" s="12">
        <v>2</v>
      </c>
      <c r="E605" s="12" t="s">
        <v>1322</v>
      </c>
      <c r="G605" s="12">
        <v>2590</v>
      </c>
      <c r="H605" s="12" t="s">
        <v>951</v>
      </c>
      <c r="I605" s="12">
        <v>1937</v>
      </c>
      <c r="J605" s="12" t="s">
        <v>952</v>
      </c>
      <c r="K605" s="12" t="s">
        <v>953</v>
      </c>
      <c r="L605" s="12" t="s">
        <v>954</v>
      </c>
      <c r="M605" s="12" t="s">
        <v>267</v>
      </c>
      <c r="N605" s="12" t="s">
        <v>946</v>
      </c>
      <c r="O605" s="12" t="s">
        <v>946</v>
      </c>
      <c r="P605" s="12" t="s">
        <v>1096</v>
      </c>
      <c r="Q605" s="12">
        <v>0</v>
      </c>
      <c r="R605" s="12">
        <v>43.154330999999999</v>
      </c>
      <c r="S605" s="12">
        <v>76.799824999999998</v>
      </c>
      <c r="T605" s="12" t="s">
        <v>1097</v>
      </c>
      <c r="U605" s="12" t="s">
        <v>1098</v>
      </c>
      <c r="V605" s="12" t="s">
        <v>106</v>
      </c>
      <c r="X605" s="12">
        <v>5000</v>
      </c>
      <c r="Y605" s="12">
        <v>1920</v>
      </c>
      <c r="Z605" s="12">
        <v>7</v>
      </c>
      <c r="AG605" s="12" t="s">
        <v>948</v>
      </c>
      <c r="AH605" s="12" t="s">
        <v>1198</v>
      </c>
      <c r="AJ605" s="12" t="s">
        <v>1299</v>
      </c>
      <c r="AK605" s="12" t="s">
        <v>1300</v>
      </c>
      <c r="AL605" s="12" t="b">
        <v>1</v>
      </c>
      <c r="AM605" s="12" t="b">
        <v>0</v>
      </c>
      <c r="AP605" t="s">
        <v>3631</v>
      </c>
      <c r="AQ605" t="s">
        <v>3632</v>
      </c>
      <c r="AR605" t="s">
        <v>3633</v>
      </c>
      <c r="AS605" t="s">
        <v>3634</v>
      </c>
      <c r="AT605" s="44" t="s">
        <v>207</v>
      </c>
      <c r="AU605" t="s">
        <v>4123</v>
      </c>
      <c r="AV605" t="s">
        <v>4124</v>
      </c>
      <c r="AW605" t="s">
        <v>4124</v>
      </c>
      <c r="AX605" t="s">
        <v>4125</v>
      </c>
      <c r="AY605" t="s">
        <v>4121</v>
      </c>
      <c r="AZ605" t="s">
        <v>4122</v>
      </c>
      <c r="BA605" t="s">
        <v>3630</v>
      </c>
      <c r="BB605"/>
    </row>
    <row r="606" spans="1:54" s="12" customFormat="1" x14ac:dyDescent="0.45">
      <c r="A606" s="11">
        <v>45772.341087962966</v>
      </c>
      <c r="B606" s="12">
        <v>412819044</v>
      </c>
      <c r="C606" s="12" t="s">
        <v>3565</v>
      </c>
      <c r="D606" s="12">
        <v>1</v>
      </c>
      <c r="E606" s="12" t="s">
        <v>1115</v>
      </c>
      <c r="G606" s="12">
        <v>2590</v>
      </c>
      <c r="H606" s="12" t="s">
        <v>951</v>
      </c>
      <c r="I606" s="12">
        <v>1937</v>
      </c>
      <c r="J606" s="12" t="s">
        <v>952</v>
      </c>
      <c r="K606" s="12" t="s">
        <v>953</v>
      </c>
      <c r="L606" s="12" t="s">
        <v>954</v>
      </c>
      <c r="M606" s="12" t="s">
        <v>267</v>
      </c>
      <c r="N606" s="12" t="s">
        <v>946</v>
      </c>
      <c r="O606" s="12" t="s">
        <v>946</v>
      </c>
      <c r="P606" s="12" t="s">
        <v>972</v>
      </c>
      <c r="Q606" s="12">
        <v>0</v>
      </c>
      <c r="R606" s="12">
        <v>43.289437</v>
      </c>
      <c r="S606" s="12">
        <v>76.994337999999999</v>
      </c>
      <c r="T606" s="12" t="s">
        <v>765</v>
      </c>
      <c r="U606" s="12" t="s">
        <v>766</v>
      </c>
      <c r="V606" s="12" t="s">
        <v>106</v>
      </c>
      <c r="X606" s="12">
        <v>4000</v>
      </c>
      <c r="Y606" s="12">
        <v>1920</v>
      </c>
      <c r="Z606" s="12">
        <v>6</v>
      </c>
      <c r="AA606" s="12">
        <v>5</v>
      </c>
      <c r="AG606" s="12" t="s">
        <v>948</v>
      </c>
      <c r="AJ606" s="12" t="s">
        <v>1299</v>
      </c>
      <c r="AK606" s="12" t="s">
        <v>1300</v>
      </c>
      <c r="AL606" s="12" t="b">
        <v>1</v>
      </c>
      <c r="AM606" s="12" t="b">
        <v>0</v>
      </c>
      <c r="AP606" t="s">
        <v>3631</v>
      </c>
      <c r="AQ606" t="s">
        <v>3632</v>
      </c>
      <c r="AR606" t="s">
        <v>3633</v>
      </c>
      <c r="AS606" t="s">
        <v>3634</v>
      </c>
      <c r="AT606" s="44" t="s">
        <v>207</v>
      </c>
      <c r="AU606" t="s">
        <v>4123</v>
      </c>
      <c r="AV606" t="s">
        <v>4124</v>
      </c>
      <c r="AW606" t="s">
        <v>4124</v>
      </c>
      <c r="AX606" t="s">
        <v>4125</v>
      </c>
      <c r="AY606" t="s">
        <v>4121</v>
      </c>
      <c r="AZ606" t="s">
        <v>4122</v>
      </c>
      <c r="BA606" t="s">
        <v>3630</v>
      </c>
      <c r="BB606"/>
    </row>
    <row r="607" spans="1:54" s="12" customFormat="1" x14ac:dyDescent="0.45">
      <c r="A607" s="11">
        <v>45772.339884259258</v>
      </c>
      <c r="B607" s="12">
        <v>412819044</v>
      </c>
      <c r="C607" s="12" t="s">
        <v>3565</v>
      </c>
      <c r="D607" s="12">
        <v>1</v>
      </c>
      <c r="E607" s="12" t="s">
        <v>995</v>
      </c>
      <c r="G607" s="12">
        <v>2590</v>
      </c>
      <c r="H607" s="12" t="s">
        <v>951</v>
      </c>
      <c r="I607" s="12">
        <v>1937</v>
      </c>
      <c r="J607" s="12" t="s">
        <v>952</v>
      </c>
      <c r="K607" s="12" t="s">
        <v>953</v>
      </c>
      <c r="L607" s="12" t="s">
        <v>954</v>
      </c>
      <c r="M607" s="12" t="s">
        <v>267</v>
      </c>
      <c r="N607" s="12" t="s">
        <v>946</v>
      </c>
      <c r="O607" s="12" t="s">
        <v>946</v>
      </c>
      <c r="P607" s="12" t="s">
        <v>1217</v>
      </c>
      <c r="Q607" s="12">
        <v>0</v>
      </c>
      <c r="R607" s="12">
        <v>43.306286999999998</v>
      </c>
      <c r="S607" s="12">
        <v>76.949597999999995</v>
      </c>
      <c r="T607" s="12" t="s">
        <v>1218</v>
      </c>
      <c r="U607" s="12" t="s">
        <v>1219</v>
      </c>
      <c r="V607" s="12" t="s">
        <v>106</v>
      </c>
      <c r="X607" s="12">
        <v>2000</v>
      </c>
      <c r="Y607" s="12">
        <v>1919</v>
      </c>
      <c r="Z607" s="12">
        <v>7</v>
      </c>
      <c r="AA607" s="12">
        <v>26</v>
      </c>
      <c r="AG607" s="12" t="s">
        <v>948</v>
      </c>
      <c r="AJ607" s="12" t="s">
        <v>1323</v>
      </c>
      <c r="AK607" s="12" t="s">
        <v>1324</v>
      </c>
      <c r="AL607" s="12" t="b">
        <v>1</v>
      </c>
      <c r="AM607" s="12" t="b">
        <v>0</v>
      </c>
      <c r="AP607" t="s">
        <v>3631</v>
      </c>
      <c r="AQ607" t="s">
        <v>3632</v>
      </c>
      <c r="AR607" t="s">
        <v>3633</v>
      </c>
      <c r="AS607" t="s">
        <v>3634</v>
      </c>
      <c r="AT607" s="44" t="s">
        <v>207</v>
      </c>
      <c r="AU607" t="s">
        <v>1337</v>
      </c>
      <c r="AV607" t="s">
        <v>4134</v>
      </c>
      <c r="AW607" t="s">
        <v>4134</v>
      </c>
      <c r="AX607" t="s">
        <v>4135</v>
      </c>
      <c r="AY607" t="s">
        <v>4132</v>
      </c>
      <c r="AZ607" t="s">
        <v>4133</v>
      </c>
      <c r="BA607" t="s">
        <v>3630</v>
      </c>
      <c r="BB607"/>
    </row>
    <row r="608" spans="1:54" s="12" customFormat="1" x14ac:dyDescent="0.45">
      <c r="A608" s="11">
        <v>45772.338680555556</v>
      </c>
      <c r="B608" s="12">
        <v>412819044</v>
      </c>
      <c r="C608" s="12" t="s">
        <v>3565</v>
      </c>
      <c r="D608" s="12">
        <v>3</v>
      </c>
      <c r="E608" s="12" t="s">
        <v>71</v>
      </c>
      <c r="G608" s="12">
        <v>2590</v>
      </c>
      <c r="H608" s="12" t="s">
        <v>951</v>
      </c>
      <c r="I608" s="12">
        <v>1937</v>
      </c>
      <c r="J608" s="12" t="s">
        <v>952</v>
      </c>
      <c r="K608" s="12" t="s">
        <v>953</v>
      </c>
      <c r="L608" s="12" t="s">
        <v>954</v>
      </c>
      <c r="M608" s="12" t="s">
        <v>267</v>
      </c>
      <c r="N608" s="12" t="s">
        <v>946</v>
      </c>
      <c r="O608" s="12" t="s">
        <v>946</v>
      </c>
      <c r="P608" s="12" t="s">
        <v>1325</v>
      </c>
      <c r="Q608" s="12">
        <v>0</v>
      </c>
      <c r="V608" s="12" t="s">
        <v>119</v>
      </c>
      <c r="X608" s="12">
        <v>50000</v>
      </c>
      <c r="Y608" s="12">
        <v>1912</v>
      </c>
      <c r="Z608" s="12">
        <v>7</v>
      </c>
      <c r="AA608" s="12">
        <v>1</v>
      </c>
      <c r="AB608" s="12">
        <v>1912</v>
      </c>
      <c r="AC608" s="12">
        <v>7</v>
      </c>
      <c r="AD608" s="12">
        <v>10</v>
      </c>
      <c r="AG608" s="12" t="s">
        <v>948</v>
      </c>
      <c r="AJ608" s="12" t="s">
        <v>1323</v>
      </c>
      <c r="AK608" s="12" t="s">
        <v>1326</v>
      </c>
      <c r="AL608" s="12" t="b">
        <v>1</v>
      </c>
      <c r="AM608" s="12" t="b">
        <v>0</v>
      </c>
      <c r="AP608" t="s">
        <v>3631</v>
      </c>
      <c r="AQ608" t="s">
        <v>3632</v>
      </c>
      <c r="AR608" t="s">
        <v>3633</v>
      </c>
      <c r="AS608" t="s">
        <v>3634</v>
      </c>
      <c r="AT608" s="44" t="s">
        <v>207</v>
      </c>
      <c r="AU608" t="s">
        <v>1337</v>
      </c>
      <c r="AV608" t="s">
        <v>4138</v>
      </c>
      <c r="AW608" t="s">
        <v>4138</v>
      </c>
      <c r="AX608" t="s">
        <v>3948</v>
      </c>
      <c r="AY608" t="s">
        <v>4136</v>
      </c>
      <c r="AZ608" t="s">
        <v>4137</v>
      </c>
      <c r="BA608" t="s">
        <v>3630</v>
      </c>
      <c r="BB608"/>
    </row>
    <row r="609" spans="1:54" s="12" customFormat="1" x14ac:dyDescent="0.45">
      <c r="A609" s="11">
        <v>45772.337997685187</v>
      </c>
      <c r="B609" s="12">
        <v>412819044</v>
      </c>
      <c r="C609" s="12" t="s">
        <v>3565</v>
      </c>
      <c r="D609" s="12">
        <v>3</v>
      </c>
      <c r="E609" s="12" t="s">
        <v>846</v>
      </c>
      <c r="G609" s="12">
        <v>2590</v>
      </c>
      <c r="H609" s="12" t="s">
        <v>951</v>
      </c>
      <c r="I609" s="12">
        <v>1937</v>
      </c>
      <c r="J609" s="12" t="s">
        <v>952</v>
      </c>
      <c r="K609" s="12" t="s">
        <v>953</v>
      </c>
      <c r="L609" s="12" t="s">
        <v>954</v>
      </c>
      <c r="M609" s="12" t="s">
        <v>267</v>
      </c>
      <c r="N609" s="12" t="s">
        <v>946</v>
      </c>
      <c r="O609" s="12" t="s">
        <v>946</v>
      </c>
      <c r="P609" s="12" t="s">
        <v>1325</v>
      </c>
      <c r="Q609" s="12">
        <v>0</v>
      </c>
      <c r="V609" s="12" t="s">
        <v>119</v>
      </c>
      <c r="X609" s="12">
        <v>50000</v>
      </c>
      <c r="Y609" s="12">
        <v>1912</v>
      </c>
      <c r="AG609" s="12" t="s">
        <v>948</v>
      </c>
      <c r="AJ609" s="12" t="s">
        <v>1323</v>
      </c>
      <c r="AK609" s="12" t="s">
        <v>1326</v>
      </c>
      <c r="AL609" s="12" t="b">
        <v>1</v>
      </c>
      <c r="AM609" s="12" t="b">
        <v>0</v>
      </c>
      <c r="AP609" t="s">
        <v>3631</v>
      </c>
      <c r="AQ609" t="s">
        <v>3632</v>
      </c>
      <c r="AR609" t="s">
        <v>3633</v>
      </c>
      <c r="AS609" t="s">
        <v>3634</v>
      </c>
      <c r="AT609" s="44" t="s">
        <v>207</v>
      </c>
      <c r="AU609" t="s">
        <v>1337</v>
      </c>
      <c r="AV609" t="s">
        <v>4138</v>
      </c>
      <c r="AW609" t="s">
        <v>4138</v>
      </c>
      <c r="AX609" t="s">
        <v>3948</v>
      </c>
      <c r="AY609" t="s">
        <v>4136</v>
      </c>
      <c r="AZ609" t="s">
        <v>4137</v>
      </c>
      <c r="BA609" t="s">
        <v>3630</v>
      </c>
      <c r="BB609"/>
    </row>
    <row r="610" spans="1:54" s="12" customFormat="1" x14ac:dyDescent="0.45">
      <c r="A610" s="11">
        <v>45772.337083333332</v>
      </c>
      <c r="B610" s="12">
        <v>412819044</v>
      </c>
      <c r="C610" s="12" t="s">
        <v>3565</v>
      </c>
      <c r="D610" s="12">
        <v>3</v>
      </c>
      <c r="E610" s="12" t="s">
        <v>985</v>
      </c>
      <c r="G610" s="12">
        <v>2590</v>
      </c>
      <c r="H610" s="12" t="s">
        <v>951</v>
      </c>
      <c r="I610" s="12">
        <v>1937</v>
      </c>
      <c r="J610" s="12" t="s">
        <v>952</v>
      </c>
      <c r="K610" s="12" t="s">
        <v>953</v>
      </c>
      <c r="L610" s="12" t="s">
        <v>954</v>
      </c>
      <c r="M610" s="12" t="s">
        <v>267</v>
      </c>
      <c r="N610" s="12" t="s">
        <v>946</v>
      </c>
      <c r="O610" s="12" t="s">
        <v>946</v>
      </c>
      <c r="P610" s="12" t="s">
        <v>1018</v>
      </c>
      <c r="Q610" s="12">
        <v>0</v>
      </c>
      <c r="R610" s="12">
        <v>45.718308999999998</v>
      </c>
      <c r="S610" s="12">
        <v>77.246391000000003</v>
      </c>
      <c r="T610" s="12" t="s">
        <v>1019</v>
      </c>
      <c r="U610" s="12" t="s">
        <v>1020</v>
      </c>
      <c r="V610" s="12" t="s">
        <v>106</v>
      </c>
      <c r="X610" s="12">
        <v>50000</v>
      </c>
      <c r="Y610" s="12">
        <v>1907</v>
      </c>
      <c r="Z610" s="12">
        <v>7</v>
      </c>
      <c r="AA610" s="12">
        <v>31</v>
      </c>
      <c r="AG610" s="12" t="s">
        <v>948</v>
      </c>
      <c r="AJ610" s="12" t="s">
        <v>1323</v>
      </c>
      <c r="AK610" s="12" t="s">
        <v>1326</v>
      </c>
      <c r="AL610" s="12" t="b">
        <v>1</v>
      </c>
      <c r="AM610" s="12" t="b">
        <v>0</v>
      </c>
      <c r="AP610" t="s">
        <v>3631</v>
      </c>
      <c r="AQ610" t="s">
        <v>3632</v>
      </c>
      <c r="AR610" t="s">
        <v>3633</v>
      </c>
      <c r="AS610" t="s">
        <v>3634</v>
      </c>
      <c r="AT610" s="44" t="s">
        <v>207</v>
      </c>
      <c r="AU610" t="s">
        <v>1337</v>
      </c>
      <c r="AV610" t="s">
        <v>4138</v>
      </c>
      <c r="AW610" t="s">
        <v>4138</v>
      </c>
      <c r="AX610" t="s">
        <v>3948</v>
      </c>
      <c r="AY610" t="s">
        <v>4136</v>
      </c>
      <c r="AZ610" t="s">
        <v>4137</v>
      </c>
      <c r="BA610" t="s">
        <v>3630</v>
      </c>
      <c r="BB610"/>
    </row>
    <row r="611" spans="1:54" s="12" customFormat="1" x14ac:dyDescent="0.45">
      <c r="A611" s="11">
        <v>45772.335879629631</v>
      </c>
      <c r="B611" s="12">
        <v>412819044</v>
      </c>
      <c r="C611" s="12" t="s">
        <v>3565</v>
      </c>
      <c r="D611" s="12">
        <v>1</v>
      </c>
      <c r="E611" s="12" t="s">
        <v>51</v>
      </c>
      <c r="G611" s="12">
        <v>2590</v>
      </c>
      <c r="H611" s="12" t="s">
        <v>951</v>
      </c>
      <c r="I611" s="12">
        <v>1937</v>
      </c>
      <c r="J611" s="12" t="s">
        <v>952</v>
      </c>
      <c r="K611" s="12" t="s">
        <v>953</v>
      </c>
      <c r="L611" s="12" t="s">
        <v>954</v>
      </c>
      <c r="M611" s="12" t="s">
        <v>267</v>
      </c>
      <c r="N611" s="12" t="s">
        <v>946</v>
      </c>
      <c r="O611" s="12" t="s">
        <v>946</v>
      </c>
      <c r="P611" s="12" t="s">
        <v>986</v>
      </c>
      <c r="Q611" s="12">
        <v>0</v>
      </c>
      <c r="T611" s="12" t="s">
        <v>3576</v>
      </c>
      <c r="U611" s="12" t="s">
        <v>3577</v>
      </c>
      <c r="V611" s="12" t="s">
        <v>119</v>
      </c>
      <c r="W611" s="12" t="s">
        <v>3578</v>
      </c>
      <c r="X611" s="12">
        <v>6000</v>
      </c>
      <c r="Y611" s="12">
        <v>1919</v>
      </c>
      <c r="Z611" s="12">
        <v>7</v>
      </c>
      <c r="AA611" s="12">
        <v>1</v>
      </c>
      <c r="AB611" s="12">
        <v>1919</v>
      </c>
      <c r="AC611" s="12">
        <v>7</v>
      </c>
      <c r="AD611" s="12">
        <v>10</v>
      </c>
      <c r="AG611" s="12" t="s">
        <v>948</v>
      </c>
      <c r="AJ611" s="12" t="s">
        <v>1323</v>
      </c>
      <c r="AK611" s="12" t="s">
        <v>1326</v>
      </c>
      <c r="AL611" s="12" t="b">
        <v>1</v>
      </c>
      <c r="AM611" s="12" t="b">
        <v>0</v>
      </c>
      <c r="AP611" t="s">
        <v>3631</v>
      </c>
      <c r="AQ611" t="s">
        <v>3632</v>
      </c>
      <c r="AR611" t="s">
        <v>3633</v>
      </c>
      <c r="AS611" t="s">
        <v>3634</v>
      </c>
      <c r="AT611" s="44" t="s">
        <v>207</v>
      </c>
      <c r="AU611" t="s">
        <v>1337</v>
      </c>
      <c r="AV611" t="s">
        <v>4138</v>
      </c>
      <c r="AW611" t="s">
        <v>4138</v>
      </c>
      <c r="AX611" t="s">
        <v>3948</v>
      </c>
      <c r="AY611" t="s">
        <v>4136</v>
      </c>
      <c r="AZ611" t="s">
        <v>4137</v>
      </c>
      <c r="BA611" t="s">
        <v>3630</v>
      </c>
      <c r="BB611"/>
    </row>
    <row r="612" spans="1:54" s="12" customFormat="1" x14ac:dyDescent="0.45">
      <c r="A612" s="11">
        <v>45772.335474537038</v>
      </c>
      <c r="B612" s="12">
        <v>412819044</v>
      </c>
      <c r="C612" s="12" t="s">
        <v>3565</v>
      </c>
      <c r="D612" s="12">
        <v>1</v>
      </c>
      <c r="E612" s="12" t="s">
        <v>65</v>
      </c>
      <c r="G612" s="12">
        <v>2590</v>
      </c>
      <c r="H612" s="12" t="s">
        <v>951</v>
      </c>
      <c r="I612" s="12">
        <v>1937</v>
      </c>
      <c r="J612" s="12" t="s">
        <v>952</v>
      </c>
      <c r="K612" s="12" t="s">
        <v>953</v>
      </c>
      <c r="L612" s="12" t="s">
        <v>954</v>
      </c>
      <c r="M612" s="12" t="s">
        <v>267</v>
      </c>
      <c r="N612" s="12" t="s">
        <v>946</v>
      </c>
      <c r="O612" s="12" t="s">
        <v>946</v>
      </c>
      <c r="P612" s="12" t="s">
        <v>986</v>
      </c>
      <c r="Q612" s="12">
        <v>0</v>
      </c>
      <c r="T612" s="12" t="s">
        <v>3576</v>
      </c>
      <c r="U612" s="12" t="s">
        <v>3577</v>
      </c>
      <c r="V612" s="12" t="s">
        <v>119</v>
      </c>
      <c r="W612" s="12" t="s">
        <v>3578</v>
      </c>
      <c r="X612" s="12">
        <v>6000</v>
      </c>
      <c r="Y612" s="12">
        <v>1919</v>
      </c>
      <c r="Z612" s="12">
        <v>6</v>
      </c>
      <c r="AA612" s="12">
        <v>26</v>
      </c>
      <c r="AB612" s="12">
        <v>1919</v>
      </c>
      <c r="AC612" s="12">
        <v>6</v>
      </c>
      <c r="AD612" s="12">
        <v>29</v>
      </c>
      <c r="AG612" s="12" t="s">
        <v>948</v>
      </c>
      <c r="AJ612" s="12" t="s">
        <v>1323</v>
      </c>
      <c r="AK612" s="12" t="s">
        <v>1326</v>
      </c>
      <c r="AL612" s="12" t="b">
        <v>1</v>
      </c>
      <c r="AM612" s="12" t="b">
        <v>0</v>
      </c>
      <c r="AP612" t="s">
        <v>3631</v>
      </c>
      <c r="AQ612" t="s">
        <v>3632</v>
      </c>
      <c r="AR612" t="s">
        <v>3633</v>
      </c>
      <c r="AS612" t="s">
        <v>3634</v>
      </c>
      <c r="AT612" s="44" t="s">
        <v>207</v>
      </c>
      <c r="AU612" t="s">
        <v>1337</v>
      </c>
      <c r="AV612" t="s">
        <v>4138</v>
      </c>
      <c r="AW612" t="s">
        <v>4138</v>
      </c>
      <c r="AX612" t="s">
        <v>3948</v>
      </c>
      <c r="AY612" t="s">
        <v>4136</v>
      </c>
      <c r="AZ612" t="s">
        <v>4137</v>
      </c>
      <c r="BA612" t="s">
        <v>3630</v>
      </c>
      <c r="BB612"/>
    </row>
    <row r="613" spans="1:54" s="12" customFormat="1" x14ac:dyDescent="0.45">
      <c r="A613" s="11">
        <v>45772.334756944438</v>
      </c>
      <c r="B613" s="12">
        <v>412819044</v>
      </c>
      <c r="C613" s="12" t="s">
        <v>3565</v>
      </c>
      <c r="D613" s="12">
        <v>1</v>
      </c>
      <c r="E613" s="12" t="s">
        <v>51</v>
      </c>
      <c r="G613" s="12">
        <v>2590</v>
      </c>
      <c r="H613" s="12" t="s">
        <v>951</v>
      </c>
      <c r="I613" s="12">
        <v>1937</v>
      </c>
      <c r="J613" s="12" t="s">
        <v>952</v>
      </c>
      <c r="K613" s="12" t="s">
        <v>953</v>
      </c>
      <c r="L613" s="12" t="s">
        <v>954</v>
      </c>
      <c r="M613" s="12" t="s">
        <v>267</v>
      </c>
      <c r="N613" s="12" t="s">
        <v>946</v>
      </c>
      <c r="O613" s="12" t="s">
        <v>946</v>
      </c>
      <c r="P613" s="12" t="s">
        <v>947</v>
      </c>
      <c r="Q613" s="12">
        <v>0</v>
      </c>
      <c r="R613" s="12">
        <v>43.289437</v>
      </c>
      <c r="S613" s="12">
        <v>76.994337999999999</v>
      </c>
      <c r="T613" s="12" t="s">
        <v>765</v>
      </c>
      <c r="U613" s="12" t="s">
        <v>766</v>
      </c>
      <c r="V613" s="12" t="s">
        <v>106</v>
      </c>
      <c r="X613" s="12">
        <v>6000</v>
      </c>
      <c r="Y613" s="12">
        <v>1919</v>
      </c>
      <c r="AG613" s="12" t="s">
        <v>948</v>
      </c>
      <c r="AJ613" s="12" t="s">
        <v>1323</v>
      </c>
      <c r="AK613" s="12" t="s">
        <v>1326</v>
      </c>
      <c r="AL613" s="12" t="b">
        <v>1</v>
      </c>
      <c r="AM613" s="12" t="b">
        <v>0</v>
      </c>
      <c r="AP613" t="s">
        <v>3631</v>
      </c>
      <c r="AQ613" t="s">
        <v>3632</v>
      </c>
      <c r="AR613" t="s">
        <v>3633</v>
      </c>
      <c r="AS613" t="s">
        <v>3634</v>
      </c>
      <c r="AT613" s="44" t="s">
        <v>207</v>
      </c>
      <c r="AU613" t="s">
        <v>1337</v>
      </c>
      <c r="AV613" t="s">
        <v>4138</v>
      </c>
      <c r="AW613" t="s">
        <v>4138</v>
      </c>
      <c r="AX613" t="s">
        <v>3948</v>
      </c>
      <c r="AY613" t="s">
        <v>4136</v>
      </c>
      <c r="AZ613" t="s">
        <v>4137</v>
      </c>
      <c r="BA613" t="s">
        <v>3630</v>
      </c>
      <c r="BB613"/>
    </row>
    <row r="614" spans="1:54" s="12" customFormat="1" x14ac:dyDescent="0.45">
      <c r="A614" s="11">
        <v>45772.334548611107</v>
      </c>
      <c r="B614" s="12">
        <v>412819044</v>
      </c>
      <c r="C614" s="12" t="s">
        <v>3565</v>
      </c>
      <c r="D614" s="12">
        <v>1</v>
      </c>
      <c r="E614" s="12" t="s">
        <v>65</v>
      </c>
      <c r="G614" s="12">
        <v>2590</v>
      </c>
      <c r="H614" s="12" t="s">
        <v>951</v>
      </c>
      <c r="I614" s="12">
        <v>1937</v>
      </c>
      <c r="J614" s="12" t="s">
        <v>952</v>
      </c>
      <c r="K614" s="12" t="s">
        <v>953</v>
      </c>
      <c r="L614" s="12" t="s">
        <v>954</v>
      </c>
      <c r="M614" s="12" t="s">
        <v>267</v>
      </c>
      <c r="N614" s="12" t="s">
        <v>946</v>
      </c>
      <c r="O614" s="12" t="s">
        <v>946</v>
      </c>
      <c r="P614" s="12" t="s">
        <v>947</v>
      </c>
      <c r="Q614" s="12">
        <v>0</v>
      </c>
      <c r="R614" s="12">
        <v>43.289437</v>
      </c>
      <c r="S614" s="12">
        <v>76.994337999999999</v>
      </c>
      <c r="T614" s="12" t="s">
        <v>765</v>
      </c>
      <c r="U614" s="12" t="s">
        <v>766</v>
      </c>
      <c r="V614" s="12" t="s">
        <v>106</v>
      </c>
      <c r="X614" s="12">
        <v>6000</v>
      </c>
      <c r="Y614" s="12">
        <v>1919</v>
      </c>
      <c r="Z614" s="12">
        <v>7</v>
      </c>
      <c r="AG614" s="12" t="s">
        <v>948</v>
      </c>
      <c r="AH614" s="12" t="s">
        <v>987</v>
      </c>
      <c r="AJ614" s="12" t="s">
        <v>1323</v>
      </c>
      <c r="AK614" s="12" t="s">
        <v>1326</v>
      </c>
      <c r="AL614" s="12" t="b">
        <v>1</v>
      </c>
      <c r="AM614" s="12" t="b">
        <v>0</v>
      </c>
      <c r="AP614" t="s">
        <v>3631</v>
      </c>
      <c r="AQ614" t="s">
        <v>3632</v>
      </c>
      <c r="AR614" t="s">
        <v>3633</v>
      </c>
      <c r="AS614" t="s">
        <v>3634</v>
      </c>
      <c r="AT614" s="44" t="s">
        <v>207</v>
      </c>
      <c r="AU614" t="s">
        <v>1337</v>
      </c>
      <c r="AV614" t="s">
        <v>4138</v>
      </c>
      <c r="AW614" t="s">
        <v>4138</v>
      </c>
      <c r="AX614" t="s">
        <v>3948</v>
      </c>
      <c r="AY614" t="s">
        <v>4136</v>
      </c>
      <c r="AZ614" t="s">
        <v>4137</v>
      </c>
      <c r="BA614" t="s">
        <v>3630</v>
      </c>
      <c r="BB614"/>
    </row>
    <row r="615" spans="1:54" s="12" customFormat="1" x14ac:dyDescent="0.45">
      <c r="A615" s="11">
        <v>45772.333969907413</v>
      </c>
      <c r="B615" s="12">
        <v>412819044</v>
      </c>
      <c r="C615" s="12" t="s">
        <v>3565</v>
      </c>
      <c r="D615" s="12">
        <v>1</v>
      </c>
      <c r="E615" s="12" t="s">
        <v>65</v>
      </c>
      <c r="G615" s="12">
        <v>2590</v>
      </c>
      <c r="H615" s="12" t="s">
        <v>951</v>
      </c>
      <c r="I615" s="12">
        <v>1937</v>
      </c>
      <c r="J615" s="12" t="s">
        <v>952</v>
      </c>
      <c r="K615" s="12" t="s">
        <v>953</v>
      </c>
      <c r="L615" s="12" t="s">
        <v>954</v>
      </c>
      <c r="M615" s="12" t="s">
        <v>267</v>
      </c>
      <c r="N615" s="12" t="s">
        <v>946</v>
      </c>
      <c r="O615" s="12" t="s">
        <v>946</v>
      </c>
      <c r="P615" s="12" t="s">
        <v>947</v>
      </c>
      <c r="Q615" s="12">
        <v>0</v>
      </c>
      <c r="R615" s="12">
        <v>43.289437</v>
      </c>
      <c r="S615" s="12">
        <v>76.994337999999999</v>
      </c>
      <c r="T615" s="12" t="s">
        <v>765</v>
      </c>
      <c r="U615" s="12" t="s">
        <v>766</v>
      </c>
      <c r="V615" s="12" t="s">
        <v>106</v>
      </c>
      <c r="X615" s="12">
        <v>6000</v>
      </c>
      <c r="Y615" s="12">
        <v>1920</v>
      </c>
      <c r="Z615" s="12">
        <v>6</v>
      </c>
      <c r="AG615" s="12" t="s">
        <v>948</v>
      </c>
      <c r="AJ615" s="12" t="s">
        <v>1323</v>
      </c>
      <c r="AK615" s="12" t="s">
        <v>1326</v>
      </c>
      <c r="AL615" s="12" t="b">
        <v>1</v>
      </c>
      <c r="AM615" s="12" t="b">
        <v>0</v>
      </c>
      <c r="AP615" t="s">
        <v>3631</v>
      </c>
      <c r="AQ615" t="s">
        <v>3632</v>
      </c>
      <c r="AR615" t="s">
        <v>3633</v>
      </c>
      <c r="AS615" t="s">
        <v>3634</v>
      </c>
      <c r="AT615" s="44" t="s">
        <v>207</v>
      </c>
      <c r="AU615" t="s">
        <v>1337</v>
      </c>
      <c r="AV615" t="s">
        <v>4138</v>
      </c>
      <c r="AW615" t="s">
        <v>4138</v>
      </c>
      <c r="AX615" t="s">
        <v>3948</v>
      </c>
      <c r="AY615" t="s">
        <v>4136</v>
      </c>
      <c r="AZ615" t="s">
        <v>4137</v>
      </c>
      <c r="BA615" t="s">
        <v>3630</v>
      </c>
      <c r="BB615"/>
    </row>
    <row r="616" spans="1:54" s="12" customFormat="1" x14ac:dyDescent="0.45">
      <c r="A616" s="11">
        <v>45772.324826388889</v>
      </c>
      <c r="B616" s="12">
        <v>412819044</v>
      </c>
      <c r="C616" s="12" t="s">
        <v>3565</v>
      </c>
      <c r="D616" s="12">
        <v>9</v>
      </c>
      <c r="E616" s="12" t="s">
        <v>1329</v>
      </c>
      <c r="G616" s="12">
        <v>2590</v>
      </c>
      <c r="H616" s="12" t="s">
        <v>951</v>
      </c>
      <c r="I616" s="12">
        <v>1937</v>
      </c>
      <c r="J616" s="12" t="s">
        <v>952</v>
      </c>
      <c r="K616" s="12" t="s">
        <v>953</v>
      </c>
      <c r="L616" s="12" t="s">
        <v>954</v>
      </c>
      <c r="M616" s="12" t="s">
        <v>267</v>
      </c>
      <c r="N616" s="12" t="s">
        <v>946</v>
      </c>
      <c r="O616" s="12" t="s">
        <v>946</v>
      </c>
      <c r="P616" s="12" t="s">
        <v>1053</v>
      </c>
      <c r="Q616" s="12">
        <v>0</v>
      </c>
      <c r="V616" s="12" t="s">
        <v>119</v>
      </c>
      <c r="X616" s="12">
        <v>50000</v>
      </c>
      <c r="Y616" s="12">
        <v>1937</v>
      </c>
      <c r="Z616" s="12">
        <v>6</v>
      </c>
      <c r="AA616" s="12">
        <v>25</v>
      </c>
      <c r="AB616" s="12">
        <v>1937</v>
      </c>
      <c r="AC616" s="12">
        <v>6</v>
      </c>
      <c r="AD616" s="12">
        <v>30</v>
      </c>
      <c r="AG616" s="12" t="s">
        <v>948</v>
      </c>
      <c r="AH616" s="12" t="s">
        <v>949</v>
      </c>
      <c r="AJ616" s="12" t="s">
        <v>1327</v>
      </c>
      <c r="AK616" s="12" t="s">
        <v>1328</v>
      </c>
      <c r="AL616" s="12" t="b">
        <v>1</v>
      </c>
      <c r="AM616" s="12" t="b">
        <v>0</v>
      </c>
      <c r="AP616" t="s">
        <v>3631</v>
      </c>
      <c r="AQ616" t="s">
        <v>3632</v>
      </c>
      <c r="AR616" t="s">
        <v>3633</v>
      </c>
      <c r="AS616" t="s">
        <v>3634</v>
      </c>
      <c r="AT616" s="44" t="s">
        <v>207</v>
      </c>
      <c r="AU616" t="s">
        <v>1337</v>
      </c>
      <c r="AV616" t="s">
        <v>4141</v>
      </c>
      <c r="AW616" t="s">
        <v>4141</v>
      </c>
      <c r="AX616" t="s">
        <v>3648</v>
      </c>
      <c r="AY616" t="s">
        <v>4139</v>
      </c>
      <c r="AZ616" t="s">
        <v>4140</v>
      </c>
      <c r="BA616" t="s">
        <v>3630</v>
      </c>
      <c r="BB616"/>
    </row>
    <row r="617" spans="1:54" s="12" customFormat="1" x14ac:dyDescent="0.45">
      <c r="A617" s="11">
        <v>45772.323645833327</v>
      </c>
      <c r="B617" s="12">
        <v>412819044</v>
      </c>
      <c r="C617" s="12" t="s">
        <v>3565</v>
      </c>
      <c r="D617" s="12">
        <v>5</v>
      </c>
      <c r="E617" s="12" t="s">
        <v>473</v>
      </c>
      <c r="G617" s="12">
        <v>2590</v>
      </c>
      <c r="H617" s="12" t="s">
        <v>951</v>
      </c>
      <c r="I617" s="12">
        <v>1937</v>
      </c>
      <c r="J617" s="12" t="s">
        <v>952</v>
      </c>
      <c r="K617" s="12" t="s">
        <v>953</v>
      </c>
      <c r="L617" s="12" t="s">
        <v>954</v>
      </c>
      <c r="M617" s="12" t="s">
        <v>267</v>
      </c>
      <c r="N617" s="12" t="s">
        <v>946</v>
      </c>
      <c r="O617" s="12" t="s">
        <v>946</v>
      </c>
      <c r="P617" s="12" t="s">
        <v>1053</v>
      </c>
      <c r="Q617" s="12">
        <v>0</v>
      </c>
      <c r="V617" s="12" t="s">
        <v>119</v>
      </c>
      <c r="X617" s="12">
        <v>50000</v>
      </c>
      <c r="Y617" s="12">
        <v>1937</v>
      </c>
      <c r="AG617" s="12" t="s">
        <v>948</v>
      </c>
      <c r="AH617" s="12" t="s">
        <v>997</v>
      </c>
      <c r="AJ617" s="12" t="s">
        <v>1327</v>
      </c>
      <c r="AK617" s="12" t="s">
        <v>1328</v>
      </c>
      <c r="AL617" s="12" t="b">
        <v>1</v>
      </c>
      <c r="AM617" s="12" t="b">
        <v>0</v>
      </c>
      <c r="AP617" t="s">
        <v>3631</v>
      </c>
      <c r="AQ617" t="s">
        <v>3632</v>
      </c>
      <c r="AR617" t="s">
        <v>3633</v>
      </c>
      <c r="AS617" t="s">
        <v>3634</v>
      </c>
      <c r="AT617" s="44" t="s">
        <v>207</v>
      </c>
      <c r="AU617" t="s">
        <v>1337</v>
      </c>
      <c r="AV617" t="s">
        <v>4141</v>
      </c>
      <c r="AW617" t="s">
        <v>4141</v>
      </c>
      <c r="AX617" t="s">
        <v>3648</v>
      </c>
      <c r="AY617" t="s">
        <v>4139</v>
      </c>
      <c r="AZ617" t="s">
        <v>4140</v>
      </c>
      <c r="BA617" t="s">
        <v>3630</v>
      </c>
      <c r="BB617"/>
    </row>
    <row r="618" spans="1:54" s="12" customFormat="1" x14ac:dyDescent="0.45">
      <c r="A618" s="11">
        <v>45772.321215277778</v>
      </c>
      <c r="B618" s="12">
        <v>412819044</v>
      </c>
      <c r="C618" s="12" t="s">
        <v>3565</v>
      </c>
      <c r="D618" s="12">
        <v>2</v>
      </c>
      <c r="E618" s="12" t="s">
        <v>222</v>
      </c>
      <c r="G618" s="12">
        <v>2590</v>
      </c>
      <c r="H618" s="12" t="s">
        <v>951</v>
      </c>
      <c r="I618" s="12">
        <v>1937</v>
      </c>
      <c r="J618" s="12" t="s">
        <v>952</v>
      </c>
      <c r="K618" s="12" t="s">
        <v>953</v>
      </c>
      <c r="L618" s="12" t="s">
        <v>954</v>
      </c>
      <c r="M618" s="12" t="s">
        <v>267</v>
      </c>
      <c r="N618" s="12" t="s">
        <v>946</v>
      </c>
      <c r="O618" s="12" t="s">
        <v>946</v>
      </c>
      <c r="P618" s="12" t="s">
        <v>1018</v>
      </c>
      <c r="Q618" s="12">
        <v>0</v>
      </c>
      <c r="R618" s="12">
        <v>45.718308999999998</v>
      </c>
      <c r="S618" s="12">
        <v>77.246391000000003</v>
      </c>
      <c r="T618" s="12" t="s">
        <v>1019</v>
      </c>
      <c r="U618" s="12" t="s">
        <v>1020</v>
      </c>
      <c r="V618" s="12" t="s">
        <v>106</v>
      </c>
      <c r="X618" s="12">
        <v>50000</v>
      </c>
      <c r="Y618" s="12">
        <v>1910</v>
      </c>
      <c r="AG618" s="12" t="s">
        <v>948</v>
      </c>
      <c r="AH618" s="12" t="s">
        <v>959</v>
      </c>
      <c r="AJ618" s="12" t="s">
        <v>1327</v>
      </c>
      <c r="AK618" s="12" t="s">
        <v>1328</v>
      </c>
      <c r="AL618" s="12" t="b">
        <v>1</v>
      </c>
      <c r="AM618" s="12" t="b">
        <v>0</v>
      </c>
      <c r="AP618" t="s">
        <v>3631</v>
      </c>
      <c r="AQ618" t="s">
        <v>3632</v>
      </c>
      <c r="AR618" t="s">
        <v>3633</v>
      </c>
      <c r="AS618" t="s">
        <v>3634</v>
      </c>
      <c r="AT618" s="44" t="s">
        <v>207</v>
      </c>
      <c r="AU618" t="s">
        <v>1337</v>
      </c>
      <c r="AV618" t="s">
        <v>4141</v>
      </c>
      <c r="AW618" t="s">
        <v>4141</v>
      </c>
      <c r="AX618" t="s">
        <v>3648</v>
      </c>
      <c r="AY618" t="s">
        <v>4139</v>
      </c>
      <c r="AZ618" t="s">
        <v>4140</v>
      </c>
      <c r="BA618" t="s">
        <v>3630</v>
      </c>
      <c r="BB618"/>
    </row>
    <row r="619" spans="1:54" s="12" customFormat="1" x14ac:dyDescent="0.45">
      <c r="A619" s="11">
        <v>45772.320694444439</v>
      </c>
      <c r="B619" s="12">
        <v>412819044</v>
      </c>
      <c r="C619" s="12" t="s">
        <v>3565</v>
      </c>
      <c r="D619" s="12">
        <v>4</v>
      </c>
      <c r="E619" s="12" t="s">
        <v>1330</v>
      </c>
      <c r="G619" s="12">
        <v>2590</v>
      </c>
      <c r="H619" s="12" t="s">
        <v>951</v>
      </c>
      <c r="I619" s="12">
        <v>1937</v>
      </c>
      <c r="J619" s="12" t="s">
        <v>952</v>
      </c>
      <c r="K619" s="12" t="s">
        <v>953</v>
      </c>
      <c r="L619" s="12" t="s">
        <v>954</v>
      </c>
      <c r="M619" s="12" t="s">
        <v>267</v>
      </c>
      <c r="N619" s="12" t="s">
        <v>946</v>
      </c>
      <c r="O619" s="12" t="s">
        <v>946</v>
      </c>
      <c r="P619" s="12" t="s">
        <v>1018</v>
      </c>
      <c r="Q619" s="12">
        <v>0</v>
      </c>
      <c r="R619" s="12">
        <v>45.718308999999998</v>
      </c>
      <c r="S619" s="12">
        <v>77.246391000000003</v>
      </c>
      <c r="T619" s="12" t="s">
        <v>1019</v>
      </c>
      <c r="U619" s="12" t="s">
        <v>1020</v>
      </c>
      <c r="V619" s="12" t="s">
        <v>106</v>
      </c>
      <c r="X619" s="12">
        <v>50000</v>
      </c>
      <c r="Y619" s="12">
        <v>1919</v>
      </c>
      <c r="Z619" s="12">
        <v>7</v>
      </c>
      <c r="AG619" s="12" t="s">
        <v>948</v>
      </c>
      <c r="AH619" s="12" t="s">
        <v>987</v>
      </c>
      <c r="AJ619" s="12" t="s">
        <v>1327</v>
      </c>
      <c r="AK619" s="12" t="s">
        <v>1328</v>
      </c>
      <c r="AL619" s="12" t="b">
        <v>1</v>
      </c>
      <c r="AM619" s="12" t="b">
        <v>0</v>
      </c>
      <c r="AP619" t="s">
        <v>3631</v>
      </c>
      <c r="AQ619" t="s">
        <v>3632</v>
      </c>
      <c r="AR619" t="s">
        <v>3633</v>
      </c>
      <c r="AS619" t="s">
        <v>3634</v>
      </c>
      <c r="AT619" s="44" t="s">
        <v>207</v>
      </c>
      <c r="AU619" t="s">
        <v>1337</v>
      </c>
      <c r="AV619" t="s">
        <v>4141</v>
      </c>
      <c r="AW619" t="s">
        <v>4141</v>
      </c>
      <c r="AX619" t="s">
        <v>3648</v>
      </c>
      <c r="AY619" t="s">
        <v>4139</v>
      </c>
      <c r="AZ619" t="s">
        <v>4140</v>
      </c>
      <c r="BA619" t="s">
        <v>3630</v>
      </c>
      <c r="BB619"/>
    </row>
    <row r="620" spans="1:54" s="12" customFormat="1" x14ac:dyDescent="0.45">
      <c r="A620" s="11">
        <v>45772.319652777784</v>
      </c>
      <c r="B620" s="12">
        <v>412819044</v>
      </c>
      <c r="C620" s="12" t="s">
        <v>3565</v>
      </c>
      <c r="D620" s="12">
        <v>9</v>
      </c>
      <c r="E620" s="12" t="s">
        <v>1331</v>
      </c>
      <c r="G620" s="12">
        <v>2590</v>
      </c>
      <c r="H620" s="12" t="s">
        <v>951</v>
      </c>
      <c r="I620" s="12">
        <v>1937</v>
      </c>
      <c r="J620" s="12" t="s">
        <v>952</v>
      </c>
      <c r="K620" s="12" t="s">
        <v>953</v>
      </c>
      <c r="L620" s="12" t="s">
        <v>954</v>
      </c>
      <c r="M620" s="12" t="s">
        <v>267</v>
      </c>
      <c r="N620" s="12" t="s">
        <v>946</v>
      </c>
      <c r="O620" s="12" t="s">
        <v>946</v>
      </c>
      <c r="P620" s="12" t="s">
        <v>986</v>
      </c>
      <c r="Q620" s="12">
        <v>0</v>
      </c>
      <c r="T620" s="12" t="s">
        <v>3576</v>
      </c>
      <c r="U620" s="12" t="s">
        <v>3577</v>
      </c>
      <c r="V620" s="12" t="s">
        <v>119</v>
      </c>
      <c r="W620" s="12" t="s">
        <v>3578</v>
      </c>
      <c r="X620" s="12">
        <v>6000</v>
      </c>
      <c r="Y620" s="12">
        <v>1919</v>
      </c>
      <c r="Z620" s="12">
        <v>7</v>
      </c>
      <c r="AA620" s="12">
        <v>1</v>
      </c>
      <c r="AB620" s="12">
        <v>1919</v>
      </c>
      <c r="AC620" s="12">
        <v>7</v>
      </c>
      <c r="AD620" s="12">
        <v>10</v>
      </c>
      <c r="AG620" s="12" t="s">
        <v>948</v>
      </c>
      <c r="AJ620" s="12" t="s">
        <v>1327</v>
      </c>
      <c r="AK620" s="12" t="s">
        <v>1328</v>
      </c>
      <c r="AL620" s="12" t="b">
        <v>1</v>
      </c>
      <c r="AM620" s="12" t="b">
        <v>0</v>
      </c>
      <c r="AP620" t="s">
        <v>3631</v>
      </c>
      <c r="AQ620" t="s">
        <v>3632</v>
      </c>
      <c r="AR620" t="s">
        <v>3633</v>
      </c>
      <c r="AS620" t="s">
        <v>3634</v>
      </c>
      <c r="AT620" s="44" t="s">
        <v>207</v>
      </c>
      <c r="AU620" t="s">
        <v>1337</v>
      </c>
      <c r="AV620" t="s">
        <v>4141</v>
      </c>
      <c r="AW620" t="s">
        <v>4141</v>
      </c>
      <c r="AX620" t="s">
        <v>3648</v>
      </c>
      <c r="AY620" t="s">
        <v>4139</v>
      </c>
      <c r="AZ620" t="s">
        <v>4140</v>
      </c>
      <c r="BA620" t="s">
        <v>3630</v>
      </c>
      <c r="BB620"/>
    </row>
    <row r="621" spans="1:54" s="12" customFormat="1" x14ac:dyDescent="0.45">
      <c r="A621" s="11">
        <v>45772.318703703699</v>
      </c>
      <c r="B621" s="12">
        <v>412819044</v>
      </c>
      <c r="C621" s="12" t="s">
        <v>3565</v>
      </c>
      <c r="D621" s="12">
        <v>1</v>
      </c>
      <c r="E621" s="12" t="s">
        <v>65</v>
      </c>
      <c r="G621" s="12">
        <v>2590</v>
      </c>
      <c r="H621" s="12" t="s">
        <v>951</v>
      </c>
      <c r="I621" s="12">
        <v>1937</v>
      </c>
      <c r="J621" s="12" t="s">
        <v>952</v>
      </c>
      <c r="K621" s="12" t="s">
        <v>953</v>
      </c>
      <c r="L621" s="12" t="s">
        <v>954</v>
      </c>
      <c r="M621" s="12" t="s">
        <v>267</v>
      </c>
      <c r="N621" s="12" t="s">
        <v>946</v>
      </c>
      <c r="O621" s="12" t="s">
        <v>946</v>
      </c>
      <c r="P621" s="12" t="s">
        <v>986</v>
      </c>
      <c r="Q621" s="12">
        <v>0</v>
      </c>
      <c r="T621" s="12" t="s">
        <v>3576</v>
      </c>
      <c r="U621" s="12" t="s">
        <v>3577</v>
      </c>
      <c r="V621" s="12" t="s">
        <v>119</v>
      </c>
      <c r="W621" s="12" t="s">
        <v>3578</v>
      </c>
      <c r="X621" s="12">
        <v>6000</v>
      </c>
      <c r="Y621" s="12">
        <v>1929</v>
      </c>
      <c r="Z621" s="12">
        <v>6</v>
      </c>
      <c r="AB621" s="12">
        <v>1929</v>
      </c>
      <c r="AC621" s="12">
        <v>7</v>
      </c>
      <c r="AG621" s="12" t="s">
        <v>948</v>
      </c>
      <c r="AH621" s="12" t="s">
        <v>1332</v>
      </c>
      <c r="AJ621" s="12" t="s">
        <v>1327</v>
      </c>
      <c r="AK621" s="12" t="s">
        <v>1328</v>
      </c>
      <c r="AL621" s="12" t="b">
        <v>1</v>
      </c>
      <c r="AM621" s="12" t="b">
        <v>0</v>
      </c>
      <c r="AP621" t="s">
        <v>3631</v>
      </c>
      <c r="AQ621" t="s">
        <v>3632</v>
      </c>
      <c r="AR621" t="s">
        <v>3633</v>
      </c>
      <c r="AS621" t="s">
        <v>3634</v>
      </c>
      <c r="AT621" s="44" t="s">
        <v>207</v>
      </c>
      <c r="AU621" t="s">
        <v>1337</v>
      </c>
      <c r="AV621" t="s">
        <v>4141</v>
      </c>
      <c r="AW621" t="s">
        <v>4141</v>
      </c>
      <c r="AX621" t="s">
        <v>3648</v>
      </c>
      <c r="AY621" t="s">
        <v>4139</v>
      </c>
      <c r="AZ621" t="s">
        <v>4140</v>
      </c>
      <c r="BA621" t="s">
        <v>3630</v>
      </c>
      <c r="BB621"/>
    </row>
    <row r="622" spans="1:54" s="12" customFormat="1" x14ac:dyDescent="0.45">
      <c r="A622" s="11">
        <v>45772.314351851848</v>
      </c>
      <c r="B622" s="12">
        <v>412819044</v>
      </c>
      <c r="C622" s="12" t="s">
        <v>3565</v>
      </c>
      <c r="D622" s="12">
        <v>1</v>
      </c>
      <c r="E622" s="12" t="s">
        <v>65</v>
      </c>
      <c r="G622" s="12">
        <v>2590</v>
      </c>
      <c r="H622" s="12" t="s">
        <v>951</v>
      </c>
      <c r="I622" s="12">
        <v>1937</v>
      </c>
      <c r="J622" s="12" t="s">
        <v>952</v>
      </c>
      <c r="K622" s="12" t="s">
        <v>953</v>
      </c>
      <c r="L622" s="12" t="s">
        <v>954</v>
      </c>
      <c r="M622" s="12" t="s">
        <v>267</v>
      </c>
      <c r="N622" s="12" t="s">
        <v>946</v>
      </c>
      <c r="O622" s="12" t="s">
        <v>946</v>
      </c>
      <c r="P622" s="12" t="s">
        <v>947</v>
      </c>
      <c r="Q622" s="12">
        <v>0</v>
      </c>
      <c r="R622" s="12">
        <v>43.289437</v>
      </c>
      <c r="S622" s="12">
        <v>76.994337999999999</v>
      </c>
      <c r="T622" s="12" t="s">
        <v>765</v>
      </c>
      <c r="U622" s="12" t="s">
        <v>766</v>
      </c>
      <c r="V622" s="12" t="s">
        <v>106</v>
      </c>
      <c r="X622" s="12">
        <v>6000</v>
      </c>
      <c r="Y622" s="12">
        <v>1921</v>
      </c>
      <c r="Z622" s="12">
        <v>7</v>
      </c>
      <c r="AG622" s="12" t="s">
        <v>948</v>
      </c>
      <c r="AH622" s="12" t="s">
        <v>955</v>
      </c>
      <c r="AJ622" s="12" t="s">
        <v>1327</v>
      </c>
      <c r="AK622" s="12" t="s">
        <v>1328</v>
      </c>
      <c r="AL622" s="12" t="b">
        <v>1</v>
      </c>
      <c r="AM622" s="12" t="b">
        <v>0</v>
      </c>
      <c r="AP622" t="s">
        <v>3631</v>
      </c>
      <c r="AQ622" t="s">
        <v>3632</v>
      </c>
      <c r="AR622" t="s">
        <v>3633</v>
      </c>
      <c r="AS622" t="s">
        <v>3634</v>
      </c>
      <c r="AT622" s="44" t="s">
        <v>207</v>
      </c>
      <c r="AU622" t="s">
        <v>1337</v>
      </c>
      <c r="AV622" t="s">
        <v>4141</v>
      </c>
      <c r="AW622" t="s">
        <v>4141</v>
      </c>
      <c r="AX622" t="s">
        <v>3648</v>
      </c>
      <c r="AY622" t="s">
        <v>4139</v>
      </c>
      <c r="AZ622" t="s">
        <v>4140</v>
      </c>
      <c r="BA622" t="s">
        <v>3630</v>
      </c>
      <c r="BB622"/>
    </row>
    <row r="623" spans="1:54" s="12" customFormat="1" x14ac:dyDescent="0.45">
      <c r="A623" s="11">
        <v>45772.313900462963</v>
      </c>
      <c r="B623" s="12">
        <v>412819044</v>
      </c>
      <c r="C623" s="12" t="s">
        <v>3565</v>
      </c>
      <c r="D623" s="12">
        <v>1</v>
      </c>
      <c r="E623" s="12" t="s">
        <v>65</v>
      </c>
      <c r="G623" s="12">
        <v>2590</v>
      </c>
      <c r="H623" s="12" t="s">
        <v>951</v>
      </c>
      <c r="I623" s="12">
        <v>1937</v>
      </c>
      <c r="J623" s="12" t="s">
        <v>952</v>
      </c>
      <c r="K623" s="12" t="s">
        <v>953</v>
      </c>
      <c r="L623" s="12" t="s">
        <v>954</v>
      </c>
      <c r="M623" s="12" t="s">
        <v>267</v>
      </c>
      <c r="N623" s="12" t="s">
        <v>946</v>
      </c>
      <c r="O623" s="12" t="s">
        <v>946</v>
      </c>
      <c r="P623" s="12" t="s">
        <v>947</v>
      </c>
      <c r="Q623" s="12">
        <v>0</v>
      </c>
      <c r="R623" s="12">
        <v>43.289437</v>
      </c>
      <c r="S623" s="12">
        <v>76.994337999999999</v>
      </c>
      <c r="T623" s="12" t="s">
        <v>765</v>
      </c>
      <c r="U623" s="12" t="s">
        <v>766</v>
      </c>
      <c r="V623" s="12" t="s">
        <v>106</v>
      </c>
      <c r="X623" s="12">
        <v>6000</v>
      </c>
      <c r="Y623" s="12">
        <v>1926</v>
      </c>
      <c r="Z623" s="12">
        <v>7</v>
      </c>
      <c r="AG623" s="12" t="s">
        <v>948</v>
      </c>
      <c r="AJ623" s="12" t="s">
        <v>1327</v>
      </c>
      <c r="AK623" s="12" t="s">
        <v>1328</v>
      </c>
      <c r="AL623" s="12" t="b">
        <v>1</v>
      </c>
      <c r="AM623" s="12" t="b">
        <v>0</v>
      </c>
      <c r="AP623" t="s">
        <v>3631</v>
      </c>
      <c r="AQ623" t="s">
        <v>3632</v>
      </c>
      <c r="AR623" t="s">
        <v>3633</v>
      </c>
      <c r="AS623" t="s">
        <v>3634</v>
      </c>
      <c r="AT623" s="44" t="s">
        <v>207</v>
      </c>
      <c r="AU623" t="s">
        <v>1337</v>
      </c>
      <c r="AV623" t="s">
        <v>4141</v>
      </c>
      <c r="AW623" t="s">
        <v>4141</v>
      </c>
      <c r="AX623" t="s">
        <v>3648</v>
      </c>
      <c r="AY623" t="s">
        <v>4139</v>
      </c>
      <c r="AZ623" t="s">
        <v>4140</v>
      </c>
      <c r="BA623" t="s">
        <v>3630</v>
      </c>
      <c r="BB623"/>
    </row>
    <row r="624" spans="1:54" s="12" customFormat="1" x14ac:dyDescent="0.45">
      <c r="A624" s="11">
        <v>45772.313587962963</v>
      </c>
      <c r="B624" s="12">
        <v>412819044</v>
      </c>
      <c r="C624" s="12" t="s">
        <v>3565</v>
      </c>
      <c r="D624" s="12">
        <v>11</v>
      </c>
      <c r="E624" s="12" t="s">
        <v>1333</v>
      </c>
      <c r="G624" s="12">
        <v>2590</v>
      </c>
      <c r="H624" s="12" t="s">
        <v>951</v>
      </c>
      <c r="I624" s="12">
        <v>1937</v>
      </c>
      <c r="J624" s="12" t="s">
        <v>952</v>
      </c>
      <c r="K624" s="12" t="s">
        <v>953</v>
      </c>
      <c r="L624" s="12" t="s">
        <v>954</v>
      </c>
      <c r="M624" s="12" t="s">
        <v>267</v>
      </c>
      <c r="N624" s="12" t="s">
        <v>946</v>
      </c>
      <c r="O624" s="12" t="s">
        <v>946</v>
      </c>
      <c r="P624" s="12" t="s">
        <v>947</v>
      </c>
      <c r="Q624" s="12">
        <v>0</v>
      </c>
      <c r="R624" s="12">
        <v>43.289437</v>
      </c>
      <c r="S624" s="12">
        <v>76.994337999999999</v>
      </c>
      <c r="T624" s="12" t="s">
        <v>765</v>
      </c>
      <c r="U624" s="12" t="s">
        <v>766</v>
      </c>
      <c r="V624" s="12" t="s">
        <v>106</v>
      </c>
      <c r="X624" s="12">
        <v>6000</v>
      </c>
      <c r="Y624" s="12">
        <v>1920</v>
      </c>
      <c r="Z624" s="12">
        <v>6</v>
      </c>
      <c r="AG624" s="12" t="s">
        <v>948</v>
      </c>
      <c r="AJ624" s="12" t="s">
        <v>1327</v>
      </c>
      <c r="AK624" s="12" t="s">
        <v>1328</v>
      </c>
      <c r="AL624" s="12" t="b">
        <v>1</v>
      </c>
      <c r="AM624" s="12" t="b">
        <v>0</v>
      </c>
      <c r="AP624" t="s">
        <v>3631</v>
      </c>
      <c r="AQ624" t="s">
        <v>3632</v>
      </c>
      <c r="AR624" t="s">
        <v>3633</v>
      </c>
      <c r="AS624" t="s">
        <v>3634</v>
      </c>
      <c r="AT624" s="44" t="s">
        <v>207</v>
      </c>
      <c r="AU624" t="s">
        <v>1337</v>
      </c>
      <c r="AV624" t="s">
        <v>4141</v>
      </c>
      <c r="AW624" t="s">
        <v>4141</v>
      </c>
      <c r="AX624" t="s">
        <v>3648</v>
      </c>
      <c r="AY624" t="s">
        <v>4139</v>
      </c>
      <c r="AZ624" t="s">
        <v>4140</v>
      </c>
      <c r="BA624" t="s">
        <v>3630</v>
      </c>
      <c r="BB624"/>
    </row>
    <row r="625" spans="1:54" s="12" customFormat="1" x14ac:dyDescent="0.45">
      <c r="A625" s="11">
        <v>45772.312905092593</v>
      </c>
      <c r="B625" s="12">
        <v>412819044</v>
      </c>
      <c r="C625" s="12" t="s">
        <v>3565</v>
      </c>
      <c r="D625" s="12">
        <v>8</v>
      </c>
      <c r="E625" s="12" t="s">
        <v>1334</v>
      </c>
      <c r="G625" s="12">
        <v>2590</v>
      </c>
      <c r="H625" s="12" t="s">
        <v>951</v>
      </c>
      <c r="I625" s="12">
        <v>1937</v>
      </c>
      <c r="J625" s="12" t="s">
        <v>952</v>
      </c>
      <c r="K625" s="12" t="s">
        <v>953</v>
      </c>
      <c r="L625" s="12" t="s">
        <v>954</v>
      </c>
      <c r="M625" s="12" t="s">
        <v>267</v>
      </c>
      <c r="N625" s="12" t="s">
        <v>946</v>
      </c>
      <c r="O625" s="12" t="s">
        <v>946</v>
      </c>
      <c r="P625" s="12" t="s">
        <v>947</v>
      </c>
      <c r="Q625" s="12">
        <v>0</v>
      </c>
      <c r="R625" s="12">
        <v>43.289437</v>
      </c>
      <c r="S625" s="12">
        <v>76.994337999999999</v>
      </c>
      <c r="T625" s="12" t="s">
        <v>765</v>
      </c>
      <c r="U625" s="12" t="s">
        <v>766</v>
      </c>
      <c r="V625" s="12" t="s">
        <v>106</v>
      </c>
      <c r="X625" s="12">
        <v>6000</v>
      </c>
      <c r="Y625" s="12">
        <v>1919</v>
      </c>
      <c r="Z625" s="12">
        <v>6</v>
      </c>
      <c r="AA625" s="12">
        <v>1</v>
      </c>
      <c r="AB625" s="12">
        <v>1919</v>
      </c>
      <c r="AC625" s="12">
        <v>6</v>
      </c>
      <c r="AD625" s="12">
        <v>10</v>
      </c>
      <c r="AG625" s="12" t="s">
        <v>948</v>
      </c>
      <c r="AJ625" s="12" t="s">
        <v>1327</v>
      </c>
      <c r="AK625" s="12" t="s">
        <v>1328</v>
      </c>
      <c r="AL625" s="12" t="b">
        <v>1</v>
      </c>
      <c r="AM625" s="12" t="b">
        <v>0</v>
      </c>
      <c r="AP625" t="s">
        <v>3631</v>
      </c>
      <c r="AQ625" t="s">
        <v>3632</v>
      </c>
      <c r="AR625" t="s">
        <v>3633</v>
      </c>
      <c r="AS625" t="s">
        <v>3634</v>
      </c>
      <c r="AT625" s="44" t="s">
        <v>207</v>
      </c>
      <c r="AU625" t="s">
        <v>1337</v>
      </c>
      <c r="AV625" t="s">
        <v>4141</v>
      </c>
      <c r="AW625" t="s">
        <v>4141</v>
      </c>
      <c r="AX625" t="s">
        <v>3648</v>
      </c>
      <c r="AY625" t="s">
        <v>4139</v>
      </c>
      <c r="AZ625" t="s">
        <v>4140</v>
      </c>
      <c r="BA625" t="s">
        <v>3630</v>
      </c>
      <c r="BB625"/>
    </row>
    <row r="626" spans="1:54" s="12" customFormat="1" x14ac:dyDescent="0.45">
      <c r="A626" s="11">
        <v>45772.312407407408</v>
      </c>
      <c r="B626" s="12">
        <v>412819044</v>
      </c>
      <c r="C626" s="12" t="s">
        <v>3565</v>
      </c>
      <c r="D626" s="12">
        <v>10</v>
      </c>
      <c r="E626" s="12" t="s">
        <v>1335</v>
      </c>
      <c r="G626" s="12">
        <v>2590</v>
      </c>
      <c r="H626" s="12" t="s">
        <v>951</v>
      </c>
      <c r="I626" s="12">
        <v>1937</v>
      </c>
      <c r="J626" s="12" t="s">
        <v>952</v>
      </c>
      <c r="K626" s="12" t="s">
        <v>953</v>
      </c>
      <c r="L626" s="12" t="s">
        <v>954</v>
      </c>
      <c r="M626" s="12" t="s">
        <v>267</v>
      </c>
      <c r="N626" s="12" t="s">
        <v>946</v>
      </c>
      <c r="O626" s="12" t="s">
        <v>946</v>
      </c>
      <c r="P626" s="12" t="s">
        <v>947</v>
      </c>
      <c r="Q626" s="12">
        <v>0</v>
      </c>
      <c r="R626" s="12">
        <v>43.289437</v>
      </c>
      <c r="S626" s="12">
        <v>76.994337999999999</v>
      </c>
      <c r="T626" s="12" t="s">
        <v>765</v>
      </c>
      <c r="U626" s="12" t="s">
        <v>766</v>
      </c>
      <c r="V626" s="12" t="s">
        <v>106</v>
      </c>
      <c r="X626" s="12">
        <v>6000</v>
      </c>
      <c r="Y626" s="12">
        <v>1919</v>
      </c>
      <c r="Z626" s="12">
        <v>5</v>
      </c>
      <c r="AA626" s="12">
        <v>1</v>
      </c>
      <c r="AB626" s="12">
        <v>1919</v>
      </c>
      <c r="AC626" s="12">
        <v>5</v>
      </c>
      <c r="AD626" s="12">
        <v>31</v>
      </c>
      <c r="AG626" s="12" t="s">
        <v>948</v>
      </c>
      <c r="AJ626" s="12" t="s">
        <v>1327</v>
      </c>
      <c r="AK626" s="12" t="s">
        <v>1328</v>
      </c>
      <c r="AL626" s="12" t="b">
        <v>1</v>
      </c>
      <c r="AM626" s="12" t="b">
        <v>0</v>
      </c>
      <c r="AP626" t="s">
        <v>3631</v>
      </c>
      <c r="AQ626" t="s">
        <v>3632</v>
      </c>
      <c r="AR626" t="s">
        <v>3633</v>
      </c>
      <c r="AS626" t="s">
        <v>3634</v>
      </c>
      <c r="AT626" s="44" t="s">
        <v>207</v>
      </c>
      <c r="AU626" t="s">
        <v>1337</v>
      </c>
      <c r="AV626" t="s">
        <v>4141</v>
      </c>
      <c r="AW626" t="s">
        <v>4141</v>
      </c>
      <c r="AX626" t="s">
        <v>3648</v>
      </c>
      <c r="AY626" t="s">
        <v>4139</v>
      </c>
      <c r="AZ626" t="s">
        <v>4140</v>
      </c>
      <c r="BA626" t="s">
        <v>3630</v>
      </c>
      <c r="BB626"/>
    </row>
    <row r="627" spans="1:54" s="12" customFormat="1" x14ac:dyDescent="0.45">
      <c r="A627" s="11">
        <v>45772.311481481483</v>
      </c>
      <c r="B627" s="12">
        <v>412819044</v>
      </c>
      <c r="C627" s="12" t="s">
        <v>3565</v>
      </c>
      <c r="D627" s="12">
        <v>2</v>
      </c>
      <c r="E627" s="12" t="s">
        <v>222</v>
      </c>
      <c r="G627" s="12">
        <v>2590</v>
      </c>
      <c r="H627" s="12" t="s">
        <v>951</v>
      </c>
      <c r="I627" s="12">
        <v>1937</v>
      </c>
      <c r="J627" s="12" t="s">
        <v>952</v>
      </c>
      <c r="K627" s="12" t="s">
        <v>953</v>
      </c>
      <c r="L627" s="12" t="s">
        <v>954</v>
      </c>
      <c r="M627" s="12" t="s">
        <v>267</v>
      </c>
      <c r="N627" s="12" t="s">
        <v>946</v>
      </c>
      <c r="O627" s="12" t="s">
        <v>946</v>
      </c>
      <c r="P627" s="12" t="s">
        <v>947</v>
      </c>
      <c r="Q627" s="12">
        <v>0</v>
      </c>
      <c r="R627" s="12">
        <v>43.289437</v>
      </c>
      <c r="S627" s="12">
        <v>76.994337999999999</v>
      </c>
      <c r="T627" s="12" t="s">
        <v>765</v>
      </c>
      <c r="U627" s="12" t="s">
        <v>766</v>
      </c>
      <c r="V627" s="12" t="s">
        <v>106</v>
      </c>
      <c r="X627" s="12">
        <v>6000</v>
      </c>
      <c r="Y627" s="12">
        <v>1920</v>
      </c>
      <c r="Z627" s="12">
        <v>6</v>
      </c>
      <c r="AA627" s="12">
        <v>1</v>
      </c>
      <c r="AB627" s="12">
        <v>1921</v>
      </c>
      <c r="AC627" s="12">
        <v>6</v>
      </c>
      <c r="AD627" s="12">
        <v>10</v>
      </c>
      <c r="AG627" s="12" t="s">
        <v>948</v>
      </c>
      <c r="AJ627" s="12" t="s">
        <v>1327</v>
      </c>
      <c r="AK627" s="12" t="s">
        <v>1328</v>
      </c>
      <c r="AL627" s="12" t="b">
        <v>1</v>
      </c>
      <c r="AM627" s="12" t="b">
        <v>0</v>
      </c>
      <c r="AP627" t="s">
        <v>3631</v>
      </c>
      <c r="AQ627" t="s">
        <v>3632</v>
      </c>
      <c r="AR627" t="s">
        <v>3633</v>
      </c>
      <c r="AS627" t="s">
        <v>3634</v>
      </c>
      <c r="AT627" s="44" t="s">
        <v>207</v>
      </c>
      <c r="AU627" t="s">
        <v>1337</v>
      </c>
      <c r="AV627" t="s">
        <v>4141</v>
      </c>
      <c r="AW627" t="s">
        <v>4141</v>
      </c>
      <c r="AX627" t="s">
        <v>3648</v>
      </c>
      <c r="AY627" t="s">
        <v>4139</v>
      </c>
      <c r="AZ627" t="s">
        <v>4140</v>
      </c>
      <c r="BA627" t="s">
        <v>3630</v>
      </c>
      <c r="BB627"/>
    </row>
    <row r="628" spans="1:54" s="12" customFormat="1" x14ac:dyDescent="0.45">
      <c r="A628" s="11">
        <v>45771.578923611123</v>
      </c>
      <c r="B628" s="12">
        <v>412819044</v>
      </c>
      <c r="C628" s="12" t="s">
        <v>3565</v>
      </c>
      <c r="D628" s="12">
        <v>1</v>
      </c>
      <c r="E628" s="12" t="s">
        <v>1115</v>
      </c>
      <c r="G628" s="12">
        <v>2590</v>
      </c>
      <c r="H628" s="12" t="s">
        <v>951</v>
      </c>
      <c r="I628" s="12">
        <v>1937</v>
      </c>
      <c r="J628" s="12" t="s">
        <v>952</v>
      </c>
      <c r="K628" s="12" t="s">
        <v>953</v>
      </c>
      <c r="L628" s="12" t="s">
        <v>954</v>
      </c>
      <c r="M628" s="12" t="s">
        <v>267</v>
      </c>
      <c r="N628" s="12" t="s">
        <v>946</v>
      </c>
      <c r="O628" s="12" t="s">
        <v>946</v>
      </c>
      <c r="P628" s="12" t="s">
        <v>1336</v>
      </c>
      <c r="Q628" s="12">
        <v>0</v>
      </c>
      <c r="R628" s="12">
        <v>46.304206999999998</v>
      </c>
      <c r="S628" s="12">
        <v>81.350284000000002</v>
      </c>
      <c r="T628" s="12" t="s">
        <v>1310</v>
      </c>
      <c r="U628" s="12" t="s">
        <v>1311</v>
      </c>
      <c r="V628" s="12" t="s">
        <v>106</v>
      </c>
      <c r="X628" s="12">
        <v>30000</v>
      </c>
      <c r="Y628" s="12">
        <v>1901</v>
      </c>
      <c r="AG628" s="12" t="s">
        <v>948</v>
      </c>
      <c r="AI628" s="12" t="s">
        <v>207</v>
      </c>
      <c r="AJ628" s="12" t="s">
        <v>1337</v>
      </c>
      <c r="AK628" s="12" t="s">
        <v>1338</v>
      </c>
      <c r="AL628" s="12" t="b">
        <v>1</v>
      </c>
      <c r="AM628" s="12" t="b">
        <v>0</v>
      </c>
      <c r="AP628" t="s">
        <v>3631</v>
      </c>
      <c r="AQ628" t="s">
        <v>3632</v>
      </c>
      <c r="AR628" t="s">
        <v>3633</v>
      </c>
      <c r="AS628" t="s">
        <v>3634</v>
      </c>
      <c r="AT628" s="44" t="s">
        <v>207</v>
      </c>
      <c r="AU628" t="s">
        <v>1337</v>
      </c>
      <c r="AV628" t="s">
        <v>4142</v>
      </c>
      <c r="AW628" t="s">
        <v>4142</v>
      </c>
      <c r="AX628" t="s">
        <v>3938</v>
      </c>
      <c r="AY628" t="s">
        <v>4142</v>
      </c>
      <c r="AZ628" t="s">
        <v>4143</v>
      </c>
      <c r="BA628" t="s">
        <v>3630</v>
      </c>
      <c r="BB628"/>
    </row>
    <row r="629" spans="1:54" s="12" customFormat="1" x14ac:dyDescent="0.45">
      <c r="A629" s="11">
        <v>45771.577002314807</v>
      </c>
      <c r="B629" s="12">
        <v>412819044</v>
      </c>
      <c r="C629" s="12" t="s">
        <v>3565</v>
      </c>
      <c r="D629" s="12">
        <v>2</v>
      </c>
      <c r="E629" s="12" t="s">
        <v>222</v>
      </c>
      <c r="G629" s="12">
        <v>2590</v>
      </c>
      <c r="H629" s="12" t="s">
        <v>951</v>
      </c>
      <c r="I629" s="12">
        <v>1937</v>
      </c>
      <c r="J629" s="12" t="s">
        <v>952</v>
      </c>
      <c r="K629" s="12" t="s">
        <v>953</v>
      </c>
      <c r="L629" s="12" t="s">
        <v>954</v>
      </c>
      <c r="M629" s="12" t="s">
        <v>267</v>
      </c>
      <c r="N629" s="12" t="s">
        <v>946</v>
      </c>
      <c r="O629" s="12" t="s">
        <v>946</v>
      </c>
      <c r="P629" s="12" t="s">
        <v>1053</v>
      </c>
      <c r="Q629" s="12">
        <v>0</v>
      </c>
      <c r="V629" s="12" t="s">
        <v>119</v>
      </c>
      <c r="X629" s="12">
        <v>5000</v>
      </c>
      <c r="Y629" s="12">
        <v>1937</v>
      </c>
      <c r="AG629" s="12" t="s">
        <v>948</v>
      </c>
      <c r="AH629" s="12" t="s">
        <v>997</v>
      </c>
      <c r="AI629" s="12" t="s">
        <v>207</v>
      </c>
      <c r="AJ629" s="12" t="s">
        <v>1337</v>
      </c>
      <c r="AK629" s="12" t="s">
        <v>1338</v>
      </c>
      <c r="AL629" s="12" t="b">
        <v>1</v>
      </c>
      <c r="AM629" s="12" t="b">
        <v>0</v>
      </c>
      <c r="AP629" t="s">
        <v>3631</v>
      </c>
      <c r="AQ629" t="s">
        <v>3632</v>
      </c>
      <c r="AR629" t="s">
        <v>3633</v>
      </c>
      <c r="AS629" t="s">
        <v>3634</v>
      </c>
      <c r="AT629" s="44" t="s">
        <v>207</v>
      </c>
      <c r="AU629" t="s">
        <v>1337</v>
      </c>
      <c r="AV629" t="s">
        <v>4142</v>
      </c>
      <c r="AW629" t="s">
        <v>4142</v>
      </c>
      <c r="AX629" t="s">
        <v>3938</v>
      </c>
      <c r="AY629" t="s">
        <v>4142</v>
      </c>
      <c r="AZ629" t="s">
        <v>4143</v>
      </c>
      <c r="BA629" t="s">
        <v>3630</v>
      </c>
      <c r="BB629"/>
    </row>
    <row r="630" spans="1:54" s="12" customFormat="1" x14ac:dyDescent="0.45">
      <c r="A630" s="11">
        <v>45771.57607638889</v>
      </c>
      <c r="B630" s="12">
        <v>412819044</v>
      </c>
      <c r="C630" s="12" t="s">
        <v>3565</v>
      </c>
      <c r="D630" s="12">
        <v>1</v>
      </c>
      <c r="E630" s="12" t="s">
        <v>65</v>
      </c>
      <c r="G630" s="12">
        <v>2590</v>
      </c>
      <c r="H630" s="12" t="s">
        <v>951</v>
      </c>
      <c r="I630" s="12">
        <v>1937</v>
      </c>
      <c r="J630" s="12" t="s">
        <v>952</v>
      </c>
      <c r="K630" s="12" t="s">
        <v>953</v>
      </c>
      <c r="L630" s="12" t="s">
        <v>954</v>
      </c>
      <c r="M630" s="12" t="s">
        <v>267</v>
      </c>
      <c r="N630" s="12" t="s">
        <v>946</v>
      </c>
      <c r="O630" s="12" t="s">
        <v>946</v>
      </c>
      <c r="P630" s="12" t="s">
        <v>1339</v>
      </c>
      <c r="Q630" s="12">
        <v>0</v>
      </c>
      <c r="R630" s="12">
        <v>43.084445000000002</v>
      </c>
      <c r="S630" s="12">
        <v>76.905822000000001</v>
      </c>
      <c r="T630" s="12" t="s">
        <v>1340</v>
      </c>
      <c r="U630" s="12" t="s">
        <v>1341</v>
      </c>
      <c r="V630" s="12" t="s">
        <v>106</v>
      </c>
      <c r="X630" s="12">
        <v>5000</v>
      </c>
      <c r="Y630" s="12">
        <v>1937</v>
      </c>
      <c r="Z630" s="12">
        <v>7</v>
      </c>
      <c r="AA630" s="12">
        <v>22</v>
      </c>
      <c r="AG630" s="12" t="s">
        <v>948</v>
      </c>
      <c r="AH630" s="12" t="s">
        <v>949</v>
      </c>
      <c r="AJ630" s="12" t="s">
        <v>1342</v>
      </c>
      <c r="AK630" s="12" t="s">
        <v>1343</v>
      </c>
      <c r="AL630" s="12" t="b">
        <v>1</v>
      </c>
      <c r="AM630" s="12" t="b">
        <v>0</v>
      </c>
      <c r="AP630" t="s">
        <v>3631</v>
      </c>
      <c r="AQ630" t="s">
        <v>3632</v>
      </c>
      <c r="AR630" t="s">
        <v>3633</v>
      </c>
      <c r="AS630" t="s">
        <v>3634</v>
      </c>
      <c r="AT630" s="44" t="s">
        <v>207</v>
      </c>
      <c r="AU630" t="s">
        <v>4146</v>
      </c>
      <c r="AV630" t="s">
        <v>4147</v>
      </c>
      <c r="AW630" t="s">
        <v>4147</v>
      </c>
      <c r="AX630" t="s">
        <v>3648</v>
      </c>
      <c r="AY630" s="40" t="s">
        <v>4144</v>
      </c>
      <c r="AZ630" t="s">
        <v>4145</v>
      </c>
      <c r="BA630" t="s">
        <v>3630</v>
      </c>
      <c r="BB630"/>
    </row>
    <row r="631" spans="1:54" s="12" customFormat="1" x14ac:dyDescent="0.45">
      <c r="A631" s="11">
        <v>45771.573634259257</v>
      </c>
      <c r="B631" s="12">
        <v>412819044</v>
      </c>
      <c r="C631" s="12" t="s">
        <v>3565</v>
      </c>
      <c r="D631" s="12">
        <v>1</v>
      </c>
      <c r="E631" s="12" t="s">
        <v>65</v>
      </c>
      <c r="G631" s="12">
        <v>2590</v>
      </c>
      <c r="H631" s="12" t="s">
        <v>951</v>
      </c>
      <c r="I631" s="12">
        <v>1937</v>
      </c>
      <c r="J631" s="12" t="s">
        <v>952</v>
      </c>
      <c r="K631" s="12" t="s">
        <v>953</v>
      </c>
      <c r="L631" s="12" t="s">
        <v>954</v>
      </c>
      <c r="M631" s="12" t="s">
        <v>267</v>
      </c>
      <c r="N631" s="12" t="s">
        <v>946</v>
      </c>
      <c r="O631" s="12" t="s">
        <v>946</v>
      </c>
      <c r="P631" s="12" t="s">
        <v>1344</v>
      </c>
      <c r="Q631" s="12">
        <v>0</v>
      </c>
      <c r="R631" s="12">
        <v>43.173715000000001</v>
      </c>
      <c r="S631" s="12">
        <v>77.039698999999999</v>
      </c>
      <c r="T631" s="12" t="s">
        <v>1177</v>
      </c>
      <c r="U631" s="12" t="s">
        <v>1178</v>
      </c>
      <c r="V631" s="12" t="s">
        <v>106</v>
      </c>
      <c r="X631" s="12">
        <v>5000</v>
      </c>
      <c r="Y631" s="12">
        <v>1937</v>
      </c>
      <c r="Z631" s="12">
        <v>6</v>
      </c>
      <c r="AA631" s="12">
        <v>29</v>
      </c>
      <c r="AB631" s="12">
        <v>1937</v>
      </c>
      <c r="AC631" s="12">
        <v>7</v>
      </c>
      <c r="AD631" s="12">
        <v>29</v>
      </c>
      <c r="AG631" s="12" t="s">
        <v>948</v>
      </c>
      <c r="AH631" s="12" t="s">
        <v>1345</v>
      </c>
      <c r="AJ631" s="12" t="s">
        <v>1342</v>
      </c>
      <c r="AK631" s="12" t="s">
        <v>1343</v>
      </c>
      <c r="AL631" s="12" t="b">
        <v>1</v>
      </c>
      <c r="AM631" s="12" t="b">
        <v>0</v>
      </c>
      <c r="AP631" t="s">
        <v>3631</v>
      </c>
      <c r="AQ631" t="s">
        <v>3632</v>
      </c>
      <c r="AR631" t="s">
        <v>3633</v>
      </c>
      <c r="AS631" t="s">
        <v>3634</v>
      </c>
      <c r="AT631" s="44" t="s">
        <v>207</v>
      </c>
      <c r="AU631" t="s">
        <v>4146</v>
      </c>
      <c r="AV631" t="s">
        <v>4147</v>
      </c>
      <c r="AW631" t="s">
        <v>4147</v>
      </c>
      <c r="AX631" t="s">
        <v>3648</v>
      </c>
      <c r="AY631" s="40" t="s">
        <v>4144</v>
      </c>
      <c r="AZ631" t="s">
        <v>4145</v>
      </c>
      <c r="BA631" t="s">
        <v>3630</v>
      </c>
      <c r="BB631"/>
    </row>
    <row r="632" spans="1:54" s="12" customFormat="1" x14ac:dyDescent="0.45">
      <c r="A632" s="11">
        <v>45771.572337962964</v>
      </c>
      <c r="B632" s="12">
        <v>412819044</v>
      </c>
      <c r="C632" s="12" t="s">
        <v>3565</v>
      </c>
      <c r="D632" s="12">
        <v>2</v>
      </c>
      <c r="E632" s="12" t="s">
        <v>247</v>
      </c>
      <c r="G632" s="12">
        <v>2590</v>
      </c>
      <c r="H632" s="12" t="s">
        <v>951</v>
      </c>
      <c r="I632" s="12">
        <v>1937</v>
      </c>
      <c r="J632" s="12" t="s">
        <v>952</v>
      </c>
      <c r="K632" s="12" t="s">
        <v>953</v>
      </c>
      <c r="L632" s="12" t="s">
        <v>954</v>
      </c>
      <c r="M632" s="12" t="s">
        <v>267</v>
      </c>
      <c r="N632" s="12" t="s">
        <v>946</v>
      </c>
      <c r="O632" s="12" t="s">
        <v>946</v>
      </c>
      <c r="P632" s="12" t="s">
        <v>986</v>
      </c>
      <c r="Q632" s="12">
        <v>0</v>
      </c>
      <c r="T632" s="12" t="s">
        <v>3576</v>
      </c>
      <c r="U632" s="12" t="s">
        <v>3577</v>
      </c>
      <c r="V632" s="12" t="s">
        <v>119</v>
      </c>
      <c r="W632" s="12" t="s">
        <v>3578</v>
      </c>
      <c r="X632" s="12">
        <v>5000</v>
      </c>
      <c r="Y632" s="12">
        <v>1919</v>
      </c>
      <c r="Z632" s="12">
        <v>6</v>
      </c>
      <c r="AA632" s="12">
        <v>26</v>
      </c>
      <c r="AB632" s="12">
        <v>1919</v>
      </c>
      <c r="AC632" s="12">
        <v>6</v>
      </c>
      <c r="AD632" s="12">
        <v>29</v>
      </c>
      <c r="AG632" s="12" t="s">
        <v>948</v>
      </c>
      <c r="AJ632" s="12" t="s">
        <v>1342</v>
      </c>
      <c r="AK632" s="12" t="s">
        <v>1343</v>
      </c>
      <c r="AL632" s="12" t="b">
        <v>1</v>
      </c>
      <c r="AM632" s="12" t="b">
        <v>0</v>
      </c>
      <c r="AP632" t="s">
        <v>3631</v>
      </c>
      <c r="AQ632" t="s">
        <v>3632</v>
      </c>
      <c r="AR632" t="s">
        <v>3633</v>
      </c>
      <c r="AS632" t="s">
        <v>3634</v>
      </c>
      <c r="AT632" s="44" t="s">
        <v>207</v>
      </c>
      <c r="AU632" t="s">
        <v>4146</v>
      </c>
      <c r="AV632" t="s">
        <v>4147</v>
      </c>
      <c r="AW632" t="s">
        <v>4147</v>
      </c>
      <c r="AX632" t="s">
        <v>3648</v>
      </c>
      <c r="AY632" s="40" t="s">
        <v>4144</v>
      </c>
      <c r="AZ632" t="s">
        <v>4145</v>
      </c>
      <c r="BA632" t="s">
        <v>3630</v>
      </c>
      <c r="BB632"/>
    </row>
    <row r="633" spans="1:54" s="12" customFormat="1" x14ac:dyDescent="0.45">
      <c r="A633" s="11">
        <v>45771.570115740753</v>
      </c>
      <c r="B633" s="12">
        <v>412819044</v>
      </c>
      <c r="C633" s="12" t="s">
        <v>3565</v>
      </c>
      <c r="D633" s="12">
        <v>1</v>
      </c>
      <c r="E633" s="12" t="s">
        <v>1013</v>
      </c>
      <c r="G633" s="12">
        <v>2590</v>
      </c>
      <c r="H633" s="12" t="s">
        <v>951</v>
      </c>
      <c r="I633" s="12">
        <v>1937</v>
      </c>
      <c r="J633" s="12" t="s">
        <v>952</v>
      </c>
      <c r="K633" s="12" t="s">
        <v>953</v>
      </c>
      <c r="L633" s="12" t="s">
        <v>954</v>
      </c>
      <c r="M633" s="12" t="s">
        <v>267</v>
      </c>
      <c r="N633" s="12" t="s">
        <v>946</v>
      </c>
      <c r="O633" s="12" t="s">
        <v>946</v>
      </c>
      <c r="P633" s="12" t="s">
        <v>947</v>
      </c>
      <c r="Q633" s="12">
        <v>0</v>
      </c>
      <c r="R633" s="12">
        <v>43.289437</v>
      </c>
      <c r="S633" s="12">
        <v>76.994337999999999</v>
      </c>
      <c r="T633" s="12" t="s">
        <v>765</v>
      </c>
      <c r="U633" s="12" t="s">
        <v>766</v>
      </c>
      <c r="V633" s="12" t="s">
        <v>106</v>
      </c>
      <c r="X633" s="12">
        <v>6000</v>
      </c>
      <c r="Y633" s="12">
        <v>1919</v>
      </c>
      <c r="Z633" s="12">
        <v>6</v>
      </c>
      <c r="AA633" s="12">
        <v>4</v>
      </c>
      <c r="AB633" s="12">
        <v>1919</v>
      </c>
      <c r="AC633" s="12">
        <v>6</v>
      </c>
      <c r="AD633" s="12">
        <v>5</v>
      </c>
      <c r="AE633" s="12" t="s">
        <v>1122</v>
      </c>
      <c r="AG633" s="12" t="s">
        <v>948</v>
      </c>
      <c r="AJ633" s="12" t="s">
        <v>1342</v>
      </c>
      <c r="AK633" s="12" t="s">
        <v>1343</v>
      </c>
      <c r="AL633" s="12" t="b">
        <v>1</v>
      </c>
      <c r="AM633" s="12" t="b">
        <v>0</v>
      </c>
      <c r="AP633" t="s">
        <v>3631</v>
      </c>
      <c r="AQ633" t="s">
        <v>3632</v>
      </c>
      <c r="AR633" t="s">
        <v>3633</v>
      </c>
      <c r="AS633" t="s">
        <v>3634</v>
      </c>
      <c r="AT633" s="44" t="s">
        <v>207</v>
      </c>
      <c r="AU633" t="s">
        <v>4146</v>
      </c>
      <c r="AV633" t="s">
        <v>4147</v>
      </c>
      <c r="AW633" t="s">
        <v>4147</v>
      </c>
      <c r="AX633" t="s">
        <v>3648</v>
      </c>
      <c r="AY633" s="40" t="s">
        <v>4144</v>
      </c>
      <c r="AZ633" t="s">
        <v>4145</v>
      </c>
      <c r="BA633" t="s">
        <v>3630</v>
      </c>
      <c r="BB633"/>
    </row>
    <row r="634" spans="1:54" s="12" customFormat="1" x14ac:dyDescent="0.45">
      <c r="A634" s="11">
        <v>45771.569537037038</v>
      </c>
      <c r="B634" s="12">
        <v>412819044</v>
      </c>
      <c r="C634" s="12" t="s">
        <v>3565</v>
      </c>
      <c r="D634" s="12">
        <v>3</v>
      </c>
      <c r="E634" s="12" t="s">
        <v>846</v>
      </c>
      <c r="G634" s="12">
        <v>2590</v>
      </c>
      <c r="H634" s="12" t="s">
        <v>951</v>
      </c>
      <c r="I634" s="12">
        <v>1937</v>
      </c>
      <c r="J634" s="12" t="s">
        <v>952</v>
      </c>
      <c r="K634" s="12" t="s">
        <v>953</v>
      </c>
      <c r="L634" s="12" t="s">
        <v>954</v>
      </c>
      <c r="M634" s="12" t="s">
        <v>267</v>
      </c>
      <c r="N634" s="12" t="s">
        <v>946</v>
      </c>
      <c r="O634" s="12" t="s">
        <v>946</v>
      </c>
      <c r="P634" s="12" t="s">
        <v>947</v>
      </c>
      <c r="Q634" s="12">
        <v>0</v>
      </c>
      <c r="R634" s="12">
        <v>43.289437</v>
      </c>
      <c r="S634" s="12">
        <v>76.994337999999999</v>
      </c>
      <c r="T634" s="12" t="s">
        <v>765</v>
      </c>
      <c r="U634" s="12" t="s">
        <v>766</v>
      </c>
      <c r="V634" s="12" t="s">
        <v>106</v>
      </c>
      <c r="X634" s="12">
        <v>6000</v>
      </c>
      <c r="Y634" s="12">
        <v>1904</v>
      </c>
      <c r="Z634" s="12">
        <v>7</v>
      </c>
      <c r="AG634" s="12" t="s">
        <v>948</v>
      </c>
      <c r="AJ634" s="12" t="s">
        <v>1342</v>
      </c>
      <c r="AK634" s="12" t="s">
        <v>1343</v>
      </c>
      <c r="AL634" s="12" t="b">
        <v>1</v>
      </c>
      <c r="AM634" s="12" t="b">
        <v>0</v>
      </c>
      <c r="AP634" t="s">
        <v>3631</v>
      </c>
      <c r="AQ634" t="s">
        <v>3632</v>
      </c>
      <c r="AR634" t="s">
        <v>3633</v>
      </c>
      <c r="AS634" t="s">
        <v>3634</v>
      </c>
      <c r="AT634" s="44" t="s">
        <v>207</v>
      </c>
      <c r="AU634" t="s">
        <v>4146</v>
      </c>
      <c r="AV634" t="s">
        <v>4147</v>
      </c>
      <c r="AW634" t="s">
        <v>4147</v>
      </c>
      <c r="AX634" t="s">
        <v>3648</v>
      </c>
      <c r="AY634" s="40" t="s">
        <v>4144</v>
      </c>
      <c r="AZ634" t="s">
        <v>4145</v>
      </c>
      <c r="BA634" t="s">
        <v>3630</v>
      </c>
      <c r="BB634"/>
    </row>
    <row r="635" spans="1:54" s="12" customFormat="1" x14ac:dyDescent="0.45">
      <c r="A635" s="11">
        <v>45771.56821759259</v>
      </c>
      <c r="B635" s="12">
        <v>412819044</v>
      </c>
      <c r="C635" s="12" t="s">
        <v>3565</v>
      </c>
      <c r="D635" s="12">
        <v>1</v>
      </c>
      <c r="E635" s="12" t="s">
        <v>1115</v>
      </c>
      <c r="F635" s="12" t="s">
        <v>1347</v>
      </c>
      <c r="G635" s="12">
        <v>2590</v>
      </c>
      <c r="H635" s="12" t="s">
        <v>951</v>
      </c>
      <c r="I635" s="12">
        <v>1937</v>
      </c>
      <c r="J635" s="12" t="s">
        <v>952</v>
      </c>
      <c r="K635" s="12" t="s">
        <v>953</v>
      </c>
      <c r="L635" s="12" t="s">
        <v>954</v>
      </c>
      <c r="M635" s="12" t="s">
        <v>267</v>
      </c>
      <c r="N635" s="12" t="s">
        <v>946</v>
      </c>
      <c r="O635" s="12" t="s">
        <v>946</v>
      </c>
      <c r="P635" s="12" t="s">
        <v>972</v>
      </c>
      <c r="Q635" s="12">
        <v>0</v>
      </c>
      <c r="R635" s="12">
        <v>43.289437</v>
      </c>
      <c r="S635" s="12">
        <v>76.994337999999999</v>
      </c>
      <c r="T635" s="12" t="s">
        <v>765</v>
      </c>
      <c r="U635" s="12" t="s">
        <v>766</v>
      </c>
      <c r="V635" s="12" t="s">
        <v>106</v>
      </c>
      <c r="X635" s="12">
        <v>4000</v>
      </c>
      <c r="Y635" s="12">
        <v>1937</v>
      </c>
      <c r="Z635" s="12">
        <v>7</v>
      </c>
      <c r="AA635" s="12">
        <v>1</v>
      </c>
      <c r="AG635" s="12" t="s">
        <v>948</v>
      </c>
      <c r="AH635" s="12" t="s">
        <v>949</v>
      </c>
      <c r="AJ635" s="12" t="s">
        <v>1342</v>
      </c>
      <c r="AK635" s="12" t="s">
        <v>1346</v>
      </c>
      <c r="AL635" s="12" t="b">
        <v>1</v>
      </c>
      <c r="AM635" s="12" t="b">
        <v>0</v>
      </c>
      <c r="AP635" t="s">
        <v>3631</v>
      </c>
      <c r="AQ635" t="s">
        <v>3632</v>
      </c>
      <c r="AR635" t="s">
        <v>3633</v>
      </c>
      <c r="AS635" t="s">
        <v>3634</v>
      </c>
      <c r="AT635" s="44" t="s">
        <v>207</v>
      </c>
      <c r="AU635" t="s">
        <v>4150</v>
      </c>
      <c r="AV635" t="s">
        <v>4151</v>
      </c>
      <c r="AW635" t="s">
        <v>4151</v>
      </c>
      <c r="AX635" t="s">
        <v>4152</v>
      </c>
      <c r="AY635" t="s">
        <v>4148</v>
      </c>
      <c r="AZ635" t="s">
        <v>4149</v>
      </c>
      <c r="BA635" t="s">
        <v>3630</v>
      </c>
      <c r="BB635"/>
    </row>
    <row r="636" spans="1:54" s="12" customFormat="1" x14ac:dyDescent="0.45">
      <c r="A636" s="11">
        <v>45771.567685185189</v>
      </c>
      <c r="B636" s="12">
        <v>412819044</v>
      </c>
      <c r="C636" s="12" t="s">
        <v>3565</v>
      </c>
      <c r="D636" s="12">
        <v>1</v>
      </c>
      <c r="E636" s="12" t="s">
        <v>65</v>
      </c>
      <c r="F636" s="12" t="s">
        <v>1027</v>
      </c>
      <c r="G636" s="12">
        <v>2590</v>
      </c>
      <c r="H636" s="12" t="s">
        <v>951</v>
      </c>
      <c r="I636" s="12">
        <v>1937</v>
      </c>
      <c r="J636" s="12" t="s">
        <v>952</v>
      </c>
      <c r="K636" s="12" t="s">
        <v>953</v>
      </c>
      <c r="L636" s="12" t="s">
        <v>954</v>
      </c>
      <c r="M636" s="12" t="s">
        <v>267</v>
      </c>
      <c r="N636" s="12" t="s">
        <v>946</v>
      </c>
      <c r="O636" s="12" t="s">
        <v>946</v>
      </c>
      <c r="P636" s="12" t="s">
        <v>972</v>
      </c>
      <c r="Q636" s="12">
        <v>0</v>
      </c>
      <c r="R636" s="12">
        <v>43.289437</v>
      </c>
      <c r="S636" s="12">
        <v>76.994337999999999</v>
      </c>
      <c r="T636" s="12" t="s">
        <v>765</v>
      </c>
      <c r="U636" s="12" t="s">
        <v>766</v>
      </c>
      <c r="V636" s="12" t="s">
        <v>106</v>
      </c>
      <c r="X636" s="12">
        <v>4000</v>
      </c>
      <c r="Y636" s="12">
        <v>1937</v>
      </c>
      <c r="Z636" s="12">
        <v>6</v>
      </c>
      <c r="AG636" s="12" t="s">
        <v>948</v>
      </c>
      <c r="AH636" s="12" t="s">
        <v>1348</v>
      </c>
      <c r="AJ636" s="12" t="s">
        <v>1342</v>
      </c>
      <c r="AK636" s="12" t="s">
        <v>1346</v>
      </c>
      <c r="AL636" s="12" t="b">
        <v>1</v>
      </c>
      <c r="AM636" s="12" t="b">
        <v>0</v>
      </c>
      <c r="AP636" t="s">
        <v>3631</v>
      </c>
      <c r="AQ636" t="s">
        <v>3632</v>
      </c>
      <c r="AR636" t="s">
        <v>3633</v>
      </c>
      <c r="AS636" t="s">
        <v>3634</v>
      </c>
      <c r="AT636" s="44" t="s">
        <v>207</v>
      </c>
      <c r="AU636" t="s">
        <v>4150</v>
      </c>
      <c r="AV636" t="s">
        <v>4151</v>
      </c>
      <c r="AW636" t="s">
        <v>4151</v>
      </c>
      <c r="AX636" t="s">
        <v>4152</v>
      </c>
      <c r="AY636" t="s">
        <v>4148</v>
      </c>
      <c r="AZ636" t="s">
        <v>4149</v>
      </c>
      <c r="BA636" t="s">
        <v>3630</v>
      </c>
      <c r="BB636"/>
    </row>
    <row r="637" spans="1:54" s="12" customFormat="1" x14ac:dyDescent="0.45">
      <c r="A637" s="11">
        <v>45771.567037037043</v>
      </c>
      <c r="B637" s="12">
        <v>412819044</v>
      </c>
      <c r="C637" s="12" t="s">
        <v>3565</v>
      </c>
      <c r="D637" s="12">
        <v>1</v>
      </c>
      <c r="E637" s="12" t="s">
        <v>65</v>
      </c>
      <c r="G637" s="12">
        <v>2590</v>
      </c>
      <c r="H637" s="12" t="s">
        <v>951</v>
      </c>
      <c r="I637" s="12">
        <v>1937</v>
      </c>
      <c r="J637" s="12" t="s">
        <v>952</v>
      </c>
      <c r="K637" s="12" t="s">
        <v>953</v>
      </c>
      <c r="L637" s="12" t="s">
        <v>954</v>
      </c>
      <c r="M637" s="12" t="s">
        <v>267</v>
      </c>
      <c r="N637" s="12" t="s">
        <v>946</v>
      </c>
      <c r="O637" s="12" t="s">
        <v>946</v>
      </c>
      <c r="P637" s="12" t="s">
        <v>972</v>
      </c>
      <c r="Q637" s="12">
        <v>0</v>
      </c>
      <c r="R637" s="12">
        <v>43.289437</v>
      </c>
      <c r="S637" s="12">
        <v>76.994337999999999</v>
      </c>
      <c r="T637" s="12" t="s">
        <v>765</v>
      </c>
      <c r="U637" s="12" t="s">
        <v>766</v>
      </c>
      <c r="V637" s="12" t="s">
        <v>106</v>
      </c>
      <c r="X637" s="12">
        <v>4000</v>
      </c>
      <c r="Y637" s="12">
        <v>1919</v>
      </c>
      <c r="Z637" s="12">
        <v>5</v>
      </c>
      <c r="AA637" s="12">
        <v>15</v>
      </c>
      <c r="AB637" s="12">
        <v>1919</v>
      </c>
      <c r="AC637" s="12">
        <v>5</v>
      </c>
      <c r="AD637" s="12">
        <v>31</v>
      </c>
      <c r="AG637" s="12" t="s">
        <v>948</v>
      </c>
      <c r="AJ637" s="12" t="s">
        <v>1342</v>
      </c>
      <c r="AK637" s="12" t="s">
        <v>1346</v>
      </c>
      <c r="AL637" s="12" t="b">
        <v>1</v>
      </c>
      <c r="AM637" s="12" t="b">
        <v>0</v>
      </c>
      <c r="AP637" t="s">
        <v>3631</v>
      </c>
      <c r="AQ637" t="s">
        <v>3632</v>
      </c>
      <c r="AR637" t="s">
        <v>3633</v>
      </c>
      <c r="AS637" t="s">
        <v>3634</v>
      </c>
      <c r="AT637" s="44" t="s">
        <v>207</v>
      </c>
      <c r="AU637" t="s">
        <v>4150</v>
      </c>
      <c r="AV637" t="s">
        <v>4151</v>
      </c>
      <c r="AW637" t="s">
        <v>4151</v>
      </c>
      <c r="AX637" t="s">
        <v>4152</v>
      </c>
      <c r="AY637" t="s">
        <v>4148</v>
      </c>
      <c r="AZ637" t="s">
        <v>4149</v>
      </c>
      <c r="BA637" t="s">
        <v>3630</v>
      </c>
      <c r="BB637"/>
    </row>
    <row r="638" spans="1:54" s="12" customFormat="1" x14ac:dyDescent="0.45">
      <c r="A638" s="11">
        <v>45771.565717592588</v>
      </c>
      <c r="B638" s="12">
        <v>412819044</v>
      </c>
      <c r="C638" s="12" t="s">
        <v>3565</v>
      </c>
      <c r="D638" s="12">
        <v>1</v>
      </c>
      <c r="E638" s="12" t="s">
        <v>65</v>
      </c>
      <c r="G638" s="12">
        <v>2590</v>
      </c>
      <c r="H638" s="12" t="s">
        <v>951</v>
      </c>
      <c r="I638" s="12">
        <v>1937</v>
      </c>
      <c r="J638" s="12" t="s">
        <v>952</v>
      </c>
      <c r="K638" s="12" t="s">
        <v>953</v>
      </c>
      <c r="L638" s="12" t="s">
        <v>954</v>
      </c>
      <c r="M638" s="12" t="s">
        <v>267</v>
      </c>
      <c r="N638" s="12" t="s">
        <v>946</v>
      </c>
      <c r="O638" s="12" t="s">
        <v>946</v>
      </c>
      <c r="P638" s="12" t="s">
        <v>1349</v>
      </c>
      <c r="Q638" s="12">
        <v>0</v>
      </c>
      <c r="T638" s="12" t="s">
        <v>3576</v>
      </c>
      <c r="U638" s="12" t="s">
        <v>3577</v>
      </c>
      <c r="V638" s="12" t="s">
        <v>119</v>
      </c>
      <c r="W638" s="12" t="s">
        <v>3578</v>
      </c>
      <c r="X638" s="12">
        <v>4000</v>
      </c>
      <c r="Y638" s="12">
        <v>1919</v>
      </c>
      <c r="Z638" s="12">
        <v>6</v>
      </c>
      <c r="AA638" s="12">
        <v>10</v>
      </c>
      <c r="AE638" s="12" t="s">
        <v>1350</v>
      </c>
      <c r="AG638" s="12" t="s">
        <v>948</v>
      </c>
      <c r="AJ638" s="12" t="s">
        <v>1342</v>
      </c>
      <c r="AK638" s="12" t="s">
        <v>1144</v>
      </c>
      <c r="AL638" s="12" t="b">
        <v>1</v>
      </c>
      <c r="AM638" s="12" t="b">
        <v>0</v>
      </c>
      <c r="AP638" t="s">
        <v>3631</v>
      </c>
      <c r="AQ638" t="s">
        <v>3632</v>
      </c>
      <c r="AR638" t="s">
        <v>3633</v>
      </c>
      <c r="AS638" t="s">
        <v>3634</v>
      </c>
      <c r="AT638" s="44" t="s">
        <v>207</v>
      </c>
      <c r="AU638" t="s">
        <v>4150</v>
      </c>
      <c r="AV638" t="s">
        <v>4155</v>
      </c>
      <c r="AW638" t="s">
        <v>4155</v>
      </c>
      <c r="AX638" t="s">
        <v>4156</v>
      </c>
      <c r="AY638" t="s">
        <v>4153</v>
      </c>
      <c r="AZ638" t="s">
        <v>4154</v>
      </c>
      <c r="BA638" t="s">
        <v>3630</v>
      </c>
      <c r="BB638"/>
    </row>
    <row r="639" spans="1:54" s="12" customFormat="1" x14ac:dyDescent="0.45">
      <c r="A639" s="11">
        <v>45771.565196759257</v>
      </c>
      <c r="B639" s="12">
        <v>412819044</v>
      </c>
      <c r="C639" s="12" t="s">
        <v>3565</v>
      </c>
      <c r="D639" s="12">
        <v>1</v>
      </c>
      <c r="E639" s="12" t="s">
        <v>65</v>
      </c>
      <c r="G639" s="12">
        <v>2590</v>
      </c>
      <c r="H639" s="12" t="s">
        <v>951</v>
      </c>
      <c r="I639" s="12">
        <v>1937</v>
      </c>
      <c r="J639" s="12" t="s">
        <v>952</v>
      </c>
      <c r="K639" s="12" t="s">
        <v>953</v>
      </c>
      <c r="L639" s="12" t="s">
        <v>954</v>
      </c>
      <c r="M639" s="12" t="s">
        <v>267</v>
      </c>
      <c r="N639" s="12" t="s">
        <v>946</v>
      </c>
      <c r="O639" s="12" t="s">
        <v>946</v>
      </c>
      <c r="P639" s="12" t="s">
        <v>1349</v>
      </c>
      <c r="Q639" s="12">
        <v>0</v>
      </c>
      <c r="T639" s="12" t="s">
        <v>3576</v>
      </c>
      <c r="U639" s="12" t="s">
        <v>3577</v>
      </c>
      <c r="V639" s="12" t="s">
        <v>119</v>
      </c>
      <c r="W639" s="12" t="s">
        <v>3578</v>
      </c>
      <c r="X639" s="12">
        <v>4000</v>
      </c>
      <c r="Y639" s="12">
        <v>1919</v>
      </c>
      <c r="Z639" s="12">
        <v>7</v>
      </c>
      <c r="AG639" s="12" t="s">
        <v>948</v>
      </c>
      <c r="AH639" s="12" t="s">
        <v>987</v>
      </c>
      <c r="AJ639" s="12" t="s">
        <v>1342</v>
      </c>
      <c r="AK639" s="12" t="s">
        <v>1144</v>
      </c>
      <c r="AL639" s="12" t="b">
        <v>1</v>
      </c>
      <c r="AM639" s="12" t="b">
        <v>0</v>
      </c>
      <c r="AP639" t="s">
        <v>3631</v>
      </c>
      <c r="AQ639" t="s">
        <v>3632</v>
      </c>
      <c r="AR639" t="s">
        <v>3633</v>
      </c>
      <c r="AS639" t="s">
        <v>3634</v>
      </c>
      <c r="AT639" s="44" t="s">
        <v>207</v>
      </c>
      <c r="AU639" t="s">
        <v>4150</v>
      </c>
      <c r="AV639" t="s">
        <v>4155</v>
      </c>
      <c r="AW639" t="s">
        <v>4155</v>
      </c>
      <c r="AX639" t="s">
        <v>4156</v>
      </c>
      <c r="AY639" t="s">
        <v>4153</v>
      </c>
      <c r="AZ639" t="s">
        <v>4154</v>
      </c>
      <c r="BA639" t="s">
        <v>3630</v>
      </c>
      <c r="BB639"/>
    </row>
    <row r="640" spans="1:54" s="12" customFormat="1" x14ac:dyDescent="0.45">
      <c r="A640" s="11">
        <v>45771.564826388887</v>
      </c>
      <c r="B640" s="12">
        <v>412819044</v>
      </c>
      <c r="C640" s="12" t="s">
        <v>3565</v>
      </c>
      <c r="D640" s="12">
        <v>32</v>
      </c>
      <c r="E640" s="12" t="s">
        <v>1351</v>
      </c>
      <c r="G640" s="12">
        <v>2590</v>
      </c>
      <c r="H640" s="12" t="s">
        <v>951</v>
      </c>
      <c r="I640" s="12">
        <v>1937</v>
      </c>
      <c r="J640" s="12" t="s">
        <v>952</v>
      </c>
      <c r="K640" s="12" t="s">
        <v>953</v>
      </c>
      <c r="L640" s="12" t="s">
        <v>954</v>
      </c>
      <c r="M640" s="12" t="s">
        <v>267</v>
      </c>
      <c r="N640" s="12" t="s">
        <v>946</v>
      </c>
      <c r="O640" s="12" t="s">
        <v>946</v>
      </c>
      <c r="P640" s="12" t="s">
        <v>1349</v>
      </c>
      <c r="Q640" s="12">
        <v>0</v>
      </c>
      <c r="T640" s="12" t="s">
        <v>3576</v>
      </c>
      <c r="U640" s="12" t="s">
        <v>3577</v>
      </c>
      <c r="V640" s="12" t="s">
        <v>119</v>
      </c>
      <c r="W640" s="12" t="s">
        <v>3578</v>
      </c>
      <c r="X640" s="12">
        <v>4000</v>
      </c>
      <c r="Y640" s="12">
        <v>1919</v>
      </c>
      <c r="Z640" s="12">
        <v>6</v>
      </c>
      <c r="AA640" s="12">
        <v>26</v>
      </c>
      <c r="AB640" s="12">
        <v>1919</v>
      </c>
      <c r="AC640" s="12">
        <v>6</v>
      </c>
      <c r="AD640" s="12">
        <v>30</v>
      </c>
      <c r="AG640" s="12" t="s">
        <v>948</v>
      </c>
      <c r="AJ640" s="12" t="s">
        <v>1342</v>
      </c>
      <c r="AK640" s="12" t="s">
        <v>1144</v>
      </c>
      <c r="AL640" s="12" t="b">
        <v>1</v>
      </c>
      <c r="AM640" s="12" t="b">
        <v>0</v>
      </c>
      <c r="AP640" t="s">
        <v>3631</v>
      </c>
      <c r="AQ640" t="s">
        <v>3632</v>
      </c>
      <c r="AR640" t="s">
        <v>3633</v>
      </c>
      <c r="AS640" t="s">
        <v>3634</v>
      </c>
      <c r="AT640" s="44" t="s">
        <v>207</v>
      </c>
      <c r="AU640" t="s">
        <v>4150</v>
      </c>
      <c r="AV640" t="s">
        <v>4155</v>
      </c>
      <c r="AW640" t="s">
        <v>4155</v>
      </c>
      <c r="AX640" t="s">
        <v>4156</v>
      </c>
      <c r="AY640" t="s">
        <v>4153</v>
      </c>
      <c r="AZ640" t="s">
        <v>4154</v>
      </c>
      <c r="BA640" t="s">
        <v>3630</v>
      </c>
      <c r="BB640"/>
    </row>
    <row r="641" spans="1:54" s="12" customFormat="1" x14ac:dyDescent="0.45">
      <c r="A641" s="11">
        <v>45771.56349537037</v>
      </c>
      <c r="B641" s="12">
        <v>412819044</v>
      </c>
      <c r="C641" s="12" t="s">
        <v>3565</v>
      </c>
      <c r="D641" s="12">
        <v>2</v>
      </c>
      <c r="E641" s="12" t="s">
        <v>247</v>
      </c>
      <c r="G641" s="12">
        <v>2590</v>
      </c>
      <c r="H641" s="12" t="s">
        <v>951</v>
      </c>
      <c r="I641" s="12">
        <v>1937</v>
      </c>
      <c r="J641" s="12" t="s">
        <v>952</v>
      </c>
      <c r="K641" s="12" t="s">
        <v>953</v>
      </c>
      <c r="L641" s="12" t="s">
        <v>954</v>
      </c>
      <c r="M641" s="12" t="s">
        <v>267</v>
      </c>
      <c r="N641" s="12" t="s">
        <v>946</v>
      </c>
      <c r="O641" s="12" t="s">
        <v>946</v>
      </c>
      <c r="P641" s="12" t="s">
        <v>972</v>
      </c>
      <c r="Q641" s="12">
        <v>0</v>
      </c>
      <c r="R641" s="12">
        <v>43.289437</v>
      </c>
      <c r="S641" s="12">
        <v>76.994337999999999</v>
      </c>
      <c r="T641" s="12" t="s">
        <v>765</v>
      </c>
      <c r="U641" s="12" t="s">
        <v>766</v>
      </c>
      <c r="V641" s="12" t="s">
        <v>106</v>
      </c>
      <c r="X641" s="12">
        <v>4000</v>
      </c>
      <c r="Y641" s="12">
        <v>1919</v>
      </c>
      <c r="Z641" s="12">
        <v>6</v>
      </c>
      <c r="AA641" s="12">
        <v>1</v>
      </c>
      <c r="AB641" s="12">
        <v>1919</v>
      </c>
      <c r="AC641" s="12">
        <v>6</v>
      </c>
      <c r="AD641" s="12">
        <v>10</v>
      </c>
      <c r="AG641" s="12" t="s">
        <v>948</v>
      </c>
      <c r="AJ641" s="12" t="s">
        <v>1342</v>
      </c>
      <c r="AK641" s="12" t="s">
        <v>1144</v>
      </c>
      <c r="AL641" s="12" t="b">
        <v>1</v>
      </c>
      <c r="AM641" s="12" t="b">
        <v>0</v>
      </c>
      <c r="AP641" t="s">
        <v>3631</v>
      </c>
      <c r="AQ641" t="s">
        <v>3632</v>
      </c>
      <c r="AR641" t="s">
        <v>3633</v>
      </c>
      <c r="AS641" t="s">
        <v>3634</v>
      </c>
      <c r="AT641" s="44" t="s">
        <v>207</v>
      </c>
      <c r="AU641" t="s">
        <v>4150</v>
      </c>
      <c r="AV641" t="s">
        <v>4155</v>
      </c>
      <c r="AW641" t="s">
        <v>4155</v>
      </c>
      <c r="AX641" t="s">
        <v>4156</v>
      </c>
      <c r="AY641" t="s">
        <v>4153</v>
      </c>
      <c r="AZ641" t="s">
        <v>4154</v>
      </c>
      <c r="BA641" t="s">
        <v>3630</v>
      </c>
      <c r="BB641"/>
    </row>
    <row r="642" spans="1:54" s="12" customFormat="1" x14ac:dyDescent="0.45">
      <c r="A642" s="11">
        <v>45771.56322916667</v>
      </c>
      <c r="B642" s="12">
        <v>412819044</v>
      </c>
      <c r="C642" s="12" t="s">
        <v>3565</v>
      </c>
      <c r="D642" s="12">
        <v>1</v>
      </c>
      <c r="E642" s="12" t="s">
        <v>65</v>
      </c>
      <c r="G642" s="12">
        <v>2590</v>
      </c>
      <c r="H642" s="12" t="s">
        <v>951</v>
      </c>
      <c r="I642" s="12">
        <v>1937</v>
      </c>
      <c r="J642" s="12" t="s">
        <v>952</v>
      </c>
      <c r="K642" s="12" t="s">
        <v>953</v>
      </c>
      <c r="L642" s="12" t="s">
        <v>954</v>
      </c>
      <c r="M642" s="12" t="s">
        <v>267</v>
      </c>
      <c r="N642" s="12" t="s">
        <v>946</v>
      </c>
      <c r="O642" s="12" t="s">
        <v>946</v>
      </c>
      <c r="P642" s="12" t="s">
        <v>972</v>
      </c>
      <c r="Q642" s="12">
        <v>0</v>
      </c>
      <c r="R642" s="12">
        <v>43.289437</v>
      </c>
      <c r="S642" s="12">
        <v>76.994337999999999</v>
      </c>
      <c r="T642" s="12" t="s">
        <v>765</v>
      </c>
      <c r="U642" s="12" t="s">
        <v>766</v>
      </c>
      <c r="V642" s="12" t="s">
        <v>106</v>
      </c>
      <c r="X642" s="12">
        <v>4000</v>
      </c>
      <c r="Y642" s="12">
        <v>1919</v>
      </c>
      <c r="Z642" s="12">
        <v>5</v>
      </c>
      <c r="AA642" s="12">
        <v>15</v>
      </c>
      <c r="AB642" s="12">
        <v>1919</v>
      </c>
      <c r="AC642" s="12">
        <v>5</v>
      </c>
      <c r="AD642" s="12">
        <v>31</v>
      </c>
      <c r="AG642" s="12" t="s">
        <v>948</v>
      </c>
      <c r="AJ642" s="12" t="s">
        <v>1342</v>
      </c>
      <c r="AK642" s="12" t="s">
        <v>1144</v>
      </c>
      <c r="AL642" s="12" t="b">
        <v>1</v>
      </c>
      <c r="AM642" s="12" t="b">
        <v>0</v>
      </c>
      <c r="AP642" t="s">
        <v>3631</v>
      </c>
      <c r="AQ642" t="s">
        <v>3632</v>
      </c>
      <c r="AR642" t="s">
        <v>3633</v>
      </c>
      <c r="AS642" t="s">
        <v>3634</v>
      </c>
      <c r="AT642" s="44" t="s">
        <v>207</v>
      </c>
      <c r="AU642" t="s">
        <v>4150</v>
      </c>
      <c r="AV642" t="s">
        <v>4155</v>
      </c>
      <c r="AW642" t="s">
        <v>4155</v>
      </c>
      <c r="AX642" t="s">
        <v>4156</v>
      </c>
      <c r="AY642" t="s">
        <v>4153</v>
      </c>
      <c r="AZ642" t="s">
        <v>4154</v>
      </c>
      <c r="BA642" t="s">
        <v>3630</v>
      </c>
      <c r="BB642"/>
    </row>
    <row r="643" spans="1:54" s="12" customFormat="1" x14ac:dyDescent="0.45">
      <c r="A643" s="11">
        <v>45771.561828703707</v>
      </c>
      <c r="B643" s="12">
        <v>412819044</v>
      </c>
      <c r="C643" s="12" t="s">
        <v>3565</v>
      </c>
      <c r="D643" s="12">
        <v>1</v>
      </c>
      <c r="E643" s="12" t="s">
        <v>65</v>
      </c>
      <c r="G643" s="12">
        <v>2590</v>
      </c>
      <c r="H643" s="12" t="s">
        <v>951</v>
      </c>
      <c r="I643" s="12">
        <v>1937</v>
      </c>
      <c r="J643" s="12" t="s">
        <v>952</v>
      </c>
      <c r="K643" s="12" t="s">
        <v>953</v>
      </c>
      <c r="L643" s="12" t="s">
        <v>954</v>
      </c>
      <c r="M643" s="12" t="s">
        <v>267</v>
      </c>
      <c r="N643" s="12" t="s">
        <v>946</v>
      </c>
      <c r="O643" s="12" t="s">
        <v>946</v>
      </c>
      <c r="P643" s="12" t="s">
        <v>986</v>
      </c>
      <c r="Q643" s="12">
        <v>0</v>
      </c>
      <c r="T643" s="12" t="s">
        <v>3576</v>
      </c>
      <c r="U643" s="12" t="s">
        <v>3577</v>
      </c>
      <c r="V643" s="12" t="s">
        <v>119</v>
      </c>
      <c r="W643" s="12" t="s">
        <v>3578</v>
      </c>
      <c r="X643" s="12">
        <v>6000</v>
      </c>
      <c r="Y643" s="12">
        <v>1919</v>
      </c>
      <c r="Z643" s="12">
        <v>7</v>
      </c>
      <c r="AG643" s="12" t="s">
        <v>948</v>
      </c>
      <c r="AJ643" s="12" t="s">
        <v>1342</v>
      </c>
      <c r="AK643" s="12" t="s">
        <v>1352</v>
      </c>
      <c r="AL643" s="12" t="b">
        <v>1</v>
      </c>
      <c r="AM643" s="12" t="b">
        <v>0</v>
      </c>
      <c r="AP643" t="s">
        <v>3631</v>
      </c>
      <c r="AQ643" t="s">
        <v>3632</v>
      </c>
      <c r="AR643" t="s">
        <v>3633</v>
      </c>
      <c r="AS643" t="s">
        <v>3634</v>
      </c>
      <c r="AT643" s="44" t="s">
        <v>207</v>
      </c>
      <c r="AU643" t="s">
        <v>4159</v>
      </c>
      <c r="AV643" t="s">
        <v>4160</v>
      </c>
      <c r="AW643" t="s">
        <v>4160</v>
      </c>
      <c r="AX643" t="s">
        <v>4161</v>
      </c>
      <c r="AY643" s="40" t="s">
        <v>4157</v>
      </c>
      <c r="AZ643" t="s">
        <v>4158</v>
      </c>
      <c r="BA643" t="s">
        <v>3630</v>
      </c>
      <c r="BB643"/>
    </row>
    <row r="644" spans="1:54" s="12" customFormat="1" x14ac:dyDescent="0.45">
      <c r="A644" s="11">
        <v>45771.561481481483</v>
      </c>
      <c r="B644" s="12">
        <v>412819044</v>
      </c>
      <c r="C644" s="12" t="s">
        <v>3565</v>
      </c>
      <c r="D644" s="12">
        <v>12</v>
      </c>
      <c r="E644" s="12" t="s">
        <v>1353</v>
      </c>
      <c r="G644" s="12">
        <v>2590</v>
      </c>
      <c r="H644" s="12" t="s">
        <v>951</v>
      </c>
      <c r="I644" s="12">
        <v>1937</v>
      </c>
      <c r="J644" s="12" t="s">
        <v>952</v>
      </c>
      <c r="K644" s="12" t="s">
        <v>953</v>
      </c>
      <c r="L644" s="12" t="s">
        <v>954</v>
      </c>
      <c r="M644" s="12" t="s">
        <v>267</v>
      </c>
      <c r="N644" s="12" t="s">
        <v>946</v>
      </c>
      <c r="O644" s="12" t="s">
        <v>946</v>
      </c>
      <c r="P644" s="12" t="s">
        <v>986</v>
      </c>
      <c r="Q644" s="12">
        <v>0</v>
      </c>
      <c r="T644" s="12" t="s">
        <v>3576</v>
      </c>
      <c r="U644" s="12" t="s">
        <v>3577</v>
      </c>
      <c r="V644" s="12" t="s">
        <v>119</v>
      </c>
      <c r="W644" s="12" t="s">
        <v>3578</v>
      </c>
      <c r="X644" s="12">
        <v>6000</v>
      </c>
      <c r="Y644" s="12">
        <v>1919</v>
      </c>
      <c r="Z644" s="12">
        <v>6</v>
      </c>
      <c r="AA644" s="12">
        <v>26</v>
      </c>
      <c r="AB644" s="12">
        <v>1919</v>
      </c>
      <c r="AC644" s="12">
        <v>6</v>
      </c>
      <c r="AD644" s="12">
        <v>29</v>
      </c>
      <c r="AG644" s="12" t="s">
        <v>948</v>
      </c>
      <c r="AJ644" s="12" t="s">
        <v>1342</v>
      </c>
      <c r="AK644" s="12" t="s">
        <v>1352</v>
      </c>
      <c r="AL644" s="12" t="b">
        <v>1</v>
      </c>
      <c r="AM644" s="12" t="b">
        <v>0</v>
      </c>
      <c r="AP644" t="s">
        <v>3631</v>
      </c>
      <c r="AQ644" t="s">
        <v>3632</v>
      </c>
      <c r="AR644" t="s">
        <v>3633</v>
      </c>
      <c r="AS644" t="s">
        <v>3634</v>
      </c>
      <c r="AT644" s="44" t="s">
        <v>207</v>
      </c>
      <c r="AU644" t="s">
        <v>4159</v>
      </c>
      <c r="AV644" t="s">
        <v>4160</v>
      </c>
      <c r="AW644" t="s">
        <v>4160</v>
      </c>
      <c r="AX644" t="s">
        <v>4161</v>
      </c>
      <c r="AY644" s="40" t="s">
        <v>4157</v>
      </c>
      <c r="AZ644" t="s">
        <v>4158</v>
      </c>
      <c r="BA644" t="s">
        <v>3630</v>
      </c>
      <c r="BB644"/>
    </row>
    <row r="645" spans="1:54" s="12" customFormat="1" x14ac:dyDescent="0.45">
      <c r="A645" s="11">
        <v>45771.560833333337</v>
      </c>
      <c r="B645" s="12">
        <v>412819044</v>
      </c>
      <c r="C645" s="12" t="s">
        <v>3565</v>
      </c>
      <c r="D645" s="12">
        <v>2</v>
      </c>
      <c r="E645" s="12" t="s">
        <v>222</v>
      </c>
      <c r="F645" s="12" t="s">
        <v>1354</v>
      </c>
      <c r="G645" s="12">
        <v>2590</v>
      </c>
      <c r="H645" s="12" t="s">
        <v>951</v>
      </c>
      <c r="I645" s="12">
        <v>1937</v>
      </c>
      <c r="J645" s="12" t="s">
        <v>952</v>
      </c>
      <c r="K645" s="12" t="s">
        <v>953</v>
      </c>
      <c r="L645" s="12" t="s">
        <v>954</v>
      </c>
      <c r="M645" s="12" t="s">
        <v>267</v>
      </c>
      <c r="N645" s="12" t="s">
        <v>946</v>
      </c>
      <c r="O645" s="12" t="s">
        <v>946</v>
      </c>
      <c r="P645" s="12" t="s">
        <v>947</v>
      </c>
      <c r="Q645" s="12">
        <v>0</v>
      </c>
      <c r="R645" s="12">
        <v>43.289437</v>
      </c>
      <c r="S645" s="12">
        <v>76.994337999999999</v>
      </c>
      <c r="T645" s="12" t="s">
        <v>765</v>
      </c>
      <c r="U645" s="12" t="s">
        <v>766</v>
      </c>
      <c r="V645" s="12" t="s">
        <v>106</v>
      </c>
      <c r="X645" s="12">
        <v>6000</v>
      </c>
      <c r="Y645" s="12">
        <v>1919</v>
      </c>
      <c r="Z645" s="12">
        <v>6</v>
      </c>
      <c r="AA645" s="12">
        <v>4</v>
      </c>
      <c r="AB645" s="12">
        <v>1919</v>
      </c>
      <c r="AC645" s="12">
        <v>6</v>
      </c>
      <c r="AD645" s="12">
        <v>5</v>
      </c>
      <c r="AG645" s="12" t="s">
        <v>948</v>
      </c>
      <c r="AJ645" s="12" t="s">
        <v>1342</v>
      </c>
      <c r="AK645" s="12" t="s">
        <v>1352</v>
      </c>
      <c r="AL645" s="12" t="b">
        <v>1</v>
      </c>
      <c r="AM645" s="12" t="b">
        <v>0</v>
      </c>
      <c r="AP645" t="s">
        <v>3631</v>
      </c>
      <c r="AQ645" t="s">
        <v>3632</v>
      </c>
      <c r="AR645" t="s">
        <v>3633</v>
      </c>
      <c r="AS645" t="s">
        <v>3634</v>
      </c>
      <c r="AT645" s="44" t="s">
        <v>207</v>
      </c>
      <c r="AU645" t="s">
        <v>4159</v>
      </c>
      <c r="AV645" t="s">
        <v>4160</v>
      </c>
      <c r="AW645" t="s">
        <v>4160</v>
      </c>
      <c r="AX645" t="s">
        <v>4161</v>
      </c>
      <c r="AY645" s="40" t="s">
        <v>4157</v>
      </c>
      <c r="AZ645" t="s">
        <v>4158</v>
      </c>
      <c r="BA645" t="s">
        <v>3630</v>
      </c>
      <c r="BB645"/>
    </row>
    <row r="646" spans="1:54" s="12" customFormat="1" x14ac:dyDescent="0.45">
      <c r="A646" s="11">
        <v>45771.560370370367</v>
      </c>
      <c r="B646" s="12">
        <v>412819044</v>
      </c>
      <c r="C646" s="12" t="s">
        <v>3565</v>
      </c>
      <c r="D646" s="12">
        <v>4</v>
      </c>
      <c r="E646" s="12" t="s">
        <v>835</v>
      </c>
      <c r="F646" s="12" t="s">
        <v>1355</v>
      </c>
      <c r="G646" s="12">
        <v>2590</v>
      </c>
      <c r="H646" s="12" t="s">
        <v>951</v>
      </c>
      <c r="I646" s="12">
        <v>1937</v>
      </c>
      <c r="J646" s="12" t="s">
        <v>952</v>
      </c>
      <c r="K646" s="12" t="s">
        <v>953</v>
      </c>
      <c r="L646" s="12" t="s">
        <v>954</v>
      </c>
      <c r="M646" s="12" t="s">
        <v>267</v>
      </c>
      <c r="N646" s="12" t="s">
        <v>946</v>
      </c>
      <c r="O646" s="12" t="s">
        <v>946</v>
      </c>
      <c r="P646" s="12" t="s">
        <v>947</v>
      </c>
      <c r="Q646" s="12">
        <v>0</v>
      </c>
      <c r="R646" s="12">
        <v>43.289437</v>
      </c>
      <c r="S646" s="12">
        <v>76.994337999999999</v>
      </c>
      <c r="T646" s="12" t="s">
        <v>765</v>
      </c>
      <c r="U646" s="12" t="s">
        <v>766</v>
      </c>
      <c r="V646" s="12" t="s">
        <v>106</v>
      </c>
      <c r="X646" s="12">
        <v>6000</v>
      </c>
      <c r="Y646" s="12">
        <v>1937</v>
      </c>
      <c r="Z646" s="12">
        <v>6</v>
      </c>
      <c r="AA646" s="12">
        <v>12</v>
      </c>
      <c r="AG646" s="12" t="s">
        <v>948</v>
      </c>
      <c r="AH646" s="12" t="s">
        <v>949</v>
      </c>
      <c r="AJ646" s="12" t="s">
        <v>1342</v>
      </c>
      <c r="AK646" s="12" t="s">
        <v>1352</v>
      </c>
      <c r="AL646" s="12" t="b">
        <v>1</v>
      </c>
      <c r="AM646" s="12" t="b">
        <v>0</v>
      </c>
      <c r="AP646" t="s">
        <v>3631</v>
      </c>
      <c r="AQ646" t="s">
        <v>3632</v>
      </c>
      <c r="AR646" t="s">
        <v>3633</v>
      </c>
      <c r="AS646" t="s">
        <v>3634</v>
      </c>
      <c r="AT646" s="44" t="s">
        <v>207</v>
      </c>
      <c r="AU646" t="s">
        <v>4159</v>
      </c>
      <c r="AV646" t="s">
        <v>4160</v>
      </c>
      <c r="AW646" t="s">
        <v>4160</v>
      </c>
      <c r="AX646" t="s">
        <v>4161</v>
      </c>
      <c r="AY646" s="40" t="s">
        <v>4157</v>
      </c>
      <c r="AZ646" t="s">
        <v>4158</v>
      </c>
      <c r="BA646" t="s">
        <v>3630</v>
      </c>
      <c r="BB646"/>
    </row>
    <row r="647" spans="1:54" s="12" customFormat="1" x14ac:dyDescent="0.45">
      <c r="A647" s="11">
        <v>45771.559965277767</v>
      </c>
      <c r="B647" s="12">
        <v>412819044</v>
      </c>
      <c r="C647" s="12" t="s">
        <v>3565</v>
      </c>
      <c r="D647" s="12">
        <v>5</v>
      </c>
      <c r="E647" s="12" t="s">
        <v>473</v>
      </c>
      <c r="G647" s="12">
        <v>2590</v>
      </c>
      <c r="H647" s="12" t="s">
        <v>951</v>
      </c>
      <c r="I647" s="12">
        <v>1937</v>
      </c>
      <c r="J647" s="12" t="s">
        <v>952</v>
      </c>
      <c r="K647" s="12" t="s">
        <v>953</v>
      </c>
      <c r="L647" s="12" t="s">
        <v>954</v>
      </c>
      <c r="M647" s="12" t="s">
        <v>267</v>
      </c>
      <c r="N647" s="12" t="s">
        <v>946</v>
      </c>
      <c r="O647" s="12" t="s">
        <v>946</v>
      </c>
      <c r="P647" s="12" t="s">
        <v>947</v>
      </c>
      <c r="Q647" s="12">
        <v>0</v>
      </c>
      <c r="R647" s="12">
        <v>43.289437</v>
      </c>
      <c r="S647" s="12">
        <v>76.994337999999999</v>
      </c>
      <c r="T647" s="12" t="s">
        <v>765</v>
      </c>
      <c r="U647" s="12" t="s">
        <v>766</v>
      </c>
      <c r="V647" s="12" t="s">
        <v>106</v>
      </c>
      <c r="X647" s="12">
        <v>6000</v>
      </c>
      <c r="Y647" s="12">
        <v>1920</v>
      </c>
      <c r="Z647" s="12">
        <v>6</v>
      </c>
      <c r="AA647" s="12">
        <v>9</v>
      </c>
      <c r="AE647" s="12" t="s">
        <v>1356</v>
      </c>
      <c r="AG647" s="12" t="s">
        <v>948</v>
      </c>
      <c r="AJ647" s="12" t="s">
        <v>1342</v>
      </c>
      <c r="AK647" s="12" t="s">
        <v>1352</v>
      </c>
      <c r="AL647" s="12" t="b">
        <v>1</v>
      </c>
      <c r="AM647" s="12" t="b">
        <v>0</v>
      </c>
      <c r="AP647" t="s">
        <v>3631</v>
      </c>
      <c r="AQ647" t="s">
        <v>3632</v>
      </c>
      <c r="AR647" t="s">
        <v>3633</v>
      </c>
      <c r="AS647" t="s">
        <v>3634</v>
      </c>
      <c r="AT647" s="44" t="s">
        <v>207</v>
      </c>
      <c r="AU647" t="s">
        <v>4159</v>
      </c>
      <c r="AV647" t="s">
        <v>4160</v>
      </c>
      <c r="AW647" t="s">
        <v>4160</v>
      </c>
      <c r="AX647" t="s">
        <v>4161</v>
      </c>
      <c r="AY647" s="40" t="s">
        <v>4157</v>
      </c>
      <c r="AZ647" t="s">
        <v>4158</v>
      </c>
      <c r="BA647" t="s">
        <v>3630</v>
      </c>
      <c r="BB647"/>
    </row>
    <row r="648" spans="1:54" s="12" customFormat="1" x14ac:dyDescent="0.45">
      <c r="A648" s="11">
        <v>45771.559351851851</v>
      </c>
      <c r="B648" s="12">
        <v>412819044</v>
      </c>
      <c r="C648" s="12" t="s">
        <v>3565</v>
      </c>
      <c r="D648" s="12">
        <v>9</v>
      </c>
      <c r="E648" s="12" t="s">
        <v>1208</v>
      </c>
      <c r="G648" s="12">
        <v>2590</v>
      </c>
      <c r="H648" s="12" t="s">
        <v>951</v>
      </c>
      <c r="I648" s="12">
        <v>1937</v>
      </c>
      <c r="J648" s="12" t="s">
        <v>952</v>
      </c>
      <c r="K648" s="12" t="s">
        <v>953</v>
      </c>
      <c r="L648" s="12" t="s">
        <v>954</v>
      </c>
      <c r="M648" s="12" t="s">
        <v>267</v>
      </c>
      <c r="N648" s="12" t="s">
        <v>946</v>
      </c>
      <c r="O648" s="12" t="s">
        <v>946</v>
      </c>
      <c r="P648" s="12" t="s">
        <v>947</v>
      </c>
      <c r="Q648" s="12">
        <v>0</v>
      </c>
      <c r="R648" s="12">
        <v>43.289437</v>
      </c>
      <c r="S648" s="12">
        <v>76.994337999999999</v>
      </c>
      <c r="T648" s="12" t="s">
        <v>765</v>
      </c>
      <c r="U648" s="12" t="s">
        <v>766</v>
      </c>
      <c r="V648" s="12" t="s">
        <v>106</v>
      </c>
      <c r="X648" s="12">
        <v>6000</v>
      </c>
      <c r="Y648" s="12">
        <v>1919</v>
      </c>
      <c r="Z648" s="12">
        <v>6</v>
      </c>
      <c r="AA648" s="12">
        <v>4</v>
      </c>
      <c r="AB648" s="12">
        <v>1919</v>
      </c>
      <c r="AC648" s="12">
        <v>6</v>
      </c>
      <c r="AD648" s="12">
        <v>5</v>
      </c>
      <c r="AE648" s="12" t="s">
        <v>1122</v>
      </c>
      <c r="AG648" s="12" t="s">
        <v>948</v>
      </c>
      <c r="AJ648" s="12" t="s">
        <v>1342</v>
      </c>
      <c r="AK648" s="12" t="s">
        <v>1352</v>
      </c>
      <c r="AL648" s="12" t="b">
        <v>1</v>
      </c>
      <c r="AM648" s="12" t="b">
        <v>0</v>
      </c>
      <c r="AP648" t="s">
        <v>3631</v>
      </c>
      <c r="AQ648" t="s">
        <v>3632</v>
      </c>
      <c r="AR648" t="s">
        <v>3633</v>
      </c>
      <c r="AS648" t="s">
        <v>3634</v>
      </c>
      <c r="AT648" s="44" t="s">
        <v>207</v>
      </c>
      <c r="AU648" t="s">
        <v>4159</v>
      </c>
      <c r="AV648" t="s">
        <v>4160</v>
      </c>
      <c r="AW648" t="s">
        <v>4160</v>
      </c>
      <c r="AX648" t="s">
        <v>4161</v>
      </c>
      <c r="AY648" s="40" t="s">
        <v>4157</v>
      </c>
      <c r="AZ648" t="s">
        <v>4158</v>
      </c>
      <c r="BA648" t="s">
        <v>3630</v>
      </c>
      <c r="BB648"/>
    </row>
    <row r="649" spans="1:54" s="12" customFormat="1" x14ac:dyDescent="0.45">
      <c r="A649" s="11">
        <v>45771.558622685188</v>
      </c>
      <c r="B649" s="12">
        <v>412819044</v>
      </c>
      <c r="C649" s="12" t="s">
        <v>3565</v>
      </c>
      <c r="D649" s="12">
        <v>2</v>
      </c>
      <c r="E649" s="12" t="s">
        <v>247</v>
      </c>
      <c r="G649" s="12">
        <v>2590</v>
      </c>
      <c r="H649" s="12" t="s">
        <v>951</v>
      </c>
      <c r="I649" s="12">
        <v>1937</v>
      </c>
      <c r="J649" s="12" t="s">
        <v>952</v>
      </c>
      <c r="K649" s="12" t="s">
        <v>953</v>
      </c>
      <c r="L649" s="12" t="s">
        <v>954</v>
      </c>
      <c r="M649" s="12" t="s">
        <v>267</v>
      </c>
      <c r="N649" s="12" t="s">
        <v>946</v>
      </c>
      <c r="O649" s="12" t="s">
        <v>946</v>
      </c>
      <c r="P649" s="12" t="s">
        <v>947</v>
      </c>
      <c r="Q649" s="12">
        <v>0</v>
      </c>
      <c r="R649" s="12">
        <v>43.289437</v>
      </c>
      <c r="S649" s="12">
        <v>76.994337999999999</v>
      </c>
      <c r="T649" s="12" t="s">
        <v>765</v>
      </c>
      <c r="U649" s="12" t="s">
        <v>766</v>
      </c>
      <c r="V649" s="12" t="s">
        <v>106</v>
      </c>
      <c r="X649" s="12">
        <v>6000</v>
      </c>
      <c r="Y649" s="12">
        <v>1920</v>
      </c>
      <c r="Z649" s="12">
        <v>6</v>
      </c>
      <c r="AA649" s="12">
        <v>8</v>
      </c>
      <c r="AE649" s="12" t="s">
        <v>1357</v>
      </c>
      <c r="AG649" s="12" t="s">
        <v>948</v>
      </c>
      <c r="AJ649" s="12" t="s">
        <v>1342</v>
      </c>
      <c r="AK649" s="12" t="s">
        <v>1352</v>
      </c>
      <c r="AL649" s="12" t="b">
        <v>1</v>
      </c>
      <c r="AM649" s="12" t="b">
        <v>0</v>
      </c>
      <c r="AP649" t="s">
        <v>3631</v>
      </c>
      <c r="AQ649" t="s">
        <v>3632</v>
      </c>
      <c r="AR649" t="s">
        <v>3633</v>
      </c>
      <c r="AS649" t="s">
        <v>3634</v>
      </c>
      <c r="AT649" s="44" t="s">
        <v>207</v>
      </c>
      <c r="AU649" t="s">
        <v>4159</v>
      </c>
      <c r="AV649" t="s">
        <v>4160</v>
      </c>
      <c r="AW649" t="s">
        <v>4160</v>
      </c>
      <c r="AX649" t="s">
        <v>4161</v>
      </c>
      <c r="AY649" s="40" t="s">
        <v>4157</v>
      </c>
      <c r="AZ649" t="s">
        <v>4158</v>
      </c>
      <c r="BA649" t="s">
        <v>3630</v>
      </c>
      <c r="BB649"/>
    </row>
    <row r="650" spans="1:54" s="12" customFormat="1" x14ac:dyDescent="0.45">
      <c r="A650" s="11">
        <v>45771.558240740742</v>
      </c>
      <c r="B650" s="12">
        <v>412819044</v>
      </c>
      <c r="C650" s="12" t="s">
        <v>3565</v>
      </c>
      <c r="D650" s="12">
        <v>5</v>
      </c>
      <c r="E650" s="12" t="s">
        <v>1358</v>
      </c>
      <c r="G650" s="12">
        <v>2590</v>
      </c>
      <c r="H650" s="12" t="s">
        <v>951</v>
      </c>
      <c r="I650" s="12">
        <v>1937</v>
      </c>
      <c r="J650" s="12" t="s">
        <v>952</v>
      </c>
      <c r="K650" s="12" t="s">
        <v>953</v>
      </c>
      <c r="L650" s="12" t="s">
        <v>954</v>
      </c>
      <c r="M650" s="12" t="s">
        <v>267</v>
      </c>
      <c r="N650" s="12" t="s">
        <v>946</v>
      </c>
      <c r="O650" s="12" t="s">
        <v>946</v>
      </c>
      <c r="P650" s="12" t="s">
        <v>947</v>
      </c>
      <c r="Q650" s="12">
        <v>0</v>
      </c>
      <c r="R650" s="12">
        <v>43.289437</v>
      </c>
      <c r="S650" s="12">
        <v>76.994337999999999</v>
      </c>
      <c r="T650" s="12" t="s">
        <v>765</v>
      </c>
      <c r="U650" s="12" t="s">
        <v>766</v>
      </c>
      <c r="V650" s="12" t="s">
        <v>106</v>
      </c>
      <c r="X650" s="12">
        <v>6000</v>
      </c>
      <c r="Y650" s="12">
        <v>1921</v>
      </c>
      <c r="Z650" s="12">
        <v>7</v>
      </c>
      <c r="AG650" s="12" t="s">
        <v>948</v>
      </c>
      <c r="AH650" s="12" t="s">
        <v>955</v>
      </c>
      <c r="AJ650" s="12" t="s">
        <v>1342</v>
      </c>
      <c r="AK650" s="12" t="s">
        <v>1352</v>
      </c>
      <c r="AL650" s="12" t="b">
        <v>1</v>
      </c>
      <c r="AM650" s="12" t="b">
        <v>0</v>
      </c>
      <c r="AP650" t="s">
        <v>3631</v>
      </c>
      <c r="AQ650" t="s">
        <v>3632</v>
      </c>
      <c r="AR650" t="s">
        <v>3633</v>
      </c>
      <c r="AS650" t="s">
        <v>3634</v>
      </c>
      <c r="AT650" s="44" t="s">
        <v>207</v>
      </c>
      <c r="AU650" t="s">
        <v>4159</v>
      </c>
      <c r="AV650" t="s">
        <v>4160</v>
      </c>
      <c r="AW650" t="s">
        <v>4160</v>
      </c>
      <c r="AX650" t="s">
        <v>4161</v>
      </c>
      <c r="AY650" s="40" t="s">
        <v>4157</v>
      </c>
      <c r="AZ650" t="s">
        <v>4158</v>
      </c>
      <c r="BA650" t="s">
        <v>3630</v>
      </c>
      <c r="BB650"/>
    </row>
    <row r="651" spans="1:54" s="12" customFormat="1" x14ac:dyDescent="0.45">
      <c r="A651" s="11">
        <v>45771.557696759257</v>
      </c>
      <c r="B651" s="12">
        <v>412819044</v>
      </c>
      <c r="C651" s="12" t="s">
        <v>3565</v>
      </c>
      <c r="D651" s="12">
        <v>3</v>
      </c>
      <c r="E651" s="12" t="s">
        <v>846</v>
      </c>
      <c r="G651" s="12">
        <v>2590</v>
      </c>
      <c r="H651" s="12" t="s">
        <v>951</v>
      </c>
      <c r="I651" s="12">
        <v>1937</v>
      </c>
      <c r="J651" s="12" t="s">
        <v>952</v>
      </c>
      <c r="K651" s="12" t="s">
        <v>953</v>
      </c>
      <c r="L651" s="12" t="s">
        <v>954</v>
      </c>
      <c r="M651" s="12" t="s">
        <v>267</v>
      </c>
      <c r="N651" s="12" t="s">
        <v>946</v>
      </c>
      <c r="O651" s="12" t="s">
        <v>946</v>
      </c>
      <c r="P651" s="12" t="s">
        <v>947</v>
      </c>
      <c r="Q651" s="12">
        <v>0</v>
      </c>
      <c r="R651" s="12">
        <v>43.289437</v>
      </c>
      <c r="S651" s="12">
        <v>76.994337999999999</v>
      </c>
      <c r="T651" s="12" t="s">
        <v>765</v>
      </c>
      <c r="U651" s="12" t="s">
        <v>766</v>
      </c>
      <c r="V651" s="12" t="s">
        <v>106</v>
      </c>
      <c r="X651" s="12">
        <v>6000</v>
      </c>
      <c r="Y651" s="12">
        <v>1919</v>
      </c>
      <c r="Z651" s="12">
        <v>7</v>
      </c>
      <c r="AA651" s="12">
        <v>10</v>
      </c>
      <c r="AB651" s="12">
        <v>1919</v>
      </c>
      <c r="AC651" s="12">
        <v>7</v>
      </c>
      <c r="AD651" s="12">
        <v>22</v>
      </c>
      <c r="AG651" s="12" t="s">
        <v>948</v>
      </c>
      <c r="AH651" s="12" t="s">
        <v>1359</v>
      </c>
      <c r="AJ651" s="12" t="s">
        <v>1342</v>
      </c>
      <c r="AK651" s="12" t="s">
        <v>1352</v>
      </c>
      <c r="AL651" s="12" t="b">
        <v>1</v>
      </c>
      <c r="AM651" s="12" t="b">
        <v>0</v>
      </c>
      <c r="AP651" t="s">
        <v>3631</v>
      </c>
      <c r="AQ651" t="s">
        <v>3632</v>
      </c>
      <c r="AR651" t="s">
        <v>3633</v>
      </c>
      <c r="AS651" t="s">
        <v>3634</v>
      </c>
      <c r="AT651" s="44" t="s">
        <v>207</v>
      </c>
      <c r="AU651" t="s">
        <v>4159</v>
      </c>
      <c r="AV651" t="s">
        <v>4160</v>
      </c>
      <c r="AW651" t="s">
        <v>4160</v>
      </c>
      <c r="AX651" t="s">
        <v>4161</v>
      </c>
      <c r="AY651" s="40" t="s">
        <v>4157</v>
      </c>
      <c r="AZ651" t="s">
        <v>4158</v>
      </c>
      <c r="BA651" t="s">
        <v>3630</v>
      </c>
      <c r="BB651"/>
    </row>
    <row r="652" spans="1:54" s="12" customFormat="1" x14ac:dyDescent="0.45">
      <c r="A652" s="11">
        <v>45771.557256944448</v>
      </c>
      <c r="B652" s="12">
        <v>412819044</v>
      </c>
      <c r="C652" s="12" t="s">
        <v>3565</v>
      </c>
      <c r="D652" s="12">
        <v>56</v>
      </c>
      <c r="E652" s="12" t="s">
        <v>1361</v>
      </c>
      <c r="G652" s="12">
        <v>2590</v>
      </c>
      <c r="H652" s="12" t="s">
        <v>951</v>
      </c>
      <c r="I652" s="12">
        <v>1937</v>
      </c>
      <c r="J652" s="12" t="s">
        <v>952</v>
      </c>
      <c r="K652" s="12" t="s">
        <v>953</v>
      </c>
      <c r="L652" s="12" t="s">
        <v>954</v>
      </c>
      <c r="M652" s="12" t="s">
        <v>267</v>
      </c>
      <c r="N652" s="12" t="s">
        <v>946</v>
      </c>
      <c r="O652" s="12" t="s">
        <v>946</v>
      </c>
      <c r="P652" s="12" t="s">
        <v>947</v>
      </c>
      <c r="Q652" s="12">
        <v>0</v>
      </c>
      <c r="R652" s="12">
        <v>43.289437</v>
      </c>
      <c r="S652" s="12">
        <v>76.994337999999999</v>
      </c>
      <c r="T652" s="12" t="s">
        <v>765</v>
      </c>
      <c r="U652" s="12" t="s">
        <v>766</v>
      </c>
      <c r="V652" s="12" t="s">
        <v>106</v>
      </c>
      <c r="X652" s="12">
        <v>6000</v>
      </c>
      <c r="Y652" s="12">
        <v>1919</v>
      </c>
      <c r="Z652" s="12">
        <v>6</v>
      </c>
      <c r="AA652" s="12">
        <v>1</v>
      </c>
      <c r="AB652" s="12">
        <v>1920</v>
      </c>
      <c r="AC652" s="12">
        <v>6</v>
      </c>
      <c r="AD652" s="12">
        <v>29</v>
      </c>
      <c r="AG652" s="12" t="s">
        <v>948</v>
      </c>
      <c r="AH652" s="12" t="s">
        <v>1360</v>
      </c>
      <c r="AJ652" s="12" t="s">
        <v>1342</v>
      </c>
      <c r="AK652" s="12" t="s">
        <v>1352</v>
      </c>
      <c r="AL652" s="12" t="b">
        <v>1</v>
      </c>
      <c r="AM652" s="12" t="b">
        <v>0</v>
      </c>
      <c r="AP652" t="s">
        <v>3631</v>
      </c>
      <c r="AQ652" t="s">
        <v>3632</v>
      </c>
      <c r="AR652" t="s">
        <v>3633</v>
      </c>
      <c r="AS652" t="s">
        <v>3634</v>
      </c>
      <c r="AT652" s="44" t="s">
        <v>207</v>
      </c>
      <c r="AU652" t="s">
        <v>4159</v>
      </c>
      <c r="AV652" t="s">
        <v>4160</v>
      </c>
      <c r="AW652" t="s">
        <v>4160</v>
      </c>
      <c r="AX652" t="s">
        <v>4161</v>
      </c>
      <c r="AY652" s="40" t="s">
        <v>4157</v>
      </c>
      <c r="AZ652" t="s">
        <v>4158</v>
      </c>
      <c r="BA652" t="s">
        <v>3630</v>
      </c>
      <c r="BB652"/>
    </row>
    <row r="653" spans="1:54" s="12" customFormat="1" x14ac:dyDescent="0.45">
      <c r="A653" s="11">
        <v>45771.556018518517</v>
      </c>
      <c r="B653" s="12">
        <v>412819044</v>
      </c>
      <c r="C653" s="12" t="s">
        <v>3565</v>
      </c>
      <c r="D653" s="12">
        <v>9</v>
      </c>
      <c r="E653" s="12" t="s">
        <v>1362</v>
      </c>
      <c r="G653" s="12">
        <v>2590</v>
      </c>
      <c r="H653" s="12" t="s">
        <v>951</v>
      </c>
      <c r="I653" s="12">
        <v>1937</v>
      </c>
      <c r="J653" s="12" t="s">
        <v>952</v>
      </c>
      <c r="K653" s="12" t="s">
        <v>953</v>
      </c>
      <c r="L653" s="12" t="s">
        <v>954</v>
      </c>
      <c r="M653" s="12" t="s">
        <v>267</v>
      </c>
      <c r="N653" s="12" t="s">
        <v>946</v>
      </c>
      <c r="O653" s="12" t="s">
        <v>946</v>
      </c>
      <c r="P653" s="12" t="s">
        <v>947</v>
      </c>
      <c r="Q653" s="12">
        <v>0</v>
      </c>
      <c r="R653" s="12">
        <v>43.289437</v>
      </c>
      <c r="S653" s="12">
        <v>76.994337999999999</v>
      </c>
      <c r="T653" s="12" t="s">
        <v>765</v>
      </c>
      <c r="U653" s="12" t="s">
        <v>766</v>
      </c>
      <c r="V653" s="12" t="s">
        <v>106</v>
      </c>
      <c r="X653" s="12">
        <v>6000</v>
      </c>
      <c r="Y653" s="12">
        <v>1919</v>
      </c>
      <c r="Z653" s="12">
        <v>5</v>
      </c>
      <c r="AA653" s="12">
        <v>1</v>
      </c>
      <c r="AB653" s="12">
        <v>1919</v>
      </c>
      <c r="AC653" s="12">
        <v>5</v>
      </c>
      <c r="AD653" s="12">
        <v>31</v>
      </c>
      <c r="AG653" s="12" t="s">
        <v>948</v>
      </c>
      <c r="AJ653" s="12" t="s">
        <v>1342</v>
      </c>
      <c r="AK653" s="12" t="s">
        <v>1352</v>
      </c>
      <c r="AL653" s="12" t="b">
        <v>1</v>
      </c>
      <c r="AM653" s="12" t="b">
        <v>0</v>
      </c>
      <c r="AP653" t="s">
        <v>3631</v>
      </c>
      <c r="AQ653" t="s">
        <v>3632</v>
      </c>
      <c r="AR653" t="s">
        <v>3633</v>
      </c>
      <c r="AS653" t="s">
        <v>3634</v>
      </c>
      <c r="AT653" s="44" t="s">
        <v>207</v>
      </c>
      <c r="AU653" t="s">
        <v>4159</v>
      </c>
      <c r="AV653" t="s">
        <v>4160</v>
      </c>
      <c r="AW653" t="s">
        <v>4160</v>
      </c>
      <c r="AX653" t="s">
        <v>4161</v>
      </c>
      <c r="AY653" s="40" t="s">
        <v>4157</v>
      </c>
      <c r="AZ653" t="s">
        <v>4158</v>
      </c>
      <c r="BA653" t="s">
        <v>3630</v>
      </c>
      <c r="BB653"/>
    </row>
    <row r="654" spans="1:54" s="12" customFormat="1" x14ac:dyDescent="0.45">
      <c r="A654" s="11">
        <v>45771.555092592593</v>
      </c>
      <c r="B654" s="12">
        <v>412819044</v>
      </c>
      <c r="C654" s="12" t="s">
        <v>3565</v>
      </c>
      <c r="D654" s="12">
        <v>1</v>
      </c>
      <c r="E654" s="12" t="s">
        <v>65</v>
      </c>
      <c r="G654" s="12">
        <v>2590</v>
      </c>
      <c r="H654" s="12" t="s">
        <v>951</v>
      </c>
      <c r="I654" s="12">
        <v>1937</v>
      </c>
      <c r="J654" s="12" t="s">
        <v>952</v>
      </c>
      <c r="K654" s="12" t="s">
        <v>953</v>
      </c>
      <c r="L654" s="12" t="s">
        <v>954</v>
      </c>
      <c r="M654" s="12" t="s">
        <v>267</v>
      </c>
      <c r="N654" s="12" t="s">
        <v>946</v>
      </c>
      <c r="O654" s="12" t="s">
        <v>946</v>
      </c>
      <c r="P654" s="12" t="s">
        <v>946</v>
      </c>
      <c r="Q654" s="12">
        <v>0</v>
      </c>
      <c r="V654" s="12" t="s">
        <v>119</v>
      </c>
      <c r="X654" s="12">
        <v>6000</v>
      </c>
      <c r="Y654" s="12">
        <v>1937</v>
      </c>
      <c r="AG654" s="12" t="s">
        <v>948</v>
      </c>
      <c r="AH654" s="12" t="s">
        <v>997</v>
      </c>
      <c r="AJ654" s="12" t="s">
        <v>1342</v>
      </c>
      <c r="AK654" s="12" t="s">
        <v>1352</v>
      </c>
      <c r="AL654" s="12" t="b">
        <v>1</v>
      </c>
      <c r="AM654" s="12" t="b">
        <v>0</v>
      </c>
      <c r="AP654" t="s">
        <v>3631</v>
      </c>
      <c r="AQ654" t="s">
        <v>3632</v>
      </c>
      <c r="AR654" t="s">
        <v>3633</v>
      </c>
      <c r="AS654" t="s">
        <v>3634</v>
      </c>
      <c r="AT654" s="44" t="s">
        <v>207</v>
      </c>
      <c r="AU654" t="s">
        <v>4159</v>
      </c>
      <c r="AV654" t="s">
        <v>4160</v>
      </c>
      <c r="AW654" t="s">
        <v>4160</v>
      </c>
      <c r="AX654" t="s">
        <v>4161</v>
      </c>
      <c r="AY654" s="40" t="s">
        <v>4157</v>
      </c>
      <c r="AZ654" t="s">
        <v>4158</v>
      </c>
      <c r="BA654" t="s">
        <v>3630</v>
      </c>
      <c r="BB654"/>
    </row>
    <row r="655" spans="1:54" s="12" customFormat="1" x14ac:dyDescent="0.45">
      <c r="A655" s="11">
        <v>45771.55467592593</v>
      </c>
      <c r="B655" s="12">
        <v>412819044</v>
      </c>
      <c r="C655" s="12" t="s">
        <v>3565</v>
      </c>
      <c r="D655" s="12">
        <v>1</v>
      </c>
      <c r="E655" s="12" t="s">
        <v>65</v>
      </c>
      <c r="F655" s="12" t="s">
        <v>992</v>
      </c>
      <c r="G655" s="12">
        <v>2590</v>
      </c>
      <c r="H655" s="12" t="s">
        <v>951</v>
      </c>
      <c r="I655" s="12">
        <v>1937</v>
      </c>
      <c r="J655" s="12" t="s">
        <v>952</v>
      </c>
      <c r="K655" s="12" t="s">
        <v>953</v>
      </c>
      <c r="L655" s="12" t="s">
        <v>954</v>
      </c>
      <c r="M655" s="12" t="s">
        <v>267</v>
      </c>
      <c r="N655" s="12" t="s">
        <v>946</v>
      </c>
      <c r="O655" s="12" t="s">
        <v>946</v>
      </c>
      <c r="P655" s="12" t="s">
        <v>946</v>
      </c>
      <c r="Q655" s="12">
        <v>0</v>
      </c>
      <c r="V655" s="12" t="s">
        <v>119</v>
      </c>
      <c r="X655" s="12">
        <v>6000</v>
      </c>
      <c r="Y655" s="12">
        <v>1919</v>
      </c>
      <c r="Z655" s="12">
        <v>5</v>
      </c>
      <c r="AA655" s="12">
        <v>29</v>
      </c>
      <c r="AG655" s="12" t="s">
        <v>948</v>
      </c>
      <c r="AJ655" s="12" t="s">
        <v>1342</v>
      </c>
      <c r="AK655" s="12" t="s">
        <v>1352</v>
      </c>
      <c r="AL655" s="12" t="b">
        <v>1</v>
      </c>
      <c r="AM655" s="12" t="b">
        <v>0</v>
      </c>
      <c r="AP655" t="s">
        <v>3631</v>
      </c>
      <c r="AQ655" t="s">
        <v>3632</v>
      </c>
      <c r="AR655" t="s">
        <v>3633</v>
      </c>
      <c r="AS655" t="s">
        <v>3634</v>
      </c>
      <c r="AT655" s="44" t="s">
        <v>207</v>
      </c>
      <c r="AU655" t="s">
        <v>4159</v>
      </c>
      <c r="AV655" t="s">
        <v>4160</v>
      </c>
      <c r="AW655" t="s">
        <v>4160</v>
      </c>
      <c r="AX655" t="s">
        <v>4161</v>
      </c>
      <c r="AY655" s="40" t="s">
        <v>4157</v>
      </c>
      <c r="AZ655" t="s">
        <v>4158</v>
      </c>
      <c r="BA655" t="s">
        <v>3630</v>
      </c>
      <c r="BB655"/>
    </row>
    <row r="656" spans="1:54" s="12" customFormat="1" x14ac:dyDescent="0.45">
      <c r="A656" s="11">
        <v>45771.554108796292</v>
      </c>
      <c r="B656" s="12">
        <v>412819044</v>
      </c>
      <c r="C656" s="12" t="s">
        <v>3565</v>
      </c>
      <c r="D656" s="12">
        <v>1</v>
      </c>
      <c r="E656" s="12" t="s">
        <v>65</v>
      </c>
      <c r="G656" s="12">
        <v>2590</v>
      </c>
      <c r="H656" s="12" t="s">
        <v>951</v>
      </c>
      <c r="I656" s="12">
        <v>1937</v>
      </c>
      <c r="J656" s="12" t="s">
        <v>952</v>
      </c>
      <c r="K656" s="12" t="s">
        <v>953</v>
      </c>
      <c r="L656" s="12" t="s">
        <v>954</v>
      </c>
      <c r="M656" s="12" t="s">
        <v>267</v>
      </c>
      <c r="N656" s="12" t="s">
        <v>946</v>
      </c>
      <c r="O656" s="12" t="s">
        <v>946</v>
      </c>
      <c r="P656" s="12" t="s">
        <v>1363</v>
      </c>
      <c r="Q656" s="12">
        <v>0</v>
      </c>
      <c r="R656" s="12">
        <v>43.130749000000002</v>
      </c>
      <c r="S656" s="12">
        <v>76.908208000000002</v>
      </c>
      <c r="T656" s="12" t="s">
        <v>942</v>
      </c>
      <c r="U656" s="12" t="s">
        <v>943</v>
      </c>
      <c r="V656" s="12" t="s">
        <v>106</v>
      </c>
      <c r="X656" s="12">
        <v>6000</v>
      </c>
      <c r="Y656" s="12">
        <v>1920</v>
      </c>
      <c r="Z656" s="12">
        <v>7</v>
      </c>
      <c r="AA656" s="12">
        <v>18</v>
      </c>
      <c r="AE656" s="12" t="s">
        <v>1364</v>
      </c>
      <c r="AG656" s="12" t="s">
        <v>948</v>
      </c>
      <c r="AJ656" s="12" t="s">
        <v>1342</v>
      </c>
      <c r="AK656" s="12" t="s">
        <v>1352</v>
      </c>
      <c r="AL656" s="12" t="b">
        <v>1</v>
      </c>
      <c r="AM656" s="12" t="b">
        <v>0</v>
      </c>
      <c r="AP656" t="s">
        <v>3631</v>
      </c>
      <c r="AQ656" t="s">
        <v>3632</v>
      </c>
      <c r="AR656" t="s">
        <v>3633</v>
      </c>
      <c r="AS656" t="s">
        <v>3634</v>
      </c>
      <c r="AT656" s="44" t="s">
        <v>207</v>
      </c>
      <c r="AU656" t="s">
        <v>4159</v>
      </c>
      <c r="AV656" t="s">
        <v>4160</v>
      </c>
      <c r="AW656" t="s">
        <v>4160</v>
      </c>
      <c r="AX656" t="s">
        <v>4161</v>
      </c>
      <c r="AY656" s="40" t="s">
        <v>4157</v>
      </c>
      <c r="AZ656" t="s">
        <v>4158</v>
      </c>
      <c r="BA656" t="s">
        <v>3630</v>
      </c>
      <c r="BB656"/>
    </row>
    <row r="657" spans="1:54" s="12" customFormat="1" x14ac:dyDescent="0.45">
      <c r="A657" s="11">
        <v>45771.551192129627</v>
      </c>
      <c r="B657" s="12">
        <v>412819044</v>
      </c>
      <c r="C657" s="12" t="s">
        <v>3565</v>
      </c>
      <c r="D657" s="12">
        <v>5</v>
      </c>
      <c r="E657" s="12" t="s">
        <v>1274</v>
      </c>
      <c r="F657" s="12" t="s">
        <v>1366</v>
      </c>
      <c r="G657" s="12">
        <v>2590</v>
      </c>
      <c r="H657" s="12" t="s">
        <v>951</v>
      </c>
      <c r="I657" s="12">
        <v>1937</v>
      </c>
      <c r="J657" s="12" t="s">
        <v>952</v>
      </c>
      <c r="K657" s="12" t="s">
        <v>953</v>
      </c>
      <c r="L657" s="12" t="s">
        <v>954</v>
      </c>
      <c r="M657" s="12" t="s">
        <v>267</v>
      </c>
      <c r="N657" s="12" t="s">
        <v>946</v>
      </c>
      <c r="O657" s="12" t="s">
        <v>946</v>
      </c>
      <c r="P657" s="12" t="s">
        <v>1363</v>
      </c>
      <c r="Q657" s="12">
        <v>0</v>
      </c>
      <c r="R657" s="12">
        <v>43.130749000000002</v>
      </c>
      <c r="S657" s="12">
        <v>76.908208000000002</v>
      </c>
      <c r="T657" s="12" t="s">
        <v>942</v>
      </c>
      <c r="U657" s="12" t="s">
        <v>943</v>
      </c>
      <c r="V657" s="12" t="s">
        <v>106</v>
      </c>
      <c r="X657" s="12">
        <v>6000</v>
      </c>
      <c r="Y657" s="12">
        <v>1937</v>
      </c>
      <c r="AE657" s="12" t="s">
        <v>1364</v>
      </c>
      <c r="AG657" s="12" t="s">
        <v>948</v>
      </c>
      <c r="AH657" s="12" t="s">
        <v>969</v>
      </c>
      <c r="AJ657" s="12" t="s">
        <v>1342</v>
      </c>
      <c r="AK657" s="12" t="s">
        <v>1365</v>
      </c>
      <c r="AL657" s="12" t="b">
        <v>1</v>
      </c>
      <c r="AM657" s="12" t="b">
        <v>0</v>
      </c>
      <c r="AP657" t="s">
        <v>3631</v>
      </c>
      <c r="AQ657" t="s">
        <v>3632</v>
      </c>
      <c r="AR657" t="s">
        <v>3633</v>
      </c>
      <c r="AS657" t="s">
        <v>3634</v>
      </c>
      <c r="AT657" s="44" t="s">
        <v>207</v>
      </c>
      <c r="AU657" t="s">
        <v>4164</v>
      </c>
      <c r="AV657" t="s">
        <v>4165</v>
      </c>
      <c r="AW657" t="s">
        <v>4165</v>
      </c>
      <c r="AX657" t="s">
        <v>4166</v>
      </c>
      <c r="AY657" t="s">
        <v>4162</v>
      </c>
      <c r="AZ657" t="s">
        <v>4163</v>
      </c>
      <c r="BA657" t="s">
        <v>3630</v>
      </c>
      <c r="BB657"/>
    </row>
    <row r="658" spans="1:54" s="12" customFormat="1" x14ac:dyDescent="0.45">
      <c r="A658" s="11">
        <v>45771.550104166672</v>
      </c>
      <c r="B658" s="12">
        <v>412819044</v>
      </c>
      <c r="C658" s="12" t="s">
        <v>3565</v>
      </c>
      <c r="D658" s="12">
        <v>1</v>
      </c>
      <c r="E658" s="12" t="s">
        <v>65</v>
      </c>
      <c r="G658" s="12">
        <v>2590</v>
      </c>
      <c r="H658" s="12" t="s">
        <v>951</v>
      </c>
      <c r="I658" s="12">
        <v>1937</v>
      </c>
      <c r="J658" s="12" t="s">
        <v>952</v>
      </c>
      <c r="K658" s="12" t="s">
        <v>953</v>
      </c>
      <c r="L658" s="12" t="s">
        <v>954</v>
      </c>
      <c r="M658" s="12" t="s">
        <v>267</v>
      </c>
      <c r="N658" s="12" t="s">
        <v>946</v>
      </c>
      <c r="O658" s="12" t="s">
        <v>946</v>
      </c>
      <c r="P658" s="12" t="s">
        <v>946</v>
      </c>
      <c r="Q658" s="12">
        <v>0</v>
      </c>
      <c r="V658" s="12" t="s">
        <v>119</v>
      </c>
      <c r="X658" s="12">
        <v>5000</v>
      </c>
      <c r="Y658" s="12">
        <v>1937</v>
      </c>
      <c r="Z658" s="12">
        <v>7</v>
      </c>
      <c r="AA658" s="12">
        <v>18</v>
      </c>
      <c r="AB658" s="12">
        <v>1937</v>
      </c>
      <c r="AC658" s="12">
        <v>7</v>
      </c>
      <c r="AD658" s="12">
        <v>20</v>
      </c>
      <c r="AG658" s="12" t="s">
        <v>948</v>
      </c>
      <c r="AH658" s="12" t="s">
        <v>949</v>
      </c>
      <c r="AJ658" s="12" t="s">
        <v>1342</v>
      </c>
      <c r="AK658" s="12" t="s">
        <v>1365</v>
      </c>
      <c r="AL658" s="12" t="b">
        <v>1</v>
      </c>
      <c r="AM658" s="12" t="b">
        <v>0</v>
      </c>
      <c r="AP658" t="s">
        <v>3631</v>
      </c>
      <c r="AQ658" t="s">
        <v>3632</v>
      </c>
      <c r="AR658" t="s">
        <v>3633</v>
      </c>
      <c r="AS658" t="s">
        <v>3634</v>
      </c>
      <c r="AT658" s="44" t="s">
        <v>207</v>
      </c>
      <c r="AU658" t="s">
        <v>4164</v>
      </c>
      <c r="AV658" t="s">
        <v>4165</v>
      </c>
      <c r="AW658" t="s">
        <v>4165</v>
      </c>
      <c r="AX658" t="s">
        <v>4166</v>
      </c>
      <c r="AY658" t="s">
        <v>4162</v>
      </c>
      <c r="AZ658" t="s">
        <v>4163</v>
      </c>
      <c r="BA658" t="s">
        <v>3630</v>
      </c>
      <c r="BB658"/>
    </row>
    <row r="659" spans="1:54" s="12" customFormat="1" x14ac:dyDescent="0.45">
      <c r="A659" s="11">
        <v>45771.549571759257</v>
      </c>
      <c r="B659" s="12">
        <v>412819044</v>
      </c>
      <c r="C659" s="12" t="s">
        <v>3565</v>
      </c>
      <c r="D659" s="12">
        <v>1</v>
      </c>
      <c r="E659" s="12" t="s">
        <v>65</v>
      </c>
      <c r="G659" s="12">
        <v>2590</v>
      </c>
      <c r="H659" s="12" t="s">
        <v>951</v>
      </c>
      <c r="I659" s="12">
        <v>1937</v>
      </c>
      <c r="J659" s="12" t="s">
        <v>952</v>
      </c>
      <c r="K659" s="12" t="s">
        <v>953</v>
      </c>
      <c r="L659" s="12" t="s">
        <v>954</v>
      </c>
      <c r="M659" s="12" t="s">
        <v>267</v>
      </c>
      <c r="N659" s="12" t="s">
        <v>946</v>
      </c>
      <c r="O659" s="12" t="s">
        <v>946</v>
      </c>
      <c r="P659" s="12" t="s">
        <v>946</v>
      </c>
      <c r="Q659" s="12">
        <v>0</v>
      </c>
      <c r="V659" s="12" t="s">
        <v>119</v>
      </c>
      <c r="X659" s="12">
        <v>5000</v>
      </c>
      <c r="Y659" s="12">
        <v>1919</v>
      </c>
      <c r="Z659" s="12">
        <v>6</v>
      </c>
      <c r="AA659" s="12">
        <v>25</v>
      </c>
      <c r="AB659" s="12">
        <v>1919</v>
      </c>
      <c r="AC659" s="12">
        <v>6</v>
      </c>
      <c r="AD659" s="12">
        <v>30</v>
      </c>
      <c r="AG659" s="12" t="s">
        <v>948</v>
      </c>
      <c r="AJ659" s="12" t="s">
        <v>1342</v>
      </c>
      <c r="AK659" s="12" t="s">
        <v>1365</v>
      </c>
      <c r="AL659" s="12" t="b">
        <v>1</v>
      </c>
      <c r="AM659" s="12" t="b">
        <v>0</v>
      </c>
      <c r="AP659" t="s">
        <v>3631</v>
      </c>
      <c r="AQ659" t="s">
        <v>3632</v>
      </c>
      <c r="AR659" t="s">
        <v>3633</v>
      </c>
      <c r="AS659" t="s">
        <v>3634</v>
      </c>
      <c r="AT659" s="44" t="s">
        <v>207</v>
      </c>
      <c r="AU659" t="s">
        <v>4164</v>
      </c>
      <c r="AV659" t="s">
        <v>4165</v>
      </c>
      <c r="AW659" t="s">
        <v>4165</v>
      </c>
      <c r="AX659" t="s">
        <v>4166</v>
      </c>
      <c r="AY659" t="s">
        <v>4162</v>
      </c>
      <c r="AZ659" t="s">
        <v>4163</v>
      </c>
      <c r="BA659" t="s">
        <v>3630</v>
      </c>
      <c r="BB659"/>
    </row>
    <row r="660" spans="1:54" s="12" customFormat="1" x14ac:dyDescent="0.45">
      <c r="A660" s="11">
        <v>45771.548703703702</v>
      </c>
      <c r="B660" s="12">
        <v>412819044</v>
      </c>
      <c r="C660" s="12" t="s">
        <v>3565</v>
      </c>
      <c r="D660" s="12">
        <v>1</v>
      </c>
      <c r="E660" s="12" t="s">
        <v>65</v>
      </c>
      <c r="G660" s="12">
        <v>2590</v>
      </c>
      <c r="H660" s="12" t="s">
        <v>951</v>
      </c>
      <c r="I660" s="12">
        <v>1937</v>
      </c>
      <c r="J660" s="12" t="s">
        <v>952</v>
      </c>
      <c r="K660" s="12" t="s">
        <v>953</v>
      </c>
      <c r="L660" s="12" t="s">
        <v>954</v>
      </c>
      <c r="M660" s="12" t="s">
        <v>267</v>
      </c>
      <c r="N660" s="12" t="s">
        <v>946</v>
      </c>
      <c r="O660" s="12" t="s">
        <v>946</v>
      </c>
      <c r="P660" s="12" t="s">
        <v>1367</v>
      </c>
      <c r="Q660" s="12">
        <v>0</v>
      </c>
      <c r="R660" s="12">
        <v>43.173715000000001</v>
      </c>
      <c r="S660" s="12">
        <v>77.039698999999999</v>
      </c>
      <c r="T660" s="12" t="s">
        <v>1177</v>
      </c>
      <c r="U660" s="12" t="s">
        <v>1178</v>
      </c>
      <c r="V660" s="12" t="s">
        <v>106</v>
      </c>
      <c r="X660" s="12">
        <v>5000</v>
      </c>
      <c r="Y660" s="12">
        <v>1937</v>
      </c>
      <c r="Z660" s="12">
        <v>6</v>
      </c>
      <c r="AA660" s="12">
        <v>29</v>
      </c>
      <c r="AB660" s="12">
        <v>1937</v>
      </c>
      <c r="AC660" s="12">
        <v>7</v>
      </c>
      <c r="AD660" s="12">
        <v>3</v>
      </c>
      <c r="AG660" s="12" t="s">
        <v>948</v>
      </c>
      <c r="AH660" s="12" t="s">
        <v>949</v>
      </c>
      <c r="AJ660" s="12" t="s">
        <v>1342</v>
      </c>
      <c r="AK660" s="12" t="s">
        <v>1365</v>
      </c>
      <c r="AL660" s="12" t="b">
        <v>1</v>
      </c>
      <c r="AM660" s="12" t="b">
        <v>0</v>
      </c>
      <c r="AP660" t="s">
        <v>3631</v>
      </c>
      <c r="AQ660" t="s">
        <v>3632</v>
      </c>
      <c r="AR660" t="s">
        <v>3633</v>
      </c>
      <c r="AS660" t="s">
        <v>3634</v>
      </c>
      <c r="AT660" s="44" t="s">
        <v>207</v>
      </c>
      <c r="AU660" t="s">
        <v>4164</v>
      </c>
      <c r="AV660" t="s">
        <v>4165</v>
      </c>
      <c r="AW660" t="s">
        <v>4165</v>
      </c>
      <c r="AX660" t="s">
        <v>4166</v>
      </c>
      <c r="AY660" t="s">
        <v>4162</v>
      </c>
      <c r="AZ660" t="s">
        <v>4163</v>
      </c>
      <c r="BA660" t="s">
        <v>3630</v>
      </c>
      <c r="BB660"/>
    </row>
    <row r="661" spans="1:54" s="12" customFormat="1" x14ac:dyDescent="0.45">
      <c r="A661" s="11">
        <v>45771.545717592591</v>
      </c>
      <c r="B661" s="12">
        <v>412819044</v>
      </c>
      <c r="C661" s="12" t="s">
        <v>3565</v>
      </c>
      <c r="D661" s="12">
        <v>1</v>
      </c>
      <c r="E661" s="12" t="s">
        <v>51</v>
      </c>
      <c r="G661" s="12">
        <v>2590</v>
      </c>
      <c r="H661" s="12" t="s">
        <v>951</v>
      </c>
      <c r="I661" s="12">
        <v>1937</v>
      </c>
      <c r="J661" s="12" t="s">
        <v>952</v>
      </c>
      <c r="K661" s="12" t="s">
        <v>953</v>
      </c>
      <c r="L661" s="12" t="s">
        <v>954</v>
      </c>
      <c r="M661" s="12" t="s">
        <v>267</v>
      </c>
      <c r="N661" s="12" t="s">
        <v>946</v>
      </c>
      <c r="O661" s="12" t="s">
        <v>946</v>
      </c>
      <c r="P661" s="12" t="s">
        <v>947</v>
      </c>
      <c r="Q661" s="12">
        <v>0</v>
      </c>
      <c r="R661" s="12">
        <v>43.289437</v>
      </c>
      <c r="S661" s="12">
        <v>76.994337999999999</v>
      </c>
      <c r="T661" s="12" t="s">
        <v>765</v>
      </c>
      <c r="U661" s="12" t="s">
        <v>766</v>
      </c>
      <c r="V661" s="12" t="s">
        <v>106</v>
      </c>
      <c r="X661" s="12">
        <v>6000</v>
      </c>
      <c r="Y661" s="12">
        <v>1920</v>
      </c>
      <c r="Z661" s="12">
        <v>6</v>
      </c>
      <c r="AA661" s="12">
        <v>25</v>
      </c>
      <c r="AB661" s="12">
        <v>1920</v>
      </c>
      <c r="AC661" s="12">
        <v>6</v>
      </c>
      <c r="AD661" s="12">
        <v>30</v>
      </c>
      <c r="AG661" s="12" t="s">
        <v>948</v>
      </c>
      <c r="AJ661" s="12" t="s">
        <v>1342</v>
      </c>
      <c r="AK661" s="12" t="s">
        <v>1365</v>
      </c>
      <c r="AL661" s="12" t="b">
        <v>1</v>
      </c>
      <c r="AM661" s="12" t="b">
        <v>0</v>
      </c>
      <c r="AP661" t="s">
        <v>3631</v>
      </c>
      <c r="AQ661" t="s">
        <v>3632</v>
      </c>
      <c r="AR661" t="s">
        <v>3633</v>
      </c>
      <c r="AS661" t="s">
        <v>3634</v>
      </c>
      <c r="AT661" s="44" t="s">
        <v>207</v>
      </c>
      <c r="AU661" t="s">
        <v>4164</v>
      </c>
      <c r="AV661" t="s">
        <v>4165</v>
      </c>
      <c r="AW661" t="s">
        <v>4165</v>
      </c>
      <c r="AX661" t="s">
        <v>4166</v>
      </c>
      <c r="AY661" t="s">
        <v>4162</v>
      </c>
      <c r="AZ661" t="s">
        <v>4163</v>
      </c>
      <c r="BA661" t="s">
        <v>3630</v>
      </c>
      <c r="BB661"/>
    </row>
    <row r="662" spans="1:54" s="12" customFormat="1" x14ac:dyDescent="0.45">
      <c r="A662" s="11">
        <v>45771.54519675926</v>
      </c>
      <c r="B662" s="12">
        <v>412819044</v>
      </c>
      <c r="C662" s="12" t="s">
        <v>3565</v>
      </c>
      <c r="D662" s="12">
        <v>1</v>
      </c>
      <c r="E662" s="12" t="s">
        <v>65</v>
      </c>
      <c r="G662" s="12">
        <v>2590</v>
      </c>
      <c r="H662" s="12" t="s">
        <v>951</v>
      </c>
      <c r="I662" s="12">
        <v>1937</v>
      </c>
      <c r="J662" s="12" t="s">
        <v>952</v>
      </c>
      <c r="K662" s="12" t="s">
        <v>953</v>
      </c>
      <c r="L662" s="12" t="s">
        <v>954</v>
      </c>
      <c r="M662" s="12" t="s">
        <v>267</v>
      </c>
      <c r="N662" s="12" t="s">
        <v>946</v>
      </c>
      <c r="O662" s="12" t="s">
        <v>946</v>
      </c>
      <c r="P662" s="12" t="s">
        <v>947</v>
      </c>
      <c r="Q662" s="12">
        <v>0</v>
      </c>
      <c r="R662" s="12">
        <v>43.289437</v>
      </c>
      <c r="S662" s="12">
        <v>76.994337999999999</v>
      </c>
      <c r="T662" s="12" t="s">
        <v>765</v>
      </c>
      <c r="U662" s="12" t="s">
        <v>766</v>
      </c>
      <c r="V662" s="12" t="s">
        <v>106</v>
      </c>
      <c r="X662" s="12">
        <v>6000</v>
      </c>
      <c r="Y662" s="12">
        <v>1921</v>
      </c>
      <c r="Z662" s="12">
        <v>7</v>
      </c>
      <c r="AG662" s="12" t="s">
        <v>948</v>
      </c>
      <c r="AH662" s="12" t="s">
        <v>955</v>
      </c>
      <c r="AJ662" s="12" t="s">
        <v>1342</v>
      </c>
      <c r="AK662" s="12" t="s">
        <v>1365</v>
      </c>
      <c r="AL662" s="12" t="b">
        <v>1</v>
      </c>
      <c r="AM662" s="12" t="b">
        <v>0</v>
      </c>
      <c r="AP662" t="s">
        <v>3631</v>
      </c>
      <c r="AQ662" t="s">
        <v>3632</v>
      </c>
      <c r="AR662" t="s">
        <v>3633</v>
      </c>
      <c r="AS662" t="s">
        <v>3634</v>
      </c>
      <c r="AT662" s="44" t="s">
        <v>207</v>
      </c>
      <c r="AU662" t="s">
        <v>4164</v>
      </c>
      <c r="AV662" t="s">
        <v>4165</v>
      </c>
      <c r="AW662" t="s">
        <v>4165</v>
      </c>
      <c r="AX662" t="s">
        <v>4166</v>
      </c>
      <c r="AY662" t="s">
        <v>4162</v>
      </c>
      <c r="AZ662" t="s">
        <v>4163</v>
      </c>
      <c r="BA662" t="s">
        <v>3630</v>
      </c>
      <c r="BB662"/>
    </row>
    <row r="663" spans="1:54" s="12" customFormat="1" x14ac:dyDescent="0.45">
      <c r="A663" s="11">
        <v>45771.541990740741</v>
      </c>
      <c r="B663" s="12">
        <v>412819044</v>
      </c>
      <c r="C663" s="12" t="s">
        <v>3565</v>
      </c>
      <c r="D663" s="12">
        <v>1</v>
      </c>
      <c r="E663" s="12" t="s">
        <v>51</v>
      </c>
      <c r="G663" s="12">
        <v>2590</v>
      </c>
      <c r="H663" s="12" t="s">
        <v>951</v>
      </c>
      <c r="I663" s="12">
        <v>1937</v>
      </c>
      <c r="J663" s="12" t="s">
        <v>952</v>
      </c>
      <c r="K663" s="12" t="s">
        <v>953</v>
      </c>
      <c r="L663" s="12" t="s">
        <v>954</v>
      </c>
      <c r="M663" s="12" t="s">
        <v>267</v>
      </c>
      <c r="N663" s="12" t="s">
        <v>946</v>
      </c>
      <c r="O663" s="12" t="s">
        <v>946</v>
      </c>
      <c r="P663" s="12" t="s">
        <v>1368</v>
      </c>
      <c r="Q663" s="12">
        <v>0</v>
      </c>
      <c r="R663" s="12">
        <v>46.123257000000002</v>
      </c>
      <c r="S663" s="12">
        <v>80.927994999999996</v>
      </c>
      <c r="T663" s="12" t="s">
        <v>1369</v>
      </c>
      <c r="U663" s="12" t="s">
        <v>1370</v>
      </c>
      <c r="V663" s="12" t="s">
        <v>106</v>
      </c>
      <c r="X663" s="12">
        <v>30000</v>
      </c>
      <c r="Y663" s="12">
        <v>1914</v>
      </c>
      <c r="Z663" s="12">
        <v>7</v>
      </c>
      <c r="AA663" s="12">
        <v>13</v>
      </c>
      <c r="AG663" s="12" t="s">
        <v>948</v>
      </c>
      <c r="AI663" s="12" t="s">
        <v>207</v>
      </c>
      <c r="AJ663" s="12" t="s">
        <v>1371</v>
      </c>
      <c r="AK663" s="12" t="s">
        <v>1372</v>
      </c>
      <c r="AL663" s="12" t="b">
        <v>1</v>
      </c>
      <c r="AM663" s="12" t="b">
        <v>0</v>
      </c>
      <c r="AP663" t="s">
        <v>3631</v>
      </c>
      <c r="AQ663" t="s">
        <v>3632</v>
      </c>
      <c r="AR663" t="s">
        <v>3633</v>
      </c>
      <c r="AS663" t="s">
        <v>3634</v>
      </c>
      <c r="AT663" s="44" t="s">
        <v>207</v>
      </c>
      <c r="AU663" t="s">
        <v>1371</v>
      </c>
      <c r="AV663" t="s">
        <v>4167</v>
      </c>
      <c r="AW663" t="s">
        <v>4167</v>
      </c>
      <c r="AX663" t="s">
        <v>3942</v>
      </c>
      <c r="AY663" t="s">
        <v>4167</v>
      </c>
      <c r="AZ663" t="s">
        <v>4168</v>
      </c>
      <c r="BA663" t="s">
        <v>3630</v>
      </c>
      <c r="BB663"/>
    </row>
    <row r="664" spans="1:54" s="12" customFormat="1" x14ac:dyDescent="0.45">
      <c r="A664" s="11">
        <v>45771.537557870368</v>
      </c>
      <c r="B664" s="12">
        <v>412819044</v>
      </c>
      <c r="C664" s="12" t="s">
        <v>3565</v>
      </c>
      <c r="D664" s="12">
        <v>1</v>
      </c>
      <c r="E664" s="12" t="s">
        <v>65</v>
      </c>
      <c r="G664" s="12">
        <v>2590</v>
      </c>
      <c r="H664" s="12" t="s">
        <v>951</v>
      </c>
      <c r="I664" s="12">
        <v>1937</v>
      </c>
      <c r="J664" s="12" t="s">
        <v>952</v>
      </c>
      <c r="K664" s="12" t="s">
        <v>953</v>
      </c>
      <c r="L664" s="12" t="s">
        <v>954</v>
      </c>
      <c r="M664" s="12" t="s">
        <v>267</v>
      </c>
      <c r="N664" s="12" t="s">
        <v>946</v>
      </c>
      <c r="O664" s="12" t="s">
        <v>946</v>
      </c>
      <c r="P664" s="12" t="s">
        <v>1373</v>
      </c>
      <c r="Q664" s="12">
        <v>0</v>
      </c>
      <c r="R664" s="12">
        <v>43.289437</v>
      </c>
      <c r="S664" s="12">
        <v>76.994337999999999</v>
      </c>
      <c r="T664" s="12" t="s">
        <v>765</v>
      </c>
      <c r="U664" s="12" t="s">
        <v>766</v>
      </c>
      <c r="V664" s="12" t="s">
        <v>106</v>
      </c>
      <c r="X664" s="12">
        <v>6000</v>
      </c>
      <c r="Y664" s="12">
        <v>1921</v>
      </c>
      <c r="AG664" s="12" t="s">
        <v>948</v>
      </c>
      <c r="AI664" s="12" t="s">
        <v>887</v>
      </c>
      <c r="AJ664" s="12" t="s">
        <v>769</v>
      </c>
      <c r="AK664" s="12" t="s">
        <v>1374</v>
      </c>
      <c r="AL664" s="12" t="b">
        <v>1</v>
      </c>
      <c r="AM664" s="12" t="b">
        <v>0</v>
      </c>
      <c r="AP664" t="s">
        <v>3631</v>
      </c>
      <c r="AQ664" t="s">
        <v>3632</v>
      </c>
      <c r="AR664" t="s">
        <v>3633</v>
      </c>
      <c r="AS664" t="s">
        <v>3634</v>
      </c>
      <c r="AT664" s="44" t="s">
        <v>887</v>
      </c>
      <c r="AU664" t="s">
        <v>769</v>
      </c>
      <c r="AV664" t="s">
        <v>4169</v>
      </c>
      <c r="AW664" t="s">
        <v>4169</v>
      </c>
      <c r="AX664" t="s">
        <v>4171</v>
      </c>
      <c r="AY664" t="s">
        <v>4169</v>
      </c>
      <c r="AZ664" t="s">
        <v>4170</v>
      </c>
      <c r="BA664" t="s">
        <v>3630</v>
      </c>
      <c r="BB664"/>
    </row>
    <row r="665" spans="1:54" s="12" customFormat="1" x14ac:dyDescent="0.45">
      <c r="A665" s="11">
        <v>45771.537222222221</v>
      </c>
      <c r="B665" s="12">
        <v>412819044</v>
      </c>
      <c r="C665" s="12" t="s">
        <v>3565</v>
      </c>
      <c r="D665" s="12">
        <v>1</v>
      </c>
      <c r="E665" s="12" t="s">
        <v>65</v>
      </c>
      <c r="G665" s="12">
        <v>2590</v>
      </c>
      <c r="H665" s="12" t="s">
        <v>951</v>
      </c>
      <c r="I665" s="12">
        <v>1937</v>
      </c>
      <c r="J665" s="12" t="s">
        <v>952</v>
      </c>
      <c r="K665" s="12" t="s">
        <v>953</v>
      </c>
      <c r="L665" s="12" t="s">
        <v>954</v>
      </c>
      <c r="M665" s="12" t="s">
        <v>267</v>
      </c>
      <c r="N665" s="12" t="s">
        <v>946</v>
      </c>
      <c r="O665" s="12" t="s">
        <v>946</v>
      </c>
      <c r="P665" s="12" t="s">
        <v>1373</v>
      </c>
      <c r="Q665" s="12">
        <v>0</v>
      </c>
      <c r="R665" s="12">
        <v>43.289437</v>
      </c>
      <c r="S665" s="12">
        <v>76.994337999999999</v>
      </c>
      <c r="T665" s="12" t="s">
        <v>765</v>
      </c>
      <c r="U665" s="12" t="s">
        <v>766</v>
      </c>
      <c r="V665" s="12" t="s">
        <v>106</v>
      </c>
      <c r="X665" s="12">
        <v>6000</v>
      </c>
      <c r="Y665" s="12">
        <v>1920</v>
      </c>
      <c r="Z665" s="12">
        <v>8</v>
      </c>
      <c r="AB665" s="12">
        <v>1920</v>
      </c>
      <c r="AC665" s="12">
        <v>9</v>
      </c>
      <c r="AG665" s="12" t="s">
        <v>948</v>
      </c>
      <c r="AI665" s="12" t="s">
        <v>887</v>
      </c>
      <c r="AJ665" s="12" t="s">
        <v>769</v>
      </c>
      <c r="AK665" s="12" t="s">
        <v>1374</v>
      </c>
      <c r="AL665" s="12" t="b">
        <v>1</v>
      </c>
      <c r="AM665" s="12" t="b">
        <v>0</v>
      </c>
      <c r="AP665" t="s">
        <v>3631</v>
      </c>
      <c r="AQ665" t="s">
        <v>3632</v>
      </c>
      <c r="AR665" t="s">
        <v>3633</v>
      </c>
      <c r="AS665" t="s">
        <v>3634</v>
      </c>
      <c r="AT665" s="44" t="s">
        <v>887</v>
      </c>
      <c r="AU665" t="s">
        <v>769</v>
      </c>
      <c r="AV665" t="s">
        <v>4169</v>
      </c>
      <c r="AW665" t="s">
        <v>4169</v>
      </c>
      <c r="AX665" t="s">
        <v>4171</v>
      </c>
      <c r="AY665" t="s">
        <v>4169</v>
      </c>
      <c r="AZ665" t="s">
        <v>4170</v>
      </c>
      <c r="BA665" t="s">
        <v>3630</v>
      </c>
      <c r="BB665"/>
    </row>
    <row r="666" spans="1:54" s="12" customFormat="1" x14ac:dyDescent="0.45">
      <c r="A666" s="11">
        <v>45771.536608796298</v>
      </c>
      <c r="B666" s="12">
        <v>412819044</v>
      </c>
      <c r="C666" s="12" t="s">
        <v>3565</v>
      </c>
      <c r="D666" s="12">
        <v>1</v>
      </c>
      <c r="E666" s="12" t="s">
        <v>65</v>
      </c>
      <c r="G666" s="12">
        <v>2590</v>
      </c>
      <c r="H666" s="12" t="s">
        <v>951</v>
      </c>
      <c r="I666" s="12">
        <v>1937</v>
      </c>
      <c r="J666" s="12" t="s">
        <v>952</v>
      </c>
      <c r="K666" s="12" t="s">
        <v>953</v>
      </c>
      <c r="L666" s="12" t="s">
        <v>954</v>
      </c>
      <c r="M666" s="12" t="s">
        <v>267</v>
      </c>
      <c r="N666" s="12" t="s">
        <v>946</v>
      </c>
      <c r="O666" s="12" t="s">
        <v>946</v>
      </c>
      <c r="P666" s="12" t="s">
        <v>1373</v>
      </c>
      <c r="Q666" s="12">
        <v>0</v>
      </c>
      <c r="R666" s="12">
        <v>43.289437</v>
      </c>
      <c r="S666" s="12">
        <v>76.994337999999999</v>
      </c>
      <c r="T666" s="12" t="s">
        <v>765</v>
      </c>
      <c r="U666" s="12" t="s">
        <v>766</v>
      </c>
      <c r="V666" s="12" t="s">
        <v>106</v>
      </c>
      <c r="X666" s="12">
        <v>6000</v>
      </c>
      <c r="Y666" s="12">
        <v>1919</v>
      </c>
      <c r="Z666" s="12">
        <v>6</v>
      </c>
      <c r="AG666" s="12" t="s">
        <v>948</v>
      </c>
      <c r="AI666" s="12" t="s">
        <v>887</v>
      </c>
      <c r="AJ666" s="12" t="s">
        <v>769</v>
      </c>
      <c r="AK666" s="12" t="s">
        <v>1374</v>
      </c>
      <c r="AL666" s="12" t="b">
        <v>1</v>
      </c>
      <c r="AM666" s="12" t="b">
        <v>0</v>
      </c>
      <c r="AP666" t="s">
        <v>3631</v>
      </c>
      <c r="AQ666" t="s">
        <v>3632</v>
      </c>
      <c r="AR666" t="s">
        <v>3633</v>
      </c>
      <c r="AS666" t="s">
        <v>3634</v>
      </c>
      <c r="AT666" s="44" t="s">
        <v>887</v>
      </c>
      <c r="AU666" t="s">
        <v>769</v>
      </c>
      <c r="AV666" t="s">
        <v>4169</v>
      </c>
      <c r="AW666" t="s">
        <v>4169</v>
      </c>
      <c r="AX666" t="s">
        <v>4171</v>
      </c>
      <c r="AY666" t="s">
        <v>4169</v>
      </c>
      <c r="AZ666" t="s">
        <v>4170</v>
      </c>
      <c r="BA666" t="s">
        <v>3630</v>
      </c>
      <c r="BB666"/>
    </row>
    <row r="667" spans="1:54" s="12" customFormat="1" x14ac:dyDescent="0.45">
      <c r="A667" s="11">
        <v>45771.53634259259</v>
      </c>
      <c r="B667" s="12">
        <v>412819044</v>
      </c>
      <c r="C667" s="12" t="s">
        <v>3565</v>
      </c>
      <c r="D667" s="12">
        <v>1</v>
      </c>
      <c r="E667" s="12" t="s">
        <v>65</v>
      </c>
      <c r="G667" s="12">
        <v>2590</v>
      </c>
      <c r="H667" s="12" t="s">
        <v>951</v>
      </c>
      <c r="I667" s="12">
        <v>1937</v>
      </c>
      <c r="J667" s="12" t="s">
        <v>952</v>
      </c>
      <c r="K667" s="12" t="s">
        <v>953</v>
      </c>
      <c r="L667" s="12" t="s">
        <v>954</v>
      </c>
      <c r="M667" s="12" t="s">
        <v>267</v>
      </c>
      <c r="N667" s="12" t="s">
        <v>946</v>
      </c>
      <c r="O667" s="12" t="s">
        <v>946</v>
      </c>
      <c r="P667" s="12" t="s">
        <v>1373</v>
      </c>
      <c r="Q667" s="12">
        <v>0</v>
      </c>
      <c r="R667" s="12">
        <v>43.289437</v>
      </c>
      <c r="S667" s="12">
        <v>76.994337999999999</v>
      </c>
      <c r="T667" s="12" t="s">
        <v>765</v>
      </c>
      <c r="U667" s="12" t="s">
        <v>766</v>
      </c>
      <c r="V667" s="12" t="s">
        <v>106</v>
      </c>
      <c r="X667" s="12">
        <v>6000</v>
      </c>
      <c r="Y667" s="12">
        <v>1919</v>
      </c>
      <c r="Z667" s="12">
        <v>6</v>
      </c>
      <c r="AA667" s="12">
        <v>13</v>
      </c>
      <c r="AG667" s="12" t="s">
        <v>948</v>
      </c>
      <c r="AI667" s="12" t="s">
        <v>887</v>
      </c>
      <c r="AJ667" s="12" t="s">
        <v>769</v>
      </c>
      <c r="AK667" s="12" t="s">
        <v>1374</v>
      </c>
      <c r="AL667" s="12" t="b">
        <v>1</v>
      </c>
      <c r="AM667" s="12" t="b">
        <v>0</v>
      </c>
      <c r="AP667" t="s">
        <v>3631</v>
      </c>
      <c r="AQ667" t="s">
        <v>3632</v>
      </c>
      <c r="AR667" t="s">
        <v>3633</v>
      </c>
      <c r="AS667" t="s">
        <v>3634</v>
      </c>
      <c r="AT667" s="44" t="s">
        <v>887</v>
      </c>
      <c r="AU667" t="s">
        <v>769</v>
      </c>
      <c r="AV667" t="s">
        <v>4169</v>
      </c>
      <c r="AW667" t="s">
        <v>4169</v>
      </c>
      <c r="AX667" t="s">
        <v>4171</v>
      </c>
      <c r="AY667" t="s">
        <v>4169</v>
      </c>
      <c r="AZ667" t="s">
        <v>4170</v>
      </c>
      <c r="BA667" t="s">
        <v>3630</v>
      </c>
      <c r="BB667"/>
    </row>
    <row r="668" spans="1:54" s="12" customFormat="1" x14ac:dyDescent="0.45">
      <c r="A668" s="11">
        <v>45771.535057870373</v>
      </c>
      <c r="B668" s="12">
        <v>412819044</v>
      </c>
      <c r="C668" s="12" t="s">
        <v>3565</v>
      </c>
      <c r="D668" s="12">
        <v>2</v>
      </c>
      <c r="E668" s="12" t="s">
        <v>247</v>
      </c>
      <c r="F668" s="12" t="s">
        <v>1375</v>
      </c>
      <c r="G668" s="12">
        <v>2590</v>
      </c>
      <c r="H668" s="12" t="s">
        <v>951</v>
      </c>
      <c r="I668" s="12">
        <v>1937</v>
      </c>
      <c r="J668" s="12" t="s">
        <v>952</v>
      </c>
      <c r="K668" s="12" t="s">
        <v>953</v>
      </c>
      <c r="L668" s="12" t="s">
        <v>954</v>
      </c>
      <c r="M668" s="12" t="s">
        <v>267</v>
      </c>
      <c r="N668" s="12" t="s">
        <v>946</v>
      </c>
      <c r="O668" s="12" t="s">
        <v>946</v>
      </c>
      <c r="P668" s="12" t="s">
        <v>946</v>
      </c>
      <c r="Q668" s="12">
        <v>0</v>
      </c>
      <c r="V668" s="12" t="s">
        <v>119</v>
      </c>
      <c r="X668" s="12">
        <v>50000</v>
      </c>
      <c r="Y668" s="12">
        <v>1937</v>
      </c>
      <c r="Z668" s="12">
        <v>6</v>
      </c>
      <c r="AA668" s="12">
        <v>9</v>
      </c>
      <c r="AB668" s="12">
        <v>1937</v>
      </c>
      <c r="AC668" s="12">
        <v>6</v>
      </c>
      <c r="AD668" s="12">
        <v>26</v>
      </c>
      <c r="AG668" s="12" t="s">
        <v>948</v>
      </c>
      <c r="AH668" s="12" t="s">
        <v>949</v>
      </c>
      <c r="AI668" s="12" t="s">
        <v>887</v>
      </c>
      <c r="AJ668" s="12" t="s">
        <v>769</v>
      </c>
      <c r="AK668" s="12" t="s">
        <v>1374</v>
      </c>
      <c r="AL668" s="12" t="b">
        <v>1</v>
      </c>
      <c r="AM668" s="12" t="b">
        <v>0</v>
      </c>
      <c r="AP668" t="s">
        <v>3631</v>
      </c>
      <c r="AQ668" t="s">
        <v>3632</v>
      </c>
      <c r="AR668" t="s">
        <v>3633</v>
      </c>
      <c r="AS668" t="s">
        <v>3634</v>
      </c>
      <c r="AT668" s="44" t="s">
        <v>887</v>
      </c>
      <c r="AU668" t="s">
        <v>769</v>
      </c>
      <c r="AV668" t="s">
        <v>4169</v>
      </c>
      <c r="AW668" t="s">
        <v>4169</v>
      </c>
      <c r="AX668" t="s">
        <v>4171</v>
      </c>
      <c r="AY668" t="s">
        <v>4169</v>
      </c>
      <c r="AZ668" t="s">
        <v>4170</v>
      </c>
      <c r="BA668" t="s">
        <v>3630</v>
      </c>
      <c r="BB668"/>
    </row>
    <row r="669" spans="1:54" s="12" customFormat="1" x14ac:dyDescent="0.45">
      <c r="A669" s="11">
        <v>45771.533125000002</v>
      </c>
      <c r="B669" s="12">
        <v>412819044</v>
      </c>
      <c r="C669" s="12" t="s">
        <v>3565</v>
      </c>
      <c r="D669" s="12">
        <v>1</v>
      </c>
      <c r="E669" s="12" t="s">
        <v>51</v>
      </c>
      <c r="G669" s="12">
        <v>2590</v>
      </c>
      <c r="H669" s="12" t="s">
        <v>951</v>
      </c>
      <c r="I669" s="12">
        <v>1937</v>
      </c>
      <c r="J669" s="12" t="s">
        <v>952</v>
      </c>
      <c r="K669" s="12" t="s">
        <v>953</v>
      </c>
      <c r="L669" s="12" t="s">
        <v>954</v>
      </c>
      <c r="M669" s="12" t="s">
        <v>267</v>
      </c>
      <c r="N669" s="12" t="s">
        <v>946</v>
      </c>
      <c r="O669" s="12" t="s">
        <v>946</v>
      </c>
      <c r="P669" s="12" t="s">
        <v>1018</v>
      </c>
      <c r="Q669" s="12">
        <v>0</v>
      </c>
      <c r="R669" s="12">
        <v>45.718308999999998</v>
      </c>
      <c r="S669" s="12">
        <v>77.246391000000003</v>
      </c>
      <c r="T669" s="12" t="s">
        <v>1019</v>
      </c>
      <c r="U669" s="12" t="s">
        <v>1020</v>
      </c>
      <c r="V669" s="12" t="s">
        <v>106</v>
      </c>
      <c r="X669" s="12">
        <v>50000</v>
      </c>
      <c r="Y669" s="12">
        <v>1910</v>
      </c>
      <c r="AG669" s="12" t="s">
        <v>948</v>
      </c>
      <c r="AH669" s="12" t="s">
        <v>959</v>
      </c>
      <c r="AI669" s="12" t="s">
        <v>229</v>
      </c>
      <c r="AJ669" s="12" t="s">
        <v>795</v>
      </c>
      <c r="AK669" s="12" t="s">
        <v>1376</v>
      </c>
      <c r="AL669" s="12" t="b">
        <v>1</v>
      </c>
      <c r="AM669" s="12" t="b">
        <v>0</v>
      </c>
      <c r="AP669" t="s">
        <v>3631</v>
      </c>
      <c r="AQ669" t="s">
        <v>3632</v>
      </c>
      <c r="AR669" t="s">
        <v>3633</v>
      </c>
      <c r="AS669" t="s">
        <v>3634</v>
      </c>
      <c r="AT669" s="44" t="s">
        <v>229</v>
      </c>
      <c r="AU669" t="s">
        <v>1460</v>
      </c>
      <c r="AV669" t="s">
        <v>4174</v>
      </c>
      <c r="AW669" t="s">
        <v>4174</v>
      </c>
      <c r="AX669" t="s">
        <v>4175</v>
      </c>
      <c r="AY669" t="s">
        <v>4172</v>
      </c>
      <c r="AZ669" t="s">
        <v>4173</v>
      </c>
      <c r="BA669" t="s">
        <v>3630</v>
      </c>
      <c r="BB669" t="s">
        <v>4696</v>
      </c>
    </row>
    <row r="670" spans="1:54" s="12" customFormat="1" x14ac:dyDescent="0.45">
      <c r="A670" s="11">
        <v>45771.532337962963</v>
      </c>
      <c r="B670" s="12">
        <v>412819044</v>
      </c>
      <c r="C670" s="12" t="s">
        <v>3565</v>
      </c>
      <c r="D670" s="12">
        <v>1</v>
      </c>
      <c r="E670" s="12" t="s">
        <v>51</v>
      </c>
      <c r="G670" s="12">
        <v>2590</v>
      </c>
      <c r="H670" s="12" t="s">
        <v>951</v>
      </c>
      <c r="I670" s="12">
        <v>1937</v>
      </c>
      <c r="J670" s="12" t="s">
        <v>952</v>
      </c>
      <c r="K670" s="12" t="s">
        <v>953</v>
      </c>
      <c r="L670" s="12" t="s">
        <v>954</v>
      </c>
      <c r="M670" s="12" t="s">
        <v>267</v>
      </c>
      <c r="N670" s="12" t="s">
        <v>946</v>
      </c>
      <c r="O670" s="12" t="s">
        <v>946</v>
      </c>
      <c r="P670" s="12" t="s">
        <v>1336</v>
      </c>
      <c r="Q670" s="12">
        <v>0</v>
      </c>
      <c r="R670" s="12">
        <v>46.304206999999998</v>
      </c>
      <c r="S670" s="12">
        <v>81.350284000000002</v>
      </c>
      <c r="T670" s="12" t="s">
        <v>1310</v>
      </c>
      <c r="U670" s="12" t="s">
        <v>1311</v>
      </c>
      <c r="V670" s="12" t="s">
        <v>106</v>
      </c>
      <c r="X670" s="12">
        <v>20000</v>
      </c>
      <c r="Y670" s="12">
        <v>1901</v>
      </c>
      <c r="AG670" s="12" t="s">
        <v>948</v>
      </c>
      <c r="AI670" s="12" t="s">
        <v>229</v>
      </c>
      <c r="AJ670" s="12" t="s">
        <v>795</v>
      </c>
      <c r="AK670" s="12" t="s">
        <v>1377</v>
      </c>
      <c r="AL670" s="12" t="b">
        <v>1</v>
      </c>
      <c r="AM670" s="12" t="b">
        <v>0</v>
      </c>
      <c r="AP670" t="s">
        <v>3631</v>
      </c>
      <c r="AQ670" t="s">
        <v>3632</v>
      </c>
      <c r="AR670" t="s">
        <v>3633</v>
      </c>
      <c r="AS670" t="s">
        <v>3634</v>
      </c>
      <c r="AT670" s="44" t="s">
        <v>229</v>
      </c>
      <c r="AU670" t="s">
        <v>3333</v>
      </c>
      <c r="AV670" t="s">
        <v>4178</v>
      </c>
      <c r="AW670" t="s">
        <v>4178</v>
      </c>
      <c r="AX670" t="s">
        <v>4179</v>
      </c>
      <c r="AY670" t="s">
        <v>4176</v>
      </c>
      <c r="AZ670" t="s">
        <v>4177</v>
      </c>
      <c r="BA670" t="s">
        <v>3630</v>
      </c>
      <c r="BB670" t="s">
        <v>4696</v>
      </c>
    </row>
    <row r="671" spans="1:54" s="12" customFormat="1" x14ac:dyDescent="0.45">
      <c r="A671" s="11">
        <v>45771.530092592591</v>
      </c>
      <c r="B671" s="12">
        <v>412819044</v>
      </c>
      <c r="C671" s="12" t="s">
        <v>3565</v>
      </c>
      <c r="D671" s="12">
        <v>1</v>
      </c>
      <c r="E671" s="12" t="s">
        <v>65</v>
      </c>
      <c r="G671" s="12">
        <v>2590</v>
      </c>
      <c r="H671" s="12" t="s">
        <v>951</v>
      </c>
      <c r="I671" s="12">
        <v>1937</v>
      </c>
      <c r="J671" s="12" t="s">
        <v>952</v>
      </c>
      <c r="K671" s="12" t="s">
        <v>953</v>
      </c>
      <c r="L671" s="12" t="s">
        <v>954</v>
      </c>
      <c r="M671" s="12" t="s">
        <v>267</v>
      </c>
      <c r="N671" s="12" t="s">
        <v>946</v>
      </c>
      <c r="O671" s="12" t="s">
        <v>946</v>
      </c>
      <c r="P671" s="12" t="s">
        <v>1018</v>
      </c>
      <c r="Q671" s="12">
        <v>0</v>
      </c>
      <c r="R671" s="12">
        <v>45.718308999999998</v>
      </c>
      <c r="S671" s="12">
        <v>77.246391000000003</v>
      </c>
      <c r="T671" s="12" t="s">
        <v>1019</v>
      </c>
      <c r="U671" s="12" t="s">
        <v>1020</v>
      </c>
      <c r="V671" s="12" t="s">
        <v>106</v>
      </c>
      <c r="X671" s="12">
        <v>50000</v>
      </c>
      <c r="Y671" s="12">
        <v>1910</v>
      </c>
      <c r="AG671" s="12" t="s">
        <v>948</v>
      </c>
      <c r="AH671" s="12" t="s">
        <v>959</v>
      </c>
      <c r="AI671" s="12" t="s">
        <v>229</v>
      </c>
      <c r="AJ671" s="12" t="s">
        <v>230</v>
      </c>
      <c r="AK671" s="12" t="s">
        <v>1109</v>
      </c>
      <c r="AL671" s="12" t="b">
        <v>1</v>
      </c>
      <c r="AM671" s="12" t="b">
        <v>0</v>
      </c>
      <c r="AP671" t="s">
        <v>3631</v>
      </c>
      <c r="AQ671" t="s">
        <v>3632</v>
      </c>
      <c r="AR671" t="s">
        <v>3633</v>
      </c>
      <c r="AS671" t="s">
        <v>3634</v>
      </c>
      <c r="AT671" s="44" t="s">
        <v>229</v>
      </c>
      <c r="AU671" t="s">
        <v>230</v>
      </c>
      <c r="AV671" t="s">
        <v>4180</v>
      </c>
      <c r="AW671" t="s">
        <v>4180</v>
      </c>
      <c r="AX671" t="s">
        <v>3779</v>
      </c>
      <c r="AY671" t="s">
        <v>4180</v>
      </c>
      <c r="AZ671" t="s">
        <v>4181</v>
      </c>
      <c r="BA671" t="s">
        <v>3630</v>
      </c>
      <c r="BB671" t="s">
        <v>4696</v>
      </c>
    </row>
    <row r="672" spans="1:54" s="12" customFormat="1" x14ac:dyDescent="0.45">
      <c r="A672" s="11">
        <v>45771.528773148151</v>
      </c>
      <c r="B672" s="12">
        <v>412819044</v>
      </c>
      <c r="C672" s="12" t="s">
        <v>3565</v>
      </c>
      <c r="D672" s="12">
        <v>1</v>
      </c>
      <c r="E672" s="12" t="s">
        <v>51</v>
      </c>
      <c r="G672" s="12">
        <v>2590</v>
      </c>
      <c r="H672" s="12" t="s">
        <v>951</v>
      </c>
      <c r="I672" s="12">
        <v>1937</v>
      </c>
      <c r="J672" s="12" t="s">
        <v>952</v>
      </c>
      <c r="K672" s="12" t="s">
        <v>953</v>
      </c>
      <c r="L672" s="12" t="s">
        <v>954</v>
      </c>
      <c r="M672" s="12" t="s">
        <v>267</v>
      </c>
      <c r="N672" s="12" t="s">
        <v>946</v>
      </c>
      <c r="O672" s="12" t="s">
        <v>946</v>
      </c>
      <c r="P672" s="12" t="s">
        <v>1378</v>
      </c>
      <c r="Q672" s="12">
        <v>0</v>
      </c>
      <c r="R672" s="12">
        <v>44.858583000000003</v>
      </c>
      <c r="S672" s="12">
        <v>76.280281000000002</v>
      </c>
      <c r="T672" s="12" t="s">
        <v>1379</v>
      </c>
      <c r="U672" s="12" t="s">
        <v>1380</v>
      </c>
      <c r="V672" s="12" t="s">
        <v>106</v>
      </c>
      <c r="W672" s="12" t="s">
        <v>1381</v>
      </c>
      <c r="X672" s="12">
        <v>5000</v>
      </c>
      <c r="Y672" s="12">
        <v>1913</v>
      </c>
      <c r="Z672" s="12">
        <v>5</v>
      </c>
      <c r="AA672" s="12">
        <v>8</v>
      </c>
      <c r="AG672" s="12" t="s">
        <v>948</v>
      </c>
      <c r="AI672" s="12" t="s">
        <v>229</v>
      </c>
      <c r="AJ672" s="12" t="s">
        <v>230</v>
      </c>
      <c r="AK672" s="12" t="s">
        <v>1382</v>
      </c>
      <c r="AL672" s="12" t="b">
        <v>1</v>
      </c>
      <c r="AM672" s="12" t="b">
        <v>0</v>
      </c>
      <c r="AP672" t="s">
        <v>3631</v>
      </c>
      <c r="AQ672" t="s">
        <v>3632</v>
      </c>
      <c r="AR672" t="s">
        <v>3633</v>
      </c>
      <c r="AS672" t="s">
        <v>3634</v>
      </c>
      <c r="AT672" s="44" t="s">
        <v>229</v>
      </c>
      <c r="AU672" t="s">
        <v>230</v>
      </c>
      <c r="AV672" t="s">
        <v>4182</v>
      </c>
      <c r="AW672" t="s">
        <v>4182</v>
      </c>
      <c r="AX672" t="s">
        <v>3657</v>
      </c>
      <c r="AY672" t="s">
        <v>4182</v>
      </c>
      <c r="AZ672" t="s">
        <v>4183</v>
      </c>
      <c r="BA672" t="s">
        <v>3630</v>
      </c>
      <c r="BB672" t="s">
        <v>4696</v>
      </c>
    </row>
    <row r="673" spans="1:54" s="12" customFormat="1" x14ac:dyDescent="0.45">
      <c r="A673" s="11">
        <v>45771.523148148153</v>
      </c>
      <c r="B673" s="12">
        <v>412819044</v>
      </c>
      <c r="C673" s="12" t="s">
        <v>3565</v>
      </c>
      <c r="D673" s="12">
        <v>2</v>
      </c>
      <c r="E673" s="12" t="s">
        <v>247</v>
      </c>
      <c r="G673" s="12">
        <v>2590</v>
      </c>
      <c r="H673" s="12" t="s">
        <v>951</v>
      </c>
      <c r="I673" s="12">
        <v>1937</v>
      </c>
      <c r="J673" s="12" t="s">
        <v>952</v>
      </c>
      <c r="K673" s="12" t="s">
        <v>953</v>
      </c>
      <c r="L673" s="12" t="s">
        <v>954</v>
      </c>
      <c r="M673" s="12" t="s">
        <v>267</v>
      </c>
      <c r="N673" s="12" t="s">
        <v>946</v>
      </c>
      <c r="O673" s="12" t="s">
        <v>946</v>
      </c>
      <c r="P673" s="12" t="s">
        <v>1018</v>
      </c>
      <c r="Q673" s="12">
        <v>0</v>
      </c>
      <c r="R673" s="12">
        <v>45.718308999999998</v>
      </c>
      <c r="S673" s="12">
        <v>77.246391000000003</v>
      </c>
      <c r="T673" s="12" t="s">
        <v>1019</v>
      </c>
      <c r="U673" s="12" t="s">
        <v>1020</v>
      </c>
      <c r="V673" s="12" t="s">
        <v>106</v>
      </c>
      <c r="X673" s="12">
        <v>50000</v>
      </c>
      <c r="Y673" s="12">
        <v>1937</v>
      </c>
      <c r="AG673" s="12" t="s">
        <v>948</v>
      </c>
      <c r="AH673" s="12" t="s">
        <v>1207</v>
      </c>
      <c r="AJ673" s="12" t="s">
        <v>1383</v>
      </c>
      <c r="AK673" s="12" t="s">
        <v>1384</v>
      </c>
      <c r="AL673" s="12" t="b">
        <v>1</v>
      </c>
      <c r="AM673" s="12" t="b">
        <v>0</v>
      </c>
      <c r="AP673" t="s">
        <v>3631</v>
      </c>
      <c r="AQ673" t="s">
        <v>3632</v>
      </c>
      <c r="AR673" t="s">
        <v>3633</v>
      </c>
      <c r="AS673" t="s">
        <v>3634</v>
      </c>
      <c r="AT673" s="44" t="s">
        <v>229</v>
      </c>
      <c r="AU673" t="s">
        <v>1441</v>
      </c>
      <c r="AV673" t="s">
        <v>4186</v>
      </c>
      <c r="AW673" t="s">
        <v>4186</v>
      </c>
      <c r="AX673" t="s">
        <v>3793</v>
      </c>
      <c r="AY673" t="s">
        <v>4184</v>
      </c>
      <c r="AZ673" t="s">
        <v>4185</v>
      </c>
      <c r="BA673" t="s">
        <v>3630</v>
      </c>
      <c r="BB673" t="s">
        <v>4696</v>
      </c>
    </row>
    <row r="674" spans="1:54" s="12" customFormat="1" x14ac:dyDescent="0.45">
      <c r="A674" s="11">
        <v>45771.522152777783</v>
      </c>
      <c r="B674" s="12">
        <v>412819044</v>
      </c>
      <c r="C674" s="12" t="s">
        <v>3565</v>
      </c>
      <c r="D674" s="12">
        <v>1</v>
      </c>
      <c r="E674" s="12" t="s">
        <v>65</v>
      </c>
      <c r="G674" s="12">
        <v>2590</v>
      </c>
      <c r="H674" s="12" t="s">
        <v>951</v>
      </c>
      <c r="I674" s="12">
        <v>1937</v>
      </c>
      <c r="J674" s="12" t="s">
        <v>952</v>
      </c>
      <c r="K674" s="12" t="s">
        <v>953</v>
      </c>
      <c r="L674" s="12" t="s">
        <v>954</v>
      </c>
      <c r="M674" s="12" t="s">
        <v>267</v>
      </c>
      <c r="N674" s="12" t="s">
        <v>946</v>
      </c>
      <c r="O674" s="12" t="s">
        <v>946</v>
      </c>
      <c r="P674" s="12" t="s">
        <v>947</v>
      </c>
      <c r="Q674" s="12">
        <v>0</v>
      </c>
      <c r="R674" s="12">
        <v>43.289437</v>
      </c>
      <c r="S674" s="12">
        <v>76.994337999999999</v>
      </c>
      <c r="T674" s="12" t="s">
        <v>765</v>
      </c>
      <c r="U674" s="12" t="s">
        <v>766</v>
      </c>
      <c r="V674" s="12" t="s">
        <v>106</v>
      </c>
      <c r="X674" s="12">
        <v>6000</v>
      </c>
      <c r="Y674" s="12">
        <v>1907</v>
      </c>
      <c r="AG674" s="12" t="s">
        <v>948</v>
      </c>
      <c r="AJ674" s="12" t="s">
        <v>1383</v>
      </c>
      <c r="AK674" s="12" t="s">
        <v>1385</v>
      </c>
      <c r="AL674" s="12" t="b">
        <v>1</v>
      </c>
      <c r="AM674" s="12" t="b">
        <v>0</v>
      </c>
      <c r="AP674" t="s">
        <v>3631</v>
      </c>
      <c r="AQ674" t="s">
        <v>3632</v>
      </c>
      <c r="AR674" t="s">
        <v>3633</v>
      </c>
      <c r="AS674" t="s">
        <v>3634</v>
      </c>
      <c r="AT674" s="44" t="s">
        <v>229</v>
      </c>
      <c r="AU674" t="s">
        <v>4189</v>
      </c>
      <c r="AV674" t="s">
        <v>4190</v>
      </c>
      <c r="AW674" t="s">
        <v>4190</v>
      </c>
      <c r="AX674" t="s">
        <v>3793</v>
      </c>
      <c r="AY674" t="s">
        <v>4187</v>
      </c>
      <c r="AZ674" t="s">
        <v>4188</v>
      </c>
      <c r="BA674" t="s">
        <v>3630</v>
      </c>
      <c r="BB674" t="s">
        <v>4696</v>
      </c>
    </row>
    <row r="675" spans="1:54" s="12" customFormat="1" x14ac:dyDescent="0.45">
      <c r="A675" s="11">
        <v>45771.521863425922</v>
      </c>
      <c r="B675" s="12">
        <v>412819044</v>
      </c>
      <c r="C675" s="12" t="s">
        <v>3565</v>
      </c>
      <c r="D675" s="12">
        <v>2</v>
      </c>
      <c r="E675" s="12" t="s">
        <v>86</v>
      </c>
      <c r="G675" s="12">
        <v>2590</v>
      </c>
      <c r="H675" s="12" t="s">
        <v>951</v>
      </c>
      <c r="I675" s="12">
        <v>1937</v>
      </c>
      <c r="J675" s="12" t="s">
        <v>952</v>
      </c>
      <c r="K675" s="12" t="s">
        <v>953</v>
      </c>
      <c r="L675" s="12" t="s">
        <v>954</v>
      </c>
      <c r="M675" s="12" t="s">
        <v>267</v>
      </c>
      <c r="N675" s="12" t="s">
        <v>946</v>
      </c>
      <c r="O675" s="12" t="s">
        <v>946</v>
      </c>
      <c r="P675" s="12" t="s">
        <v>947</v>
      </c>
      <c r="Q675" s="12">
        <v>0</v>
      </c>
      <c r="R675" s="12">
        <v>43.289437</v>
      </c>
      <c r="S675" s="12">
        <v>76.994337999999999</v>
      </c>
      <c r="T675" s="12" t="s">
        <v>765</v>
      </c>
      <c r="U675" s="12" t="s">
        <v>766</v>
      </c>
      <c r="V675" s="12" t="s">
        <v>106</v>
      </c>
      <c r="X675" s="12">
        <v>6000</v>
      </c>
      <c r="Y675" s="12">
        <v>1919</v>
      </c>
      <c r="Z675" s="12">
        <v>6</v>
      </c>
      <c r="AA675" s="12">
        <v>1</v>
      </c>
      <c r="AB675" s="12">
        <v>1919</v>
      </c>
      <c r="AC675" s="12">
        <v>6</v>
      </c>
      <c r="AD675" s="12">
        <v>10</v>
      </c>
      <c r="AG675" s="12" t="s">
        <v>948</v>
      </c>
      <c r="AJ675" s="12" t="s">
        <v>1383</v>
      </c>
      <c r="AK675" s="12" t="s">
        <v>1385</v>
      </c>
      <c r="AL675" s="12" t="b">
        <v>1</v>
      </c>
      <c r="AM675" s="12" t="b">
        <v>0</v>
      </c>
      <c r="AP675" t="s">
        <v>3631</v>
      </c>
      <c r="AQ675" t="s">
        <v>3632</v>
      </c>
      <c r="AR675" t="s">
        <v>3633</v>
      </c>
      <c r="AS675" t="s">
        <v>3634</v>
      </c>
      <c r="AT675" s="44" t="s">
        <v>229</v>
      </c>
      <c r="AU675" t="s">
        <v>4189</v>
      </c>
      <c r="AV675" t="s">
        <v>4190</v>
      </c>
      <c r="AW675" t="s">
        <v>4190</v>
      </c>
      <c r="AX675" t="s">
        <v>3793</v>
      </c>
      <c r="AY675" t="s">
        <v>4187</v>
      </c>
      <c r="AZ675" t="s">
        <v>4188</v>
      </c>
      <c r="BA675" t="s">
        <v>3630</v>
      </c>
      <c r="BB675" t="s">
        <v>4696</v>
      </c>
    </row>
    <row r="676" spans="1:54" s="12" customFormat="1" x14ac:dyDescent="0.45">
      <c r="A676" s="11">
        <v>45771.521284722221</v>
      </c>
      <c r="B676" s="12">
        <v>412819044</v>
      </c>
      <c r="C676" s="12" t="s">
        <v>3565</v>
      </c>
      <c r="D676" s="12">
        <v>2</v>
      </c>
      <c r="E676" s="12" t="s">
        <v>86</v>
      </c>
      <c r="G676" s="12">
        <v>2590</v>
      </c>
      <c r="H676" s="12" t="s">
        <v>951</v>
      </c>
      <c r="I676" s="12">
        <v>1937</v>
      </c>
      <c r="J676" s="12" t="s">
        <v>952</v>
      </c>
      <c r="K676" s="12" t="s">
        <v>953</v>
      </c>
      <c r="L676" s="12" t="s">
        <v>954</v>
      </c>
      <c r="M676" s="12" t="s">
        <v>267</v>
      </c>
      <c r="N676" s="12" t="s">
        <v>946</v>
      </c>
      <c r="O676" s="12" t="s">
        <v>946</v>
      </c>
      <c r="P676" s="12" t="s">
        <v>947</v>
      </c>
      <c r="Q676" s="12">
        <v>0</v>
      </c>
      <c r="R676" s="12">
        <v>43.289437</v>
      </c>
      <c r="S676" s="12">
        <v>76.994337999999999</v>
      </c>
      <c r="T676" s="12" t="s">
        <v>765</v>
      </c>
      <c r="U676" s="12" t="s">
        <v>766</v>
      </c>
      <c r="V676" s="12" t="s">
        <v>106</v>
      </c>
      <c r="X676" s="12">
        <v>6000</v>
      </c>
      <c r="Y676" s="12">
        <v>1919</v>
      </c>
      <c r="Z676" s="12">
        <v>5</v>
      </c>
      <c r="AA676" s="12">
        <v>1</v>
      </c>
      <c r="AB676" s="12">
        <v>1919</v>
      </c>
      <c r="AC676" s="12">
        <v>5</v>
      </c>
      <c r="AD676" s="12">
        <v>15</v>
      </c>
      <c r="AG676" s="12" t="s">
        <v>948</v>
      </c>
      <c r="AJ676" s="12" t="s">
        <v>1383</v>
      </c>
      <c r="AK676" s="12" t="s">
        <v>1385</v>
      </c>
      <c r="AL676" s="12" t="b">
        <v>1</v>
      </c>
      <c r="AM676" s="12" t="b">
        <v>0</v>
      </c>
      <c r="AP676" t="s">
        <v>3631</v>
      </c>
      <c r="AQ676" t="s">
        <v>3632</v>
      </c>
      <c r="AR676" t="s">
        <v>3633</v>
      </c>
      <c r="AS676" t="s">
        <v>3634</v>
      </c>
      <c r="AT676" s="44" t="s">
        <v>229</v>
      </c>
      <c r="AU676" t="s">
        <v>4189</v>
      </c>
      <c r="AV676" t="s">
        <v>4190</v>
      </c>
      <c r="AW676" t="s">
        <v>4190</v>
      </c>
      <c r="AX676" t="s">
        <v>3793</v>
      </c>
      <c r="AY676" t="s">
        <v>4187</v>
      </c>
      <c r="AZ676" t="s">
        <v>4188</v>
      </c>
      <c r="BA676" t="s">
        <v>3630</v>
      </c>
      <c r="BB676" t="s">
        <v>4696</v>
      </c>
    </row>
    <row r="677" spans="1:54" s="12" customFormat="1" x14ac:dyDescent="0.45">
      <c r="A677" s="11">
        <v>45771.520486111112</v>
      </c>
      <c r="B677" s="12">
        <v>412819044</v>
      </c>
      <c r="C677" s="12" t="s">
        <v>3565</v>
      </c>
      <c r="D677" s="12">
        <v>2</v>
      </c>
      <c r="E677" s="12" t="s">
        <v>247</v>
      </c>
      <c r="G677" s="12">
        <v>2590</v>
      </c>
      <c r="H677" s="12" t="s">
        <v>951</v>
      </c>
      <c r="I677" s="12">
        <v>1937</v>
      </c>
      <c r="J677" s="12" t="s">
        <v>952</v>
      </c>
      <c r="K677" s="12" t="s">
        <v>953</v>
      </c>
      <c r="L677" s="12" t="s">
        <v>954</v>
      </c>
      <c r="M677" s="12" t="s">
        <v>267</v>
      </c>
      <c r="N677" s="12" t="s">
        <v>946</v>
      </c>
      <c r="O677" s="12" t="s">
        <v>946</v>
      </c>
      <c r="P677" s="12" t="s">
        <v>986</v>
      </c>
      <c r="Q677" s="12">
        <v>0</v>
      </c>
      <c r="T677" s="12" t="s">
        <v>3576</v>
      </c>
      <c r="U677" s="12" t="s">
        <v>3577</v>
      </c>
      <c r="V677" s="12" t="s">
        <v>119</v>
      </c>
      <c r="W677" s="12" t="s">
        <v>3578</v>
      </c>
      <c r="X677" s="12">
        <v>6000</v>
      </c>
      <c r="Y677" s="12">
        <v>1919</v>
      </c>
      <c r="Z677" s="12">
        <v>6</v>
      </c>
      <c r="AA677" s="12">
        <v>26</v>
      </c>
      <c r="AB677" s="12">
        <v>1919</v>
      </c>
      <c r="AC677" s="12">
        <v>6</v>
      </c>
      <c r="AD677" s="12">
        <v>29</v>
      </c>
      <c r="AG677" s="12" t="s">
        <v>948</v>
      </c>
      <c r="AJ677" s="12" t="s">
        <v>1383</v>
      </c>
      <c r="AK677" s="12" t="s">
        <v>1386</v>
      </c>
      <c r="AL677" s="12" t="b">
        <v>1</v>
      </c>
      <c r="AM677" s="12" t="b">
        <v>0</v>
      </c>
      <c r="AP677" t="s">
        <v>3631</v>
      </c>
      <c r="AQ677" t="s">
        <v>3632</v>
      </c>
      <c r="AR677" t="s">
        <v>3633</v>
      </c>
      <c r="AS677" t="s">
        <v>3634</v>
      </c>
      <c r="AT677" s="44" t="s">
        <v>229</v>
      </c>
      <c r="AU677" t="s">
        <v>1441</v>
      </c>
      <c r="AV677" t="s">
        <v>4193</v>
      </c>
      <c r="AW677" t="s">
        <v>4193</v>
      </c>
      <c r="AX677" t="s">
        <v>4194</v>
      </c>
      <c r="AY677" t="s">
        <v>4191</v>
      </c>
      <c r="AZ677" t="s">
        <v>4192</v>
      </c>
      <c r="BA677" t="s">
        <v>3630</v>
      </c>
      <c r="BB677" t="s">
        <v>4696</v>
      </c>
    </row>
    <row r="678" spans="1:54" s="12" customFormat="1" x14ac:dyDescent="0.45">
      <c r="A678" s="11">
        <v>45771.516284722216</v>
      </c>
      <c r="B678" s="12">
        <v>412819044</v>
      </c>
      <c r="C678" s="12" t="s">
        <v>3565</v>
      </c>
      <c r="D678" s="12">
        <v>3</v>
      </c>
      <c r="E678" s="12" t="s">
        <v>153</v>
      </c>
      <c r="G678" s="12">
        <v>2590</v>
      </c>
      <c r="H678" s="12" t="s">
        <v>951</v>
      </c>
      <c r="I678" s="12">
        <v>1937</v>
      </c>
      <c r="J678" s="12" t="s">
        <v>952</v>
      </c>
      <c r="K678" s="12" t="s">
        <v>953</v>
      </c>
      <c r="L678" s="12" t="s">
        <v>954</v>
      </c>
      <c r="M678" s="12" t="s">
        <v>267</v>
      </c>
      <c r="N678" s="12" t="s">
        <v>946</v>
      </c>
      <c r="O678" s="12" t="s">
        <v>946</v>
      </c>
      <c r="P678" s="12" t="s">
        <v>946</v>
      </c>
      <c r="Q678" s="12">
        <v>0</v>
      </c>
      <c r="V678" s="12" t="s">
        <v>119</v>
      </c>
      <c r="X678" s="12">
        <v>6000</v>
      </c>
      <c r="Y678" s="12">
        <v>1937</v>
      </c>
      <c r="AG678" s="12" t="s">
        <v>948</v>
      </c>
      <c r="AH678" s="12" t="s">
        <v>997</v>
      </c>
      <c r="AI678" s="12" t="s">
        <v>229</v>
      </c>
      <c r="AJ678" s="12" t="s">
        <v>1387</v>
      </c>
      <c r="AK678" s="12" t="s">
        <v>1388</v>
      </c>
      <c r="AL678" s="12" t="b">
        <v>1</v>
      </c>
      <c r="AM678" s="12" t="b">
        <v>0</v>
      </c>
      <c r="AP678" t="s">
        <v>3631</v>
      </c>
      <c r="AQ678" t="s">
        <v>3632</v>
      </c>
      <c r="AR678" t="s">
        <v>3633</v>
      </c>
      <c r="AS678" t="s">
        <v>3634</v>
      </c>
      <c r="AT678" s="44" t="s">
        <v>229</v>
      </c>
      <c r="AU678" t="s">
        <v>4197</v>
      </c>
      <c r="AV678" t="s">
        <v>4198</v>
      </c>
      <c r="AW678" t="s">
        <v>4198</v>
      </c>
      <c r="AX678" t="s">
        <v>3793</v>
      </c>
      <c r="AY678" t="s">
        <v>4195</v>
      </c>
      <c r="AZ678" t="s">
        <v>4196</v>
      </c>
      <c r="BA678" t="s">
        <v>3630</v>
      </c>
      <c r="BB678" t="s">
        <v>4696</v>
      </c>
    </row>
    <row r="679" spans="1:54" s="12" customFormat="1" x14ac:dyDescent="0.45">
      <c r="A679" s="11">
        <v>45771.515682870369</v>
      </c>
      <c r="B679" s="12">
        <v>412819044</v>
      </c>
      <c r="C679" s="12" t="s">
        <v>3565</v>
      </c>
      <c r="D679" s="12">
        <v>1</v>
      </c>
      <c r="E679" s="12" t="s">
        <v>51</v>
      </c>
      <c r="G679" s="12">
        <v>2590</v>
      </c>
      <c r="H679" s="12" t="s">
        <v>951</v>
      </c>
      <c r="I679" s="12">
        <v>1937</v>
      </c>
      <c r="J679" s="12" t="s">
        <v>952</v>
      </c>
      <c r="K679" s="12" t="s">
        <v>953</v>
      </c>
      <c r="L679" s="12" t="s">
        <v>954</v>
      </c>
      <c r="M679" s="12" t="s">
        <v>267</v>
      </c>
      <c r="N679" s="12" t="s">
        <v>946</v>
      </c>
      <c r="O679" s="12" t="s">
        <v>946</v>
      </c>
      <c r="P679" s="12" t="s">
        <v>947</v>
      </c>
      <c r="Q679" s="12">
        <v>0</v>
      </c>
      <c r="R679" s="12">
        <v>43.289437</v>
      </c>
      <c r="S679" s="12">
        <v>76.994337999999999</v>
      </c>
      <c r="T679" s="12" t="s">
        <v>765</v>
      </c>
      <c r="U679" s="12" t="s">
        <v>766</v>
      </c>
      <c r="V679" s="12" t="s">
        <v>106</v>
      </c>
      <c r="X679" s="12">
        <v>6000</v>
      </c>
      <c r="Y679" s="12">
        <v>1919</v>
      </c>
      <c r="AG679" s="12" t="s">
        <v>948</v>
      </c>
      <c r="AI679" s="12" t="s">
        <v>229</v>
      </c>
      <c r="AJ679" s="12" t="s">
        <v>1387</v>
      </c>
      <c r="AK679" s="12" t="s">
        <v>1388</v>
      </c>
      <c r="AL679" s="12" t="b">
        <v>1</v>
      </c>
      <c r="AM679" s="12" t="b">
        <v>0</v>
      </c>
      <c r="AP679" t="s">
        <v>3631</v>
      </c>
      <c r="AQ679" t="s">
        <v>3632</v>
      </c>
      <c r="AR679" t="s">
        <v>3633</v>
      </c>
      <c r="AS679" t="s">
        <v>3634</v>
      </c>
      <c r="AT679" s="44" t="s">
        <v>229</v>
      </c>
      <c r="AU679" t="s">
        <v>4197</v>
      </c>
      <c r="AV679" t="s">
        <v>4198</v>
      </c>
      <c r="AW679" t="s">
        <v>4198</v>
      </c>
      <c r="AX679" t="s">
        <v>3793</v>
      </c>
      <c r="AY679" t="s">
        <v>4195</v>
      </c>
      <c r="AZ679" t="s">
        <v>4196</v>
      </c>
      <c r="BA679" t="s">
        <v>3630</v>
      </c>
      <c r="BB679" t="s">
        <v>4696</v>
      </c>
    </row>
    <row r="680" spans="1:54" s="12" customFormat="1" x14ac:dyDescent="0.45">
      <c r="A680" s="11">
        <v>45771.515451388877</v>
      </c>
      <c r="B680" s="12">
        <v>412819044</v>
      </c>
      <c r="C680" s="12" t="s">
        <v>3565</v>
      </c>
      <c r="D680" s="12">
        <v>3</v>
      </c>
      <c r="E680" s="12" t="s">
        <v>153</v>
      </c>
      <c r="G680" s="12">
        <v>2590</v>
      </c>
      <c r="H680" s="12" t="s">
        <v>951</v>
      </c>
      <c r="I680" s="12">
        <v>1937</v>
      </c>
      <c r="J680" s="12" t="s">
        <v>952</v>
      </c>
      <c r="K680" s="12" t="s">
        <v>953</v>
      </c>
      <c r="L680" s="12" t="s">
        <v>954</v>
      </c>
      <c r="M680" s="12" t="s">
        <v>267</v>
      </c>
      <c r="N680" s="12" t="s">
        <v>946</v>
      </c>
      <c r="O680" s="12" t="s">
        <v>946</v>
      </c>
      <c r="P680" s="12" t="s">
        <v>947</v>
      </c>
      <c r="Q680" s="12">
        <v>0</v>
      </c>
      <c r="R680" s="12">
        <v>43.289437</v>
      </c>
      <c r="S680" s="12">
        <v>76.994337999999999</v>
      </c>
      <c r="T680" s="12" t="s">
        <v>765</v>
      </c>
      <c r="U680" s="12" t="s">
        <v>766</v>
      </c>
      <c r="V680" s="12" t="s">
        <v>106</v>
      </c>
      <c r="X680" s="12">
        <v>6000</v>
      </c>
      <c r="Y680" s="12">
        <v>1907</v>
      </c>
      <c r="AG680" s="12" t="s">
        <v>948</v>
      </c>
      <c r="AI680" s="12" t="s">
        <v>229</v>
      </c>
      <c r="AJ680" s="12" t="s">
        <v>1387</v>
      </c>
      <c r="AK680" s="12" t="s">
        <v>1388</v>
      </c>
      <c r="AL680" s="12" t="b">
        <v>1</v>
      </c>
      <c r="AM680" s="12" t="b">
        <v>0</v>
      </c>
      <c r="AP680" t="s">
        <v>3631</v>
      </c>
      <c r="AQ680" t="s">
        <v>3632</v>
      </c>
      <c r="AR680" t="s">
        <v>3633</v>
      </c>
      <c r="AS680" t="s">
        <v>3634</v>
      </c>
      <c r="AT680" s="44" t="s">
        <v>229</v>
      </c>
      <c r="AU680" t="s">
        <v>4197</v>
      </c>
      <c r="AV680" t="s">
        <v>4198</v>
      </c>
      <c r="AW680" t="s">
        <v>4198</v>
      </c>
      <c r="AX680" t="s">
        <v>3793</v>
      </c>
      <c r="AY680" t="s">
        <v>4195</v>
      </c>
      <c r="AZ680" t="s">
        <v>4196</v>
      </c>
      <c r="BA680" t="s">
        <v>3630</v>
      </c>
      <c r="BB680" t="s">
        <v>4696</v>
      </c>
    </row>
    <row r="681" spans="1:54" s="12" customFormat="1" x14ac:dyDescent="0.45">
      <c r="A681" s="11">
        <v>45771.515011574069</v>
      </c>
      <c r="B681" s="12">
        <v>412819044</v>
      </c>
      <c r="C681" s="12" t="s">
        <v>3565</v>
      </c>
      <c r="D681" s="12">
        <v>2</v>
      </c>
      <c r="E681" s="12" t="s">
        <v>247</v>
      </c>
      <c r="G681" s="12">
        <v>2590</v>
      </c>
      <c r="H681" s="12" t="s">
        <v>951</v>
      </c>
      <c r="I681" s="12">
        <v>1937</v>
      </c>
      <c r="J681" s="12" t="s">
        <v>952</v>
      </c>
      <c r="K681" s="12" t="s">
        <v>953</v>
      </c>
      <c r="L681" s="12" t="s">
        <v>954</v>
      </c>
      <c r="M681" s="12" t="s">
        <v>267</v>
      </c>
      <c r="N681" s="12" t="s">
        <v>946</v>
      </c>
      <c r="O681" s="12" t="s">
        <v>946</v>
      </c>
      <c r="P681" s="12" t="s">
        <v>947</v>
      </c>
      <c r="Q681" s="12">
        <v>0</v>
      </c>
      <c r="R681" s="12">
        <v>43.289437</v>
      </c>
      <c r="S681" s="12">
        <v>76.994337999999999</v>
      </c>
      <c r="T681" s="12" t="s">
        <v>765</v>
      </c>
      <c r="U681" s="12" t="s">
        <v>766</v>
      </c>
      <c r="V681" s="12" t="s">
        <v>106</v>
      </c>
      <c r="X681" s="12">
        <v>6000</v>
      </c>
      <c r="Y681" s="12">
        <v>1920</v>
      </c>
      <c r="Z681" s="12">
        <v>7</v>
      </c>
      <c r="AB681" s="12">
        <v>1920</v>
      </c>
      <c r="AC681" s="12">
        <v>9</v>
      </c>
      <c r="AG681" s="12" t="s">
        <v>948</v>
      </c>
      <c r="AI681" s="12" t="s">
        <v>229</v>
      </c>
      <c r="AJ681" s="12" t="s">
        <v>1387</v>
      </c>
      <c r="AK681" s="12" t="s">
        <v>1388</v>
      </c>
      <c r="AL681" s="12" t="b">
        <v>1</v>
      </c>
      <c r="AM681" s="12" t="b">
        <v>0</v>
      </c>
      <c r="AP681" t="s">
        <v>3631</v>
      </c>
      <c r="AQ681" t="s">
        <v>3632</v>
      </c>
      <c r="AR681" t="s">
        <v>3633</v>
      </c>
      <c r="AS681" t="s">
        <v>3634</v>
      </c>
      <c r="AT681" s="44" t="s">
        <v>229</v>
      </c>
      <c r="AU681" t="s">
        <v>4197</v>
      </c>
      <c r="AV681" t="s">
        <v>4198</v>
      </c>
      <c r="AW681" t="s">
        <v>4198</v>
      </c>
      <c r="AX681" t="s">
        <v>3793</v>
      </c>
      <c r="AY681" t="s">
        <v>4195</v>
      </c>
      <c r="AZ681" t="s">
        <v>4196</v>
      </c>
      <c r="BA681" t="s">
        <v>3630</v>
      </c>
      <c r="BB681" t="s">
        <v>4696</v>
      </c>
    </row>
    <row r="682" spans="1:54" s="12" customFormat="1" x14ac:dyDescent="0.45">
      <c r="A682" s="11">
        <v>45771.513819444437</v>
      </c>
      <c r="B682" s="12">
        <v>412819044</v>
      </c>
      <c r="C682" s="12" t="s">
        <v>3565</v>
      </c>
      <c r="D682" s="12">
        <v>1</v>
      </c>
      <c r="E682" s="12" t="s">
        <v>65</v>
      </c>
      <c r="G682" s="12">
        <v>2590</v>
      </c>
      <c r="H682" s="12" t="s">
        <v>951</v>
      </c>
      <c r="I682" s="12">
        <v>1937</v>
      </c>
      <c r="J682" s="12" t="s">
        <v>952</v>
      </c>
      <c r="K682" s="12" t="s">
        <v>953</v>
      </c>
      <c r="L682" s="12" t="s">
        <v>954</v>
      </c>
      <c r="M682" s="12" t="s">
        <v>267</v>
      </c>
      <c r="N682" s="12" t="s">
        <v>946</v>
      </c>
      <c r="O682" s="12" t="s">
        <v>946</v>
      </c>
      <c r="P682" s="12" t="s">
        <v>986</v>
      </c>
      <c r="Q682" s="12">
        <v>0</v>
      </c>
      <c r="T682" s="12" t="s">
        <v>3576</v>
      </c>
      <c r="U682" s="12" t="s">
        <v>3577</v>
      </c>
      <c r="V682" s="12" t="s">
        <v>119</v>
      </c>
      <c r="W682" s="12" t="s">
        <v>3578</v>
      </c>
      <c r="X682" s="12">
        <v>50000</v>
      </c>
      <c r="Y682" s="12">
        <v>1919</v>
      </c>
      <c r="Z682" s="12">
        <v>6</v>
      </c>
      <c r="AA682" s="12">
        <v>26</v>
      </c>
      <c r="AB682" s="12">
        <v>1919</v>
      </c>
      <c r="AC682" s="12">
        <v>6</v>
      </c>
      <c r="AD682" s="12">
        <v>29</v>
      </c>
      <c r="AG682" s="12" t="s">
        <v>948</v>
      </c>
      <c r="AI682" s="12" t="s">
        <v>229</v>
      </c>
      <c r="AJ682" s="12" t="s">
        <v>1387</v>
      </c>
      <c r="AK682" s="12" t="s">
        <v>1389</v>
      </c>
      <c r="AL682" s="12" t="b">
        <v>1</v>
      </c>
      <c r="AM682" s="12" t="b">
        <v>0</v>
      </c>
      <c r="AP682" t="s">
        <v>3631</v>
      </c>
      <c r="AQ682" t="s">
        <v>3632</v>
      </c>
      <c r="AR682" t="s">
        <v>3633</v>
      </c>
      <c r="AS682" t="s">
        <v>3634</v>
      </c>
      <c r="AT682" s="44" t="s">
        <v>229</v>
      </c>
      <c r="AU682" t="s">
        <v>1387</v>
      </c>
      <c r="AV682" t="s">
        <v>4199</v>
      </c>
      <c r="AW682" t="s">
        <v>4199</v>
      </c>
      <c r="AX682" t="s">
        <v>4201</v>
      </c>
      <c r="AY682" t="s">
        <v>4199</v>
      </c>
      <c r="AZ682" t="s">
        <v>4200</v>
      </c>
      <c r="BA682" t="s">
        <v>3630</v>
      </c>
      <c r="BB682" t="s">
        <v>4696</v>
      </c>
    </row>
    <row r="683" spans="1:54" s="12" customFormat="1" x14ac:dyDescent="0.45">
      <c r="A683" s="11">
        <v>45771.511770833327</v>
      </c>
      <c r="B683" s="12">
        <v>412819044</v>
      </c>
      <c r="C683" s="12" t="s">
        <v>3565</v>
      </c>
      <c r="D683" s="12">
        <v>2</v>
      </c>
      <c r="E683" s="12" t="s">
        <v>222</v>
      </c>
      <c r="G683" s="12">
        <v>2590</v>
      </c>
      <c r="H683" s="12" t="s">
        <v>951</v>
      </c>
      <c r="I683" s="12">
        <v>1937</v>
      </c>
      <c r="J683" s="12" t="s">
        <v>952</v>
      </c>
      <c r="K683" s="12" t="s">
        <v>953</v>
      </c>
      <c r="L683" s="12" t="s">
        <v>954</v>
      </c>
      <c r="M683" s="12" t="s">
        <v>267</v>
      </c>
      <c r="N683" s="12" t="s">
        <v>946</v>
      </c>
      <c r="O683" s="12" t="s">
        <v>946</v>
      </c>
      <c r="P683" s="12" t="s">
        <v>1018</v>
      </c>
      <c r="Q683" s="12">
        <v>0</v>
      </c>
      <c r="R683" s="12">
        <v>45.718308999999998</v>
      </c>
      <c r="S683" s="12">
        <v>77.246391000000003</v>
      </c>
      <c r="T683" s="12" t="s">
        <v>1019</v>
      </c>
      <c r="U683" s="12" t="s">
        <v>1020</v>
      </c>
      <c r="V683" s="12" t="s">
        <v>106</v>
      </c>
      <c r="X683" s="12">
        <v>50000</v>
      </c>
      <c r="Y683" s="12">
        <v>1910</v>
      </c>
      <c r="AG683" s="12" t="s">
        <v>948</v>
      </c>
      <c r="AH683" s="12" t="s">
        <v>959</v>
      </c>
      <c r="AI683" s="12" t="s">
        <v>229</v>
      </c>
      <c r="AJ683" s="12" t="s">
        <v>1387</v>
      </c>
      <c r="AK683" s="12" t="s">
        <v>1390</v>
      </c>
      <c r="AL683" s="12" t="b">
        <v>1</v>
      </c>
      <c r="AM683" s="12" t="b">
        <v>0</v>
      </c>
      <c r="AP683" t="s">
        <v>3631</v>
      </c>
      <c r="AQ683" t="s">
        <v>3632</v>
      </c>
      <c r="AR683" t="s">
        <v>3633</v>
      </c>
      <c r="AS683" t="s">
        <v>3634</v>
      </c>
      <c r="AT683" s="44" t="s">
        <v>229</v>
      </c>
      <c r="AU683" t="s">
        <v>1387</v>
      </c>
      <c r="AV683" t="s">
        <v>4202</v>
      </c>
      <c r="AW683" t="s">
        <v>4202</v>
      </c>
      <c r="AX683" t="s">
        <v>3657</v>
      </c>
      <c r="AY683" t="s">
        <v>4202</v>
      </c>
      <c r="AZ683" t="s">
        <v>4203</v>
      </c>
      <c r="BA683" t="s">
        <v>3630</v>
      </c>
      <c r="BB683" t="s">
        <v>4696</v>
      </c>
    </row>
    <row r="684" spans="1:54" s="12" customFormat="1" x14ac:dyDescent="0.45">
      <c r="A684" s="11">
        <v>45771.509641203702</v>
      </c>
      <c r="B684" s="12">
        <v>412819044</v>
      </c>
      <c r="C684" s="12" t="s">
        <v>3565</v>
      </c>
      <c r="D684" s="12">
        <v>1</v>
      </c>
      <c r="E684" s="12" t="s">
        <v>65</v>
      </c>
      <c r="G684" s="12">
        <v>2590</v>
      </c>
      <c r="H684" s="12" t="s">
        <v>951</v>
      </c>
      <c r="I684" s="12">
        <v>1937</v>
      </c>
      <c r="J684" s="12" t="s">
        <v>952</v>
      </c>
      <c r="K684" s="12" t="s">
        <v>953</v>
      </c>
      <c r="L684" s="12" t="s">
        <v>954</v>
      </c>
      <c r="M684" s="12" t="s">
        <v>267</v>
      </c>
      <c r="N684" s="12" t="s">
        <v>946</v>
      </c>
      <c r="O684" s="12" t="s">
        <v>946</v>
      </c>
      <c r="P684" s="12" t="s">
        <v>1053</v>
      </c>
      <c r="Q684" s="12">
        <v>0</v>
      </c>
      <c r="V684" s="12" t="s">
        <v>119</v>
      </c>
      <c r="X684" s="12">
        <v>6000</v>
      </c>
      <c r="Y684" s="12">
        <v>1937</v>
      </c>
      <c r="AG684" s="12" t="s">
        <v>948</v>
      </c>
      <c r="AH684" s="12" t="s">
        <v>997</v>
      </c>
      <c r="AI684" s="12" t="s">
        <v>229</v>
      </c>
      <c r="AJ684" s="12" t="s">
        <v>1387</v>
      </c>
      <c r="AK684" s="12" t="s">
        <v>1390</v>
      </c>
      <c r="AL684" s="12" t="b">
        <v>1</v>
      </c>
      <c r="AM684" s="12" t="b">
        <v>0</v>
      </c>
      <c r="AP684" t="s">
        <v>3631</v>
      </c>
      <c r="AQ684" t="s">
        <v>3632</v>
      </c>
      <c r="AR684" t="s">
        <v>3633</v>
      </c>
      <c r="AS684" t="s">
        <v>3634</v>
      </c>
      <c r="AT684" s="44" t="s">
        <v>229</v>
      </c>
      <c r="AU684" t="s">
        <v>1387</v>
      </c>
      <c r="AV684" t="s">
        <v>4202</v>
      </c>
      <c r="AW684" t="s">
        <v>4202</v>
      </c>
      <c r="AX684" t="s">
        <v>3657</v>
      </c>
      <c r="AY684" t="s">
        <v>4202</v>
      </c>
      <c r="AZ684" t="s">
        <v>4203</v>
      </c>
      <c r="BA684" t="s">
        <v>3630</v>
      </c>
      <c r="BB684" t="s">
        <v>4696</v>
      </c>
    </row>
    <row r="685" spans="1:54" s="12" customFormat="1" x14ac:dyDescent="0.45">
      <c r="A685" s="11">
        <v>45771.506365740737</v>
      </c>
      <c r="B685" s="12">
        <v>412819044</v>
      </c>
      <c r="C685" s="12" t="s">
        <v>3565</v>
      </c>
      <c r="D685" s="12">
        <v>2</v>
      </c>
      <c r="E685" s="12" t="s">
        <v>1003</v>
      </c>
      <c r="G685" s="12">
        <v>2590</v>
      </c>
      <c r="H685" s="12" t="s">
        <v>951</v>
      </c>
      <c r="I685" s="12">
        <v>1937</v>
      </c>
      <c r="J685" s="12" t="s">
        <v>952</v>
      </c>
      <c r="K685" s="12" t="s">
        <v>953</v>
      </c>
      <c r="L685" s="12" t="s">
        <v>954</v>
      </c>
      <c r="M685" s="12" t="s">
        <v>267</v>
      </c>
      <c r="N685" s="12" t="s">
        <v>946</v>
      </c>
      <c r="O685" s="12" t="s">
        <v>946</v>
      </c>
      <c r="P685" s="12" t="s">
        <v>1391</v>
      </c>
      <c r="Q685" s="12">
        <v>0</v>
      </c>
      <c r="R685" s="12">
        <v>45.718308999999998</v>
      </c>
      <c r="S685" s="12">
        <v>77.246391000000003</v>
      </c>
      <c r="T685" s="12" t="s">
        <v>1019</v>
      </c>
      <c r="U685" s="12" t="s">
        <v>1020</v>
      </c>
      <c r="V685" s="12" t="s">
        <v>119</v>
      </c>
      <c r="X685" s="12">
        <v>6000</v>
      </c>
      <c r="Y685" s="12">
        <v>1908</v>
      </c>
      <c r="AB685" s="12">
        <v>1910</v>
      </c>
      <c r="AG685" s="12" t="s">
        <v>948</v>
      </c>
      <c r="AJ685" s="12" t="s">
        <v>1392</v>
      </c>
      <c r="AK685" s="12" t="s">
        <v>1393</v>
      </c>
      <c r="AL685" s="12" t="b">
        <v>1</v>
      </c>
      <c r="AM685" s="12" t="b">
        <v>0</v>
      </c>
      <c r="AP685" t="s">
        <v>3631</v>
      </c>
      <c r="AQ685" t="s">
        <v>3632</v>
      </c>
      <c r="AR685" t="s">
        <v>3633</v>
      </c>
      <c r="AS685" t="s">
        <v>3634</v>
      </c>
      <c r="AT685" s="44" t="s">
        <v>4206</v>
      </c>
      <c r="AU685" t="s">
        <v>1392</v>
      </c>
      <c r="AV685" t="s">
        <v>3644</v>
      </c>
      <c r="AW685" t="s">
        <v>1392</v>
      </c>
      <c r="AX685" t="s">
        <v>4207</v>
      </c>
      <c r="AY685" t="s">
        <v>4204</v>
      </c>
      <c r="AZ685" t="s">
        <v>4205</v>
      </c>
      <c r="BA685" t="s">
        <v>3643</v>
      </c>
      <c r="BB685" t="s">
        <v>4691</v>
      </c>
    </row>
    <row r="686" spans="1:54" s="12" customFormat="1" x14ac:dyDescent="0.45">
      <c r="A686" s="11">
        <v>45771.502465277779</v>
      </c>
      <c r="B686" s="12">
        <v>412819044</v>
      </c>
      <c r="C686" s="12" t="s">
        <v>3565</v>
      </c>
      <c r="D686" s="12">
        <v>1</v>
      </c>
      <c r="E686" s="12" t="s">
        <v>65</v>
      </c>
      <c r="G686" s="12">
        <v>2590</v>
      </c>
      <c r="H686" s="12" t="s">
        <v>951</v>
      </c>
      <c r="I686" s="12">
        <v>1937</v>
      </c>
      <c r="J686" s="12" t="s">
        <v>952</v>
      </c>
      <c r="K686" s="12" t="s">
        <v>953</v>
      </c>
      <c r="L686" s="12" t="s">
        <v>954</v>
      </c>
      <c r="M686" s="12" t="s">
        <v>267</v>
      </c>
      <c r="N686" s="12" t="s">
        <v>946</v>
      </c>
      <c r="O686" s="12" t="s">
        <v>946</v>
      </c>
      <c r="P686" s="12" t="s">
        <v>1124</v>
      </c>
      <c r="Q686" s="12">
        <v>0</v>
      </c>
      <c r="R686" s="12">
        <v>43.096235999999998</v>
      </c>
      <c r="S686" s="12">
        <v>76.784267</v>
      </c>
      <c r="T686" s="12" t="s">
        <v>1125</v>
      </c>
      <c r="U686" s="12" t="s">
        <v>1126</v>
      </c>
      <c r="V686" s="12" t="s">
        <v>106</v>
      </c>
      <c r="X686" s="12">
        <v>6000</v>
      </c>
      <c r="Y686" s="12">
        <v>1919</v>
      </c>
      <c r="Z686" s="12">
        <v>7</v>
      </c>
      <c r="AG686" s="12" t="s">
        <v>948</v>
      </c>
      <c r="AH686" s="12" t="s">
        <v>987</v>
      </c>
      <c r="AI686" s="12" t="s">
        <v>274</v>
      </c>
      <c r="AJ686" s="12" t="s">
        <v>347</v>
      </c>
      <c r="AK686" s="12" t="s">
        <v>1394</v>
      </c>
      <c r="AL686" s="12" t="b">
        <v>1</v>
      </c>
      <c r="AM686" s="12" t="b">
        <v>0</v>
      </c>
      <c r="AP686" t="s">
        <v>3631</v>
      </c>
      <c r="AQ686" t="s">
        <v>3632</v>
      </c>
      <c r="AR686" t="s">
        <v>3633</v>
      </c>
      <c r="AS686" t="s">
        <v>3634</v>
      </c>
      <c r="AT686" s="44" t="s">
        <v>274</v>
      </c>
      <c r="AU686" t="s">
        <v>347</v>
      </c>
      <c r="AV686" t="s">
        <v>4208</v>
      </c>
      <c r="AW686" t="s">
        <v>4208</v>
      </c>
      <c r="AX686" t="s">
        <v>4088</v>
      </c>
      <c r="AY686" t="s">
        <v>4208</v>
      </c>
      <c r="AZ686" t="s">
        <v>4209</v>
      </c>
      <c r="BA686" t="s">
        <v>3630</v>
      </c>
      <c r="BB686" t="s">
        <v>4694</v>
      </c>
    </row>
    <row r="687" spans="1:54" s="12" customFormat="1" x14ac:dyDescent="0.45">
      <c r="A687" s="11">
        <v>45771.501435185193</v>
      </c>
      <c r="B687" s="12">
        <v>412819044</v>
      </c>
      <c r="C687" s="12" t="s">
        <v>3565</v>
      </c>
      <c r="D687" s="12">
        <v>1</v>
      </c>
      <c r="E687" s="12" t="s">
        <v>65</v>
      </c>
      <c r="G687" s="12">
        <v>2590</v>
      </c>
      <c r="H687" s="12" t="s">
        <v>951</v>
      </c>
      <c r="I687" s="12">
        <v>1937</v>
      </c>
      <c r="J687" s="12" t="s">
        <v>952</v>
      </c>
      <c r="K687" s="12" t="s">
        <v>953</v>
      </c>
      <c r="L687" s="12" t="s">
        <v>954</v>
      </c>
      <c r="M687" s="12" t="s">
        <v>267</v>
      </c>
      <c r="N687" s="12" t="s">
        <v>946</v>
      </c>
      <c r="O687" s="12" t="s">
        <v>946</v>
      </c>
      <c r="P687" s="12" t="s">
        <v>1053</v>
      </c>
      <c r="Q687" s="12">
        <v>0</v>
      </c>
      <c r="V687" s="12" t="s">
        <v>119</v>
      </c>
      <c r="X687" s="12">
        <v>5000</v>
      </c>
      <c r="Y687" s="12">
        <v>1937</v>
      </c>
      <c r="AG687" s="12" t="s">
        <v>948</v>
      </c>
      <c r="AH687" s="12" t="s">
        <v>997</v>
      </c>
      <c r="AI687" s="12" t="s">
        <v>274</v>
      </c>
      <c r="AJ687" s="12" t="s">
        <v>347</v>
      </c>
      <c r="AK687" s="12" t="s">
        <v>400</v>
      </c>
      <c r="AL687" s="12" t="b">
        <v>1</v>
      </c>
      <c r="AM687" s="12" t="b">
        <v>0</v>
      </c>
      <c r="AP687" t="s">
        <v>3631</v>
      </c>
      <c r="AQ687" t="s">
        <v>3632</v>
      </c>
      <c r="AR687" t="s">
        <v>3633</v>
      </c>
      <c r="AS687" t="s">
        <v>3634</v>
      </c>
      <c r="AT687" s="44" t="s">
        <v>274</v>
      </c>
      <c r="AU687" t="s">
        <v>347</v>
      </c>
      <c r="AV687" t="s">
        <v>3714</v>
      </c>
      <c r="AW687" t="s">
        <v>3714</v>
      </c>
      <c r="AX687" t="s">
        <v>3709</v>
      </c>
      <c r="AY687" t="s">
        <v>3714</v>
      </c>
      <c r="AZ687" t="s">
        <v>3715</v>
      </c>
      <c r="BA687" t="s">
        <v>3630</v>
      </c>
      <c r="BB687" t="s">
        <v>4694</v>
      </c>
    </row>
    <row r="688" spans="1:54" s="12" customFormat="1" x14ac:dyDescent="0.45">
      <c r="A688" s="11">
        <v>45771.491516203707</v>
      </c>
      <c r="B688" s="12">
        <v>412819044</v>
      </c>
      <c r="C688" s="12" t="s">
        <v>3565</v>
      </c>
      <c r="D688" s="12">
        <v>2</v>
      </c>
      <c r="E688" s="12" t="s">
        <v>247</v>
      </c>
      <c r="G688" s="12">
        <v>2590</v>
      </c>
      <c r="H688" s="12" t="s">
        <v>951</v>
      </c>
      <c r="I688" s="12">
        <v>1937</v>
      </c>
      <c r="J688" s="12" t="s">
        <v>952</v>
      </c>
      <c r="K688" s="12" t="s">
        <v>953</v>
      </c>
      <c r="L688" s="12" t="s">
        <v>954</v>
      </c>
      <c r="M688" s="12" t="s">
        <v>267</v>
      </c>
      <c r="N688" s="12" t="s">
        <v>946</v>
      </c>
      <c r="O688" s="12" t="s">
        <v>946</v>
      </c>
      <c r="P688" s="12" t="s">
        <v>1320</v>
      </c>
      <c r="Q688" s="12">
        <v>0</v>
      </c>
      <c r="T688" s="12" t="s">
        <v>3579</v>
      </c>
      <c r="U688" s="12" t="s">
        <v>3580</v>
      </c>
      <c r="V688" s="12" t="s">
        <v>119</v>
      </c>
      <c r="X688" s="12">
        <v>5000</v>
      </c>
      <c r="Y688" s="12">
        <v>1937</v>
      </c>
      <c r="AG688" s="12" t="s">
        <v>948</v>
      </c>
      <c r="AH688" s="12" t="s">
        <v>969</v>
      </c>
      <c r="AI688" s="12" t="s">
        <v>274</v>
      </c>
      <c r="AJ688" s="12" t="s">
        <v>418</v>
      </c>
      <c r="AK688" s="12" t="s">
        <v>419</v>
      </c>
      <c r="AL688" s="12" t="b">
        <v>1</v>
      </c>
      <c r="AM688" s="12" t="b">
        <v>0</v>
      </c>
      <c r="AP688" t="s">
        <v>3631</v>
      </c>
      <c r="AQ688" t="s">
        <v>3632</v>
      </c>
      <c r="AR688" t="s">
        <v>3633</v>
      </c>
      <c r="AS688" t="s">
        <v>3634</v>
      </c>
      <c r="AT688" s="44" t="s">
        <v>274</v>
      </c>
      <c r="AU688" t="s">
        <v>418</v>
      </c>
      <c r="AV688" t="s">
        <v>3726</v>
      </c>
      <c r="AW688" t="s">
        <v>3726</v>
      </c>
      <c r="AX688" t="s">
        <v>3728</v>
      </c>
      <c r="AY688" t="s">
        <v>3726</v>
      </c>
      <c r="AZ688" t="s">
        <v>3727</v>
      </c>
      <c r="BA688" t="s">
        <v>3630</v>
      </c>
      <c r="BB688"/>
    </row>
    <row r="689" spans="1:54" s="12" customFormat="1" x14ac:dyDescent="0.45">
      <c r="A689" s="11">
        <v>45771.491053240738</v>
      </c>
      <c r="B689" s="12">
        <v>412819044</v>
      </c>
      <c r="C689" s="12" t="s">
        <v>3565</v>
      </c>
      <c r="D689" s="12">
        <v>2</v>
      </c>
      <c r="E689" s="12" t="s">
        <v>247</v>
      </c>
      <c r="G689" s="12">
        <v>2590</v>
      </c>
      <c r="H689" s="12" t="s">
        <v>951</v>
      </c>
      <c r="I689" s="12">
        <v>1937</v>
      </c>
      <c r="J689" s="12" t="s">
        <v>952</v>
      </c>
      <c r="K689" s="12" t="s">
        <v>953</v>
      </c>
      <c r="L689" s="12" t="s">
        <v>954</v>
      </c>
      <c r="M689" s="12" t="s">
        <v>267</v>
      </c>
      <c r="N689" s="12" t="s">
        <v>946</v>
      </c>
      <c r="O689" s="12" t="s">
        <v>946</v>
      </c>
      <c r="P689" s="12" t="s">
        <v>1320</v>
      </c>
      <c r="Q689" s="12">
        <v>0</v>
      </c>
      <c r="T689" s="12" t="s">
        <v>3579</v>
      </c>
      <c r="U689" s="12" t="s">
        <v>3580</v>
      </c>
      <c r="V689" s="12" t="s">
        <v>119</v>
      </c>
      <c r="X689" s="12">
        <v>5000</v>
      </c>
      <c r="Y689" s="12">
        <v>1909</v>
      </c>
      <c r="AG689" s="12" t="s">
        <v>948</v>
      </c>
      <c r="AI689" s="12" t="s">
        <v>274</v>
      </c>
      <c r="AJ689" s="12" t="s">
        <v>418</v>
      </c>
      <c r="AK689" s="12" t="s">
        <v>419</v>
      </c>
      <c r="AL689" s="12" t="b">
        <v>1</v>
      </c>
      <c r="AM689" s="12" t="b">
        <v>0</v>
      </c>
      <c r="AP689" t="s">
        <v>3631</v>
      </c>
      <c r="AQ689" t="s">
        <v>3632</v>
      </c>
      <c r="AR689" t="s">
        <v>3633</v>
      </c>
      <c r="AS689" t="s">
        <v>3634</v>
      </c>
      <c r="AT689" s="44" t="s">
        <v>274</v>
      </c>
      <c r="AU689" t="s">
        <v>418</v>
      </c>
      <c r="AV689" t="s">
        <v>3726</v>
      </c>
      <c r="AW689" t="s">
        <v>3726</v>
      </c>
      <c r="AX689" t="s">
        <v>3728</v>
      </c>
      <c r="AY689" t="s">
        <v>3726</v>
      </c>
      <c r="AZ689" t="s">
        <v>3727</v>
      </c>
      <c r="BA689" t="s">
        <v>3630</v>
      </c>
      <c r="BB689"/>
    </row>
    <row r="690" spans="1:54" s="12" customFormat="1" x14ac:dyDescent="0.45">
      <c r="A690" s="11">
        <v>45771.489004629642</v>
      </c>
      <c r="B690" s="12">
        <v>412819044</v>
      </c>
      <c r="C690" s="12" t="s">
        <v>3565</v>
      </c>
      <c r="D690" s="12">
        <v>1</v>
      </c>
      <c r="E690" s="12" t="s">
        <v>995</v>
      </c>
      <c r="G690" s="12">
        <v>2590</v>
      </c>
      <c r="H690" s="12" t="s">
        <v>951</v>
      </c>
      <c r="I690" s="12">
        <v>1937</v>
      </c>
      <c r="J690" s="12" t="s">
        <v>952</v>
      </c>
      <c r="K690" s="12" t="s">
        <v>953</v>
      </c>
      <c r="L690" s="12" t="s">
        <v>954</v>
      </c>
      <c r="M690" s="12" t="s">
        <v>267</v>
      </c>
      <c r="N690" s="12" t="s">
        <v>946</v>
      </c>
      <c r="O690" s="12" t="s">
        <v>946</v>
      </c>
      <c r="P690" s="12" t="s">
        <v>1395</v>
      </c>
      <c r="Q690" s="12">
        <v>0</v>
      </c>
      <c r="R690" s="12">
        <v>43.154330999999999</v>
      </c>
      <c r="S690" s="12">
        <v>76.799824999999998</v>
      </c>
      <c r="T690" s="12" t="s">
        <v>1097</v>
      </c>
      <c r="U690" s="12" t="s">
        <v>1098</v>
      </c>
      <c r="V690" s="12" t="s">
        <v>106</v>
      </c>
      <c r="X690" s="12">
        <v>5000</v>
      </c>
      <c r="Y690" s="12">
        <v>1920</v>
      </c>
      <c r="Z690" s="12">
        <v>7</v>
      </c>
      <c r="AG690" s="12" t="s">
        <v>948</v>
      </c>
      <c r="AH690" s="12" t="s">
        <v>1198</v>
      </c>
      <c r="AI690" s="12" t="s">
        <v>274</v>
      </c>
      <c r="AJ690" s="12" t="s">
        <v>418</v>
      </c>
      <c r="AK690" s="12" t="s">
        <v>419</v>
      </c>
      <c r="AL690" s="12" t="b">
        <v>1</v>
      </c>
      <c r="AM690" s="12" t="b">
        <v>0</v>
      </c>
      <c r="AP690" t="s">
        <v>3631</v>
      </c>
      <c r="AQ690" t="s">
        <v>3632</v>
      </c>
      <c r="AR690" t="s">
        <v>3633</v>
      </c>
      <c r="AS690" t="s">
        <v>3634</v>
      </c>
      <c r="AT690" s="44" t="s">
        <v>274</v>
      </c>
      <c r="AU690" t="s">
        <v>418</v>
      </c>
      <c r="AV690" t="s">
        <v>3726</v>
      </c>
      <c r="AW690" t="s">
        <v>3726</v>
      </c>
      <c r="AX690" t="s">
        <v>3728</v>
      </c>
      <c r="AY690" t="s">
        <v>3726</v>
      </c>
      <c r="AZ690" t="s">
        <v>3727</v>
      </c>
      <c r="BA690" t="s">
        <v>3630</v>
      </c>
      <c r="BB690"/>
    </row>
    <row r="691" spans="1:54" s="12" customFormat="1" x14ac:dyDescent="0.45">
      <c r="A691" s="11">
        <v>45771.488263888888</v>
      </c>
      <c r="B691" s="12">
        <v>412819044</v>
      </c>
      <c r="C691" s="12" t="s">
        <v>3565</v>
      </c>
      <c r="D691" s="12">
        <v>2</v>
      </c>
      <c r="E691" s="12" t="s">
        <v>247</v>
      </c>
      <c r="G691" s="12">
        <v>2590</v>
      </c>
      <c r="H691" s="12" t="s">
        <v>951</v>
      </c>
      <c r="I691" s="12">
        <v>1937</v>
      </c>
      <c r="J691" s="12" t="s">
        <v>952</v>
      </c>
      <c r="K691" s="12" t="s">
        <v>953</v>
      </c>
      <c r="L691" s="12" t="s">
        <v>954</v>
      </c>
      <c r="M691" s="12" t="s">
        <v>267</v>
      </c>
      <c r="N691" s="12" t="s">
        <v>946</v>
      </c>
      <c r="O691" s="12" t="s">
        <v>946</v>
      </c>
      <c r="P691" s="12" t="s">
        <v>947</v>
      </c>
      <c r="Q691" s="12">
        <v>0</v>
      </c>
      <c r="R691" s="12">
        <v>43.289437</v>
      </c>
      <c r="S691" s="12">
        <v>76.994337999999999</v>
      </c>
      <c r="T691" s="12" t="s">
        <v>765</v>
      </c>
      <c r="U691" s="12" t="s">
        <v>766</v>
      </c>
      <c r="V691" s="12" t="s">
        <v>106</v>
      </c>
      <c r="X691" s="12">
        <v>6000</v>
      </c>
      <c r="Y691" s="12">
        <v>1919</v>
      </c>
      <c r="Z691" s="12">
        <v>7</v>
      </c>
      <c r="AG691" s="12" t="s">
        <v>948</v>
      </c>
      <c r="AH691" s="12" t="s">
        <v>987</v>
      </c>
      <c r="AI691" s="12" t="s">
        <v>274</v>
      </c>
      <c r="AJ691" s="12" t="s">
        <v>418</v>
      </c>
      <c r="AK691" s="12" t="s">
        <v>419</v>
      </c>
      <c r="AL691" s="12" t="b">
        <v>1</v>
      </c>
      <c r="AM691" s="12" t="b">
        <v>0</v>
      </c>
      <c r="AP691" t="s">
        <v>3631</v>
      </c>
      <c r="AQ691" t="s">
        <v>3632</v>
      </c>
      <c r="AR691" t="s">
        <v>3633</v>
      </c>
      <c r="AS691" t="s">
        <v>3634</v>
      </c>
      <c r="AT691" s="44" t="s">
        <v>274</v>
      </c>
      <c r="AU691" t="s">
        <v>418</v>
      </c>
      <c r="AV691" t="s">
        <v>3726</v>
      </c>
      <c r="AW691" t="s">
        <v>3726</v>
      </c>
      <c r="AX691" t="s">
        <v>3728</v>
      </c>
      <c r="AY691" t="s">
        <v>3726</v>
      </c>
      <c r="AZ691" t="s">
        <v>3727</v>
      </c>
      <c r="BA691" t="s">
        <v>3630</v>
      </c>
      <c r="BB691"/>
    </row>
    <row r="692" spans="1:54" s="12" customFormat="1" x14ac:dyDescent="0.45">
      <c r="A692" s="11">
        <v>45771.487766203703</v>
      </c>
      <c r="B692" s="12">
        <v>412819044</v>
      </c>
      <c r="C692" s="12" t="s">
        <v>3565</v>
      </c>
      <c r="D692" s="12">
        <v>1</v>
      </c>
      <c r="E692" s="12" t="s">
        <v>65</v>
      </c>
      <c r="G692" s="12">
        <v>2590</v>
      </c>
      <c r="H692" s="12" t="s">
        <v>951</v>
      </c>
      <c r="I692" s="12">
        <v>1937</v>
      </c>
      <c r="J692" s="12" t="s">
        <v>952</v>
      </c>
      <c r="K692" s="12" t="s">
        <v>953</v>
      </c>
      <c r="L692" s="12" t="s">
        <v>954</v>
      </c>
      <c r="M692" s="12" t="s">
        <v>267</v>
      </c>
      <c r="N692" s="12" t="s">
        <v>946</v>
      </c>
      <c r="O692" s="12" t="s">
        <v>946</v>
      </c>
      <c r="P692" s="12" t="s">
        <v>947</v>
      </c>
      <c r="Q692" s="12">
        <v>0</v>
      </c>
      <c r="R692" s="12">
        <v>43.289437</v>
      </c>
      <c r="S692" s="12">
        <v>76.994337999999999</v>
      </c>
      <c r="T692" s="12" t="s">
        <v>765</v>
      </c>
      <c r="U692" s="12" t="s">
        <v>766</v>
      </c>
      <c r="V692" s="12" t="s">
        <v>106</v>
      </c>
      <c r="X692" s="12">
        <v>6000</v>
      </c>
      <c r="Y692" s="12">
        <v>1921</v>
      </c>
      <c r="Z692" s="12">
        <v>7</v>
      </c>
      <c r="AG692" s="12" t="s">
        <v>948</v>
      </c>
      <c r="AH692" s="12" t="s">
        <v>955</v>
      </c>
      <c r="AI692" s="12" t="s">
        <v>274</v>
      </c>
      <c r="AJ692" s="12" t="s">
        <v>418</v>
      </c>
      <c r="AK692" s="12" t="s">
        <v>419</v>
      </c>
      <c r="AL692" s="12" t="b">
        <v>1</v>
      </c>
      <c r="AM692" s="12" t="b">
        <v>0</v>
      </c>
      <c r="AP692" t="s">
        <v>3631</v>
      </c>
      <c r="AQ692" t="s">
        <v>3632</v>
      </c>
      <c r="AR692" t="s">
        <v>3633</v>
      </c>
      <c r="AS692" t="s">
        <v>3634</v>
      </c>
      <c r="AT692" s="44" t="s">
        <v>274</v>
      </c>
      <c r="AU692" t="s">
        <v>418</v>
      </c>
      <c r="AV692" t="s">
        <v>3726</v>
      </c>
      <c r="AW692" t="s">
        <v>3726</v>
      </c>
      <c r="AX692" t="s">
        <v>3728</v>
      </c>
      <c r="AY692" t="s">
        <v>3726</v>
      </c>
      <c r="AZ692" t="s">
        <v>3727</v>
      </c>
      <c r="BA692" t="s">
        <v>3630</v>
      </c>
      <c r="BB692"/>
    </row>
    <row r="693" spans="1:54" s="12" customFormat="1" x14ac:dyDescent="0.45">
      <c r="A693" s="11">
        <v>45771.486990740741</v>
      </c>
      <c r="B693" s="12">
        <v>412819044</v>
      </c>
      <c r="C693" s="12" t="s">
        <v>3565</v>
      </c>
      <c r="D693" s="12">
        <v>1</v>
      </c>
      <c r="E693" s="12" t="s">
        <v>65</v>
      </c>
      <c r="G693" s="12">
        <v>2590</v>
      </c>
      <c r="H693" s="12" t="s">
        <v>951</v>
      </c>
      <c r="I693" s="12">
        <v>1937</v>
      </c>
      <c r="J693" s="12" t="s">
        <v>952</v>
      </c>
      <c r="K693" s="12" t="s">
        <v>953</v>
      </c>
      <c r="L693" s="12" t="s">
        <v>954</v>
      </c>
      <c r="M693" s="12" t="s">
        <v>267</v>
      </c>
      <c r="N693" s="12" t="s">
        <v>946</v>
      </c>
      <c r="O693" s="12" t="s">
        <v>946</v>
      </c>
      <c r="P693" s="12" t="s">
        <v>1396</v>
      </c>
      <c r="Q693" s="12">
        <v>0</v>
      </c>
      <c r="R693" s="12">
        <v>43.096235999999998</v>
      </c>
      <c r="S693" s="12">
        <v>76.784267</v>
      </c>
      <c r="T693" s="12" t="s">
        <v>1125</v>
      </c>
      <c r="U693" s="12" t="s">
        <v>1126</v>
      </c>
      <c r="V693" s="12" t="s">
        <v>106</v>
      </c>
      <c r="X693" s="12">
        <v>6000</v>
      </c>
      <c r="Y693" s="12">
        <v>1919</v>
      </c>
      <c r="Z693" s="12">
        <v>7</v>
      </c>
      <c r="AG693" s="12" t="s">
        <v>948</v>
      </c>
      <c r="AH693" s="12" t="s">
        <v>987</v>
      </c>
      <c r="AI693" s="12" t="s">
        <v>274</v>
      </c>
      <c r="AJ693" s="12" t="s">
        <v>418</v>
      </c>
      <c r="AK693" s="12" t="s">
        <v>438</v>
      </c>
      <c r="AL693" s="12" t="b">
        <v>1</v>
      </c>
      <c r="AM693" s="12" t="b">
        <v>0</v>
      </c>
      <c r="AP693" t="s">
        <v>3631</v>
      </c>
      <c r="AQ693" t="s">
        <v>3632</v>
      </c>
      <c r="AR693" t="s">
        <v>3633</v>
      </c>
      <c r="AS693" t="s">
        <v>3634</v>
      </c>
      <c r="AT693" s="44" t="s">
        <v>274</v>
      </c>
      <c r="AU693" t="s">
        <v>418</v>
      </c>
      <c r="AV693" t="s">
        <v>3729</v>
      </c>
      <c r="AW693" t="s">
        <v>3729</v>
      </c>
      <c r="AX693" t="s">
        <v>3731</v>
      </c>
      <c r="AY693" t="s">
        <v>3729</v>
      </c>
      <c r="AZ693" t="s">
        <v>3730</v>
      </c>
      <c r="BA693" t="s">
        <v>3630</v>
      </c>
      <c r="BB693"/>
    </row>
    <row r="694" spans="1:54" s="12" customFormat="1" x14ac:dyDescent="0.45">
      <c r="A694" s="11">
        <v>45771.483506944453</v>
      </c>
      <c r="B694" s="12">
        <v>412819044</v>
      </c>
      <c r="C694" s="12" t="s">
        <v>3565</v>
      </c>
      <c r="D694" s="12">
        <v>2</v>
      </c>
      <c r="E694" s="12" t="s">
        <v>247</v>
      </c>
      <c r="G694" s="12">
        <v>2590</v>
      </c>
      <c r="H694" s="12" t="s">
        <v>951</v>
      </c>
      <c r="I694" s="12">
        <v>1937</v>
      </c>
      <c r="J694" s="12" t="s">
        <v>952</v>
      </c>
      <c r="K694" s="12" t="s">
        <v>953</v>
      </c>
      <c r="L694" s="12" t="s">
        <v>954</v>
      </c>
      <c r="M694" s="12" t="s">
        <v>267</v>
      </c>
      <c r="N694" s="12" t="s">
        <v>946</v>
      </c>
      <c r="O694" s="12" t="s">
        <v>946</v>
      </c>
      <c r="P694" s="12" t="s">
        <v>1397</v>
      </c>
      <c r="Q694" s="12">
        <v>0</v>
      </c>
      <c r="R694" s="12">
        <v>43.205584000000002</v>
      </c>
      <c r="S694" s="12">
        <v>76.979079999999996</v>
      </c>
      <c r="T694" s="12" t="s">
        <v>981</v>
      </c>
      <c r="U694" s="12" t="s">
        <v>982</v>
      </c>
      <c r="V694" s="12" t="s">
        <v>106</v>
      </c>
      <c r="X694" s="12">
        <v>5000</v>
      </c>
      <c r="Y694" s="12">
        <v>1937</v>
      </c>
      <c r="Z694" s="12">
        <v>8</v>
      </c>
      <c r="AA694" s="12">
        <v>9</v>
      </c>
      <c r="AG694" s="12" t="s">
        <v>948</v>
      </c>
      <c r="AH694" s="12" t="s">
        <v>949</v>
      </c>
      <c r="AI694" s="12" t="s">
        <v>274</v>
      </c>
      <c r="AJ694" s="12" t="s">
        <v>418</v>
      </c>
      <c r="AK694" s="12" t="s">
        <v>438</v>
      </c>
      <c r="AL694" s="12" t="b">
        <v>1</v>
      </c>
      <c r="AM694" s="12" t="b">
        <v>0</v>
      </c>
      <c r="AP694" t="s">
        <v>3631</v>
      </c>
      <c r="AQ694" t="s">
        <v>3632</v>
      </c>
      <c r="AR694" t="s">
        <v>3633</v>
      </c>
      <c r="AS694" t="s">
        <v>3634</v>
      </c>
      <c r="AT694" s="44" t="s">
        <v>274</v>
      </c>
      <c r="AU694" t="s">
        <v>418</v>
      </c>
      <c r="AV694" t="s">
        <v>3729</v>
      </c>
      <c r="AW694" t="s">
        <v>3729</v>
      </c>
      <c r="AX694" t="s">
        <v>3731</v>
      </c>
      <c r="AY694" t="s">
        <v>3729</v>
      </c>
      <c r="AZ694" t="s">
        <v>3730</v>
      </c>
      <c r="BA694" t="s">
        <v>3630</v>
      </c>
      <c r="BB694"/>
    </row>
    <row r="695" spans="1:54" s="12" customFormat="1" x14ac:dyDescent="0.45">
      <c r="A695" s="11">
        <v>45771.481979166667</v>
      </c>
      <c r="B695" s="12">
        <v>412819044</v>
      </c>
      <c r="C695" s="12" t="s">
        <v>3565</v>
      </c>
      <c r="D695" s="12">
        <v>3</v>
      </c>
      <c r="E695" s="12" t="s">
        <v>846</v>
      </c>
      <c r="G695" s="12">
        <v>2590</v>
      </c>
      <c r="H695" s="12" t="s">
        <v>951</v>
      </c>
      <c r="I695" s="12">
        <v>1937</v>
      </c>
      <c r="J695" s="12" t="s">
        <v>952</v>
      </c>
      <c r="K695" s="12" t="s">
        <v>953</v>
      </c>
      <c r="L695" s="12" t="s">
        <v>954</v>
      </c>
      <c r="M695" s="12" t="s">
        <v>267</v>
      </c>
      <c r="N695" s="12" t="s">
        <v>946</v>
      </c>
      <c r="O695" s="12" t="s">
        <v>946</v>
      </c>
      <c r="P695" s="12" t="s">
        <v>1398</v>
      </c>
      <c r="Q695" s="12">
        <v>0</v>
      </c>
      <c r="R695" s="12">
        <v>43.306286999999998</v>
      </c>
      <c r="S695" s="12">
        <v>76.949597999999995</v>
      </c>
      <c r="T695" s="12" t="s">
        <v>1218</v>
      </c>
      <c r="U695" s="12" t="s">
        <v>1219</v>
      </c>
      <c r="V695" s="12" t="s">
        <v>106</v>
      </c>
      <c r="X695" s="12">
        <v>2000</v>
      </c>
      <c r="Y695" s="12">
        <v>1919</v>
      </c>
      <c r="Z695" s="12">
        <v>7</v>
      </c>
      <c r="AA695" s="12">
        <v>26</v>
      </c>
      <c r="AG695" s="12" t="s">
        <v>948</v>
      </c>
      <c r="AI695" s="12" t="s">
        <v>274</v>
      </c>
      <c r="AJ695" s="12" t="s">
        <v>418</v>
      </c>
      <c r="AK695" s="12" t="s">
        <v>438</v>
      </c>
      <c r="AL695" s="12" t="b">
        <v>1</v>
      </c>
      <c r="AM695" s="12" t="b">
        <v>0</v>
      </c>
      <c r="AP695" t="s">
        <v>3631</v>
      </c>
      <c r="AQ695" t="s">
        <v>3632</v>
      </c>
      <c r="AR695" t="s">
        <v>3633</v>
      </c>
      <c r="AS695" t="s">
        <v>3634</v>
      </c>
      <c r="AT695" s="44" t="s">
        <v>274</v>
      </c>
      <c r="AU695" t="s">
        <v>418</v>
      </c>
      <c r="AV695" t="s">
        <v>3729</v>
      </c>
      <c r="AW695" t="s">
        <v>3729</v>
      </c>
      <c r="AX695" t="s">
        <v>3731</v>
      </c>
      <c r="AY695" t="s">
        <v>3729</v>
      </c>
      <c r="AZ695" t="s">
        <v>3730</v>
      </c>
      <c r="BA695" t="s">
        <v>3630</v>
      </c>
      <c r="BB695"/>
    </row>
    <row r="696" spans="1:54" s="12" customFormat="1" x14ac:dyDescent="0.45">
      <c r="A696" s="11">
        <v>45771.480671296304</v>
      </c>
      <c r="B696" s="12">
        <v>412819044</v>
      </c>
      <c r="C696" s="12" t="s">
        <v>3565</v>
      </c>
      <c r="D696" s="12">
        <v>4</v>
      </c>
      <c r="E696" s="12" t="s">
        <v>835</v>
      </c>
      <c r="G696" s="12">
        <v>2590</v>
      </c>
      <c r="H696" s="12" t="s">
        <v>951</v>
      </c>
      <c r="I696" s="12">
        <v>1937</v>
      </c>
      <c r="J696" s="12" t="s">
        <v>952</v>
      </c>
      <c r="K696" s="12" t="s">
        <v>953</v>
      </c>
      <c r="L696" s="12" t="s">
        <v>954</v>
      </c>
      <c r="M696" s="12" t="s">
        <v>267</v>
      </c>
      <c r="N696" s="12" t="s">
        <v>946</v>
      </c>
      <c r="O696" s="12" t="s">
        <v>946</v>
      </c>
      <c r="P696" s="12" t="s">
        <v>947</v>
      </c>
      <c r="Q696" s="12">
        <v>0</v>
      </c>
      <c r="R696" s="12">
        <v>43.289437</v>
      </c>
      <c r="S696" s="12">
        <v>76.994337999999999</v>
      </c>
      <c r="T696" s="12" t="s">
        <v>765</v>
      </c>
      <c r="U696" s="12" t="s">
        <v>766</v>
      </c>
      <c r="V696" s="12" t="s">
        <v>106</v>
      </c>
      <c r="X696" s="12">
        <v>6000</v>
      </c>
      <c r="Y696" s="12">
        <v>1919</v>
      </c>
      <c r="Z696" s="12">
        <v>7</v>
      </c>
      <c r="AB696" s="12">
        <v>1919</v>
      </c>
      <c r="AC696" s="12">
        <v>8</v>
      </c>
      <c r="AG696" s="12" t="s">
        <v>948</v>
      </c>
      <c r="AI696" s="12" t="s">
        <v>274</v>
      </c>
      <c r="AJ696" s="12" t="s">
        <v>418</v>
      </c>
      <c r="AK696" s="12" t="s">
        <v>438</v>
      </c>
      <c r="AL696" s="12" t="b">
        <v>1</v>
      </c>
      <c r="AM696" s="12" t="b">
        <v>0</v>
      </c>
      <c r="AP696" t="s">
        <v>3631</v>
      </c>
      <c r="AQ696" t="s">
        <v>3632</v>
      </c>
      <c r="AR696" t="s">
        <v>3633</v>
      </c>
      <c r="AS696" t="s">
        <v>3634</v>
      </c>
      <c r="AT696" s="44" t="s">
        <v>274</v>
      </c>
      <c r="AU696" t="s">
        <v>418</v>
      </c>
      <c r="AV696" t="s">
        <v>3729</v>
      </c>
      <c r="AW696" t="s">
        <v>3729</v>
      </c>
      <c r="AX696" t="s">
        <v>3731</v>
      </c>
      <c r="AY696" t="s">
        <v>3729</v>
      </c>
      <c r="AZ696" t="s">
        <v>3730</v>
      </c>
      <c r="BA696" t="s">
        <v>3630</v>
      </c>
      <c r="BB696"/>
    </row>
    <row r="697" spans="1:54" s="12" customFormat="1" x14ac:dyDescent="0.45">
      <c r="A697" s="11">
        <v>45771.480231481481</v>
      </c>
      <c r="B697" s="12">
        <v>412819044</v>
      </c>
      <c r="C697" s="12" t="s">
        <v>3565</v>
      </c>
      <c r="D697" s="12">
        <v>1</v>
      </c>
      <c r="E697" s="12" t="s">
        <v>995</v>
      </c>
      <c r="G697" s="12">
        <v>2590</v>
      </c>
      <c r="H697" s="12" t="s">
        <v>951</v>
      </c>
      <c r="I697" s="12">
        <v>1937</v>
      </c>
      <c r="J697" s="12" t="s">
        <v>952</v>
      </c>
      <c r="K697" s="12" t="s">
        <v>953</v>
      </c>
      <c r="L697" s="12" t="s">
        <v>954</v>
      </c>
      <c r="M697" s="12" t="s">
        <v>267</v>
      </c>
      <c r="N697" s="12" t="s">
        <v>946</v>
      </c>
      <c r="O697" s="12" t="s">
        <v>946</v>
      </c>
      <c r="P697" s="12" t="s">
        <v>947</v>
      </c>
      <c r="Q697" s="12">
        <v>0</v>
      </c>
      <c r="R697" s="12">
        <v>43.289437</v>
      </c>
      <c r="S697" s="12">
        <v>76.994337999999999</v>
      </c>
      <c r="T697" s="12" t="s">
        <v>765</v>
      </c>
      <c r="U697" s="12" t="s">
        <v>766</v>
      </c>
      <c r="V697" s="12" t="s">
        <v>106</v>
      </c>
      <c r="X697" s="12">
        <v>6000</v>
      </c>
      <c r="Y697" s="12">
        <v>1920</v>
      </c>
      <c r="Z697" s="12">
        <v>6</v>
      </c>
      <c r="AA697" s="12">
        <v>26</v>
      </c>
      <c r="AB697" s="12">
        <v>1920</v>
      </c>
      <c r="AC697" s="12">
        <v>6</v>
      </c>
      <c r="AD697" s="12">
        <v>28</v>
      </c>
      <c r="AG697" s="12" t="s">
        <v>948</v>
      </c>
      <c r="AI697" s="12" t="s">
        <v>274</v>
      </c>
      <c r="AJ697" s="12" t="s">
        <v>418</v>
      </c>
      <c r="AK697" s="12" t="s">
        <v>438</v>
      </c>
      <c r="AL697" s="12" t="b">
        <v>1</v>
      </c>
      <c r="AM697" s="12" t="b">
        <v>0</v>
      </c>
      <c r="AP697" t="s">
        <v>3631</v>
      </c>
      <c r="AQ697" t="s">
        <v>3632</v>
      </c>
      <c r="AR697" t="s">
        <v>3633</v>
      </c>
      <c r="AS697" t="s">
        <v>3634</v>
      </c>
      <c r="AT697" s="44" t="s">
        <v>274</v>
      </c>
      <c r="AU697" t="s">
        <v>418</v>
      </c>
      <c r="AV697" t="s">
        <v>3729</v>
      </c>
      <c r="AW697" t="s">
        <v>3729</v>
      </c>
      <c r="AX697" t="s">
        <v>3731</v>
      </c>
      <c r="AY697" t="s">
        <v>3729</v>
      </c>
      <c r="AZ697" t="s">
        <v>3730</v>
      </c>
      <c r="BA697" t="s">
        <v>3630</v>
      </c>
      <c r="BB697"/>
    </row>
    <row r="698" spans="1:54" s="12" customFormat="1" x14ac:dyDescent="0.45">
      <c r="A698" s="11">
        <v>45771.473344907412</v>
      </c>
      <c r="B698" s="12">
        <v>412819044</v>
      </c>
      <c r="C698" s="12" t="s">
        <v>3565</v>
      </c>
      <c r="D698" s="12">
        <v>1</v>
      </c>
      <c r="E698" s="12" t="s">
        <v>65</v>
      </c>
      <c r="G698" s="12">
        <v>2590</v>
      </c>
      <c r="H698" s="12" t="s">
        <v>951</v>
      </c>
      <c r="I698" s="12">
        <v>1937</v>
      </c>
      <c r="J698" s="12" t="s">
        <v>952</v>
      </c>
      <c r="K698" s="12" t="s">
        <v>953</v>
      </c>
      <c r="L698" s="12" t="s">
        <v>954</v>
      </c>
      <c r="M698" s="12" t="s">
        <v>267</v>
      </c>
      <c r="N698" s="12" t="s">
        <v>946</v>
      </c>
      <c r="O698" s="12" t="s">
        <v>946</v>
      </c>
      <c r="P698" s="12" t="s">
        <v>947</v>
      </c>
      <c r="Q698" s="12">
        <v>0</v>
      </c>
      <c r="R698" s="12">
        <v>43.289437</v>
      </c>
      <c r="S698" s="12">
        <v>76.994337999999999</v>
      </c>
      <c r="T698" s="12" t="s">
        <v>765</v>
      </c>
      <c r="U698" s="12" t="s">
        <v>766</v>
      </c>
      <c r="V698" s="12" t="s">
        <v>106</v>
      </c>
      <c r="X698" s="12">
        <v>6000</v>
      </c>
      <c r="Y698" s="12">
        <v>1922</v>
      </c>
      <c r="AG698" s="12" t="s">
        <v>948</v>
      </c>
      <c r="AI698" s="12" t="s">
        <v>1399</v>
      </c>
      <c r="AJ698" s="12" t="s">
        <v>1400</v>
      </c>
      <c r="AK698" s="12" t="s">
        <v>1401</v>
      </c>
      <c r="AL698" s="12" t="b">
        <v>1</v>
      </c>
      <c r="AM698" s="12" t="b">
        <v>0</v>
      </c>
      <c r="AP698" t="s">
        <v>3631</v>
      </c>
      <c r="AQ698" t="s">
        <v>3632</v>
      </c>
      <c r="AR698" t="s">
        <v>3633</v>
      </c>
      <c r="AS698" t="s">
        <v>3634</v>
      </c>
      <c r="AT698" s="44" t="s">
        <v>1399</v>
      </c>
      <c r="AU698" t="s">
        <v>4212</v>
      </c>
      <c r="AV698" t="s">
        <v>4213</v>
      </c>
      <c r="AW698" t="s">
        <v>4213</v>
      </c>
      <c r="AX698" t="s">
        <v>3651</v>
      </c>
      <c r="AY698" s="40" t="s">
        <v>4210</v>
      </c>
      <c r="AZ698" t="s">
        <v>4211</v>
      </c>
      <c r="BA698" t="s">
        <v>3630</v>
      </c>
      <c r="BB698" t="s">
        <v>4694</v>
      </c>
    </row>
    <row r="699" spans="1:54" s="12" customFormat="1" x14ac:dyDescent="0.45">
      <c r="A699" s="11">
        <v>45771.472997685181</v>
      </c>
      <c r="B699" s="12">
        <v>412819044</v>
      </c>
      <c r="C699" s="12" t="s">
        <v>3565</v>
      </c>
      <c r="D699" s="12">
        <v>3</v>
      </c>
      <c r="E699" s="12" t="s">
        <v>1402</v>
      </c>
      <c r="G699" s="12">
        <v>2590</v>
      </c>
      <c r="H699" s="12" t="s">
        <v>951</v>
      </c>
      <c r="I699" s="12">
        <v>1937</v>
      </c>
      <c r="J699" s="12" t="s">
        <v>952</v>
      </c>
      <c r="K699" s="12" t="s">
        <v>953</v>
      </c>
      <c r="L699" s="12" t="s">
        <v>954</v>
      </c>
      <c r="M699" s="12" t="s">
        <v>267</v>
      </c>
      <c r="N699" s="12" t="s">
        <v>946</v>
      </c>
      <c r="O699" s="12" t="s">
        <v>946</v>
      </c>
      <c r="P699" s="12" t="s">
        <v>947</v>
      </c>
      <c r="Q699" s="12">
        <v>0</v>
      </c>
      <c r="R699" s="12">
        <v>43.289437</v>
      </c>
      <c r="S699" s="12">
        <v>76.994337999999999</v>
      </c>
      <c r="T699" s="12" t="s">
        <v>765</v>
      </c>
      <c r="U699" s="12" t="s">
        <v>766</v>
      </c>
      <c r="V699" s="12" t="s">
        <v>106</v>
      </c>
      <c r="X699" s="12">
        <v>6000</v>
      </c>
      <c r="Y699" s="12">
        <v>1919</v>
      </c>
      <c r="Z699" s="12">
        <v>5</v>
      </c>
      <c r="AA699" s="12">
        <v>1</v>
      </c>
      <c r="AB699" s="12">
        <v>1919</v>
      </c>
      <c r="AC699" s="12">
        <v>5</v>
      </c>
      <c r="AD699" s="12">
        <v>15</v>
      </c>
      <c r="AG699" s="12" t="s">
        <v>948</v>
      </c>
      <c r="AI699" s="12" t="s">
        <v>1399</v>
      </c>
      <c r="AJ699" s="12" t="s">
        <v>1400</v>
      </c>
      <c r="AK699" s="12" t="s">
        <v>1401</v>
      </c>
      <c r="AL699" s="12" t="b">
        <v>1</v>
      </c>
      <c r="AM699" s="12" t="b">
        <v>0</v>
      </c>
      <c r="AP699" t="s">
        <v>3631</v>
      </c>
      <c r="AQ699" t="s">
        <v>3632</v>
      </c>
      <c r="AR699" t="s">
        <v>3633</v>
      </c>
      <c r="AS699" t="s">
        <v>3634</v>
      </c>
      <c r="AT699" s="44" t="s">
        <v>1399</v>
      </c>
      <c r="AU699" t="s">
        <v>4212</v>
      </c>
      <c r="AV699" t="s">
        <v>4213</v>
      </c>
      <c r="AW699" t="s">
        <v>4213</v>
      </c>
      <c r="AX699" t="s">
        <v>3651</v>
      </c>
      <c r="AY699" s="40" t="s">
        <v>4210</v>
      </c>
      <c r="AZ699" t="s">
        <v>4211</v>
      </c>
      <c r="BA699" t="s">
        <v>3630</v>
      </c>
      <c r="BB699" t="s">
        <v>4694</v>
      </c>
    </row>
    <row r="700" spans="1:54" s="12" customFormat="1" x14ac:dyDescent="0.45">
      <c r="A700" s="11">
        <v>45771.470416666663</v>
      </c>
      <c r="B700" s="12">
        <v>412819044</v>
      </c>
      <c r="C700" s="12" t="s">
        <v>3565</v>
      </c>
      <c r="D700" s="12">
        <v>1</v>
      </c>
      <c r="E700" s="12" t="s">
        <v>51</v>
      </c>
      <c r="F700" s="12" t="s">
        <v>1406</v>
      </c>
      <c r="G700" s="12">
        <v>2590</v>
      </c>
      <c r="H700" s="12" t="s">
        <v>951</v>
      </c>
      <c r="I700" s="12">
        <v>1937</v>
      </c>
      <c r="J700" s="12" t="s">
        <v>952</v>
      </c>
      <c r="K700" s="12" t="s">
        <v>953</v>
      </c>
      <c r="L700" s="12" t="s">
        <v>954</v>
      </c>
      <c r="M700" s="12" t="s">
        <v>267</v>
      </c>
      <c r="N700" s="12" t="s">
        <v>946</v>
      </c>
      <c r="O700" s="12" t="s">
        <v>946</v>
      </c>
      <c r="P700" s="12" t="s">
        <v>1073</v>
      </c>
      <c r="Q700" s="12">
        <v>0</v>
      </c>
      <c r="R700" s="12">
        <v>43.205584000000002</v>
      </c>
      <c r="S700" s="12">
        <v>76.979079999999996</v>
      </c>
      <c r="T700" s="12" t="s">
        <v>981</v>
      </c>
      <c r="U700" s="12" t="s">
        <v>982</v>
      </c>
      <c r="V700" s="12" t="s">
        <v>106</v>
      </c>
      <c r="W700" s="12" t="s">
        <v>1403</v>
      </c>
      <c r="X700" s="12">
        <v>6000</v>
      </c>
      <c r="Y700" s="12">
        <v>1937</v>
      </c>
      <c r="Z700" s="12">
        <v>8</v>
      </c>
      <c r="AA700" s="12">
        <v>9</v>
      </c>
      <c r="AG700" s="12" t="s">
        <v>948</v>
      </c>
      <c r="AH700" s="12" t="s">
        <v>949</v>
      </c>
      <c r="AI700" s="12" t="s">
        <v>1399</v>
      </c>
      <c r="AJ700" s="12" t="s">
        <v>1404</v>
      </c>
      <c r="AK700" s="12" t="s">
        <v>1405</v>
      </c>
      <c r="AL700" s="12" t="b">
        <v>1</v>
      </c>
      <c r="AM700" s="12" t="b">
        <v>0</v>
      </c>
      <c r="AP700" t="s">
        <v>3631</v>
      </c>
      <c r="AQ700" t="s">
        <v>3632</v>
      </c>
      <c r="AR700" t="s">
        <v>3633</v>
      </c>
      <c r="AS700" t="s">
        <v>3634</v>
      </c>
      <c r="AT700" s="44" t="s">
        <v>1399</v>
      </c>
      <c r="AU700" t="s">
        <v>1404</v>
      </c>
      <c r="AV700" t="s">
        <v>4214</v>
      </c>
      <c r="AW700" t="s">
        <v>4214</v>
      </c>
      <c r="AX700" t="s">
        <v>3998</v>
      </c>
      <c r="AY700" t="s">
        <v>4214</v>
      </c>
      <c r="AZ700" t="s">
        <v>4215</v>
      </c>
      <c r="BA700" t="s">
        <v>3630</v>
      </c>
      <c r="BB700"/>
    </row>
    <row r="701" spans="1:54" s="12" customFormat="1" x14ac:dyDescent="0.45">
      <c r="A701" s="11">
        <v>45771.456782407397</v>
      </c>
      <c r="B701" s="12">
        <v>412819044</v>
      </c>
      <c r="C701" s="12" t="s">
        <v>3565</v>
      </c>
      <c r="D701" s="12">
        <v>1</v>
      </c>
      <c r="E701" s="12" t="s">
        <v>65</v>
      </c>
      <c r="G701" s="12">
        <v>2590</v>
      </c>
      <c r="H701" s="12" t="s">
        <v>951</v>
      </c>
      <c r="I701" s="12">
        <v>1937</v>
      </c>
      <c r="J701" s="12" t="s">
        <v>952</v>
      </c>
      <c r="K701" s="12" t="s">
        <v>953</v>
      </c>
      <c r="L701" s="12" t="s">
        <v>954</v>
      </c>
      <c r="M701" s="12" t="s">
        <v>267</v>
      </c>
      <c r="N701" s="12" t="s">
        <v>946</v>
      </c>
      <c r="O701" s="12" t="s">
        <v>946</v>
      </c>
      <c r="P701" s="12" t="s">
        <v>1053</v>
      </c>
      <c r="Q701" s="12">
        <v>0</v>
      </c>
      <c r="V701" s="12" t="s">
        <v>119</v>
      </c>
      <c r="X701" s="12">
        <v>6000</v>
      </c>
      <c r="Y701" s="12">
        <v>1937</v>
      </c>
      <c r="AG701" s="12" t="s">
        <v>948</v>
      </c>
      <c r="AH701" s="12" t="s">
        <v>997</v>
      </c>
      <c r="AI701" s="12" t="s">
        <v>1399</v>
      </c>
      <c r="AJ701" s="12" t="s">
        <v>1404</v>
      </c>
      <c r="AK701" s="12" t="s">
        <v>1405</v>
      </c>
      <c r="AL701" s="12" t="b">
        <v>1</v>
      </c>
      <c r="AM701" s="12" t="b">
        <v>0</v>
      </c>
      <c r="AP701" t="s">
        <v>3631</v>
      </c>
      <c r="AQ701" t="s">
        <v>3632</v>
      </c>
      <c r="AR701" t="s">
        <v>3633</v>
      </c>
      <c r="AS701" t="s">
        <v>3634</v>
      </c>
      <c r="AT701" s="44" t="s">
        <v>1399</v>
      </c>
      <c r="AU701" t="s">
        <v>1404</v>
      </c>
      <c r="AV701" t="s">
        <v>4214</v>
      </c>
      <c r="AW701" t="s">
        <v>4214</v>
      </c>
      <c r="AX701" t="s">
        <v>3998</v>
      </c>
      <c r="AY701" t="s">
        <v>4214</v>
      </c>
      <c r="AZ701" t="s">
        <v>4215</v>
      </c>
      <c r="BA701" t="s">
        <v>3630</v>
      </c>
      <c r="BB701"/>
    </row>
    <row r="702" spans="1:54" s="12" customFormat="1" x14ac:dyDescent="0.45">
      <c r="A702" s="11">
        <v>45771.456261574072</v>
      </c>
      <c r="B702" s="12">
        <v>412819044</v>
      </c>
      <c r="C702" s="12" t="s">
        <v>3565</v>
      </c>
      <c r="D702" s="12">
        <v>1</v>
      </c>
      <c r="E702" s="12" t="s">
        <v>65</v>
      </c>
      <c r="G702" s="12">
        <v>2590</v>
      </c>
      <c r="H702" s="12" t="s">
        <v>951</v>
      </c>
      <c r="I702" s="12">
        <v>1937</v>
      </c>
      <c r="J702" s="12" t="s">
        <v>952</v>
      </c>
      <c r="K702" s="12" t="s">
        <v>953</v>
      </c>
      <c r="L702" s="12" t="s">
        <v>954</v>
      </c>
      <c r="M702" s="12" t="s">
        <v>267</v>
      </c>
      <c r="N702" s="12" t="s">
        <v>946</v>
      </c>
      <c r="O702" s="12" t="s">
        <v>946</v>
      </c>
      <c r="P702" s="12" t="s">
        <v>947</v>
      </c>
      <c r="Q702" s="12">
        <v>0</v>
      </c>
      <c r="R702" s="12">
        <v>43.289437</v>
      </c>
      <c r="S702" s="12">
        <v>76.994337999999999</v>
      </c>
      <c r="T702" s="12" t="s">
        <v>765</v>
      </c>
      <c r="U702" s="12" t="s">
        <v>766</v>
      </c>
      <c r="V702" s="12" t="s">
        <v>106</v>
      </c>
      <c r="X702" s="12">
        <v>6000</v>
      </c>
      <c r="Y702" s="12">
        <v>1920</v>
      </c>
      <c r="Z702" s="12">
        <v>6</v>
      </c>
      <c r="AG702" s="12" t="s">
        <v>948</v>
      </c>
      <c r="AI702" s="12" t="s">
        <v>1399</v>
      </c>
      <c r="AJ702" s="12" t="s">
        <v>1404</v>
      </c>
      <c r="AK702" s="12" t="s">
        <v>1405</v>
      </c>
      <c r="AL702" s="12" t="b">
        <v>1</v>
      </c>
      <c r="AM702" s="12" t="b">
        <v>0</v>
      </c>
      <c r="AP702" t="s">
        <v>3631</v>
      </c>
      <c r="AQ702" t="s">
        <v>3632</v>
      </c>
      <c r="AR702" t="s">
        <v>3633</v>
      </c>
      <c r="AS702" t="s">
        <v>3634</v>
      </c>
      <c r="AT702" s="44" t="s">
        <v>1399</v>
      </c>
      <c r="AU702" t="s">
        <v>1404</v>
      </c>
      <c r="AV702" t="s">
        <v>4214</v>
      </c>
      <c r="AW702" t="s">
        <v>4214</v>
      </c>
      <c r="AX702" t="s">
        <v>3998</v>
      </c>
      <c r="AY702" t="s">
        <v>4214</v>
      </c>
      <c r="AZ702" t="s">
        <v>4215</v>
      </c>
      <c r="BA702" t="s">
        <v>3630</v>
      </c>
      <c r="BB702"/>
    </row>
    <row r="703" spans="1:54" s="12" customFormat="1" x14ac:dyDescent="0.45">
      <c r="A703" s="11">
        <v>45771.455787037034</v>
      </c>
      <c r="B703" s="12">
        <v>412819044</v>
      </c>
      <c r="C703" s="12" t="s">
        <v>3565</v>
      </c>
      <c r="D703" s="12">
        <v>10</v>
      </c>
      <c r="E703" s="12" t="s">
        <v>1408</v>
      </c>
      <c r="G703" s="12">
        <v>2590</v>
      </c>
      <c r="H703" s="12" t="s">
        <v>951</v>
      </c>
      <c r="I703" s="12">
        <v>1937</v>
      </c>
      <c r="J703" s="12" t="s">
        <v>952</v>
      </c>
      <c r="K703" s="12" t="s">
        <v>953</v>
      </c>
      <c r="L703" s="12" t="s">
        <v>954</v>
      </c>
      <c r="M703" s="12" t="s">
        <v>267</v>
      </c>
      <c r="N703" s="12" t="s">
        <v>946</v>
      </c>
      <c r="O703" s="12" t="s">
        <v>946</v>
      </c>
      <c r="P703" s="12" t="s">
        <v>947</v>
      </c>
      <c r="Q703" s="12">
        <v>0</v>
      </c>
      <c r="R703" s="12">
        <v>43.289437</v>
      </c>
      <c r="S703" s="12">
        <v>76.994337999999999</v>
      </c>
      <c r="T703" s="12" t="s">
        <v>765</v>
      </c>
      <c r="U703" s="12" t="s">
        <v>766</v>
      </c>
      <c r="V703" s="12" t="s">
        <v>106</v>
      </c>
      <c r="X703" s="12">
        <v>6000</v>
      </c>
      <c r="Y703" s="12">
        <v>1920</v>
      </c>
      <c r="Z703" s="12">
        <v>6</v>
      </c>
      <c r="AG703" s="12" t="s">
        <v>948</v>
      </c>
      <c r="AI703" s="12" t="s">
        <v>1399</v>
      </c>
      <c r="AJ703" s="12" t="s">
        <v>1404</v>
      </c>
      <c r="AK703" s="12" t="s">
        <v>1407</v>
      </c>
      <c r="AL703" s="12" t="b">
        <v>1</v>
      </c>
      <c r="AM703" s="12" t="b">
        <v>0</v>
      </c>
      <c r="AP703" t="s">
        <v>3631</v>
      </c>
      <c r="AQ703" t="s">
        <v>3632</v>
      </c>
      <c r="AR703" t="s">
        <v>3633</v>
      </c>
      <c r="AS703" t="s">
        <v>3634</v>
      </c>
      <c r="AT703" s="44" t="s">
        <v>1399</v>
      </c>
      <c r="AU703" t="s">
        <v>1404</v>
      </c>
      <c r="AV703" t="s">
        <v>4218</v>
      </c>
      <c r="AW703" t="s">
        <v>4218</v>
      </c>
      <c r="AX703" t="s">
        <v>4219</v>
      </c>
      <c r="AY703" t="s">
        <v>4216</v>
      </c>
      <c r="AZ703" t="s">
        <v>4217</v>
      </c>
      <c r="BA703" t="s">
        <v>3630</v>
      </c>
      <c r="BB703"/>
    </row>
    <row r="704" spans="1:54" s="12" customFormat="1" x14ac:dyDescent="0.45">
      <c r="A704" s="11">
        <v>45771.4534837963</v>
      </c>
      <c r="B704" s="12">
        <v>412819044</v>
      </c>
      <c r="C704" s="12" t="s">
        <v>3565</v>
      </c>
      <c r="D704" s="12">
        <v>1</v>
      </c>
      <c r="E704" s="12" t="s">
        <v>65</v>
      </c>
      <c r="G704" s="12">
        <v>2590</v>
      </c>
      <c r="H704" s="12" t="s">
        <v>951</v>
      </c>
      <c r="I704" s="12">
        <v>1937</v>
      </c>
      <c r="J704" s="12" t="s">
        <v>952</v>
      </c>
      <c r="K704" s="12" t="s">
        <v>953</v>
      </c>
      <c r="L704" s="12" t="s">
        <v>954</v>
      </c>
      <c r="M704" s="12" t="s">
        <v>267</v>
      </c>
      <c r="N704" s="12" t="s">
        <v>946</v>
      </c>
      <c r="O704" s="12" t="s">
        <v>946</v>
      </c>
      <c r="P704" s="12" t="s">
        <v>947</v>
      </c>
      <c r="Q704" s="12">
        <v>0</v>
      </c>
      <c r="R704" s="12">
        <v>43.289437</v>
      </c>
      <c r="S704" s="12">
        <v>76.994337999999999</v>
      </c>
      <c r="T704" s="12" t="s">
        <v>765</v>
      </c>
      <c r="U704" s="12" t="s">
        <v>766</v>
      </c>
      <c r="V704" s="12" t="s">
        <v>106</v>
      </c>
      <c r="X704" s="12">
        <v>6000</v>
      </c>
      <c r="Y704" s="12">
        <v>1919</v>
      </c>
      <c r="Z704" s="12">
        <v>6</v>
      </c>
      <c r="AA704" s="12">
        <v>4</v>
      </c>
      <c r="AB704" s="12">
        <v>1919</v>
      </c>
      <c r="AC704" s="12">
        <v>6</v>
      </c>
      <c r="AD704" s="12">
        <v>5</v>
      </c>
      <c r="AE704" s="12" t="s">
        <v>1058</v>
      </c>
      <c r="AG704" s="12" t="s">
        <v>948</v>
      </c>
      <c r="AI704" s="12" t="s">
        <v>1399</v>
      </c>
      <c r="AJ704" s="12" t="s">
        <v>1404</v>
      </c>
      <c r="AK704" s="12" t="s">
        <v>1407</v>
      </c>
      <c r="AL704" s="12" t="b">
        <v>1</v>
      </c>
      <c r="AM704" s="12" t="b">
        <v>0</v>
      </c>
      <c r="AP704" t="s">
        <v>3631</v>
      </c>
      <c r="AQ704" t="s">
        <v>3632</v>
      </c>
      <c r="AR704" t="s">
        <v>3633</v>
      </c>
      <c r="AS704" t="s">
        <v>3634</v>
      </c>
      <c r="AT704" s="44" t="s">
        <v>1399</v>
      </c>
      <c r="AU704" t="s">
        <v>1404</v>
      </c>
      <c r="AV704" t="s">
        <v>4218</v>
      </c>
      <c r="AW704" t="s">
        <v>4218</v>
      </c>
      <c r="AX704" t="s">
        <v>4219</v>
      </c>
      <c r="AY704" t="s">
        <v>4216</v>
      </c>
      <c r="AZ704" t="s">
        <v>4217</v>
      </c>
      <c r="BA704" t="s">
        <v>3630</v>
      </c>
      <c r="BB704"/>
    </row>
    <row r="705" spans="1:54" s="12" customFormat="1" x14ac:dyDescent="0.45">
      <c r="A705" s="11">
        <v>45771.451886574083</v>
      </c>
      <c r="B705" s="12">
        <v>412819044</v>
      </c>
      <c r="C705" s="12" t="s">
        <v>3565</v>
      </c>
      <c r="D705" s="12">
        <v>6</v>
      </c>
      <c r="E705" s="12" t="s">
        <v>92</v>
      </c>
      <c r="G705" s="12">
        <v>2590</v>
      </c>
      <c r="H705" s="12" t="s">
        <v>951</v>
      </c>
      <c r="I705" s="12">
        <v>1937</v>
      </c>
      <c r="J705" s="12" t="s">
        <v>952</v>
      </c>
      <c r="K705" s="12" t="s">
        <v>953</v>
      </c>
      <c r="L705" s="12" t="s">
        <v>954</v>
      </c>
      <c r="M705" s="12" t="s">
        <v>267</v>
      </c>
      <c r="N705" s="12" t="s">
        <v>946</v>
      </c>
      <c r="O705" s="12" t="s">
        <v>946</v>
      </c>
      <c r="P705" s="12" t="s">
        <v>1409</v>
      </c>
      <c r="Q705" s="12">
        <v>0</v>
      </c>
      <c r="T705" s="12" t="s">
        <v>3581</v>
      </c>
      <c r="U705" s="12" t="s">
        <v>3582</v>
      </c>
      <c r="V705" s="12" t="s">
        <v>119</v>
      </c>
      <c r="X705" s="12">
        <v>6000</v>
      </c>
      <c r="Y705" s="12">
        <v>1907</v>
      </c>
      <c r="AG705" s="12" t="s">
        <v>948</v>
      </c>
      <c r="AI705" s="12" t="s">
        <v>1399</v>
      </c>
      <c r="AJ705" s="12" t="s">
        <v>1404</v>
      </c>
      <c r="AK705" s="12" t="s">
        <v>1410</v>
      </c>
      <c r="AL705" s="12" t="b">
        <v>1</v>
      </c>
      <c r="AM705" s="12" t="b">
        <v>0</v>
      </c>
      <c r="AP705" t="s">
        <v>3631</v>
      </c>
      <c r="AQ705" t="s">
        <v>3632</v>
      </c>
      <c r="AR705" t="s">
        <v>3633</v>
      </c>
      <c r="AS705" t="s">
        <v>3634</v>
      </c>
      <c r="AT705" s="44" t="s">
        <v>1399</v>
      </c>
      <c r="AU705" t="s">
        <v>1404</v>
      </c>
      <c r="AV705" t="s">
        <v>4220</v>
      </c>
      <c r="AW705" t="s">
        <v>4220</v>
      </c>
      <c r="AX705" t="s">
        <v>4222</v>
      </c>
      <c r="AY705" t="s">
        <v>4220</v>
      </c>
      <c r="AZ705" t="s">
        <v>4221</v>
      </c>
      <c r="BA705" t="s">
        <v>3630</v>
      </c>
      <c r="BB705"/>
    </row>
    <row r="706" spans="1:54" s="12" customFormat="1" x14ac:dyDescent="0.45">
      <c r="A706" s="11">
        <v>45771.446956018517</v>
      </c>
      <c r="B706" s="12">
        <v>412819044</v>
      </c>
      <c r="C706" s="12" t="s">
        <v>3565</v>
      </c>
      <c r="D706" s="12">
        <v>3</v>
      </c>
      <c r="E706" s="12" t="s">
        <v>846</v>
      </c>
      <c r="G706" s="12">
        <v>2590</v>
      </c>
      <c r="H706" s="12" t="s">
        <v>951</v>
      </c>
      <c r="I706" s="12">
        <v>1937</v>
      </c>
      <c r="J706" s="12" t="s">
        <v>952</v>
      </c>
      <c r="K706" s="12" t="s">
        <v>953</v>
      </c>
      <c r="L706" s="12" t="s">
        <v>954</v>
      </c>
      <c r="M706" s="12" t="s">
        <v>267</v>
      </c>
      <c r="N706" s="12" t="s">
        <v>946</v>
      </c>
      <c r="O706" s="12" t="s">
        <v>946</v>
      </c>
      <c r="P706" s="12" t="s">
        <v>1411</v>
      </c>
      <c r="Q706" s="12">
        <v>0</v>
      </c>
      <c r="R706" s="12">
        <v>43.130749000000002</v>
      </c>
      <c r="S706" s="12">
        <v>76.908208000000002</v>
      </c>
      <c r="T706" s="12" t="s">
        <v>942</v>
      </c>
      <c r="U706" s="12" t="s">
        <v>943</v>
      </c>
      <c r="V706" s="12" t="s">
        <v>106</v>
      </c>
      <c r="X706" s="12">
        <v>6000</v>
      </c>
      <c r="Y706" s="12">
        <v>1937</v>
      </c>
      <c r="Z706" s="12">
        <v>8</v>
      </c>
      <c r="AA706" s="12">
        <v>9</v>
      </c>
      <c r="AG706" s="12" t="s">
        <v>948</v>
      </c>
      <c r="AH706" s="12" t="s">
        <v>949</v>
      </c>
      <c r="AI706" s="12" t="s">
        <v>1399</v>
      </c>
      <c r="AJ706" s="12" t="s">
        <v>1404</v>
      </c>
      <c r="AK706" s="12" t="s">
        <v>1412</v>
      </c>
      <c r="AL706" s="12" t="b">
        <v>1</v>
      </c>
      <c r="AM706" s="12" t="b">
        <v>0</v>
      </c>
      <c r="AP706" t="s">
        <v>3631</v>
      </c>
      <c r="AQ706" t="s">
        <v>3632</v>
      </c>
      <c r="AR706" t="s">
        <v>3633</v>
      </c>
      <c r="AS706" t="s">
        <v>3634</v>
      </c>
      <c r="AT706" s="44" t="s">
        <v>1399</v>
      </c>
      <c r="AU706" t="s">
        <v>1404</v>
      </c>
      <c r="AV706" t="s">
        <v>4223</v>
      </c>
      <c r="AW706" t="s">
        <v>4223</v>
      </c>
      <c r="AX706" t="s">
        <v>3938</v>
      </c>
      <c r="AY706" t="s">
        <v>4223</v>
      </c>
      <c r="AZ706" t="s">
        <v>4224</v>
      </c>
      <c r="BA706" t="s">
        <v>3630</v>
      </c>
      <c r="BB706"/>
    </row>
    <row r="707" spans="1:54" s="12" customFormat="1" x14ac:dyDescent="0.45">
      <c r="A707" s="11">
        <v>45771.444398148153</v>
      </c>
      <c r="B707" s="12">
        <v>412819044</v>
      </c>
      <c r="C707" s="12" t="s">
        <v>3565</v>
      </c>
      <c r="D707" s="12">
        <v>1</v>
      </c>
      <c r="E707" s="12" t="s">
        <v>65</v>
      </c>
      <c r="G707" s="12">
        <v>2590</v>
      </c>
      <c r="H707" s="12" t="s">
        <v>951</v>
      </c>
      <c r="I707" s="12">
        <v>1937</v>
      </c>
      <c r="J707" s="12" t="s">
        <v>952</v>
      </c>
      <c r="K707" s="12" t="s">
        <v>953</v>
      </c>
      <c r="L707" s="12" t="s">
        <v>954</v>
      </c>
      <c r="M707" s="12" t="s">
        <v>267</v>
      </c>
      <c r="N707" s="12" t="s">
        <v>946</v>
      </c>
      <c r="O707" s="12" t="s">
        <v>946</v>
      </c>
      <c r="P707" s="12" t="s">
        <v>1413</v>
      </c>
      <c r="Q707" s="12">
        <v>0</v>
      </c>
      <c r="R707" s="12">
        <v>43.306286999999998</v>
      </c>
      <c r="S707" s="12">
        <v>76.949597999999995</v>
      </c>
      <c r="T707" s="12" t="s">
        <v>1218</v>
      </c>
      <c r="U707" s="12" t="s">
        <v>1219</v>
      </c>
      <c r="V707" s="12" t="s">
        <v>106</v>
      </c>
      <c r="X707" s="12">
        <v>2000</v>
      </c>
      <c r="Y707" s="12">
        <v>1919</v>
      </c>
      <c r="Z707" s="12">
        <v>7</v>
      </c>
      <c r="AA707" s="12">
        <v>26</v>
      </c>
      <c r="AG707" s="12" t="s">
        <v>948</v>
      </c>
      <c r="AI707" s="12" t="s">
        <v>1399</v>
      </c>
      <c r="AJ707" s="12" t="s">
        <v>1404</v>
      </c>
      <c r="AK707" s="12" t="s">
        <v>1412</v>
      </c>
      <c r="AL707" s="12" t="b">
        <v>1</v>
      </c>
      <c r="AM707" s="12" t="b">
        <v>0</v>
      </c>
      <c r="AP707" t="s">
        <v>3631</v>
      </c>
      <c r="AQ707" t="s">
        <v>3632</v>
      </c>
      <c r="AR707" t="s">
        <v>3633</v>
      </c>
      <c r="AS707" t="s">
        <v>3634</v>
      </c>
      <c r="AT707" s="44" t="s">
        <v>1399</v>
      </c>
      <c r="AU707" t="s">
        <v>1404</v>
      </c>
      <c r="AV707" t="s">
        <v>4223</v>
      </c>
      <c r="AW707" t="s">
        <v>4223</v>
      </c>
      <c r="AX707" t="s">
        <v>3938</v>
      </c>
      <c r="AY707" t="s">
        <v>4223</v>
      </c>
      <c r="AZ707" t="s">
        <v>4224</v>
      </c>
      <c r="BA707" t="s">
        <v>3630</v>
      </c>
      <c r="BB707"/>
    </row>
    <row r="708" spans="1:54" s="12" customFormat="1" x14ac:dyDescent="0.45">
      <c r="A708" s="11">
        <v>45771.441180555557</v>
      </c>
      <c r="B708" s="12">
        <v>412819044</v>
      </c>
      <c r="C708" s="12" t="s">
        <v>3565</v>
      </c>
      <c r="D708" s="12">
        <v>1</v>
      </c>
      <c r="E708" s="12" t="s">
        <v>65</v>
      </c>
      <c r="G708" s="12">
        <v>2590</v>
      </c>
      <c r="H708" s="12" t="s">
        <v>951</v>
      </c>
      <c r="I708" s="12">
        <v>1937</v>
      </c>
      <c r="J708" s="12" t="s">
        <v>952</v>
      </c>
      <c r="K708" s="12" t="s">
        <v>953</v>
      </c>
      <c r="L708" s="12" t="s">
        <v>954</v>
      </c>
      <c r="M708" s="12" t="s">
        <v>267</v>
      </c>
      <c r="N708" s="12" t="s">
        <v>946</v>
      </c>
      <c r="O708" s="12" t="s">
        <v>946</v>
      </c>
      <c r="P708" s="12" t="s">
        <v>1395</v>
      </c>
      <c r="Q708" s="12">
        <v>0</v>
      </c>
      <c r="R708" s="12">
        <v>43.154330999999999</v>
      </c>
      <c r="S708" s="12">
        <v>76.799824999999998</v>
      </c>
      <c r="T708" s="12" t="s">
        <v>1097</v>
      </c>
      <c r="U708" s="12" t="s">
        <v>1098</v>
      </c>
      <c r="V708" s="12" t="s">
        <v>106</v>
      </c>
      <c r="X708" s="12">
        <v>6000</v>
      </c>
      <c r="Y708" s="12">
        <v>1919</v>
      </c>
      <c r="Z708" s="12">
        <v>7</v>
      </c>
      <c r="AG708" s="12" t="s">
        <v>948</v>
      </c>
      <c r="AH708" s="12" t="s">
        <v>987</v>
      </c>
      <c r="AI708" s="12" t="s">
        <v>1399</v>
      </c>
      <c r="AJ708" s="12" t="s">
        <v>1404</v>
      </c>
      <c r="AK708" s="12" t="s">
        <v>1412</v>
      </c>
      <c r="AL708" s="12" t="b">
        <v>1</v>
      </c>
      <c r="AM708" s="12" t="b">
        <v>0</v>
      </c>
      <c r="AP708" t="s">
        <v>3631</v>
      </c>
      <c r="AQ708" t="s">
        <v>3632</v>
      </c>
      <c r="AR708" t="s">
        <v>3633</v>
      </c>
      <c r="AS708" t="s">
        <v>3634</v>
      </c>
      <c r="AT708" s="44" t="s">
        <v>1399</v>
      </c>
      <c r="AU708" t="s">
        <v>1404</v>
      </c>
      <c r="AV708" t="s">
        <v>4223</v>
      </c>
      <c r="AW708" t="s">
        <v>4223</v>
      </c>
      <c r="AX708" t="s">
        <v>3938</v>
      </c>
      <c r="AY708" t="s">
        <v>4223</v>
      </c>
      <c r="AZ708" t="s">
        <v>4224</v>
      </c>
      <c r="BA708" t="s">
        <v>3630</v>
      </c>
      <c r="BB708"/>
    </row>
    <row r="709" spans="1:54" s="12" customFormat="1" x14ac:dyDescent="0.45">
      <c r="A709" s="11">
        <v>45771.440729166672</v>
      </c>
      <c r="B709" s="12">
        <v>412819044</v>
      </c>
      <c r="C709" s="12" t="s">
        <v>3565</v>
      </c>
      <c r="D709" s="12">
        <v>2</v>
      </c>
      <c r="E709" s="12" t="s">
        <v>247</v>
      </c>
      <c r="G709" s="12">
        <v>2590</v>
      </c>
      <c r="H709" s="12" t="s">
        <v>951</v>
      </c>
      <c r="I709" s="12">
        <v>1937</v>
      </c>
      <c r="J709" s="12" t="s">
        <v>952</v>
      </c>
      <c r="K709" s="12" t="s">
        <v>953</v>
      </c>
      <c r="L709" s="12" t="s">
        <v>954</v>
      </c>
      <c r="M709" s="12" t="s">
        <v>267</v>
      </c>
      <c r="N709" s="12" t="s">
        <v>946</v>
      </c>
      <c r="O709" s="12" t="s">
        <v>946</v>
      </c>
      <c r="P709" s="12" t="s">
        <v>1395</v>
      </c>
      <c r="Q709" s="12">
        <v>0</v>
      </c>
      <c r="R709" s="12">
        <v>43.154330999999999</v>
      </c>
      <c r="S709" s="12">
        <v>76.799824999999998</v>
      </c>
      <c r="T709" s="12" t="s">
        <v>1097</v>
      </c>
      <c r="U709" s="12" t="s">
        <v>1098</v>
      </c>
      <c r="V709" s="12" t="s">
        <v>106</v>
      </c>
      <c r="X709" s="12">
        <v>6000</v>
      </c>
      <c r="Y709" s="12">
        <v>1920</v>
      </c>
      <c r="Z709" s="12">
        <v>7</v>
      </c>
      <c r="AG709" s="12" t="s">
        <v>948</v>
      </c>
      <c r="AH709" s="12" t="s">
        <v>1198</v>
      </c>
      <c r="AI709" s="12" t="s">
        <v>1399</v>
      </c>
      <c r="AJ709" s="12" t="s">
        <v>1404</v>
      </c>
      <c r="AK709" s="12" t="s">
        <v>1412</v>
      </c>
      <c r="AL709" s="12" t="b">
        <v>1</v>
      </c>
      <c r="AM709" s="12" t="b">
        <v>0</v>
      </c>
      <c r="AP709" t="s">
        <v>3631</v>
      </c>
      <c r="AQ709" t="s">
        <v>3632</v>
      </c>
      <c r="AR709" t="s">
        <v>3633</v>
      </c>
      <c r="AS709" t="s">
        <v>3634</v>
      </c>
      <c r="AT709" s="44" t="s">
        <v>1399</v>
      </c>
      <c r="AU709" t="s">
        <v>1404</v>
      </c>
      <c r="AV709" t="s">
        <v>4223</v>
      </c>
      <c r="AW709" t="s">
        <v>4223</v>
      </c>
      <c r="AX709" t="s">
        <v>3938</v>
      </c>
      <c r="AY709" t="s">
        <v>4223</v>
      </c>
      <c r="AZ709" t="s">
        <v>4224</v>
      </c>
      <c r="BA709" t="s">
        <v>3630</v>
      </c>
      <c r="BB709"/>
    </row>
    <row r="710" spans="1:54" s="12" customFormat="1" x14ac:dyDescent="0.45">
      <c r="A710" s="11">
        <v>45771.435960648138</v>
      </c>
      <c r="B710" s="12">
        <v>412819044</v>
      </c>
      <c r="C710" s="12" t="s">
        <v>3565</v>
      </c>
      <c r="D710" s="12">
        <v>4</v>
      </c>
      <c r="E710" s="12" t="s">
        <v>835</v>
      </c>
      <c r="G710" s="12">
        <v>2590</v>
      </c>
      <c r="H710" s="12" t="s">
        <v>951</v>
      </c>
      <c r="I710" s="12">
        <v>1937</v>
      </c>
      <c r="J710" s="12" t="s">
        <v>952</v>
      </c>
      <c r="K710" s="12" t="s">
        <v>953</v>
      </c>
      <c r="L710" s="12" t="s">
        <v>954</v>
      </c>
      <c r="M710" s="12" t="s">
        <v>267</v>
      </c>
      <c r="N710" s="12" t="s">
        <v>946</v>
      </c>
      <c r="O710" s="12" t="s">
        <v>946</v>
      </c>
      <c r="P710" s="12" t="s">
        <v>947</v>
      </c>
      <c r="Q710" s="12">
        <v>0</v>
      </c>
      <c r="R710" s="12">
        <v>76.994337999999999</v>
      </c>
      <c r="S710" s="12">
        <v>43.289437</v>
      </c>
      <c r="T710" s="12" t="s">
        <v>766</v>
      </c>
      <c r="U710" s="12" t="s">
        <v>765</v>
      </c>
      <c r="V710" s="12" t="s">
        <v>106</v>
      </c>
      <c r="X710" s="12">
        <v>6000</v>
      </c>
      <c r="Y710" s="12">
        <v>1919</v>
      </c>
      <c r="Z710" s="12">
        <v>7</v>
      </c>
      <c r="AA710" s="12">
        <v>30</v>
      </c>
      <c r="AG710" s="12" t="s">
        <v>948</v>
      </c>
      <c r="AI710" s="12" t="s">
        <v>1399</v>
      </c>
      <c r="AJ710" s="12" t="s">
        <v>1404</v>
      </c>
      <c r="AK710" s="12" t="s">
        <v>1412</v>
      </c>
      <c r="AL710" s="12" t="b">
        <v>1</v>
      </c>
      <c r="AM710" s="12" t="b">
        <v>0</v>
      </c>
      <c r="AP710" t="s">
        <v>3631</v>
      </c>
      <c r="AQ710" t="s">
        <v>3632</v>
      </c>
      <c r="AR710" t="s">
        <v>3633</v>
      </c>
      <c r="AS710" t="s">
        <v>3634</v>
      </c>
      <c r="AT710" s="44" t="s">
        <v>1399</v>
      </c>
      <c r="AU710" t="s">
        <v>1404</v>
      </c>
      <c r="AV710" t="s">
        <v>4223</v>
      </c>
      <c r="AW710" t="s">
        <v>4223</v>
      </c>
      <c r="AX710" t="s">
        <v>3938</v>
      </c>
      <c r="AY710" t="s">
        <v>4223</v>
      </c>
      <c r="AZ710" t="s">
        <v>4224</v>
      </c>
      <c r="BA710" t="s">
        <v>3630</v>
      </c>
      <c r="BB710"/>
    </row>
    <row r="711" spans="1:54" s="12" customFormat="1" x14ac:dyDescent="0.45">
      <c r="A711" s="11">
        <v>45771.435196759259</v>
      </c>
      <c r="B711" s="12">
        <v>412819044</v>
      </c>
      <c r="C711" s="12" t="s">
        <v>3565</v>
      </c>
      <c r="D711" s="12">
        <v>1</v>
      </c>
      <c r="E711" s="12" t="s">
        <v>65</v>
      </c>
      <c r="G711" s="12">
        <v>2590</v>
      </c>
      <c r="H711" s="12" t="s">
        <v>951</v>
      </c>
      <c r="I711" s="12">
        <v>1937</v>
      </c>
      <c r="J711" s="12" t="s">
        <v>952</v>
      </c>
      <c r="K711" s="12" t="s">
        <v>953</v>
      </c>
      <c r="L711" s="12" t="s">
        <v>954</v>
      </c>
      <c r="M711" s="12" t="s">
        <v>267</v>
      </c>
      <c r="N711" s="12" t="s">
        <v>946</v>
      </c>
      <c r="O711" s="12" t="s">
        <v>946</v>
      </c>
      <c r="P711" s="12" t="s">
        <v>947</v>
      </c>
      <c r="Q711" s="12">
        <v>0</v>
      </c>
      <c r="R711" s="12">
        <v>76.994337999999999</v>
      </c>
      <c r="S711" s="12">
        <v>43.289437</v>
      </c>
      <c r="T711" s="12" t="s">
        <v>766</v>
      </c>
      <c r="U711" s="12" t="s">
        <v>765</v>
      </c>
      <c r="V711" s="12" t="s">
        <v>106</v>
      </c>
      <c r="X711" s="12">
        <v>6000</v>
      </c>
      <c r="Y711" s="12">
        <v>1919</v>
      </c>
      <c r="Z711" s="12">
        <v>6</v>
      </c>
      <c r="AA711" s="12">
        <v>4</v>
      </c>
      <c r="AB711" s="12">
        <v>1919</v>
      </c>
      <c r="AC711" s="12">
        <v>6</v>
      </c>
      <c r="AD711" s="12">
        <v>5</v>
      </c>
      <c r="AE711" s="12" t="s">
        <v>1058</v>
      </c>
      <c r="AG711" s="12" t="s">
        <v>948</v>
      </c>
      <c r="AI711" s="12" t="s">
        <v>1399</v>
      </c>
      <c r="AJ711" s="12" t="s">
        <v>1404</v>
      </c>
      <c r="AK711" s="12" t="s">
        <v>1412</v>
      </c>
      <c r="AL711" s="12" t="b">
        <v>1</v>
      </c>
      <c r="AM711" s="12" t="b">
        <v>0</v>
      </c>
      <c r="AP711" t="s">
        <v>3631</v>
      </c>
      <c r="AQ711" t="s">
        <v>3632</v>
      </c>
      <c r="AR711" t="s">
        <v>3633</v>
      </c>
      <c r="AS711" t="s">
        <v>3634</v>
      </c>
      <c r="AT711" s="44" t="s">
        <v>1399</v>
      </c>
      <c r="AU711" t="s">
        <v>1404</v>
      </c>
      <c r="AV711" t="s">
        <v>4223</v>
      </c>
      <c r="AW711" t="s">
        <v>4223</v>
      </c>
      <c r="AX711" t="s">
        <v>3938</v>
      </c>
      <c r="AY711" t="s">
        <v>4223</v>
      </c>
      <c r="AZ711" t="s">
        <v>4224</v>
      </c>
      <c r="BA711" t="s">
        <v>3630</v>
      </c>
      <c r="BB711"/>
    </row>
    <row r="712" spans="1:54" s="12" customFormat="1" x14ac:dyDescent="0.45">
      <c r="A712" s="11">
        <v>45771.434560185182</v>
      </c>
      <c r="B712" s="12">
        <v>412819044</v>
      </c>
      <c r="C712" s="12" t="s">
        <v>3565</v>
      </c>
      <c r="D712" s="12">
        <v>2</v>
      </c>
      <c r="E712" s="12" t="s">
        <v>247</v>
      </c>
      <c r="G712" s="12">
        <v>2590</v>
      </c>
      <c r="H712" s="12" t="s">
        <v>951</v>
      </c>
      <c r="I712" s="12">
        <v>1937</v>
      </c>
      <c r="J712" s="12" t="s">
        <v>952</v>
      </c>
      <c r="K712" s="12" t="s">
        <v>953</v>
      </c>
      <c r="L712" s="12" t="s">
        <v>954</v>
      </c>
      <c r="M712" s="12" t="s">
        <v>267</v>
      </c>
      <c r="N712" s="12" t="s">
        <v>946</v>
      </c>
      <c r="O712" s="12" t="s">
        <v>946</v>
      </c>
      <c r="P712" s="12" t="s">
        <v>947</v>
      </c>
      <c r="Q712" s="12">
        <v>0</v>
      </c>
      <c r="R712" s="12">
        <v>76.994337999999999</v>
      </c>
      <c r="S712" s="12">
        <v>43.289437</v>
      </c>
      <c r="T712" s="12" t="s">
        <v>766</v>
      </c>
      <c r="U712" s="12" t="s">
        <v>765</v>
      </c>
      <c r="V712" s="12" t="s">
        <v>106</v>
      </c>
      <c r="X712" s="12">
        <v>6000</v>
      </c>
      <c r="Y712" s="12">
        <v>1920</v>
      </c>
      <c r="Z712" s="12">
        <v>6</v>
      </c>
      <c r="AA712" s="12">
        <v>20</v>
      </c>
      <c r="AG712" s="12" t="s">
        <v>948</v>
      </c>
      <c r="AI712" s="12" t="s">
        <v>1399</v>
      </c>
      <c r="AJ712" s="12" t="s">
        <v>1404</v>
      </c>
      <c r="AK712" s="12" t="s">
        <v>1412</v>
      </c>
      <c r="AL712" s="12" t="b">
        <v>1</v>
      </c>
      <c r="AM712" s="12" t="b">
        <v>0</v>
      </c>
      <c r="AP712" t="s">
        <v>3631</v>
      </c>
      <c r="AQ712" t="s">
        <v>3632</v>
      </c>
      <c r="AR712" t="s">
        <v>3633</v>
      </c>
      <c r="AS712" t="s">
        <v>3634</v>
      </c>
      <c r="AT712" s="44" t="s">
        <v>1399</v>
      </c>
      <c r="AU712" t="s">
        <v>1404</v>
      </c>
      <c r="AV712" t="s">
        <v>4223</v>
      </c>
      <c r="AW712" t="s">
        <v>4223</v>
      </c>
      <c r="AX712" t="s">
        <v>3938</v>
      </c>
      <c r="AY712" t="s">
        <v>4223</v>
      </c>
      <c r="AZ712" t="s">
        <v>4224</v>
      </c>
      <c r="BA712" t="s">
        <v>3630</v>
      </c>
      <c r="BB712"/>
    </row>
    <row r="713" spans="1:54" x14ac:dyDescent="0.45">
      <c r="A713" s="1">
        <v>45770.34820601852</v>
      </c>
      <c r="B713">
        <v>911269241</v>
      </c>
      <c r="C713" t="s">
        <v>3567</v>
      </c>
      <c r="D713">
        <v>1</v>
      </c>
      <c r="E713" t="s">
        <v>277</v>
      </c>
      <c r="F713" t="s">
        <v>1421</v>
      </c>
      <c r="G713">
        <v>2683</v>
      </c>
      <c r="H713" t="s">
        <v>1422</v>
      </c>
      <c r="I713">
        <v>2009</v>
      </c>
      <c r="J713" t="s">
        <v>1423</v>
      </c>
      <c r="K713" t="s">
        <v>1424</v>
      </c>
      <c r="L713" t="s">
        <v>1425</v>
      </c>
      <c r="M713" t="s">
        <v>267</v>
      </c>
      <c r="N713" t="s">
        <v>1414</v>
      </c>
      <c r="O713" t="s">
        <v>338</v>
      </c>
      <c r="P713" t="s">
        <v>1415</v>
      </c>
      <c r="Q713">
        <v>0</v>
      </c>
      <c r="R713">
        <v>43.810723000000003</v>
      </c>
      <c r="S713">
        <v>78.455612000000002</v>
      </c>
      <c r="T713" t="s">
        <v>1416</v>
      </c>
      <c r="U713" t="s">
        <v>1417</v>
      </c>
      <c r="V713" t="s">
        <v>106</v>
      </c>
      <c r="Y713">
        <v>1992</v>
      </c>
      <c r="Z713"/>
      <c r="AA713"/>
      <c r="AB713">
        <v>2004</v>
      </c>
      <c r="AC713"/>
      <c r="AD713"/>
      <c r="AE713" t="s">
        <v>1418</v>
      </c>
      <c r="AG713" t="s">
        <v>1419</v>
      </c>
      <c r="AI713" t="s">
        <v>127</v>
      </c>
      <c r="AJ713" t="s">
        <v>502</v>
      </c>
      <c r="AK713" t="s">
        <v>1420</v>
      </c>
      <c r="AL713" t="b">
        <v>1</v>
      </c>
      <c r="AM713" t="b">
        <v>0</v>
      </c>
      <c r="AP713" t="s">
        <v>3631</v>
      </c>
      <c r="AQ713" t="s">
        <v>3632</v>
      </c>
      <c r="AR713" t="s">
        <v>3633</v>
      </c>
      <c r="AS713" t="s">
        <v>3634</v>
      </c>
      <c r="AT713" s="44" t="s">
        <v>127</v>
      </c>
      <c r="AU713" t="s">
        <v>502</v>
      </c>
      <c r="AV713" t="s">
        <v>4225</v>
      </c>
      <c r="AW713" t="s">
        <v>4225</v>
      </c>
      <c r="AX713" t="s">
        <v>4227</v>
      </c>
      <c r="AY713" t="s">
        <v>4225</v>
      </c>
      <c r="AZ713" t="s">
        <v>4226</v>
      </c>
      <c r="BA713" t="s">
        <v>3630</v>
      </c>
    </row>
    <row r="714" spans="1:54" x14ac:dyDescent="0.45">
      <c r="A714" s="1">
        <v>45770.347962962958</v>
      </c>
      <c r="B714">
        <v>911269241</v>
      </c>
      <c r="C714" t="s">
        <v>3567</v>
      </c>
      <c r="D714">
        <v>1</v>
      </c>
      <c r="E714" t="s">
        <v>277</v>
      </c>
      <c r="F714" t="s">
        <v>1421</v>
      </c>
      <c r="G714">
        <v>2683</v>
      </c>
      <c r="H714" t="s">
        <v>1422</v>
      </c>
      <c r="I714">
        <v>2009</v>
      </c>
      <c r="J714" t="s">
        <v>1423</v>
      </c>
      <c r="K714" t="s">
        <v>1424</v>
      </c>
      <c r="L714" t="s">
        <v>1425</v>
      </c>
      <c r="M714" t="s">
        <v>267</v>
      </c>
      <c r="N714" t="s">
        <v>1414</v>
      </c>
      <c r="O714" t="s">
        <v>338</v>
      </c>
      <c r="P714" t="s">
        <v>1415</v>
      </c>
      <c r="Q714">
        <v>0</v>
      </c>
      <c r="R714">
        <v>43.810723000000003</v>
      </c>
      <c r="S714">
        <v>78.455612000000002</v>
      </c>
      <c r="T714" t="s">
        <v>1416</v>
      </c>
      <c r="U714" t="s">
        <v>1417</v>
      </c>
      <c r="V714" t="s">
        <v>106</v>
      </c>
      <c r="Y714">
        <v>1992</v>
      </c>
      <c r="Z714"/>
      <c r="AA714"/>
      <c r="AB714">
        <v>2004</v>
      </c>
      <c r="AC714"/>
      <c r="AD714"/>
      <c r="AE714" t="s">
        <v>1418</v>
      </c>
      <c r="AG714" t="s">
        <v>1419</v>
      </c>
      <c r="AJ714" t="s">
        <v>502</v>
      </c>
      <c r="AK714" t="s">
        <v>1426</v>
      </c>
      <c r="AL714" t="b">
        <v>1</v>
      </c>
      <c r="AM714" t="b">
        <v>0</v>
      </c>
      <c r="AP714" t="s">
        <v>3631</v>
      </c>
      <c r="AQ714" t="s">
        <v>3632</v>
      </c>
      <c r="AR714" t="s">
        <v>3633</v>
      </c>
      <c r="AS714" t="s">
        <v>3634</v>
      </c>
      <c r="AT714" s="44" t="s">
        <v>127</v>
      </c>
      <c r="AU714" t="s">
        <v>502</v>
      </c>
      <c r="AV714" t="s">
        <v>3908</v>
      </c>
      <c r="AW714" t="s">
        <v>3908</v>
      </c>
      <c r="AX714" t="s">
        <v>3909</v>
      </c>
      <c r="AY714" t="s">
        <v>4228</v>
      </c>
      <c r="AZ714" t="s">
        <v>3907</v>
      </c>
      <c r="BA714" t="s">
        <v>3630</v>
      </c>
    </row>
    <row r="715" spans="1:54" x14ac:dyDescent="0.45">
      <c r="A715" s="1">
        <v>45770.347500000003</v>
      </c>
      <c r="B715">
        <v>911269241</v>
      </c>
      <c r="C715" t="s">
        <v>3567</v>
      </c>
      <c r="D715">
        <v>1</v>
      </c>
      <c r="E715" t="s">
        <v>277</v>
      </c>
      <c r="F715" t="s">
        <v>1421</v>
      </c>
      <c r="G715">
        <v>2683</v>
      </c>
      <c r="H715" t="s">
        <v>1422</v>
      </c>
      <c r="I715">
        <v>2009</v>
      </c>
      <c r="J715" t="s">
        <v>1423</v>
      </c>
      <c r="K715" t="s">
        <v>1424</v>
      </c>
      <c r="L715" t="s">
        <v>1425</v>
      </c>
      <c r="M715" t="s">
        <v>267</v>
      </c>
      <c r="N715" t="s">
        <v>1414</v>
      </c>
      <c r="O715" t="s">
        <v>338</v>
      </c>
      <c r="P715" t="s">
        <v>1415</v>
      </c>
      <c r="Q715">
        <v>0</v>
      </c>
      <c r="R715">
        <v>43.810723000000003</v>
      </c>
      <c r="S715">
        <v>78.455612000000002</v>
      </c>
      <c r="T715" t="s">
        <v>1416</v>
      </c>
      <c r="U715" t="s">
        <v>1417</v>
      </c>
      <c r="V715" t="s">
        <v>106</v>
      </c>
      <c r="Y715">
        <v>1992</v>
      </c>
      <c r="Z715"/>
      <c r="AA715"/>
      <c r="AB715">
        <v>2004</v>
      </c>
      <c r="AC715"/>
      <c r="AD715"/>
      <c r="AE715" t="s">
        <v>1418</v>
      </c>
      <c r="AG715" t="s">
        <v>1419</v>
      </c>
      <c r="AI715" t="s">
        <v>127</v>
      </c>
      <c r="AJ715" t="s">
        <v>1069</v>
      </c>
      <c r="AL715" t="b">
        <v>0</v>
      </c>
      <c r="AM715" t="b">
        <v>0</v>
      </c>
      <c r="AP715" t="s">
        <v>3631</v>
      </c>
      <c r="AQ715" t="s">
        <v>3632</v>
      </c>
      <c r="AR715" t="s">
        <v>3633</v>
      </c>
      <c r="AS715" t="s">
        <v>3634</v>
      </c>
      <c r="AT715" s="44" t="s">
        <v>127</v>
      </c>
      <c r="AU715" t="s">
        <v>1069</v>
      </c>
      <c r="AV715" t="s">
        <v>3644</v>
      </c>
      <c r="AW715" t="s">
        <v>1069</v>
      </c>
      <c r="AX715" t="s">
        <v>4230</v>
      </c>
      <c r="AY715" t="s">
        <v>1069</v>
      </c>
      <c r="AZ715" t="s">
        <v>4229</v>
      </c>
      <c r="BA715" t="s">
        <v>3643</v>
      </c>
    </row>
    <row r="716" spans="1:54" x14ac:dyDescent="0.45">
      <c r="A716" s="1">
        <v>45770.346967592588</v>
      </c>
      <c r="B716">
        <v>911269241</v>
      </c>
      <c r="C716" t="s">
        <v>3567</v>
      </c>
      <c r="D716">
        <v>1</v>
      </c>
      <c r="E716" t="s">
        <v>277</v>
      </c>
      <c r="F716" t="s">
        <v>1421</v>
      </c>
      <c r="G716">
        <v>2683</v>
      </c>
      <c r="H716" t="s">
        <v>1422</v>
      </c>
      <c r="I716">
        <v>2009</v>
      </c>
      <c r="J716" t="s">
        <v>1423</v>
      </c>
      <c r="K716" t="s">
        <v>1424</v>
      </c>
      <c r="L716" t="s">
        <v>1425</v>
      </c>
      <c r="M716" t="s">
        <v>267</v>
      </c>
      <c r="N716" t="s">
        <v>1414</v>
      </c>
      <c r="O716" t="s">
        <v>338</v>
      </c>
      <c r="P716" t="s">
        <v>1415</v>
      </c>
      <c r="Q716">
        <v>0</v>
      </c>
      <c r="R716">
        <v>43.810723000000003</v>
      </c>
      <c r="S716">
        <v>78.455612000000002</v>
      </c>
      <c r="T716" t="s">
        <v>1416</v>
      </c>
      <c r="U716" t="s">
        <v>1417</v>
      </c>
      <c r="V716" t="s">
        <v>106</v>
      </c>
      <c r="Y716">
        <v>1992</v>
      </c>
      <c r="Z716"/>
      <c r="AA716"/>
      <c r="AB716">
        <v>2004</v>
      </c>
      <c r="AC716"/>
      <c r="AD716"/>
      <c r="AE716" t="s">
        <v>1427</v>
      </c>
      <c r="AG716" t="s">
        <v>1419</v>
      </c>
      <c r="AI716" t="s">
        <v>1428</v>
      </c>
      <c r="AJ716" t="s">
        <v>1429</v>
      </c>
      <c r="AL716" t="b">
        <v>0</v>
      </c>
      <c r="AM716" t="b">
        <v>0</v>
      </c>
      <c r="AP716" t="s">
        <v>3631</v>
      </c>
      <c r="AQ716" t="s">
        <v>3632</v>
      </c>
      <c r="AR716" t="s">
        <v>3633</v>
      </c>
      <c r="AS716" t="s">
        <v>3634</v>
      </c>
      <c r="AT716" s="44" t="s">
        <v>1428</v>
      </c>
      <c r="AU716" t="s">
        <v>1429</v>
      </c>
      <c r="AV716" t="s">
        <v>3644</v>
      </c>
      <c r="AW716" t="s">
        <v>1429</v>
      </c>
      <c r="AX716" t="s">
        <v>4232</v>
      </c>
      <c r="AY716" t="s">
        <v>1429</v>
      </c>
      <c r="AZ716" t="s">
        <v>4231</v>
      </c>
      <c r="BA716" t="s">
        <v>3643</v>
      </c>
    </row>
    <row r="717" spans="1:54" x14ac:dyDescent="0.45">
      <c r="A717" s="1">
        <v>45770.346666666657</v>
      </c>
      <c r="B717">
        <v>911269241</v>
      </c>
      <c r="C717" t="s">
        <v>3567</v>
      </c>
      <c r="D717">
        <v>1</v>
      </c>
      <c r="E717" t="s">
        <v>277</v>
      </c>
      <c r="F717" t="s">
        <v>1421</v>
      </c>
      <c r="G717">
        <v>2683</v>
      </c>
      <c r="H717" t="s">
        <v>1422</v>
      </c>
      <c r="I717">
        <v>2009</v>
      </c>
      <c r="J717" t="s">
        <v>1423</v>
      </c>
      <c r="K717" t="s">
        <v>1424</v>
      </c>
      <c r="L717" t="s">
        <v>1425</v>
      </c>
      <c r="M717" t="s">
        <v>267</v>
      </c>
      <c r="N717" t="s">
        <v>1414</v>
      </c>
      <c r="O717" t="s">
        <v>338</v>
      </c>
      <c r="P717" t="s">
        <v>1415</v>
      </c>
      <c r="Q717">
        <v>0</v>
      </c>
      <c r="R717">
        <v>43.810723000000003</v>
      </c>
      <c r="S717">
        <v>78.455612000000002</v>
      </c>
      <c r="T717" t="s">
        <v>1416</v>
      </c>
      <c r="U717" t="s">
        <v>1417</v>
      </c>
      <c r="V717" t="s">
        <v>106</v>
      </c>
      <c r="Y717">
        <v>1992</v>
      </c>
      <c r="Z717"/>
      <c r="AA717"/>
      <c r="AB717">
        <v>2004</v>
      </c>
      <c r="AC717"/>
      <c r="AD717"/>
      <c r="AE717" t="s">
        <v>1427</v>
      </c>
      <c r="AG717" t="s">
        <v>1419</v>
      </c>
      <c r="AI717" t="s">
        <v>1399</v>
      </c>
      <c r="AJ717" t="s">
        <v>1430</v>
      </c>
      <c r="AK717" t="s">
        <v>1431</v>
      </c>
      <c r="AL717" t="b">
        <v>1</v>
      </c>
      <c r="AM717" t="b">
        <v>0</v>
      </c>
      <c r="AP717" t="s">
        <v>3631</v>
      </c>
      <c r="AQ717" t="s">
        <v>3632</v>
      </c>
      <c r="AR717" t="s">
        <v>3633</v>
      </c>
      <c r="AS717" t="s">
        <v>3634</v>
      </c>
      <c r="AT717" s="44" t="s">
        <v>1399</v>
      </c>
      <c r="AU717" t="s">
        <v>1430</v>
      </c>
      <c r="AV717" t="s">
        <v>4233</v>
      </c>
      <c r="AW717" t="s">
        <v>4233</v>
      </c>
      <c r="AX717" t="s">
        <v>4235</v>
      </c>
      <c r="AY717" t="s">
        <v>4233</v>
      </c>
      <c r="AZ717" t="s">
        <v>4234</v>
      </c>
      <c r="BA717" t="s">
        <v>3630</v>
      </c>
    </row>
    <row r="718" spans="1:54" x14ac:dyDescent="0.45">
      <c r="A718" s="1">
        <v>45770.346412037034</v>
      </c>
      <c r="B718">
        <v>911269241</v>
      </c>
      <c r="C718" t="s">
        <v>3567</v>
      </c>
      <c r="D718">
        <v>1</v>
      </c>
      <c r="E718" t="s">
        <v>277</v>
      </c>
      <c r="F718" t="s">
        <v>1421</v>
      </c>
      <c r="G718">
        <v>2683</v>
      </c>
      <c r="H718" t="s">
        <v>1422</v>
      </c>
      <c r="I718">
        <v>2009</v>
      </c>
      <c r="J718" t="s">
        <v>1423</v>
      </c>
      <c r="K718" t="s">
        <v>1424</v>
      </c>
      <c r="L718" t="s">
        <v>1425</v>
      </c>
      <c r="M718" t="s">
        <v>267</v>
      </c>
      <c r="N718" t="s">
        <v>1414</v>
      </c>
      <c r="O718" t="s">
        <v>338</v>
      </c>
      <c r="P718" t="s">
        <v>1415</v>
      </c>
      <c r="Q718">
        <v>0</v>
      </c>
      <c r="R718">
        <v>43.810723000000003</v>
      </c>
      <c r="S718">
        <v>78.455612000000002</v>
      </c>
      <c r="T718" t="s">
        <v>1416</v>
      </c>
      <c r="U718" t="s">
        <v>1417</v>
      </c>
      <c r="V718" t="s">
        <v>106</v>
      </c>
      <c r="Y718">
        <v>1992</v>
      </c>
      <c r="Z718"/>
      <c r="AA718"/>
      <c r="AB718">
        <v>2004</v>
      </c>
      <c r="AC718"/>
      <c r="AD718"/>
      <c r="AE718" t="s">
        <v>1427</v>
      </c>
      <c r="AG718" t="s">
        <v>1419</v>
      </c>
      <c r="AI718" t="s">
        <v>127</v>
      </c>
      <c r="AJ718" t="s">
        <v>502</v>
      </c>
      <c r="AL718" t="b">
        <v>0</v>
      </c>
      <c r="AM718" t="b">
        <v>0</v>
      </c>
      <c r="AP718" t="s">
        <v>3631</v>
      </c>
      <c r="AQ718" t="s">
        <v>3632</v>
      </c>
      <c r="AR718" t="s">
        <v>3633</v>
      </c>
      <c r="AS718" t="s">
        <v>3634</v>
      </c>
      <c r="AT718" s="44" t="s">
        <v>127</v>
      </c>
      <c r="AU718" t="s">
        <v>502</v>
      </c>
      <c r="AV718" t="s">
        <v>3644</v>
      </c>
      <c r="AW718" t="s">
        <v>502</v>
      </c>
      <c r="AX718" t="s">
        <v>4230</v>
      </c>
      <c r="AY718" t="s">
        <v>502</v>
      </c>
      <c r="AZ718" t="s">
        <v>4236</v>
      </c>
      <c r="BA718" t="s">
        <v>3643</v>
      </c>
    </row>
    <row r="719" spans="1:54" x14ac:dyDescent="0.45">
      <c r="A719" s="1">
        <v>45770.345787037033</v>
      </c>
      <c r="B719">
        <v>911269241</v>
      </c>
      <c r="C719" t="s">
        <v>3567</v>
      </c>
      <c r="D719">
        <v>1</v>
      </c>
      <c r="E719" t="s">
        <v>277</v>
      </c>
      <c r="F719" t="s">
        <v>1421</v>
      </c>
      <c r="G719">
        <v>2683</v>
      </c>
      <c r="H719" t="s">
        <v>1422</v>
      </c>
      <c r="I719">
        <v>2009</v>
      </c>
      <c r="J719" t="s">
        <v>1423</v>
      </c>
      <c r="K719" t="s">
        <v>1424</v>
      </c>
      <c r="L719" t="s">
        <v>1425</v>
      </c>
      <c r="M719" t="s">
        <v>267</v>
      </c>
      <c r="N719" t="s">
        <v>1414</v>
      </c>
      <c r="O719" t="s">
        <v>338</v>
      </c>
      <c r="P719" t="s">
        <v>1415</v>
      </c>
      <c r="Q719">
        <v>0</v>
      </c>
      <c r="R719">
        <v>43.810723000000003</v>
      </c>
      <c r="S719">
        <v>78.455612000000002</v>
      </c>
      <c r="T719" t="s">
        <v>1416</v>
      </c>
      <c r="U719" t="s">
        <v>1417</v>
      </c>
      <c r="V719" t="s">
        <v>106</v>
      </c>
      <c r="Y719">
        <v>1992</v>
      </c>
      <c r="Z719"/>
      <c r="AA719"/>
      <c r="AB719">
        <v>2004</v>
      </c>
      <c r="AC719"/>
      <c r="AD719"/>
      <c r="AE719" t="s">
        <v>1432</v>
      </c>
      <c r="AG719" t="s">
        <v>1419</v>
      </c>
      <c r="AI719" t="s">
        <v>127</v>
      </c>
      <c r="AJ719" t="s">
        <v>1433</v>
      </c>
      <c r="AL719" t="b">
        <v>0</v>
      </c>
      <c r="AM719" t="b">
        <v>0</v>
      </c>
      <c r="AP719" t="s">
        <v>3631</v>
      </c>
      <c r="AQ719" t="s">
        <v>3632</v>
      </c>
      <c r="AR719" t="s">
        <v>3633</v>
      </c>
      <c r="AS719" t="s">
        <v>3634</v>
      </c>
      <c r="AT719" s="44" t="s">
        <v>127</v>
      </c>
      <c r="AU719" t="s">
        <v>1433</v>
      </c>
      <c r="AV719" t="s">
        <v>3644</v>
      </c>
      <c r="AW719" t="s">
        <v>1433</v>
      </c>
      <c r="AX719" t="s">
        <v>4232</v>
      </c>
      <c r="AY719" t="s">
        <v>1433</v>
      </c>
      <c r="AZ719" t="s">
        <v>4237</v>
      </c>
      <c r="BA719" t="s">
        <v>3643</v>
      </c>
    </row>
    <row r="720" spans="1:54" x14ac:dyDescent="0.45">
      <c r="A720" s="1">
        <v>45770.345497685194</v>
      </c>
      <c r="B720">
        <v>911269241</v>
      </c>
      <c r="C720" t="s">
        <v>3567</v>
      </c>
      <c r="D720">
        <v>1</v>
      </c>
      <c r="E720" t="s">
        <v>277</v>
      </c>
      <c r="F720" t="s">
        <v>1421</v>
      </c>
      <c r="G720">
        <v>2683</v>
      </c>
      <c r="H720" t="s">
        <v>1422</v>
      </c>
      <c r="I720">
        <v>2009</v>
      </c>
      <c r="J720" t="s">
        <v>1423</v>
      </c>
      <c r="K720" t="s">
        <v>1424</v>
      </c>
      <c r="L720" t="s">
        <v>1425</v>
      </c>
      <c r="M720" t="s">
        <v>267</v>
      </c>
      <c r="N720" t="s">
        <v>1414</v>
      </c>
      <c r="O720" t="s">
        <v>338</v>
      </c>
      <c r="P720" t="s">
        <v>1415</v>
      </c>
      <c r="Q720">
        <v>0</v>
      </c>
      <c r="R720">
        <v>43.810723000000003</v>
      </c>
      <c r="S720">
        <v>78.455612000000002</v>
      </c>
      <c r="T720" t="s">
        <v>1416</v>
      </c>
      <c r="U720" t="s">
        <v>1417</v>
      </c>
      <c r="V720" t="s">
        <v>106</v>
      </c>
      <c r="Y720">
        <v>1992</v>
      </c>
      <c r="Z720"/>
      <c r="AA720"/>
      <c r="AB720">
        <v>2004</v>
      </c>
      <c r="AC720"/>
      <c r="AD720"/>
      <c r="AE720" t="s">
        <v>1432</v>
      </c>
      <c r="AG720" t="s">
        <v>1419</v>
      </c>
      <c r="AI720" t="s">
        <v>127</v>
      </c>
      <c r="AJ720" t="s">
        <v>502</v>
      </c>
      <c r="AK720" t="s">
        <v>1434</v>
      </c>
      <c r="AL720" t="b">
        <v>1</v>
      </c>
      <c r="AM720" t="b">
        <v>0</v>
      </c>
      <c r="AP720" t="s">
        <v>3631</v>
      </c>
      <c r="AQ720" t="s">
        <v>3632</v>
      </c>
      <c r="AR720" t="s">
        <v>3633</v>
      </c>
      <c r="AS720" t="s">
        <v>3634</v>
      </c>
      <c r="AT720" s="44" t="s">
        <v>127</v>
      </c>
      <c r="AU720" t="s">
        <v>502</v>
      </c>
      <c r="AV720" t="s">
        <v>3912</v>
      </c>
      <c r="AW720" t="s">
        <v>3912</v>
      </c>
      <c r="AX720" t="s">
        <v>3913</v>
      </c>
      <c r="AY720" t="s">
        <v>3912</v>
      </c>
      <c r="AZ720" t="s">
        <v>3911</v>
      </c>
      <c r="BA720" t="s">
        <v>3630</v>
      </c>
    </row>
    <row r="721" spans="1:54" x14ac:dyDescent="0.45">
      <c r="A721" s="1">
        <v>45770.345219907409</v>
      </c>
      <c r="B721">
        <v>911269241</v>
      </c>
      <c r="C721" t="s">
        <v>3567</v>
      </c>
      <c r="D721">
        <v>1</v>
      </c>
      <c r="E721" t="s">
        <v>277</v>
      </c>
      <c r="F721" t="s">
        <v>1421</v>
      </c>
      <c r="G721">
        <v>2683</v>
      </c>
      <c r="H721" t="s">
        <v>1422</v>
      </c>
      <c r="I721">
        <v>2009</v>
      </c>
      <c r="J721" t="s">
        <v>1423</v>
      </c>
      <c r="K721" t="s">
        <v>1424</v>
      </c>
      <c r="L721" t="s">
        <v>1425</v>
      </c>
      <c r="M721" t="s">
        <v>267</v>
      </c>
      <c r="N721" t="s">
        <v>1414</v>
      </c>
      <c r="O721" t="s">
        <v>338</v>
      </c>
      <c r="P721" t="s">
        <v>1415</v>
      </c>
      <c r="Q721">
        <v>0</v>
      </c>
      <c r="R721">
        <v>43.810723000000003</v>
      </c>
      <c r="S721">
        <v>78.455612000000002</v>
      </c>
      <c r="T721" t="s">
        <v>1416</v>
      </c>
      <c r="U721" t="s">
        <v>1417</v>
      </c>
      <c r="V721" t="s">
        <v>106</v>
      </c>
      <c r="Y721">
        <v>1992</v>
      </c>
      <c r="Z721"/>
      <c r="AA721"/>
      <c r="AB721">
        <v>2004</v>
      </c>
      <c r="AC721"/>
      <c r="AD721"/>
      <c r="AE721" t="s">
        <v>1432</v>
      </c>
      <c r="AG721" t="s">
        <v>1419</v>
      </c>
      <c r="AI721" t="s">
        <v>533</v>
      </c>
      <c r="AJ721" t="s">
        <v>1435</v>
      </c>
      <c r="AK721" t="s">
        <v>1401</v>
      </c>
      <c r="AL721" t="b">
        <v>1</v>
      </c>
      <c r="AM721" t="b">
        <v>0</v>
      </c>
      <c r="AP721" t="s">
        <v>3631</v>
      </c>
      <c r="AQ721" t="s">
        <v>3632</v>
      </c>
      <c r="AR721" t="s">
        <v>3633</v>
      </c>
      <c r="AS721" t="s">
        <v>3634</v>
      </c>
      <c r="AT721" s="44" t="s">
        <v>533</v>
      </c>
      <c r="AU721" t="s">
        <v>1435</v>
      </c>
      <c r="AV721" t="s">
        <v>4238</v>
      </c>
      <c r="AW721" t="s">
        <v>4238</v>
      </c>
      <c r="AX721" t="s">
        <v>3762</v>
      </c>
      <c r="AY721" t="s">
        <v>4238</v>
      </c>
      <c r="AZ721" t="s">
        <v>4239</v>
      </c>
      <c r="BA721" t="s">
        <v>3630</v>
      </c>
    </row>
    <row r="722" spans="1:54" x14ac:dyDescent="0.45">
      <c r="A722" s="1">
        <v>45770.319837962961</v>
      </c>
      <c r="B722">
        <v>911269241</v>
      </c>
      <c r="C722" t="s">
        <v>3567</v>
      </c>
      <c r="D722">
        <v>1</v>
      </c>
      <c r="E722" t="s">
        <v>277</v>
      </c>
      <c r="F722" t="s">
        <v>1439</v>
      </c>
      <c r="G722">
        <v>2683</v>
      </c>
      <c r="H722" t="s">
        <v>1422</v>
      </c>
      <c r="I722">
        <v>2009</v>
      </c>
      <c r="J722" t="s">
        <v>1423</v>
      </c>
      <c r="K722" t="s">
        <v>1424</v>
      </c>
      <c r="L722" t="s">
        <v>1425</v>
      </c>
      <c r="M722" t="s">
        <v>267</v>
      </c>
      <c r="N722" t="s">
        <v>1414</v>
      </c>
      <c r="O722" t="s">
        <v>338</v>
      </c>
      <c r="P722" t="s">
        <v>1415</v>
      </c>
      <c r="Q722">
        <v>0</v>
      </c>
      <c r="R722">
        <v>43.781391999999997</v>
      </c>
      <c r="S722">
        <v>78.616221999999993</v>
      </c>
      <c r="T722" t="s">
        <v>1436</v>
      </c>
      <c r="U722" t="s">
        <v>1437</v>
      </c>
      <c r="V722" t="s">
        <v>106</v>
      </c>
      <c r="Y722">
        <v>1992</v>
      </c>
      <c r="Z722"/>
      <c r="AA722"/>
      <c r="AB722">
        <v>2004</v>
      </c>
      <c r="AC722"/>
      <c r="AD722"/>
      <c r="AE722" t="s">
        <v>1438</v>
      </c>
      <c r="AG722" t="s">
        <v>1419</v>
      </c>
      <c r="AI722" t="s">
        <v>127</v>
      </c>
      <c r="AJ722" t="s">
        <v>1069</v>
      </c>
      <c r="AL722" t="b">
        <v>0</v>
      </c>
      <c r="AM722" t="b">
        <v>0</v>
      </c>
      <c r="AP722" t="s">
        <v>3631</v>
      </c>
      <c r="AQ722" t="s">
        <v>3632</v>
      </c>
      <c r="AR722" t="s">
        <v>3633</v>
      </c>
      <c r="AS722" t="s">
        <v>3634</v>
      </c>
      <c r="AT722" s="44" t="s">
        <v>127</v>
      </c>
      <c r="AU722" t="s">
        <v>1069</v>
      </c>
      <c r="AV722" t="s">
        <v>3644</v>
      </c>
      <c r="AW722" t="s">
        <v>1069</v>
      </c>
      <c r="AX722" t="s">
        <v>4230</v>
      </c>
      <c r="AY722" t="s">
        <v>1069</v>
      </c>
      <c r="AZ722" t="s">
        <v>4229</v>
      </c>
      <c r="BA722" t="s">
        <v>3643</v>
      </c>
    </row>
    <row r="723" spans="1:54" x14ac:dyDescent="0.45">
      <c r="A723" s="1">
        <v>45770.319108796291</v>
      </c>
      <c r="B723">
        <v>911269241</v>
      </c>
      <c r="C723" t="s">
        <v>3567</v>
      </c>
      <c r="D723">
        <v>1</v>
      </c>
      <c r="E723" t="s">
        <v>277</v>
      </c>
      <c r="F723" t="s">
        <v>1439</v>
      </c>
      <c r="G723">
        <v>2683</v>
      </c>
      <c r="H723" t="s">
        <v>1422</v>
      </c>
      <c r="I723">
        <v>2009</v>
      </c>
      <c r="J723" t="s">
        <v>1423</v>
      </c>
      <c r="K723" t="s">
        <v>1424</v>
      </c>
      <c r="L723" t="s">
        <v>1425</v>
      </c>
      <c r="M723" t="s">
        <v>267</v>
      </c>
      <c r="N723" t="s">
        <v>1414</v>
      </c>
      <c r="O723" t="s">
        <v>338</v>
      </c>
      <c r="P723" t="s">
        <v>1415</v>
      </c>
      <c r="Q723">
        <v>0</v>
      </c>
      <c r="R723">
        <v>43.781391999999997</v>
      </c>
      <c r="S723">
        <v>78.616221999999993</v>
      </c>
      <c r="T723" t="s">
        <v>1436</v>
      </c>
      <c r="U723" t="s">
        <v>1437</v>
      </c>
      <c r="V723" t="s">
        <v>106</v>
      </c>
      <c r="Y723">
        <v>1992</v>
      </c>
      <c r="Z723"/>
      <c r="AA723"/>
      <c r="AB723">
        <v>2004</v>
      </c>
      <c r="AC723"/>
      <c r="AD723"/>
      <c r="AE723" t="s">
        <v>1438</v>
      </c>
      <c r="AG723" t="s">
        <v>1419</v>
      </c>
      <c r="AI723" t="s">
        <v>490</v>
      </c>
      <c r="AJ723" t="s">
        <v>1152</v>
      </c>
      <c r="AK723" t="s">
        <v>1156</v>
      </c>
      <c r="AL723" t="b">
        <v>1</v>
      </c>
      <c r="AM723" t="b">
        <v>0</v>
      </c>
      <c r="AP723" t="s">
        <v>3631</v>
      </c>
      <c r="AQ723" t="s">
        <v>3632</v>
      </c>
      <c r="AR723" t="s">
        <v>3633</v>
      </c>
      <c r="AS723" t="s">
        <v>3634</v>
      </c>
      <c r="AT723" s="44" t="s">
        <v>490</v>
      </c>
      <c r="AU723" t="s">
        <v>1152</v>
      </c>
      <c r="AV723" t="s">
        <v>4046</v>
      </c>
      <c r="AW723" t="s">
        <v>4046</v>
      </c>
      <c r="AX723" t="s">
        <v>3648</v>
      </c>
      <c r="AY723" t="s">
        <v>4046</v>
      </c>
      <c r="AZ723" t="s">
        <v>4047</v>
      </c>
      <c r="BA723" t="s">
        <v>3630</v>
      </c>
      <c r="BB723" t="s">
        <v>4699</v>
      </c>
    </row>
    <row r="724" spans="1:54" x14ac:dyDescent="0.45">
      <c r="A724" s="1">
        <v>45770.318298611113</v>
      </c>
      <c r="B724">
        <v>911269241</v>
      </c>
      <c r="C724" t="s">
        <v>3567</v>
      </c>
      <c r="D724">
        <v>1</v>
      </c>
      <c r="E724" t="s">
        <v>277</v>
      </c>
      <c r="F724" t="s">
        <v>1439</v>
      </c>
      <c r="G724">
        <v>2683</v>
      </c>
      <c r="H724" t="s">
        <v>1422</v>
      </c>
      <c r="I724">
        <v>2009</v>
      </c>
      <c r="J724" t="s">
        <v>1423</v>
      </c>
      <c r="K724" t="s">
        <v>1424</v>
      </c>
      <c r="L724" t="s">
        <v>1425</v>
      </c>
      <c r="M724" t="s">
        <v>267</v>
      </c>
      <c r="N724" t="s">
        <v>1414</v>
      </c>
      <c r="O724" t="s">
        <v>338</v>
      </c>
      <c r="P724" t="s">
        <v>1415</v>
      </c>
      <c r="Q724">
        <v>0</v>
      </c>
      <c r="R724">
        <v>43.781391999999997</v>
      </c>
      <c r="S724">
        <v>78.616221999999993</v>
      </c>
      <c r="T724" t="s">
        <v>1436</v>
      </c>
      <c r="U724" t="s">
        <v>1437</v>
      </c>
      <c r="V724" t="s">
        <v>106</v>
      </c>
      <c r="Y724">
        <v>1992</v>
      </c>
      <c r="Z724"/>
      <c r="AA724"/>
      <c r="AB724">
        <v>2004</v>
      </c>
      <c r="AC724"/>
      <c r="AD724"/>
      <c r="AE724" t="s">
        <v>1438</v>
      </c>
      <c r="AG724" t="s">
        <v>1419</v>
      </c>
      <c r="AI724" t="s">
        <v>127</v>
      </c>
      <c r="AJ724" t="s">
        <v>502</v>
      </c>
      <c r="AK724" t="s">
        <v>1440</v>
      </c>
      <c r="AL724" t="b">
        <v>1</v>
      </c>
      <c r="AM724" t="b">
        <v>0</v>
      </c>
      <c r="AP724" t="s">
        <v>3631</v>
      </c>
      <c r="AQ724" t="s">
        <v>3632</v>
      </c>
      <c r="AR724" t="s">
        <v>3633</v>
      </c>
      <c r="AS724" t="s">
        <v>3634</v>
      </c>
      <c r="AT724" s="44" t="s">
        <v>127</v>
      </c>
      <c r="AU724" t="s">
        <v>502</v>
      </c>
      <c r="AV724" t="s">
        <v>4240</v>
      </c>
      <c r="AW724" t="s">
        <v>4240</v>
      </c>
      <c r="AX724" t="s">
        <v>4242</v>
      </c>
      <c r="AY724" t="s">
        <v>4240</v>
      </c>
      <c r="AZ724" t="s">
        <v>4241</v>
      </c>
      <c r="BA724" t="s">
        <v>3630</v>
      </c>
    </row>
    <row r="725" spans="1:54" x14ac:dyDescent="0.45">
      <c r="A725" s="1">
        <v>45770.317349537043</v>
      </c>
      <c r="B725">
        <v>911269241</v>
      </c>
      <c r="C725" t="s">
        <v>3567</v>
      </c>
      <c r="D725">
        <v>1</v>
      </c>
      <c r="E725" t="s">
        <v>277</v>
      </c>
      <c r="F725" t="s">
        <v>1439</v>
      </c>
      <c r="G725">
        <v>2683</v>
      </c>
      <c r="H725" t="s">
        <v>1422</v>
      </c>
      <c r="I725">
        <v>2009</v>
      </c>
      <c r="J725" t="s">
        <v>1423</v>
      </c>
      <c r="K725" t="s">
        <v>1424</v>
      </c>
      <c r="L725" t="s">
        <v>1425</v>
      </c>
      <c r="M725" t="s">
        <v>267</v>
      </c>
      <c r="N725" t="s">
        <v>1414</v>
      </c>
      <c r="O725" t="s">
        <v>338</v>
      </c>
      <c r="P725" t="s">
        <v>1415</v>
      </c>
      <c r="Q725">
        <v>0</v>
      </c>
      <c r="R725">
        <v>43.781391999999997</v>
      </c>
      <c r="S725">
        <v>78.616221999999993</v>
      </c>
      <c r="T725" t="s">
        <v>1436</v>
      </c>
      <c r="U725" t="s">
        <v>1437</v>
      </c>
      <c r="V725" t="s">
        <v>106</v>
      </c>
      <c r="Y725">
        <v>1992</v>
      </c>
      <c r="Z725"/>
      <c r="AA725"/>
      <c r="AB725">
        <v>2004</v>
      </c>
      <c r="AC725"/>
      <c r="AD725"/>
      <c r="AE725" t="s">
        <v>1438</v>
      </c>
      <c r="AG725" t="s">
        <v>1419</v>
      </c>
      <c r="AI725" t="s">
        <v>229</v>
      </c>
      <c r="AJ725" t="s">
        <v>1441</v>
      </c>
      <c r="AL725" t="b">
        <v>0</v>
      </c>
      <c r="AM725" t="b">
        <v>0</v>
      </c>
      <c r="AP725" t="s">
        <v>3631</v>
      </c>
      <c r="AQ725" t="s">
        <v>3632</v>
      </c>
      <c r="AR725" t="s">
        <v>3633</v>
      </c>
      <c r="AS725" t="s">
        <v>3634</v>
      </c>
      <c r="AT725" s="44" t="s">
        <v>229</v>
      </c>
      <c r="AU725" t="s">
        <v>1441</v>
      </c>
      <c r="AV725" t="s">
        <v>3644</v>
      </c>
      <c r="AW725" t="s">
        <v>1441</v>
      </c>
      <c r="AX725" t="s">
        <v>4244</v>
      </c>
      <c r="AY725" t="s">
        <v>1441</v>
      </c>
      <c r="AZ725" t="s">
        <v>4243</v>
      </c>
      <c r="BA725" t="s">
        <v>3643</v>
      </c>
    </row>
    <row r="726" spans="1:54" x14ac:dyDescent="0.45">
      <c r="A726" s="1">
        <v>45770.317048611112</v>
      </c>
      <c r="B726">
        <v>911269241</v>
      </c>
      <c r="C726" t="s">
        <v>3567</v>
      </c>
      <c r="D726">
        <v>1</v>
      </c>
      <c r="E726" t="s">
        <v>277</v>
      </c>
      <c r="F726" t="s">
        <v>1439</v>
      </c>
      <c r="G726">
        <v>2683</v>
      </c>
      <c r="H726" t="s">
        <v>1422</v>
      </c>
      <c r="I726">
        <v>2009</v>
      </c>
      <c r="J726" t="s">
        <v>1423</v>
      </c>
      <c r="K726" t="s">
        <v>1424</v>
      </c>
      <c r="L726" t="s">
        <v>1425</v>
      </c>
      <c r="M726" t="s">
        <v>267</v>
      </c>
      <c r="N726" t="s">
        <v>1414</v>
      </c>
      <c r="O726" t="s">
        <v>338</v>
      </c>
      <c r="P726" t="s">
        <v>1415</v>
      </c>
      <c r="Q726">
        <v>0</v>
      </c>
      <c r="R726">
        <v>43.781391999999997</v>
      </c>
      <c r="S726">
        <v>78.616221999999993</v>
      </c>
      <c r="T726" t="s">
        <v>1436</v>
      </c>
      <c r="U726" t="s">
        <v>1437</v>
      </c>
      <c r="V726" t="s">
        <v>106</v>
      </c>
      <c r="Y726">
        <v>1992</v>
      </c>
      <c r="Z726"/>
      <c r="AA726"/>
      <c r="AB726">
        <v>2004</v>
      </c>
      <c r="AC726"/>
      <c r="AD726"/>
      <c r="AE726" t="s">
        <v>1438</v>
      </c>
      <c r="AG726" t="s">
        <v>1419</v>
      </c>
      <c r="AJ726" t="s">
        <v>1442</v>
      </c>
      <c r="AL726" t="b">
        <v>0</v>
      </c>
      <c r="AM726" t="b">
        <v>0</v>
      </c>
      <c r="AP726" t="s">
        <v>3631</v>
      </c>
      <c r="AQ726" t="s">
        <v>3632</v>
      </c>
      <c r="AR726" t="s">
        <v>3633</v>
      </c>
      <c r="AS726" t="s">
        <v>3634</v>
      </c>
      <c r="AT726" s="44" t="s">
        <v>533</v>
      </c>
      <c r="AU726" t="s">
        <v>4246</v>
      </c>
      <c r="AV726" t="s">
        <v>3644</v>
      </c>
      <c r="AW726" t="s">
        <v>4246</v>
      </c>
      <c r="AX726" t="s">
        <v>4247</v>
      </c>
      <c r="AY726" t="s">
        <v>1442</v>
      </c>
      <c r="AZ726" t="s">
        <v>4245</v>
      </c>
      <c r="BA726" t="s">
        <v>3643</v>
      </c>
    </row>
    <row r="727" spans="1:54" x14ac:dyDescent="0.45">
      <c r="A727" s="1">
        <v>45770.316747685181</v>
      </c>
      <c r="B727">
        <v>911269241</v>
      </c>
      <c r="C727" t="s">
        <v>3567</v>
      </c>
      <c r="D727">
        <v>1</v>
      </c>
      <c r="E727" t="s">
        <v>277</v>
      </c>
      <c r="F727" t="s">
        <v>1439</v>
      </c>
      <c r="G727">
        <v>2683</v>
      </c>
      <c r="H727" t="s">
        <v>1422</v>
      </c>
      <c r="I727">
        <v>2009</v>
      </c>
      <c r="J727" t="s">
        <v>1423</v>
      </c>
      <c r="K727" t="s">
        <v>1424</v>
      </c>
      <c r="L727" t="s">
        <v>1425</v>
      </c>
      <c r="M727" t="s">
        <v>267</v>
      </c>
      <c r="N727" t="s">
        <v>1414</v>
      </c>
      <c r="O727" t="s">
        <v>338</v>
      </c>
      <c r="P727" t="s">
        <v>1415</v>
      </c>
      <c r="Q727">
        <v>0</v>
      </c>
      <c r="R727">
        <v>43.781391999999997</v>
      </c>
      <c r="S727">
        <v>78.616221999999993</v>
      </c>
      <c r="T727" t="s">
        <v>1436</v>
      </c>
      <c r="U727" t="s">
        <v>1437</v>
      </c>
      <c r="V727" t="s">
        <v>106</v>
      </c>
      <c r="Y727">
        <v>1992</v>
      </c>
      <c r="Z727"/>
      <c r="AA727"/>
      <c r="AB727">
        <v>2004</v>
      </c>
      <c r="AC727"/>
      <c r="AD727"/>
      <c r="AE727" t="s">
        <v>1438</v>
      </c>
      <c r="AG727" t="s">
        <v>1419</v>
      </c>
      <c r="AI727" t="s">
        <v>127</v>
      </c>
      <c r="AJ727" t="s">
        <v>1089</v>
      </c>
      <c r="AK727" t="s">
        <v>1090</v>
      </c>
      <c r="AL727" t="b">
        <v>1</v>
      </c>
      <c r="AM727" t="b">
        <v>0</v>
      </c>
      <c r="AP727" t="s">
        <v>3631</v>
      </c>
      <c r="AQ727" t="s">
        <v>3632</v>
      </c>
      <c r="AR727" t="s">
        <v>3633</v>
      </c>
      <c r="AS727" t="s">
        <v>3634</v>
      </c>
      <c r="AT727" s="44" t="s">
        <v>127</v>
      </c>
      <c r="AU727" t="s">
        <v>1089</v>
      </c>
      <c r="AV727" t="s">
        <v>3977</v>
      </c>
      <c r="AW727" t="s">
        <v>3977</v>
      </c>
      <c r="AX727" t="s">
        <v>3979</v>
      </c>
      <c r="AY727" t="s">
        <v>3977</v>
      </c>
      <c r="AZ727" t="s">
        <v>3978</v>
      </c>
      <c r="BA727" t="s">
        <v>3630</v>
      </c>
    </row>
    <row r="728" spans="1:54" x14ac:dyDescent="0.45">
      <c r="A728" s="1">
        <v>45770.316469907411</v>
      </c>
      <c r="B728">
        <v>911269241</v>
      </c>
      <c r="C728" t="s">
        <v>3567</v>
      </c>
      <c r="D728">
        <v>1</v>
      </c>
      <c r="E728" t="s">
        <v>277</v>
      </c>
      <c r="F728" t="s">
        <v>1439</v>
      </c>
      <c r="G728">
        <v>2683</v>
      </c>
      <c r="H728" t="s">
        <v>1422</v>
      </c>
      <c r="I728">
        <v>2009</v>
      </c>
      <c r="J728" t="s">
        <v>1423</v>
      </c>
      <c r="K728" t="s">
        <v>1424</v>
      </c>
      <c r="L728" t="s">
        <v>1425</v>
      </c>
      <c r="M728" t="s">
        <v>267</v>
      </c>
      <c r="N728" t="s">
        <v>1414</v>
      </c>
      <c r="O728" t="s">
        <v>338</v>
      </c>
      <c r="P728" t="s">
        <v>1415</v>
      </c>
      <c r="Q728">
        <v>0</v>
      </c>
      <c r="R728">
        <v>43.781391999999997</v>
      </c>
      <c r="S728">
        <v>78.616221999999993</v>
      </c>
      <c r="T728" t="s">
        <v>1436</v>
      </c>
      <c r="U728" t="s">
        <v>1437</v>
      </c>
      <c r="V728" t="s">
        <v>106</v>
      </c>
      <c r="Y728">
        <v>1992</v>
      </c>
      <c r="Z728"/>
      <c r="AA728"/>
      <c r="AB728">
        <v>2004</v>
      </c>
      <c r="AC728"/>
      <c r="AD728"/>
      <c r="AE728" t="s">
        <v>1438</v>
      </c>
      <c r="AG728" t="s">
        <v>1419</v>
      </c>
      <c r="AI728" t="s">
        <v>533</v>
      </c>
      <c r="AJ728" t="s">
        <v>1443</v>
      </c>
      <c r="AK728" t="s">
        <v>1444</v>
      </c>
      <c r="AL728" t="b">
        <v>1</v>
      </c>
      <c r="AM728" t="b">
        <v>0</v>
      </c>
      <c r="AP728" t="s">
        <v>3631</v>
      </c>
      <c r="AQ728" t="s">
        <v>3632</v>
      </c>
      <c r="AR728" t="s">
        <v>3633</v>
      </c>
      <c r="AS728" t="s">
        <v>3634</v>
      </c>
      <c r="AT728" s="44" t="s">
        <v>533</v>
      </c>
      <c r="AU728" t="s">
        <v>1443</v>
      </c>
      <c r="AV728" t="s">
        <v>4248</v>
      </c>
      <c r="AW728" t="s">
        <v>4248</v>
      </c>
      <c r="AX728" t="s">
        <v>4250</v>
      </c>
      <c r="AY728" t="s">
        <v>4248</v>
      </c>
      <c r="AZ728" t="s">
        <v>4249</v>
      </c>
      <c r="BA728" t="s">
        <v>3630</v>
      </c>
    </row>
    <row r="729" spans="1:54" x14ac:dyDescent="0.45">
      <c r="A729" s="1">
        <v>45770.31621527778</v>
      </c>
      <c r="B729">
        <v>911269241</v>
      </c>
      <c r="C729" t="s">
        <v>3567</v>
      </c>
      <c r="D729">
        <v>1</v>
      </c>
      <c r="E729" t="s">
        <v>277</v>
      </c>
      <c r="F729" t="s">
        <v>1439</v>
      </c>
      <c r="G729">
        <v>2683</v>
      </c>
      <c r="H729" t="s">
        <v>1422</v>
      </c>
      <c r="I729">
        <v>2009</v>
      </c>
      <c r="J729" t="s">
        <v>1423</v>
      </c>
      <c r="K729" t="s">
        <v>1424</v>
      </c>
      <c r="L729" t="s">
        <v>1425</v>
      </c>
      <c r="M729" t="s">
        <v>267</v>
      </c>
      <c r="N729" t="s">
        <v>1414</v>
      </c>
      <c r="O729" t="s">
        <v>338</v>
      </c>
      <c r="P729" t="s">
        <v>1415</v>
      </c>
      <c r="Q729">
        <v>0</v>
      </c>
      <c r="R729">
        <v>43.781391999999997</v>
      </c>
      <c r="S729">
        <v>78.616221999999993</v>
      </c>
      <c r="T729" t="s">
        <v>1436</v>
      </c>
      <c r="U729" t="s">
        <v>1437</v>
      </c>
      <c r="V729" t="s">
        <v>106</v>
      </c>
      <c r="Y729">
        <v>1992</v>
      </c>
      <c r="Z729"/>
      <c r="AA729"/>
      <c r="AB729">
        <v>2004</v>
      </c>
      <c r="AC729"/>
      <c r="AD729"/>
      <c r="AE729" t="s">
        <v>1438</v>
      </c>
      <c r="AG729" t="s">
        <v>1419</v>
      </c>
      <c r="AI729" t="s">
        <v>533</v>
      </c>
      <c r="AJ729" t="s">
        <v>1435</v>
      </c>
      <c r="AK729" t="s">
        <v>1401</v>
      </c>
      <c r="AL729" t="b">
        <v>1</v>
      </c>
      <c r="AM729" t="b">
        <v>0</v>
      </c>
      <c r="AP729" t="s">
        <v>3631</v>
      </c>
      <c r="AQ729" t="s">
        <v>3632</v>
      </c>
      <c r="AR729" t="s">
        <v>3633</v>
      </c>
      <c r="AS729" t="s">
        <v>3634</v>
      </c>
      <c r="AT729" s="44" t="s">
        <v>533</v>
      </c>
      <c r="AU729" t="s">
        <v>1435</v>
      </c>
      <c r="AV729" t="s">
        <v>4238</v>
      </c>
      <c r="AW729" t="s">
        <v>4238</v>
      </c>
      <c r="AX729" t="s">
        <v>3762</v>
      </c>
      <c r="AY729" t="s">
        <v>4238</v>
      </c>
      <c r="AZ729" t="s">
        <v>4239</v>
      </c>
      <c r="BA729" t="s">
        <v>3630</v>
      </c>
    </row>
    <row r="730" spans="1:54" x14ac:dyDescent="0.45">
      <c r="A730" s="1">
        <v>45770.315902777773</v>
      </c>
      <c r="B730">
        <v>911269241</v>
      </c>
      <c r="C730" t="s">
        <v>3567</v>
      </c>
      <c r="D730">
        <v>1</v>
      </c>
      <c r="E730" t="s">
        <v>277</v>
      </c>
      <c r="F730" t="s">
        <v>1439</v>
      </c>
      <c r="G730">
        <v>2683</v>
      </c>
      <c r="H730" t="s">
        <v>1422</v>
      </c>
      <c r="I730">
        <v>2009</v>
      </c>
      <c r="J730" t="s">
        <v>1423</v>
      </c>
      <c r="K730" t="s">
        <v>1424</v>
      </c>
      <c r="L730" t="s">
        <v>1425</v>
      </c>
      <c r="M730" t="s">
        <v>267</v>
      </c>
      <c r="N730" t="s">
        <v>1414</v>
      </c>
      <c r="O730" t="s">
        <v>338</v>
      </c>
      <c r="P730" t="s">
        <v>1415</v>
      </c>
      <c r="Q730">
        <v>0</v>
      </c>
      <c r="R730">
        <v>43.781391999999997</v>
      </c>
      <c r="S730">
        <v>78.616221999999993</v>
      </c>
      <c r="T730" t="s">
        <v>1436</v>
      </c>
      <c r="U730" t="s">
        <v>1437</v>
      </c>
      <c r="V730" t="s">
        <v>106</v>
      </c>
      <c r="Y730">
        <v>1992</v>
      </c>
      <c r="Z730"/>
      <c r="AA730"/>
      <c r="AB730">
        <v>2004</v>
      </c>
      <c r="AC730"/>
      <c r="AD730"/>
      <c r="AE730" t="s">
        <v>1438</v>
      </c>
      <c r="AG730" t="s">
        <v>1419</v>
      </c>
      <c r="AI730" t="s">
        <v>127</v>
      </c>
      <c r="AJ730" t="s">
        <v>502</v>
      </c>
      <c r="AL730" t="b">
        <v>0</v>
      </c>
      <c r="AM730" t="b">
        <v>0</v>
      </c>
      <c r="AP730" t="s">
        <v>3631</v>
      </c>
      <c r="AQ730" t="s">
        <v>3632</v>
      </c>
      <c r="AR730" t="s">
        <v>3633</v>
      </c>
      <c r="AS730" t="s">
        <v>3634</v>
      </c>
      <c r="AT730" s="44" t="s">
        <v>127</v>
      </c>
      <c r="AU730" t="s">
        <v>502</v>
      </c>
      <c r="AV730" t="s">
        <v>3644</v>
      </c>
      <c r="AW730" t="s">
        <v>502</v>
      </c>
      <c r="AX730" t="s">
        <v>4230</v>
      </c>
      <c r="AY730" t="s">
        <v>502</v>
      </c>
      <c r="AZ730" t="s">
        <v>4236</v>
      </c>
      <c r="BA730" t="s">
        <v>3643</v>
      </c>
    </row>
    <row r="731" spans="1:54" x14ac:dyDescent="0.45">
      <c r="A731" s="1">
        <v>45769.500092592592</v>
      </c>
      <c r="B731">
        <v>911269241</v>
      </c>
      <c r="C731" t="s">
        <v>3567</v>
      </c>
      <c r="D731">
        <v>1</v>
      </c>
      <c r="E731" t="s">
        <v>277</v>
      </c>
      <c r="F731" t="s">
        <v>1451</v>
      </c>
      <c r="G731">
        <v>2680</v>
      </c>
      <c r="H731" t="s">
        <v>1422</v>
      </c>
      <c r="I731">
        <v>1999</v>
      </c>
      <c r="J731" t="s">
        <v>1452</v>
      </c>
      <c r="K731" t="s">
        <v>1453</v>
      </c>
      <c r="L731" t="s">
        <v>1454</v>
      </c>
      <c r="M731" t="s">
        <v>1445</v>
      </c>
      <c r="N731" t="s">
        <v>40</v>
      </c>
      <c r="O731" t="s">
        <v>40</v>
      </c>
      <c r="P731" t="s">
        <v>1446</v>
      </c>
      <c r="Q731">
        <v>0</v>
      </c>
      <c r="R731">
        <v>43.965133999999999</v>
      </c>
      <c r="S731">
        <v>77.05574</v>
      </c>
      <c r="T731" t="s">
        <v>1447</v>
      </c>
      <c r="U731" t="s">
        <v>1448</v>
      </c>
      <c r="V731" t="s">
        <v>106</v>
      </c>
      <c r="Y731">
        <v>1994</v>
      </c>
      <c r="Z731"/>
      <c r="AA731"/>
      <c r="AB731">
        <v>1998</v>
      </c>
      <c r="AC731"/>
      <c r="AD731"/>
      <c r="AE731" t="s">
        <v>1449</v>
      </c>
      <c r="AG731" t="s">
        <v>1450</v>
      </c>
      <c r="AI731" t="s">
        <v>490</v>
      </c>
      <c r="AJ731" t="s">
        <v>1152</v>
      </c>
      <c r="AL731" t="b">
        <v>0</v>
      </c>
      <c r="AM731" t="b">
        <v>0</v>
      </c>
      <c r="AP731" t="s">
        <v>3631</v>
      </c>
      <c r="AQ731" t="s">
        <v>3632</v>
      </c>
      <c r="AR731" t="s">
        <v>3633</v>
      </c>
      <c r="AS731" t="s">
        <v>3634</v>
      </c>
      <c r="AT731" s="44" t="s">
        <v>490</v>
      </c>
      <c r="AU731" t="s">
        <v>1152</v>
      </c>
      <c r="AV731" t="s">
        <v>3644</v>
      </c>
      <c r="AW731" t="s">
        <v>1152</v>
      </c>
      <c r="AX731" t="s">
        <v>4252</v>
      </c>
      <c r="AY731" t="s">
        <v>1152</v>
      </c>
      <c r="AZ731" t="s">
        <v>4251</v>
      </c>
      <c r="BA731" t="s">
        <v>3643</v>
      </c>
    </row>
    <row r="732" spans="1:54" x14ac:dyDescent="0.45">
      <c r="A732" s="1">
        <v>45769.499699074076</v>
      </c>
      <c r="B732">
        <v>911269241</v>
      </c>
      <c r="C732" t="s">
        <v>3567</v>
      </c>
      <c r="D732">
        <v>1</v>
      </c>
      <c r="E732" t="s">
        <v>277</v>
      </c>
      <c r="F732" t="s">
        <v>1451</v>
      </c>
      <c r="G732">
        <v>2680</v>
      </c>
      <c r="H732" t="s">
        <v>1422</v>
      </c>
      <c r="I732">
        <v>1999</v>
      </c>
      <c r="J732" t="s">
        <v>1452</v>
      </c>
      <c r="K732" t="s">
        <v>1453</v>
      </c>
      <c r="L732" t="s">
        <v>1454</v>
      </c>
      <c r="M732" t="s">
        <v>1445</v>
      </c>
      <c r="N732" t="s">
        <v>40</v>
      </c>
      <c r="O732" t="s">
        <v>40</v>
      </c>
      <c r="P732" t="s">
        <v>1446</v>
      </c>
      <c r="Q732">
        <v>0</v>
      </c>
      <c r="R732">
        <v>43.965133999999999</v>
      </c>
      <c r="S732">
        <v>77.05574</v>
      </c>
      <c r="T732" t="s">
        <v>1447</v>
      </c>
      <c r="U732" t="s">
        <v>1448</v>
      </c>
      <c r="V732" t="s">
        <v>106</v>
      </c>
      <c r="Y732">
        <v>1994</v>
      </c>
      <c r="Z732"/>
      <c r="AA732"/>
      <c r="AB732">
        <v>1998</v>
      </c>
      <c r="AC732"/>
      <c r="AD732"/>
      <c r="AE732" t="s">
        <v>1449</v>
      </c>
      <c r="AG732" t="s">
        <v>1450</v>
      </c>
      <c r="AI732" t="s">
        <v>490</v>
      </c>
      <c r="AJ732" t="s">
        <v>1152</v>
      </c>
      <c r="AK732" t="s">
        <v>1156</v>
      </c>
      <c r="AL732" t="b">
        <v>1</v>
      </c>
      <c r="AM732" t="b">
        <v>0</v>
      </c>
      <c r="AP732" t="s">
        <v>3631</v>
      </c>
      <c r="AQ732" t="s">
        <v>3632</v>
      </c>
      <c r="AR732" t="s">
        <v>3633</v>
      </c>
      <c r="AS732" t="s">
        <v>3634</v>
      </c>
      <c r="AT732" s="44" t="s">
        <v>490</v>
      </c>
      <c r="AU732" t="s">
        <v>1152</v>
      </c>
      <c r="AV732" t="s">
        <v>4046</v>
      </c>
      <c r="AW732" t="s">
        <v>4046</v>
      </c>
      <c r="AX732" t="s">
        <v>3648</v>
      </c>
      <c r="AY732" t="s">
        <v>4046</v>
      </c>
      <c r="AZ732" t="s">
        <v>4047</v>
      </c>
      <c r="BA732" t="s">
        <v>3630</v>
      </c>
      <c r="BB732" t="s">
        <v>4699</v>
      </c>
    </row>
    <row r="733" spans="1:54" x14ac:dyDescent="0.45">
      <c r="A733" s="1">
        <v>45769.499143518522</v>
      </c>
      <c r="B733">
        <v>911269241</v>
      </c>
      <c r="C733" t="s">
        <v>3567</v>
      </c>
      <c r="D733">
        <v>1</v>
      </c>
      <c r="E733" t="s">
        <v>277</v>
      </c>
      <c r="F733" t="s">
        <v>1451</v>
      </c>
      <c r="G733">
        <v>2680</v>
      </c>
      <c r="H733" t="s">
        <v>1422</v>
      </c>
      <c r="I733">
        <v>1999</v>
      </c>
      <c r="J733" t="s">
        <v>1452</v>
      </c>
      <c r="K733" t="s">
        <v>1453</v>
      </c>
      <c r="L733" t="s">
        <v>1454</v>
      </c>
      <c r="M733" t="s">
        <v>1445</v>
      </c>
      <c r="N733" t="s">
        <v>40</v>
      </c>
      <c r="O733" t="s">
        <v>40</v>
      </c>
      <c r="P733" t="s">
        <v>1446</v>
      </c>
      <c r="Q733">
        <v>0</v>
      </c>
      <c r="R733">
        <v>43.965133999999999</v>
      </c>
      <c r="S733">
        <v>77.05574</v>
      </c>
      <c r="T733" t="s">
        <v>1447</v>
      </c>
      <c r="U733" t="s">
        <v>1448</v>
      </c>
      <c r="V733" t="s">
        <v>106</v>
      </c>
      <c r="Y733">
        <v>1994</v>
      </c>
      <c r="Z733"/>
      <c r="AA733"/>
      <c r="AB733">
        <v>1998</v>
      </c>
      <c r="AC733"/>
      <c r="AD733"/>
      <c r="AE733" t="s">
        <v>1449</v>
      </c>
      <c r="AG733" t="s">
        <v>1450</v>
      </c>
      <c r="AI733" t="s">
        <v>127</v>
      </c>
      <c r="AJ733" t="s">
        <v>1089</v>
      </c>
      <c r="AK733" t="s">
        <v>1090</v>
      </c>
      <c r="AL733" t="b">
        <v>1</v>
      </c>
      <c r="AM733" t="b">
        <v>0</v>
      </c>
      <c r="AP733" t="s">
        <v>3631</v>
      </c>
      <c r="AQ733" t="s">
        <v>3632</v>
      </c>
      <c r="AR733" t="s">
        <v>3633</v>
      </c>
      <c r="AS733" t="s">
        <v>3634</v>
      </c>
      <c r="AT733" s="44" t="s">
        <v>127</v>
      </c>
      <c r="AU733" t="s">
        <v>1089</v>
      </c>
      <c r="AV733" t="s">
        <v>3977</v>
      </c>
      <c r="AW733" t="s">
        <v>3977</v>
      </c>
      <c r="AX733" t="s">
        <v>3979</v>
      </c>
      <c r="AY733" t="s">
        <v>3977</v>
      </c>
      <c r="AZ733" t="s">
        <v>3978</v>
      </c>
      <c r="BA733" t="s">
        <v>3630</v>
      </c>
    </row>
    <row r="734" spans="1:54" x14ac:dyDescent="0.45">
      <c r="A734" s="1">
        <v>45769.498842592591</v>
      </c>
      <c r="B734">
        <v>911269241</v>
      </c>
      <c r="C734" t="s">
        <v>3567</v>
      </c>
      <c r="D734">
        <v>1</v>
      </c>
      <c r="E734" t="s">
        <v>277</v>
      </c>
      <c r="F734" t="s">
        <v>1451</v>
      </c>
      <c r="G734">
        <v>2680</v>
      </c>
      <c r="H734" t="s">
        <v>1422</v>
      </c>
      <c r="I734">
        <v>1999</v>
      </c>
      <c r="J734" t="s">
        <v>1452</v>
      </c>
      <c r="K734" t="s">
        <v>1453</v>
      </c>
      <c r="L734" t="s">
        <v>1454</v>
      </c>
      <c r="M734" t="s">
        <v>1445</v>
      </c>
      <c r="N734" t="s">
        <v>40</v>
      </c>
      <c r="O734" t="s">
        <v>40</v>
      </c>
      <c r="P734" t="s">
        <v>1446</v>
      </c>
      <c r="Q734">
        <v>0</v>
      </c>
      <c r="R734">
        <v>43.965133999999999</v>
      </c>
      <c r="S734">
        <v>77.05574</v>
      </c>
      <c r="T734" t="s">
        <v>1447</v>
      </c>
      <c r="U734" t="s">
        <v>1448</v>
      </c>
      <c r="V734" t="s">
        <v>106</v>
      </c>
      <c r="Y734">
        <v>1994</v>
      </c>
      <c r="Z734"/>
      <c r="AA734"/>
      <c r="AB734">
        <v>1998</v>
      </c>
      <c r="AC734"/>
      <c r="AD734"/>
      <c r="AE734" t="s">
        <v>1449</v>
      </c>
      <c r="AG734" t="s">
        <v>1450</v>
      </c>
      <c r="AI734" t="s">
        <v>127</v>
      </c>
      <c r="AJ734" t="s">
        <v>1071</v>
      </c>
      <c r="AK734" t="s">
        <v>1072</v>
      </c>
      <c r="AL734" t="b">
        <v>1</v>
      </c>
      <c r="AM734" t="b">
        <v>0</v>
      </c>
      <c r="AP734" t="s">
        <v>3631</v>
      </c>
      <c r="AQ734" t="s">
        <v>3632</v>
      </c>
      <c r="AR734" t="s">
        <v>3633</v>
      </c>
      <c r="AS734" t="s">
        <v>3634</v>
      </c>
      <c r="AT734" s="44" t="s">
        <v>127</v>
      </c>
      <c r="AU734" t="s">
        <v>1071</v>
      </c>
      <c r="AV734" t="s">
        <v>3946</v>
      </c>
      <c r="AW734" t="s">
        <v>3946</v>
      </c>
      <c r="AX734" t="s">
        <v>3948</v>
      </c>
      <c r="AY734" t="s">
        <v>3946</v>
      </c>
      <c r="AZ734" t="s">
        <v>3947</v>
      </c>
      <c r="BA734" t="s">
        <v>3630</v>
      </c>
    </row>
    <row r="735" spans="1:54" x14ac:dyDescent="0.45">
      <c r="A735" s="1">
        <v>45769.498530092591</v>
      </c>
      <c r="B735">
        <v>911269241</v>
      </c>
      <c r="C735" t="s">
        <v>3567</v>
      </c>
      <c r="D735">
        <v>1</v>
      </c>
      <c r="E735" t="s">
        <v>277</v>
      </c>
      <c r="F735" t="s">
        <v>1451</v>
      </c>
      <c r="G735">
        <v>2680</v>
      </c>
      <c r="H735" t="s">
        <v>1422</v>
      </c>
      <c r="I735">
        <v>1999</v>
      </c>
      <c r="J735" t="s">
        <v>1452</v>
      </c>
      <c r="K735" t="s">
        <v>1453</v>
      </c>
      <c r="L735" t="s">
        <v>1454</v>
      </c>
      <c r="M735" t="s">
        <v>1445</v>
      </c>
      <c r="N735" t="s">
        <v>40</v>
      </c>
      <c r="O735" t="s">
        <v>40</v>
      </c>
      <c r="P735" t="s">
        <v>1446</v>
      </c>
      <c r="Q735">
        <v>0</v>
      </c>
      <c r="R735">
        <v>43.965133999999999</v>
      </c>
      <c r="S735">
        <v>77.05574</v>
      </c>
      <c r="T735" t="s">
        <v>1447</v>
      </c>
      <c r="U735" t="s">
        <v>1448</v>
      </c>
      <c r="V735" t="s">
        <v>106</v>
      </c>
      <c r="Y735">
        <v>1994</v>
      </c>
      <c r="Z735"/>
      <c r="AA735"/>
      <c r="AB735">
        <v>1998</v>
      </c>
      <c r="AC735"/>
      <c r="AD735"/>
      <c r="AE735" t="s">
        <v>1449</v>
      </c>
      <c r="AG735" t="s">
        <v>1450</v>
      </c>
      <c r="AI735" t="s">
        <v>207</v>
      </c>
      <c r="AJ735" t="s">
        <v>1337</v>
      </c>
      <c r="AK735" t="s">
        <v>1455</v>
      </c>
      <c r="AL735" t="b">
        <v>1</v>
      </c>
      <c r="AM735" t="b">
        <v>0</v>
      </c>
      <c r="AP735" t="s">
        <v>3631</v>
      </c>
      <c r="AQ735" t="s">
        <v>3632</v>
      </c>
      <c r="AR735" t="s">
        <v>3633</v>
      </c>
      <c r="AS735" t="s">
        <v>3634</v>
      </c>
      <c r="AT735" s="44" t="s">
        <v>207</v>
      </c>
      <c r="AU735" t="s">
        <v>1337</v>
      </c>
      <c r="AV735" t="s">
        <v>4134</v>
      </c>
      <c r="AW735" t="s">
        <v>4134</v>
      </c>
      <c r="AX735" t="s">
        <v>4135</v>
      </c>
      <c r="AY735" t="s">
        <v>4134</v>
      </c>
      <c r="AZ735" t="s">
        <v>4133</v>
      </c>
      <c r="BA735" t="s">
        <v>3630</v>
      </c>
    </row>
    <row r="736" spans="1:54" x14ac:dyDescent="0.45">
      <c r="A736" s="1">
        <v>45769.498182870368</v>
      </c>
      <c r="B736">
        <v>911269241</v>
      </c>
      <c r="C736" t="s">
        <v>3567</v>
      </c>
      <c r="D736">
        <v>1</v>
      </c>
      <c r="E736" t="s">
        <v>277</v>
      </c>
      <c r="F736" t="s">
        <v>1451</v>
      </c>
      <c r="G736">
        <v>2680</v>
      </c>
      <c r="H736" t="s">
        <v>1422</v>
      </c>
      <c r="I736">
        <v>1999</v>
      </c>
      <c r="J736" t="s">
        <v>1452</v>
      </c>
      <c r="K736" t="s">
        <v>1453</v>
      </c>
      <c r="L736" t="s">
        <v>1454</v>
      </c>
      <c r="M736" t="s">
        <v>1445</v>
      </c>
      <c r="N736" t="s">
        <v>40</v>
      </c>
      <c r="O736" t="s">
        <v>40</v>
      </c>
      <c r="P736" t="s">
        <v>1446</v>
      </c>
      <c r="Q736">
        <v>0</v>
      </c>
      <c r="R736">
        <v>43.965133999999999</v>
      </c>
      <c r="S736">
        <v>77.05574</v>
      </c>
      <c r="T736" t="s">
        <v>1447</v>
      </c>
      <c r="U736" t="s">
        <v>1448</v>
      </c>
      <c r="V736" t="s">
        <v>106</v>
      </c>
      <c r="Y736">
        <v>1994</v>
      </c>
      <c r="Z736"/>
      <c r="AA736"/>
      <c r="AB736">
        <v>1998</v>
      </c>
      <c r="AC736"/>
      <c r="AD736"/>
      <c r="AE736" t="s">
        <v>1449</v>
      </c>
      <c r="AG736" t="s">
        <v>1450</v>
      </c>
      <c r="AI736" t="s">
        <v>207</v>
      </c>
      <c r="AJ736" t="s">
        <v>1337</v>
      </c>
      <c r="AK736" t="s">
        <v>1456</v>
      </c>
      <c r="AL736" t="b">
        <v>1</v>
      </c>
      <c r="AM736" t="b">
        <v>0</v>
      </c>
      <c r="AP736" t="s">
        <v>3631</v>
      </c>
      <c r="AQ736" t="s">
        <v>3632</v>
      </c>
      <c r="AR736" t="s">
        <v>3633</v>
      </c>
      <c r="AS736" t="s">
        <v>3634</v>
      </c>
      <c r="AT736" s="44" t="s">
        <v>207</v>
      </c>
      <c r="AU736" t="s">
        <v>1337</v>
      </c>
      <c r="AV736" t="s">
        <v>4138</v>
      </c>
      <c r="AW736" t="s">
        <v>4138</v>
      </c>
      <c r="AX736" t="s">
        <v>3948</v>
      </c>
      <c r="AY736" t="s">
        <v>4138</v>
      </c>
      <c r="AZ736" t="s">
        <v>4137</v>
      </c>
      <c r="BA736" t="s">
        <v>3630</v>
      </c>
    </row>
    <row r="737" spans="1:54" x14ac:dyDescent="0.45">
      <c r="A737" s="1">
        <v>45769.497824074067</v>
      </c>
      <c r="B737">
        <v>911269241</v>
      </c>
      <c r="C737" t="s">
        <v>3567</v>
      </c>
      <c r="D737">
        <v>1</v>
      </c>
      <c r="E737" t="s">
        <v>277</v>
      </c>
      <c r="F737" t="s">
        <v>1451</v>
      </c>
      <c r="G737">
        <v>2680</v>
      </c>
      <c r="H737" t="s">
        <v>1422</v>
      </c>
      <c r="I737">
        <v>1999</v>
      </c>
      <c r="J737" t="s">
        <v>1452</v>
      </c>
      <c r="K737" t="s">
        <v>1453</v>
      </c>
      <c r="L737" t="s">
        <v>1454</v>
      </c>
      <c r="M737" t="s">
        <v>1445</v>
      </c>
      <c r="N737" t="s">
        <v>40</v>
      </c>
      <c r="O737" t="s">
        <v>40</v>
      </c>
      <c r="P737" t="s">
        <v>1446</v>
      </c>
      <c r="Q737">
        <v>0</v>
      </c>
      <c r="R737">
        <v>43.965133999999999</v>
      </c>
      <c r="S737">
        <v>77.05574</v>
      </c>
      <c r="T737" t="s">
        <v>1447</v>
      </c>
      <c r="U737" t="s">
        <v>1448</v>
      </c>
      <c r="V737" t="s">
        <v>106</v>
      </c>
      <c r="Y737">
        <v>1994</v>
      </c>
      <c r="Z737"/>
      <c r="AA737"/>
      <c r="AB737">
        <v>1998</v>
      </c>
      <c r="AC737"/>
      <c r="AD737"/>
      <c r="AE737" t="s">
        <v>1449</v>
      </c>
      <c r="AG737" t="s">
        <v>1450</v>
      </c>
      <c r="AI737" t="s">
        <v>127</v>
      </c>
      <c r="AJ737" t="s">
        <v>1433</v>
      </c>
      <c r="AL737" t="b">
        <v>0</v>
      </c>
      <c r="AM737" t="b">
        <v>0</v>
      </c>
      <c r="AP737" t="s">
        <v>3631</v>
      </c>
      <c r="AQ737" t="s">
        <v>3632</v>
      </c>
      <c r="AR737" t="s">
        <v>3633</v>
      </c>
      <c r="AS737" t="s">
        <v>3634</v>
      </c>
      <c r="AT737" s="44" t="s">
        <v>127</v>
      </c>
      <c r="AU737" t="s">
        <v>1433</v>
      </c>
      <c r="AV737" t="s">
        <v>3644</v>
      </c>
      <c r="AW737" t="s">
        <v>1433</v>
      </c>
      <c r="AX737" t="s">
        <v>4232</v>
      </c>
      <c r="AY737" t="s">
        <v>1433</v>
      </c>
      <c r="AZ737" t="s">
        <v>4237</v>
      </c>
      <c r="BA737" t="s">
        <v>3643</v>
      </c>
    </row>
    <row r="738" spans="1:54" x14ac:dyDescent="0.45">
      <c r="A738" s="1">
        <v>45769.497476851851</v>
      </c>
      <c r="B738">
        <v>911269241</v>
      </c>
      <c r="C738" t="s">
        <v>3567</v>
      </c>
      <c r="D738">
        <v>1</v>
      </c>
      <c r="E738" t="s">
        <v>277</v>
      </c>
      <c r="F738" t="s">
        <v>1451</v>
      </c>
      <c r="G738">
        <v>2680</v>
      </c>
      <c r="H738" t="s">
        <v>1422</v>
      </c>
      <c r="I738">
        <v>1999</v>
      </c>
      <c r="J738" t="s">
        <v>1452</v>
      </c>
      <c r="K738" t="s">
        <v>1453</v>
      </c>
      <c r="L738" t="s">
        <v>1454</v>
      </c>
      <c r="M738" t="s">
        <v>1445</v>
      </c>
      <c r="N738" t="s">
        <v>40</v>
      </c>
      <c r="O738" t="s">
        <v>40</v>
      </c>
      <c r="P738" t="s">
        <v>1446</v>
      </c>
      <c r="Q738">
        <v>0</v>
      </c>
      <c r="R738">
        <v>43.965133999999999</v>
      </c>
      <c r="S738">
        <v>77.05574</v>
      </c>
      <c r="T738" t="s">
        <v>1447</v>
      </c>
      <c r="U738" t="s">
        <v>1448</v>
      </c>
      <c r="V738" t="s">
        <v>106</v>
      </c>
      <c r="Y738">
        <v>1994</v>
      </c>
      <c r="Z738"/>
      <c r="AA738"/>
      <c r="AB738">
        <v>1998</v>
      </c>
      <c r="AC738"/>
      <c r="AD738"/>
      <c r="AE738" t="s">
        <v>1449</v>
      </c>
      <c r="AG738" t="s">
        <v>1450</v>
      </c>
      <c r="AI738" t="s">
        <v>127</v>
      </c>
      <c r="AJ738" t="s">
        <v>502</v>
      </c>
      <c r="AK738" t="s">
        <v>1457</v>
      </c>
      <c r="AL738" t="b">
        <v>1</v>
      </c>
      <c r="AM738" t="b">
        <v>0</v>
      </c>
      <c r="AP738" t="s">
        <v>3631</v>
      </c>
      <c r="AQ738" t="s">
        <v>3632</v>
      </c>
      <c r="AR738" t="s">
        <v>3633</v>
      </c>
      <c r="AS738" t="s">
        <v>3634</v>
      </c>
      <c r="AT738" s="44" t="s">
        <v>127</v>
      </c>
      <c r="AU738" t="s">
        <v>502</v>
      </c>
      <c r="AV738" t="s">
        <v>3908</v>
      </c>
      <c r="AW738" t="s">
        <v>3908</v>
      </c>
      <c r="AX738" t="s">
        <v>3909</v>
      </c>
      <c r="AY738" t="s">
        <v>3908</v>
      </c>
      <c r="AZ738" t="s">
        <v>3907</v>
      </c>
      <c r="BA738" t="s">
        <v>3630</v>
      </c>
    </row>
    <row r="739" spans="1:54" x14ac:dyDescent="0.45">
      <c r="A739" s="1">
        <v>45769.497141203698</v>
      </c>
      <c r="B739">
        <v>911269241</v>
      </c>
      <c r="C739" t="s">
        <v>3567</v>
      </c>
      <c r="D739">
        <v>1</v>
      </c>
      <c r="E739" t="s">
        <v>277</v>
      </c>
      <c r="F739" t="s">
        <v>1451</v>
      </c>
      <c r="G739">
        <v>2680</v>
      </c>
      <c r="H739" t="s">
        <v>1422</v>
      </c>
      <c r="I739">
        <v>1999</v>
      </c>
      <c r="J739" t="s">
        <v>1452</v>
      </c>
      <c r="K739" t="s">
        <v>1453</v>
      </c>
      <c r="L739" t="s">
        <v>1454</v>
      </c>
      <c r="M739" t="s">
        <v>1445</v>
      </c>
      <c r="N739" t="s">
        <v>40</v>
      </c>
      <c r="O739" t="s">
        <v>40</v>
      </c>
      <c r="P739" t="s">
        <v>1446</v>
      </c>
      <c r="Q739">
        <v>0</v>
      </c>
      <c r="R739">
        <v>43.965133999999999</v>
      </c>
      <c r="S739">
        <v>77.05574</v>
      </c>
      <c r="T739" t="s">
        <v>1447</v>
      </c>
      <c r="U739" t="s">
        <v>1448</v>
      </c>
      <c r="V739" t="s">
        <v>106</v>
      </c>
      <c r="Y739">
        <v>1994</v>
      </c>
      <c r="Z739"/>
      <c r="AA739"/>
      <c r="AB739">
        <v>1998</v>
      </c>
      <c r="AC739"/>
      <c r="AD739"/>
      <c r="AE739" t="s">
        <v>1449</v>
      </c>
      <c r="AG739" t="s">
        <v>1450</v>
      </c>
      <c r="AI739" t="s">
        <v>127</v>
      </c>
      <c r="AJ739" t="s">
        <v>502</v>
      </c>
      <c r="AL739" t="b">
        <v>0</v>
      </c>
      <c r="AM739" t="b">
        <v>0</v>
      </c>
      <c r="AP739" t="s">
        <v>3631</v>
      </c>
      <c r="AQ739" t="s">
        <v>3632</v>
      </c>
      <c r="AR739" t="s">
        <v>3633</v>
      </c>
      <c r="AS739" t="s">
        <v>3634</v>
      </c>
      <c r="AT739" s="44" t="s">
        <v>127</v>
      </c>
      <c r="AU739" t="s">
        <v>502</v>
      </c>
      <c r="AV739" t="s">
        <v>3644</v>
      </c>
      <c r="AW739" t="s">
        <v>502</v>
      </c>
      <c r="AX739" t="s">
        <v>4230</v>
      </c>
      <c r="AY739" t="s">
        <v>502</v>
      </c>
      <c r="AZ739" t="s">
        <v>4236</v>
      </c>
      <c r="BA739" t="s">
        <v>3643</v>
      </c>
      <c r="BB739" t="s">
        <v>4708</v>
      </c>
    </row>
    <row r="740" spans="1:54" x14ac:dyDescent="0.45">
      <c r="A740" s="1">
        <v>45769.496759259258</v>
      </c>
      <c r="B740">
        <v>911269241</v>
      </c>
      <c r="C740" t="s">
        <v>3567</v>
      </c>
      <c r="D740">
        <v>1</v>
      </c>
      <c r="E740" t="s">
        <v>277</v>
      </c>
      <c r="F740" t="s">
        <v>1451</v>
      </c>
      <c r="G740">
        <v>2680</v>
      </c>
      <c r="H740" t="s">
        <v>1422</v>
      </c>
      <c r="I740">
        <v>1999</v>
      </c>
      <c r="J740" t="s">
        <v>1452</v>
      </c>
      <c r="K740" t="s">
        <v>1453</v>
      </c>
      <c r="L740" t="s">
        <v>1454</v>
      </c>
      <c r="M740" t="s">
        <v>1445</v>
      </c>
      <c r="N740" t="s">
        <v>40</v>
      </c>
      <c r="O740" t="s">
        <v>40</v>
      </c>
      <c r="P740" t="s">
        <v>1446</v>
      </c>
      <c r="Q740">
        <v>0</v>
      </c>
      <c r="R740">
        <v>43.965133999999999</v>
      </c>
      <c r="S740">
        <v>77.05574</v>
      </c>
      <c r="T740" t="s">
        <v>1447</v>
      </c>
      <c r="U740" t="s">
        <v>1448</v>
      </c>
      <c r="V740" t="s">
        <v>106</v>
      </c>
      <c r="Y740">
        <v>1994</v>
      </c>
      <c r="Z740"/>
      <c r="AA740"/>
      <c r="AB740">
        <v>1998</v>
      </c>
      <c r="AC740"/>
      <c r="AD740"/>
      <c r="AE740" t="s">
        <v>1449</v>
      </c>
      <c r="AG740" t="s">
        <v>1450</v>
      </c>
      <c r="AI740" t="s">
        <v>127</v>
      </c>
      <c r="AJ740" t="s">
        <v>502</v>
      </c>
      <c r="AK740" t="s">
        <v>1434</v>
      </c>
      <c r="AL740" t="b">
        <v>1</v>
      </c>
      <c r="AM740" t="b">
        <v>0</v>
      </c>
      <c r="AP740" t="s">
        <v>3631</v>
      </c>
      <c r="AQ740" t="s">
        <v>3632</v>
      </c>
      <c r="AR740" t="s">
        <v>3633</v>
      </c>
      <c r="AS740" t="s">
        <v>3634</v>
      </c>
      <c r="AT740" s="44" t="s">
        <v>127</v>
      </c>
      <c r="AU740" t="s">
        <v>502</v>
      </c>
      <c r="AV740" t="s">
        <v>3912</v>
      </c>
      <c r="AW740" t="s">
        <v>3912</v>
      </c>
      <c r="AX740" t="s">
        <v>3913</v>
      </c>
      <c r="AY740" t="s">
        <v>3912</v>
      </c>
      <c r="AZ740" t="s">
        <v>3911</v>
      </c>
      <c r="BA740" t="s">
        <v>3630</v>
      </c>
    </row>
    <row r="741" spans="1:54" x14ac:dyDescent="0.45">
      <c r="A741" s="1">
        <v>45769.496469907397</v>
      </c>
      <c r="B741">
        <v>911269241</v>
      </c>
      <c r="C741" t="s">
        <v>3567</v>
      </c>
      <c r="D741">
        <v>1</v>
      </c>
      <c r="E741" t="s">
        <v>277</v>
      </c>
      <c r="F741" t="s">
        <v>1451</v>
      </c>
      <c r="G741">
        <v>2680</v>
      </c>
      <c r="H741" t="s">
        <v>1422</v>
      </c>
      <c r="I741">
        <v>1999</v>
      </c>
      <c r="J741" t="s">
        <v>1452</v>
      </c>
      <c r="K741" t="s">
        <v>1453</v>
      </c>
      <c r="L741" t="s">
        <v>1454</v>
      </c>
      <c r="M741" t="s">
        <v>1445</v>
      </c>
      <c r="N741" t="s">
        <v>40</v>
      </c>
      <c r="O741" t="s">
        <v>40</v>
      </c>
      <c r="P741" t="s">
        <v>1446</v>
      </c>
      <c r="Q741">
        <v>0</v>
      </c>
      <c r="R741">
        <v>43.965133999999999</v>
      </c>
      <c r="S741">
        <v>77.05574</v>
      </c>
      <c r="T741" t="s">
        <v>1447</v>
      </c>
      <c r="U741" t="s">
        <v>1448</v>
      </c>
      <c r="V741" t="s">
        <v>106</v>
      </c>
      <c r="Y741">
        <v>1994</v>
      </c>
      <c r="Z741"/>
      <c r="AA741"/>
      <c r="AB741">
        <v>1998</v>
      </c>
      <c r="AC741"/>
      <c r="AD741"/>
      <c r="AE741" t="s">
        <v>1449</v>
      </c>
      <c r="AG741" t="s">
        <v>1450</v>
      </c>
      <c r="AI741" t="s">
        <v>127</v>
      </c>
      <c r="AJ741" t="s">
        <v>502</v>
      </c>
      <c r="AK741" t="s">
        <v>1440</v>
      </c>
      <c r="AL741" t="b">
        <v>1</v>
      </c>
      <c r="AM741" t="b">
        <v>0</v>
      </c>
      <c r="AP741" t="s">
        <v>3631</v>
      </c>
      <c r="AQ741" t="s">
        <v>3632</v>
      </c>
      <c r="AR741" t="s">
        <v>3633</v>
      </c>
      <c r="AS741" t="s">
        <v>3634</v>
      </c>
      <c r="AT741" s="44" t="s">
        <v>127</v>
      </c>
      <c r="AU741" t="s">
        <v>502</v>
      </c>
      <c r="AV741" t="s">
        <v>4240</v>
      </c>
      <c r="AW741" t="s">
        <v>4240</v>
      </c>
      <c r="AX741" t="s">
        <v>4242</v>
      </c>
      <c r="AY741" t="s">
        <v>4240</v>
      </c>
      <c r="AZ741" t="s">
        <v>4241</v>
      </c>
      <c r="BA741" t="s">
        <v>3630</v>
      </c>
    </row>
    <row r="742" spans="1:54" x14ac:dyDescent="0.45">
      <c r="A742" s="1">
        <v>45769.496134259258</v>
      </c>
      <c r="B742">
        <v>911269241</v>
      </c>
      <c r="C742" t="s">
        <v>3567</v>
      </c>
      <c r="D742">
        <v>1</v>
      </c>
      <c r="E742" t="s">
        <v>277</v>
      </c>
      <c r="F742" t="s">
        <v>1451</v>
      </c>
      <c r="G742">
        <v>2680</v>
      </c>
      <c r="H742" t="s">
        <v>1422</v>
      </c>
      <c r="I742">
        <v>1999</v>
      </c>
      <c r="J742" t="s">
        <v>1452</v>
      </c>
      <c r="K742" t="s">
        <v>1453</v>
      </c>
      <c r="L742" t="s">
        <v>1454</v>
      </c>
      <c r="M742" t="s">
        <v>1445</v>
      </c>
      <c r="N742" t="s">
        <v>40</v>
      </c>
      <c r="O742" t="s">
        <v>40</v>
      </c>
      <c r="P742" t="s">
        <v>1446</v>
      </c>
      <c r="Q742">
        <v>0</v>
      </c>
      <c r="R742">
        <v>43.965133999999999</v>
      </c>
      <c r="S742">
        <v>77.05574</v>
      </c>
      <c r="T742" t="s">
        <v>1447</v>
      </c>
      <c r="U742" t="s">
        <v>1448</v>
      </c>
      <c r="V742" t="s">
        <v>106</v>
      </c>
      <c r="Y742">
        <v>1994</v>
      </c>
      <c r="Z742"/>
      <c r="AA742"/>
      <c r="AB742">
        <v>1998</v>
      </c>
      <c r="AC742"/>
      <c r="AD742"/>
      <c r="AE742" t="s">
        <v>1449</v>
      </c>
      <c r="AG742" t="s">
        <v>1450</v>
      </c>
      <c r="AI742" t="s">
        <v>127</v>
      </c>
      <c r="AJ742" t="s">
        <v>502</v>
      </c>
      <c r="AK742" t="s">
        <v>1420</v>
      </c>
      <c r="AL742" t="b">
        <v>1</v>
      </c>
      <c r="AM742" t="b">
        <v>0</v>
      </c>
      <c r="AP742" t="s">
        <v>3631</v>
      </c>
      <c r="AQ742" t="s">
        <v>3632</v>
      </c>
      <c r="AR742" t="s">
        <v>3633</v>
      </c>
      <c r="AS742" t="s">
        <v>3634</v>
      </c>
      <c r="AT742" s="44" t="s">
        <v>127</v>
      </c>
      <c r="AU742" t="s">
        <v>502</v>
      </c>
      <c r="AV742" t="s">
        <v>4225</v>
      </c>
      <c r="AW742" t="s">
        <v>4225</v>
      </c>
      <c r="AX742" t="s">
        <v>4227</v>
      </c>
      <c r="AY742" t="s">
        <v>4225</v>
      </c>
      <c r="AZ742" t="s">
        <v>4226</v>
      </c>
      <c r="BA742" t="s">
        <v>3630</v>
      </c>
    </row>
    <row r="743" spans="1:54" x14ac:dyDescent="0.45">
      <c r="A743" s="1">
        <v>45769.495682870373</v>
      </c>
      <c r="B743">
        <v>911269241</v>
      </c>
      <c r="C743" t="s">
        <v>3567</v>
      </c>
      <c r="D743">
        <v>1</v>
      </c>
      <c r="E743" t="s">
        <v>277</v>
      </c>
      <c r="F743" t="s">
        <v>1451</v>
      </c>
      <c r="G743">
        <v>2680</v>
      </c>
      <c r="H743" t="s">
        <v>1422</v>
      </c>
      <c r="I743">
        <v>1999</v>
      </c>
      <c r="J743" t="s">
        <v>1452</v>
      </c>
      <c r="K743" t="s">
        <v>1453</v>
      </c>
      <c r="L743" t="s">
        <v>1454</v>
      </c>
      <c r="M743" t="s">
        <v>1445</v>
      </c>
      <c r="N743" t="s">
        <v>40</v>
      </c>
      <c r="O743" t="s">
        <v>40</v>
      </c>
      <c r="P743" t="s">
        <v>1446</v>
      </c>
      <c r="Q743">
        <v>0</v>
      </c>
      <c r="R743">
        <v>43.965133999999999</v>
      </c>
      <c r="S743">
        <v>77.05574</v>
      </c>
      <c r="T743" t="s">
        <v>1447</v>
      </c>
      <c r="U743" t="s">
        <v>1448</v>
      </c>
      <c r="V743" t="s">
        <v>106</v>
      </c>
      <c r="Y743">
        <v>1994</v>
      </c>
      <c r="Z743"/>
      <c r="AA743"/>
      <c r="AB743">
        <v>1998</v>
      </c>
      <c r="AC743"/>
      <c r="AD743"/>
      <c r="AE743" t="s">
        <v>1449</v>
      </c>
      <c r="AG743" t="s">
        <v>1450</v>
      </c>
      <c r="AI743" t="s">
        <v>1399</v>
      </c>
      <c r="AJ743" t="s">
        <v>1430</v>
      </c>
      <c r="AK743" t="s">
        <v>1431</v>
      </c>
      <c r="AL743" t="b">
        <v>1</v>
      </c>
      <c r="AM743" t="b">
        <v>0</v>
      </c>
      <c r="AP743" t="s">
        <v>3631</v>
      </c>
      <c r="AQ743" t="s">
        <v>3632</v>
      </c>
      <c r="AR743" t="s">
        <v>3633</v>
      </c>
      <c r="AS743" t="s">
        <v>3634</v>
      </c>
      <c r="AT743" s="44" t="s">
        <v>1399</v>
      </c>
      <c r="AU743" t="s">
        <v>1430</v>
      </c>
      <c r="AV743" t="s">
        <v>4233</v>
      </c>
      <c r="AW743" t="s">
        <v>4233</v>
      </c>
      <c r="AX743" t="s">
        <v>4235</v>
      </c>
      <c r="AY743" t="s">
        <v>4233</v>
      </c>
      <c r="AZ743" t="s">
        <v>4234</v>
      </c>
      <c r="BA743" t="s">
        <v>3630</v>
      </c>
    </row>
    <row r="744" spans="1:54" x14ac:dyDescent="0.45">
      <c r="A744" s="1">
        <v>45769.495300925933</v>
      </c>
      <c r="B744">
        <v>911269241</v>
      </c>
      <c r="C744" t="s">
        <v>3567</v>
      </c>
      <c r="D744">
        <v>1</v>
      </c>
      <c r="E744" t="s">
        <v>277</v>
      </c>
      <c r="F744" t="s">
        <v>1451</v>
      </c>
      <c r="G744">
        <v>2680</v>
      </c>
      <c r="H744" t="s">
        <v>1422</v>
      </c>
      <c r="I744">
        <v>1999</v>
      </c>
      <c r="J744" t="s">
        <v>1452</v>
      </c>
      <c r="K744" t="s">
        <v>1453</v>
      </c>
      <c r="L744" t="s">
        <v>1454</v>
      </c>
      <c r="M744" t="s">
        <v>1445</v>
      </c>
      <c r="N744" t="s">
        <v>40</v>
      </c>
      <c r="O744" t="s">
        <v>40</v>
      </c>
      <c r="P744" t="s">
        <v>1446</v>
      </c>
      <c r="Q744">
        <v>0</v>
      </c>
      <c r="R744">
        <v>43.965133999999999</v>
      </c>
      <c r="S744">
        <v>77.05574</v>
      </c>
      <c r="T744" t="s">
        <v>1447</v>
      </c>
      <c r="U744" t="s">
        <v>1448</v>
      </c>
      <c r="V744" t="s">
        <v>106</v>
      </c>
      <c r="Y744">
        <v>1994</v>
      </c>
      <c r="Z744"/>
      <c r="AA744"/>
      <c r="AB744">
        <v>1998</v>
      </c>
      <c r="AC744"/>
      <c r="AD744"/>
      <c r="AE744" t="s">
        <v>1449</v>
      </c>
      <c r="AG744" t="s">
        <v>1450</v>
      </c>
      <c r="AI744" t="s">
        <v>1399</v>
      </c>
      <c r="AJ744" t="s">
        <v>1430</v>
      </c>
      <c r="AK744" t="s">
        <v>1458</v>
      </c>
      <c r="AL744" t="b">
        <v>1</v>
      </c>
      <c r="AM744" t="b">
        <v>0</v>
      </c>
      <c r="AP744" t="s">
        <v>3631</v>
      </c>
      <c r="AQ744" t="s">
        <v>3632</v>
      </c>
      <c r="AR744" t="s">
        <v>3633</v>
      </c>
      <c r="AS744" t="s">
        <v>3634</v>
      </c>
      <c r="AT744" s="44" t="s">
        <v>1399</v>
      </c>
      <c r="AU744" t="s">
        <v>1430</v>
      </c>
      <c r="AV744" t="s">
        <v>4253</v>
      </c>
      <c r="AW744" t="s">
        <v>4253</v>
      </c>
      <c r="AX744" t="s">
        <v>4255</v>
      </c>
      <c r="AY744" t="s">
        <v>4253</v>
      </c>
      <c r="AZ744" t="s">
        <v>4254</v>
      </c>
      <c r="BA744" t="s">
        <v>3630</v>
      </c>
    </row>
    <row r="745" spans="1:54" x14ac:dyDescent="0.45">
      <c r="A745" s="1">
        <v>45769.49491898148</v>
      </c>
      <c r="B745">
        <v>911269241</v>
      </c>
      <c r="C745" t="s">
        <v>3567</v>
      </c>
      <c r="D745">
        <v>1</v>
      </c>
      <c r="E745" t="s">
        <v>277</v>
      </c>
      <c r="F745" t="s">
        <v>1451</v>
      </c>
      <c r="G745">
        <v>2680</v>
      </c>
      <c r="H745" t="s">
        <v>1422</v>
      </c>
      <c r="I745">
        <v>1999</v>
      </c>
      <c r="J745" t="s">
        <v>1452</v>
      </c>
      <c r="K745" t="s">
        <v>1453</v>
      </c>
      <c r="L745" t="s">
        <v>1454</v>
      </c>
      <c r="M745" t="s">
        <v>1445</v>
      </c>
      <c r="N745" t="s">
        <v>40</v>
      </c>
      <c r="O745" t="s">
        <v>40</v>
      </c>
      <c r="P745" t="s">
        <v>1446</v>
      </c>
      <c r="Q745">
        <v>0</v>
      </c>
      <c r="R745">
        <v>43.965133999999999</v>
      </c>
      <c r="S745">
        <v>77.05574</v>
      </c>
      <c r="T745" t="s">
        <v>1447</v>
      </c>
      <c r="U745" t="s">
        <v>1448</v>
      </c>
      <c r="V745" t="s">
        <v>106</v>
      </c>
      <c r="Y745">
        <v>1994</v>
      </c>
      <c r="Z745"/>
      <c r="AA745"/>
      <c r="AB745">
        <v>1998</v>
      </c>
      <c r="AC745"/>
      <c r="AD745"/>
      <c r="AE745" t="s">
        <v>1449</v>
      </c>
      <c r="AG745" t="s">
        <v>1450</v>
      </c>
      <c r="AI745" t="s">
        <v>533</v>
      </c>
      <c r="AJ745" t="s">
        <v>1443</v>
      </c>
      <c r="AK745" t="s">
        <v>1444</v>
      </c>
      <c r="AL745" t="b">
        <v>1</v>
      </c>
      <c r="AM745" t="b">
        <v>0</v>
      </c>
      <c r="AP745" t="s">
        <v>3631</v>
      </c>
      <c r="AQ745" t="s">
        <v>3632</v>
      </c>
      <c r="AR745" t="s">
        <v>3633</v>
      </c>
      <c r="AS745" t="s">
        <v>3634</v>
      </c>
      <c r="AT745" s="44" t="s">
        <v>533</v>
      </c>
      <c r="AU745" t="s">
        <v>1443</v>
      </c>
      <c r="AV745" t="s">
        <v>4248</v>
      </c>
      <c r="AW745" t="s">
        <v>4248</v>
      </c>
      <c r="AX745" t="s">
        <v>4250</v>
      </c>
      <c r="AY745" t="s">
        <v>4248</v>
      </c>
      <c r="AZ745" t="s">
        <v>4249</v>
      </c>
      <c r="BA745" t="s">
        <v>3630</v>
      </c>
    </row>
    <row r="746" spans="1:54" x14ac:dyDescent="0.45">
      <c r="A746" s="1">
        <v>45769.494618055563</v>
      </c>
      <c r="B746">
        <v>911269241</v>
      </c>
      <c r="C746" t="s">
        <v>3567</v>
      </c>
      <c r="D746">
        <v>1</v>
      </c>
      <c r="E746" t="s">
        <v>277</v>
      </c>
      <c r="F746" t="s">
        <v>1451</v>
      </c>
      <c r="G746">
        <v>2680</v>
      </c>
      <c r="H746" t="s">
        <v>1422</v>
      </c>
      <c r="I746">
        <v>1999</v>
      </c>
      <c r="J746" t="s">
        <v>1452</v>
      </c>
      <c r="K746" t="s">
        <v>1453</v>
      </c>
      <c r="L746" t="s">
        <v>1454</v>
      </c>
      <c r="M746" t="s">
        <v>1445</v>
      </c>
      <c r="N746" t="s">
        <v>40</v>
      </c>
      <c r="O746" t="s">
        <v>40</v>
      </c>
      <c r="P746" t="s">
        <v>1446</v>
      </c>
      <c r="Q746">
        <v>0</v>
      </c>
      <c r="R746">
        <v>43.965133999999999</v>
      </c>
      <c r="S746">
        <v>77.05574</v>
      </c>
      <c r="T746" t="s">
        <v>1447</v>
      </c>
      <c r="U746" t="s">
        <v>1448</v>
      </c>
      <c r="V746" t="s">
        <v>106</v>
      </c>
      <c r="Y746">
        <v>1994</v>
      </c>
      <c r="Z746"/>
      <c r="AA746"/>
      <c r="AB746">
        <v>1998</v>
      </c>
      <c r="AC746"/>
      <c r="AD746"/>
      <c r="AE746" t="s">
        <v>1449</v>
      </c>
      <c r="AG746" t="s">
        <v>1450</v>
      </c>
      <c r="AI746" t="s">
        <v>229</v>
      </c>
      <c r="AJ746" t="s">
        <v>686</v>
      </c>
      <c r="AL746" t="b">
        <v>0</v>
      </c>
      <c r="AM746" t="b">
        <v>0</v>
      </c>
      <c r="AP746" t="s">
        <v>3631</v>
      </c>
      <c r="AQ746" t="s">
        <v>3632</v>
      </c>
      <c r="AR746" t="s">
        <v>3633</v>
      </c>
      <c r="AS746" t="s">
        <v>3634</v>
      </c>
      <c r="AT746" s="44" t="s">
        <v>229</v>
      </c>
      <c r="AU746" t="s">
        <v>686</v>
      </c>
      <c r="AV746" t="s">
        <v>3644</v>
      </c>
      <c r="AW746" t="s">
        <v>686</v>
      </c>
      <c r="AX746" t="s">
        <v>4683</v>
      </c>
      <c r="AY746" t="s">
        <v>686</v>
      </c>
      <c r="AZ746" t="s">
        <v>4682</v>
      </c>
      <c r="BA746" t="s">
        <v>3643</v>
      </c>
    </row>
    <row r="747" spans="1:54" x14ac:dyDescent="0.45">
      <c r="A747" s="1">
        <v>45769.494293981479</v>
      </c>
      <c r="B747">
        <v>911269241</v>
      </c>
      <c r="C747" t="s">
        <v>3567</v>
      </c>
      <c r="D747">
        <v>1</v>
      </c>
      <c r="E747" t="s">
        <v>277</v>
      </c>
      <c r="F747" t="s">
        <v>1451</v>
      </c>
      <c r="G747">
        <v>2680</v>
      </c>
      <c r="H747" t="s">
        <v>1422</v>
      </c>
      <c r="I747">
        <v>1999</v>
      </c>
      <c r="J747" t="s">
        <v>1452</v>
      </c>
      <c r="K747" t="s">
        <v>1453</v>
      </c>
      <c r="L747" t="s">
        <v>1454</v>
      </c>
      <c r="M747" t="s">
        <v>1445</v>
      </c>
      <c r="N747" t="s">
        <v>40</v>
      </c>
      <c r="O747" t="s">
        <v>40</v>
      </c>
      <c r="P747" t="s">
        <v>1446</v>
      </c>
      <c r="Q747">
        <v>0</v>
      </c>
      <c r="R747">
        <v>43.965133999999999</v>
      </c>
      <c r="S747">
        <v>77.05574</v>
      </c>
      <c r="T747" t="s">
        <v>1447</v>
      </c>
      <c r="U747" t="s">
        <v>1448</v>
      </c>
      <c r="V747" t="s">
        <v>106</v>
      </c>
      <c r="Y747">
        <v>1994</v>
      </c>
      <c r="Z747"/>
      <c r="AA747"/>
      <c r="AB747">
        <v>1998</v>
      </c>
      <c r="AC747"/>
      <c r="AD747"/>
      <c r="AE747" t="s">
        <v>1449</v>
      </c>
      <c r="AG747" t="s">
        <v>1450</v>
      </c>
      <c r="AJ747" t="s">
        <v>1442</v>
      </c>
      <c r="AL747" t="b">
        <v>0</v>
      </c>
      <c r="AM747" t="b">
        <v>0</v>
      </c>
      <c r="AP747" t="s">
        <v>3631</v>
      </c>
      <c r="AQ747" t="s">
        <v>3632</v>
      </c>
      <c r="AR747" t="s">
        <v>3633</v>
      </c>
      <c r="AS747" t="s">
        <v>3634</v>
      </c>
      <c r="AT747" s="44" t="s">
        <v>533</v>
      </c>
      <c r="AU747" t="s">
        <v>4246</v>
      </c>
      <c r="AV747" t="s">
        <v>3644</v>
      </c>
      <c r="AW747" t="s">
        <v>4246</v>
      </c>
      <c r="AX747" t="s">
        <v>4247</v>
      </c>
      <c r="AY747" t="s">
        <v>1442</v>
      </c>
      <c r="AZ747" t="s">
        <v>4245</v>
      </c>
      <c r="BA747" t="s">
        <v>3643</v>
      </c>
    </row>
    <row r="748" spans="1:54" x14ac:dyDescent="0.45">
      <c r="A748" s="1">
        <v>45769.493715277778</v>
      </c>
      <c r="B748">
        <v>911269241</v>
      </c>
      <c r="C748" t="s">
        <v>3567</v>
      </c>
      <c r="D748">
        <v>1</v>
      </c>
      <c r="E748" t="s">
        <v>277</v>
      </c>
      <c r="F748" t="s">
        <v>1451</v>
      </c>
      <c r="G748">
        <v>2680</v>
      </c>
      <c r="H748" t="s">
        <v>1422</v>
      </c>
      <c r="I748">
        <v>1999</v>
      </c>
      <c r="J748" t="s">
        <v>1452</v>
      </c>
      <c r="K748" t="s">
        <v>1453</v>
      </c>
      <c r="L748" t="s">
        <v>1454</v>
      </c>
      <c r="M748" t="s">
        <v>1445</v>
      </c>
      <c r="N748" t="s">
        <v>40</v>
      </c>
      <c r="O748" t="s">
        <v>40</v>
      </c>
      <c r="P748" t="s">
        <v>1446</v>
      </c>
      <c r="Q748">
        <v>0</v>
      </c>
      <c r="R748">
        <v>43.965133999999999</v>
      </c>
      <c r="S748">
        <v>77.05574</v>
      </c>
      <c r="T748" t="s">
        <v>1447</v>
      </c>
      <c r="U748" t="s">
        <v>1448</v>
      </c>
      <c r="V748" t="s">
        <v>106</v>
      </c>
      <c r="Y748">
        <v>1994</v>
      </c>
      <c r="Z748"/>
      <c r="AA748"/>
      <c r="AB748">
        <v>1998</v>
      </c>
      <c r="AC748"/>
      <c r="AD748"/>
      <c r="AE748" t="s">
        <v>1449</v>
      </c>
      <c r="AG748" t="s">
        <v>1450</v>
      </c>
      <c r="AI748" t="s">
        <v>533</v>
      </c>
      <c r="AJ748" t="s">
        <v>1435</v>
      </c>
      <c r="AK748" t="s">
        <v>1401</v>
      </c>
      <c r="AL748" t="b">
        <v>1</v>
      </c>
      <c r="AM748" t="b">
        <v>0</v>
      </c>
      <c r="AP748" t="s">
        <v>3631</v>
      </c>
      <c r="AQ748" t="s">
        <v>3632</v>
      </c>
      <c r="AR748" t="s">
        <v>3633</v>
      </c>
      <c r="AS748" t="s">
        <v>3634</v>
      </c>
      <c r="AT748" s="44" t="s">
        <v>533</v>
      </c>
      <c r="AU748" t="s">
        <v>1435</v>
      </c>
      <c r="AV748" t="s">
        <v>4238</v>
      </c>
      <c r="AW748" t="s">
        <v>4238</v>
      </c>
      <c r="AX748" t="s">
        <v>3762</v>
      </c>
      <c r="AY748" t="s">
        <v>4238</v>
      </c>
      <c r="AZ748" t="s">
        <v>4239</v>
      </c>
      <c r="BA748" t="s">
        <v>3630</v>
      </c>
    </row>
    <row r="749" spans="1:54" x14ac:dyDescent="0.45">
      <c r="A749" s="1">
        <v>45769.493379629617</v>
      </c>
      <c r="B749">
        <v>911269241</v>
      </c>
      <c r="C749" t="s">
        <v>3567</v>
      </c>
      <c r="D749">
        <v>1</v>
      </c>
      <c r="E749" t="s">
        <v>277</v>
      </c>
      <c r="F749" t="s">
        <v>1451</v>
      </c>
      <c r="G749">
        <v>2680</v>
      </c>
      <c r="H749" t="s">
        <v>1422</v>
      </c>
      <c r="I749">
        <v>1999</v>
      </c>
      <c r="J749" t="s">
        <v>1452</v>
      </c>
      <c r="K749" t="s">
        <v>1453</v>
      </c>
      <c r="L749" t="s">
        <v>1454</v>
      </c>
      <c r="M749" t="s">
        <v>1445</v>
      </c>
      <c r="N749" t="s">
        <v>40</v>
      </c>
      <c r="O749" t="s">
        <v>40</v>
      </c>
      <c r="P749" t="s">
        <v>1446</v>
      </c>
      <c r="Q749">
        <v>0</v>
      </c>
      <c r="R749">
        <v>43.965133999999999</v>
      </c>
      <c r="S749">
        <v>77.05574</v>
      </c>
      <c r="T749" t="s">
        <v>1447</v>
      </c>
      <c r="U749" t="s">
        <v>1448</v>
      </c>
      <c r="V749" t="s">
        <v>106</v>
      </c>
      <c r="Y749">
        <v>1994</v>
      </c>
      <c r="Z749"/>
      <c r="AA749"/>
      <c r="AB749">
        <v>1998</v>
      </c>
      <c r="AC749"/>
      <c r="AD749"/>
      <c r="AE749" t="s">
        <v>1449</v>
      </c>
      <c r="AG749" t="s">
        <v>1450</v>
      </c>
      <c r="AI749" t="s">
        <v>533</v>
      </c>
      <c r="AJ749" t="s">
        <v>1435</v>
      </c>
      <c r="AK749" t="s">
        <v>1459</v>
      </c>
      <c r="AL749" t="b">
        <v>1</v>
      </c>
      <c r="AM749" t="b">
        <v>0</v>
      </c>
      <c r="AP749" t="s">
        <v>3631</v>
      </c>
      <c r="AQ749" t="s">
        <v>3632</v>
      </c>
      <c r="AR749" t="s">
        <v>3633</v>
      </c>
      <c r="AS749" t="s">
        <v>3634</v>
      </c>
      <c r="AT749" s="44" t="s">
        <v>533</v>
      </c>
      <c r="AU749" t="s">
        <v>1435</v>
      </c>
      <c r="AV749" t="s">
        <v>4257</v>
      </c>
      <c r="AW749" t="s">
        <v>4257</v>
      </c>
      <c r="AX749" t="s">
        <v>4680</v>
      </c>
      <c r="AY749" t="s">
        <v>4257</v>
      </c>
      <c r="AZ749" t="s">
        <v>4681</v>
      </c>
      <c r="BA749" t="s">
        <v>3630</v>
      </c>
    </row>
    <row r="750" spans="1:54" x14ac:dyDescent="0.45">
      <c r="A750" s="1">
        <v>45769.492974537032</v>
      </c>
      <c r="B750">
        <v>911269241</v>
      </c>
      <c r="C750" t="s">
        <v>3567</v>
      </c>
      <c r="D750">
        <v>1</v>
      </c>
      <c r="E750" t="s">
        <v>277</v>
      </c>
      <c r="F750" t="s">
        <v>1451</v>
      </c>
      <c r="G750">
        <v>2680</v>
      </c>
      <c r="H750" t="s">
        <v>1422</v>
      </c>
      <c r="I750">
        <v>1999</v>
      </c>
      <c r="J750" t="s">
        <v>1452</v>
      </c>
      <c r="K750" t="s">
        <v>1453</v>
      </c>
      <c r="L750" t="s">
        <v>1454</v>
      </c>
      <c r="M750" t="s">
        <v>1445</v>
      </c>
      <c r="N750" t="s">
        <v>40</v>
      </c>
      <c r="O750" t="s">
        <v>40</v>
      </c>
      <c r="P750" t="s">
        <v>1446</v>
      </c>
      <c r="Q750">
        <v>0</v>
      </c>
      <c r="R750">
        <v>43.965133999999999</v>
      </c>
      <c r="S750">
        <v>77.05574</v>
      </c>
      <c r="T750" t="s">
        <v>1447</v>
      </c>
      <c r="U750" t="s">
        <v>1448</v>
      </c>
      <c r="V750" t="s">
        <v>106</v>
      </c>
      <c r="Y750">
        <v>1994</v>
      </c>
      <c r="Z750"/>
      <c r="AA750"/>
      <c r="AB750">
        <v>1998</v>
      </c>
      <c r="AC750"/>
      <c r="AD750"/>
      <c r="AE750" t="s">
        <v>1449</v>
      </c>
      <c r="AG750" t="s">
        <v>1450</v>
      </c>
      <c r="AI750" t="s">
        <v>229</v>
      </c>
      <c r="AJ750" t="s">
        <v>1460</v>
      </c>
      <c r="AL750" t="b">
        <v>0</v>
      </c>
      <c r="AM750" t="b">
        <v>0</v>
      </c>
      <c r="AP750" t="s">
        <v>3631</v>
      </c>
      <c r="AQ750" t="s">
        <v>3632</v>
      </c>
      <c r="AR750" t="s">
        <v>3633</v>
      </c>
      <c r="AS750" t="s">
        <v>3634</v>
      </c>
      <c r="AT750" s="44" t="s">
        <v>229</v>
      </c>
      <c r="AU750" t="s">
        <v>1460</v>
      </c>
      <c r="AV750" t="s">
        <v>3644</v>
      </c>
      <c r="AW750" t="s">
        <v>1460</v>
      </c>
      <c r="AX750" t="s">
        <v>4259</v>
      </c>
      <c r="AY750" t="s">
        <v>1460</v>
      </c>
      <c r="AZ750" t="s">
        <v>4258</v>
      </c>
      <c r="BA750" t="s">
        <v>3643</v>
      </c>
    </row>
    <row r="751" spans="1:54" x14ac:dyDescent="0.45">
      <c r="A751" s="1">
        <v>45769.492523148147</v>
      </c>
      <c r="B751">
        <v>911269241</v>
      </c>
      <c r="C751" t="s">
        <v>3567</v>
      </c>
      <c r="D751">
        <v>1</v>
      </c>
      <c r="E751" t="s">
        <v>277</v>
      </c>
      <c r="F751" t="s">
        <v>1451</v>
      </c>
      <c r="G751">
        <v>2680</v>
      </c>
      <c r="H751" t="s">
        <v>1422</v>
      </c>
      <c r="I751">
        <v>1999</v>
      </c>
      <c r="J751" t="s">
        <v>1452</v>
      </c>
      <c r="K751" t="s">
        <v>1453</v>
      </c>
      <c r="L751" t="s">
        <v>1454</v>
      </c>
      <c r="M751" t="s">
        <v>1445</v>
      </c>
      <c r="N751" t="s">
        <v>40</v>
      </c>
      <c r="O751" t="s">
        <v>40</v>
      </c>
      <c r="P751" t="s">
        <v>1446</v>
      </c>
      <c r="Q751">
        <v>0</v>
      </c>
      <c r="R751">
        <v>43.965133999999999</v>
      </c>
      <c r="S751">
        <v>77.05574</v>
      </c>
      <c r="T751" t="s">
        <v>1447</v>
      </c>
      <c r="U751" t="s">
        <v>1448</v>
      </c>
      <c r="V751" t="s">
        <v>106</v>
      </c>
      <c r="Y751">
        <v>1994</v>
      </c>
      <c r="Z751"/>
      <c r="AA751"/>
      <c r="AB751">
        <v>1998</v>
      </c>
      <c r="AC751"/>
      <c r="AD751"/>
      <c r="AE751" t="s">
        <v>1449</v>
      </c>
      <c r="AG751" t="s">
        <v>1450</v>
      </c>
      <c r="AI751" t="s">
        <v>127</v>
      </c>
      <c r="AJ751" t="s">
        <v>1069</v>
      </c>
      <c r="AL751" t="b">
        <v>0</v>
      </c>
      <c r="AM751" t="b">
        <v>0</v>
      </c>
      <c r="AP751" t="s">
        <v>3631</v>
      </c>
      <c r="AQ751" t="s">
        <v>3632</v>
      </c>
      <c r="AR751" t="s">
        <v>3633</v>
      </c>
      <c r="AS751" t="s">
        <v>3634</v>
      </c>
      <c r="AT751" s="44" t="s">
        <v>127</v>
      </c>
      <c r="AU751" t="s">
        <v>1069</v>
      </c>
      <c r="AV751" t="s">
        <v>3644</v>
      </c>
      <c r="AW751" t="s">
        <v>1069</v>
      </c>
      <c r="AX751" t="s">
        <v>4230</v>
      </c>
      <c r="AY751" t="s">
        <v>1069</v>
      </c>
      <c r="AZ751" t="s">
        <v>4229</v>
      </c>
      <c r="BA751" t="s">
        <v>3643</v>
      </c>
      <c r="BB751" t="s">
        <v>4703</v>
      </c>
    </row>
    <row r="752" spans="1:54" x14ac:dyDescent="0.45">
      <c r="A752" s="1">
        <v>45769.492106481477</v>
      </c>
      <c r="B752">
        <v>911269241</v>
      </c>
      <c r="C752" t="s">
        <v>3567</v>
      </c>
      <c r="D752">
        <v>1</v>
      </c>
      <c r="E752" t="s">
        <v>277</v>
      </c>
      <c r="F752" t="s">
        <v>1451</v>
      </c>
      <c r="G752">
        <v>2680</v>
      </c>
      <c r="H752" t="s">
        <v>1422</v>
      </c>
      <c r="I752">
        <v>1999</v>
      </c>
      <c r="J752" t="s">
        <v>1452</v>
      </c>
      <c r="K752" t="s">
        <v>1453</v>
      </c>
      <c r="L752" t="s">
        <v>1454</v>
      </c>
      <c r="M752" t="s">
        <v>1445</v>
      </c>
      <c r="N752" t="s">
        <v>40</v>
      </c>
      <c r="O752" t="s">
        <v>40</v>
      </c>
      <c r="P752" t="s">
        <v>1446</v>
      </c>
      <c r="Q752">
        <v>0</v>
      </c>
      <c r="R752">
        <v>43.965133999999999</v>
      </c>
      <c r="S752">
        <v>77.05574</v>
      </c>
      <c r="T752" t="s">
        <v>1447</v>
      </c>
      <c r="U752" t="s">
        <v>1448</v>
      </c>
      <c r="V752" t="s">
        <v>106</v>
      </c>
      <c r="Y752">
        <v>1994</v>
      </c>
      <c r="Z752"/>
      <c r="AA752"/>
      <c r="AB752">
        <v>1998</v>
      </c>
      <c r="AC752"/>
      <c r="AD752"/>
      <c r="AE752" t="s">
        <v>1449</v>
      </c>
      <c r="AG752" t="s">
        <v>1450</v>
      </c>
      <c r="AI752" t="s">
        <v>533</v>
      </c>
      <c r="AJ752" t="s">
        <v>1461</v>
      </c>
      <c r="AL752" t="b">
        <v>0</v>
      </c>
      <c r="AM752" t="b">
        <v>0</v>
      </c>
      <c r="AP752" t="s">
        <v>3631</v>
      </c>
      <c r="AQ752" t="s">
        <v>3632</v>
      </c>
      <c r="AR752" t="s">
        <v>3633</v>
      </c>
      <c r="AS752" t="s">
        <v>3634</v>
      </c>
      <c r="AT752" s="44" t="s">
        <v>533</v>
      </c>
      <c r="AU752" t="s">
        <v>1461</v>
      </c>
      <c r="AV752" t="s">
        <v>3644</v>
      </c>
      <c r="AW752" t="s">
        <v>1461</v>
      </c>
      <c r="AX752" t="s">
        <v>4261</v>
      </c>
      <c r="AY752" t="s">
        <v>1461</v>
      </c>
      <c r="AZ752" t="s">
        <v>4260</v>
      </c>
      <c r="BA752" t="s">
        <v>3643</v>
      </c>
    </row>
    <row r="753" spans="1:54" s="6" customFormat="1" x14ac:dyDescent="0.45">
      <c r="A753" s="5">
        <v>45769.475289351853</v>
      </c>
      <c r="B753" s="6">
        <v>412819044</v>
      </c>
      <c r="C753" s="6" t="s">
        <v>3565</v>
      </c>
      <c r="D753" s="6">
        <v>1</v>
      </c>
      <c r="E753" s="6" t="s">
        <v>995</v>
      </c>
      <c r="G753" s="6">
        <v>2590</v>
      </c>
      <c r="H753" s="6" t="s">
        <v>951</v>
      </c>
      <c r="I753" s="6">
        <v>1937</v>
      </c>
      <c r="J753" s="6" t="s">
        <v>952</v>
      </c>
      <c r="K753" s="6" t="s">
        <v>953</v>
      </c>
      <c r="L753" s="6" t="s">
        <v>954</v>
      </c>
      <c r="M753" s="6" t="s">
        <v>267</v>
      </c>
      <c r="N753" s="6" t="s">
        <v>946</v>
      </c>
      <c r="O753" s="6" t="s">
        <v>946</v>
      </c>
      <c r="P753" s="6" t="s">
        <v>1176</v>
      </c>
      <c r="Q753" s="6">
        <v>0</v>
      </c>
      <c r="R753" s="6">
        <v>43.173715000000001</v>
      </c>
      <c r="S753" s="6">
        <v>77.039698999999999</v>
      </c>
      <c r="T753" s="6" t="s">
        <v>1177</v>
      </c>
      <c r="U753" s="6" t="s">
        <v>1178</v>
      </c>
      <c r="V753" s="6" t="s">
        <v>106</v>
      </c>
      <c r="X753" s="6">
        <v>5000</v>
      </c>
      <c r="Y753" s="6">
        <v>1928</v>
      </c>
      <c r="Z753" s="6">
        <v>6</v>
      </c>
      <c r="AA753" s="6">
        <v>29</v>
      </c>
      <c r="AB753" s="6">
        <v>1928</v>
      </c>
      <c r="AC753" s="6">
        <v>7</v>
      </c>
      <c r="AD753" s="6">
        <v>3</v>
      </c>
      <c r="AG753" s="6" t="s">
        <v>1462</v>
      </c>
      <c r="AH753" s="6" t="s">
        <v>1463</v>
      </c>
      <c r="AJ753" s="6" t="s">
        <v>1430</v>
      </c>
      <c r="AK753" s="6" t="s">
        <v>1464</v>
      </c>
      <c r="AL753" s="6" t="b">
        <v>1</v>
      </c>
      <c r="AM753" s="6" t="b">
        <v>0</v>
      </c>
      <c r="AP753" t="s">
        <v>3631</v>
      </c>
      <c r="AQ753" t="s">
        <v>3632</v>
      </c>
      <c r="AR753" t="s">
        <v>3633</v>
      </c>
      <c r="AS753" t="s">
        <v>3634</v>
      </c>
      <c r="AT753" s="44" t="s">
        <v>1399</v>
      </c>
      <c r="AU753" t="s">
        <v>1430</v>
      </c>
      <c r="AV753" t="s">
        <v>4233</v>
      </c>
      <c r="AW753" t="s">
        <v>4233</v>
      </c>
      <c r="AX753" t="s">
        <v>4235</v>
      </c>
      <c r="AY753" s="40" t="s">
        <v>4262</v>
      </c>
      <c r="AZ753" t="s">
        <v>4234</v>
      </c>
      <c r="BA753" t="s">
        <v>3630</v>
      </c>
      <c r="BB753" t="s">
        <v>4694</v>
      </c>
    </row>
    <row r="754" spans="1:54" s="6" customFormat="1" x14ac:dyDescent="0.45">
      <c r="A754" s="5">
        <v>45769.471076388887</v>
      </c>
      <c r="B754" s="6">
        <v>412819044</v>
      </c>
      <c r="C754" s="6" t="s">
        <v>3565</v>
      </c>
      <c r="D754" s="6">
        <v>6</v>
      </c>
      <c r="E754" s="6" t="s">
        <v>92</v>
      </c>
      <c r="G754" s="6">
        <v>2590</v>
      </c>
      <c r="H754" s="6" t="s">
        <v>951</v>
      </c>
      <c r="I754" s="6">
        <v>1937</v>
      </c>
      <c r="J754" s="6" t="s">
        <v>952</v>
      </c>
      <c r="K754" s="6" t="s">
        <v>953</v>
      </c>
      <c r="L754" s="6" t="s">
        <v>954</v>
      </c>
      <c r="M754" s="6" t="s">
        <v>267</v>
      </c>
      <c r="N754" s="6" t="s">
        <v>946</v>
      </c>
      <c r="O754" s="6" t="s">
        <v>946</v>
      </c>
      <c r="P754" s="6" t="s">
        <v>972</v>
      </c>
      <c r="Q754" s="6">
        <v>0</v>
      </c>
      <c r="R754" s="6">
        <v>43.289437</v>
      </c>
      <c r="S754" s="6">
        <v>76.994337999999999</v>
      </c>
      <c r="T754" s="6" t="s">
        <v>765</v>
      </c>
      <c r="U754" s="6" t="s">
        <v>766</v>
      </c>
      <c r="V754" s="6" t="s">
        <v>106</v>
      </c>
      <c r="X754" s="6">
        <v>6000</v>
      </c>
      <c r="Y754" s="6">
        <v>1921</v>
      </c>
      <c r="Z754" s="6">
        <v>4</v>
      </c>
      <c r="AA754" s="6">
        <v>1</v>
      </c>
      <c r="AB754" s="6">
        <v>1921</v>
      </c>
      <c r="AC754" s="6">
        <v>4</v>
      </c>
      <c r="AD754" s="6">
        <v>10</v>
      </c>
      <c r="AG754" s="6" t="s">
        <v>948</v>
      </c>
      <c r="AJ754" s="6" t="s">
        <v>1430</v>
      </c>
      <c r="AK754" s="6" t="s">
        <v>1464</v>
      </c>
      <c r="AL754" s="6" t="b">
        <v>1</v>
      </c>
      <c r="AM754" s="6" t="b">
        <v>0</v>
      </c>
      <c r="AP754" t="s">
        <v>3631</v>
      </c>
      <c r="AQ754" t="s">
        <v>3632</v>
      </c>
      <c r="AR754" t="s">
        <v>3633</v>
      </c>
      <c r="AS754" t="s">
        <v>3634</v>
      </c>
      <c r="AT754" s="44" t="s">
        <v>1399</v>
      </c>
      <c r="AU754" t="s">
        <v>1430</v>
      </c>
      <c r="AV754" t="s">
        <v>4233</v>
      </c>
      <c r="AW754" t="s">
        <v>4233</v>
      </c>
      <c r="AX754" t="s">
        <v>4235</v>
      </c>
      <c r="AY754" s="40" t="s">
        <v>4262</v>
      </c>
      <c r="AZ754" t="s">
        <v>4234</v>
      </c>
      <c r="BA754" t="s">
        <v>3630</v>
      </c>
      <c r="BB754" t="s">
        <v>4694</v>
      </c>
    </row>
    <row r="755" spans="1:54" s="6" customFormat="1" x14ac:dyDescent="0.45">
      <c r="A755" s="5">
        <v>45769.470185185193</v>
      </c>
      <c r="B755" s="6">
        <v>412819044</v>
      </c>
      <c r="C755" s="6" t="s">
        <v>3565</v>
      </c>
      <c r="D755" s="6">
        <v>2</v>
      </c>
      <c r="E755" s="6" t="s">
        <v>222</v>
      </c>
      <c r="G755" s="6">
        <v>2590</v>
      </c>
      <c r="H755" s="6" t="s">
        <v>951</v>
      </c>
      <c r="I755" s="6">
        <v>1937</v>
      </c>
      <c r="J755" s="6" t="s">
        <v>952</v>
      </c>
      <c r="K755" s="6" t="s">
        <v>953</v>
      </c>
      <c r="L755" s="6" t="s">
        <v>954</v>
      </c>
      <c r="M755" s="6" t="s">
        <v>267</v>
      </c>
      <c r="N755" s="6" t="s">
        <v>946</v>
      </c>
      <c r="O755" s="6" t="s">
        <v>946</v>
      </c>
      <c r="P755" s="6" t="s">
        <v>972</v>
      </c>
      <c r="Q755" s="6">
        <v>0</v>
      </c>
      <c r="R755" s="6">
        <v>43.289437</v>
      </c>
      <c r="S755" s="6">
        <v>76.994337999999999</v>
      </c>
      <c r="T755" s="6" t="s">
        <v>765</v>
      </c>
      <c r="U755" s="6" t="s">
        <v>766</v>
      </c>
      <c r="V755" s="6" t="s">
        <v>106</v>
      </c>
      <c r="X755" s="6">
        <v>6000</v>
      </c>
      <c r="Y755" s="6">
        <v>1921</v>
      </c>
      <c r="Z755" s="6">
        <v>4</v>
      </c>
      <c r="AA755" s="6">
        <v>1</v>
      </c>
      <c r="AB755" s="6">
        <v>1921</v>
      </c>
      <c r="AC755" s="6">
        <v>4</v>
      </c>
      <c r="AD755" s="6">
        <v>5</v>
      </c>
      <c r="AG755" s="6" t="s">
        <v>948</v>
      </c>
      <c r="AI755" s="6" t="s">
        <v>533</v>
      </c>
      <c r="AJ755" s="6" t="s">
        <v>1465</v>
      </c>
      <c r="AK755" s="6" t="s">
        <v>1466</v>
      </c>
      <c r="AL755" s="6" t="b">
        <v>1</v>
      </c>
      <c r="AM755" s="6" t="b">
        <v>0</v>
      </c>
      <c r="AP755" t="s">
        <v>3631</v>
      </c>
      <c r="AQ755" t="s">
        <v>3632</v>
      </c>
      <c r="AR755" t="s">
        <v>3633</v>
      </c>
      <c r="AS755" t="s">
        <v>3634</v>
      </c>
      <c r="AT755" s="44" t="s">
        <v>533</v>
      </c>
      <c r="AU755"/>
      <c r="AV755"/>
      <c r="AW755"/>
      <c r="AX755"/>
      <c r="AY755" t="s">
        <v>4263</v>
      </c>
      <c r="AZ755" t="s">
        <v>4264</v>
      </c>
      <c r="BA755" t="s">
        <v>4676</v>
      </c>
      <c r="BB755" t="s">
        <v>4694</v>
      </c>
    </row>
    <row r="756" spans="1:54" s="6" customFormat="1" x14ac:dyDescent="0.45">
      <c r="A756" s="5">
        <v>45769.450624999998</v>
      </c>
      <c r="B756" s="6">
        <v>412819044</v>
      </c>
      <c r="C756" s="6" t="s">
        <v>3565</v>
      </c>
      <c r="D756" s="6">
        <v>1</v>
      </c>
      <c r="E756" s="6" t="s">
        <v>65</v>
      </c>
      <c r="G756" s="6">
        <v>2590</v>
      </c>
      <c r="H756" s="6" t="s">
        <v>951</v>
      </c>
      <c r="I756" s="6">
        <v>1937</v>
      </c>
      <c r="J756" s="6" t="s">
        <v>952</v>
      </c>
      <c r="K756" s="6" t="s">
        <v>953</v>
      </c>
      <c r="L756" s="6" t="s">
        <v>954</v>
      </c>
      <c r="M756" s="6" t="s">
        <v>267</v>
      </c>
      <c r="N756" s="6" t="s">
        <v>946</v>
      </c>
      <c r="O756" s="6" t="s">
        <v>946</v>
      </c>
      <c r="P756" s="6" t="s">
        <v>972</v>
      </c>
      <c r="Q756" s="6">
        <v>0</v>
      </c>
      <c r="R756" s="6">
        <v>43.289437</v>
      </c>
      <c r="S756" s="6">
        <v>76.994337999999999</v>
      </c>
      <c r="T756" s="6" t="s">
        <v>765</v>
      </c>
      <c r="U756" s="6" t="s">
        <v>766</v>
      </c>
      <c r="V756" s="6" t="s">
        <v>106</v>
      </c>
      <c r="X756" s="6">
        <v>6000</v>
      </c>
      <c r="Y756" s="6">
        <v>1919</v>
      </c>
      <c r="Z756" s="6">
        <v>7</v>
      </c>
      <c r="AA756" s="6">
        <v>10</v>
      </c>
      <c r="AB756" s="6">
        <v>1919</v>
      </c>
      <c r="AC756" s="6">
        <v>7</v>
      </c>
      <c r="AD756" s="6">
        <v>22</v>
      </c>
      <c r="AG756" s="6" t="s">
        <v>948</v>
      </c>
      <c r="AI756" s="6" t="s">
        <v>533</v>
      </c>
      <c r="AJ756" s="6" t="s">
        <v>1467</v>
      </c>
      <c r="AK756" s="6" t="s">
        <v>1468</v>
      </c>
      <c r="AL756" s="6" t="b">
        <v>1</v>
      </c>
      <c r="AM756" s="6" t="b">
        <v>0</v>
      </c>
      <c r="AP756" t="s">
        <v>3631</v>
      </c>
      <c r="AQ756" t="s">
        <v>3632</v>
      </c>
      <c r="AR756" t="s">
        <v>3633</v>
      </c>
      <c r="AS756" t="s">
        <v>3634</v>
      </c>
      <c r="AT756" s="44" t="s">
        <v>533</v>
      </c>
      <c r="AU756" t="s">
        <v>4267</v>
      </c>
      <c r="AV756" t="s">
        <v>4268</v>
      </c>
      <c r="AW756" t="s">
        <v>4268</v>
      </c>
      <c r="AX756" t="s">
        <v>4269</v>
      </c>
      <c r="AY756" t="s">
        <v>4265</v>
      </c>
      <c r="AZ756" t="s">
        <v>4266</v>
      </c>
      <c r="BA756" t="s">
        <v>3630</v>
      </c>
      <c r="BB756" t="s">
        <v>4694</v>
      </c>
    </row>
    <row r="757" spans="1:54" s="6" customFormat="1" x14ac:dyDescent="0.45">
      <c r="A757" s="5">
        <v>45769.449062500003</v>
      </c>
      <c r="B757" s="6">
        <v>412819044</v>
      </c>
      <c r="C757" s="6" t="s">
        <v>3565</v>
      </c>
      <c r="D757" s="6">
        <v>2</v>
      </c>
      <c r="E757" s="6" t="s">
        <v>247</v>
      </c>
      <c r="G757" s="6">
        <v>2590</v>
      </c>
      <c r="H757" s="6" t="s">
        <v>951</v>
      </c>
      <c r="I757" s="6">
        <v>1937</v>
      </c>
      <c r="J757" s="6" t="s">
        <v>952</v>
      </c>
      <c r="K757" s="6" t="s">
        <v>953</v>
      </c>
      <c r="L757" s="6" t="s">
        <v>954</v>
      </c>
      <c r="M757" s="6" t="s">
        <v>267</v>
      </c>
      <c r="N757" s="6" t="s">
        <v>946</v>
      </c>
      <c r="O757" s="6" t="s">
        <v>946</v>
      </c>
      <c r="P757" s="6" t="s">
        <v>1469</v>
      </c>
      <c r="Q757" s="6">
        <v>0</v>
      </c>
      <c r="T757" s="6" t="s">
        <v>3576</v>
      </c>
      <c r="U757" s="6" t="s">
        <v>3577</v>
      </c>
      <c r="V757" s="6" t="s">
        <v>119</v>
      </c>
      <c r="W757" s="6" t="s">
        <v>3578</v>
      </c>
      <c r="X757" s="6">
        <v>6000</v>
      </c>
      <c r="Y757" s="6">
        <v>1919</v>
      </c>
      <c r="Z757" s="6">
        <v>7</v>
      </c>
      <c r="AE757" s="6" t="s">
        <v>1470</v>
      </c>
      <c r="AG757" s="6" t="s">
        <v>948</v>
      </c>
      <c r="AI757" s="6" t="s">
        <v>533</v>
      </c>
      <c r="AJ757" s="6" t="s">
        <v>1467</v>
      </c>
      <c r="AK757" s="6" t="s">
        <v>1471</v>
      </c>
      <c r="AL757" s="6" t="b">
        <v>1</v>
      </c>
      <c r="AM757" s="6" t="b">
        <v>0</v>
      </c>
      <c r="AP757" t="s">
        <v>3631</v>
      </c>
      <c r="AQ757" t="s">
        <v>3632</v>
      </c>
      <c r="AR757" t="s">
        <v>3633</v>
      </c>
      <c r="AS757" t="s">
        <v>3634</v>
      </c>
      <c r="AT757" s="44" t="s">
        <v>533</v>
      </c>
      <c r="AU757" t="s">
        <v>4272</v>
      </c>
      <c r="AV757" t="s">
        <v>4273</v>
      </c>
      <c r="AW757" t="s">
        <v>4273</v>
      </c>
      <c r="AX757" t="s">
        <v>4269</v>
      </c>
      <c r="AY757" t="s">
        <v>4270</v>
      </c>
      <c r="AZ757" t="s">
        <v>4271</v>
      </c>
      <c r="BA757" t="s">
        <v>3630</v>
      </c>
      <c r="BB757" t="s">
        <v>4694</v>
      </c>
    </row>
    <row r="758" spans="1:54" s="6" customFormat="1" x14ac:dyDescent="0.45">
      <c r="A758" s="5">
        <v>45769.448564814811</v>
      </c>
      <c r="B758" s="6">
        <v>412819044</v>
      </c>
      <c r="C758" s="6" t="s">
        <v>3565</v>
      </c>
      <c r="D758" s="6">
        <v>1</v>
      </c>
      <c r="E758" s="6" t="s">
        <v>65</v>
      </c>
      <c r="G758" s="6">
        <v>2590</v>
      </c>
      <c r="H758" s="6" t="s">
        <v>951</v>
      </c>
      <c r="I758" s="6">
        <v>1937</v>
      </c>
      <c r="J758" s="6" t="s">
        <v>952</v>
      </c>
      <c r="K758" s="6" t="s">
        <v>953</v>
      </c>
      <c r="L758" s="6" t="s">
        <v>954</v>
      </c>
      <c r="M758" s="6" t="s">
        <v>267</v>
      </c>
      <c r="N758" s="6" t="s">
        <v>946</v>
      </c>
      <c r="O758" s="6" t="s">
        <v>946</v>
      </c>
      <c r="P758" s="6" t="s">
        <v>1469</v>
      </c>
      <c r="Q758" s="6">
        <v>0</v>
      </c>
      <c r="T758" s="6" t="s">
        <v>3576</v>
      </c>
      <c r="U758" s="6" t="s">
        <v>3577</v>
      </c>
      <c r="V758" s="6" t="s">
        <v>119</v>
      </c>
      <c r="W758" s="6" t="s">
        <v>3578</v>
      </c>
      <c r="X758" s="6">
        <v>6000</v>
      </c>
      <c r="Y758" s="6">
        <v>1919</v>
      </c>
      <c r="Z758" s="6">
        <v>6</v>
      </c>
      <c r="AA758" s="6">
        <v>25</v>
      </c>
      <c r="AB758" s="6">
        <v>1919</v>
      </c>
      <c r="AC758" s="6">
        <v>6</v>
      </c>
      <c r="AD758" s="6">
        <v>30</v>
      </c>
      <c r="AG758" s="6" t="s">
        <v>948</v>
      </c>
      <c r="AI758" s="6" t="s">
        <v>533</v>
      </c>
      <c r="AJ758" s="6" t="s">
        <v>1467</v>
      </c>
      <c r="AK758" s="6" t="s">
        <v>1471</v>
      </c>
      <c r="AL758" s="6" t="b">
        <v>1</v>
      </c>
      <c r="AM758" s="6" t="b">
        <v>0</v>
      </c>
      <c r="AP758" t="s">
        <v>3631</v>
      </c>
      <c r="AQ758" t="s">
        <v>3632</v>
      </c>
      <c r="AR758" t="s">
        <v>3633</v>
      </c>
      <c r="AS758" t="s">
        <v>3634</v>
      </c>
      <c r="AT758" s="44" t="s">
        <v>533</v>
      </c>
      <c r="AU758" t="s">
        <v>4272</v>
      </c>
      <c r="AV758" t="s">
        <v>4273</v>
      </c>
      <c r="AW758" t="s">
        <v>4273</v>
      </c>
      <c r="AX758" t="s">
        <v>4269</v>
      </c>
      <c r="AY758" t="s">
        <v>4270</v>
      </c>
      <c r="AZ758" t="s">
        <v>4271</v>
      </c>
      <c r="BA758" t="s">
        <v>3630</v>
      </c>
      <c r="BB758" t="s">
        <v>4694</v>
      </c>
    </row>
    <row r="759" spans="1:54" s="6" customFormat="1" x14ac:dyDescent="0.45">
      <c r="A759" s="5">
        <v>45769.448148148149</v>
      </c>
      <c r="B759" s="6">
        <v>412819044</v>
      </c>
      <c r="C759" s="6" t="s">
        <v>3565</v>
      </c>
      <c r="D759" s="6">
        <v>1</v>
      </c>
      <c r="E759" s="6" t="s">
        <v>51</v>
      </c>
      <c r="G759" s="6">
        <v>2590</v>
      </c>
      <c r="H759" s="6" t="s">
        <v>951</v>
      </c>
      <c r="I759" s="6">
        <v>1937</v>
      </c>
      <c r="J759" s="6" t="s">
        <v>952</v>
      </c>
      <c r="K759" s="6" t="s">
        <v>953</v>
      </c>
      <c r="L759" s="6" t="s">
        <v>954</v>
      </c>
      <c r="M759" s="6" t="s">
        <v>267</v>
      </c>
      <c r="N759" s="6" t="s">
        <v>946</v>
      </c>
      <c r="O759" s="6" t="s">
        <v>946</v>
      </c>
      <c r="P759" s="6" t="s">
        <v>1469</v>
      </c>
      <c r="Q759" s="6">
        <v>0</v>
      </c>
      <c r="T759" s="6" t="s">
        <v>3576</v>
      </c>
      <c r="U759" s="6" t="s">
        <v>3577</v>
      </c>
      <c r="V759" s="6" t="s">
        <v>119</v>
      </c>
      <c r="W759" s="6" t="s">
        <v>3578</v>
      </c>
      <c r="X759" s="6">
        <v>6000</v>
      </c>
      <c r="Y759" s="6">
        <v>1919</v>
      </c>
      <c r="Z759" s="6">
        <v>6</v>
      </c>
      <c r="AA759" s="6">
        <v>26</v>
      </c>
      <c r="AB759" s="6">
        <v>1919</v>
      </c>
      <c r="AC759" s="6">
        <v>6</v>
      </c>
      <c r="AD759" s="6">
        <v>29</v>
      </c>
      <c r="AG759" s="6" t="s">
        <v>948</v>
      </c>
      <c r="AI759" s="6" t="s">
        <v>533</v>
      </c>
      <c r="AJ759" s="6" t="s">
        <v>1467</v>
      </c>
      <c r="AK759" s="6" t="s">
        <v>1471</v>
      </c>
      <c r="AL759" s="6" t="b">
        <v>1</v>
      </c>
      <c r="AM759" s="6" t="b">
        <v>0</v>
      </c>
      <c r="AP759" t="s">
        <v>3631</v>
      </c>
      <c r="AQ759" t="s">
        <v>3632</v>
      </c>
      <c r="AR759" t="s">
        <v>3633</v>
      </c>
      <c r="AS759" t="s">
        <v>3634</v>
      </c>
      <c r="AT759" s="44" t="s">
        <v>533</v>
      </c>
      <c r="AU759" t="s">
        <v>4272</v>
      </c>
      <c r="AV759" t="s">
        <v>4273</v>
      </c>
      <c r="AW759" t="s">
        <v>4273</v>
      </c>
      <c r="AX759" t="s">
        <v>4269</v>
      </c>
      <c r="AY759" t="s">
        <v>4270</v>
      </c>
      <c r="AZ759" t="s">
        <v>4271</v>
      </c>
      <c r="BA759" t="s">
        <v>3630</v>
      </c>
      <c r="BB759" t="s">
        <v>4694</v>
      </c>
    </row>
    <row r="760" spans="1:54" s="6" customFormat="1" x14ac:dyDescent="0.45">
      <c r="A760" s="5">
        <v>45769.447245370371</v>
      </c>
      <c r="B760" s="6">
        <v>412819044</v>
      </c>
      <c r="C760" s="6" t="s">
        <v>3565</v>
      </c>
      <c r="D760" s="6">
        <v>1</v>
      </c>
      <c r="E760" s="6" t="s">
        <v>65</v>
      </c>
      <c r="G760" s="6">
        <v>2590</v>
      </c>
      <c r="H760" s="6" t="s">
        <v>951</v>
      </c>
      <c r="I760" s="6">
        <v>1937</v>
      </c>
      <c r="J760" s="6" t="s">
        <v>952</v>
      </c>
      <c r="K760" s="6" t="s">
        <v>953</v>
      </c>
      <c r="L760" s="6" t="s">
        <v>954</v>
      </c>
      <c r="M760" s="6" t="s">
        <v>267</v>
      </c>
      <c r="N760" s="6" t="s">
        <v>946</v>
      </c>
      <c r="O760" s="6" t="s">
        <v>946</v>
      </c>
      <c r="P760" s="6" t="s">
        <v>1472</v>
      </c>
      <c r="Q760" s="6">
        <v>0</v>
      </c>
      <c r="R760" s="6">
        <v>43.289437</v>
      </c>
      <c r="S760" s="6">
        <v>76.994337999999999</v>
      </c>
      <c r="T760" s="6" t="s">
        <v>765</v>
      </c>
      <c r="U760" s="6" t="s">
        <v>766</v>
      </c>
      <c r="V760" s="6" t="s">
        <v>106</v>
      </c>
      <c r="X760" s="6">
        <v>6000</v>
      </c>
      <c r="Y760" s="6">
        <v>1921</v>
      </c>
      <c r="Z760" s="6">
        <v>7</v>
      </c>
      <c r="AG760" s="6" t="s">
        <v>948</v>
      </c>
      <c r="AH760" s="6" t="s">
        <v>955</v>
      </c>
      <c r="AI760" s="6" t="s">
        <v>533</v>
      </c>
      <c r="AJ760" s="6" t="s">
        <v>1467</v>
      </c>
      <c r="AK760" s="6" t="s">
        <v>1471</v>
      </c>
      <c r="AL760" s="6" t="b">
        <v>1</v>
      </c>
      <c r="AM760" s="6" t="b">
        <v>0</v>
      </c>
      <c r="AP760" t="s">
        <v>3631</v>
      </c>
      <c r="AQ760" t="s">
        <v>3632</v>
      </c>
      <c r="AR760" t="s">
        <v>3633</v>
      </c>
      <c r="AS760" t="s">
        <v>3634</v>
      </c>
      <c r="AT760" s="44" t="s">
        <v>533</v>
      </c>
      <c r="AU760" t="s">
        <v>4272</v>
      </c>
      <c r="AV760" t="s">
        <v>4273</v>
      </c>
      <c r="AW760" t="s">
        <v>4273</v>
      </c>
      <c r="AX760" t="s">
        <v>4269</v>
      </c>
      <c r="AY760" t="s">
        <v>4270</v>
      </c>
      <c r="AZ760" t="s">
        <v>4271</v>
      </c>
      <c r="BA760" t="s">
        <v>3630</v>
      </c>
      <c r="BB760" t="s">
        <v>4694</v>
      </c>
    </row>
    <row r="761" spans="1:54" s="6" customFormat="1" x14ac:dyDescent="0.45">
      <c r="A761" s="5">
        <v>45769.446655092594</v>
      </c>
      <c r="B761" s="6">
        <v>412819044</v>
      </c>
      <c r="C761" s="6" t="s">
        <v>3565</v>
      </c>
      <c r="D761" s="6">
        <v>1</v>
      </c>
      <c r="E761" s="6" t="s">
        <v>51</v>
      </c>
      <c r="G761" s="6">
        <v>2590</v>
      </c>
      <c r="H761" s="6" t="s">
        <v>951</v>
      </c>
      <c r="I761" s="6">
        <v>1937</v>
      </c>
      <c r="J761" s="6" t="s">
        <v>952</v>
      </c>
      <c r="K761" s="6" t="s">
        <v>953</v>
      </c>
      <c r="L761" s="6" t="s">
        <v>954</v>
      </c>
      <c r="M761" s="6" t="s">
        <v>267</v>
      </c>
      <c r="N761" s="6" t="s">
        <v>946</v>
      </c>
      <c r="O761" s="6" t="s">
        <v>946</v>
      </c>
      <c r="P761" s="6" t="s">
        <v>1472</v>
      </c>
      <c r="Q761" s="6">
        <v>0</v>
      </c>
      <c r="R761" s="6">
        <v>43.289437</v>
      </c>
      <c r="S761" s="6">
        <v>76.994337999999999</v>
      </c>
      <c r="T761" s="6" t="s">
        <v>765</v>
      </c>
      <c r="U761" s="6" t="s">
        <v>766</v>
      </c>
      <c r="V761" s="6" t="s">
        <v>106</v>
      </c>
      <c r="X761" s="6">
        <v>6000</v>
      </c>
      <c r="Y761" s="6">
        <v>1919</v>
      </c>
      <c r="Z761" s="6">
        <v>8</v>
      </c>
      <c r="AA761" s="6">
        <v>2</v>
      </c>
      <c r="AG761" s="6" t="s">
        <v>948</v>
      </c>
      <c r="AI761" s="6" t="s">
        <v>533</v>
      </c>
      <c r="AJ761" s="6" t="s">
        <v>1467</v>
      </c>
      <c r="AK761" s="6" t="s">
        <v>1471</v>
      </c>
      <c r="AL761" s="6" t="b">
        <v>1</v>
      </c>
      <c r="AM761" s="6" t="b">
        <v>0</v>
      </c>
      <c r="AP761" t="s">
        <v>3631</v>
      </c>
      <c r="AQ761" t="s">
        <v>3632</v>
      </c>
      <c r="AR761" t="s">
        <v>3633</v>
      </c>
      <c r="AS761" t="s">
        <v>3634</v>
      </c>
      <c r="AT761" s="44" t="s">
        <v>533</v>
      </c>
      <c r="AU761" t="s">
        <v>4272</v>
      </c>
      <c r="AV761" t="s">
        <v>4273</v>
      </c>
      <c r="AW761" t="s">
        <v>4273</v>
      </c>
      <c r="AX761" t="s">
        <v>4269</v>
      </c>
      <c r="AY761" t="s">
        <v>4270</v>
      </c>
      <c r="AZ761" t="s">
        <v>4271</v>
      </c>
      <c r="BA761" t="s">
        <v>3630</v>
      </c>
      <c r="BB761" t="s">
        <v>4694</v>
      </c>
    </row>
    <row r="762" spans="1:54" s="6" customFormat="1" x14ac:dyDescent="0.45">
      <c r="A762" s="5">
        <v>45769.446180555547</v>
      </c>
      <c r="B762" s="6">
        <v>412819044</v>
      </c>
      <c r="C762" s="6" t="s">
        <v>3565</v>
      </c>
      <c r="D762" s="6">
        <v>1</v>
      </c>
      <c r="E762" s="6" t="s">
        <v>51</v>
      </c>
      <c r="G762" s="6">
        <v>2590</v>
      </c>
      <c r="H762" s="6" t="s">
        <v>951</v>
      </c>
      <c r="I762" s="6">
        <v>1937</v>
      </c>
      <c r="J762" s="6" t="s">
        <v>952</v>
      </c>
      <c r="K762" s="6" t="s">
        <v>953</v>
      </c>
      <c r="L762" s="6" t="s">
        <v>954</v>
      </c>
      <c r="M762" s="6" t="s">
        <v>267</v>
      </c>
      <c r="N762" s="6" t="s">
        <v>946</v>
      </c>
      <c r="O762" s="6" t="s">
        <v>946</v>
      </c>
      <c r="P762" s="6" t="s">
        <v>1472</v>
      </c>
      <c r="Q762" s="6">
        <v>0</v>
      </c>
      <c r="R762" s="6">
        <v>43.289437</v>
      </c>
      <c r="S762" s="6">
        <v>76.994337999999999</v>
      </c>
      <c r="T762" s="6" t="s">
        <v>765</v>
      </c>
      <c r="U762" s="6" t="s">
        <v>766</v>
      </c>
      <c r="V762" s="6" t="s">
        <v>106</v>
      </c>
      <c r="X762" s="6">
        <v>6000</v>
      </c>
      <c r="Y762" s="6">
        <v>1919</v>
      </c>
      <c r="Z762" s="6">
        <v>7</v>
      </c>
      <c r="AA762" s="6">
        <v>30</v>
      </c>
      <c r="AG762" s="6" t="s">
        <v>948</v>
      </c>
      <c r="AI762" s="6" t="s">
        <v>533</v>
      </c>
      <c r="AJ762" s="6" t="s">
        <v>1467</v>
      </c>
      <c r="AK762" s="6" t="s">
        <v>1471</v>
      </c>
      <c r="AL762" s="6" t="b">
        <v>1</v>
      </c>
      <c r="AM762" s="6" t="b">
        <v>0</v>
      </c>
      <c r="AP762" t="s">
        <v>3631</v>
      </c>
      <c r="AQ762" t="s">
        <v>3632</v>
      </c>
      <c r="AR762" t="s">
        <v>3633</v>
      </c>
      <c r="AS762" t="s">
        <v>3634</v>
      </c>
      <c r="AT762" s="44" t="s">
        <v>533</v>
      </c>
      <c r="AU762" t="s">
        <v>4272</v>
      </c>
      <c r="AV762" t="s">
        <v>4273</v>
      </c>
      <c r="AW762" t="s">
        <v>4273</v>
      </c>
      <c r="AX762" t="s">
        <v>4269</v>
      </c>
      <c r="AY762" t="s">
        <v>4270</v>
      </c>
      <c r="AZ762" t="s">
        <v>4271</v>
      </c>
      <c r="BA762" t="s">
        <v>3630</v>
      </c>
      <c r="BB762" t="s">
        <v>4694</v>
      </c>
    </row>
    <row r="763" spans="1:54" s="6" customFormat="1" x14ac:dyDescent="0.45">
      <c r="A763" s="5">
        <v>45769.444733796292</v>
      </c>
      <c r="B763" s="6">
        <v>412819044</v>
      </c>
      <c r="C763" s="6" t="s">
        <v>3565</v>
      </c>
      <c r="D763" s="6">
        <v>6</v>
      </c>
      <c r="E763" s="6" t="s">
        <v>1475</v>
      </c>
      <c r="G763" s="6">
        <v>2590</v>
      </c>
      <c r="H763" s="6" t="s">
        <v>951</v>
      </c>
      <c r="I763" s="6">
        <v>1937</v>
      </c>
      <c r="J763" s="6" t="s">
        <v>952</v>
      </c>
      <c r="K763" s="6" t="s">
        <v>953</v>
      </c>
      <c r="L763" s="6" t="s">
        <v>954</v>
      </c>
      <c r="M763" s="6" t="s">
        <v>267</v>
      </c>
      <c r="N763" s="6" t="s">
        <v>946</v>
      </c>
      <c r="O763" s="6" t="s">
        <v>946</v>
      </c>
      <c r="P763" s="6" t="s">
        <v>1053</v>
      </c>
      <c r="Q763" s="6">
        <v>0</v>
      </c>
      <c r="V763" s="6" t="s">
        <v>119</v>
      </c>
      <c r="Y763" s="6">
        <v>1900</v>
      </c>
      <c r="AG763" s="6" t="s">
        <v>948</v>
      </c>
      <c r="AH763" s="6" t="s">
        <v>1473</v>
      </c>
      <c r="AI763" s="6" t="s">
        <v>533</v>
      </c>
      <c r="AJ763" s="6" t="s">
        <v>1467</v>
      </c>
      <c r="AK763" s="6" t="s">
        <v>1474</v>
      </c>
      <c r="AL763" s="6" t="b">
        <v>1</v>
      </c>
      <c r="AM763" s="6" t="b">
        <v>0</v>
      </c>
      <c r="AP763" t="s">
        <v>3631</v>
      </c>
      <c r="AQ763" t="s">
        <v>3632</v>
      </c>
      <c r="AR763" t="s">
        <v>3633</v>
      </c>
      <c r="AS763" t="s">
        <v>3634</v>
      </c>
      <c r="AT763" s="44" t="s">
        <v>533</v>
      </c>
      <c r="AU763" t="s">
        <v>4267</v>
      </c>
      <c r="AV763" t="s">
        <v>4276</v>
      </c>
      <c r="AW763" t="s">
        <v>4276</v>
      </c>
      <c r="AX763" t="s">
        <v>3648</v>
      </c>
      <c r="AY763" s="40" t="s">
        <v>4274</v>
      </c>
      <c r="AZ763" t="s">
        <v>4275</v>
      </c>
      <c r="BA763" t="s">
        <v>3630</v>
      </c>
      <c r="BB763" t="s">
        <v>4694</v>
      </c>
    </row>
    <row r="764" spans="1:54" s="6" customFormat="1" x14ac:dyDescent="0.45">
      <c r="A764" s="5">
        <v>45769.444108796291</v>
      </c>
      <c r="B764" s="6">
        <v>412819044</v>
      </c>
      <c r="C764" s="6" t="s">
        <v>3565</v>
      </c>
      <c r="D764" s="6">
        <v>2</v>
      </c>
      <c r="E764" s="6" t="s">
        <v>247</v>
      </c>
      <c r="G764" s="6">
        <v>2590</v>
      </c>
      <c r="H764" s="6" t="s">
        <v>951</v>
      </c>
      <c r="I764" s="6">
        <v>1937</v>
      </c>
      <c r="J764" s="6" t="s">
        <v>952</v>
      </c>
      <c r="K764" s="6" t="s">
        <v>953</v>
      </c>
      <c r="L764" s="6" t="s">
        <v>954</v>
      </c>
      <c r="M764" s="6" t="s">
        <v>267</v>
      </c>
      <c r="N764" s="6" t="s">
        <v>946</v>
      </c>
      <c r="O764" s="6" t="s">
        <v>946</v>
      </c>
      <c r="P764" s="6" t="s">
        <v>1053</v>
      </c>
      <c r="Q764" s="6">
        <v>0</v>
      </c>
      <c r="V764" s="6" t="s">
        <v>119</v>
      </c>
      <c r="Y764" s="6">
        <v>1900</v>
      </c>
      <c r="AG764" s="6" t="s">
        <v>948</v>
      </c>
      <c r="AH764" s="6" t="s">
        <v>1473</v>
      </c>
      <c r="AI764" s="6" t="s">
        <v>533</v>
      </c>
      <c r="AJ764" s="6" t="s">
        <v>1467</v>
      </c>
      <c r="AK764" s="6" t="s">
        <v>1476</v>
      </c>
      <c r="AL764" s="6" t="b">
        <v>1</v>
      </c>
      <c r="AM764" s="6" t="b">
        <v>0</v>
      </c>
      <c r="AP764" t="s">
        <v>3631</v>
      </c>
      <c r="AQ764" t="s">
        <v>3632</v>
      </c>
      <c r="AR764" t="s">
        <v>3633</v>
      </c>
      <c r="AS764" t="s">
        <v>3634</v>
      </c>
      <c r="AT764" s="44" t="s">
        <v>533</v>
      </c>
      <c r="AU764" t="s">
        <v>4279</v>
      </c>
      <c r="AV764" t="s">
        <v>4280</v>
      </c>
      <c r="AW764" t="s">
        <v>4280</v>
      </c>
      <c r="AX764" t="s">
        <v>4281</v>
      </c>
      <c r="AY764" t="s">
        <v>4277</v>
      </c>
      <c r="AZ764" t="s">
        <v>4278</v>
      </c>
      <c r="BA764" t="s">
        <v>3630</v>
      </c>
      <c r="BB764" t="s">
        <v>4694</v>
      </c>
    </row>
    <row r="765" spans="1:54" s="6" customFormat="1" x14ac:dyDescent="0.45">
      <c r="A765" s="5">
        <v>45769.426631944443</v>
      </c>
      <c r="B765" s="6">
        <v>412819044</v>
      </c>
      <c r="C765" s="6" t="s">
        <v>3565</v>
      </c>
      <c r="D765" s="6">
        <v>1</v>
      </c>
      <c r="E765" s="6" t="s">
        <v>51</v>
      </c>
      <c r="G765" s="6">
        <v>2590</v>
      </c>
      <c r="H765" s="6" t="s">
        <v>951</v>
      </c>
      <c r="I765" s="6">
        <v>1937</v>
      </c>
      <c r="J765" s="6" t="s">
        <v>952</v>
      </c>
      <c r="K765" s="6" t="s">
        <v>953</v>
      </c>
      <c r="L765" s="6" t="s">
        <v>954</v>
      </c>
      <c r="M765" s="6" t="s">
        <v>267</v>
      </c>
      <c r="N765" s="6" t="s">
        <v>946</v>
      </c>
      <c r="O765" s="6" t="s">
        <v>946</v>
      </c>
      <c r="P765" s="6" t="s">
        <v>946</v>
      </c>
      <c r="Q765" s="6">
        <v>0</v>
      </c>
      <c r="V765" s="6" t="s">
        <v>119</v>
      </c>
      <c r="Y765" s="6">
        <v>1900</v>
      </c>
      <c r="AG765" s="6" t="s">
        <v>948</v>
      </c>
      <c r="AH765" s="6" t="s">
        <v>1473</v>
      </c>
      <c r="AI765" s="6" t="s">
        <v>533</v>
      </c>
      <c r="AJ765" s="6" t="s">
        <v>534</v>
      </c>
      <c r="AK765" s="6" t="s">
        <v>1477</v>
      </c>
      <c r="AL765" s="6" t="b">
        <v>1</v>
      </c>
      <c r="AM765" s="6" t="b">
        <v>0</v>
      </c>
      <c r="AP765" t="s">
        <v>3631</v>
      </c>
      <c r="AQ765" t="s">
        <v>3632</v>
      </c>
      <c r="AR765" t="s">
        <v>3633</v>
      </c>
      <c r="AS765" t="s">
        <v>3634</v>
      </c>
      <c r="AT765" s="44" t="s">
        <v>533</v>
      </c>
      <c r="AU765" t="s">
        <v>534</v>
      </c>
      <c r="AV765" t="s">
        <v>4282</v>
      </c>
      <c r="AW765" t="s">
        <v>4282</v>
      </c>
      <c r="AX765" t="s">
        <v>3866</v>
      </c>
      <c r="AY765" t="s">
        <v>4282</v>
      </c>
      <c r="AZ765" t="s">
        <v>4283</v>
      </c>
      <c r="BA765" t="s">
        <v>3630</v>
      </c>
      <c r="BB765" t="s">
        <v>4694</v>
      </c>
    </row>
    <row r="766" spans="1:54" s="6" customFormat="1" x14ac:dyDescent="0.45">
      <c r="A766" s="5">
        <v>45769.419282407413</v>
      </c>
      <c r="B766" s="6">
        <v>412819044</v>
      </c>
      <c r="C766" s="6" t="s">
        <v>3565</v>
      </c>
      <c r="D766" s="6">
        <v>3</v>
      </c>
      <c r="E766" s="6" t="s">
        <v>153</v>
      </c>
      <c r="G766" s="6">
        <v>2590</v>
      </c>
      <c r="H766" s="6" t="s">
        <v>951</v>
      </c>
      <c r="I766" s="6">
        <v>1937</v>
      </c>
      <c r="J766" s="6" t="s">
        <v>952</v>
      </c>
      <c r="K766" s="6" t="s">
        <v>953</v>
      </c>
      <c r="L766" s="6" t="s">
        <v>954</v>
      </c>
      <c r="M766" s="6" t="s">
        <v>267</v>
      </c>
      <c r="N766" s="6" t="s">
        <v>946</v>
      </c>
      <c r="O766" s="6" t="s">
        <v>946</v>
      </c>
      <c r="P766" s="6" t="s">
        <v>972</v>
      </c>
      <c r="Q766" s="6">
        <v>0</v>
      </c>
      <c r="R766" s="6">
        <v>43.289437</v>
      </c>
      <c r="S766" s="6">
        <v>76.994337999999999</v>
      </c>
      <c r="T766" s="6" t="s">
        <v>765</v>
      </c>
      <c r="U766" s="6" t="s">
        <v>766</v>
      </c>
      <c r="V766" s="6" t="s">
        <v>106</v>
      </c>
      <c r="X766" s="6">
        <v>6000</v>
      </c>
      <c r="Y766" s="6">
        <v>1919</v>
      </c>
      <c r="Z766" s="6">
        <v>7</v>
      </c>
      <c r="AG766" s="6" t="s">
        <v>948</v>
      </c>
      <c r="AI766" s="6" t="s">
        <v>533</v>
      </c>
      <c r="AJ766" s="6" t="s">
        <v>1435</v>
      </c>
      <c r="AK766" s="6" t="s">
        <v>1401</v>
      </c>
      <c r="AL766" s="6" t="b">
        <v>1</v>
      </c>
      <c r="AM766" s="6" t="b">
        <v>0</v>
      </c>
      <c r="AP766" t="s">
        <v>3631</v>
      </c>
      <c r="AQ766" t="s">
        <v>3632</v>
      </c>
      <c r="AR766" t="s">
        <v>3633</v>
      </c>
      <c r="AS766" t="s">
        <v>3634</v>
      </c>
      <c r="AT766" s="44" t="s">
        <v>533</v>
      </c>
      <c r="AU766" t="s">
        <v>1435</v>
      </c>
      <c r="AV766" t="s">
        <v>4238</v>
      </c>
      <c r="AW766" t="s">
        <v>4238</v>
      </c>
      <c r="AX766" t="s">
        <v>3762</v>
      </c>
      <c r="AY766" t="s">
        <v>4238</v>
      </c>
      <c r="AZ766" t="s">
        <v>4239</v>
      </c>
      <c r="BA766" t="s">
        <v>3630</v>
      </c>
      <c r="BB766"/>
    </row>
    <row r="767" spans="1:54" s="6" customFormat="1" x14ac:dyDescent="0.45">
      <c r="A767" s="5">
        <v>45769.418217592603</v>
      </c>
      <c r="B767" s="6">
        <v>412819044</v>
      </c>
      <c r="C767" s="6" t="s">
        <v>3565</v>
      </c>
      <c r="D767" s="6">
        <v>1</v>
      </c>
      <c r="E767" s="6" t="s">
        <v>65</v>
      </c>
      <c r="G767" s="6">
        <v>2590</v>
      </c>
      <c r="H767" s="6" t="s">
        <v>951</v>
      </c>
      <c r="I767" s="6">
        <v>1937</v>
      </c>
      <c r="J767" s="6" t="s">
        <v>952</v>
      </c>
      <c r="K767" s="6" t="s">
        <v>953</v>
      </c>
      <c r="L767" s="6" t="s">
        <v>954</v>
      </c>
      <c r="M767" s="6" t="s">
        <v>267</v>
      </c>
      <c r="N767" s="6" t="s">
        <v>946</v>
      </c>
      <c r="O767" s="6" t="s">
        <v>946</v>
      </c>
      <c r="P767" s="6" t="s">
        <v>972</v>
      </c>
      <c r="Q767" s="6">
        <v>0</v>
      </c>
      <c r="R767" s="6">
        <v>43.289437</v>
      </c>
      <c r="S767" s="6">
        <v>76.994337999999999</v>
      </c>
      <c r="T767" s="6" t="s">
        <v>765</v>
      </c>
      <c r="U767" s="6" t="s">
        <v>766</v>
      </c>
      <c r="V767" s="6" t="s">
        <v>106</v>
      </c>
      <c r="X767" s="6">
        <v>6000</v>
      </c>
      <c r="Y767" s="6">
        <v>1920</v>
      </c>
      <c r="Z767" s="6">
        <v>3</v>
      </c>
      <c r="AA767" s="6">
        <v>22</v>
      </c>
      <c r="AG767" s="6" t="s">
        <v>948</v>
      </c>
      <c r="AI767" s="6" t="s">
        <v>533</v>
      </c>
      <c r="AJ767" s="6" t="s">
        <v>1435</v>
      </c>
      <c r="AK767" s="6" t="s">
        <v>1401</v>
      </c>
      <c r="AL767" s="6" t="b">
        <v>1</v>
      </c>
      <c r="AM767" s="6" t="b">
        <v>0</v>
      </c>
      <c r="AP767" t="s">
        <v>3631</v>
      </c>
      <c r="AQ767" t="s">
        <v>3632</v>
      </c>
      <c r="AR767" t="s">
        <v>3633</v>
      </c>
      <c r="AS767" t="s">
        <v>3634</v>
      </c>
      <c r="AT767" s="44" t="s">
        <v>533</v>
      </c>
      <c r="AU767" t="s">
        <v>1435</v>
      </c>
      <c r="AV767" t="s">
        <v>4238</v>
      </c>
      <c r="AW767" t="s">
        <v>4238</v>
      </c>
      <c r="AX767" t="s">
        <v>3762</v>
      </c>
      <c r="AY767" t="s">
        <v>4238</v>
      </c>
      <c r="AZ767" t="s">
        <v>4239</v>
      </c>
      <c r="BA767" t="s">
        <v>3630</v>
      </c>
      <c r="BB767"/>
    </row>
    <row r="768" spans="1:54" s="6" customFormat="1" x14ac:dyDescent="0.45">
      <c r="A768" s="5">
        <v>45769.417534722219</v>
      </c>
      <c r="B768" s="6">
        <v>412819044</v>
      </c>
      <c r="C768" s="6" t="s">
        <v>3565</v>
      </c>
      <c r="D768" s="6">
        <v>1</v>
      </c>
      <c r="E768" s="6" t="s">
        <v>51</v>
      </c>
      <c r="G768" s="6">
        <v>2590</v>
      </c>
      <c r="H768" s="6" t="s">
        <v>951</v>
      </c>
      <c r="I768" s="6">
        <v>1937</v>
      </c>
      <c r="J768" s="6" t="s">
        <v>952</v>
      </c>
      <c r="K768" s="6" t="s">
        <v>953</v>
      </c>
      <c r="L768" s="6" t="s">
        <v>954</v>
      </c>
      <c r="M768" s="6" t="s">
        <v>267</v>
      </c>
      <c r="N768" s="6" t="s">
        <v>946</v>
      </c>
      <c r="O768" s="6" t="s">
        <v>946</v>
      </c>
      <c r="P768" s="6" t="s">
        <v>972</v>
      </c>
      <c r="Q768" s="6">
        <v>0</v>
      </c>
      <c r="R768" s="6">
        <v>43.289437</v>
      </c>
      <c r="S768" s="6">
        <v>76.994337999999999</v>
      </c>
      <c r="T768" s="6" t="s">
        <v>765</v>
      </c>
      <c r="U768" s="6" t="s">
        <v>766</v>
      </c>
      <c r="V768" s="6" t="s">
        <v>106</v>
      </c>
      <c r="X768" s="6">
        <v>6000</v>
      </c>
      <c r="Y768" s="6">
        <v>1919</v>
      </c>
      <c r="Z768" s="6">
        <v>5</v>
      </c>
      <c r="AA768" s="6">
        <v>15</v>
      </c>
      <c r="AB768" s="6">
        <v>1919</v>
      </c>
      <c r="AC768" s="6">
        <v>5</v>
      </c>
      <c r="AD768" s="6">
        <v>31</v>
      </c>
      <c r="AG768" s="6" t="s">
        <v>948</v>
      </c>
      <c r="AI768" s="6" t="s">
        <v>533</v>
      </c>
      <c r="AJ768" s="6" t="s">
        <v>1478</v>
      </c>
      <c r="AK768" s="6" t="s">
        <v>1479</v>
      </c>
      <c r="AL768" s="6" t="b">
        <v>1</v>
      </c>
      <c r="AM768" s="6" t="b">
        <v>0</v>
      </c>
      <c r="AP768" t="s">
        <v>3631</v>
      </c>
      <c r="AQ768" t="s">
        <v>3632</v>
      </c>
      <c r="AR768" t="s">
        <v>3633</v>
      </c>
      <c r="AS768" t="s">
        <v>3634</v>
      </c>
      <c r="AT768" s="44" t="s">
        <v>533</v>
      </c>
      <c r="AU768" t="s">
        <v>1478</v>
      </c>
      <c r="AV768" t="s">
        <v>4284</v>
      </c>
      <c r="AW768" t="s">
        <v>4284</v>
      </c>
      <c r="AX768" t="s">
        <v>3762</v>
      </c>
      <c r="AY768" t="s">
        <v>4284</v>
      </c>
      <c r="AZ768" t="s">
        <v>4285</v>
      </c>
      <c r="BA768" t="s">
        <v>3630</v>
      </c>
      <c r="BB768" t="s">
        <v>4694</v>
      </c>
    </row>
    <row r="769" spans="1:54" s="6" customFormat="1" x14ac:dyDescent="0.45">
      <c r="A769" s="5">
        <v>45769.414618055547</v>
      </c>
      <c r="B769" s="6">
        <v>412819044</v>
      </c>
      <c r="C769" s="6" t="s">
        <v>3565</v>
      </c>
      <c r="D769" s="6">
        <v>1</v>
      </c>
      <c r="E769" s="6" t="s">
        <v>51</v>
      </c>
      <c r="G769" s="6">
        <v>2590</v>
      </c>
      <c r="H769" s="6" t="s">
        <v>951</v>
      </c>
      <c r="I769" s="6">
        <v>1937</v>
      </c>
      <c r="J769" s="6" t="s">
        <v>952</v>
      </c>
      <c r="K769" s="6" t="s">
        <v>953</v>
      </c>
      <c r="L769" s="6" t="s">
        <v>954</v>
      </c>
      <c r="M769" s="6" t="s">
        <v>267</v>
      </c>
      <c r="N769" s="6" t="s">
        <v>946</v>
      </c>
      <c r="O769" s="6" t="s">
        <v>946</v>
      </c>
      <c r="P769" s="6" t="s">
        <v>946</v>
      </c>
      <c r="Q769" s="6">
        <v>0</v>
      </c>
      <c r="V769" s="6" t="s">
        <v>119</v>
      </c>
      <c r="Y769" s="6">
        <v>1916</v>
      </c>
      <c r="AG769" s="6" t="s">
        <v>948</v>
      </c>
      <c r="AI769" s="6" t="s">
        <v>195</v>
      </c>
      <c r="AJ769" s="6" t="s">
        <v>196</v>
      </c>
      <c r="AK769" s="6" t="s">
        <v>1480</v>
      </c>
      <c r="AL769" s="6" t="b">
        <v>1</v>
      </c>
      <c r="AM769" s="6" t="b">
        <v>0</v>
      </c>
      <c r="AP769" t="s">
        <v>3631</v>
      </c>
      <c r="AQ769" t="s">
        <v>3632</v>
      </c>
      <c r="AR769" t="s">
        <v>3633</v>
      </c>
      <c r="AS769" t="s">
        <v>3634</v>
      </c>
      <c r="AT769" s="44" t="s">
        <v>195</v>
      </c>
      <c r="AU769" t="s">
        <v>196</v>
      </c>
      <c r="AV769" t="s">
        <v>4286</v>
      </c>
      <c r="AW769" t="s">
        <v>4286</v>
      </c>
      <c r="AX769" t="s">
        <v>4288</v>
      </c>
      <c r="AY769" t="s">
        <v>4286</v>
      </c>
      <c r="AZ769" t="s">
        <v>4287</v>
      </c>
      <c r="BA769" t="s">
        <v>3630</v>
      </c>
      <c r="BB769"/>
    </row>
    <row r="770" spans="1:54" s="6" customFormat="1" x14ac:dyDescent="0.45">
      <c r="A770" s="5">
        <v>45769.413101851853</v>
      </c>
      <c r="B770" s="6">
        <v>412819044</v>
      </c>
      <c r="C770" s="6" t="s">
        <v>3565</v>
      </c>
      <c r="D770" s="6">
        <v>5</v>
      </c>
      <c r="E770" s="6" t="s">
        <v>1484</v>
      </c>
      <c r="G770" s="6">
        <v>2590</v>
      </c>
      <c r="H770" s="6" t="s">
        <v>951</v>
      </c>
      <c r="I770" s="6">
        <v>1937</v>
      </c>
      <c r="J770" s="6" t="s">
        <v>952</v>
      </c>
      <c r="K770" s="6" t="s">
        <v>953</v>
      </c>
      <c r="L770" s="6" t="s">
        <v>954</v>
      </c>
      <c r="M770" s="6" t="s">
        <v>267</v>
      </c>
      <c r="N770" s="6" t="s">
        <v>1481</v>
      </c>
      <c r="O770" s="6" t="s">
        <v>946</v>
      </c>
      <c r="P770" s="6" t="s">
        <v>1482</v>
      </c>
      <c r="Q770" s="6">
        <v>0</v>
      </c>
      <c r="R770" s="6">
        <v>45.718308999999998</v>
      </c>
      <c r="S770" s="6">
        <v>77.246391000000003</v>
      </c>
      <c r="T770" s="6" t="s">
        <v>1019</v>
      </c>
      <c r="U770" s="6" t="s">
        <v>1020</v>
      </c>
      <c r="V770" s="6" t="s">
        <v>119</v>
      </c>
      <c r="Y770" s="6">
        <v>1908</v>
      </c>
      <c r="AB770" s="6">
        <v>1910</v>
      </c>
      <c r="AG770" s="6" t="s">
        <v>948</v>
      </c>
      <c r="AI770" s="6" t="s">
        <v>195</v>
      </c>
      <c r="AJ770" s="6" t="s">
        <v>196</v>
      </c>
      <c r="AK770" s="6" t="s">
        <v>1483</v>
      </c>
      <c r="AL770" s="6" t="b">
        <v>1</v>
      </c>
      <c r="AM770" s="6" t="b">
        <v>0</v>
      </c>
      <c r="AP770" t="s">
        <v>3631</v>
      </c>
      <c r="AQ770" t="s">
        <v>3632</v>
      </c>
      <c r="AR770" t="s">
        <v>3633</v>
      </c>
      <c r="AS770" t="s">
        <v>3634</v>
      </c>
      <c r="AT770" s="44" t="s">
        <v>195</v>
      </c>
      <c r="AU770" t="s">
        <v>196</v>
      </c>
      <c r="AV770" t="s">
        <v>3644</v>
      </c>
      <c r="AW770" t="s">
        <v>196</v>
      </c>
      <c r="AX770" t="s">
        <v>3668</v>
      </c>
      <c r="AY770" t="s">
        <v>4289</v>
      </c>
      <c r="AZ770" t="s">
        <v>3667</v>
      </c>
      <c r="BA770" t="s">
        <v>3643</v>
      </c>
      <c r="BB770"/>
    </row>
    <row r="771" spans="1:54" s="6" customFormat="1" x14ac:dyDescent="0.45">
      <c r="A771" s="5">
        <v>45769.407488425917</v>
      </c>
      <c r="B771" s="6">
        <v>412819044</v>
      </c>
      <c r="C771" s="6" t="s">
        <v>3565</v>
      </c>
      <c r="D771" s="6">
        <v>1</v>
      </c>
      <c r="E771" s="6" t="s">
        <v>51</v>
      </c>
      <c r="G771" s="6">
        <v>2590</v>
      </c>
      <c r="H771" s="6" t="s">
        <v>951</v>
      </c>
      <c r="I771" s="6">
        <v>1937</v>
      </c>
      <c r="J771" s="6" t="s">
        <v>952</v>
      </c>
      <c r="K771" s="6" t="s">
        <v>953</v>
      </c>
      <c r="L771" s="6" t="s">
        <v>954</v>
      </c>
      <c r="M771" s="6" t="s">
        <v>267</v>
      </c>
      <c r="N771" s="6" t="s">
        <v>946</v>
      </c>
      <c r="O771" s="6" t="s">
        <v>946</v>
      </c>
      <c r="P771" s="6" t="s">
        <v>1485</v>
      </c>
      <c r="Q771" s="6">
        <v>0</v>
      </c>
      <c r="R771" s="6">
        <v>43.218065000000003</v>
      </c>
      <c r="S771" s="6">
        <v>76.885390000000001</v>
      </c>
      <c r="T771" s="6" t="s">
        <v>1486</v>
      </c>
      <c r="U771" s="6" t="s">
        <v>1487</v>
      </c>
      <c r="V771" s="6" t="s">
        <v>106</v>
      </c>
      <c r="X771" s="6">
        <v>6000</v>
      </c>
      <c r="Y771" s="6">
        <v>1919</v>
      </c>
      <c r="Z771" s="6">
        <v>7</v>
      </c>
      <c r="AG771" s="6" t="s">
        <v>948</v>
      </c>
      <c r="AI771" s="6" t="s">
        <v>1488</v>
      </c>
      <c r="AJ771" s="6" t="s">
        <v>1489</v>
      </c>
      <c r="AK771" s="6" t="s">
        <v>1490</v>
      </c>
      <c r="AL771" s="6" t="b">
        <v>1</v>
      </c>
      <c r="AM771" s="6" t="b">
        <v>0</v>
      </c>
      <c r="AP771" t="s">
        <v>3631</v>
      </c>
      <c r="AQ771" t="s">
        <v>3632</v>
      </c>
      <c r="AR771" t="s">
        <v>3633</v>
      </c>
      <c r="AS771" t="s">
        <v>3634</v>
      </c>
      <c r="AT771" s="44" t="s">
        <v>1488</v>
      </c>
      <c r="AU771" t="s">
        <v>1489</v>
      </c>
      <c r="AV771" t="s">
        <v>4290</v>
      </c>
      <c r="AW771" t="s">
        <v>4290</v>
      </c>
      <c r="AX771" t="s">
        <v>4219</v>
      </c>
      <c r="AY771" t="s">
        <v>4290</v>
      </c>
      <c r="AZ771" t="s">
        <v>4291</v>
      </c>
      <c r="BA771" t="s">
        <v>3630</v>
      </c>
      <c r="BB771"/>
    </row>
    <row r="772" spans="1:54" s="6" customFormat="1" x14ac:dyDescent="0.45">
      <c r="A772" s="5">
        <v>45769.385833333326</v>
      </c>
      <c r="B772" s="6">
        <v>412819044</v>
      </c>
      <c r="C772" s="6" t="s">
        <v>3565</v>
      </c>
      <c r="D772" s="6">
        <v>8</v>
      </c>
      <c r="E772" s="6" t="s">
        <v>1495</v>
      </c>
      <c r="G772" s="6">
        <v>2590</v>
      </c>
      <c r="H772" s="6" t="s">
        <v>951</v>
      </c>
      <c r="I772" s="6">
        <v>1937</v>
      </c>
      <c r="J772" s="6" t="s">
        <v>952</v>
      </c>
      <c r="K772" s="6" t="s">
        <v>953</v>
      </c>
      <c r="L772" s="6" t="s">
        <v>954</v>
      </c>
      <c r="M772" s="6" t="s">
        <v>267</v>
      </c>
      <c r="N772" s="6" t="s">
        <v>946</v>
      </c>
      <c r="O772" s="6" t="s">
        <v>946</v>
      </c>
      <c r="P772" s="6" t="s">
        <v>1491</v>
      </c>
      <c r="Q772" s="6">
        <v>0</v>
      </c>
      <c r="R772" s="6">
        <v>43.289437</v>
      </c>
      <c r="S772" s="6">
        <v>76.994337999999999</v>
      </c>
      <c r="T772" s="6" t="s">
        <v>765</v>
      </c>
      <c r="U772" s="6" t="s">
        <v>766</v>
      </c>
      <c r="V772" s="6" t="s">
        <v>106</v>
      </c>
      <c r="X772" s="6">
        <v>6000</v>
      </c>
      <c r="Y772" s="6">
        <v>1900</v>
      </c>
      <c r="AG772" s="6" t="s">
        <v>948</v>
      </c>
      <c r="AH772" s="6" t="s">
        <v>1492</v>
      </c>
      <c r="AI772" s="6" t="s">
        <v>1428</v>
      </c>
      <c r="AJ772" s="6" t="s">
        <v>1429</v>
      </c>
      <c r="AK772" s="6" t="s">
        <v>1493</v>
      </c>
      <c r="AL772" s="6" t="b">
        <v>1</v>
      </c>
      <c r="AM772" s="6" t="b">
        <v>0</v>
      </c>
      <c r="AP772" t="s">
        <v>3631</v>
      </c>
      <c r="AQ772" t="s">
        <v>3632</v>
      </c>
      <c r="AR772" t="s">
        <v>3633</v>
      </c>
      <c r="AS772" t="s">
        <v>3634</v>
      </c>
      <c r="AT772" s="44" t="s">
        <v>1428</v>
      </c>
      <c r="AU772" t="s">
        <v>4294</v>
      </c>
      <c r="AV772" t="s">
        <v>4295</v>
      </c>
      <c r="AW772" t="s">
        <v>4295</v>
      </c>
      <c r="AX772" t="s">
        <v>4075</v>
      </c>
      <c r="AY772" t="s">
        <v>4292</v>
      </c>
      <c r="AZ772" t="s">
        <v>4293</v>
      </c>
      <c r="BA772" t="s">
        <v>3630</v>
      </c>
      <c r="BB772" t="s">
        <v>1494</v>
      </c>
    </row>
    <row r="773" spans="1:54" s="6" customFormat="1" x14ac:dyDescent="0.45">
      <c r="A773" s="5">
        <v>45769.384872685187</v>
      </c>
      <c r="B773" s="6">
        <v>412819044</v>
      </c>
      <c r="C773" s="6" t="s">
        <v>3565</v>
      </c>
      <c r="D773" s="6">
        <v>3</v>
      </c>
      <c r="E773" s="6" t="s">
        <v>153</v>
      </c>
      <c r="G773" s="6">
        <v>2590</v>
      </c>
      <c r="H773" s="6" t="s">
        <v>951</v>
      </c>
      <c r="I773" s="6">
        <v>1937</v>
      </c>
      <c r="J773" s="6" t="s">
        <v>952</v>
      </c>
      <c r="K773" s="6" t="s">
        <v>953</v>
      </c>
      <c r="L773" s="6" t="s">
        <v>954</v>
      </c>
      <c r="M773" s="6" t="s">
        <v>267</v>
      </c>
      <c r="N773" s="6" t="s">
        <v>946</v>
      </c>
      <c r="O773" s="6" t="s">
        <v>946</v>
      </c>
      <c r="P773" s="6" t="s">
        <v>1491</v>
      </c>
      <c r="Q773" s="6">
        <v>0</v>
      </c>
      <c r="R773" s="6">
        <v>43.289437</v>
      </c>
      <c r="S773" s="6">
        <v>76.994337999999999</v>
      </c>
      <c r="T773" s="6" t="s">
        <v>765</v>
      </c>
      <c r="U773" s="6" t="s">
        <v>766</v>
      </c>
      <c r="V773" s="6" t="s">
        <v>106</v>
      </c>
      <c r="X773" s="6">
        <v>6000</v>
      </c>
      <c r="Y773" s="6">
        <v>1919</v>
      </c>
      <c r="Z773" s="6">
        <v>6</v>
      </c>
      <c r="AA773" s="6">
        <v>26</v>
      </c>
      <c r="AB773" s="6">
        <v>1919</v>
      </c>
      <c r="AC773" s="6">
        <v>6</v>
      </c>
      <c r="AD773" s="6">
        <v>29</v>
      </c>
      <c r="AG773" s="6" t="s">
        <v>948</v>
      </c>
      <c r="AI773" s="6" t="s">
        <v>1428</v>
      </c>
      <c r="AJ773" s="6" t="s">
        <v>1429</v>
      </c>
      <c r="AK773" s="6" t="s">
        <v>1493</v>
      </c>
      <c r="AL773" s="6" t="b">
        <v>1</v>
      </c>
      <c r="AM773" s="6" t="b">
        <v>0</v>
      </c>
      <c r="AP773" t="s">
        <v>3631</v>
      </c>
      <c r="AQ773" t="s">
        <v>3632</v>
      </c>
      <c r="AR773" t="s">
        <v>3633</v>
      </c>
      <c r="AS773" t="s">
        <v>3634</v>
      </c>
      <c r="AT773" s="44" t="s">
        <v>1428</v>
      </c>
      <c r="AU773" t="s">
        <v>4294</v>
      </c>
      <c r="AV773" t="s">
        <v>4295</v>
      </c>
      <c r="AW773" t="s">
        <v>4295</v>
      </c>
      <c r="AX773" t="s">
        <v>4075</v>
      </c>
      <c r="AY773" t="s">
        <v>4292</v>
      </c>
      <c r="AZ773" t="s">
        <v>4293</v>
      </c>
      <c r="BA773" t="s">
        <v>3630</v>
      </c>
      <c r="BB773" t="s">
        <v>1494</v>
      </c>
    </row>
    <row r="774" spans="1:54" s="6" customFormat="1" x14ac:dyDescent="0.45">
      <c r="A774" s="5">
        <v>45769.384328703702</v>
      </c>
      <c r="B774" s="6">
        <v>412819044</v>
      </c>
      <c r="C774" s="6" t="s">
        <v>3565</v>
      </c>
      <c r="D774" s="6">
        <v>1</v>
      </c>
      <c r="E774" s="6" t="s">
        <v>65</v>
      </c>
      <c r="G774" s="6">
        <v>2590</v>
      </c>
      <c r="H774" s="6" t="s">
        <v>951</v>
      </c>
      <c r="I774" s="6">
        <v>1937</v>
      </c>
      <c r="J774" s="6" t="s">
        <v>952</v>
      </c>
      <c r="K774" s="6" t="s">
        <v>953</v>
      </c>
      <c r="L774" s="6" t="s">
        <v>954</v>
      </c>
      <c r="M774" s="6" t="s">
        <v>267</v>
      </c>
      <c r="N774" s="6" t="s">
        <v>946</v>
      </c>
      <c r="O774" s="6" t="s">
        <v>946</v>
      </c>
      <c r="P774" s="6" t="s">
        <v>1491</v>
      </c>
      <c r="Q774" s="6">
        <v>0</v>
      </c>
      <c r="R774" s="6">
        <v>43.289437</v>
      </c>
      <c r="S774" s="6">
        <v>76.994337999999999</v>
      </c>
      <c r="T774" s="6" t="s">
        <v>765</v>
      </c>
      <c r="U774" s="6" t="s">
        <v>766</v>
      </c>
      <c r="V774" s="6" t="s">
        <v>106</v>
      </c>
      <c r="X774" s="6">
        <v>6000</v>
      </c>
      <c r="Y774" s="6">
        <v>1907</v>
      </c>
      <c r="AG774" s="6" t="s">
        <v>948</v>
      </c>
      <c r="AI774" s="6" t="s">
        <v>1428</v>
      </c>
      <c r="AJ774" s="6" t="s">
        <v>1429</v>
      </c>
      <c r="AK774" s="6" t="s">
        <v>1493</v>
      </c>
      <c r="AL774" s="6" t="b">
        <v>1</v>
      </c>
      <c r="AM774" s="6" t="b">
        <v>0</v>
      </c>
      <c r="AP774" t="s">
        <v>3631</v>
      </c>
      <c r="AQ774" t="s">
        <v>3632</v>
      </c>
      <c r="AR774" t="s">
        <v>3633</v>
      </c>
      <c r="AS774" t="s">
        <v>3634</v>
      </c>
      <c r="AT774" s="44" t="s">
        <v>1428</v>
      </c>
      <c r="AU774" t="s">
        <v>4294</v>
      </c>
      <c r="AV774" t="s">
        <v>4295</v>
      </c>
      <c r="AW774" t="s">
        <v>4295</v>
      </c>
      <c r="AX774" t="s">
        <v>4075</v>
      </c>
      <c r="AY774" t="s">
        <v>4292</v>
      </c>
      <c r="AZ774" t="s">
        <v>4293</v>
      </c>
      <c r="BA774" t="s">
        <v>3630</v>
      </c>
      <c r="BB774" t="s">
        <v>1494</v>
      </c>
    </row>
    <row r="775" spans="1:54" s="6" customFormat="1" x14ac:dyDescent="0.45">
      <c r="A775" s="5">
        <v>45769.383923611109</v>
      </c>
      <c r="B775" s="6">
        <v>412819044</v>
      </c>
      <c r="C775" s="6" t="s">
        <v>3565</v>
      </c>
      <c r="D775" s="6">
        <v>5</v>
      </c>
      <c r="E775" s="6" t="s">
        <v>1028</v>
      </c>
      <c r="G775" s="6">
        <v>2590</v>
      </c>
      <c r="H775" s="6" t="s">
        <v>951</v>
      </c>
      <c r="I775" s="6">
        <v>1937</v>
      </c>
      <c r="J775" s="6" t="s">
        <v>952</v>
      </c>
      <c r="K775" s="6" t="s">
        <v>953</v>
      </c>
      <c r="L775" s="6" t="s">
        <v>954</v>
      </c>
      <c r="M775" s="6" t="s">
        <v>267</v>
      </c>
      <c r="N775" s="6" t="s">
        <v>946</v>
      </c>
      <c r="O775" s="6" t="s">
        <v>946</v>
      </c>
      <c r="P775" s="6" t="s">
        <v>1491</v>
      </c>
      <c r="Q775" s="6">
        <v>0</v>
      </c>
      <c r="R775" s="6">
        <v>43.289437</v>
      </c>
      <c r="S775" s="6">
        <v>76.994337999999999</v>
      </c>
      <c r="T775" s="6" t="s">
        <v>765</v>
      </c>
      <c r="U775" s="6" t="s">
        <v>766</v>
      </c>
      <c r="V775" s="6" t="s">
        <v>106</v>
      </c>
      <c r="X775" s="6">
        <v>6000</v>
      </c>
      <c r="Y775" s="6">
        <v>1920</v>
      </c>
      <c r="Z775" s="6">
        <v>6</v>
      </c>
      <c r="AA775" s="6">
        <v>26</v>
      </c>
      <c r="AB775" s="6">
        <v>1920</v>
      </c>
      <c r="AC775" s="6">
        <v>6</v>
      </c>
      <c r="AD775" s="6">
        <v>29</v>
      </c>
      <c r="AG775" s="6" t="s">
        <v>948</v>
      </c>
      <c r="AI775" s="6" t="s">
        <v>1428</v>
      </c>
      <c r="AJ775" s="6" t="s">
        <v>1429</v>
      </c>
      <c r="AK775" s="6" t="s">
        <v>1493</v>
      </c>
      <c r="AL775" s="6" t="b">
        <v>1</v>
      </c>
      <c r="AM775" s="6" t="b">
        <v>0</v>
      </c>
      <c r="AP775" t="s">
        <v>3631</v>
      </c>
      <c r="AQ775" t="s">
        <v>3632</v>
      </c>
      <c r="AR775" t="s">
        <v>3633</v>
      </c>
      <c r="AS775" t="s">
        <v>3634</v>
      </c>
      <c r="AT775" s="44" t="s">
        <v>1428</v>
      </c>
      <c r="AU775" t="s">
        <v>4294</v>
      </c>
      <c r="AV775" t="s">
        <v>4295</v>
      </c>
      <c r="AW775" t="s">
        <v>4295</v>
      </c>
      <c r="AX775" t="s">
        <v>4075</v>
      </c>
      <c r="AY775" t="s">
        <v>4292</v>
      </c>
      <c r="AZ775" t="s">
        <v>4293</v>
      </c>
      <c r="BA775" t="s">
        <v>3630</v>
      </c>
      <c r="BB775" t="s">
        <v>1494</v>
      </c>
    </row>
    <row r="776" spans="1:54" s="6" customFormat="1" x14ac:dyDescent="0.45">
      <c r="A776" s="5">
        <v>45769.383599537032</v>
      </c>
      <c r="B776" s="6">
        <v>412819044</v>
      </c>
      <c r="C776" s="6" t="s">
        <v>3565</v>
      </c>
      <c r="D776" s="6">
        <v>6</v>
      </c>
      <c r="E776" s="6" t="s">
        <v>1197</v>
      </c>
      <c r="G776" s="6">
        <v>2590</v>
      </c>
      <c r="H776" s="6" t="s">
        <v>951</v>
      </c>
      <c r="I776" s="6">
        <v>1937</v>
      </c>
      <c r="J776" s="6" t="s">
        <v>952</v>
      </c>
      <c r="K776" s="6" t="s">
        <v>953</v>
      </c>
      <c r="L776" s="6" t="s">
        <v>954</v>
      </c>
      <c r="M776" s="6" t="s">
        <v>267</v>
      </c>
      <c r="N776" s="6" t="s">
        <v>946</v>
      </c>
      <c r="O776" s="6" t="s">
        <v>946</v>
      </c>
      <c r="P776" s="6" t="s">
        <v>1491</v>
      </c>
      <c r="Q776" s="6">
        <v>0</v>
      </c>
      <c r="R776" s="6">
        <v>43.289437</v>
      </c>
      <c r="S776" s="6">
        <v>76.994337999999999</v>
      </c>
      <c r="T776" s="6" t="s">
        <v>765</v>
      </c>
      <c r="U776" s="6" t="s">
        <v>766</v>
      </c>
      <c r="V776" s="6" t="s">
        <v>106</v>
      </c>
      <c r="X776" s="6">
        <v>6000</v>
      </c>
      <c r="Y776" s="6">
        <v>1920</v>
      </c>
      <c r="Z776" s="6">
        <v>6</v>
      </c>
      <c r="AA776" s="6">
        <v>16</v>
      </c>
      <c r="AG776" s="6" t="s">
        <v>948</v>
      </c>
      <c r="AI776" s="6" t="s">
        <v>1428</v>
      </c>
      <c r="AJ776" s="6" t="s">
        <v>1429</v>
      </c>
      <c r="AK776" s="6" t="s">
        <v>1493</v>
      </c>
      <c r="AL776" s="6" t="b">
        <v>1</v>
      </c>
      <c r="AM776" s="6" t="b">
        <v>0</v>
      </c>
      <c r="AP776" t="s">
        <v>3631</v>
      </c>
      <c r="AQ776" t="s">
        <v>3632</v>
      </c>
      <c r="AR776" t="s">
        <v>3633</v>
      </c>
      <c r="AS776" t="s">
        <v>3634</v>
      </c>
      <c r="AT776" s="44" t="s">
        <v>1428</v>
      </c>
      <c r="AU776" t="s">
        <v>4294</v>
      </c>
      <c r="AV776" t="s">
        <v>4295</v>
      </c>
      <c r="AW776" t="s">
        <v>4295</v>
      </c>
      <c r="AX776" t="s">
        <v>4075</v>
      </c>
      <c r="AY776" t="s">
        <v>4292</v>
      </c>
      <c r="AZ776" t="s">
        <v>4293</v>
      </c>
      <c r="BA776" t="s">
        <v>3630</v>
      </c>
      <c r="BB776" t="s">
        <v>1494</v>
      </c>
    </row>
    <row r="777" spans="1:54" s="6" customFormat="1" x14ac:dyDescent="0.45">
      <c r="A777" s="5">
        <v>45769.383333333331</v>
      </c>
      <c r="B777" s="6">
        <v>412819044</v>
      </c>
      <c r="C777" s="6" t="s">
        <v>3565</v>
      </c>
      <c r="D777" s="6">
        <v>2</v>
      </c>
      <c r="E777" s="6" t="s">
        <v>222</v>
      </c>
      <c r="G777" s="6">
        <v>2590</v>
      </c>
      <c r="H777" s="6" t="s">
        <v>951</v>
      </c>
      <c r="I777" s="6">
        <v>1937</v>
      </c>
      <c r="J777" s="6" t="s">
        <v>952</v>
      </c>
      <c r="K777" s="6" t="s">
        <v>953</v>
      </c>
      <c r="L777" s="6" t="s">
        <v>954</v>
      </c>
      <c r="M777" s="6" t="s">
        <v>267</v>
      </c>
      <c r="N777" s="6" t="s">
        <v>946</v>
      </c>
      <c r="O777" s="6" t="s">
        <v>946</v>
      </c>
      <c r="P777" s="6" t="s">
        <v>1491</v>
      </c>
      <c r="Q777" s="6">
        <v>0</v>
      </c>
      <c r="R777" s="6">
        <v>43.289437</v>
      </c>
      <c r="S777" s="6">
        <v>76.994337999999999</v>
      </c>
      <c r="T777" s="6" t="s">
        <v>765</v>
      </c>
      <c r="U777" s="6" t="s">
        <v>766</v>
      </c>
      <c r="V777" s="6" t="s">
        <v>106</v>
      </c>
      <c r="X777" s="6">
        <v>6000</v>
      </c>
      <c r="Y777" s="6">
        <v>1920</v>
      </c>
      <c r="Z777" s="6">
        <v>6</v>
      </c>
      <c r="AA777" s="6">
        <v>11</v>
      </c>
      <c r="AB777" s="6">
        <v>1920</v>
      </c>
      <c r="AC777" s="6">
        <v>6</v>
      </c>
      <c r="AD777" s="6">
        <v>20</v>
      </c>
      <c r="AG777" s="6" t="s">
        <v>948</v>
      </c>
      <c r="AI777" s="6" t="s">
        <v>1428</v>
      </c>
      <c r="AJ777" s="6" t="s">
        <v>1429</v>
      </c>
      <c r="AK777" s="6" t="s">
        <v>1493</v>
      </c>
      <c r="AL777" s="6" t="b">
        <v>1</v>
      </c>
      <c r="AM777" s="6" t="b">
        <v>0</v>
      </c>
      <c r="AP777" t="s">
        <v>3631</v>
      </c>
      <c r="AQ777" t="s">
        <v>3632</v>
      </c>
      <c r="AR777" t="s">
        <v>3633</v>
      </c>
      <c r="AS777" t="s">
        <v>3634</v>
      </c>
      <c r="AT777" s="44" t="s">
        <v>1428</v>
      </c>
      <c r="AU777" t="s">
        <v>4294</v>
      </c>
      <c r="AV777" t="s">
        <v>4295</v>
      </c>
      <c r="AW777" t="s">
        <v>4295</v>
      </c>
      <c r="AX777" t="s">
        <v>4075</v>
      </c>
      <c r="AY777" t="s">
        <v>4292</v>
      </c>
      <c r="AZ777" t="s">
        <v>4293</v>
      </c>
      <c r="BA777" t="s">
        <v>3630</v>
      </c>
      <c r="BB777" t="s">
        <v>1494</v>
      </c>
    </row>
    <row r="778" spans="1:54" s="6" customFormat="1" x14ac:dyDescent="0.45">
      <c r="A778" s="5">
        <v>45769.382928240739</v>
      </c>
      <c r="B778" s="6">
        <v>412819044</v>
      </c>
      <c r="C778" s="6" t="s">
        <v>3565</v>
      </c>
      <c r="D778" s="6">
        <v>3</v>
      </c>
      <c r="E778" s="6" t="s">
        <v>71</v>
      </c>
      <c r="G778" s="6">
        <v>2590</v>
      </c>
      <c r="H778" s="6" t="s">
        <v>951</v>
      </c>
      <c r="I778" s="6">
        <v>1937</v>
      </c>
      <c r="J778" s="6" t="s">
        <v>952</v>
      </c>
      <c r="K778" s="6" t="s">
        <v>953</v>
      </c>
      <c r="L778" s="6" t="s">
        <v>954</v>
      </c>
      <c r="M778" s="6" t="s">
        <v>267</v>
      </c>
      <c r="N778" s="6" t="s">
        <v>946</v>
      </c>
      <c r="O778" s="6" t="s">
        <v>946</v>
      </c>
      <c r="P778" s="6" t="s">
        <v>1491</v>
      </c>
      <c r="Q778" s="6">
        <v>0</v>
      </c>
      <c r="R778" s="6">
        <v>43.289437</v>
      </c>
      <c r="S778" s="6">
        <v>76.994337999999999</v>
      </c>
      <c r="T778" s="6" t="s">
        <v>765</v>
      </c>
      <c r="U778" s="6" t="s">
        <v>766</v>
      </c>
      <c r="V778" s="6" t="s">
        <v>106</v>
      </c>
      <c r="X778" s="6">
        <v>6000</v>
      </c>
      <c r="Y778" s="6">
        <v>1920</v>
      </c>
      <c r="Z778" s="6">
        <v>6</v>
      </c>
      <c r="AA778" s="6">
        <v>9</v>
      </c>
      <c r="AG778" s="6" t="s">
        <v>948</v>
      </c>
      <c r="AI778" s="6" t="s">
        <v>1428</v>
      </c>
      <c r="AJ778" s="6" t="s">
        <v>1429</v>
      </c>
      <c r="AK778" s="6" t="s">
        <v>1493</v>
      </c>
      <c r="AL778" s="6" t="b">
        <v>1</v>
      </c>
      <c r="AM778" s="6" t="b">
        <v>0</v>
      </c>
      <c r="AP778" t="s">
        <v>3631</v>
      </c>
      <c r="AQ778" t="s">
        <v>3632</v>
      </c>
      <c r="AR778" t="s">
        <v>3633</v>
      </c>
      <c r="AS778" t="s">
        <v>3634</v>
      </c>
      <c r="AT778" s="44" t="s">
        <v>1428</v>
      </c>
      <c r="AU778" t="s">
        <v>4294</v>
      </c>
      <c r="AV778" t="s">
        <v>4295</v>
      </c>
      <c r="AW778" t="s">
        <v>4295</v>
      </c>
      <c r="AX778" t="s">
        <v>4075</v>
      </c>
      <c r="AY778" t="s">
        <v>4292</v>
      </c>
      <c r="AZ778" t="s">
        <v>4293</v>
      </c>
      <c r="BA778" t="s">
        <v>3630</v>
      </c>
      <c r="BB778" t="s">
        <v>1494</v>
      </c>
    </row>
    <row r="779" spans="1:54" s="6" customFormat="1" x14ac:dyDescent="0.45">
      <c r="A779" s="5">
        <v>45769.382569444453</v>
      </c>
      <c r="B779" s="6">
        <v>412819044</v>
      </c>
      <c r="C779" s="6" t="s">
        <v>3565</v>
      </c>
      <c r="D779" s="6">
        <v>2</v>
      </c>
      <c r="E779" s="6" t="s">
        <v>247</v>
      </c>
      <c r="G779" s="6">
        <v>2590</v>
      </c>
      <c r="H779" s="6" t="s">
        <v>951</v>
      </c>
      <c r="I779" s="6">
        <v>1937</v>
      </c>
      <c r="J779" s="6" t="s">
        <v>952</v>
      </c>
      <c r="K779" s="6" t="s">
        <v>953</v>
      </c>
      <c r="L779" s="6" t="s">
        <v>954</v>
      </c>
      <c r="M779" s="6" t="s">
        <v>267</v>
      </c>
      <c r="N779" s="6" t="s">
        <v>946</v>
      </c>
      <c r="O779" s="6" t="s">
        <v>946</v>
      </c>
      <c r="P779" s="6" t="s">
        <v>1491</v>
      </c>
      <c r="Q779" s="6">
        <v>0</v>
      </c>
      <c r="R779" s="6">
        <v>43.289437</v>
      </c>
      <c r="S779" s="6">
        <v>76.994337999999999</v>
      </c>
      <c r="T779" s="6" t="s">
        <v>765</v>
      </c>
      <c r="U779" s="6" t="s">
        <v>766</v>
      </c>
      <c r="V779" s="6" t="s">
        <v>106</v>
      </c>
      <c r="X779" s="6">
        <v>6000</v>
      </c>
      <c r="Y779" s="6">
        <v>1920</v>
      </c>
      <c r="Z779" s="6">
        <v>6</v>
      </c>
      <c r="AG779" s="6" t="s">
        <v>948</v>
      </c>
      <c r="AI779" s="6" t="s">
        <v>1428</v>
      </c>
      <c r="AJ779" s="6" t="s">
        <v>1429</v>
      </c>
      <c r="AK779" s="6" t="s">
        <v>1493</v>
      </c>
      <c r="AL779" s="6" t="b">
        <v>1</v>
      </c>
      <c r="AM779" s="6" t="b">
        <v>0</v>
      </c>
      <c r="AP779" t="s">
        <v>3631</v>
      </c>
      <c r="AQ779" t="s">
        <v>3632</v>
      </c>
      <c r="AR779" t="s">
        <v>3633</v>
      </c>
      <c r="AS779" t="s">
        <v>3634</v>
      </c>
      <c r="AT779" s="44" t="s">
        <v>1428</v>
      </c>
      <c r="AU779" t="s">
        <v>4294</v>
      </c>
      <c r="AV779" t="s">
        <v>4295</v>
      </c>
      <c r="AW779" t="s">
        <v>4295</v>
      </c>
      <c r="AX779" t="s">
        <v>4075</v>
      </c>
      <c r="AY779" t="s">
        <v>4292</v>
      </c>
      <c r="AZ779" t="s">
        <v>4293</v>
      </c>
      <c r="BA779" t="s">
        <v>3630</v>
      </c>
      <c r="BB779" t="s">
        <v>1494</v>
      </c>
    </row>
    <row r="780" spans="1:54" s="6" customFormat="1" x14ac:dyDescent="0.45">
      <c r="A780" s="5">
        <v>45769.382048611107</v>
      </c>
      <c r="B780" s="6">
        <v>412819044</v>
      </c>
      <c r="C780" s="6" t="s">
        <v>3565</v>
      </c>
      <c r="D780" s="6">
        <v>1</v>
      </c>
      <c r="E780" s="6" t="s">
        <v>65</v>
      </c>
      <c r="G780" s="6">
        <v>2590</v>
      </c>
      <c r="H780" s="6" t="s">
        <v>951</v>
      </c>
      <c r="I780" s="6">
        <v>1937</v>
      </c>
      <c r="J780" s="6" t="s">
        <v>952</v>
      </c>
      <c r="K780" s="6" t="s">
        <v>953</v>
      </c>
      <c r="L780" s="6" t="s">
        <v>954</v>
      </c>
      <c r="M780" s="6" t="s">
        <v>267</v>
      </c>
      <c r="N780" s="6" t="s">
        <v>946</v>
      </c>
      <c r="O780" s="6" t="s">
        <v>946</v>
      </c>
      <c r="P780" s="6" t="s">
        <v>1491</v>
      </c>
      <c r="Q780" s="6">
        <v>0</v>
      </c>
      <c r="R780" s="6">
        <v>43.289437</v>
      </c>
      <c r="S780" s="6">
        <v>76.994337999999999</v>
      </c>
      <c r="T780" s="6" t="s">
        <v>765</v>
      </c>
      <c r="U780" s="6" t="s">
        <v>766</v>
      </c>
      <c r="V780" s="6" t="s">
        <v>106</v>
      </c>
      <c r="X780" s="6">
        <v>6000</v>
      </c>
      <c r="Y780" s="6">
        <v>1920</v>
      </c>
      <c r="Z780" s="6">
        <v>6</v>
      </c>
      <c r="AG780" s="6" t="s">
        <v>948</v>
      </c>
      <c r="AI780" s="6" t="s">
        <v>1428</v>
      </c>
      <c r="AJ780" s="6" t="s">
        <v>1429</v>
      </c>
      <c r="AK780" s="6" t="s">
        <v>1493</v>
      </c>
      <c r="AL780" s="6" t="b">
        <v>1</v>
      </c>
      <c r="AM780" s="6" t="b">
        <v>0</v>
      </c>
      <c r="AP780" t="s">
        <v>3631</v>
      </c>
      <c r="AQ780" t="s">
        <v>3632</v>
      </c>
      <c r="AR780" t="s">
        <v>3633</v>
      </c>
      <c r="AS780" t="s">
        <v>3634</v>
      </c>
      <c r="AT780" s="44" t="s">
        <v>1428</v>
      </c>
      <c r="AU780" t="s">
        <v>4294</v>
      </c>
      <c r="AV780" t="s">
        <v>4295</v>
      </c>
      <c r="AW780" t="s">
        <v>4295</v>
      </c>
      <c r="AX780" t="s">
        <v>4075</v>
      </c>
      <c r="AY780" t="s">
        <v>4292</v>
      </c>
      <c r="AZ780" t="s">
        <v>4293</v>
      </c>
      <c r="BA780" t="s">
        <v>3630</v>
      </c>
      <c r="BB780" t="s">
        <v>1494</v>
      </c>
    </row>
    <row r="781" spans="1:54" s="6" customFormat="1" x14ac:dyDescent="0.45">
      <c r="A781" s="5">
        <v>45769.381608796291</v>
      </c>
      <c r="B781" s="6">
        <v>412819044</v>
      </c>
      <c r="C781" s="6" t="s">
        <v>3565</v>
      </c>
      <c r="D781" s="6">
        <v>10</v>
      </c>
      <c r="E781" s="6" t="s">
        <v>1496</v>
      </c>
      <c r="G781" s="6">
        <v>2590</v>
      </c>
      <c r="H781" s="6" t="s">
        <v>951</v>
      </c>
      <c r="I781" s="6">
        <v>1937</v>
      </c>
      <c r="J781" s="6" t="s">
        <v>952</v>
      </c>
      <c r="K781" s="6" t="s">
        <v>953</v>
      </c>
      <c r="L781" s="6" t="s">
        <v>954</v>
      </c>
      <c r="M781" s="6" t="s">
        <v>267</v>
      </c>
      <c r="N781" s="6" t="s">
        <v>946</v>
      </c>
      <c r="O781" s="6" t="s">
        <v>946</v>
      </c>
      <c r="P781" s="6" t="s">
        <v>1491</v>
      </c>
      <c r="Q781" s="6">
        <v>0</v>
      </c>
      <c r="R781" s="6">
        <v>43.289437</v>
      </c>
      <c r="S781" s="6">
        <v>76.994337999999999</v>
      </c>
      <c r="T781" s="6" t="s">
        <v>765</v>
      </c>
      <c r="U781" s="6" t="s">
        <v>766</v>
      </c>
      <c r="V781" s="6" t="s">
        <v>106</v>
      </c>
      <c r="X781" s="6">
        <v>6000</v>
      </c>
      <c r="Y781" s="6">
        <v>1919</v>
      </c>
      <c r="Z781" s="6">
        <v>5</v>
      </c>
      <c r="AA781" s="6">
        <v>15</v>
      </c>
      <c r="AB781" s="6">
        <v>1919</v>
      </c>
      <c r="AC781" s="6">
        <v>5</v>
      </c>
      <c r="AD781" s="6">
        <v>31</v>
      </c>
      <c r="AG781" s="6" t="s">
        <v>948</v>
      </c>
      <c r="AI781" s="6" t="s">
        <v>1428</v>
      </c>
      <c r="AJ781" s="6" t="s">
        <v>1429</v>
      </c>
      <c r="AK781" s="6" t="s">
        <v>1493</v>
      </c>
      <c r="AL781" s="6" t="b">
        <v>1</v>
      </c>
      <c r="AM781" s="6" t="b">
        <v>0</v>
      </c>
      <c r="AP781" t="s">
        <v>3631</v>
      </c>
      <c r="AQ781" t="s">
        <v>3632</v>
      </c>
      <c r="AR781" t="s">
        <v>3633</v>
      </c>
      <c r="AS781" t="s">
        <v>3634</v>
      </c>
      <c r="AT781" s="44" t="s">
        <v>1428</v>
      </c>
      <c r="AU781" t="s">
        <v>4294</v>
      </c>
      <c r="AV781" t="s">
        <v>4295</v>
      </c>
      <c r="AW781" t="s">
        <v>4295</v>
      </c>
      <c r="AX781" t="s">
        <v>4075</v>
      </c>
      <c r="AY781" t="s">
        <v>4292</v>
      </c>
      <c r="AZ781" t="s">
        <v>4293</v>
      </c>
      <c r="BA781" t="s">
        <v>3630</v>
      </c>
      <c r="BB781" t="s">
        <v>1494</v>
      </c>
    </row>
    <row r="782" spans="1:54" s="6" customFormat="1" x14ac:dyDescent="0.45">
      <c r="A782" s="5">
        <v>45769.379236111112</v>
      </c>
      <c r="B782" s="6">
        <v>412819044</v>
      </c>
      <c r="C782" s="6" t="s">
        <v>3565</v>
      </c>
      <c r="D782" s="6">
        <v>1</v>
      </c>
      <c r="E782" s="6" t="s">
        <v>51</v>
      </c>
      <c r="G782" s="6">
        <v>2590</v>
      </c>
      <c r="H782" s="6" t="s">
        <v>951</v>
      </c>
      <c r="I782" s="6">
        <v>1937</v>
      </c>
      <c r="J782" s="6" t="s">
        <v>952</v>
      </c>
      <c r="K782" s="6" t="s">
        <v>953</v>
      </c>
      <c r="L782" s="6" t="s">
        <v>954</v>
      </c>
      <c r="M782" s="6" t="s">
        <v>267</v>
      </c>
      <c r="N782" s="6" t="s">
        <v>946</v>
      </c>
      <c r="O782" s="6" t="s">
        <v>946</v>
      </c>
      <c r="P782" s="6" t="s">
        <v>972</v>
      </c>
      <c r="Q782" s="6">
        <v>0</v>
      </c>
      <c r="R782" s="6">
        <v>43.289437</v>
      </c>
      <c r="S782" s="6">
        <v>76.994337999999999</v>
      </c>
      <c r="T782" s="6" t="s">
        <v>765</v>
      </c>
      <c r="U782" s="6" t="s">
        <v>766</v>
      </c>
      <c r="V782" s="6" t="s">
        <v>106</v>
      </c>
      <c r="X782" s="6">
        <v>6000</v>
      </c>
      <c r="Y782" s="6">
        <v>1920</v>
      </c>
      <c r="AG782" s="6" t="s">
        <v>948</v>
      </c>
      <c r="AI782" s="6" t="s">
        <v>1428</v>
      </c>
      <c r="AJ782" s="6" t="s">
        <v>1429</v>
      </c>
      <c r="AK782" s="6" t="s">
        <v>1493</v>
      </c>
      <c r="AL782" s="6" t="b">
        <v>1</v>
      </c>
      <c r="AM782" s="6" t="b">
        <v>0</v>
      </c>
      <c r="AP782" t="s">
        <v>3631</v>
      </c>
      <c r="AQ782" t="s">
        <v>3632</v>
      </c>
      <c r="AR782" t="s">
        <v>3633</v>
      </c>
      <c r="AS782" t="s">
        <v>3634</v>
      </c>
      <c r="AT782" s="44" t="s">
        <v>1428</v>
      </c>
      <c r="AU782" t="s">
        <v>4294</v>
      </c>
      <c r="AV782" t="s">
        <v>4295</v>
      </c>
      <c r="AW782" t="s">
        <v>4295</v>
      </c>
      <c r="AX782" t="s">
        <v>4075</v>
      </c>
      <c r="AY782" t="s">
        <v>4292</v>
      </c>
      <c r="AZ782" t="s">
        <v>4293</v>
      </c>
      <c r="BA782" t="s">
        <v>3630</v>
      </c>
      <c r="BB782"/>
    </row>
    <row r="783" spans="1:54" s="6" customFormat="1" x14ac:dyDescent="0.45">
      <c r="A783" s="5">
        <v>45769.377384259264</v>
      </c>
      <c r="B783" s="6">
        <v>412819044</v>
      </c>
      <c r="C783" s="6" t="s">
        <v>3565</v>
      </c>
      <c r="D783" s="6">
        <v>1</v>
      </c>
      <c r="E783" s="6" t="s">
        <v>51</v>
      </c>
      <c r="G783" s="6">
        <v>2590</v>
      </c>
      <c r="H783" s="6" t="s">
        <v>951</v>
      </c>
      <c r="I783" s="6">
        <v>1937</v>
      </c>
      <c r="J783" s="6" t="s">
        <v>952</v>
      </c>
      <c r="K783" s="6" t="s">
        <v>953</v>
      </c>
      <c r="L783" s="6" t="s">
        <v>954</v>
      </c>
      <c r="M783" s="6" t="s">
        <v>267</v>
      </c>
      <c r="N783" s="6" t="s">
        <v>946</v>
      </c>
      <c r="O783" s="6" t="s">
        <v>946</v>
      </c>
      <c r="P783" s="6" t="s">
        <v>1497</v>
      </c>
      <c r="Q783" s="6">
        <v>0</v>
      </c>
      <c r="V783" s="6" t="s">
        <v>119</v>
      </c>
      <c r="Y783" s="6">
        <v>1919</v>
      </c>
      <c r="AG783" s="6" t="s">
        <v>948</v>
      </c>
      <c r="AH783" s="6" t="s">
        <v>1498</v>
      </c>
      <c r="AI783" s="6" t="s">
        <v>1428</v>
      </c>
      <c r="AJ783" s="6" t="s">
        <v>1429</v>
      </c>
      <c r="AK783" s="6" t="s">
        <v>1499</v>
      </c>
      <c r="AL783" s="6" t="b">
        <v>1</v>
      </c>
      <c r="AM783" s="6" t="b">
        <v>0</v>
      </c>
      <c r="AP783" t="s">
        <v>3631</v>
      </c>
      <c r="AQ783" t="s">
        <v>3632</v>
      </c>
      <c r="AR783" t="s">
        <v>3633</v>
      </c>
      <c r="AS783" t="s">
        <v>3634</v>
      </c>
      <c r="AT783" s="44" t="s">
        <v>1428</v>
      </c>
      <c r="AU783" t="s">
        <v>1429</v>
      </c>
      <c r="AV783" t="s">
        <v>4296</v>
      </c>
      <c r="AW783" t="s">
        <v>4296</v>
      </c>
      <c r="AX783" t="s">
        <v>3938</v>
      </c>
      <c r="AY783" t="s">
        <v>4296</v>
      </c>
      <c r="AZ783" t="s">
        <v>4297</v>
      </c>
      <c r="BA783" t="s">
        <v>3630</v>
      </c>
      <c r="BB783"/>
    </row>
    <row r="784" spans="1:54" s="6" customFormat="1" x14ac:dyDescent="0.45">
      <c r="A784" s="5">
        <v>45769.370659722219</v>
      </c>
      <c r="B784" s="6">
        <v>412819044</v>
      </c>
      <c r="C784" s="6" t="s">
        <v>3565</v>
      </c>
      <c r="D784" s="6">
        <v>1</v>
      </c>
      <c r="E784" s="6" t="s">
        <v>65</v>
      </c>
      <c r="G784" s="6">
        <v>2590</v>
      </c>
      <c r="H784" s="6" t="s">
        <v>951</v>
      </c>
      <c r="I784" s="6">
        <v>1937</v>
      </c>
      <c r="J784" s="6" t="s">
        <v>952</v>
      </c>
      <c r="K784" s="6" t="s">
        <v>953</v>
      </c>
      <c r="L784" s="6" t="s">
        <v>954</v>
      </c>
      <c r="M784" s="6" t="s">
        <v>267</v>
      </c>
      <c r="N784" s="6" t="s">
        <v>946</v>
      </c>
      <c r="O784" s="6" t="s">
        <v>946</v>
      </c>
      <c r="P784" s="6" t="s">
        <v>1168</v>
      </c>
      <c r="Q784" s="6">
        <v>0</v>
      </c>
      <c r="R784" s="6">
        <v>43.389325999999997</v>
      </c>
      <c r="S784" s="6">
        <v>76.900957000000005</v>
      </c>
      <c r="T784" s="6" t="s">
        <v>1049</v>
      </c>
      <c r="U784" s="6" t="s">
        <v>1050</v>
      </c>
      <c r="V784" s="6" t="s">
        <v>106</v>
      </c>
      <c r="X784" s="6">
        <v>12500</v>
      </c>
      <c r="Y784" s="6">
        <v>1928</v>
      </c>
      <c r="Z784" s="6">
        <v>7</v>
      </c>
      <c r="AG784" s="6" t="s">
        <v>948</v>
      </c>
      <c r="AI784" s="6" t="s">
        <v>1500</v>
      </c>
      <c r="AJ784" s="6" t="s">
        <v>1501</v>
      </c>
      <c r="AK784" s="6" t="s">
        <v>1502</v>
      </c>
      <c r="AL784" s="6" t="b">
        <v>1</v>
      </c>
      <c r="AM784" s="6" t="b">
        <v>0</v>
      </c>
      <c r="AP784" t="s">
        <v>3631</v>
      </c>
      <c r="AQ784" t="s">
        <v>3632</v>
      </c>
      <c r="AR784" t="s">
        <v>3633</v>
      </c>
      <c r="AS784" t="s">
        <v>3634</v>
      </c>
      <c r="AT784" s="44" t="s">
        <v>1500</v>
      </c>
      <c r="AU784" t="s">
        <v>1501</v>
      </c>
      <c r="AV784" t="s">
        <v>4298</v>
      </c>
      <c r="AW784" t="s">
        <v>4298</v>
      </c>
      <c r="AX784" t="s">
        <v>3903</v>
      </c>
      <c r="AY784" t="s">
        <v>4298</v>
      </c>
      <c r="AZ784" t="s">
        <v>4299</v>
      </c>
      <c r="BA784" t="s">
        <v>3630</v>
      </c>
      <c r="BB784"/>
    </row>
    <row r="785" spans="1:57" s="6" customFormat="1" x14ac:dyDescent="0.45">
      <c r="A785" s="5">
        <v>45769.363136574073</v>
      </c>
      <c r="B785" s="6">
        <v>412819044</v>
      </c>
      <c r="C785" s="6" t="s">
        <v>3565</v>
      </c>
      <c r="D785" s="6">
        <v>2</v>
      </c>
      <c r="E785" s="6" t="s">
        <v>1142</v>
      </c>
      <c r="G785" s="6">
        <v>2590</v>
      </c>
      <c r="H785" s="6" t="s">
        <v>951</v>
      </c>
      <c r="I785" s="6">
        <v>1937</v>
      </c>
      <c r="J785" s="6" t="s">
        <v>952</v>
      </c>
      <c r="K785" s="6" t="s">
        <v>953</v>
      </c>
      <c r="L785" s="6" t="s">
        <v>954</v>
      </c>
      <c r="M785" s="6" t="s">
        <v>267</v>
      </c>
      <c r="N785" s="6" t="s">
        <v>946</v>
      </c>
      <c r="O785" s="6" t="s">
        <v>946</v>
      </c>
      <c r="P785" s="6" t="s">
        <v>1503</v>
      </c>
      <c r="Q785" s="6">
        <v>0</v>
      </c>
      <c r="R785" s="6">
        <v>43.280479</v>
      </c>
      <c r="S785" s="6">
        <v>76.994337999999999</v>
      </c>
      <c r="T785" s="6" t="s">
        <v>1504</v>
      </c>
      <c r="U785" s="6" t="s">
        <v>766</v>
      </c>
      <c r="V785" s="6" t="s">
        <v>106</v>
      </c>
      <c r="X785" s="6">
        <v>5000</v>
      </c>
      <c r="Y785" s="6">
        <v>1921</v>
      </c>
      <c r="Z785" s="6">
        <v>5</v>
      </c>
      <c r="AA785" s="6">
        <v>29</v>
      </c>
      <c r="AG785" s="6" t="s">
        <v>948</v>
      </c>
      <c r="AI785" s="6" t="s">
        <v>1500</v>
      </c>
      <c r="AJ785" s="6" t="s">
        <v>1501</v>
      </c>
      <c r="AK785" s="6" t="s">
        <v>1502</v>
      </c>
      <c r="AL785" s="6" t="b">
        <v>1</v>
      </c>
      <c r="AM785" s="6" t="b">
        <v>0</v>
      </c>
      <c r="AP785" t="s">
        <v>3631</v>
      </c>
      <c r="AQ785" t="s">
        <v>3632</v>
      </c>
      <c r="AR785" t="s">
        <v>3633</v>
      </c>
      <c r="AS785" t="s">
        <v>3634</v>
      </c>
      <c r="AT785" s="44" t="s">
        <v>1500</v>
      </c>
      <c r="AU785" t="s">
        <v>1501</v>
      </c>
      <c r="AV785" t="s">
        <v>4298</v>
      </c>
      <c r="AW785" t="s">
        <v>4298</v>
      </c>
      <c r="AX785" t="s">
        <v>3903</v>
      </c>
      <c r="AY785" t="s">
        <v>4298</v>
      </c>
      <c r="AZ785" t="s">
        <v>4299</v>
      </c>
      <c r="BA785" t="s">
        <v>3630</v>
      </c>
      <c r="BB785"/>
    </row>
    <row r="786" spans="1:57" s="26" customFormat="1" x14ac:dyDescent="0.45">
      <c r="A786" s="25">
        <v>45767.467442129629</v>
      </c>
      <c r="B786" s="26">
        <v>950994899</v>
      </c>
      <c r="C786" s="26" t="s">
        <v>3568</v>
      </c>
      <c r="D786" s="26">
        <v>2</v>
      </c>
      <c r="E786" s="26" t="s">
        <v>247</v>
      </c>
      <c r="G786" s="26">
        <v>3930</v>
      </c>
      <c r="H786" s="26" t="s">
        <v>1509</v>
      </c>
      <c r="I786" s="26">
        <v>1998</v>
      </c>
      <c r="J786" s="26" t="s">
        <v>1510</v>
      </c>
      <c r="K786" s="26" t="s">
        <v>1511</v>
      </c>
      <c r="L786" s="26" t="s">
        <v>1512</v>
      </c>
      <c r="M786" s="26" t="s">
        <v>1277</v>
      </c>
      <c r="N786" s="26" t="s">
        <v>77</v>
      </c>
      <c r="O786" s="26" t="s">
        <v>852</v>
      </c>
      <c r="P786" s="26" t="s">
        <v>1505</v>
      </c>
      <c r="Q786" s="26">
        <v>0</v>
      </c>
      <c r="R786" s="26">
        <v>43.216700000000003</v>
      </c>
      <c r="S786" s="26">
        <v>77.332400000000007</v>
      </c>
      <c r="T786" s="26" t="s">
        <v>1506</v>
      </c>
      <c r="U786" s="26" t="s">
        <v>1507</v>
      </c>
      <c r="V786" s="26" t="s">
        <v>106</v>
      </c>
      <c r="X786" s="26">
        <v>10000</v>
      </c>
      <c r="Y786" s="26">
        <v>1984</v>
      </c>
      <c r="Z786" s="26">
        <v>8</v>
      </c>
      <c r="AA786" s="26">
        <v>29</v>
      </c>
      <c r="AG786" s="26" t="s">
        <v>1508</v>
      </c>
      <c r="AJ786" s="26" t="s">
        <v>163</v>
      </c>
      <c r="AL786" s="26" t="b">
        <v>0</v>
      </c>
      <c r="AM786" s="26" t="b">
        <v>0</v>
      </c>
      <c r="AP786" t="s">
        <v>3631</v>
      </c>
      <c r="AQ786" t="s">
        <v>3632</v>
      </c>
      <c r="AR786" t="s">
        <v>3633</v>
      </c>
      <c r="AS786" t="s">
        <v>3634</v>
      </c>
      <c r="AT786" s="44" t="s">
        <v>48</v>
      </c>
      <c r="AU786" t="s">
        <v>163</v>
      </c>
      <c r="AV786" t="s">
        <v>3644</v>
      </c>
      <c r="AW786" t="s">
        <v>163</v>
      </c>
      <c r="AX786" t="s">
        <v>4301</v>
      </c>
      <c r="AY786" t="s">
        <v>163</v>
      </c>
      <c r="AZ786" t="s">
        <v>4300</v>
      </c>
      <c r="BA786" t="s">
        <v>3643</v>
      </c>
      <c r="BB786"/>
    </row>
    <row r="787" spans="1:57" s="26" customFormat="1" x14ac:dyDescent="0.45">
      <c r="A787" s="25">
        <v>45767.466481481482</v>
      </c>
      <c r="B787" s="26">
        <v>950994899</v>
      </c>
      <c r="C787" s="26" t="s">
        <v>3568</v>
      </c>
      <c r="D787" s="26">
        <v>1</v>
      </c>
      <c r="E787" s="26" t="s">
        <v>277</v>
      </c>
      <c r="G787" s="26">
        <v>3930</v>
      </c>
      <c r="H787" s="26" t="s">
        <v>1509</v>
      </c>
      <c r="I787" s="26">
        <v>1998</v>
      </c>
      <c r="J787" s="26" t="s">
        <v>1510</v>
      </c>
      <c r="K787" s="26" t="s">
        <v>1511</v>
      </c>
      <c r="L787" s="26" t="s">
        <v>1512</v>
      </c>
      <c r="M787" s="26" t="s">
        <v>1277</v>
      </c>
      <c r="N787" s="26" t="s">
        <v>77</v>
      </c>
      <c r="O787" s="26" t="s">
        <v>852</v>
      </c>
      <c r="P787" s="26" t="s">
        <v>1513</v>
      </c>
      <c r="Q787" s="26">
        <v>0</v>
      </c>
      <c r="R787" s="26">
        <v>43.216700000000003</v>
      </c>
      <c r="S787" s="26">
        <v>77.332400000000007</v>
      </c>
      <c r="T787" s="26" t="s">
        <v>1506</v>
      </c>
      <c r="U787" s="26" t="s">
        <v>1507</v>
      </c>
      <c r="V787" s="26" t="s">
        <v>106</v>
      </c>
      <c r="X787" s="26">
        <v>10000</v>
      </c>
      <c r="Y787" s="26">
        <v>1995</v>
      </c>
      <c r="AG787" s="26" t="s">
        <v>1514</v>
      </c>
      <c r="AJ787" s="26" t="s">
        <v>163</v>
      </c>
      <c r="AK787" s="26" t="s">
        <v>1294</v>
      </c>
      <c r="AL787" s="26" t="b">
        <v>1</v>
      </c>
      <c r="AM787" s="26" t="b">
        <v>0</v>
      </c>
      <c r="AP787" t="s">
        <v>3631</v>
      </c>
      <c r="AQ787" t="s">
        <v>3632</v>
      </c>
      <c r="AR787" t="s">
        <v>3633</v>
      </c>
      <c r="AS787" t="s">
        <v>3634</v>
      </c>
      <c r="AT787" s="44" t="s">
        <v>48</v>
      </c>
      <c r="AU787" t="s">
        <v>3660</v>
      </c>
      <c r="AV787" t="s">
        <v>4119</v>
      </c>
      <c r="AW787" t="s">
        <v>4119</v>
      </c>
      <c r="AX787" t="s">
        <v>4120</v>
      </c>
      <c r="AY787" t="s">
        <v>4117</v>
      </c>
      <c r="AZ787" t="s">
        <v>4118</v>
      </c>
      <c r="BA787" t="s">
        <v>3630</v>
      </c>
      <c r="BB787"/>
    </row>
    <row r="788" spans="1:57" s="26" customFormat="1" x14ac:dyDescent="0.45">
      <c r="A788" s="25">
        <v>45767.466041666667</v>
      </c>
      <c r="B788" s="26">
        <v>950994899</v>
      </c>
      <c r="C788" s="26" t="s">
        <v>3568</v>
      </c>
      <c r="D788" s="26">
        <v>1</v>
      </c>
      <c r="E788" s="26" t="s">
        <v>277</v>
      </c>
      <c r="G788" s="26">
        <v>3930</v>
      </c>
      <c r="H788" s="26" t="s">
        <v>1509</v>
      </c>
      <c r="I788" s="26">
        <v>1998</v>
      </c>
      <c r="J788" s="26" t="s">
        <v>1510</v>
      </c>
      <c r="K788" s="26" t="s">
        <v>1511</v>
      </c>
      <c r="L788" s="26" t="s">
        <v>1512</v>
      </c>
      <c r="M788" s="26" t="s">
        <v>1277</v>
      </c>
      <c r="N788" s="26" t="s">
        <v>77</v>
      </c>
      <c r="O788" s="26" t="s">
        <v>852</v>
      </c>
      <c r="P788" s="26" t="s">
        <v>919</v>
      </c>
      <c r="Q788" s="26">
        <v>0</v>
      </c>
      <c r="R788" s="26">
        <v>43.240569999999998</v>
      </c>
      <c r="S788" s="26">
        <v>77.879900000000006</v>
      </c>
      <c r="T788" s="26" t="s">
        <v>1515</v>
      </c>
      <c r="U788" s="26" t="s">
        <v>1516</v>
      </c>
      <c r="V788" s="26" t="s">
        <v>106</v>
      </c>
      <c r="X788" s="26">
        <v>50000</v>
      </c>
      <c r="Y788" s="26">
        <v>1993</v>
      </c>
      <c r="AG788" s="26" t="s">
        <v>1514</v>
      </c>
      <c r="AJ788" s="26" t="s">
        <v>163</v>
      </c>
      <c r="AK788" s="26" t="s">
        <v>1294</v>
      </c>
      <c r="AL788" s="26" t="b">
        <v>1</v>
      </c>
      <c r="AM788" s="26" t="b">
        <v>0</v>
      </c>
      <c r="AP788" t="s">
        <v>3631</v>
      </c>
      <c r="AQ788" t="s">
        <v>3632</v>
      </c>
      <c r="AR788" t="s">
        <v>3633</v>
      </c>
      <c r="AS788" t="s">
        <v>3634</v>
      </c>
      <c r="AT788" s="44" t="s">
        <v>48</v>
      </c>
      <c r="AU788" t="s">
        <v>3660</v>
      </c>
      <c r="AV788" t="s">
        <v>4119</v>
      </c>
      <c r="AW788" t="s">
        <v>4119</v>
      </c>
      <c r="AX788" t="s">
        <v>4120</v>
      </c>
      <c r="AY788" t="s">
        <v>4117</v>
      </c>
      <c r="AZ788" t="s">
        <v>4118</v>
      </c>
      <c r="BA788" t="s">
        <v>3630</v>
      </c>
      <c r="BB788"/>
    </row>
    <row r="789" spans="1:57" s="26" customFormat="1" x14ac:dyDescent="0.45">
      <c r="A789" s="25">
        <v>45767.465138888889</v>
      </c>
      <c r="B789" s="26">
        <v>950994899</v>
      </c>
      <c r="C789" s="26" t="s">
        <v>3568</v>
      </c>
      <c r="D789" s="26">
        <v>1</v>
      </c>
      <c r="E789" s="26" t="s">
        <v>65</v>
      </c>
      <c r="G789" s="26">
        <v>3930</v>
      </c>
      <c r="H789" s="26" t="s">
        <v>1509</v>
      </c>
      <c r="I789" s="26">
        <v>1998</v>
      </c>
      <c r="J789" s="26" t="s">
        <v>1510</v>
      </c>
      <c r="K789" s="26" t="s">
        <v>1511</v>
      </c>
      <c r="L789" s="26" t="s">
        <v>1512</v>
      </c>
      <c r="M789" s="26" t="s">
        <v>1277</v>
      </c>
      <c r="N789" s="26" t="s">
        <v>77</v>
      </c>
      <c r="O789" s="26" t="s">
        <v>852</v>
      </c>
      <c r="P789" s="26" t="s">
        <v>1517</v>
      </c>
      <c r="Q789" s="26">
        <v>0</v>
      </c>
      <c r="R789" s="26">
        <v>43.240569999999998</v>
      </c>
      <c r="S789" s="26">
        <v>77.879900000000006</v>
      </c>
      <c r="T789" s="26" t="s">
        <v>1515</v>
      </c>
      <c r="U789" s="26" t="s">
        <v>1516</v>
      </c>
      <c r="V789" s="26" t="s">
        <v>106</v>
      </c>
      <c r="X789" s="26">
        <v>10000</v>
      </c>
      <c r="Y789" s="26">
        <v>1993</v>
      </c>
      <c r="Z789" s="26">
        <v>7</v>
      </c>
      <c r="AA789" s="26">
        <v>6</v>
      </c>
      <c r="AG789" s="26" t="s">
        <v>1518</v>
      </c>
      <c r="AJ789" s="26" t="s">
        <v>163</v>
      </c>
      <c r="AK789" s="26" t="s">
        <v>1294</v>
      </c>
      <c r="AL789" s="26" t="b">
        <v>1</v>
      </c>
      <c r="AM789" s="26" t="b">
        <v>0</v>
      </c>
      <c r="AP789" t="s">
        <v>3631</v>
      </c>
      <c r="AQ789" t="s">
        <v>3632</v>
      </c>
      <c r="AR789" t="s">
        <v>3633</v>
      </c>
      <c r="AS789" t="s">
        <v>3634</v>
      </c>
      <c r="AT789" s="44" t="s">
        <v>48</v>
      </c>
      <c r="AU789" t="s">
        <v>3660</v>
      </c>
      <c r="AV789" t="s">
        <v>4119</v>
      </c>
      <c r="AW789" t="s">
        <v>4119</v>
      </c>
      <c r="AX789" t="s">
        <v>4120</v>
      </c>
      <c r="AY789" t="s">
        <v>4117</v>
      </c>
      <c r="AZ789" t="s">
        <v>4118</v>
      </c>
      <c r="BA789" t="s">
        <v>3630</v>
      </c>
      <c r="BB789"/>
    </row>
    <row r="790" spans="1:57" s="26" customFormat="1" x14ac:dyDescent="0.45">
      <c r="A790" s="25">
        <v>45767.463900462957</v>
      </c>
      <c r="B790" s="26">
        <v>950994899</v>
      </c>
      <c r="C790" s="26" t="s">
        <v>3568</v>
      </c>
      <c r="D790" s="26">
        <v>3</v>
      </c>
      <c r="E790" s="26" t="s">
        <v>846</v>
      </c>
      <c r="G790" s="26">
        <v>3930</v>
      </c>
      <c r="H790" s="26" t="s">
        <v>1509</v>
      </c>
      <c r="I790" s="26">
        <v>1998</v>
      </c>
      <c r="J790" s="26" t="s">
        <v>1510</v>
      </c>
      <c r="K790" s="26" t="s">
        <v>1511</v>
      </c>
      <c r="L790" s="26" t="s">
        <v>1512</v>
      </c>
      <c r="M790" s="26" t="s">
        <v>1277</v>
      </c>
      <c r="N790" s="26" t="s">
        <v>77</v>
      </c>
      <c r="O790" s="26" t="s">
        <v>852</v>
      </c>
      <c r="P790" s="26" t="s">
        <v>1519</v>
      </c>
      <c r="Q790" s="26">
        <v>0</v>
      </c>
      <c r="R790" s="26">
        <v>43.052100000000003</v>
      </c>
      <c r="S790" s="26">
        <v>76.983940000000004</v>
      </c>
      <c r="T790" s="26" t="s">
        <v>1520</v>
      </c>
      <c r="U790" s="26" t="s">
        <v>1521</v>
      </c>
      <c r="V790" s="26" t="s">
        <v>106</v>
      </c>
      <c r="X790" s="26">
        <v>2000</v>
      </c>
      <c r="Y790" s="26">
        <v>1992</v>
      </c>
      <c r="Z790" s="26">
        <v>9</v>
      </c>
      <c r="AA790" s="26">
        <v>3</v>
      </c>
      <c r="AG790" s="26" t="s">
        <v>1225</v>
      </c>
      <c r="AJ790" s="26" t="s">
        <v>163</v>
      </c>
      <c r="AK790" s="26" t="s">
        <v>1294</v>
      </c>
      <c r="AL790" s="26" t="b">
        <v>1</v>
      </c>
      <c r="AM790" s="26" t="b">
        <v>0</v>
      </c>
      <c r="AP790" t="s">
        <v>3631</v>
      </c>
      <c r="AQ790" t="s">
        <v>3632</v>
      </c>
      <c r="AR790" t="s">
        <v>3633</v>
      </c>
      <c r="AS790" t="s">
        <v>3634</v>
      </c>
      <c r="AT790" s="44" t="s">
        <v>48</v>
      </c>
      <c r="AU790" t="s">
        <v>3660</v>
      </c>
      <c r="AV790" t="s">
        <v>4119</v>
      </c>
      <c r="AW790" t="s">
        <v>4119</v>
      </c>
      <c r="AX790" t="s">
        <v>4120</v>
      </c>
      <c r="AY790" t="s">
        <v>4117</v>
      </c>
      <c r="AZ790" t="s">
        <v>4118</v>
      </c>
      <c r="BA790" t="s">
        <v>3630</v>
      </c>
      <c r="BB790"/>
    </row>
    <row r="791" spans="1:57" s="26" customFormat="1" x14ac:dyDescent="0.45">
      <c r="A791" s="25">
        <v>45767.463368055563</v>
      </c>
      <c r="B791" s="26">
        <v>950994899</v>
      </c>
      <c r="C791" s="26" t="s">
        <v>3568</v>
      </c>
      <c r="D791" s="26">
        <v>7</v>
      </c>
      <c r="E791" s="26" t="s">
        <v>1014</v>
      </c>
      <c r="G791" s="26">
        <v>3930</v>
      </c>
      <c r="H791" s="26" t="s">
        <v>1509</v>
      </c>
      <c r="I791" s="26">
        <v>1998</v>
      </c>
      <c r="J791" s="26" t="s">
        <v>1510</v>
      </c>
      <c r="K791" s="26" t="s">
        <v>1511</v>
      </c>
      <c r="L791" s="26" t="s">
        <v>1512</v>
      </c>
      <c r="M791" s="26" t="s">
        <v>1277</v>
      </c>
      <c r="N791" s="26" t="s">
        <v>77</v>
      </c>
      <c r="O791" s="26" t="s">
        <v>852</v>
      </c>
      <c r="P791" s="26" t="s">
        <v>1522</v>
      </c>
      <c r="Q791" s="26">
        <v>0</v>
      </c>
      <c r="R791" s="26">
        <v>43.052100000000003</v>
      </c>
      <c r="S791" s="26">
        <v>76.983940000000004</v>
      </c>
      <c r="T791" s="26" t="s">
        <v>1520</v>
      </c>
      <c r="U791" s="26" t="s">
        <v>1521</v>
      </c>
      <c r="V791" s="26" t="s">
        <v>106</v>
      </c>
      <c r="X791" s="26">
        <v>2000</v>
      </c>
      <c r="Y791" s="26">
        <v>1992</v>
      </c>
      <c r="Z791" s="26">
        <v>9</v>
      </c>
      <c r="AA791" s="26">
        <v>1</v>
      </c>
      <c r="AG791" s="26" t="s">
        <v>1518</v>
      </c>
      <c r="AJ791" s="26" t="s">
        <v>163</v>
      </c>
      <c r="AK791" s="26" t="s">
        <v>1294</v>
      </c>
      <c r="AL791" s="26" t="b">
        <v>1</v>
      </c>
      <c r="AM791" s="26" t="b">
        <v>0</v>
      </c>
      <c r="AP791" t="s">
        <v>3631</v>
      </c>
      <c r="AQ791" t="s">
        <v>3632</v>
      </c>
      <c r="AR791" t="s">
        <v>3633</v>
      </c>
      <c r="AS791" t="s">
        <v>3634</v>
      </c>
      <c r="AT791" s="44" t="s">
        <v>48</v>
      </c>
      <c r="AU791" t="s">
        <v>3660</v>
      </c>
      <c r="AV791" t="s">
        <v>4119</v>
      </c>
      <c r="AW791" t="s">
        <v>4119</v>
      </c>
      <c r="AX791" t="s">
        <v>4120</v>
      </c>
      <c r="AY791" t="s">
        <v>4117</v>
      </c>
      <c r="AZ791" t="s">
        <v>4118</v>
      </c>
      <c r="BA791" t="s">
        <v>3630</v>
      </c>
      <c r="BB791"/>
    </row>
    <row r="792" spans="1:57" s="26" customFormat="1" x14ac:dyDescent="0.45">
      <c r="A792" s="25">
        <v>45767.462847222218</v>
      </c>
      <c r="B792" s="26">
        <v>950994899</v>
      </c>
      <c r="C792" s="26" t="s">
        <v>3568</v>
      </c>
      <c r="D792" s="26">
        <v>1</v>
      </c>
      <c r="E792" s="26" t="s">
        <v>51</v>
      </c>
      <c r="G792" s="26">
        <v>3930</v>
      </c>
      <c r="H792" s="26" t="s">
        <v>1509</v>
      </c>
      <c r="I792" s="26">
        <v>1998</v>
      </c>
      <c r="J792" s="26" t="s">
        <v>1510</v>
      </c>
      <c r="K792" s="26" t="s">
        <v>1511</v>
      </c>
      <c r="L792" s="26" t="s">
        <v>1512</v>
      </c>
      <c r="M792" s="26" t="s">
        <v>1277</v>
      </c>
      <c r="N792" s="26" t="s">
        <v>77</v>
      </c>
      <c r="O792" s="26" t="s">
        <v>852</v>
      </c>
      <c r="P792" s="26" t="s">
        <v>1522</v>
      </c>
      <c r="Q792" s="26">
        <v>0</v>
      </c>
      <c r="R792" s="26">
        <v>43.052100000000003</v>
      </c>
      <c r="S792" s="26">
        <v>76.983940000000004</v>
      </c>
      <c r="T792" s="26" t="s">
        <v>1520</v>
      </c>
      <c r="U792" s="26" t="s">
        <v>1521</v>
      </c>
      <c r="V792" s="26" t="s">
        <v>106</v>
      </c>
      <c r="X792" s="26">
        <v>2000</v>
      </c>
      <c r="Y792" s="26">
        <v>1993</v>
      </c>
      <c r="Z792" s="26">
        <v>6</v>
      </c>
      <c r="AA792" s="26">
        <v>9</v>
      </c>
      <c r="AG792" s="26" t="s">
        <v>1518</v>
      </c>
      <c r="AJ792" s="26" t="s">
        <v>163</v>
      </c>
      <c r="AK792" s="26" t="s">
        <v>1294</v>
      </c>
      <c r="AL792" s="26" t="b">
        <v>1</v>
      </c>
      <c r="AM792" s="26" t="b">
        <v>0</v>
      </c>
      <c r="AP792" t="s">
        <v>3631</v>
      </c>
      <c r="AQ792" t="s">
        <v>3632</v>
      </c>
      <c r="AR792" t="s">
        <v>3633</v>
      </c>
      <c r="AS792" t="s">
        <v>3634</v>
      </c>
      <c r="AT792" s="44" t="s">
        <v>48</v>
      </c>
      <c r="AU792" t="s">
        <v>3660</v>
      </c>
      <c r="AV792" t="s">
        <v>4119</v>
      </c>
      <c r="AW792" t="s">
        <v>4119</v>
      </c>
      <c r="AX792" t="s">
        <v>4120</v>
      </c>
      <c r="AY792" t="s">
        <v>4117</v>
      </c>
      <c r="AZ792" t="s">
        <v>4118</v>
      </c>
      <c r="BA792" t="s">
        <v>3630</v>
      </c>
      <c r="BB792"/>
    </row>
    <row r="793" spans="1:57" s="31" customFormat="1" x14ac:dyDescent="0.45">
      <c r="A793" s="30">
        <v>45767.462453703702</v>
      </c>
      <c r="B793" s="31">
        <v>950994899</v>
      </c>
      <c r="C793" s="31" t="s">
        <v>3568</v>
      </c>
      <c r="D793" s="31">
        <v>105</v>
      </c>
      <c r="E793" s="31" t="s">
        <v>3593</v>
      </c>
      <c r="G793" s="31">
        <v>3930</v>
      </c>
      <c r="H793" s="31" t="s">
        <v>1509</v>
      </c>
      <c r="I793" s="31">
        <v>1998</v>
      </c>
      <c r="J793" s="31" t="s">
        <v>1510</v>
      </c>
      <c r="K793" s="31" t="s">
        <v>1511</v>
      </c>
      <c r="L793" s="31" t="s">
        <v>1512</v>
      </c>
      <c r="M793" s="31" t="s">
        <v>1277</v>
      </c>
      <c r="N793" s="31" t="s">
        <v>77</v>
      </c>
      <c r="O793" s="31" t="s">
        <v>852</v>
      </c>
      <c r="P793" s="31" t="s">
        <v>1522</v>
      </c>
      <c r="Q793" s="31">
        <v>0</v>
      </c>
      <c r="R793" s="31">
        <v>43.052100000000003</v>
      </c>
      <c r="S793" s="31">
        <v>76.983940000000004</v>
      </c>
      <c r="T793" s="31" t="s">
        <v>1520</v>
      </c>
      <c r="U793" s="31" t="s">
        <v>1521</v>
      </c>
      <c r="V793" s="31" t="s">
        <v>106</v>
      </c>
      <c r="X793" s="31">
        <v>2000</v>
      </c>
      <c r="Y793" s="31">
        <v>1995</v>
      </c>
      <c r="Z793" s="31">
        <v>7</v>
      </c>
      <c r="AA793" s="31">
        <v>5</v>
      </c>
      <c r="AG793" s="31" t="s">
        <v>1523</v>
      </c>
      <c r="AJ793" s="31" t="s">
        <v>163</v>
      </c>
      <c r="AK793" s="31" t="s">
        <v>1294</v>
      </c>
      <c r="AL793" s="31" t="b">
        <v>1</v>
      </c>
      <c r="AM793" s="31" t="b">
        <v>0</v>
      </c>
      <c r="AP793" t="s">
        <v>3631</v>
      </c>
      <c r="AQ793" t="s">
        <v>3632</v>
      </c>
      <c r="AR793" t="s">
        <v>3633</v>
      </c>
      <c r="AS793" t="s">
        <v>3634</v>
      </c>
      <c r="AT793" s="44" t="s">
        <v>48</v>
      </c>
      <c r="AU793" t="s">
        <v>3660</v>
      </c>
      <c r="AV793" t="s">
        <v>4119</v>
      </c>
      <c r="AW793" t="s">
        <v>4119</v>
      </c>
      <c r="AX793" t="s">
        <v>4120</v>
      </c>
      <c r="AY793" t="s">
        <v>4117</v>
      </c>
      <c r="AZ793" t="s">
        <v>4118</v>
      </c>
      <c r="BA793" t="s">
        <v>3630</v>
      </c>
      <c r="BB793"/>
      <c r="BE793" s="31" t="s">
        <v>3594</v>
      </c>
    </row>
    <row r="794" spans="1:57" s="12" customFormat="1" x14ac:dyDescent="0.45">
      <c r="A794" s="11">
        <v>45767.460983796293</v>
      </c>
      <c r="B794" s="12">
        <v>950994899</v>
      </c>
      <c r="C794" s="12" t="s">
        <v>3568</v>
      </c>
      <c r="D794" s="12">
        <v>11</v>
      </c>
      <c r="E794" s="12" t="s">
        <v>1182</v>
      </c>
      <c r="G794" s="12">
        <v>3930</v>
      </c>
      <c r="H794" s="12" t="s">
        <v>1509</v>
      </c>
      <c r="I794" s="12">
        <v>1998</v>
      </c>
      <c r="J794" s="12" t="s">
        <v>1510</v>
      </c>
      <c r="K794" s="12" t="s">
        <v>1511</v>
      </c>
      <c r="L794" s="12" t="s">
        <v>1512</v>
      </c>
      <c r="M794" s="12" t="s">
        <v>1277</v>
      </c>
      <c r="N794" s="12" t="s">
        <v>77</v>
      </c>
      <c r="O794" s="12" t="s">
        <v>852</v>
      </c>
      <c r="P794" s="12" t="s">
        <v>1524</v>
      </c>
      <c r="Q794" s="12">
        <v>0</v>
      </c>
      <c r="R794" s="12">
        <v>43.052100000000003</v>
      </c>
      <c r="S794" s="12">
        <v>76.983940000000004</v>
      </c>
      <c r="T794" s="12" t="s">
        <v>1520</v>
      </c>
      <c r="U794" s="12" t="s">
        <v>1521</v>
      </c>
      <c r="V794" s="12" t="s">
        <v>106</v>
      </c>
      <c r="X794" s="12">
        <v>2000</v>
      </c>
      <c r="Y794" s="12">
        <v>1992</v>
      </c>
      <c r="Z794" s="12">
        <v>7</v>
      </c>
      <c r="AA794" s="12">
        <v>3</v>
      </c>
      <c r="AG794" s="12" t="s">
        <v>470</v>
      </c>
      <c r="AJ794" s="12" t="s">
        <v>163</v>
      </c>
      <c r="AK794" s="12" t="s">
        <v>1294</v>
      </c>
      <c r="AL794" s="12" t="b">
        <v>1</v>
      </c>
      <c r="AM794" s="12" t="b">
        <v>0</v>
      </c>
      <c r="AP794" t="s">
        <v>3631</v>
      </c>
      <c r="AQ794" t="s">
        <v>3632</v>
      </c>
      <c r="AR794" t="s">
        <v>3633</v>
      </c>
      <c r="AS794" t="s">
        <v>3634</v>
      </c>
      <c r="AT794" s="44" t="s">
        <v>48</v>
      </c>
      <c r="AU794" t="s">
        <v>3660</v>
      </c>
      <c r="AV794" t="s">
        <v>4119</v>
      </c>
      <c r="AW794" t="s">
        <v>4119</v>
      </c>
      <c r="AX794" t="s">
        <v>4120</v>
      </c>
      <c r="AY794" t="s">
        <v>4117</v>
      </c>
      <c r="AZ794" t="s">
        <v>4118</v>
      </c>
      <c r="BA794" t="s">
        <v>3630</v>
      </c>
      <c r="BB794"/>
    </row>
    <row r="795" spans="1:57" s="33" customFormat="1" x14ac:dyDescent="0.45">
      <c r="A795" s="32">
        <v>45767.457523148143</v>
      </c>
      <c r="B795" s="33">
        <v>950994899</v>
      </c>
      <c r="C795" s="33" t="s">
        <v>3568</v>
      </c>
      <c r="D795" s="33">
        <v>1</v>
      </c>
      <c r="E795" s="33" t="s">
        <v>277</v>
      </c>
      <c r="G795" s="33">
        <v>3930</v>
      </c>
      <c r="H795" s="33" t="s">
        <v>1509</v>
      </c>
      <c r="I795" s="33">
        <v>1998</v>
      </c>
      <c r="J795" s="33" t="s">
        <v>1510</v>
      </c>
      <c r="K795" s="33" t="s">
        <v>1511</v>
      </c>
      <c r="L795" s="33" t="s">
        <v>1512</v>
      </c>
      <c r="M795" s="33" t="s">
        <v>1277</v>
      </c>
      <c r="N795" s="33" t="s">
        <v>77</v>
      </c>
      <c r="O795" s="33" t="s">
        <v>852</v>
      </c>
      <c r="P795" s="33" t="s">
        <v>919</v>
      </c>
      <c r="Q795" s="33">
        <v>0</v>
      </c>
      <c r="R795" s="33">
        <v>43.299900000000001</v>
      </c>
      <c r="S795" s="33">
        <v>76.906499999999994</v>
      </c>
      <c r="T795" s="33" t="s">
        <v>1525</v>
      </c>
      <c r="U795" s="33" t="s">
        <v>1526</v>
      </c>
      <c r="V795" s="33" t="s">
        <v>106</v>
      </c>
      <c r="X795" s="33">
        <v>5000</v>
      </c>
      <c r="Y795" s="33">
        <v>1995</v>
      </c>
      <c r="AG795" s="33" t="s">
        <v>1514</v>
      </c>
      <c r="AJ795" s="33" t="s">
        <v>163</v>
      </c>
      <c r="AK795" s="33" t="s">
        <v>1308</v>
      </c>
      <c r="AL795" s="33" t="b">
        <v>1</v>
      </c>
      <c r="AM795" s="33" t="b">
        <v>0</v>
      </c>
      <c r="AP795" t="s">
        <v>3631</v>
      </c>
      <c r="AQ795" t="s">
        <v>3632</v>
      </c>
      <c r="AR795" t="s">
        <v>3633</v>
      </c>
      <c r="AS795" t="s">
        <v>3634</v>
      </c>
      <c r="AT795" s="44" t="s">
        <v>48</v>
      </c>
      <c r="AU795" t="s">
        <v>3660</v>
      </c>
      <c r="AV795" t="s">
        <v>4128</v>
      </c>
      <c r="AW795" t="s">
        <v>4128</v>
      </c>
      <c r="AX795" t="s">
        <v>4120</v>
      </c>
      <c r="AY795" t="s">
        <v>4126</v>
      </c>
      <c r="AZ795" t="s">
        <v>4127</v>
      </c>
      <c r="BA795" t="s">
        <v>3630</v>
      </c>
      <c r="BB795"/>
    </row>
    <row r="796" spans="1:57" s="33" customFormat="1" x14ac:dyDescent="0.45">
      <c r="A796" s="32">
        <v>45767.457060185188</v>
      </c>
      <c r="B796" s="33">
        <v>950994899</v>
      </c>
      <c r="C796" s="33" t="s">
        <v>3568</v>
      </c>
      <c r="D796" s="33">
        <v>1</v>
      </c>
      <c r="E796" s="33" t="s">
        <v>277</v>
      </c>
      <c r="G796" s="33">
        <v>3930</v>
      </c>
      <c r="H796" s="33" t="s">
        <v>1509</v>
      </c>
      <c r="I796" s="33">
        <v>1998</v>
      </c>
      <c r="J796" s="33" t="s">
        <v>1510</v>
      </c>
      <c r="K796" s="33" t="s">
        <v>1511</v>
      </c>
      <c r="L796" s="33" t="s">
        <v>1512</v>
      </c>
      <c r="M796" s="33" t="s">
        <v>1277</v>
      </c>
      <c r="N796" s="33" t="s">
        <v>77</v>
      </c>
      <c r="O796" s="33" t="s">
        <v>806</v>
      </c>
      <c r="P796" s="33" t="s">
        <v>806</v>
      </c>
      <c r="Q796" s="33">
        <v>0</v>
      </c>
      <c r="R796" s="33">
        <v>43.865400000000001</v>
      </c>
      <c r="S796" s="33">
        <v>77.041799999999995</v>
      </c>
      <c r="T796" s="33" t="s">
        <v>1527</v>
      </c>
      <c r="U796" s="33" t="s">
        <v>1528</v>
      </c>
      <c r="V796" s="33" t="s">
        <v>106</v>
      </c>
      <c r="X796" s="33">
        <v>5000</v>
      </c>
      <c r="Y796" s="33">
        <v>1993</v>
      </c>
      <c r="AG796" s="33" t="s">
        <v>1514</v>
      </c>
      <c r="AJ796" s="33" t="s">
        <v>163</v>
      </c>
      <c r="AK796" s="33" t="s">
        <v>1308</v>
      </c>
      <c r="AL796" s="33" t="b">
        <v>1</v>
      </c>
      <c r="AM796" s="33" t="b">
        <v>0</v>
      </c>
      <c r="AP796" t="s">
        <v>3631</v>
      </c>
      <c r="AQ796" t="s">
        <v>3632</v>
      </c>
      <c r="AR796" t="s">
        <v>3633</v>
      </c>
      <c r="AS796" t="s">
        <v>3634</v>
      </c>
      <c r="AT796" s="44" t="s">
        <v>48</v>
      </c>
      <c r="AU796" t="s">
        <v>3660</v>
      </c>
      <c r="AV796" t="s">
        <v>4128</v>
      </c>
      <c r="AW796" t="s">
        <v>4128</v>
      </c>
      <c r="AX796" t="s">
        <v>4120</v>
      </c>
      <c r="AY796" t="s">
        <v>4126</v>
      </c>
      <c r="AZ796" t="s">
        <v>4127</v>
      </c>
      <c r="BA796" t="s">
        <v>3630</v>
      </c>
      <c r="BB796"/>
    </row>
    <row r="797" spans="1:57" s="33" customFormat="1" x14ac:dyDescent="0.45">
      <c r="A797" s="32">
        <v>45767.456087962957</v>
      </c>
      <c r="B797" s="33">
        <v>950994899</v>
      </c>
      <c r="C797" s="33" t="s">
        <v>3568</v>
      </c>
      <c r="D797" s="33">
        <v>1</v>
      </c>
      <c r="E797" s="33" t="s">
        <v>65</v>
      </c>
      <c r="G797" s="33">
        <v>3930</v>
      </c>
      <c r="H797" s="33" t="s">
        <v>1509</v>
      </c>
      <c r="I797" s="33">
        <v>1998</v>
      </c>
      <c r="J797" s="33" t="s">
        <v>1510</v>
      </c>
      <c r="K797" s="33" t="s">
        <v>1511</v>
      </c>
      <c r="L797" s="33" t="s">
        <v>1512</v>
      </c>
      <c r="M797" s="33" t="s">
        <v>1277</v>
      </c>
      <c r="N797" s="33" t="s">
        <v>77</v>
      </c>
      <c r="O797" s="33" t="s">
        <v>893</v>
      </c>
      <c r="P797" s="33" t="s">
        <v>1529</v>
      </c>
      <c r="Q797" s="33">
        <v>0</v>
      </c>
      <c r="R797" s="33">
        <v>43.351599999999998</v>
      </c>
      <c r="S797" s="33">
        <v>75.464376000000001</v>
      </c>
      <c r="T797" s="33" t="s">
        <v>1530</v>
      </c>
      <c r="U797" s="33" t="s">
        <v>1531</v>
      </c>
      <c r="V797" s="33" t="s">
        <v>106</v>
      </c>
      <c r="X797" s="33">
        <v>10000</v>
      </c>
      <c r="Y797" s="33">
        <v>1997</v>
      </c>
      <c r="Z797" s="33">
        <v>4</v>
      </c>
      <c r="AA797" s="33">
        <v>9</v>
      </c>
      <c r="AG797" s="33" t="s">
        <v>501</v>
      </c>
      <c r="AJ797" s="33" t="s">
        <v>163</v>
      </c>
      <c r="AK797" s="33" t="s">
        <v>1308</v>
      </c>
      <c r="AL797" s="33" t="b">
        <v>1</v>
      </c>
      <c r="AM797" s="33" t="b">
        <v>0</v>
      </c>
      <c r="AP797" t="s">
        <v>3631</v>
      </c>
      <c r="AQ797" t="s">
        <v>3632</v>
      </c>
      <c r="AR797" t="s">
        <v>3633</v>
      </c>
      <c r="AS797" t="s">
        <v>3634</v>
      </c>
      <c r="AT797" s="44" t="s">
        <v>48</v>
      </c>
      <c r="AU797" t="s">
        <v>3660</v>
      </c>
      <c r="AV797" t="s">
        <v>4128</v>
      </c>
      <c r="AW797" t="s">
        <v>4128</v>
      </c>
      <c r="AX797" t="s">
        <v>4120</v>
      </c>
      <c r="AY797" t="s">
        <v>4126</v>
      </c>
      <c r="AZ797" t="s">
        <v>4127</v>
      </c>
      <c r="BA797" t="s">
        <v>3630</v>
      </c>
      <c r="BB797"/>
    </row>
    <row r="798" spans="1:57" s="33" customFormat="1" x14ac:dyDescent="0.45">
      <c r="A798" s="32">
        <v>45767.455300925933</v>
      </c>
      <c r="B798" s="33">
        <v>950994899</v>
      </c>
      <c r="C798" s="33" t="s">
        <v>3568</v>
      </c>
      <c r="D798" s="33">
        <v>1</v>
      </c>
      <c r="E798" s="33" t="s">
        <v>65</v>
      </c>
      <c r="G798" s="33">
        <v>3930</v>
      </c>
      <c r="H798" s="33" t="s">
        <v>1509</v>
      </c>
      <c r="I798" s="33">
        <v>1998</v>
      </c>
      <c r="J798" s="33" t="s">
        <v>1510</v>
      </c>
      <c r="K798" s="33" t="s">
        <v>1511</v>
      </c>
      <c r="L798" s="33" t="s">
        <v>1512</v>
      </c>
      <c r="M798" s="33" t="s">
        <v>1277</v>
      </c>
      <c r="N798" s="33" t="s">
        <v>77</v>
      </c>
      <c r="O798" s="33" t="s">
        <v>893</v>
      </c>
      <c r="P798" s="33" t="s">
        <v>1532</v>
      </c>
      <c r="Q798" s="33">
        <v>0</v>
      </c>
      <c r="R798" s="33">
        <v>43.475212999999997</v>
      </c>
      <c r="S798" s="33">
        <v>75.104128000000003</v>
      </c>
      <c r="T798" s="33" t="s">
        <v>1533</v>
      </c>
      <c r="U798" s="33" t="s">
        <v>1534</v>
      </c>
      <c r="V798" s="33" t="s">
        <v>106</v>
      </c>
      <c r="X798" s="33">
        <v>10000</v>
      </c>
      <c r="Y798" s="33">
        <v>1992</v>
      </c>
      <c r="Z798" s="33">
        <v>5</v>
      </c>
      <c r="AA798" s="33">
        <v>12</v>
      </c>
      <c r="AG798" s="33" t="s">
        <v>1535</v>
      </c>
      <c r="AJ798" s="33" t="s">
        <v>163</v>
      </c>
      <c r="AK798" s="33" t="s">
        <v>1308</v>
      </c>
      <c r="AL798" s="33" t="b">
        <v>1</v>
      </c>
      <c r="AM798" s="33" t="b">
        <v>0</v>
      </c>
      <c r="AP798" t="s">
        <v>3631</v>
      </c>
      <c r="AQ798" t="s">
        <v>3632</v>
      </c>
      <c r="AR798" t="s">
        <v>3633</v>
      </c>
      <c r="AS798" t="s">
        <v>3634</v>
      </c>
      <c r="AT798" s="44" t="s">
        <v>48</v>
      </c>
      <c r="AU798" t="s">
        <v>3660</v>
      </c>
      <c r="AV798" t="s">
        <v>4128</v>
      </c>
      <c r="AW798" t="s">
        <v>4128</v>
      </c>
      <c r="AX798" t="s">
        <v>4120</v>
      </c>
      <c r="AY798" t="s">
        <v>4126</v>
      </c>
      <c r="AZ798" t="s">
        <v>4127</v>
      </c>
      <c r="BA798" t="s">
        <v>3630</v>
      </c>
      <c r="BB798"/>
    </row>
    <row r="799" spans="1:57" s="33" customFormat="1" x14ac:dyDescent="0.45">
      <c r="A799" s="32">
        <v>45767.452638888892</v>
      </c>
      <c r="B799" s="33">
        <v>950994899</v>
      </c>
      <c r="C799" s="33" t="s">
        <v>3568</v>
      </c>
      <c r="D799" s="33">
        <v>1</v>
      </c>
      <c r="E799" s="33" t="s">
        <v>277</v>
      </c>
      <c r="G799" s="33">
        <v>3930</v>
      </c>
      <c r="H799" s="33" t="s">
        <v>1509</v>
      </c>
      <c r="I799" s="33">
        <v>1998</v>
      </c>
      <c r="J799" s="33" t="s">
        <v>1510</v>
      </c>
      <c r="K799" s="33" t="s">
        <v>1511</v>
      </c>
      <c r="L799" s="33" t="s">
        <v>1512</v>
      </c>
      <c r="M799" s="33" t="s">
        <v>1277</v>
      </c>
      <c r="N799" s="33" t="s">
        <v>77</v>
      </c>
      <c r="O799" s="33" t="s">
        <v>1536</v>
      </c>
      <c r="P799" s="33" t="s">
        <v>1537</v>
      </c>
      <c r="Q799" s="33">
        <v>0</v>
      </c>
      <c r="R799" s="33">
        <v>45.460934000000002</v>
      </c>
      <c r="S799" s="33">
        <v>80.375939000000002</v>
      </c>
      <c r="T799" s="33" t="s">
        <v>1538</v>
      </c>
      <c r="U799" s="33" t="s">
        <v>1539</v>
      </c>
      <c r="V799" s="33" t="s">
        <v>106</v>
      </c>
      <c r="X799" s="33">
        <v>5000</v>
      </c>
      <c r="Y799" s="33">
        <v>1997</v>
      </c>
      <c r="AG799" s="33" t="s">
        <v>1540</v>
      </c>
      <c r="AJ799" s="33" t="s">
        <v>163</v>
      </c>
      <c r="AK799" s="33" t="s">
        <v>1319</v>
      </c>
      <c r="AL799" s="33" t="b">
        <v>1</v>
      </c>
      <c r="AM799" s="33" t="b">
        <v>0</v>
      </c>
      <c r="AP799" t="s">
        <v>3631</v>
      </c>
      <c r="AQ799" t="s">
        <v>3632</v>
      </c>
      <c r="AR799" t="s">
        <v>3633</v>
      </c>
      <c r="AS799" t="s">
        <v>3634</v>
      </c>
      <c r="AT799" s="44" t="s">
        <v>48</v>
      </c>
      <c r="AU799" t="s">
        <v>3660</v>
      </c>
      <c r="AV799" t="s">
        <v>4130</v>
      </c>
      <c r="AW799" t="s">
        <v>4130</v>
      </c>
      <c r="AX799" t="s">
        <v>4131</v>
      </c>
      <c r="AY799" t="s">
        <v>4129</v>
      </c>
      <c r="AZ799" t="s">
        <v>2425</v>
      </c>
      <c r="BA799" t="s">
        <v>3630</v>
      </c>
      <c r="BB799"/>
    </row>
    <row r="800" spans="1:57" s="33" customFormat="1" x14ac:dyDescent="0.45">
      <c r="A800" s="32">
        <v>45767.451944444438</v>
      </c>
      <c r="B800" s="33">
        <v>950994899</v>
      </c>
      <c r="C800" s="33" t="s">
        <v>3568</v>
      </c>
      <c r="D800" s="33">
        <v>1</v>
      </c>
      <c r="E800" s="33" t="s">
        <v>277</v>
      </c>
      <c r="G800" s="33">
        <v>3930</v>
      </c>
      <c r="H800" s="33" t="s">
        <v>1509</v>
      </c>
      <c r="I800" s="33">
        <v>1998</v>
      </c>
      <c r="J800" s="33" t="s">
        <v>1510</v>
      </c>
      <c r="K800" s="33" t="s">
        <v>1511</v>
      </c>
      <c r="L800" s="33" t="s">
        <v>1512</v>
      </c>
      <c r="M800" s="33" t="s">
        <v>1277</v>
      </c>
      <c r="N800" s="33" t="s">
        <v>77</v>
      </c>
      <c r="O800" s="33" t="s">
        <v>852</v>
      </c>
      <c r="P800" s="33" t="s">
        <v>1541</v>
      </c>
      <c r="Q800" s="33">
        <v>0</v>
      </c>
      <c r="R800" s="33">
        <v>43.216700000000003</v>
      </c>
      <c r="S800" s="33">
        <v>77.332400000000007</v>
      </c>
      <c r="T800" s="33" t="s">
        <v>1506</v>
      </c>
      <c r="U800" s="33" t="s">
        <v>1507</v>
      </c>
      <c r="V800" s="33" t="s">
        <v>106</v>
      </c>
      <c r="X800" s="33">
        <v>5000</v>
      </c>
      <c r="Y800" s="33">
        <v>1995</v>
      </c>
      <c r="AG800" s="33" t="s">
        <v>1542</v>
      </c>
      <c r="AJ800" s="33" t="s">
        <v>163</v>
      </c>
      <c r="AK800" s="33" t="s">
        <v>1319</v>
      </c>
      <c r="AL800" s="33" t="b">
        <v>1</v>
      </c>
      <c r="AM800" s="33" t="b">
        <v>0</v>
      </c>
      <c r="AP800" t="s">
        <v>3631</v>
      </c>
      <c r="AQ800" t="s">
        <v>3632</v>
      </c>
      <c r="AR800" t="s">
        <v>3633</v>
      </c>
      <c r="AS800" t="s">
        <v>3634</v>
      </c>
      <c r="AT800" s="44" t="s">
        <v>48</v>
      </c>
      <c r="AU800" t="s">
        <v>3660</v>
      </c>
      <c r="AV800" t="s">
        <v>4130</v>
      </c>
      <c r="AW800" t="s">
        <v>4130</v>
      </c>
      <c r="AX800" t="s">
        <v>4131</v>
      </c>
      <c r="AY800" t="s">
        <v>4129</v>
      </c>
      <c r="AZ800" t="s">
        <v>2425</v>
      </c>
      <c r="BA800" t="s">
        <v>3630</v>
      </c>
      <c r="BB800"/>
    </row>
    <row r="801" spans="1:57" s="33" customFormat="1" x14ac:dyDescent="0.45">
      <c r="A801" s="32">
        <v>45767.45113425926</v>
      </c>
      <c r="B801" s="33">
        <v>950994899</v>
      </c>
      <c r="C801" s="33" t="s">
        <v>3568</v>
      </c>
      <c r="D801" s="33">
        <v>1</v>
      </c>
      <c r="E801" s="33" t="s">
        <v>277</v>
      </c>
      <c r="G801" s="33">
        <v>3930</v>
      </c>
      <c r="H801" s="33" t="s">
        <v>1509</v>
      </c>
      <c r="I801" s="33">
        <v>1998</v>
      </c>
      <c r="J801" s="33" t="s">
        <v>1510</v>
      </c>
      <c r="K801" s="33" t="s">
        <v>1511</v>
      </c>
      <c r="L801" s="33" t="s">
        <v>1512</v>
      </c>
      <c r="M801" s="33" t="s">
        <v>1277</v>
      </c>
      <c r="N801" s="33" t="s">
        <v>77</v>
      </c>
      <c r="O801" s="33" t="s">
        <v>852</v>
      </c>
      <c r="P801" s="33" t="s">
        <v>1543</v>
      </c>
      <c r="Q801" s="33">
        <v>0</v>
      </c>
      <c r="R801" s="33">
        <v>43.154989999999998</v>
      </c>
      <c r="S801" s="33">
        <v>77.058588999999998</v>
      </c>
      <c r="T801" s="33" t="s">
        <v>1544</v>
      </c>
      <c r="U801" s="33" t="s">
        <v>1545</v>
      </c>
      <c r="V801" s="33" t="s">
        <v>106</v>
      </c>
      <c r="X801" s="33">
        <v>20000</v>
      </c>
      <c r="Y801" s="33">
        <v>1992</v>
      </c>
      <c r="AG801" s="33" t="s">
        <v>1546</v>
      </c>
      <c r="AJ801" s="33" t="s">
        <v>163</v>
      </c>
      <c r="AK801" s="33" t="s">
        <v>1319</v>
      </c>
      <c r="AL801" s="33" t="b">
        <v>1</v>
      </c>
      <c r="AM801" s="33" t="b">
        <v>0</v>
      </c>
      <c r="AP801" t="s">
        <v>3631</v>
      </c>
      <c r="AQ801" t="s">
        <v>3632</v>
      </c>
      <c r="AR801" t="s">
        <v>3633</v>
      </c>
      <c r="AS801" t="s">
        <v>3634</v>
      </c>
      <c r="AT801" s="44" t="s">
        <v>48</v>
      </c>
      <c r="AU801" t="s">
        <v>3660</v>
      </c>
      <c r="AV801" t="s">
        <v>4130</v>
      </c>
      <c r="AW801" t="s">
        <v>4130</v>
      </c>
      <c r="AX801" t="s">
        <v>4131</v>
      </c>
      <c r="AY801" t="s">
        <v>4129</v>
      </c>
      <c r="AZ801" t="s">
        <v>2425</v>
      </c>
      <c r="BA801" t="s">
        <v>3630</v>
      </c>
      <c r="BB801"/>
    </row>
    <row r="802" spans="1:57" s="33" customFormat="1" x14ac:dyDescent="0.45">
      <c r="A802" s="32">
        <v>45767.450254629628</v>
      </c>
      <c r="B802" s="33">
        <v>950994899</v>
      </c>
      <c r="C802" s="33" t="s">
        <v>3568</v>
      </c>
      <c r="D802" s="33">
        <v>1</v>
      </c>
      <c r="E802" s="33" t="s">
        <v>51</v>
      </c>
      <c r="G802" s="33">
        <v>3930</v>
      </c>
      <c r="H802" s="33" t="s">
        <v>1509</v>
      </c>
      <c r="I802" s="33">
        <v>1998</v>
      </c>
      <c r="J802" s="33" t="s">
        <v>1510</v>
      </c>
      <c r="K802" s="33" t="s">
        <v>1511</v>
      </c>
      <c r="L802" s="33" t="s">
        <v>1512</v>
      </c>
      <c r="M802" s="33" t="s">
        <v>1277</v>
      </c>
      <c r="N802" s="33" t="s">
        <v>77</v>
      </c>
      <c r="O802" s="33" t="s">
        <v>852</v>
      </c>
      <c r="P802" s="33" t="s">
        <v>1547</v>
      </c>
      <c r="Q802" s="33">
        <v>0</v>
      </c>
      <c r="R802" s="33">
        <v>43.154989999999998</v>
      </c>
      <c r="S802" s="33">
        <v>77.058588999999998</v>
      </c>
      <c r="T802" s="33" t="s">
        <v>1544</v>
      </c>
      <c r="U802" s="33" t="s">
        <v>1545</v>
      </c>
      <c r="V802" s="33" t="s">
        <v>106</v>
      </c>
      <c r="X802" s="33">
        <v>2000</v>
      </c>
      <c r="Y802" s="33">
        <v>1990</v>
      </c>
      <c r="Z802" s="33">
        <v>9</v>
      </c>
      <c r="AA802" s="33">
        <v>6</v>
      </c>
      <c r="AG802" s="33" t="s">
        <v>1535</v>
      </c>
      <c r="AJ802" s="33" t="s">
        <v>163</v>
      </c>
      <c r="AK802" s="33" t="s">
        <v>1319</v>
      </c>
      <c r="AL802" s="33" t="b">
        <v>1</v>
      </c>
      <c r="AM802" s="33" t="b">
        <v>0</v>
      </c>
      <c r="AP802" t="s">
        <v>3631</v>
      </c>
      <c r="AQ802" t="s">
        <v>3632</v>
      </c>
      <c r="AR802" t="s">
        <v>3633</v>
      </c>
      <c r="AS802" t="s">
        <v>3634</v>
      </c>
      <c r="AT802" s="44" t="s">
        <v>48</v>
      </c>
      <c r="AU802" t="s">
        <v>3660</v>
      </c>
      <c r="AV802" t="s">
        <v>4130</v>
      </c>
      <c r="AW802" t="s">
        <v>4130</v>
      </c>
      <c r="AX802" t="s">
        <v>4131</v>
      </c>
      <c r="AY802" t="s">
        <v>4129</v>
      </c>
      <c r="AZ802" t="s">
        <v>2425</v>
      </c>
      <c r="BA802" t="s">
        <v>3630</v>
      </c>
      <c r="BB802"/>
    </row>
    <row r="803" spans="1:57" s="33" customFormat="1" x14ac:dyDescent="0.45">
      <c r="A803" s="32">
        <v>45767.449340277773</v>
      </c>
      <c r="B803" s="33">
        <v>950994899</v>
      </c>
      <c r="C803" s="33" t="s">
        <v>3568</v>
      </c>
      <c r="D803" s="33">
        <v>2</v>
      </c>
      <c r="E803" s="33" t="s">
        <v>247</v>
      </c>
      <c r="G803" s="33">
        <v>3930</v>
      </c>
      <c r="H803" s="33" t="s">
        <v>1509</v>
      </c>
      <c r="I803" s="33">
        <v>1998</v>
      </c>
      <c r="J803" s="33" t="s">
        <v>1510</v>
      </c>
      <c r="K803" s="33" t="s">
        <v>1511</v>
      </c>
      <c r="L803" s="33" t="s">
        <v>1512</v>
      </c>
      <c r="M803" s="33" t="s">
        <v>1277</v>
      </c>
      <c r="N803" s="33" t="s">
        <v>77</v>
      </c>
      <c r="O803" s="33" t="s">
        <v>852</v>
      </c>
      <c r="P803" s="33" t="s">
        <v>1548</v>
      </c>
      <c r="Q803" s="33">
        <v>0</v>
      </c>
      <c r="R803" s="33">
        <v>43.083333000000003</v>
      </c>
      <c r="S803" s="33">
        <v>76.983333000000002</v>
      </c>
      <c r="T803" s="33" t="s">
        <v>1549</v>
      </c>
      <c r="U803" s="33" t="s">
        <v>1550</v>
      </c>
      <c r="V803" s="33" t="s">
        <v>44</v>
      </c>
      <c r="X803" s="33">
        <v>5</v>
      </c>
      <c r="Y803" s="33">
        <v>1995</v>
      </c>
      <c r="Z803" s="33">
        <v>7</v>
      </c>
      <c r="AA803" s="33">
        <v>3</v>
      </c>
      <c r="AB803" s="33">
        <v>1995</v>
      </c>
      <c r="AC803" s="33">
        <v>7</v>
      </c>
      <c r="AD803" s="33">
        <v>10</v>
      </c>
      <c r="AG803" s="33" t="s">
        <v>1551</v>
      </c>
      <c r="AJ803" s="33" t="s">
        <v>163</v>
      </c>
      <c r="AK803" s="33" t="s">
        <v>1319</v>
      </c>
      <c r="AL803" s="33" t="b">
        <v>1</v>
      </c>
      <c r="AM803" s="33" t="b">
        <v>0</v>
      </c>
      <c r="AP803" t="s">
        <v>3631</v>
      </c>
      <c r="AQ803" t="s">
        <v>3632</v>
      </c>
      <c r="AR803" t="s">
        <v>3633</v>
      </c>
      <c r="AS803" t="s">
        <v>3634</v>
      </c>
      <c r="AT803" s="44" t="s">
        <v>48</v>
      </c>
      <c r="AU803" t="s">
        <v>3660</v>
      </c>
      <c r="AV803" t="s">
        <v>4130</v>
      </c>
      <c r="AW803" t="s">
        <v>4130</v>
      </c>
      <c r="AX803" t="s">
        <v>4131</v>
      </c>
      <c r="AY803" t="s">
        <v>4129</v>
      </c>
      <c r="AZ803" t="s">
        <v>2425</v>
      </c>
      <c r="BA803" t="s">
        <v>3630</v>
      </c>
      <c r="BB803"/>
    </row>
    <row r="804" spans="1:57" s="33" customFormat="1" x14ac:dyDescent="0.45">
      <c r="A804" s="32">
        <v>45767.44866898148</v>
      </c>
      <c r="B804" s="33">
        <v>950994899</v>
      </c>
      <c r="C804" s="33" t="s">
        <v>3568</v>
      </c>
      <c r="D804" s="33">
        <v>1</v>
      </c>
      <c r="E804" s="33" t="s">
        <v>51</v>
      </c>
      <c r="G804" s="33">
        <v>3930</v>
      </c>
      <c r="H804" s="33" t="s">
        <v>1509</v>
      </c>
      <c r="I804" s="33">
        <v>1998</v>
      </c>
      <c r="J804" s="33" t="s">
        <v>1510</v>
      </c>
      <c r="K804" s="33" t="s">
        <v>1511</v>
      </c>
      <c r="L804" s="33" t="s">
        <v>1512</v>
      </c>
      <c r="M804" s="33" t="s">
        <v>1277</v>
      </c>
      <c r="N804" s="33" t="s">
        <v>77</v>
      </c>
      <c r="O804" s="33" t="s">
        <v>852</v>
      </c>
      <c r="P804" s="33" t="s">
        <v>1548</v>
      </c>
      <c r="Q804" s="33">
        <v>0</v>
      </c>
      <c r="R804" s="33">
        <v>43.083333000000003</v>
      </c>
      <c r="S804" s="33">
        <v>76.983333000000002</v>
      </c>
      <c r="T804" s="33" t="s">
        <v>1549</v>
      </c>
      <c r="U804" s="33" t="s">
        <v>1550</v>
      </c>
      <c r="V804" s="33" t="s">
        <v>44</v>
      </c>
      <c r="X804" s="33">
        <v>5</v>
      </c>
      <c r="Y804" s="33">
        <v>1993</v>
      </c>
      <c r="Z804" s="33">
        <v>7</v>
      </c>
      <c r="AA804" s="33">
        <v>10</v>
      </c>
      <c r="AG804" s="33" t="s">
        <v>1551</v>
      </c>
      <c r="AJ804" s="33" t="s">
        <v>163</v>
      </c>
      <c r="AK804" s="33" t="s">
        <v>1319</v>
      </c>
      <c r="AL804" s="33" t="b">
        <v>1</v>
      </c>
      <c r="AM804" s="33" t="b">
        <v>0</v>
      </c>
      <c r="AP804" t="s">
        <v>3631</v>
      </c>
      <c r="AQ804" t="s">
        <v>3632</v>
      </c>
      <c r="AR804" t="s">
        <v>3633</v>
      </c>
      <c r="AS804" t="s">
        <v>3634</v>
      </c>
      <c r="AT804" s="44" t="s">
        <v>48</v>
      </c>
      <c r="AU804" t="s">
        <v>3660</v>
      </c>
      <c r="AV804" t="s">
        <v>4130</v>
      </c>
      <c r="AW804" t="s">
        <v>4130</v>
      </c>
      <c r="AX804" t="s">
        <v>4131</v>
      </c>
      <c r="AY804" t="s">
        <v>4129</v>
      </c>
      <c r="AZ804" t="s">
        <v>2425</v>
      </c>
      <c r="BA804" t="s">
        <v>3630</v>
      </c>
      <c r="BB804"/>
    </row>
    <row r="805" spans="1:57" s="33" customFormat="1" x14ac:dyDescent="0.45">
      <c r="A805" s="32">
        <v>45767.44809027778</v>
      </c>
      <c r="B805" s="33">
        <v>950994899</v>
      </c>
      <c r="C805" s="33" t="s">
        <v>3568</v>
      </c>
      <c r="D805" s="33">
        <v>2</v>
      </c>
      <c r="E805" s="33" t="s">
        <v>247</v>
      </c>
      <c r="G805" s="33">
        <v>3930</v>
      </c>
      <c r="H805" s="33" t="s">
        <v>1509</v>
      </c>
      <c r="I805" s="33">
        <v>1998</v>
      </c>
      <c r="J805" s="33" t="s">
        <v>1510</v>
      </c>
      <c r="K805" s="33" t="s">
        <v>1511</v>
      </c>
      <c r="L805" s="33" t="s">
        <v>1512</v>
      </c>
      <c r="M805" s="33" t="s">
        <v>1277</v>
      </c>
      <c r="N805" s="33" t="s">
        <v>77</v>
      </c>
      <c r="O805" s="33" t="s">
        <v>852</v>
      </c>
      <c r="P805" s="33" t="s">
        <v>1548</v>
      </c>
      <c r="Q805" s="33">
        <v>0</v>
      </c>
      <c r="R805" s="33">
        <v>43.083333000000003</v>
      </c>
      <c r="S805" s="33">
        <v>76.983333000000002</v>
      </c>
      <c r="T805" s="33" t="s">
        <v>1549</v>
      </c>
      <c r="U805" s="33" t="s">
        <v>1550</v>
      </c>
      <c r="V805" s="33" t="s">
        <v>44</v>
      </c>
      <c r="X805" s="33">
        <v>5</v>
      </c>
      <c r="Y805" s="33">
        <v>1992</v>
      </c>
      <c r="Z805" s="33">
        <v>9</v>
      </c>
      <c r="AA805" s="33">
        <v>1</v>
      </c>
      <c r="AB805" s="33">
        <v>1992</v>
      </c>
      <c r="AC805" s="33">
        <v>9</v>
      </c>
      <c r="AD805" s="33">
        <v>3</v>
      </c>
      <c r="AG805" s="33" t="s">
        <v>1266</v>
      </c>
      <c r="AJ805" s="33" t="s">
        <v>163</v>
      </c>
      <c r="AK805" s="33" t="s">
        <v>1319</v>
      </c>
      <c r="AL805" s="33" t="b">
        <v>1</v>
      </c>
      <c r="AM805" s="33" t="b">
        <v>0</v>
      </c>
      <c r="AP805" t="s">
        <v>3631</v>
      </c>
      <c r="AQ805" t="s">
        <v>3632</v>
      </c>
      <c r="AR805" t="s">
        <v>3633</v>
      </c>
      <c r="AS805" t="s">
        <v>3634</v>
      </c>
      <c r="AT805" s="44" t="s">
        <v>48</v>
      </c>
      <c r="AU805" t="s">
        <v>3660</v>
      </c>
      <c r="AV805" t="s">
        <v>4130</v>
      </c>
      <c r="AW805" t="s">
        <v>4130</v>
      </c>
      <c r="AX805" t="s">
        <v>4131</v>
      </c>
      <c r="AY805" t="s">
        <v>4129</v>
      </c>
      <c r="AZ805" t="s">
        <v>2425</v>
      </c>
      <c r="BA805" t="s">
        <v>3630</v>
      </c>
      <c r="BB805"/>
    </row>
    <row r="806" spans="1:57" s="33" customFormat="1" x14ac:dyDescent="0.45">
      <c r="A806" s="32">
        <v>45767.446828703702</v>
      </c>
      <c r="B806" s="33">
        <v>950994899</v>
      </c>
      <c r="C806" s="33" t="s">
        <v>3568</v>
      </c>
      <c r="D806" s="33">
        <v>3</v>
      </c>
      <c r="E806" s="33" t="s">
        <v>846</v>
      </c>
      <c r="G806" s="33">
        <v>3930</v>
      </c>
      <c r="H806" s="33" t="s">
        <v>1509</v>
      </c>
      <c r="I806" s="33">
        <v>1998</v>
      </c>
      <c r="J806" s="33" t="s">
        <v>1510</v>
      </c>
      <c r="K806" s="33" t="s">
        <v>1511</v>
      </c>
      <c r="L806" s="33" t="s">
        <v>1512</v>
      </c>
      <c r="M806" s="33" t="s">
        <v>1277</v>
      </c>
      <c r="N806" s="33" t="s">
        <v>77</v>
      </c>
      <c r="O806" s="33" t="s">
        <v>1536</v>
      </c>
      <c r="P806" s="33" t="s">
        <v>1552</v>
      </c>
      <c r="Q806" s="33">
        <v>0</v>
      </c>
      <c r="R806" s="33">
        <v>45.460934000000002</v>
      </c>
      <c r="S806" s="33">
        <v>80.375939000000002</v>
      </c>
      <c r="T806" s="33" t="s">
        <v>1538</v>
      </c>
      <c r="U806" s="33" t="s">
        <v>1539</v>
      </c>
      <c r="V806" s="33" t="s">
        <v>106</v>
      </c>
      <c r="X806" s="33">
        <v>5000</v>
      </c>
      <c r="Y806" s="33">
        <v>1989</v>
      </c>
      <c r="Z806" s="33">
        <v>6</v>
      </c>
      <c r="AA806" s="33">
        <v>28</v>
      </c>
      <c r="AG806" s="33" t="s">
        <v>1518</v>
      </c>
      <c r="AJ806" s="33" t="s">
        <v>163</v>
      </c>
      <c r="AK806" s="33" t="s">
        <v>1319</v>
      </c>
      <c r="AL806" s="33" t="b">
        <v>1</v>
      </c>
      <c r="AM806" s="33" t="b">
        <v>0</v>
      </c>
      <c r="AP806" t="s">
        <v>3631</v>
      </c>
      <c r="AQ806" t="s">
        <v>3632</v>
      </c>
      <c r="AR806" t="s">
        <v>3633</v>
      </c>
      <c r="AS806" t="s">
        <v>3634</v>
      </c>
      <c r="AT806" s="44" t="s">
        <v>48</v>
      </c>
      <c r="AU806" t="s">
        <v>3660</v>
      </c>
      <c r="AV806" t="s">
        <v>4130</v>
      </c>
      <c r="AW806" t="s">
        <v>4130</v>
      </c>
      <c r="AX806" t="s">
        <v>4131</v>
      </c>
      <c r="AY806" t="s">
        <v>4129</v>
      </c>
      <c r="AZ806" t="s">
        <v>2425</v>
      </c>
      <c r="BA806" t="s">
        <v>3630</v>
      </c>
      <c r="BB806"/>
    </row>
    <row r="807" spans="1:57" s="33" customFormat="1" x14ac:dyDescent="0.45">
      <c r="A807" s="32">
        <v>45767.444120370383</v>
      </c>
      <c r="B807" s="33">
        <v>950994899</v>
      </c>
      <c r="C807" s="33" t="s">
        <v>3568</v>
      </c>
      <c r="D807" s="33">
        <v>1</v>
      </c>
      <c r="E807" s="33" t="s">
        <v>277</v>
      </c>
      <c r="G807" s="33">
        <v>3930</v>
      </c>
      <c r="H807" s="33" t="s">
        <v>1509</v>
      </c>
      <c r="I807" s="33">
        <v>1998</v>
      </c>
      <c r="J807" s="33" t="s">
        <v>1510</v>
      </c>
      <c r="K807" s="33" t="s">
        <v>1511</v>
      </c>
      <c r="L807" s="33" t="s">
        <v>1512</v>
      </c>
      <c r="M807" s="33" t="s">
        <v>1277</v>
      </c>
      <c r="N807" s="33" t="s">
        <v>77</v>
      </c>
      <c r="O807" s="33" t="s">
        <v>806</v>
      </c>
      <c r="P807" s="33" t="s">
        <v>806</v>
      </c>
      <c r="Q807" s="33">
        <v>0</v>
      </c>
      <c r="R807" s="33">
        <v>43.865400000000001</v>
      </c>
      <c r="S807" s="33">
        <v>77.041799999999995</v>
      </c>
      <c r="T807" s="33" t="s">
        <v>1527</v>
      </c>
      <c r="U807" s="33" t="s">
        <v>1528</v>
      </c>
      <c r="V807" s="33" t="s">
        <v>106</v>
      </c>
      <c r="X807" s="33">
        <v>5000</v>
      </c>
      <c r="Y807" s="33">
        <v>1993</v>
      </c>
      <c r="AG807" s="33" t="s">
        <v>1546</v>
      </c>
      <c r="AJ807" s="33" t="s">
        <v>163</v>
      </c>
      <c r="AK807" s="33" t="s">
        <v>184</v>
      </c>
      <c r="AL807" s="33" t="b">
        <v>1</v>
      </c>
      <c r="AM807" s="33" t="b">
        <v>0</v>
      </c>
      <c r="AP807" t="s">
        <v>3631</v>
      </c>
      <c r="AQ807" t="s">
        <v>3632</v>
      </c>
      <c r="AR807" t="s">
        <v>3633</v>
      </c>
      <c r="AS807" t="s">
        <v>3634</v>
      </c>
      <c r="AT807" s="44" t="s">
        <v>48</v>
      </c>
      <c r="AU807" t="s">
        <v>3660</v>
      </c>
      <c r="AV807" t="s">
        <v>3665</v>
      </c>
      <c r="AW807" t="s">
        <v>3665</v>
      </c>
      <c r="AX807" t="s">
        <v>3666</v>
      </c>
      <c r="AY807" t="s">
        <v>3663</v>
      </c>
      <c r="AZ807" t="s">
        <v>3664</v>
      </c>
      <c r="BA807" t="s">
        <v>3630</v>
      </c>
      <c r="BB807"/>
    </row>
    <row r="808" spans="1:57" s="33" customFormat="1" x14ac:dyDescent="0.45">
      <c r="A808" s="32">
        <v>45767.443483796298</v>
      </c>
      <c r="B808" s="33">
        <v>950994899</v>
      </c>
      <c r="C808" s="33" t="s">
        <v>3568</v>
      </c>
      <c r="D808" s="33">
        <v>1</v>
      </c>
      <c r="E808" s="33" t="s">
        <v>51</v>
      </c>
      <c r="G808" s="33">
        <v>3930</v>
      </c>
      <c r="H808" s="33" t="s">
        <v>1509</v>
      </c>
      <c r="I808" s="33">
        <v>1998</v>
      </c>
      <c r="J808" s="33" t="s">
        <v>1510</v>
      </c>
      <c r="K808" s="33" t="s">
        <v>1511</v>
      </c>
      <c r="L808" s="33" t="s">
        <v>1512</v>
      </c>
      <c r="M808" s="33" t="s">
        <v>1277</v>
      </c>
      <c r="N808" s="33" t="s">
        <v>77</v>
      </c>
      <c r="O808" s="33" t="s">
        <v>1553</v>
      </c>
      <c r="P808" s="33" t="s">
        <v>1554</v>
      </c>
      <c r="Q808" s="33">
        <v>0</v>
      </c>
      <c r="R808" s="33">
        <v>43.384900000000002</v>
      </c>
      <c r="S808" s="33">
        <v>75.186700000000002</v>
      </c>
      <c r="T808" s="33" t="s">
        <v>1555</v>
      </c>
      <c r="U808" s="33" t="s">
        <v>1556</v>
      </c>
      <c r="V808" s="33" t="s">
        <v>106</v>
      </c>
      <c r="X808" s="33">
        <v>5000</v>
      </c>
      <c r="Y808" s="33">
        <v>1994</v>
      </c>
      <c r="Z808" s="33">
        <v>4</v>
      </c>
      <c r="AA808" s="33">
        <v>10</v>
      </c>
      <c r="AG808" s="33" t="s">
        <v>501</v>
      </c>
      <c r="AJ808" s="33" t="s">
        <v>163</v>
      </c>
      <c r="AK808" s="33" t="s">
        <v>184</v>
      </c>
      <c r="AL808" s="33" t="b">
        <v>1</v>
      </c>
      <c r="AM808" s="33" t="b">
        <v>0</v>
      </c>
      <c r="AP808" t="s">
        <v>3631</v>
      </c>
      <c r="AQ808" t="s">
        <v>3632</v>
      </c>
      <c r="AR808" t="s">
        <v>3633</v>
      </c>
      <c r="AS808" t="s">
        <v>3634</v>
      </c>
      <c r="AT808" s="44" t="s">
        <v>48</v>
      </c>
      <c r="AU808" t="s">
        <v>3660</v>
      </c>
      <c r="AV808" t="s">
        <v>3665</v>
      </c>
      <c r="AW808" t="s">
        <v>3665</v>
      </c>
      <c r="AX808" t="s">
        <v>3666</v>
      </c>
      <c r="AY808" t="s">
        <v>3663</v>
      </c>
      <c r="AZ808" t="s">
        <v>3664</v>
      </c>
      <c r="BA808" t="s">
        <v>3630</v>
      </c>
      <c r="BB808"/>
    </row>
    <row r="809" spans="1:57" s="33" customFormat="1" x14ac:dyDescent="0.45">
      <c r="A809" s="32">
        <v>45767.442037037043</v>
      </c>
      <c r="B809" s="33">
        <v>950994899</v>
      </c>
      <c r="C809" s="33" t="s">
        <v>3568</v>
      </c>
      <c r="D809" s="33">
        <v>1</v>
      </c>
      <c r="E809" s="33" t="s">
        <v>65</v>
      </c>
      <c r="G809" s="33">
        <v>3930</v>
      </c>
      <c r="H809" s="33" t="s">
        <v>1509</v>
      </c>
      <c r="I809" s="33">
        <v>1998</v>
      </c>
      <c r="J809" s="33" t="s">
        <v>1510</v>
      </c>
      <c r="K809" s="33" t="s">
        <v>1511</v>
      </c>
      <c r="L809" s="33" t="s">
        <v>1512</v>
      </c>
      <c r="M809" s="33" t="s">
        <v>1277</v>
      </c>
      <c r="N809" s="33" t="s">
        <v>77</v>
      </c>
      <c r="O809" s="33" t="s">
        <v>1557</v>
      </c>
      <c r="P809" s="33" t="s">
        <v>909</v>
      </c>
      <c r="Q809" s="33">
        <v>0</v>
      </c>
      <c r="R809" s="33">
        <v>43.629370000000002</v>
      </c>
      <c r="S809" s="33">
        <v>79.362729999999999</v>
      </c>
      <c r="T809" s="33" t="s">
        <v>1558</v>
      </c>
      <c r="U809" s="33" t="s">
        <v>1559</v>
      </c>
      <c r="V809" s="33" t="s">
        <v>106</v>
      </c>
      <c r="X809" s="33">
        <v>4000</v>
      </c>
      <c r="Y809" s="33">
        <v>1993</v>
      </c>
      <c r="Z809" s="33">
        <v>6</v>
      </c>
      <c r="AA809" s="33">
        <v>12</v>
      </c>
      <c r="AG809" s="33" t="s">
        <v>1518</v>
      </c>
      <c r="AJ809" s="33" t="s">
        <v>163</v>
      </c>
      <c r="AK809" s="33" t="s">
        <v>184</v>
      </c>
      <c r="AL809" s="33" t="b">
        <v>1</v>
      </c>
      <c r="AM809" s="33" t="b">
        <v>0</v>
      </c>
      <c r="AP809" t="s">
        <v>3631</v>
      </c>
      <c r="AQ809" t="s">
        <v>3632</v>
      </c>
      <c r="AR809" t="s">
        <v>3633</v>
      </c>
      <c r="AS809" t="s">
        <v>3634</v>
      </c>
      <c r="AT809" s="44" t="s">
        <v>48</v>
      </c>
      <c r="AU809" t="s">
        <v>3660</v>
      </c>
      <c r="AV809" t="s">
        <v>3665</v>
      </c>
      <c r="AW809" t="s">
        <v>3665</v>
      </c>
      <c r="AX809" t="s">
        <v>3666</v>
      </c>
      <c r="AY809" t="s">
        <v>3663</v>
      </c>
      <c r="AZ809" t="s">
        <v>3664</v>
      </c>
      <c r="BA809" t="s">
        <v>3630</v>
      </c>
      <c r="BB809"/>
    </row>
    <row r="810" spans="1:57" s="33" customFormat="1" x14ac:dyDescent="0.45">
      <c r="A810" s="32">
        <v>45767.425810185188</v>
      </c>
      <c r="B810" s="33">
        <v>950994899</v>
      </c>
      <c r="C810" s="33" t="s">
        <v>3568</v>
      </c>
      <c r="D810" s="33">
        <v>1</v>
      </c>
      <c r="E810" s="33" t="s">
        <v>277</v>
      </c>
      <c r="G810" s="33">
        <v>3930</v>
      </c>
      <c r="H810" s="33" t="s">
        <v>1509</v>
      </c>
      <c r="I810" s="33">
        <v>1998</v>
      </c>
      <c r="J810" s="33" t="s">
        <v>1510</v>
      </c>
      <c r="K810" s="33" t="s">
        <v>1511</v>
      </c>
      <c r="L810" s="33" t="s">
        <v>1512</v>
      </c>
      <c r="M810" s="33" t="s">
        <v>1277</v>
      </c>
      <c r="N810" s="33" t="s">
        <v>77</v>
      </c>
      <c r="O810" s="33" t="s">
        <v>806</v>
      </c>
      <c r="P810" s="33" t="s">
        <v>806</v>
      </c>
      <c r="Q810" s="33">
        <v>0</v>
      </c>
      <c r="R810" s="33">
        <v>43.865400000000001</v>
      </c>
      <c r="S810" s="33">
        <v>77.041799999999995</v>
      </c>
      <c r="T810" s="33" t="s">
        <v>1527</v>
      </c>
      <c r="U810" s="33" t="s">
        <v>1528</v>
      </c>
      <c r="X810" s="33">
        <v>4000</v>
      </c>
      <c r="Y810" s="33">
        <v>1992</v>
      </c>
      <c r="AG810" s="33" t="s">
        <v>1546</v>
      </c>
      <c r="AJ810" s="33" t="s">
        <v>163</v>
      </c>
      <c r="AK810" s="33" t="s">
        <v>1560</v>
      </c>
      <c r="AL810" s="33" t="b">
        <v>1</v>
      </c>
      <c r="AM810" s="33" t="b">
        <v>0</v>
      </c>
      <c r="AP810" t="s">
        <v>3631</v>
      </c>
      <c r="AQ810" t="s">
        <v>3632</v>
      </c>
      <c r="AR810" t="s">
        <v>3633</v>
      </c>
      <c r="AS810" t="s">
        <v>3634</v>
      </c>
      <c r="AT810" s="44" t="s">
        <v>48</v>
      </c>
      <c r="AU810" t="s">
        <v>3660</v>
      </c>
      <c r="AV810" t="s">
        <v>4304</v>
      </c>
      <c r="AW810" t="s">
        <v>4304</v>
      </c>
      <c r="AX810" t="s">
        <v>4131</v>
      </c>
      <c r="AY810" t="s">
        <v>4302</v>
      </c>
      <c r="AZ810" t="s">
        <v>4303</v>
      </c>
      <c r="BA810" t="s">
        <v>3630</v>
      </c>
      <c r="BB810"/>
    </row>
    <row r="811" spans="1:57" s="33" customFormat="1" x14ac:dyDescent="0.45">
      <c r="A811" s="32">
        <v>45767.425104166672</v>
      </c>
      <c r="B811" s="33">
        <v>950994899</v>
      </c>
      <c r="C811" s="33" t="s">
        <v>3568</v>
      </c>
      <c r="D811" s="33">
        <v>1</v>
      </c>
      <c r="E811" s="33" t="s">
        <v>277</v>
      </c>
      <c r="G811" s="33">
        <v>3930</v>
      </c>
      <c r="H811" s="33" t="s">
        <v>1509</v>
      </c>
      <c r="I811" s="33">
        <v>1998</v>
      </c>
      <c r="J811" s="33" t="s">
        <v>1510</v>
      </c>
      <c r="K811" s="33" t="s">
        <v>1511</v>
      </c>
      <c r="L811" s="33" t="s">
        <v>1512</v>
      </c>
      <c r="M811" s="33" t="s">
        <v>1277</v>
      </c>
      <c r="N811" s="33" t="s">
        <v>77</v>
      </c>
      <c r="O811" s="33" t="s">
        <v>1557</v>
      </c>
      <c r="P811" s="33" t="s">
        <v>1561</v>
      </c>
      <c r="Q811" s="33">
        <v>0</v>
      </c>
      <c r="R811" s="33">
        <v>43.629370000000002</v>
      </c>
      <c r="S811" s="33">
        <v>79.362729999999999</v>
      </c>
      <c r="T811" s="33" t="s">
        <v>1558</v>
      </c>
      <c r="U811" s="33" t="s">
        <v>1559</v>
      </c>
      <c r="X811" s="33">
        <v>4000</v>
      </c>
      <c r="Y811" s="33">
        <v>1992</v>
      </c>
      <c r="AG811" s="33" t="s">
        <v>1535</v>
      </c>
      <c r="AJ811" s="33" t="s">
        <v>163</v>
      </c>
      <c r="AK811" s="33" t="s">
        <v>1560</v>
      </c>
      <c r="AL811" s="33" t="b">
        <v>1</v>
      </c>
      <c r="AM811" s="33" t="b">
        <v>0</v>
      </c>
      <c r="AP811" t="s">
        <v>3631</v>
      </c>
      <c r="AQ811" t="s">
        <v>3632</v>
      </c>
      <c r="AR811" t="s">
        <v>3633</v>
      </c>
      <c r="AS811" t="s">
        <v>3634</v>
      </c>
      <c r="AT811" s="44" t="s">
        <v>48</v>
      </c>
      <c r="AU811" t="s">
        <v>3660</v>
      </c>
      <c r="AV811" t="s">
        <v>4304</v>
      </c>
      <c r="AW811" t="s">
        <v>4304</v>
      </c>
      <c r="AX811" t="s">
        <v>4131</v>
      </c>
      <c r="AY811" t="s">
        <v>4302</v>
      </c>
      <c r="AZ811" t="s">
        <v>4303</v>
      </c>
      <c r="BA811" t="s">
        <v>3630</v>
      </c>
      <c r="BB811"/>
    </row>
    <row r="812" spans="1:57" s="33" customFormat="1" x14ac:dyDescent="0.45">
      <c r="A812" s="32">
        <v>45767.42324074074</v>
      </c>
      <c r="B812" s="33">
        <v>950994899</v>
      </c>
      <c r="C812" s="33" t="s">
        <v>3568</v>
      </c>
      <c r="D812" s="33">
        <v>2</v>
      </c>
      <c r="E812" s="33" t="s">
        <v>86</v>
      </c>
      <c r="G812" s="33">
        <v>3930</v>
      </c>
      <c r="H812" s="33" t="s">
        <v>1509</v>
      </c>
      <c r="I812" s="33">
        <v>1998</v>
      </c>
      <c r="J812" s="33" t="s">
        <v>1510</v>
      </c>
      <c r="K812" s="33" t="s">
        <v>1511</v>
      </c>
      <c r="L812" s="33" t="s">
        <v>1512</v>
      </c>
      <c r="M812" s="33" t="s">
        <v>1277</v>
      </c>
      <c r="N812" s="33" t="s">
        <v>77</v>
      </c>
      <c r="O812" s="33" t="s">
        <v>806</v>
      </c>
      <c r="P812" s="33" t="s">
        <v>806</v>
      </c>
      <c r="Q812" s="33">
        <v>0</v>
      </c>
      <c r="R812" s="33">
        <v>43.865400000000001</v>
      </c>
      <c r="S812" s="33">
        <v>77.041799999999995</v>
      </c>
      <c r="T812" s="33" t="s">
        <v>1527</v>
      </c>
      <c r="U812" s="33" t="s">
        <v>1528</v>
      </c>
      <c r="X812" s="33">
        <v>3000</v>
      </c>
      <c r="Y812" s="33">
        <v>1986</v>
      </c>
      <c r="Z812" s="33">
        <v>5</v>
      </c>
      <c r="AA812" s="33">
        <v>15</v>
      </c>
      <c r="AG812" s="33" t="s">
        <v>1535</v>
      </c>
      <c r="AJ812" s="33" t="s">
        <v>163</v>
      </c>
      <c r="AK812" s="33" t="s">
        <v>1560</v>
      </c>
      <c r="AL812" s="33" t="b">
        <v>1</v>
      </c>
      <c r="AM812" s="33" t="b">
        <v>0</v>
      </c>
      <c r="AP812" t="s">
        <v>3631</v>
      </c>
      <c r="AQ812" t="s">
        <v>3632</v>
      </c>
      <c r="AR812" t="s">
        <v>3633</v>
      </c>
      <c r="AS812" t="s">
        <v>3634</v>
      </c>
      <c r="AT812" s="44" t="s">
        <v>48</v>
      </c>
      <c r="AU812" t="s">
        <v>3660</v>
      </c>
      <c r="AV812" t="s">
        <v>4304</v>
      </c>
      <c r="AW812" t="s">
        <v>4304</v>
      </c>
      <c r="AX812" t="s">
        <v>4131</v>
      </c>
      <c r="AY812" t="s">
        <v>4302</v>
      </c>
      <c r="AZ812" t="s">
        <v>4303</v>
      </c>
      <c r="BA812" t="s">
        <v>3630</v>
      </c>
      <c r="BB812"/>
    </row>
    <row r="813" spans="1:57" s="33" customFormat="1" x14ac:dyDescent="0.45">
      <c r="A813" s="32">
        <v>45767.422210648147</v>
      </c>
      <c r="B813" s="33">
        <v>950994899</v>
      </c>
      <c r="C813" s="33" t="s">
        <v>3568</v>
      </c>
      <c r="D813" s="33">
        <v>1</v>
      </c>
      <c r="E813" s="33" t="s">
        <v>51</v>
      </c>
      <c r="G813" s="33">
        <v>3930</v>
      </c>
      <c r="H813" s="33" t="s">
        <v>1509</v>
      </c>
      <c r="I813" s="33">
        <v>1998</v>
      </c>
      <c r="J813" s="33" t="s">
        <v>1510</v>
      </c>
      <c r="K813" s="33" t="s">
        <v>1511</v>
      </c>
      <c r="L813" s="33" t="s">
        <v>1512</v>
      </c>
      <c r="M813" s="33" t="s">
        <v>1277</v>
      </c>
      <c r="N813" s="33" t="s">
        <v>77</v>
      </c>
      <c r="O813" s="33" t="s">
        <v>852</v>
      </c>
      <c r="P813" s="33" t="s">
        <v>919</v>
      </c>
      <c r="Q813" s="33">
        <v>0</v>
      </c>
      <c r="R813" s="33">
        <v>43.299900000000001</v>
      </c>
      <c r="S813" s="33">
        <v>76.906499999999994</v>
      </c>
      <c r="T813" s="33" t="s">
        <v>1525</v>
      </c>
      <c r="U813" s="33" t="s">
        <v>1526</v>
      </c>
      <c r="X813" s="33">
        <v>10000</v>
      </c>
      <c r="Y813" s="33">
        <v>1978</v>
      </c>
      <c r="Z813" s="33">
        <v>9</v>
      </c>
      <c r="AA813" s="33">
        <v>27</v>
      </c>
      <c r="AB813" s="33">
        <v>1978</v>
      </c>
      <c r="AC813" s="33">
        <v>9</v>
      </c>
      <c r="AD813" s="33">
        <v>28</v>
      </c>
      <c r="AG813" s="33" t="s">
        <v>1562</v>
      </c>
      <c r="AJ813" s="33" t="s">
        <v>163</v>
      </c>
      <c r="AK813" s="33" t="s">
        <v>1560</v>
      </c>
      <c r="AL813" s="33" t="b">
        <v>1</v>
      </c>
      <c r="AM813" s="33" t="b">
        <v>0</v>
      </c>
      <c r="AP813" t="s">
        <v>3631</v>
      </c>
      <c r="AQ813" t="s">
        <v>3632</v>
      </c>
      <c r="AR813" t="s">
        <v>3633</v>
      </c>
      <c r="AS813" t="s">
        <v>3634</v>
      </c>
      <c r="AT813" s="44" t="s">
        <v>48</v>
      </c>
      <c r="AU813" t="s">
        <v>3660</v>
      </c>
      <c r="AV813" t="s">
        <v>4304</v>
      </c>
      <c r="AW813" t="s">
        <v>4304</v>
      </c>
      <c r="AX813" t="s">
        <v>4131</v>
      </c>
      <c r="AY813" t="s">
        <v>4302</v>
      </c>
      <c r="AZ813" t="s">
        <v>4303</v>
      </c>
      <c r="BA813" t="s">
        <v>3630</v>
      </c>
      <c r="BB813"/>
    </row>
    <row r="814" spans="1:57" s="33" customFormat="1" x14ac:dyDescent="0.45">
      <c r="A814" s="32">
        <v>45767.407326388893</v>
      </c>
      <c r="B814" s="33">
        <v>950994899</v>
      </c>
      <c r="C814" s="33" t="s">
        <v>3568</v>
      </c>
      <c r="D814" s="33">
        <v>2</v>
      </c>
      <c r="E814" s="33" t="s">
        <v>247</v>
      </c>
      <c r="G814" s="33">
        <v>3930</v>
      </c>
      <c r="H814" s="33" t="s">
        <v>1509</v>
      </c>
      <c r="I814" s="33">
        <v>1998</v>
      </c>
      <c r="J814" s="33" t="s">
        <v>1510</v>
      </c>
      <c r="K814" s="33" t="s">
        <v>1511</v>
      </c>
      <c r="L814" s="33" t="s">
        <v>1512</v>
      </c>
      <c r="M814" s="33" t="s">
        <v>1277</v>
      </c>
      <c r="N814" s="33" t="s">
        <v>102</v>
      </c>
      <c r="O814" s="33" t="s">
        <v>1563</v>
      </c>
      <c r="P814" s="33" t="s">
        <v>1564</v>
      </c>
      <c r="Q814" s="33">
        <v>0</v>
      </c>
      <c r="R814" s="33">
        <v>45.088389999999997</v>
      </c>
      <c r="S814" s="33">
        <v>80.659000000000006</v>
      </c>
      <c r="T814" s="33" t="s">
        <v>1565</v>
      </c>
      <c r="U814" s="33" t="s">
        <v>1566</v>
      </c>
      <c r="V814" s="33" t="s">
        <v>106</v>
      </c>
      <c r="X814" s="33">
        <v>50000</v>
      </c>
      <c r="Y814" s="33">
        <v>1989</v>
      </c>
      <c r="Z814" s="33">
        <v>7</v>
      </c>
      <c r="AA814" s="33">
        <v>11</v>
      </c>
      <c r="AG814" s="33" t="s">
        <v>1518</v>
      </c>
      <c r="AJ814" s="33" t="s">
        <v>163</v>
      </c>
      <c r="AK814" s="33" t="s">
        <v>1567</v>
      </c>
      <c r="AL814" s="33" t="b">
        <v>1</v>
      </c>
      <c r="AM814" s="33" t="b">
        <v>1</v>
      </c>
      <c r="AN814" s="33" t="s">
        <v>165</v>
      </c>
      <c r="AP814" t="s">
        <v>3631</v>
      </c>
      <c r="AQ814" t="s">
        <v>3632</v>
      </c>
      <c r="AR814" t="s">
        <v>3633</v>
      </c>
      <c r="AS814" t="s">
        <v>3634</v>
      </c>
      <c r="AT814" s="44" t="s">
        <v>48</v>
      </c>
      <c r="AU814" t="s">
        <v>3660</v>
      </c>
      <c r="AV814" t="s">
        <v>4307</v>
      </c>
      <c r="AW814" t="s">
        <v>4307</v>
      </c>
      <c r="AX814" t="s">
        <v>4308</v>
      </c>
      <c r="AY814" t="s">
        <v>4305</v>
      </c>
      <c r="AZ814" t="s">
        <v>4306</v>
      </c>
      <c r="BA814" t="s">
        <v>3630</v>
      </c>
      <c r="BB814"/>
    </row>
    <row r="815" spans="1:57" s="33" customFormat="1" x14ac:dyDescent="0.45">
      <c r="A815" s="32">
        <v>45767.40357638889</v>
      </c>
      <c r="B815" s="33">
        <v>950994899</v>
      </c>
      <c r="C815" s="33" t="s">
        <v>3568</v>
      </c>
      <c r="D815" s="33">
        <v>2</v>
      </c>
      <c r="E815" s="33" t="s">
        <v>247</v>
      </c>
      <c r="G815" s="33">
        <v>3930</v>
      </c>
      <c r="H815" s="33" t="s">
        <v>1509</v>
      </c>
      <c r="I815" s="33">
        <v>1998</v>
      </c>
      <c r="J815" s="33" t="s">
        <v>1510</v>
      </c>
      <c r="K815" s="33" t="s">
        <v>1511</v>
      </c>
      <c r="L815" s="33" t="s">
        <v>1512</v>
      </c>
      <c r="M815" s="33" t="s">
        <v>1277</v>
      </c>
      <c r="N815" s="33" t="s">
        <v>102</v>
      </c>
      <c r="O815" s="33" t="s">
        <v>1563</v>
      </c>
      <c r="P815" s="33" t="s">
        <v>1568</v>
      </c>
      <c r="Q815" s="33">
        <v>0</v>
      </c>
      <c r="R815" s="33">
        <v>45.094430000000003</v>
      </c>
      <c r="S815" s="33">
        <v>79.007499999999993</v>
      </c>
      <c r="T815" s="33" t="s">
        <v>1569</v>
      </c>
      <c r="U815" s="33" t="s">
        <v>1570</v>
      </c>
      <c r="V815" s="33" t="s">
        <v>106</v>
      </c>
      <c r="X815" s="33">
        <v>10000</v>
      </c>
      <c r="Y815" s="33">
        <v>1993</v>
      </c>
      <c r="Z815" s="33">
        <v>6</v>
      </c>
      <c r="AA815" s="33">
        <v>22</v>
      </c>
      <c r="AG815" s="33" t="s">
        <v>1571</v>
      </c>
      <c r="AJ815" s="33" t="s">
        <v>163</v>
      </c>
      <c r="AK815" s="33" t="s">
        <v>1567</v>
      </c>
      <c r="AL815" s="33" t="b">
        <v>1</v>
      </c>
      <c r="AM815" s="33" t="b">
        <v>1</v>
      </c>
      <c r="AN815" s="33" t="s">
        <v>165</v>
      </c>
      <c r="AP815" t="s">
        <v>3631</v>
      </c>
      <c r="AQ815" t="s">
        <v>3632</v>
      </c>
      <c r="AR815" t="s">
        <v>3633</v>
      </c>
      <c r="AS815" t="s">
        <v>3634</v>
      </c>
      <c r="AT815" s="44" t="s">
        <v>48</v>
      </c>
      <c r="AU815" t="s">
        <v>3660</v>
      </c>
      <c r="AV815" t="s">
        <v>4307</v>
      </c>
      <c r="AW815" t="s">
        <v>4307</v>
      </c>
      <c r="AX815" t="s">
        <v>4308</v>
      </c>
      <c r="AY815" t="s">
        <v>4305</v>
      </c>
      <c r="AZ815" t="s">
        <v>4306</v>
      </c>
      <c r="BA815" t="s">
        <v>3630</v>
      </c>
      <c r="BB815"/>
    </row>
    <row r="816" spans="1:57" s="31" customFormat="1" x14ac:dyDescent="0.45">
      <c r="A816" s="30">
        <v>45767.401863425926</v>
      </c>
      <c r="B816" s="31">
        <v>950994899</v>
      </c>
      <c r="C816" s="31" t="s">
        <v>3568</v>
      </c>
      <c r="D816" s="31">
        <v>7</v>
      </c>
      <c r="E816" s="31" t="s">
        <v>1014</v>
      </c>
      <c r="G816" s="31">
        <v>3930</v>
      </c>
      <c r="H816" s="31" t="s">
        <v>1509</v>
      </c>
      <c r="I816" s="31">
        <v>1998</v>
      </c>
      <c r="J816" s="31" t="s">
        <v>1510</v>
      </c>
      <c r="K816" s="31" t="s">
        <v>1511</v>
      </c>
      <c r="L816" s="31" t="s">
        <v>1512</v>
      </c>
      <c r="M816" s="31" t="s">
        <v>1277</v>
      </c>
      <c r="N816" s="31" t="s">
        <v>102</v>
      </c>
      <c r="O816" s="31" t="s">
        <v>1563</v>
      </c>
      <c r="P816" s="31" t="s">
        <v>1572</v>
      </c>
      <c r="Q816" s="31">
        <v>0</v>
      </c>
      <c r="R816" s="31">
        <v>44.947470000000003</v>
      </c>
      <c r="S816" s="31">
        <v>79.275000000000006</v>
      </c>
      <c r="T816" s="31" t="s">
        <v>1573</v>
      </c>
      <c r="U816" s="31" t="s">
        <v>1574</v>
      </c>
      <c r="V816" s="31" t="s">
        <v>106</v>
      </c>
      <c r="X816" s="31">
        <v>10000</v>
      </c>
      <c r="Y816" s="31">
        <v>1993</v>
      </c>
      <c r="Z816" s="31">
        <v>6</v>
      </c>
      <c r="AA816" s="31">
        <v>20</v>
      </c>
      <c r="AG816" s="31" t="s">
        <v>1571</v>
      </c>
      <c r="AJ816" s="31" t="s">
        <v>163</v>
      </c>
      <c r="AK816" s="31" t="s">
        <v>1567</v>
      </c>
      <c r="AL816" s="31" t="b">
        <v>1</v>
      </c>
      <c r="AM816" s="31" t="b">
        <v>1</v>
      </c>
      <c r="AN816" s="31" t="s">
        <v>165</v>
      </c>
      <c r="AP816" t="s">
        <v>3631</v>
      </c>
      <c r="AQ816" t="s">
        <v>3632</v>
      </c>
      <c r="AR816" t="s">
        <v>3633</v>
      </c>
      <c r="AS816" t="s">
        <v>3634</v>
      </c>
      <c r="AT816" s="44" t="s">
        <v>48</v>
      </c>
      <c r="AU816" t="s">
        <v>3660</v>
      </c>
      <c r="AV816" t="s">
        <v>4307</v>
      </c>
      <c r="AW816" t="s">
        <v>4307</v>
      </c>
      <c r="AX816" t="s">
        <v>4308</v>
      </c>
      <c r="AY816" t="s">
        <v>4305</v>
      </c>
      <c r="AZ816" t="s">
        <v>4306</v>
      </c>
      <c r="BA816" t="s">
        <v>3630</v>
      </c>
      <c r="BB816"/>
      <c r="BE816" s="31" t="s">
        <v>3594</v>
      </c>
    </row>
    <row r="817" spans="1:57" s="35" customFormat="1" x14ac:dyDescent="0.45">
      <c r="A817" s="34">
        <v>45767.400775462957</v>
      </c>
      <c r="B817" s="35">
        <v>950994899</v>
      </c>
      <c r="C817" s="35" t="s">
        <v>3568</v>
      </c>
      <c r="D817" s="35">
        <v>2</v>
      </c>
      <c r="E817" s="35" t="s">
        <v>86</v>
      </c>
      <c r="G817" s="35">
        <v>3930</v>
      </c>
      <c r="H817" s="35" t="s">
        <v>1509</v>
      </c>
      <c r="I817" s="35">
        <v>1998</v>
      </c>
      <c r="J817" s="35" t="s">
        <v>1510</v>
      </c>
      <c r="K817" s="35" t="s">
        <v>1511</v>
      </c>
      <c r="L817" s="35" t="s">
        <v>1512</v>
      </c>
      <c r="M817" s="35" t="s">
        <v>1277</v>
      </c>
      <c r="N817" s="35" t="s">
        <v>102</v>
      </c>
      <c r="O817" s="35" t="s">
        <v>1563</v>
      </c>
      <c r="P817" s="35" t="s">
        <v>1575</v>
      </c>
      <c r="Q817" s="35">
        <v>0</v>
      </c>
      <c r="R817" s="35">
        <v>44.987789999999997</v>
      </c>
      <c r="S817" s="35">
        <v>78.996899999999997</v>
      </c>
      <c r="T817" s="35" t="s">
        <v>1576</v>
      </c>
      <c r="U817" s="35" t="s">
        <v>1577</v>
      </c>
      <c r="V817" s="35" t="s">
        <v>106</v>
      </c>
      <c r="X817" s="35">
        <v>50000</v>
      </c>
      <c r="Y817" s="35">
        <v>1993</v>
      </c>
      <c r="Z817" s="35">
        <v>6</v>
      </c>
      <c r="AA817" s="35">
        <v>13</v>
      </c>
      <c r="AB817" s="35">
        <v>1996</v>
      </c>
      <c r="AC817" s="35">
        <v>6</v>
      </c>
      <c r="AD817" s="35">
        <v>14</v>
      </c>
      <c r="AG817" s="35" t="s">
        <v>1571</v>
      </c>
      <c r="AJ817" s="35" t="s">
        <v>163</v>
      </c>
      <c r="AK817" s="35" t="s">
        <v>1567</v>
      </c>
      <c r="AL817" s="35" t="b">
        <v>1</v>
      </c>
      <c r="AM817" s="35" t="b">
        <v>1</v>
      </c>
      <c r="AN817" s="35" t="s">
        <v>165</v>
      </c>
      <c r="AP817" t="s">
        <v>3631</v>
      </c>
      <c r="AQ817" t="s">
        <v>3632</v>
      </c>
      <c r="AR817" t="s">
        <v>3633</v>
      </c>
      <c r="AS817" t="s">
        <v>3634</v>
      </c>
      <c r="AT817" s="44" t="s">
        <v>48</v>
      </c>
      <c r="AU817" t="s">
        <v>3660</v>
      </c>
      <c r="AV817" t="s">
        <v>4307</v>
      </c>
      <c r="AW817" t="s">
        <v>4307</v>
      </c>
      <c r="AX817" t="s">
        <v>4308</v>
      </c>
      <c r="AY817" t="s">
        <v>4305</v>
      </c>
      <c r="AZ817" t="s">
        <v>4306</v>
      </c>
      <c r="BA817" t="s">
        <v>3630</v>
      </c>
      <c r="BB817"/>
      <c r="BE817" s="35" t="s">
        <v>3594</v>
      </c>
    </row>
    <row r="818" spans="1:57" s="12" customFormat="1" x14ac:dyDescent="0.45">
      <c r="A818" s="11">
        <v>45767.40016203704</v>
      </c>
      <c r="B818" s="12">
        <v>950994899</v>
      </c>
      <c r="C818" s="12" t="s">
        <v>3568</v>
      </c>
      <c r="D818" s="12">
        <v>2</v>
      </c>
      <c r="E818" s="12" t="s">
        <v>86</v>
      </c>
      <c r="G818" s="12">
        <v>3930</v>
      </c>
      <c r="H818" s="12" t="s">
        <v>1509</v>
      </c>
      <c r="I818" s="12">
        <v>1998</v>
      </c>
      <c r="J818" s="12" t="s">
        <v>1510</v>
      </c>
      <c r="K818" s="12" t="s">
        <v>1511</v>
      </c>
      <c r="L818" s="12" t="s">
        <v>1512</v>
      </c>
      <c r="M818" s="12" t="s">
        <v>1277</v>
      </c>
      <c r="N818" s="12" t="s">
        <v>102</v>
      </c>
      <c r="O818" s="12" t="s">
        <v>1563</v>
      </c>
      <c r="P818" s="12" t="s">
        <v>1578</v>
      </c>
      <c r="Q818" s="12">
        <v>0</v>
      </c>
      <c r="R818" s="12">
        <v>44.987789999999997</v>
      </c>
      <c r="S818" s="12">
        <v>78.996899999999997</v>
      </c>
      <c r="T818" s="12" t="s">
        <v>1576</v>
      </c>
      <c r="U818" s="12" t="s">
        <v>1577</v>
      </c>
      <c r="V818" s="12" t="s">
        <v>106</v>
      </c>
      <c r="X818" s="12">
        <v>20000</v>
      </c>
      <c r="Y818" s="12">
        <v>1993</v>
      </c>
      <c r="Z818" s="12">
        <v>6</v>
      </c>
      <c r="AA818" s="12">
        <v>14</v>
      </c>
      <c r="AG818" s="12" t="s">
        <v>1571</v>
      </c>
      <c r="AJ818" s="12" t="s">
        <v>163</v>
      </c>
      <c r="AK818" s="12" t="s">
        <v>1567</v>
      </c>
      <c r="AL818" s="12" t="b">
        <v>1</v>
      </c>
      <c r="AM818" s="12" t="b">
        <v>1</v>
      </c>
      <c r="AN818" s="12" t="s">
        <v>165</v>
      </c>
      <c r="AP818" t="s">
        <v>3631</v>
      </c>
      <c r="AQ818" t="s">
        <v>3632</v>
      </c>
      <c r="AR818" t="s">
        <v>3633</v>
      </c>
      <c r="AS818" t="s">
        <v>3634</v>
      </c>
      <c r="AT818" s="44" t="s">
        <v>48</v>
      </c>
      <c r="AU818" t="s">
        <v>3660</v>
      </c>
      <c r="AV818" t="s">
        <v>4307</v>
      </c>
      <c r="AW818" t="s">
        <v>4307</v>
      </c>
      <c r="AX818" t="s">
        <v>4308</v>
      </c>
      <c r="AY818" t="s">
        <v>4305</v>
      </c>
      <c r="AZ818" t="s">
        <v>4306</v>
      </c>
      <c r="BA818" t="s">
        <v>3630</v>
      </c>
      <c r="BB818"/>
    </row>
    <row r="819" spans="1:57" s="12" customFormat="1" x14ac:dyDescent="0.45">
      <c r="A819" s="11">
        <v>45767.399895833332</v>
      </c>
      <c r="B819" s="12">
        <v>950994899</v>
      </c>
      <c r="C819" s="12" t="s">
        <v>3568</v>
      </c>
      <c r="D819" s="12">
        <v>1</v>
      </c>
      <c r="E819" s="12" t="s">
        <v>51</v>
      </c>
      <c r="G819" s="12">
        <v>3930</v>
      </c>
      <c r="H819" s="12" t="s">
        <v>1509</v>
      </c>
      <c r="I819" s="12">
        <v>1998</v>
      </c>
      <c r="J819" s="12" t="s">
        <v>1510</v>
      </c>
      <c r="K819" s="12" t="s">
        <v>1511</v>
      </c>
      <c r="L819" s="12" t="s">
        <v>1512</v>
      </c>
      <c r="M819" s="12" t="s">
        <v>1277</v>
      </c>
      <c r="N819" s="12" t="s">
        <v>102</v>
      </c>
      <c r="O819" s="12" t="s">
        <v>1563</v>
      </c>
      <c r="P819" s="12" t="s">
        <v>1578</v>
      </c>
      <c r="Q819" s="12">
        <v>0</v>
      </c>
      <c r="R819" s="12">
        <v>44.987789999999997</v>
      </c>
      <c r="S819" s="12">
        <v>78.996899999999997</v>
      </c>
      <c r="T819" s="12" t="s">
        <v>1576</v>
      </c>
      <c r="U819" s="12" t="s">
        <v>1577</v>
      </c>
      <c r="V819" s="12" t="s">
        <v>106</v>
      </c>
      <c r="X819" s="12">
        <v>20000</v>
      </c>
      <c r="Y819" s="12">
        <v>1993</v>
      </c>
      <c r="Z819" s="12">
        <v>6</v>
      </c>
      <c r="AA819" s="12">
        <v>14</v>
      </c>
      <c r="AG819" s="12" t="s">
        <v>1571</v>
      </c>
      <c r="AJ819" s="12" t="s">
        <v>163</v>
      </c>
      <c r="AK819" s="12" t="s">
        <v>1567</v>
      </c>
      <c r="AL819" s="12" t="b">
        <v>1</v>
      </c>
      <c r="AM819" s="12" t="b">
        <v>1</v>
      </c>
      <c r="AN819" s="12" t="s">
        <v>462</v>
      </c>
      <c r="AP819" t="s">
        <v>3631</v>
      </c>
      <c r="AQ819" t="s">
        <v>3632</v>
      </c>
      <c r="AR819" t="s">
        <v>3633</v>
      </c>
      <c r="AS819" t="s">
        <v>3634</v>
      </c>
      <c r="AT819" s="28" t="s">
        <v>48</v>
      </c>
      <c r="AU819" t="s">
        <v>3660</v>
      </c>
      <c r="AV819" t="s">
        <v>4307</v>
      </c>
      <c r="AW819" t="s">
        <v>4307</v>
      </c>
      <c r="AX819" t="s">
        <v>4308</v>
      </c>
      <c r="AY819" t="s">
        <v>4305</v>
      </c>
      <c r="AZ819" t="s">
        <v>4306</v>
      </c>
      <c r="BA819" t="s">
        <v>3630</v>
      </c>
      <c r="BB819" t="s">
        <v>4724</v>
      </c>
    </row>
    <row r="820" spans="1:57" s="12" customFormat="1" x14ac:dyDescent="0.45">
      <c r="A820" s="11">
        <v>45767.394583333327</v>
      </c>
      <c r="B820" s="12">
        <v>950994899</v>
      </c>
      <c r="C820" s="12" t="s">
        <v>3568</v>
      </c>
      <c r="D820" s="12">
        <v>1</v>
      </c>
      <c r="E820" s="12" t="s">
        <v>65</v>
      </c>
      <c r="G820" s="12">
        <v>3930</v>
      </c>
      <c r="H820" s="12" t="s">
        <v>1509</v>
      </c>
      <c r="I820" s="12">
        <v>1998</v>
      </c>
      <c r="J820" s="12" t="s">
        <v>1510</v>
      </c>
      <c r="K820" s="12" t="s">
        <v>1511</v>
      </c>
      <c r="L820" s="12" t="s">
        <v>1512</v>
      </c>
      <c r="M820" s="12" t="s">
        <v>1277</v>
      </c>
      <c r="N820" s="12" t="s">
        <v>102</v>
      </c>
      <c r="O820" s="12" t="s">
        <v>1579</v>
      </c>
      <c r="P820" s="12" t="s">
        <v>617</v>
      </c>
      <c r="Q820" s="12">
        <v>0</v>
      </c>
      <c r="R820" s="12">
        <v>44.492800000000003</v>
      </c>
      <c r="S820" s="12">
        <v>78.333399999999997</v>
      </c>
      <c r="T820" s="12" t="s">
        <v>1580</v>
      </c>
      <c r="U820" s="12" t="s">
        <v>1581</v>
      </c>
      <c r="V820" s="12" t="s">
        <v>106</v>
      </c>
      <c r="X820" s="12">
        <v>4000</v>
      </c>
      <c r="Y820" s="12">
        <v>1996</v>
      </c>
      <c r="Z820" s="12">
        <v>6</v>
      </c>
      <c r="AA820" s="12">
        <v>18</v>
      </c>
      <c r="AB820" s="12">
        <v>1996</v>
      </c>
      <c r="AC820" s="12">
        <v>6</v>
      </c>
      <c r="AD820" s="12">
        <v>20</v>
      </c>
      <c r="AG820" s="12" t="s">
        <v>1535</v>
      </c>
      <c r="AJ820" s="12" t="s">
        <v>163</v>
      </c>
      <c r="AK820" s="12" t="s">
        <v>1582</v>
      </c>
      <c r="AL820" s="12" t="b">
        <v>1</v>
      </c>
      <c r="AM820" s="12" t="b">
        <v>0</v>
      </c>
      <c r="AP820" t="s">
        <v>3631</v>
      </c>
      <c r="AQ820" t="s">
        <v>3632</v>
      </c>
      <c r="AR820" t="s">
        <v>3633</v>
      </c>
      <c r="AS820" t="s">
        <v>3634</v>
      </c>
      <c r="AT820" s="44" t="s">
        <v>48</v>
      </c>
      <c r="AU820" t="s">
        <v>3660</v>
      </c>
      <c r="AV820" t="s">
        <v>4311</v>
      </c>
      <c r="AW820" t="s">
        <v>4311</v>
      </c>
      <c r="AX820" t="s">
        <v>4312</v>
      </c>
      <c r="AY820" t="s">
        <v>4309</v>
      </c>
      <c r="AZ820" t="s">
        <v>4310</v>
      </c>
      <c r="BA820" t="s">
        <v>3630</v>
      </c>
      <c r="BB820"/>
    </row>
    <row r="821" spans="1:57" s="12" customFormat="1" x14ac:dyDescent="0.45">
      <c r="A821" s="11">
        <v>45767.393587962957</v>
      </c>
      <c r="B821" s="12">
        <v>950994899</v>
      </c>
      <c r="C821" s="12" t="s">
        <v>3568</v>
      </c>
      <c r="D821" s="12">
        <v>1</v>
      </c>
      <c r="E821" s="12" t="s">
        <v>65</v>
      </c>
      <c r="G821" s="12">
        <v>3930</v>
      </c>
      <c r="H821" s="12" t="s">
        <v>1509</v>
      </c>
      <c r="I821" s="12">
        <v>1998</v>
      </c>
      <c r="J821" s="12" t="s">
        <v>1510</v>
      </c>
      <c r="K821" s="12" t="s">
        <v>1511</v>
      </c>
      <c r="L821" s="12" t="s">
        <v>1512</v>
      </c>
      <c r="M821" s="12" t="s">
        <v>1277</v>
      </c>
      <c r="N821" s="12" t="s">
        <v>1583</v>
      </c>
      <c r="O821" s="12" t="s">
        <v>1584</v>
      </c>
      <c r="P821" s="12" t="s">
        <v>1585</v>
      </c>
      <c r="Q821" s="12">
        <v>0</v>
      </c>
      <c r="R821" s="12">
        <v>44.226939999999999</v>
      </c>
      <c r="S821" s="12">
        <v>73.895499999999998</v>
      </c>
      <c r="T821" s="12" t="s">
        <v>1586</v>
      </c>
      <c r="U821" s="12" t="s">
        <v>1587</v>
      </c>
      <c r="V821" s="12" t="s">
        <v>106</v>
      </c>
      <c r="X821" s="12">
        <v>4000</v>
      </c>
      <c r="Y821" s="12">
        <v>1996</v>
      </c>
      <c r="Z821" s="12">
        <v>5</v>
      </c>
      <c r="AA821" s="12">
        <v>31</v>
      </c>
      <c r="AB821" s="12">
        <v>1996</v>
      </c>
      <c r="AC821" s="12">
        <v>6</v>
      </c>
      <c r="AD821" s="12">
        <v>1</v>
      </c>
      <c r="AG821" s="12" t="s">
        <v>501</v>
      </c>
      <c r="AJ821" s="12" t="s">
        <v>163</v>
      </c>
      <c r="AK821" s="12" t="s">
        <v>1582</v>
      </c>
      <c r="AL821" s="12" t="b">
        <v>1</v>
      </c>
      <c r="AM821" s="12" t="b">
        <v>0</v>
      </c>
      <c r="AP821" t="s">
        <v>3631</v>
      </c>
      <c r="AQ821" t="s">
        <v>3632</v>
      </c>
      <c r="AR821" t="s">
        <v>3633</v>
      </c>
      <c r="AS821" t="s">
        <v>3634</v>
      </c>
      <c r="AT821" s="44" t="s">
        <v>48</v>
      </c>
      <c r="AU821" t="s">
        <v>3660</v>
      </c>
      <c r="AV821" t="s">
        <v>4311</v>
      </c>
      <c r="AW821" t="s">
        <v>4311</v>
      </c>
      <c r="AX821" t="s">
        <v>4312</v>
      </c>
      <c r="AY821" t="s">
        <v>4309</v>
      </c>
      <c r="AZ821" t="s">
        <v>4310</v>
      </c>
      <c r="BA821" t="s">
        <v>3630</v>
      </c>
      <c r="BB821"/>
    </row>
    <row r="822" spans="1:57" s="12" customFormat="1" x14ac:dyDescent="0.45">
      <c r="A822" s="11">
        <v>45767.390706018523</v>
      </c>
      <c r="B822" s="12">
        <v>950994899</v>
      </c>
      <c r="C822" s="12" t="s">
        <v>3568</v>
      </c>
      <c r="D822" s="12">
        <v>2</v>
      </c>
      <c r="E822" s="12" t="s">
        <v>86</v>
      </c>
      <c r="G822" s="12">
        <v>3930</v>
      </c>
      <c r="H822" s="12" t="s">
        <v>1509</v>
      </c>
      <c r="I822" s="12">
        <v>1998</v>
      </c>
      <c r="J822" s="12" t="s">
        <v>1510</v>
      </c>
      <c r="K822" s="12" t="s">
        <v>1511</v>
      </c>
      <c r="L822" s="12" t="s">
        <v>1512</v>
      </c>
      <c r="M822" s="12" t="s">
        <v>1277</v>
      </c>
      <c r="N822" s="12" t="s">
        <v>77</v>
      </c>
      <c r="O822" s="12" t="s">
        <v>893</v>
      </c>
      <c r="P822" s="12" t="s">
        <v>1588</v>
      </c>
      <c r="Q822" s="12">
        <v>0</v>
      </c>
      <c r="R822" s="12">
        <v>43.176279999999998</v>
      </c>
      <c r="S822" s="12">
        <v>76.406411000000006</v>
      </c>
      <c r="T822" s="12" t="s">
        <v>1589</v>
      </c>
      <c r="U822" s="12" t="s">
        <v>1590</v>
      </c>
      <c r="V822" s="12" t="s">
        <v>106</v>
      </c>
      <c r="X822" s="12">
        <v>4000</v>
      </c>
      <c r="Y822" s="12">
        <v>1997</v>
      </c>
      <c r="Z822" s="12">
        <v>4</v>
      </c>
      <c r="AA822" s="12">
        <v>27</v>
      </c>
      <c r="AG822" s="12" t="s">
        <v>1535</v>
      </c>
      <c r="AJ822" s="12" t="s">
        <v>163</v>
      </c>
      <c r="AK822" s="12" t="s">
        <v>1582</v>
      </c>
      <c r="AL822" s="12" t="b">
        <v>1</v>
      </c>
      <c r="AM822" s="12" t="b">
        <v>0</v>
      </c>
      <c r="AP822" t="s">
        <v>3631</v>
      </c>
      <c r="AQ822" t="s">
        <v>3632</v>
      </c>
      <c r="AR822" t="s">
        <v>3633</v>
      </c>
      <c r="AS822" t="s">
        <v>3634</v>
      </c>
      <c r="AT822" s="44" t="s">
        <v>48</v>
      </c>
      <c r="AU822" t="s">
        <v>3660</v>
      </c>
      <c r="AV822" t="s">
        <v>4311</v>
      </c>
      <c r="AW822" t="s">
        <v>4311</v>
      </c>
      <c r="AX822" t="s">
        <v>4312</v>
      </c>
      <c r="AY822" t="s">
        <v>4309</v>
      </c>
      <c r="AZ822" t="s">
        <v>4310</v>
      </c>
      <c r="BA822" t="s">
        <v>3630</v>
      </c>
      <c r="BB822"/>
    </row>
    <row r="823" spans="1:57" s="12" customFormat="1" x14ac:dyDescent="0.45">
      <c r="A823" s="11">
        <v>45767.390300925923</v>
      </c>
      <c r="B823" s="12">
        <v>950994899</v>
      </c>
      <c r="C823" s="12" t="s">
        <v>3568</v>
      </c>
      <c r="D823" s="12">
        <v>3</v>
      </c>
      <c r="E823" s="12" t="s">
        <v>846</v>
      </c>
      <c r="G823" s="12">
        <v>3930</v>
      </c>
      <c r="H823" s="12" t="s">
        <v>1509</v>
      </c>
      <c r="I823" s="12">
        <v>1998</v>
      </c>
      <c r="J823" s="12" t="s">
        <v>1510</v>
      </c>
      <c r="K823" s="12" t="s">
        <v>1511</v>
      </c>
      <c r="L823" s="12" t="s">
        <v>1512</v>
      </c>
      <c r="M823" s="12" t="s">
        <v>1277</v>
      </c>
      <c r="N823" s="12" t="s">
        <v>77</v>
      </c>
      <c r="O823" s="12" t="s">
        <v>893</v>
      </c>
      <c r="P823" s="12" t="s">
        <v>1588</v>
      </c>
      <c r="Q823" s="12">
        <v>0</v>
      </c>
      <c r="R823" s="12">
        <v>43.176279999999998</v>
      </c>
      <c r="S823" s="12">
        <v>76.406411000000006</v>
      </c>
      <c r="T823" s="12" t="s">
        <v>1589</v>
      </c>
      <c r="U823" s="12" t="s">
        <v>1590</v>
      </c>
      <c r="V823" s="12" t="s">
        <v>106</v>
      </c>
      <c r="X823" s="12">
        <v>4000</v>
      </c>
      <c r="Y823" s="12">
        <v>1995</v>
      </c>
      <c r="Z823" s="12">
        <v>4</v>
      </c>
      <c r="AA823" s="12">
        <v>30</v>
      </c>
      <c r="AG823" s="12" t="s">
        <v>1535</v>
      </c>
      <c r="AJ823" s="12" t="s">
        <v>163</v>
      </c>
      <c r="AK823" s="12" t="s">
        <v>1582</v>
      </c>
      <c r="AL823" s="12" t="b">
        <v>1</v>
      </c>
      <c r="AM823" s="12" t="b">
        <v>0</v>
      </c>
      <c r="AP823" t="s">
        <v>3631</v>
      </c>
      <c r="AQ823" t="s">
        <v>3632</v>
      </c>
      <c r="AR823" t="s">
        <v>3633</v>
      </c>
      <c r="AS823" t="s">
        <v>3634</v>
      </c>
      <c r="AT823" s="44" t="s">
        <v>48</v>
      </c>
      <c r="AU823" t="s">
        <v>3660</v>
      </c>
      <c r="AV823" t="s">
        <v>4311</v>
      </c>
      <c r="AW823" t="s">
        <v>4311</v>
      </c>
      <c r="AX823" t="s">
        <v>4312</v>
      </c>
      <c r="AY823" t="s">
        <v>4309</v>
      </c>
      <c r="AZ823" t="s">
        <v>4310</v>
      </c>
      <c r="BA823" t="s">
        <v>3630</v>
      </c>
      <c r="BB823"/>
    </row>
    <row r="824" spans="1:57" s="12" customFormat="1" x14ac:dyDescent="0.45">
      <c r="A824" s="11">
        <v>45767.389548611107</v>
      </c>
      <c r="B824" s="12">
        <v>950994899</v>
      </c>
      <c r="C824" s="12" t="s">
        <v>3568</v>
      </c>
      <c r="D824" s="12">
        <v>1</v>
      </c>
      <c r="E824" s="12" t="s">
        <v>51</v>
      </c>
      <c r="G824" s="12">
        <v>3930</v>
      </c>
      <c r="H824" s="12" t="s">
        <v>1509</v>
      </c>
      <c r="I824" s="12">
        <v>1998</v>
      </c>
      <c r="J824" s="12" t="s">
        <v>1510</v>
      </c>
      <c r="K824" s="12" t="s">
        <v>1511</v>
      </c>
      <c r="L824" s="12" t="s">
        <v>1512</v>
      </c>
      <c r="M824" s="12" t="s">
        <v>1277</v>
      </c>
      <c r="N824" s="12" t="s">
        <v>77</v>
      </c>
      <c r="O824" s="12" t="s">
        <v>806</v>
      </c>
      <c r="P824" s="12" t="s">
        <v>806</v>
      </c>
      <c r="Q824" s="12">
        <v>0</v>
      </c>
      <c r="R824" s="12">
        <v>43.865400000000001</v>
      </c>
      <c r="S824" s="12">
        <v>77.041799999999995</v>
      </c>
      <c r="T824" s="12" t="s">
        <v>1527</v>
      </c>
      <c r="U824" s="12" t="s">
        <v>1528</v>
      </c>
      <c r="V824" s="12" t="s">
        <v>106</v>
      </c>
      <c r="X824" s="12">
        <v>3000</v>
      </c>
      <c r="Y824" s="12">
        <v>1996</v>
      </c>
      <c r="Z824" s="12">
        <v>8</v>
      </c>
      <c r="AA824" s="12">
        <v>26</v>
      </c>
      <c r="AG824" s="12" t="s">
        <v>501</v>
      </c>
      <c r="AJ824" s="12" t="s">
        <v>163</v>
      </c>
      <c r="AK824" s="12" t="s">
        <v>1582</v>
      </c>
      <c r="AL824" s="12" t="b">
        <v>1</v>
      </c>
      <c r="AM824" s="12" t="b">
        <v>0</v>
      </c>
      <c r="AP824" t="s">
        <v>3631</v>
      </c>
      <c r="AQ824" t="s">
        <v>3632</v>
      </c>
      <c r="AR824" t="s">
        <v>3633</v>
      </c>
      <c r="AS824" t="s">
        <v>3634</v>
      </c>
      <c r="AT824" s="44" t="s">
        <v>48</v>
      </c>
      <c r="AU824" t="s">
        <v>3660</v>
      </c>
      <c r="AV824" t="s">
        <v>4311</v>
      </c>
      <c r="AW824" t="s">
        <v>4311</v>
      </c>
      <c r="AX824" t="s">
        <v>4312</v>
      </c>
      <c r="AY824" t="s">
        <v>4309</v>
      </c>
      <c r="AZ824" t="s">
        <v>4310</v>
      </c>
      <c r="BA824" t="s">
        <v>3630</v>
      </c>
      <c r="BB824"/>
    </row>
    <row r="825" spans="1:57" s="12" customFormat="1" x14ac:dyDescent="0.45">
      <c r="A825" s="11">
        <v>45767.388645833329</v>
      </c>
      <c r="B825" s="12">
        <v>950994899</v>
      </c>
      <c r="C825" s="12" t="s">
        <v>3568</v>
      </c>
      <c r="D825" s="12">
        <v>1</v>
      </c>
      <c r="E825" s="12" t="s">
        <v>65</v>
      </c>
      <c r="G825" s="12">
        <v>3930</v>
      </c>
      <c r="H825" s="12" t="s">
        <v>1509</v>
      </c>
      <c r="I825" s="12">
        <v>1998</v>
      </c>
      <c r="J825" s="12" t="s">
        <v>1510</v>
      </c>
      <c r="K825" s="12" t="s">
        <v>1511</v>
      </c>
      <c r="L825" s="12" t="s">
        <v>1512</v>
      </c>
      <c r="M825" s="12" t="s">
        <v>1277</v>
      </c>
      <c r="N825" s="12" t="s">
        <v>77</v>
      </c>
      <c r="O825" s="12" t="s">
        <v>852</v>
      </c>
      <c r="P825" s="12" t="s">
        <v>1591</v>
      </c>
      <c r="Q825" s="12">
        <v>0</v>
      </c>
      <c r="R825" s="12">
        <v>43.154989999999998</v>
      </c>
      <c r="S825" s="12">
        <v>77.058588999999998</v>
      </c>
      <c r="T825" s="12" t="s">
        <v>1544</v>
      </c>
      <c r="U825" s="12" t="s">
        <v>1545</v>
      </c>
      <c r="V825" s="12" t="s">
        <v>106</v>
      </c>
      <c r="X825" s="12">
        <v>1000</v>
      </c>
      <c r="Y825" s="12">
        <v>1995</v>
      </c>
      <c r="Z825" s="12">
        <v>8</v>
      </c>
      <c r="AA825" s="12">
        <v>12</v>
      </c>
      <c r="AG825" s="12" t="s">
        <v>501</v>
      </c>
      <c r="AJ825" s="12" t="s">
        <v>163</v>
      </c>
      <c r="AK825" s="12" t="s">
        <v>1582</v>
      </c>
      <c r="AL825" s="12" t="b">
        <v>1</v>
      </c>
      <c r="AM825" s="12" t="b">
        <v>0</v>
      </c>
      <c r="AP825" t="s">
        <v>3631</v>
      </c>
      <c r="AQ825" t="s">
        <v>3632</v>
      </c>
      <c r="AR825" t="s">
        <v>3633</v>
      </c>
      <c r="AS825" t="s">
        <v>3634</v>
      </c>
      <c r="AT825" s="44" t="s">
        <v>48</v>
      </c>
      <c r="AU825" t="s">
        <v>3660</v>
      </c>
      <c r="AV825" t="s">
        <v>4311</v>
      </c>
      <c r="AW825" t="s">
        <v>4311</v>
      </c>
      <c r="AX825" t="s">
        <v>4312</v>
      </c>
      <c r="AY825" t="s">
        <v>4309</v>
      </c>
      <c r="AZ825" t="s">
        <v>4310</v>
      </c>
      <c r="BA825" t="s">
        <v>3630</v>
      </c>
      <c r="BB825"/>
    </row>
    <row r="826" spans="1:57" s="12" customFormat="1" x14ac:dyDescent="0.45">
      <c r="A826" s="11">
        <v>45767.388113425928</v>
      </c>
      <c r="B826" s="12">
        <v>950994899</v>
      </c>
      <c r="C826" s="12" t="s">
        <v>3568</v>
      </c>
      <c r="D826" s="12">
        <v>3</v>
      </c>
      <c r="E826" s="12" t="s">
        <v>153</v>
      </c>
      <c r="G826" s="12">
        <v>3930</v>
      </c>
      <c r="H826" s="12" t="s">
        <v>1509</v>
      </c>
      <c r="I826" s="12">
        <v>1998</v>
      </c>
      <c r="J826" s="12" t="s">
        <v>1510</v>
      </c>
      <c r="K826" s="12" t="s">
        <v>1511</v>
      </c>
      <c r="L826" s="12" t="s">
        <v>1512</v>
      </c>
      <c r="M826" s="12" t="s">
        <v>1277</v>
      </c>
      <c r="N826" s="12" t="s">
        <v>77</v>
      </c>
      <c r="O826" s="12" t="s">
        <v>852</v>
      </c>
      <c r="P826" s="12" t="s">
        <v>1592</v>
      </c>
      <c r="Q826" s="12">
        <v>0</v>
      </c>
      <c r="R826" s="12">
        <v>43.221383000000003</v>
      </c>
      <c r="S826" s="12">
        <v>76.921525000000003</v>
      </c>
      <c r="T826" s="12" t="s">
        <v>1593</v>
      </c>
      <c r="U826" s="12" t="s">
        <v>1594</v>
      </c>
      <c r="V826" s="12" t="s">
        <v>106</v>
      </c>
      <c r="X826" s="12">
        <v>1000</v>
      </c>
      <c r="Y826" s="12">
        <v>1993</v>
      </c>
      <c r="Z826" s="12">
        <v>5</v>
      </c>
      <c r="AA826" s="12">
        <v>28</v>
      </c>
      <c r="AG826" s="12" t="s">
        <v>501</v>
      </c>
      <c r="AJ826" s="12" t="s">
        <v>163</v>
      </c>
      <c r="AK826" s="12" t="s">
        <v>1582</v>
      </c>
      <c r="AL826" s="12" t="b">
        <v>1</v>
      </c>
      <c r="AM826" s="12" t="b">
        <v>0</v>
      </c>
      <c r="AP826" t="s">
        <v>3631</v>
      </c>
      <c r="AQ826" t="s">
        <v>3632</v>
      </c>
      <c r="AR826" t="s">
        <v>3633</v>
      </c>
      <c r="AS826" t="s">
        <v>3634</v>
      </c>
      <c r="AT826" s="44" t="s">
        <v>48</v>
      </c>
      <c r="AU826" t="s">
        <v>3660</v>
      </c>
      <c r="AV826" t="s">
        <v>4311</v>
      </c>
      <c r="AW826" t="s">
        <v>4311</v>
      </c>
      <c r="AX826" t="s">
        <v>4312</v>
      </c>
      <c r="AY826" t="s">
        <v>4309</v>
      </c>
      <c r="AZ826" t="s">
        <v>4310</v>
      </c>
      <c r="BA826" t="s">
        <v>3630</v>
      </c>
      <c r="BB826"/>
    </row>
    <row r="827" spans="1:57" s="12" customFormat="1" x14ac:dyDescent="0.45">
      <c r="A827" s="11">
        <v>45767.387708333343</v>
      </c>
      <c r="B827" s="12">
        <v>950994899</v>
      </c>
      <c r="C827" s="12" t="s">
        <v>3568</v>
      </c>
      <c r="D827" s="12">
        <v>3</v>
      </c>
      <c r="E827" s="12" t="s">
        <v>265</v>
      </c>
      <c r="G827" s="12">
        <v>3930</v>
      </c>
      <c r="H827" s="12" t="s">
        <v>1509</v>
      </c>
      <c r="I827" s="12">
        <v>1998</v>
      </c>
      <c r="J827" s="12" t="s">
        <v>1510</v>
      </c>
      <c r="K827" s="12" t="s">
        <v>1511</v>
      </c>
      <c r="L827" s="12" t="s">
        <v>1512</v>
      </c>
      <c r="M827" s="12" t="s">
        <v>1277</v>
      </c>
      <c r="N827" s="12" t="s">
        <v>77</v>
      </c>
      <c r="O827" s="12" t="s">
        <v>852</v>
      </c>
      <c r="P827" s="12" t="s">
        <v>1592</v>
      </c>
      <c r="Q827" s="12">
        <v>0</v>
      </c>
      <c r="R827" s="12">
        <v>43.221383000000003</v>
      </c>
      <c r="S827" s="12">
        <v>76.921525000000003</v>
      </c>
      <c r="T827" s="12" t="s">
        <v>1593</v>
      </c>
      <c r="U827" s="12" t="s">
        <v>1594</v>
      </c>
      <c r="V827" s="12" t="s">
        <v>106</v>
      </c>
      <c r="X827" s="12">
        <v>1000</v>
      </c>
      <c r="Y827" s="12">
        <v>1995</v>
      </c>
      <c r="Z827" s="12">
        <v>7</v>
      </c>
      <c r="AA827" s="12">
        <v>25</v>
      </c>
      <c r="AG827" s="12" t="s">
        <v>501</v>
      </c>
      <c r="AJ827" s="12" t="s">
        <v>163</v>
      </c>
      <c r="AK827" s="12" t="s">
        <v>1582</v>
      </c>
      <c r="AL827" s="12" t="b">
        <v>1</v>
      </c>
      <c r="AM827" s="12" t="b">
        <v>0</v>
      </c>
      <c r="AP827" t="s">
        <v>3631</v>
      </c>
      <c r="AQ827" t="s">
        <v>3632</v>
      </c>
      <c r="AR827" t="s">
        <v>3633</v>
      </c>
      <c r="AS827" t="s">
        <v>3634</v>
      </c>
      <c r="AT827" s="44" t="s">
        <v>48</v>
      </c>
      <c r="AU827" t="s">
        <v>3660</v>
      </c>
      <c r="AV827" t="s">
        <v>4311</v>
      </c>
      <c r="AW827" t="s">
        <v>4311</v>
      </c>
      <c r="AX827" t="s">
        <v>4312</v>
      </c>
      <c r="AY827" t="s">
        <v>4309</v>
      </c>
      <c r="AZ827" t="s">
        <v>4310</v>
      </c>
      <c r="BA827" t="s">
        <v>3630</v>
      </c>
      <c r="BB827"/>
    </row>
    <row r="828" spans="1:57" s="12" customFormat="1" x14ac:dyDescent="0.45">
      <c r="A828" s="11">
        <v>45767.385324074072</v>
      </c>
      <c r="B828" s="12">
        <v>950994899</v>
      </c>
      <c r="C828" s="12" t="s">
        <v>3568</v>
      </c>
      <c r="D828" s="12">
        <v>1</v>
      </c>
      <c r="E828" s="12" t="s">
        <v>277</v>
      </c>
      <c r="G828" s="12">
        <v>3930</v>
      </c>
      <c r="H828" s="12" t="s">
        <v>1509</v>
      </c>
      <c r="I828" s="12">
        <v>1998</v>
      </c>
      <c r="J828" s="12" t="s">
        <v>1510</v>
      </c>
      <c r="K828" s="12" t="s">
        <v>1511</v>
      </c>
      <c r="L828" s="12" t="s">
        <v>1512</v>
      </c>
      <c r="M828" s="12" t="s">
        <v>1277</v>
      </c>
      <c r="N828" s="12" t="s">
        <v>77</v>
      </c>
      <c r="O828" s="12" t="s">
        <v>852</v>
      </c>
      <c r="P828" s="12" t="s">
        <v>1595</v>
      </c>
      <c r="Q828" s="12">
        <v>0</v>
      </c>
      <c r="R828" s="12">
        <v>43.154989999999998</v>
      </c>
      <c r="S828" s="12">
        <v>77.058588999999998</v>
      </c>
      <c r="T828" s="12" t="s">
        <v>1544</v>
      </c>
      <c r="U828" s="12" t="s">
        <v>1545</v>
      </c>
      <c r="V828" s="12" t="s">
        <v>106</v>
      </c>
      <c r="X828" s="12">
        <v>1000</v>
      </c>
      <c r="Y828" s="12">
        <v>1993</v>
      </c>
      <c r="AG828" s="12" t="s">
        <v>1546</v>
      </c>
      <c r="AJ828" s="12" t="s">
        <v>163</v>
      </c>
      <c r="AK828" s="12" t="s">
        <v>1596</v>
      </c>
      <c r="AL828" s="12" t="b">
        <v>1</v>
      </c>
      <c r="AM828" s="12" t="b">
        <v>0</v>
      </c>
      <c r="AP828" t="s">
        <v>3631</v>
      </c>
      <c r="AQ828" t="s">
        <v>3632</v>
      </c>
      <c r="AR828" t="s">
        <v>3633</v>
      </c>
      <c r="AS828" t="s">
        <v>3634</v>
      </c>
      <c r="AT828" s="44" t="s">
        <v>48</v>
      </c>
      <c r="AU828" t="s">
        <v>3660</v>
      </c>
      <c r="AV828" t="s">
        <v>4315</v>
      </c>
      <c r="AW828" t="s">
        <v>4315</v>
      </c>
      <c r="AX828" t="s">
        <v>3635</v>
      </c>
      <c r="AY828" t="s">
        <v>4313</v>
      </c>
      <c r="AZ828" t="s">
        <v>4314</v>
      </c>
      <c r="BA828" t="s">
        <v>3630</v>
      </c>
      <c r="BB828"/>
    </row>
    <row r="829" spans="1:57" s="12" customFormat="1" x14ac:dyDescent="0.45">
      <c r="A829" s="11">
        <v>45767.383645833332</v>
      </c>
      <c r="B829" s="12">
        <v>950994899</v>
      </c>
      <c r="C829" s="12" t="s">
        <v>3568</v>
      </c>
      <c r="D829" s="12">
        <v>2</v>
      </c>
      <c r="E829" s="12" t="s">
        <v>247</v>
      </c>
      <c r="G829" s="12">
        <v>3930</v>
      </c>
      <c r="H829" s="12" t="s">
        <v>1509</v>
      </c>
      <c r="I829" s="12">
        <v>1998</v>
      </c>
      <c r="J829" s="12" t="s">
        <v>1510</v>
      </c>
      <c r="K829" s="12" t="s">
        <v>1511</v>
      </c>
      <c r="L829" s="12" t="s">
        <v>1512</v>
      </c>
      <c r="M829" s="12" t="s">
        <v>1277</v>
      </c>
      <c r="N829" s="12" t="s">
        <v>77</v>
      </c>
      <c r="O829" s="12" t="s">
        <v>806</v>
      </c>
      <c r="P829" s="12" t="s">
        <v>1597</v>
      </c>
      <c r="Q829" s="12">
        <v>0</v>
      </c>
      <c r="R829" s="12">
        <v>44.070300000000003</v>
      </c>
      <c r="S829" s="12">
        <v>77.028400000000005</v>
      </c>
      <c r="T829" s="12" t="s">
        <v>1598</v>
      </c>
      <c r="U829" s="12" t="s">
        <v>1599</v>
      </c>
      <c r="V829" s="12" t="s">
        <v>106</v>
      </c>
      <c r="X829" s="12">
        <v>3000</v>
      </c>
      <c r="Y829" s="12">
        <v>1995</v>
      </c>
      <c r="Z829" s="12">
        <v>4</v>
      </c>
      <c r="AA829" s="12">
        <v>1</v>
      </c>
      <c r="AB829" s="12">
        <v>1995</v>
      </c>
      <c r="AC829" s="12">
        <v>4</v>
      </c>
      <c r="AD829" s="12">
        <v>3</v>
      </c>
      <c r="AG829" s="12" t="s">
        <v>470</v>
      </c>
      <c r="AI829" s="12" t="s">
        <v>48</v>
      </c>
      <c r="AJ829" s="12" t="s">
        <v>99</v>
      </c>
      <c r="AK829" s="12" t="s">
        <v>100</v>
      </c>
      <c r="AL829" s="12" t="b">
        <v>1</v>
      </c>
      <c r="AM829" s="12" t="b">
        <v>0</v>
      </c>
      <c r="AP829" t="s">
        <v>3631</v>
      </c>
      <c r="AQ829" t="s">
        <v>3632</v>
      </c>
      <c r="AR829" t="s">
        <v>3633</v>
      </c>
      <c r="AS829" t="s">
        <v>3634</v>
      </c>
      <c r="AT829" s="44" t="s">
        <v>48</v>
      </c>
      <c r="AU829" t="s">
        <v>99</v>
      </c>
      <c r="AV829" t="s">
        <v>3639</v>
      </c>
      <c r="AW829" t="s">
        <v>3639</v>
      </c>
      <c r="AX829" t="s">
        <v>3641</v>
      </c>
      <c r="AY829" t="s">
        <v>3639</v>
      </c>
      <c r="AZ829" t="s">
        <v>3640</v>
      </c>
      <c r="BA829" t="s">
        <v>3630</v>
      </c>
      <c r="BB829"/>
    </row>
    <row r="830" spans="1:57" s="12" customFormat="1" x14ac:dyDescent="0.45">
      <c r="A830" s="11">
        <v>45767.382268518522</v>
      </c>
      <c r="B830" s="12">
        <v>950994899</v>
      </c>
      <c r="C830" s="12" t="s">
        <v>3568</v>
      </c>
      <c r="D830" s="12">
        <v>1</v>
      </c>
      <c r="E830" s="12" t="s">
        <v>65</v>
      </c>
      <c r="G830" s="12">
        <v>3930</v>
      </c>
      <c r="H830" s="12" t="s">
        <v>1509</v>
      </c>
      <c r="I830" s="12">
        <v>1998</v>
      </c>
      <c r="J830" s="12" t="s">
        <v>1510</v>
      </c>
      <c r="K830" s="12" t="s">
        <v>1511</v>
      </c>
      <c r="L830" s="12" t="s">
        <v>1512</v>
      </c>
      <c r="M830" s="12" t="s">
        <v>1277</v>
      </c>
      <c r="N830" s="12" t="s">
        <v>77</v>
      </c>
      <c r="O830" s="12" t="s">
        <v>806</v>
      </c>
      <c r="P830" s="12" t="s">
        <v>806</v>
      </c>
      <c r="Q830" s="12">
        <v>0</v>
      </c>
      <c r="R830" s="12">
        <v>43.854799999999997</v>
      </c>
      <c r="S830" s="12">
        <v>77.061580000000006</v>
      </c>
      <c r="T830" s="12" t="s">
        <v>1600</v>
      </c>
      <c r="U830" s="12" t="s">
        <v>1601</v>
      </c>
      <c r="V830" s="12" t="s">
        <v>106</v>
      </c>
      <c r="X830" s="12">
        <v>5000</v>
      </c>
      <c r="Y830" s="12">
        <v>1992</v>
      </c>
      <c r="Z830" s="12">
        <v>6</v>
      </c>
      <c r="AA830" s="12">
        <v>10</v>
      </c>
      <c r="AG830" s="12" t="s">
        <v>1602</v>
      </c>
      <c r="AI830" s="12" t="s">
        <v>48</v>
      </c>
      <c r="AJ830" s="12" t="s">
        <v>99</v>
      </c>
      <c r="AK830" s="12" t="s">
        <v>100</v>
      </c>
      <c r="AL830" s="12" t="b">
        <v>1</v>
      </c>
      <c r="AM830" s="12" t="b">
        <v>0</v>
      </c>
      <c r="AP830" t="s">
        <v>3631</v>
      </c>
      <c r="AQ830" t="s">
        <v>3632</v>
      </c>
      <c r="AR830" t="s">
        <v>3633</v>
      </c>
      <c r="AS830" t="s">
        <v>3634</v>
      </c>
      <c r="AT830" s="44" t="s">
        <v>48</v>
      </c>
      <c r="AU830" t="s">
        <v>99</v>
      </c>
      <c r="AV830" t="s">
        <v>3639</v>
      </c>
      <c r="AW830" t="s">
        <v>3639</v>
      </c>
      <c r="AX830" t="s">
        <v>3641</v>
      </c>
      <c r="AY830" t="s">
        <v>3639</v>
      </c>
      <c r="AZ830" t="s">
        <v>3640</v>
      </c>
      <c r="BA830" t="s">
        <v>3630</v>
      </c>
      <c r="BB830"/>
    </row>
    <row r="831" spans="1:57" s="12" customFormat="1" x14ac:dyDescent="0.45">
      <c r="A831" s="11">
        <v>45767.380393518513</v>
      </c>
      <c r="B831" s="12">
        <v>950994899</v>
      </c>
      <c r="C831" s="12" t="s">
        <v>3568</v>
      </c>
      <c r="D831" s="12">
        <v>1</v>
      </c>
      <c r="E831" s="12" t="s">
        <v>65</v>
      </c>
      <c r="G831" s="12">
        <v>3930</v>
      </c>
      <c r="H831" s="12" t="s">
        <v>1509</v>
      </c>
      <c r="I831" s="12">
        <v>1998</v>
      </c>
      <c r="J831" s="12" t="s">
        <v>1510</v>
      </c>
      <c r="K831" s="12" t="s">
        <v>1511</v>
      </c>
      <c r="L831" s="12" t="s">
        <v>1512</v>
      </c>
      <c r="M831" s="12" t="s">
        <v>1277</v>
      </c>
      <c r="N831" s="12" t="s">
        <v>77</v>
      </c>
      <c r="O831" s="12" t="s">
        <v>1603</v>
      </c>
      <c r="P831" s="12" t="s">
        <v>1604</v>
      </c>
      <c r="Q831" s="12">
        <v>0</v>
      </c>
      <c r="R831" s="12">
        <v>44.249499999999998</v>
      </c>
      <c r="S831" s="12">
        <v>76.866690000000006</v>
      </c>
      <c r="T831" s="12" t="s">
        <v>1605</v>
      </c>
      <c r="U831" s="12" t="s">
        <v>1606</v>
      </c>
      <c r="V831" s="12" t="s">
        <v>106</v>
      </c>
      <c r="X831" s="12">
        <v>50000</v>
      </c>
      <c r="Y831" s="12">
        <v>1984</v>
      </c>
      <c r="Z831" s="12">
        <v>7</v>
      </c>
      <c r="AA831" s="12">
        <v>9</v>
      </c>
      <c r="AG831" s="12" t="s">
        <v>1607</v>
      </c>
      <c r="AI831" s="12" t="s">
        <v>48</v>
      </c>
      <c r="AJ831" s="12" t="s">
        <v>99</v>
      </c>
      <c r="AK831" s="12" t="s">
        <v>100</v>
      </c>
      <c r="AL831" s="12" t="b">
        <v>1</v>
      </c>
      <c r="AM831" s="12" t="b">
        <v>0</v>
      </c>
      <c r="AP831" t="s">
        <v>3631</v>
      </c>
      <c r="AQ831" t="s">
        <v>3632</v>
      </c>
      <c r="AR831" t="s">
        <v>3633</v>
      </c>
      <c r="AS831" t="s">
        <v>3634</v>
      </c>
      <c r="AT831" s="44" t="s">
        <v>48</v>
      </c>
      <c r="AU831" t="s">
        <v>99</v>
      </c>
      <c r="AV831" t="s">
        <v>3639</v>
      </c>
      <c r="AW831" t="s">
        <v>3639</v>
      </c>
      <c r="AX831" t="s">
        <v>3641</v>
      </c>
      <c r="AY831" t="s">
        <v>3639</v>
      </c>
      <c r="AZ831" t="s">
        <v>3640</v>
      </c>
      <c r="BA831" t="s">
        <v>3630</v>
      </c>
      <c r="BB831"/>
    </row>
    <row r="832" spans="1:57" s="12" customFormat="1" x14ac:dyDescent="0.45">
      <c r="A832" s="11">
        <v>45767.378055555557</v>
      </c>
      <c r="B832" s="12">
        <v>950994899</v>
      </c>
      <c r="C832" s="12" t="s">
        <v>3568</v>
      </c>
      <c r="D832" s="12">
        <v>6</v>
      </c>
      <c r="E832" s="12" t="s">
        <v>1197</v>
      </c>
      <c r="G832" s="12">
        <v>3930</v>
      </c>
      <c r="H832" s="12" t="s">
        <v>1509</v>
      </c>
      <c r="I832" s="12">
        <v>1998</v>
      </c>
      <c r="J832" s="12" t="s">
        <v>1510</v>
      </c>
      <c r="K832" s="12" t="s">
        <v>1511</v>
      </c>
      <c r="L832" s="12" t="s">
        <v>1512</v>
      </c>
      <c r="M832" s="12" t="s">
        <v>1277</v>
      </c>
      <c r="N832" s="12" t="s">
        <v>77</v>
      </c>
      <c r="O832" s="12" t="s">
        <v>1608</v>
      </c>
      <c r="P832" s="12" t="s">
        <v>1609</v>
      </c>
      <c r="Q832" s="12">
        <v>0</v>
      </c>
      <c r="R832" s="12">
        <v>43.224299999999999</v>
      </c>
      <c r="S832" s="12">
        <v>79.252300000000005</v>
      </c>
      <c r="T832" s="12" t="s">
        <v>1610</v>
      </c>
      <c r="U832" s="12" t="s">
        <v>1611</v>
      </c>
      <c r="V832" s="12" t="s">
        <v>106</v>
      </c>
      <c r="X832" s="12">
        <v>5000</v>
      </c>
      <c r="Y832" s="12">
        <v>1995</v>
      </c>
      <c r="Z832" s="12">
        <v>6</v>
      </c>
      <c r="AA832" s="12">
        <v>26</v>
      </c>
      <c r="AG832" s="12" t="s">
        <v>162</v>
      </c>
      <c r="AI832" s="12" t="s">
        <v>48</v>
      </c>
      <c r="AJ832" s="12" t="s">
        <v>99</v>
      </c>
      <c r="AK832" s="12" t="s">
        <v>100</v>
      </c>
      <c r="AL832" s="12" t="b">
        <v>1</v>
      </c>
      <c r="AM832" s="12" t="b">
        <v>0</v>
      </c>
      <c r="AP832" t="s">
        <v>3631</v>
      </c>
      <c r="AQ832" t="s">
        <v>3632</v>
      </c>
      <c r="AR832" t="s">
        <v>3633</v>
      </c>
      <c r="AS832" t="s">
        <v>3634</v>
      </c>
      <c r="AT832" s="44" t="s">
        <v>48</v>
      </c>
      <c r="AU832" t="s">
        <v>99</v>
      </c>
      <c r="AV832" t="s">
        <v>3639</v>
      </c>
      <c r="AW832" t="s">
        <v>3639</v>
      </c>
      <c r="AX832" t="s">
        <v>3641</v>
      </c>
      <c r="AY832" t="s">
        <v>3639</v>
      </c>
      <c r="AZ832" t="s">
        <v>3640</v>
      </c>
      <c r="BA832" t="s">
        <v>3630</v>
      </c>
      <c r="BB832"/>
    </row>
    <row r="833" spans="1:54" s="12" customFormat="1" x14ac:dyDescent="0.45">
      <c r="A833" s="11">
        <v>45767.375856481478</v>
      </c>
      <c r="B833" s="12">
        <v>950994899</v>
      </c>
      <c r="C833" s="12" t="s">
        <v>3568</v>
      </c>
      <c r="D833" s="12">
        <v>1</v>
      </c>
      <c r="E833" s="12" t="s">
        <v>65</v>
      </c>
      <c r="G833" s="12">
        <v>3930</v>
      </c>
      <c r="H833" s="12" t="s">
        <v>1509</v>
      </c>
      <c r="I833" s="12">
        <v>1998</v>
      </c>
      <c r="J833" s="12" t="s">
        <v>1510</v>
      </c>
      <c r="K833" s="12" t="s">
        <v>1511</v>
      </c>
      <c r="L833" s="12" t="s">
        <v>1512</v>
      </c>
      <c r="M833" s="12" t="s">
        <v>1277</v>
      </c>
      <c r="N833" s="12" t="s">
        <v>77</v>
      </c>
      <c r="O833" s="12" t="s">
        <v>1612</v>
      </c>
      <c r="P833" s="12" t="s">
        <v>1588</v>
      </c>
      <c r="Q833" s="12">
        <v>0</v>
      </c>
      <c r="R833" s="12">
        <v>43.176279999999998</v>
      </c>
      <c r="S833" s="12">
        <v>76.406411000000006</v>
      </c>
      <c r="T833" s="12" t="s">
        <v>1589</v>
      </c>
      <c r="U833" s="12" t="s">
        <v>1590</v>
      </c>
      <c r="V833" s="12" t="s">
        <v>106</v>
      </c>
      <c r="X833" s="12">
        <v>5000</v>
      </c>
      <c r="Y833" s="12">
        <v>1994</v>
      </c>
      <c r="Z833" s="12">
        <v>6</v>
      </c>
      <c r="AA833" s="12">
        <v>25</v>
      </c>
      <c r="AB833" s="12">
        <v>1994</v>
      </c>
      <c r="AC833" s="12">
        <v>6</v>
      </c>
      <c r="AD833" s="12">
        <v>26</v>
      </c>
      <c r="AG833" s="12" t="s">
        <v>1535</v>
      </c>
      <c r="AI833" s="12" t="s">
        <v>48</v>
      </c>
      <c r="AJ833" s="12" t="s">
        <v>99</v>
      </c>
      <c r="AK833" s="12" t="s">
        <v>1613</v>
      </c>
      <c r="AL833" s="12" t="b">
        <v>1</v>
      </c>
      <c r="AM833" s="12" t="b">
        <v>0</v>
      </c>
      <c r="AP833" t="s">
        <v>3631</v>
      </c>
      <c r="AQ833" t="s">
        <v>3632</v>
      </c>
      <c r="AR833" t="s">
        <v>3633</v>
      </c>
      <c r="AS833" t="s">
        <v>3634</v>
      </c>
      <c r="AT833" s="44" t="s">
        <v>48</v>
      </c>
      <c r="AU833" t="s">
        <v>99</v>
      </c>
      <c r="AV833" t="s">
        <v>4316</v>
      </c>
      <c r="AW833" t="s">
        <v>4316</v>
      </c>
      <c r="AX833" t="s">
        <v>4318</v>
      </c>
      <c r="AY833" t="s">
        <v>4316</v>
      </c>
      <c r="AZ833" t="s">
        <v>4317</v>
      </c>
      <c r="BA833" t="s">
        <v>3630</v>
      </c>
      <c r="BB833"/>
    </row>
    <row r="834" spans="1:54" s="12" customFormat="1" x14ac:dyDescent="0.45">
      <c r="A834" s="11">
        <v>45767.374016203699</v>
      </c>
      <c r="B834" s="12">
        <v>950994899</v>
      </c>
      <c r="C834" s="12" t="s">
        <v>3568</v>
      </c>
      <c r="D834" s="12">
        <v>1</v>
      </c>
      <c r="E834" s="12" t="s">
        <v>277</v>
      </c>
      <c r="G834" s="12">
        <v>3930</v>
      </c>
      <c r="H834" s="12" t="s">
        <v>1509</v>
      </c>
      <c r="I834" s="12">
        <v>1998</v>
      </c>
      <c r="J834" s="12" t="s">
        <v>1510</v>
      </c>
      <c r="K834" s="12" t="s">
        <v>1511</v>
      </c>
      <c r="L834" s="12" t="s">
        <v>1512</v>
      </c>
      <c r="M834" s="12" t="s">
        <v>1277</v>
      </c>
      <c r="N834" s="12" t="s">
        <v>77</v>
      </c>
      <c r="O834" s="12" t="s">
        <v>852</v>
      </c>
      <c r="P834" s="12" t="s">
        <v>1614</v>
      </c>
      <c r="Q834" s="12">
        <v>0</v>
      </c>
      <c r="R834" s="12">
        <v>43.532899999999998</v>
      </c>
      <c r="S834" s="12">
        <v>76.773870000000002</v>
      </c>
      <c r="T834" s="12" t="s">
        <v>1615</v>
      </c>
      <c r="U834" s="12" t="s">
        <v>1616</v>
      </c>
      <c r="V834" s="12" t="s">
        <v>106</v>
      </c>
      <c r="X834" s="12">
        <v>50000</v>
      </c>
      <c r="Y834" s="12">
        <v>1995</v>
      </c>
      <c r="AG834" s="12" t="s">
        <v>1546</v>
      </c>
      <c r="AJ834" s="12" t="s">
        <v>1617</v>
      </c>
      <c r="AK834" s="12" t="s">
        <v>1618</v>
      </c>
      <c r="AL834" s="12" t="b">
        <v>1</v>
      </c>
      <c r="AM834" s="12" t="b">
        <v>0</v>
      </c>
      <c r="AP834" t="s">
        <v>3631</v>
      </c>
      <c r="AQ834" t="s">
        <v>3632</v>
      </c>
      <c r="AR834" t="s">
        <v>3633</v>
      </c>
      <c r="AS834" t="s">
        <v>3634</v>
      </c>
      <c r="AT834" s="44" t="s">
        <v>48</v>
      </c>
      <c r="AU834" t="s">
        <v>1617</v>
      </c>
      <c r="AV834" t="s">
        <v>4319</v>
      </c>
      <c r="AW834" t="s">
        <v>4319</v>
      </c>
      <c r="AX834" t="s">
        <v>4321</v>
      </c>
      <c r="AY834" t="s">
        <v>4319</v>
      </c>
      <c r="AZ834" t="s">
        <v>4320</v>
      </c>
      <c r="BA834" t="s">
        <v>3630</v>
      </c>
      <c r="BB834"/>
    </row>
    <row r="835" spans="1:54" s="12" customFormat="1" x14ac:dyDescent="0.45">
      <c r="A835" s="11">
        <v>45767.371874999997</v>
      </c>
      <c r="B835" s="12">
        <v>950994899</v>
      </c>
      <c r="C835" s="12" t="s">
        <v>3568</v>
      </c>
      <c r="D835" s="12">
        <v>1</v>
      </c>
      <c r="E835" s="12" t="s">
        <v>51</v>
      </c>
      <c r="G835" s="12">
        <v>3930</v>
      </c>
      <c r="H835" s="12" t="s">
        <v>1509</v>
      </c>
      <c r="I835" s="12">
        <v>1998</v>
      </c>
      <c r="J835" s="12" t="s">
        <v>1510</v>
      </c>
      <c r="K835" s="12" t="s">
        <v>1511</v>
      </c>
      <c r="L835" s="12" t="s">
        <v>1512</v>
      </c>
      <c r="M835" s="12" t="s">
        <v>1277</v>
      </c>
      <c r="N835" s="12" t="s">
        <v>77</v>
      </c>
      <c r="O835" s="12" t="s">
        <v>883</v>
      </c>
      <c r="P835" s="12" t="s">
        <v>1619</v>
      </c>
      <c r="Q835" s="12">
        <v>0</v>
      </c>
      <c r="R835" s="12">
        <v>43.303440999999999</v>
      </c>
      <c r="S835" s="12">
        <v>77.235200000000006</v>
      </c>
      <c r="T835" s="12" t="s">
        <v>1620</v>
      </c>
      <c r="U835" s="12" t="s">
        <v>1621</v>
      </c>
      <c r="V835" s="12" t="s">
        <v>106</v>
      </c>
      <c r="X835" s="12">
        <v>5000</v>
      </c>
      <c r="Y835" s="12">
        <v>1993</v>
      </c>
      <c r="Z835" s="12">
        <v>8</v>
      </c>
      <c r="AA835" s="12">
        <v>13</v>
      </c>
      <c r="AG835" s="12" t="s">
        <v>1607</v>
      </c>
      <c r="AJ835" s="12" t="s">
        <v>1617</v>
      </c>
      <c r="AK835" s="12" t="s">
        <v>1618</v>
      </c>
      <c r="AL835" s="12" t="b">
        <v>1</v>
      </c>
      <c r="AM835" s="12" t="b">
        <v>0</v>
      </c>
      <c r="AP835" t="s">
        <v>3631</v>
      </c>
      <c r="AQ835" t="s">
        <v>3632</v>
      </c>
      <c r="AR835" t="s">
        <v>3633</v>
      </c>
      <c r="AS835" t="s">
        <v>3634</v>
      </c>
      <c r="AT835" s="44" t="s">
        <v>48</v>
      </c>
      <c r="AU835" t="s">
        <v>1617</v>
      </c>
      <c r="AV835" t="s">
        <v>4319</v>
      </c>
      <c r="AW835" t="s">
        <v>4319</v>
      </c>
      <c r="AX835" t="s">
        <v>4321</v>
      </c>
      <c r="AY835" t="s">
        <v>4319</v>
      </c>
      <c r="AZ835" t="s">
        <v>4320</v>
      </c>
      <c r="BA835" t="s">
        <v>3630</v>
      </c>
      <c r="BB835"/>
    </row>
    <row r="836" spans="1:54" s="12" customFormat="1" x14ac:dyDescent="0.45">
      <c r="A836" s="11">
        <v>45767.369131944448</v>
      </c>
      <c r="B836" s="12">
        <v>950994899</v>
      </c>
      <c r="C836" s="12" t="s">
        <v>3568</v>
      </c>
      <c r="D836" s="12">
        <v>1</v>
      </c>
      <c r="E836" s="12" t="s">
        <v>277</v>
      </c>
      <c r="G836" s="12">
        <v>3930</v>
      </c>
      <c r="H836" s="12" t="s">
        <v>1509</v>
      </c>
      <c r="I836" s="12">
        <v>1998</v>
      </c>
      <c r="J836" s="12" t="s">
        <v>1510</v>
      </c>
      <c r="K836" s="12" t="s">
        <v>1511</v>
      </c>
      <c r="L836" s="12" t="s">
        <v>1512</v>
      </c>
      <c r="M836" s="12" t="s">
        <v>1277</v>
      </c>
      <c r="N836" s="12" t="s">
        <v>77</v>
      </c>
      <c r="O836" s="12" t="s">
        <v>883</v>
      </c>
      <c r="P836" s="12" t="s">
        <v>806</v>
      </c>
      <c r="Q836" s="12">
        <v>0</v>
      </c>
      <c r="R836" s="12">
        <v>43.949420000000003</v>
      </c>
      <c r="S836" s="12">
        <v>77.332239999999999</v>
      </c>
      <c r="T836" s="12" t="s">
        <v>1622</v>
      </c>
      <c r="U836" s="12" t="s">
        <v>1623</v>
      </c>
      <c r="V836" s="12" t="s">
        <v>106</v>
      </c>
      <c r="X836" s="12">
        <v>5000</v>
      </c>
      <c r="Y836" s="12">
        <v>1993</v>
      </c>
      <c r="AG836" s="12" t="s">
        <v>1624</v>
      </c>
      <c r="AI836" s="12" t="s">
        <v>48</v>
      </c>
      <c r="AJ836" s="12" t="s">
        <v>983</v>
      </c>
      <c r="AK836" s="12" t="s">
        <v>1625</v>
      </c>
      <c r="AL836" s="12" t="b">
        <v>1</v>
      </c>
      <c r="AM836" s="12" t="b">
        <v>0</v>
      </c>
      <c r="AP836" t="s">
        <v>3631</v>
      </c>
      <c r="AQ836" t="s">
        <v>3632</v>
      </c>
      <c r="AR836" t="s">
        <v>3633</v>
      </c>
      <c r="AS836" t="s">
        <v>3634</v>
      </c>
      <c r="AT836" s="44" t="s">
        <v>48</v>
      </c>
      <c r="AU836" t="s">
        <v>983</v>
      </c>
      <c r="AV836" t="s">
        <v>4322</v>
      </c>
      <c r="AW836" t="s">
        <v>4322</v>
      </c>
      <c r="AX836" t="s">
        <v>4324</v>
      </c>
      <c r="AY836" t="s">
        <v>4322</v>
      </c>
      <c r="AZ836" t="s">
        <v>4323</v>
      </c>
      <c r="BA836" t="s">
        <v>3630</v>
      </c>
      <c r="BB836"/>
    </row>
    <row r="837" spans="1:54" s="12" customFormat="1" x14ac:dyDescent="0.45">
      <c r="A837" s="11">
        <v>45767.368634259263</v>
      </c>
      <c r="B837" s="12">
        <v>950994899</v>
      </c>
      <c r="C837" s="12" t="s">
        <v>3568</v>
      </c>
      <c r="D837" s="12">
        <v>5</v>
      </c>
      <c r="E837" s="12" t="s">
        <v>473</v>
      </c>
      <c r="G837" s="12">
        <v>3930</v>
      </c>
      <c r="H837" s="12" t="s">
        <v>1509</v>
      </c>
      <c r="I837" s="12">
        <v>1998</v>
      </c>
      <c r="J837" s="12" t="s">
        <v>1510</v>
      </c>
      <c r="K837" s="12" t="s">
        <v>1511</v>
      </c>
      <c r="L837" s="12" t="s">
        <v>1512</v>
      </c>
      <c r="M837" s="12" t="s">
        <v>1277</v>
      </c>
      <c r="N837" s="12" t="s">
        <v>77</v>
      </c>
      <c r="O837" s="12" t="s">
        <v>883</v>
      </c>
      <c r="P837" s="12" t="s">
        <v>1626</v>
      </c>
      <c r="Q837" s="12">
        <v>0</v>
      </c>
      <c r="R837" s="12">
        <v>43.949420000000003</v>
      </c>
      <c r="S837" s="12">
        <v>77.332239999999999</v>
      </c>
      <c r="T837" s="12" t="s">
        <v>1622</v>
      </c>
      <c r="U837" s="12" t="s">
        <v>1623</v>
      </c>
      <c r="V837" s="12" t="s">
        <v>106</v>
      </c>
      <c r="X837" s="12">
        <v>5000</v>
      </c>
      <c r="Y837" s="12">
        <v>1992</v>
      </c>
      <c r="Z837" s="12">
        <v>8</v>
      </c>
      <c r="AA837" s="12">
        <v>27</v>
      </c>
      <c r="AG837" s="12" t="s">
        <v>1627</v>
      </c>
      <c r="AI837" s="12" t="s">
        <v>48</v>
      </c>
      <c r="AJ837" s="12" t="s">
        <v>983</v>
      </c>
      <c r="AK837" s="12" t="s">
        <v>1625</v>
      </c>
      <c r="AL837" s="12" t="b">
        <v>1</v>
      </c>
      <c r="AM837" s="12" t="b">
        <v>0</v>
      </c>
      <c r="AP837" t="s">
        <v>3631</v>
      </c>
      <c r="AQ837" t="s">
        <v>3632</v>
      </c>
      <c r="AR837" t="s">
        <v>3633</v>
      </c>
      <c r="AS837" t="s">
        <v>3634</v>
      </c>
      <c r="AT837" s="44" t="s">
        <v>48</v>
      </c>
      <c r="AU837" t="s">
        <v>983</v>
      </c>
      <c r="AV837" t="s">
        <v>4322</v>
      </c>
      <c r="AW837" t="s">
        <v>4322</v>
      </c>
      <c r="AX837" t="s">
        <v>4324</v>
      </c>
      <c r="AY837" t="s">
        <v>4322</v>
      </c>
      <c r="AZ837" t="s">
        <v>4323</v>
      </c>
      <c r="BA837" t="s">
        <v>3630</v>
      </c>
      <c r="BB837"/>
    </row>
    <row r="838" spans="1:54" s="12" customFormat="1" x14ac:dyDescent="0.45">
      <c r="A838" s="11">
        <v>45767.367337962962</v>
      </c>
      <c r="B838" s="12">
        <v>950994899</v>
      </c>
      <c r="C838" s="12" t="s">
        <v>3568</v>
      </c>
      <c r="D838" s="12">
        <v>1</v>
      </c>
      <c r="E838" s="12" t="s">
        <v>51</v>
      </c>
      <c r="G838" s="12">
        <v>3930</v>
      </c>
      <c r="H838" s="12" t="s">
        <v>1509</v>
      </c>
      <c r="I838" s="12">
        <v>1998</v>
      </c>
      <c r="J838" s="12" t="s">
        <v>1510</v>
      </c>
      <c r="K838" s="12" t="s">
        <v>1511</v>
      </c>
      <c r="L838" s="12" t="s">
        <v>1512</v>
      </c>
      <c r="M838" s="12" t="s">
        <v>1277</v>
      </c>
      <c r="N838" s="12" t="s">
        <v>77</v>
      </c>
      <c r="O838" s="12" t="s">
        <v>883</v>
      </c>
      <c r="P838" s="12" t="s">
        <v>806</v>
      </c>
      <c r="Q838" s="12">
        <v>0</v>
      </c>
      <c r="R838" s="12">
        <v>43.854840000000003</v>
      </c>
      <c r="S838" s="12">
        <v>77.061499999999995</v>
      </c>
      <c r="T838" s="12" t="s">
        <v>1628</v>
      </c>
      <c r="U838" s="12" t="s">
        <v>1629</v>
      </c>
      <c r="V838" s="12" t="s">
        <v>106</v>
      </c>
      <c r="X838" s="12">
        <v>5000</v>
      </c>
      <c r="Y838" s="12">
        <v>1995</v>
      </c>
      <c r="Z838" s="12">
        <v>7</v>
      </c>
      <c r="AA838" s="12">
        <v>2</v>
      </c>
      <c r="AG838" s="12" t="s">
        <v>1551</v>
      </c>
      <c r="AI838" s="12" t="s">
        <v>48</v>
      </c>
      <c r="AJ838" s="12" t="s">
        <v>983</v>
      </c>
      <c r="AK838" s="12" t="s">
        <v>1625</v>
      </c>
      <c r="AL838" s="12" t="b">
        <v>1</v>
      </c>
      <c r="AM838" s="12" t="b">
        <v>0</v>
      </c>
      <c r="AP838" t="s">
        <v>3631</v>
      </c>
      <c r="AQ838" t="s">
        <v>3632</v>
      </c>
      <c r="AR838" t="s">
        <v>3633</v>
      </c>
      <c r="AS838" t="s">
        <v>3634</v>
      </c>
      <c r="AT838" s="44" t="s">
        <v>48</v>
      </c>
      <c r="AU838" t="s">
        <v>983</v>
      </c>
      <c r="AV838" t="s">
        <v>4322</v>
      </c>
      <c r="AW838" t="s">
        <v>4322</v>
      </c>
      <c r="AX838" t="s">
        <v>4324</v>
      </c>
      <c r="AY838" t="s">
        <v>4322</v>
      </c>
      <c r="AZ838" t="s">
        <v>4323</v>
      </c>
      <c r="BA838" t="s">
        <v>3630</v>
      </c>
      <c r="BB838"/>
    </row>
    <row r="839" spans="1:54" s="12" customFormat="1" x14ac:dyDescent="0.45">
      <c r="A839" s="11">
        <v>45765.58258101852</v>
      </c>
      <c r="B839" s="12">
        <v>412819044</v>
      </c>
      <c r="C839" s="12" t="s">
        <v>3565</v>
      </c>
      <c r="D839" s="12">
        <v>1</v>
      </c>
      <c r="E839" s="12" t="s">
        <v>51</v>
      </c>
      <c r="F839" s="12" t="s">
        <v>1635</v>
      </c>
      <c r="G839" s="12">
        <v>4489</v>
      </c>
      <c r="H839" s="12" t="s">
        <v>1636</v>
      </c>
      <c r="I839" s="12">
        <v>1991</v>
      </c>
      <c r="J839" s="12" t="s">
        <v>1637</v>
      </c>
      <c r="K839" s="12" t="s">
        <v>1638</v>
      </c>
      <c r="L839" s="12" t="s">
        <v>1639</v>
      </c>
      <c r="M839" s="12" t="s">
        <v>39</v>
      </c>
      <c r="N839" s="12" t="s">
        <v>178</v>
      </c>
      <c r="O839" s="12" t="s">
        <v>1630</v>
      </c>
      <c r="P839" s="12" t="s">
        <v>1631</v>
      </c>
      <c r="Q839" s="12">
        <v>0</v>
      </c>
      <c r="R839" s="12">
        <v>43.889966000000001</v>
      </c>
      <c r="S839" s="12">
        <v>76.329730999999995</v>
      </c>
      <c r="T839" s="12" t="s">
        <v>1632</v>
      </c>
      <c r="U839" s="12" t="s">
        <v>1633</v>
      </c>
      <c r="V839" s="12" t="s">
        <v>106</v>
      </c>
      <c r="X839" s="12">
        <v>500</v>
      </c>
      <c r="Y839" s="12">
        <v>1989</v>
      </c>
      <c r="Z839" s="12">
        <v>7</v>
      </c>
      <c r="AG839" s="12" t="s">
        <v>566</v>
      </c>
      <c r="AI839" s="12" t="s">
        <v>229</v>
      </c>
      <c r="AJ839" s="12" t="s">
        <v>1634</v>
      </c>
      <c r="AK839" s="12" t="s">
        <v>770</v>
      </c>
      <c r="AL839" s="12" t="b">
        <v>1</v>
      </c>
      <c r="AM839" s="12" t="b">
        <v>0</v>
      </c>
      <c r="AP839" t="s">
        <v>3631</v>
      </c>
      <c r="AQ839" t="s">
        <v>3632</v>
      </c>
      <c r="AR839" t="s">
        <v>3633</v>
      </c>
      <c r="AS839" t="s">
        <v>3634</v>
      </c>
      <c r="AT839" s="44" t="s">
        <v>229</v>
      </c>
      <c r="AU839" t="s">
        <v>1634</v>
      </c>
      <c r="AV839" t="s">
        <v>4325</v>
      </c>
      <c r="AW839" t="s">
        <v>4325</v>
      </c>
      <c r="AX839" t="s">
        <v>4327</v>
      </c>
      <c r="AY839" t="s">
        <v>4325</v>
      </c>
      <c r="AZ839" t="s">
        <v>4326</v>
      </c>
      <c r="BA839" t="s">
        <v>3630</v>
      </c>
      <c r="BB839"/>
    </row>
    <row r="840" spans="1:54" s="12" customFormat="1" x14ac:dyDescent="0.45">
      <c r="A840" s="11">
        <v>45765.580787037034</v>
      </c>
      <c r="B840" s="12">
        <v>412819044</v>
      </c>
      <c r="C840" s="12" t="s">
        <v>3565</v>
      </c>
      <c r="D840" s="12">
        <v>1</v>
      </c>
      <c r="E840" s="12" t="s">
        <v>65</v>
      </c>
      <c r="F840" s="12" t="s">
        <v>1643</v>
      </c>
      <c r="G840" s="12">
        <v>4489</v>
      </c>
      <c r="H840" s="12" t="s">
        <v>1636</v>
      </c>
      <c r="I840" s="12">
        <v>1991</v>
      </c>
      <c r="J840" s="12" t="s">
        <v>1637</v>
      </c>
      <c r="K840" s="12" t="s">
        <v>1638</v>
      </c>
      <c r="L840" s="12" t="s">
        <v>1639</v>
      </c>
      <c r="M840" s="12" t="s">
        <v>39</v>
      </c>
      <c r="N840" s="12" t="s">
        <v>178</v>
      </c>
      <c r="O840" s="12" t="s">
        <v>674</v>
      </c>
      <c r="P840" s="12" t="s">
        <v>674</v>
      </c>
      <c r="Q840" s="12">
        <v>0</v>
      </c>
      <c r="R840" s="12">
        <v>43.249968000000003</v>
      </c>
      <c r="S840" s="12">
        <v>76.926404000000005</v>
      </c>
      <c r="T840" s="12" t="s">
        <v>1640</v>
      </c>
      <c r="U840" s="12" t="s">
        <v>1641</v>
      </c>
      <c r="V840" s="12" t="s">
        <v>106</v>
      </c>
      <c r="X840" s="12">
        <v>8000</v>
      </c>
      <c r="Y840" s="12">
        <v>1921</v>
      </c>
      <c r="Z840" s="12">
        <v>5</v>
      </c>
      <c r="AA840" s="12">
        <v>15</v>
      </c>
      <c r="AG840" s="12" t="s">
        <v>1642</v>
      </c>
      <c r="AI840" s="12" t="s">
        <v>229</v>
      </c>
      <c r="AJ840" s="12" t="s">
        <v>1634</v>
      </c>
      <c r="AK840" s="12" t="s">
        <v>770</v>
      </c>
      <c r="AL840" s="12" t="b">
        <v>1</v>
      </c>
      <c r="AM840" s="12" t="b">
        <v>0</v>
      </c>
      <c r="AP840" t="s">
        <v>3631</v>
      </c>
      <c r="AQ840" t="s">
        <v>3632</v>
      </c>
      <c r="AR840" t="s">
        <v>3633</v>
      </c>
      <c r="AS840" t="s">
        <v>3634</v>
      </c>
      <c r="AT840" s="44" t="s">
        <v>229</v>
      </c>
      <c r="AU840" t="s">
        <v>1634</v>
      </c>
      <c r="AV840" t="s">
        <v>4325</v>
      </c>
      <c r="AW840" t="s">
        <v>4325</v>
      </c>
      <c r="AX840" t="s">
        <v>4327</v>
      </c>
      <c r="AY840" t="s">
        <v>4325</v>
      </c>
      <c r="AZ840" t="s">
        <v>4326</v>
      </c>
      <c r="BA840" t="s">
        <v>3630</v>
      </c>
      <c r="BB840"/>
    </row>
    <row r="841" spans="1:54" s="12" customFormat="1" x14ac:dyDescent="0.45">
      <c r="A841" s="11">
        <v>45765.579502314809</v>
      </c>
      <c r="B841" s="12">
        <v>412819044</v>
      </c>
      <c r="C841" s="12" t="s">
        <v>3565</v>
      </c>
      <c r="D841" s="12">
        <v>1</v>
      </c>
      <c r="E841" s="12" t="s">
        <v>51</v>
      </c>
      <c r="F841" s="12" t="s">
        <v>1643</v>
      </c>
      <c r="G841" s="12">
        <v>4489</v>
      </c>
      <c r="H841" s="12" t="s">
        <v>1636</v>
      </c>
      <c r="I841" s="12">
        <v>1991</v>
      </c>
      <c r="J841" s="12" t="s">
        <v>1637</v>
      </c>
      <c r="K841" s="12" t="s">
        <v>1638</v>
      </c>
      <c r="L841" s="12" t="s">
        <v>1639</v>
      </c>
      <c r="M841" s="12" t="s">
        <v>39</v>
      </c>
      <c r="N841" s="12" t="s">
        <v>178</v>
      </c>
      <c r="O841" s="12" t="s">
        <v>674</v>
      </c>
      <c r="P841" s="12" t="s">
        <v>674</v>
      </c>
      <c r="Q841" s="12">
        <v>0</v>
      </c>
      <c r="R841" s="12">
        <v>43.249968000000003</v>
      </c>
      <c r="S841" s="12">
        <v>76.926404000000005</v>
      </c>
      <c r="T841" s="12" t="s">
        <v>1640</v>
      </c>
      <c r="U841" s="12" t="s">
        <v>1641</v>
      </c>
      <c r="V841" s="12" t="s">
        <v>106</v>
      </c>
      <c r="X841" s="12">
        <v>8000</v>
      </c>
      <c r="Y841" s="12">
        <v>1919</v>
      </c>
      <c r="Z841" s="12">
        <v>4</v>
      </c>
      <c r="AG841" s="12" t="s">
        <v>1642</v>
      </c>
      <c r="AI841" s="12" t="s">
        <v>229</v>
      </c>
      <c r="AJ841" s="12" t="s">
        <v>1634</v>
      </c>
      <c r="AK841" s="12" t="s">
        <v>770</v>
      </c>
      <c r="AL841" s="12" t="b">
        <v>1</v>
      </c>
      <c r="AM841" s="12" t="b">
        <v>0</v>
      </c>
      <c r="AP841" t="s">
        <v>3631</v>
      </c>
      <c r="AQ841" t="s">
        <v>3632</v>
      </c>
      <c r="AR841" t="s">
        <v>3633</v>
      </c>
      <c r="AS841" t="s">
        <v>3634</v>
      </c>
      <c r="AT841" s="44" t="s">
        <v>229</v>
      </c>
      <c r="AU841" t="s">
        <v>1634</v>
      </c>
      <c r="AV841" t="s">
        <v>4325</v>
      </c>
      <c r="AW841" t="s">
        <v>4325</v>
      </c>
      <c r="AX841" t="s">
        <v>4327</v>
      </c>
      <c r="AY841" t="s">
        <v>4325</v>
      </c>
      <c r="AZ841" t="s">
        <v>4326</v>
      </c>
      <c r="BA841" t="s">
        <v>3630</v>
      </c>
      <c r="BB841"/>
    </row>
    <row r="842" spans="1:54" s="12" customFormat="1" x14ac:dyDescent="0.45">
      <c r="A842" s="11">
        <v>45765.573761574073</v>
      </c>
      <c r="B842" s="12">
        <v>412819044</v>
      </c>
      <c r="C842" s="12" t="s">
        <v>3565</v>
      </c>
      <c r="D842" s="12">
        <v>1</v>
      </c>
      <c r="E842" s="12" t="s">
        <v>65</v>
      </c>
      <c r="F842" s="12" t="s">
        <v>1648</v>
      </c>
      <c r="G842" s="12">
        <v>4230</v>
      </c>
      <c r="H842" s="12" t="s">
        <v>1649</v>
      </c>
      <c r="I842" s="12">
        <v>2012</v>
      </c>
      <c r="J842" s="12" t="s">
        <v>1650</v>
      </c>
      <c r="K842" s="12" t="s">
        <v>1651</v>
      </c>
      <c r="L842" s="12" t="s">
        <v>1652</v>
      </c>
      <c r="M842" s="12" t="s">
        <v>39</v>
      </c>
      <c r="N842" s="12" t="s">
        <v>77</v>
      </c>
      <c r="O842" s="12" t="s">
        <v>568</v>
      </c>
      <c r="P842" s="12" t="s">
        <v>1644</v>
      </c>
      <c r="Q842" s="12">
        <v>0</v>
      </c>
      <c r="R842" s="12">
        <v>43.603285999999997</v>
      </c>
      <c r="S842" s="12">
        <v>79.342709999999997</v>
      </c>
      <c r="T842" s="12" t="s">
        <v>1645</v>
      </c>
      <c r="U842" s="12" t="s">
        <v>1646</v>
      </c>
      <c r="V842" s="12" t="s">
        <v>106</v>
      </c>
      <c r="X842" s="12">
        <v>10000</v>
      </c>
      <c r="Y842" s="12">
        <v>1993</v>
      </c>
      <c r="Z842" s="12">
        <v>6</v>
      </c>
      <c r="AA842" s="12">
        <v>12</v>
      </c>
      <c r="AG842" s="12" t="s">
        <v>641</v>
      </c>
      <c r="AI842" s="12" t="s">
        <v>274</v>
      </c>
      <c r="AJ842" s="12" t="s">
        <v>347</v>
      </c>
      <c r="AK842" s="12" t="s">
        <v>1647</v>
      </c>
      <c r="AL842" s="12" t="b">
        <v>1</v>
      </c>
      <c r="AM842" s="12" t="b">
        <v>0</v>
      </c>
      <c r="AP842" t="s">
        <v>3631</v>
      </c>
      <c r="AQ842" t="s">
        <v>3632</v>
      </c>
      <c r="AR842" t="s">
        <v>3633</v>
      </c>
      <c r="AS842" t="s">
        <v>3634</v>
      </c>
      <c r="AT842" s="44" t="s">
        <v>274</v>
      </c>
      <c r="AU842" t="s">
        <v>347</v>
      </c>
      <c r="AV842" t="s">
        <v>4328</v>
      </c>
      <c r="AW842" t="s">
        <v>4328</v>
      </c>
      <c r="AX842" t="s">
        <v>4330</v>
      </c>
      <c r="AY842" t="s">
        <v>4328</v>
      </c>
      <c r="AZ842" t="s">
        <v>4329</v>
      </c>
      <c r="BA842" t="s">
        <v>3630</v>
      </c>
      <c r="BB842"/>
    </row>
    <row r="843" spans="1:54" s="12" customFormat="1" x14ac:dyDescent="0.45">
      <c r="A843" s="11">
        <v>45765.572291666671</v>
      </c>
      <c r="B843" s="12">
        <v>412819044</v>
      </c>
      <c r="C843" s="12" t="s">
        <v>3565</v>
      </c>
      <c r="D843" s="12">
        <v>5</v>
      </c>
      <c r="E843" s="12" t="s">
        <v>1657</v>
      </c>
      <c r="F843" s="12" t="s">
        <v>577</v>
      </c>
      <c r="G843" s="12">
        <v>4230</v>
      </c>
      <c r="H843" s="12" t="s">
        <v>1649</v>
      </c>
      <c r="I843" s="12">
        <v>2012</v>
      </c>
      <c r="J843" s="12" t="s">
        <v>1650</v>
      </c>
      <c r="K843" s="12" t="s">
        <v>1651</v>
      </c>
      <c r="L843" s="12" t="s">
        <v>1652</v>
      </c>
      <c r="M843" s="12" t="s">
        <v>39</v>
      </c>
      <c r="N843" s="12" t="s">
        <v>77</v>
      </c>
      <c r="O843" s="12" t="s">
        <v>568</v>
      </c>
      <c r="P843" s="12" t="s">
        <v>1653</v>
      </c>
      <c r="Q843" s="12">
        <v>0</v>
      </c>
      <c r="R843" s="12">
        <v>44.80894</v>
      </c>
      <c r="S843" s="12">
        <v>76.276439999999994</v>
      </c>
      <c r="T843" s="12" t="s">
        <v>1654</v>
      </c>
      <c r="U843" s="12" t="s">
        <v>1655</v>
      </c>
      <c r="V843" s="12" t="s">
        <v>106</v>
      </c>
      <c r="X843" s="12">
        <v>2500</v>
      </c>
      <c r="Y843" s="12">
        <v>1986</v>
      </c>
      <c r="Z843" s="12">
        <v>6</v>
      </c>
      <c r="AE843" s="12" t="s">
        <v>1656</v>
      </c>
      <c r="AG843" s="12" t="s">
        <v>648</v>
      </c>
      <c r="AI843" s="12" t="s">
        <v>274</v>
      </c>
      <c r="AJ843" s="12" t="s">
        <v>347</v>
      </c>
      <c r="AK843" s="12" t="s">
        <v>1647</v>
      </c>
      <c r="AL843" s="12" t="b">
        <v>1</v>
      </c>
      <c r="AM843" s="12" t="b">
        <v>0</v>
      </c>
      <c r="AP843" t="s">
        <v>3631</v>
      </c>
      <c r="AQ843" t="s">
        <v>3632</v>
      </c>
      <c r="AR843" t="s">
        <v>3633</v>
      </c>
      <c r="AS843" t="s">
        <v>3634</v>
      </c>
      <c r="AT843" s="44" t="s">
        <v>274</v>
      </c>
      <c r="AU843" t="s">
        <v>347</v>
      </c>
      <c r="AV843" t="s">
        <v>4328</v>
      </c>
      <c r="AW843" t="s">
        <v>4328</v>
      </c>
      <c r="AX843" t="s">
        <v>4330</v>
      </c>
      <c r="AY843" t="s">
        <v>4328</v>
      </c>
      <c r="AZ843" t="s">
        <v>4329</v>
      </c>
      <c r="BA843" t="s">
        <v>3630</v>
      </c>
      <c r="BB843"/>
    </row>
    <row r="844" spans="1:54" s="12" customFormat="1" x14ac:dyDescent="0.45">
      <c r="A844" s="11">
        <v>45765.567245370366</v>
      </c>
      <c r="B844" s="12">
        <v>412819044</v>
      </c>
      <c r="C844" s="12" t="s">
        <v>3565</v>
      </c>
      <c r="D844" s="12">
        <v>2</v>
      </c>
      <c r="E844" s="12" t="s">
        <v>86</v>
      </c>
      <c r="F844" s="12" t="s">
        <v>1661</v>
      </c>
      <c r="G844" s="12">
        <v>4146</v>
      </c>
      <c r="H844" s="12" t="s">
        <v>1662</v>
      </c>
      <c r="I844" s="12">
        <v>1990</v>
      </c>
      <c r="J844" s="12" t="s">
        <v>1663</v>
      </c>
      <c r="K844" s="12" t="s">
        <v>1664</v>
      </c>
      <c r="L844" s="12" t="s">
        <v>1665</v>
      </c>
      <c r="M844" s="12" t="s">
        <v>39</v>
      </c>
      <c r="N844" s="12" t="s">
        <v>178</v>
      </c>
      <c r="O844" s="12" t="s">
        <v>754</v>
      </c>
      <c r="P844" s="12" t="s">
        <v>1658</v>
      </c>
      <c r="Q844" s="12">
        <v>0</v>
      </c>
      <c r="R844" s="12">
        <v>43.279721000000002</v>
      </c>
      <c r="S844" s="12">
        <v>77.349249</v>
      </c>
      <c r="T844" s="12" t="s">
        <v>756</v>
      </c>
      <c r="U844" s="12" t="s">
        <v>757</v>
      </c>
      <c r="V844" s="12" t="s">
        <v>106</v>
      </c>
      <c r="W844" s="12" t="s">
        <v>1659</v>
      </c>
      <c r="X844" s="12">
        <v>1500</v>
      </c>
      <c r="Y844" s="12">
        <v>1988</v>
      </c>
      <c r="Z844" s="12">
        <v>5</v>
      </c>
      <c r="AA844" s="12">
        <v>30</v>
      </c>
      <c r="AB844" s="12">
        <v>1988</v>
      </c>
      <c r="AC844" s="12">
        <v>5</v>
      </c>
      <c r="AD844" s="12">
        <v>31</v>
      </c>
      <c r="AG844" s="12" t="s">
        <v>648</v>
      </c>
      <c r="AI844" s="12" t="s">
        <v>490</v>
      </c>
      <c r="AJ844" s="12" t="s">
        <v>491</v>
      </c>
      <c r="AK844" s="12" t="s">
        <v>1660</v>
      </c>
      <c r="AL844" s="12" t="b">
        <v>1</v>
      </c>
      <c r="AM844" s="12" t="b">
        <v>0</v>
      </c>
      <c r="AP844" t="s">
        <v>3631</v>
      </c>
      <c r="AQ844" t="s">
        <v>3632</v>
      </c>
      <c r="AR844" t="s">
        <v>3633</v>
      </c>
      <c r="AS844" t="s">
        <v>3634</v>
      </c>
      <c r="AT844" s="44" t="s">
        <v>490</v>
      </c>
      <c r="AU844" t="s">
        <v>491</v>
      </c>
      <c r="AV844" t="s">
        <v>4331</v>
      </c>
      <c r="AW844" t="s">
        <v>4331</v>
      </c>
      <c r="AX844" t="s">
        <v>4333</v>
      </c>
      <c r="AY844" t="s">
        <v>4331</v>
      </c>
      <c r="AZ844" t="s">
        <v>4332</v>
      </c>
      <c r="BA844" t="s">
        <v>3630</v>
      </c>
      <c r="BB844"/>
    </row>
    <row r="845" spans="1:54" s="12" customFormat="1" x14ac:dyDescent="0.45">
      <c r="A845" s="11">
        <v>45765.566793981481</v>
      </c>
      <c r="B845" s="12">
        <v>412819044</v>
      </c>
      <c r="C845" s="12" t="s">
        <v>3565</v>
      </c>
      <c r="D845" s="12">
        <v>2</v>
      </c>
      <c r="E845" s="12" t="s">
        <v>222</v>
      </c>
      <c r="F845" s="12" t="s">
        <v>1661</v>
      </c>
      <c r="G845" s="12">
        <v>4146</v>
      </c>
      <c r="H845" s="12" t="s">
        <v>1662</v>
      </c>
      <c r="I845" s="12">
        <v>1990</v>
      </c>
      <c r="J845" s="12" t="s">
        <v>1663</v>
      </c>
      <c r="K845" s="12" t="s">
        <v>1664</v>
      </c>
      <c r="L845" s="12" t="s">
        <v>1665</v>
      </c>
      <c r="M845" s="12" t="s">
        <v>39</v>
      </c>
      <c r="N845" s="12" t="s">
        <v>178</v>
      </c>
      <c r="O845" s="12" t="s">
        <v>754</v>
      </c>
      <c r="P845" s="12" t="s">
        <v>1658</v>
      </c>
      <c r="Q845" s="12">
        <v>0</v>
      </c>
      <c r="R845" s="12">
        <v>43.279721000000002</v>
      </c>
      <c r="S845" s="12">
        <v>77.349249</v>
      </c>
      <c r="T845" s="12" t="s">
        <v>756</v>
      </c>
      <c r="U845" s="12" t="s">
        <v>757</v>
      </c>
      <c r="V845" s="12" t="s">
        <v>106</v>
      </c>
      <c r="W845" s="12" t="s">
        <v>1659</v>
      </c>
      <c r="X845" s="12">
        <v>1500</v>
      </c>
      <c r="Y845" s="12">
        <v>1981</v>
      </c>
      <c r="Z845" s="12">
        <v>6</v>
      </c>
      <c r="AA845" s="12">
        <v>4</v>
      </c>
      <c r="AG845" s="12" t="s">
        <v>648</v>
      </c>
      <c r="AI845" s="12" t="s">
        <v>490</v>
      </c>
      <c r="AJ845" s="12" t="s">
        <v>491</v>
      </c>
      <c r="AK845" s="12" t="s">
        <v>1660</v>
      </c>
      <c r="AL845" s="12" t="b">
        <v>1</v>
      </c>
      <c r="AM845" s="12" t="b">
        <v>0</v>
      </c>
      <c r="AP845" t="s">
        <v>3631</v>
      </c>
      <c r="AQ845" t="s">
        <v>3632</v>
      </c>
      <c r="AR845" t="s">
        <v>3633</v>
      </c>
      <c r="AS845" t="s">
        <v>3634</v>
      </c>
      <c r="AT845" s="44" t="s">
        <v>490</v>
      </c>
      <c r="AU845" t="s">
        <v>491</v>
      </c>
      <c r="AV845" t="s">
        <v>4331</v>
      </c>
      <c r="AW845" t="s">
        <v>4331</v>
      </c>
      <c r="AX845" t="s">
        <v>4333</v>
      </c>
      <c r="AY845" t="s">
        <v>4331</v>
      </c>
      <c r="AZ845" t="s">
        <v>4332</v>
      </c>
      <c r="BA845" t="s">
        <v>3630</v>
      </c>
      <c r="BB845"/>
    </row>
    <row r="846" spans="1:54" s="12" customFormat="1" x14ac:dyDescent="0.45">
      <c r="A846" s="11">
        <v>45765.563344907408</v>
      </c>
      <c r="B846" s="12">
        <v>412819044</v>
      </c>
      <c r="C846" s="12" t="s">
        <v>3565</v>
      </c>
      <c r="D846" s="12">
        <v>2</v>
      </c>
      <c r="E846" s="12" t="s">
        <v>222</v>
      </c>
      <c r="F846" s="12" t="s">
        <v>1671</v>
      </c>
      <c r="G846" s="12">
        <v>4146</v>
      </c>
      <c r="H846" s="12" t="s">
        <v>1662</v>
      </c>
      <c r="I846" s="12">
        <v>1990</v>
      </c>
      <c r="J846" s="12" t="s">
        <v>1663</v>
      </c>
      <c r="K846" s="12" t="s">
        <v>1664</v>
      </c>
      <c r="L846" s="12" t="s">
        <v>1665</v>
      </c>
      <c r="M846" s="12" t="s">
        <v>39</v>
      </c>
      <c r="N846" s="12" t="s">
        <v>102</v>
      </c>
      <c r="O846" s="12" t="s">
        <v>1666</v>
      </c>
      <c r="P846" s="12" t="s">
        <v>1667</v>
      </c>
      <c r="Q846" s="12">
        <v>0</v>
      </c>
      <c r="R846" s="12">
        <v>44.004416999999997</v>
      </c>
      <c r="S846" s="12">
        <v>79.499551999999994</v>
      </c>
      <c r="T846" s="12" t="s">
        <v>1668</v>
      </c>
      <c r="U846" s="12" t="s">
        <v>1669</v>
      </c>
      <c r="V846" s="12" t="s">
        <v>106</v>
      </c>
      <c r="X846" s="12">
        <v>5000</v>
      </c>
      <c r="Y846" s="12">
        <v>1989</v>
      </c>
      <c r="Z846" s="12">
        <v>10</v>
      </c>
      <c r="AA846" s="12">
        <v>7</v>
      </c>
      <c r="AG846" s="12" t="s">
        <v>566</v>
      </c>
      <c r="AJ846" s="12" t="s">
        <v>1670</v>
      </c>
      <c r="AK846" s="12" t="s">
        <v>1170</v>
      </c>
      <c r="AL846" s="12" t="b">
        <v>1</v>
      </c>
      <c r="AM846" s="12" t="b">
        <v>0</v>
      </c>
      <c r="AP846" t="s">
        <v>3631</v>
      </c>
      <c r="AQ846" t="s">
        <v>3632</v>
      </c>
      <c r="AR846" t="s">
        <v>3633</v>
      </c>
      <c r="AS846" t="s">
        <v>3634</v>
      </c>
      <c r="AT846" s="44" t="s">
        <v>490</v>
      </c>
      <c r="AU846" t="s">
        <v>3028</v>
      </c>
      <c r="AV846" t="s">
        <v>4067</v>
      </c>
      <c r="AW846" t="s">
        <v>4067</v>
      </c>
      <c r="AX846" t="s">
        <v>3651</v>
      </c>
      <c r="AY846" t="s">
        <v>4334</v>
      </c>
      <c r="AZ846" t="s">
        <v>4066</v>
      </c>
      <c r="BA846" t="s">
        <v>3630</v>
      </c>
      <c r="BB846" t="s">
        <v>4677</v>
      </c>
    </row>
    <row r="847" spans="1:54" s="12" customFormat="1" x14ac:dyDescent="0.45">
      <c r="A847" s="11">
        <v>45765.563101851847</v>
      </c>
      <c r="B847" s="12">
        <v>412819044</v>
      </c>
      <c r="C847" s="12" t="s">
        <v>3565</v>
      </c>
      <c r="D847" s="12">
        <v>10</v>
      </c>
      <c r="E847" s="12" t="s">
        <v>1672</v>
      </c>
      <c r="F847" s="12" t="s">
        <v>1661</v>
      </c>
      <c r="G847" s="12">
        <v>4146</v>
      </c>
      <c r="H847" s="12" t="s">
        <v>1662</v>
      </c>
      <c r="I847" s="12">
        <v>1990</v>
      </c>
      <c r="J847" s="12" t="s">
        <v>1663</v>
      </c>
      <c r="K847" s="12" t="s">
        <v>1664</v>
      </c>
      <c r="L847" s="12" t="s">
        <v>1665</v>
      </c>
      <c r="M847" s="12" t="s">
        <v>39</v>
      </c>
      <c r="N847" s="12" t="s">
        <v>102</v>
      </c>
      <c r="O847" s="12" t="s">
        <v>1666</v>
      </c>
      <c r="P847" s="12" t="s">
        <v>1667</v>
      </c>
      <c r="Q847" s="12">
        <v>0</v>
      </c>
      <c r="R847" s="12">
        <v>44.004416999999997</v>
      </c>
      <c r="S847" s="12">
        <v>79.499551999999994</v>
      </c>
      <c r="T847" s="12" t="s">
        <v>1668</v>
      </c>
      <c r="U847" s="12" t="s">
        <v>1669</v>
      </c>
      <c r="V847" s="12" t="s">
        <v>106</v>
      </c>
      <c r="X847" s="12">
        <v>5000</v>
      </c>
      <c r="Y847" s="12">
        <v>1989</v>
      </c>
      <c r="Z847" s="12">
        <v>10</v>
      </c>
      <c r="AA847" s="12">
        <v>7</v>
      </c>
      <c r="AG847" s="12" t="s">
        <v>566</v>
      </c>
      <c r="AJ847" s="12" t="s">
        <v>1670</v>
      </c>
      <c r="AK847" s="12" t="s">
        <v>1170</v>
      </c>
      <c r="AL847" s="12" t="b">
        <v>1</v>
      </c>
      <c r="AM847" s="12" t="b">
        <v>0</v>
      </c>
      <c r="AP847" t="s">
        <v>3631</v>
      </c>
      <c r="AQ847" t="s">
        <v>3632</v>
      </c>
      <c r="AR847" t="s">
        <v>3633</v>
      </c>
      <c r="AS847" t="s">
        <v>3634</v>
      </c>
      <c r="AT847" s="44" t="s">
        <v>490</v>
      </c>
      <c r="AU847" t="s">
        <v>3028</v>
      </c>
      <c r="AV847" t="s">
        <v>4067</v>
      </c>
      <c r="AW847" t="s">
        <v>4067</v>
      </c>
      <c r="AX847" t="s">
        <v>3651</v>
      </c>
      <c r="AY847" t="s">
        <v>4334</v>
      </c>
      <c r="AZ847" t="s">
        <v>4066</v>
      </c>
      <c r="BA847" t="s">
        <v>3630</v>
      </c>
      <c r="BB847" t="s">
        <v>4677</v>
      </c>
    </row>
    <row r="848" spans="1:54" s="12" customFormat="1" x14ac:dyDescent="0.45">
      <c r="A848" s="11">
        <v>45765.56251157407</v>
      </c>
      <c r="B848" s="12">
        <v>412819044</v>
      </c>
      <c r="C848" s="12" t="s">
        <v>3565</v>
      </c>
      <c r="D848" s="12">
        <v>2</v>
      </c>
      <c r="E848" s="12" t="s">
        <v>86</v>
      </c>
      <c r="F848" s="12" t="s">
        <v>1661</v>
      </c>
      <c r="G848" s="12">
        <v>4146</v>
      </c>
      <c r="H848" s="12" t="s">
        <v>1662</v>
      </c>
      <c r="I848" s="12">
        <v>1990</v>
      </c>
      <c r="J848" s="12" t="s">
        <v>1663</v>
      </c>
      <c r="K848" s="12" t="s">
        <v>1664</v>
      </c>
      <c r="L848" s="12" t="s">
        <v>1665</v>
      </c>
      <c r="M848" s="12" t="s">
        <v>39</v>
      </c>
      <c r="N848" s="12" t="s">
        <v>102</v>
      </c>
      <c r="O848" s="12" t="s">
        <v>1666</v>
      </c>
      <c r="P848" s="12" t="s">
        <v>1673</v>
      </c>
      <c r="Q848" s="12">
        <v>0</v>
      </c>
      <c r="R848" s="12">
        <v>44.004416999999997</v>
      </c>
      <c r="S848" s="12">
        <v>79.499551999999994</v>
      </c>
      <c r="T848" s="12" t="s">
        <v>1668</v>
      </c>
      <c r="U848" s="12" t="s">
        <v>1669</v>
      </c>
      <c r="V848" s="12" t="s">
        <v>106</v>
      </c>
      <c r="X848" s="12">
        <v>5000</v>
      </c>
      <c r="Y848" s="12">
        <v>1989</v>
      </c>
      <c r="Z848" s="12">
        <v>10</v>
      </c>
      <c r="AA848" s="12">
        <v>8</v>
      </c>
      <c r="AG848" s="12" t="s">
        <v>1674</v>
      </c>
      <c r="AJ848" s="12" t="s">
        <v>1670</v>
      </c>
      <c r="AK848" s="12" t="s">
        <v>1170</v>
      </c>
      <c r="AL848" s="12" t="b">
        <v>1</v>
      </c>
      <c r="AM848" s="12" t="b">
        <v>0</v>
      </c>
      <c r="AP848" t="s">
        <v>3631</v>
      </c>
      <c r="AQ848" t="s">
        <v>3632</v>
      </c>
      <c r="AR848" t="s">
        <v>3633</v>
      </c>
      <c r="AS848" t="s">
        <v>3634</v>
      </c>
      <c r="AT848" s="44" t="s">
        <v>490</v>
      </c>
      <c r="AU848" t="s">
        <v>3028</v>
      </c>
      <c r="AV848" t="s">
        <v>4067</v>
      </c>
      <c r="AW848" t="s">
        <v>4067</v>
      </c>
      <c r="AX848" t="s">
        <v>3651</v>
      </c>
      <c r="AY848" t="s">
        <v>4334</v>
      </c>
      <c r="AZ848" t="s">
        <v>4066</v>
      </c>
      <c r="BA848" t="s">
        <v>3630</v>
      </c>
      <c r="BB848" t="s">
        <v>4677</v>
      </c>
    </row>
    <row r="849" spans="1:54" s="12" customFormat="1" x14ac:dyDescent="0.45">
      <c r="A849" s="11">
        <v>45765.560381944437</v>
      </c>
      <c r="B849" s="12">
        <v>412819044</v>
      </c>
      <c r="C849" s="12" t="s">
        <v>3565</v>
      </c>
      <c r="D849" s="12">
        <v>2</v>
      </c>
      <c r="E849" s="12" t="s">
        <v>86</v>
      </c>
      <c r="F849" s="12" t="s">
        <v>1661</v>
      </c>
      <c r="G849" s="12">
        <v>4146</v>
      </c>
      <c r="H849" s="12" t="s">
        <v>1662</v>
      </c>
      <c r="I849" s="12">
        <v>1990</v>
      </c>
      <c r="J849" s="12" t="s">
        <v>1663</v>
      </c>
      <c r="K849" s="12" t="s">
        <v>1664</v>
      </c>
      <c r="L849" s="12" t="s">
        <v>1665</v>
      </c>
      <c r="M849" s="12" t="s">
        <v>39</v>
      </c>
      <c r="N849" s="12" t="s">
        <v>178</v>
      </c>
      <c r="O849" s="12" t="s">
        <v>931</v>
      </c>
      <c r="P849" s="12" t="s">
        <v>1675</v>
      </c>
      <c r="Q849" s="12">
        <v>0</v>
      </c>
      <c r="R849" s="12">
        <v>44.854370000000003</v>
      </c>
      <c r="S849" s="12">
        <v>76.297084999999996</v>
      </c>
      <c r="T849" s="12" t="s">
        <v>1676</v>
      </c>
      <c r="U849" s="12" t="s">
        <v>1677</v>
      </c>
      <c r="V849" s="12" t="s">
        <v>106</v>
      </c>
      <c r="X849" s="12">
        <v>2500</v>
      </c>
      <c r="Y849" s="12">
        <v>1989</v>
      </c>
      <c r="Z849" s="12">
        <v>9</v>
      </c>
      <c r="AA849" s="12">
        <v>15</v>
      </c>
      <c r="AG849" s="12" t="s">
        <v>1678</v>
      </c>
      <c r="AJ849" s="12" t="s">
        <v>1670</v>
      </c>
      <c r="AK849" s="12" t="s">
        <v>1170</v>
      </c>
      <c r="AL849" s="12" t="b">
        <v>1</v>
      </c>
      <c r="AM849" s="12" t="b">
        <v>0</v>
      </c>
      <c r="AP849" t="s">
        <v>3631</v>
      </c>
      <c r="AQ849" t="s">
        <v>3632</v>
      </c>
      <c r="AR849" t="s">
        <v>3633</v>
      </c>
      <c r="AS849" t="s">
        <v>3634</v>
      </c>
      <c r="AT849" s="44" t="s">
        <v>490</v>
      </c>
      <c r="AU849" t="s">
        <v>3028</v>
      </c>
      <c r="AV849" t="s">
        <v>4067</v>
      </c>
      <c r="AW849" t="s">
        <v>4067</v>
      </c>
      <c r="AX849" t="s">
        <v>3651</v>
      </c>
      <c r="AY849" t="s">
        <v>4334</v>
      </c>
      <c r="AZ849" t="s">
        <v>4066</v>
      </c>
      <c r="BA849" t="s">
        <v>3630</v>
      </c>
      <c r="BB849" t="s">
        <v>4677</v>
      </c>
    </row>
    <row r="850" spans="1:54" s="12" customFormat="1" x14ac:dyDescent="0.45">
      <c r="A850" s="11">
        <v>45765.558310185181</v>
      </c>
      <c r="B850" s="12">
        <v>412819044</v>
      </c>
      <c r="C850" s="12" t="s">
        <v>3565</v>
      </c>
      <c r="D850" s="12">
        <v>1</v>
      </c>
      <c r="E850" s="12" t="s">
        <v>65</v>
      </c>
      <c r="F850" s="12" t="s">
        <v>1671</v>
      </c>
      <c r="G850" s="12">
        <v>4146</v>
      </c>
      <c r="H850" s="12" t="s">
        <v>1662</v>
      </c>
      <c r="I850" s="12">
        <v>1990</v>
      </c>
      <c r="J850" s="12" t="s">
        <v>1663</v>
      </c>
      <c r="K850" s="12" t="s">
        <v>1664</v>
      </c>
      <c r="L850" s="12" t="s">
        <v>1665</v>
      </c>
      <c r="M850" s="12" t="s">
        <v>39</v>
      </c>
      <c r="N850" s="12" t="s">
        <v>178</v>
      </c>
      <c r="O850" s="12" t="s">
        <v>858</v>
      </c>
      <c r="P850" s="12" t="s">
        <v>1679</v>
      </c>
      <c r="Q850" s="12">
        <v>0</v>
      </c>
      <c r="R850" s="12">
        <v>43.881106000000003</v>
      </c>
      <c r="S850" s="12">
        <v>77.049648000000005</v>
      </c>
      <c r="T850" s="12" t="s">
        <v>1680</v>
      </c>
      <c r="U850" s="12" t="s">
        <v>1681</v>
      </c>
      <c r="V850" s="12" t="s">
        <v>106</v>
      </c>
      <c r="X850" s="12">
        <v>5000</v>
      </c>
      <c r="Y850" s="12">
        <v>1986</v>
      </c>
      <c r="Z850" s="12">
        <v>5</v>
      </c>
      <c r="AA850" s="12">
        <v>18</v>
      </c>
      <c r="AG850" s="12" t="s">
        <v>566</v>
      </c>
      <c r="AJ850" s="12" t="s">
        <v>1670</v>
      </c>
      <c r="AK850" s="12" t="s">
        <v>1170</v>
      </c>
      <c r="AL850" s="12" t="b">
        <v>1</v>
      </c>
      <c r="AM850" s="12" t="b">
        <v>0</v>
      </c>
      <c r="AP850" t="s">
        <v>3631</v>
      </c>
      <c r="AQ850" t="s">
        <v>3632</v>
      </c>
      <c r="AR850" t="s">
        <v>3633</v>
      </c>
      <c r="AS850" t="s">
        <v>3634</v>
      </c>
      <c r="AT850" s="44" t="s">
        <v>490</v>
      </c>
      <c r="AU850" t="s">
        <v>3028</v>
      </c>
      <c r="AV850" t="s">
        <v>4067</v>
      </c>
      <c r="AW850" t="s">
        <v>4067</v>
      </c>
      <c r="AX850" t="s">
        <v>3651</v>
      </c>
      <c r="AY850" t="s">
        <v>4334</v>
      </c>
      <c r="AZ850" t="s">
        <v>4066</v>
      </c>
      <c r="BA850" t="s">
        <v>3630</v>
      </c>
      <c r="BB850" t="s">
        <v>4677</v>
      </c>
    </row>
    <row r="851" spans="1:54" s="12" customFormat="1" x14ac:dyDescent="0.45">
      <c r="A851" s="11">
        <v>45765.55631944444</v>
      </c>
      <c r="B851" s="12">
        <v>412819044</v>
      </c>
      <c r="C851" s="12" t="s">
        <v>3565</v>
      </c>
      <c r="D851" s="12">
        <v>2</v>
      </c>
      <c r="E851" s="12" t="s">
        <v>247</v>
      </c>
      <c r="F851" s="12" t="s">
        <v>1671</v>
      </c>
      <c r="G851" s="12">
        <v>4146</v>
      </c>
      <c r="H851" s="12" t="s">
        <v>1662</v>
      </c>
      <c r="I851" s="12">
        <v>1990</v>
      </c>
      <c r="J851" s="12" t="s">
        <v>1663</v>
      </c>
      <c r="K851" s="12" t="s">
        <v>1664</v>
      </c>
      <c r="L851" s="12" t="s">
        <v>1665</v>
      </c>
      <c r="M851" s="12" t="s">
        <v>39</v>
      </c>
      <c r="N851" s="12" t="s">
        <v>178</v>
      </c>
      <c r="O851" s="12" t="s">
        <v>858</v>
      </c>
      <c r="P851" s="12" t="s">
        <v>1679</v>
      </c>
      <c r="Q851" s="12">
        <v>0</v>
      </c>
      <c r="R851" s="12">
        <v>43.881106000000003</v>
      </c>
      <c r="S851" s="12">
        <v>77.049648000000005</v>
      </c>
      <c r="T851" s="12" t="s">
        <v>1680</v>
      </c>
      <c r="U851" s="12" t="s">
        <v>1681</v>
      </c>
      <c r="V851" s="12" t="s">
        <v>106</v>
      </c>
      <c r="X851" s="12">
        <v>5000</v>
      </c>
      <c r="Y851" s="12">
        <v>1988</v>
      </c>
      <c r="Z851" s="12">
        <v>5</v>
      </c>
      <c r="AA851" s="12">
        <v>27</v>
      </c>
      <c r="AG851" s="12" t="s">
        <v>1682</v>
      </c>
      <c r="AI851" s="12" t="s">
        <v>490</v>
      </c>
      <c r="AJ851" s="12" t="s">
        <v>1149</v>
      </c>
      <c r="AK851" s="12" t="s">
        <v>1150</v>
      </c>
      <c r="AL851" s="12" t="b">
        <v>1</v>
      </c>
      <c r="AM851" s="12" t="b">
        <v>0</v>
      </c>
      <c r="AP851" t="s">
        <v>3631</v>
      </c>
      <c r="AQ851" t="s">
        <v>3632</v>
      </c>
      <c r="AR851" t="s">
        <v>3633</v>
      </c>
      <c r="AS851" t="s">
        <v>3634</v>
      </c>
      <c r="AT851" s="44" t="s">
        <v>490</v>
      </c>
      <c r="AU851" t="s">
        <v>1149</v>
      </c>
      <c r="AV851" t="s">
        <v>4037</v>
      </c>
      <c r="AW851" t="s">
        <v>4037</v>
      </c>
      <c r="AX851" t="s">
        <v>3814</v>
      </c>
      <c r="AY851" t="s">
        <v>4037</v>
      </c>
      <c r="AZ851" t="s">
        <v>4038</v>
      </c>
      <c r="BA851" t="s">
        <v>3630</v>
      </c>
      <c r="BB851"/>
    </row>
    <row r="852" spans="1:54" s="12" customFormat="1" x14ac:dyDescent="0.45">
      <c r="A852" s="11">
        <v>45765.554872685178</v>
      </c>
      <c r="B852" s="12">
        <v>412819044</v>
      </c>
      <c r="C852" s="12" t="s">
        <v>3565</v>
      </c>
      <c r="D852" s="12">
        <v>5</v>
      </c>
      <c r="E852" s="12" t="s">
        <v>1685</v>
      </c>
      <c r="F852" s="12" t="s">
        <v>577</v>
      </c>
      <c r="G852" s="12">
        <v>4146</v>
      </c>
      <c r="H852" s="12" t="s">
        <v>1662</v>
      </c>
      <c r="I852" s="12">
        <v>1990</v>
      </c>
      <c r="J852" s="12" t="s">
        <v>1663</v>
      </c>
      <c r="K852" s="12" t="s">
        <v>1664</v>
      </c>
      <c r="L852" s="12" t="s">
        <v>1665</v>
      </c>
      <c r="M852" s="12" t="s">
        <v>39</v>
      </c>
      <c r="N852" s="12" t="s">
        <v>178</v>
      </c>
      <c r="O852" s="12" t="s">
        <v>858</v>
      </c>
      <c r="P852" s="12" t="s">
        <v>1679</v>
      </c>
      <c r="Q852" s="12">
        <v>0</v>
      </c>
      <c r="R852" s="12">
        <v>43.881106000000003</v>
      </c>
      <c r="S852" s="12">
        <v>77.049648000000005</v>
      </c>
      <c r="T852" s="12" t="s">
        <v>1680</v>
      </c>
      <c r="U852" s="12" t="s">
        <v>1681</v>
      </c>
      <c r="V852" s="12" t="s">
        <v>106</v>
      </c>
      <c r="X852" s="12">
        <v>5000</v>
      </c>
      <c r="Y852" s="12">
        <v>1988</v>
      </c>
      <c r="Z852" s="12">
        <v>5</v>
      </c>
      <c r="AA852" s="12">
        <v>18</v>
      </c>
      <c r="AB852" s="12">
        <v>1988</v>
      </c>
      <c r="AC852" s="12">
        <v>5</v>
      </c>
      <c r="AD852" s="12">
        <v>27</v>
      </c>
      <c r="AG852" s="12" t="s">
        <v>1683</v>
      </c>
      <c r="AI852" s="12" t="s">
        <v>490</v>
      </c>
      <c r="AJ852" s="12" t="s">
        <v>1152</v>
      </c>
      <c r="AK852" s="12" t="s">
        <v>1684</v>
      </c>
      <c r="AL852" s="12" t="b">
        <v>1</v>
      </c>
      <c r="AM852" s="12" t="b">
        <v>0</v>
      </c>
      <c r="AP852" t="s">
        <v>3631</v>
      </c>
      <c r="AQ852" t="s">
        <v>3632</v>
      </c>
      <c r="AR852" t="s">
        <v>3633</v>
      </c>
      <c r="AS852" t="s">
        <v>3634</v>
      </c>
      <c r="AT852" s="44" t="s">
        <v>490</v>
      </c>
      <c r="AU852" t="s">
        <v>4050</v>
      </c>
      <c r="AV852" t="s">
        <v>2986</v>
      </c>
      <c r="AW852" t="s">
        <v>2986</v>
      </c>
      <c r="AX852" t="s">
        <v>3814</v>
      </c>
      <c r="AY852" t="s">
        <v>4336</v>
      </c>
      <c r="AZ852" t="s">
        <v>4337</v>
      </c>
      <c r="BA852" t="s">
        <v>3630</v>
      </c>
      <c r="BB852"/>
    </row>
    <row r="853" spans="1:54" s="12" customFormat="1" x14ac:dyDescent="0.45">
      <c r="A853" s="11">
        <v>45765.552858796298</v>
      </c>
      <c r="B853" s="12">
        <v>412819044</v>
      </c>
      <c r="C853" s="12" t="s">
        <v>3565</v>
      </c>
      <c r="D853" s="12">
        <v>1</v>
      </c>
      <c r="E853" s="12" t="s">
        <v>51</v>
      </c>
      <c r="F853" s="12" t="s">
        <v>1671</v>
      </c>
      <c r="G853" s="12">
        <v>4146</v>
      </c>
      <c r="H853" s="12" t="s">
        <v>1662</v>
      </c>
      <c r="I853" s="12">
        <v>1990</v>
      </c>
      <c r="J853" s="12" t="s">
        <v>1663</v>
      </c>
      <c r="K853" s="12" t="s">
        <v>1664</v>
      </c>
      <c r="L853" s="12" t="s">
        <v>1665</v>
      </c>
      <c r="M853" s="12" t="s">
        <v>39</v>
      </c>
      <c r="N853" s="12" t="s">
        <v>1686</v>
      </c>
      <c r="O853" s="12" t="s">
        <v>931</v>
      </c>
      <c r="P853" s="12" t="s">
        <v>1687</v>
      </c>
      <c r="Q853" s="12">
        <v>0</v>
      </c>
      <c r="R853" s="12">
        <v>47.454239000000001</v>
      </c>
      <c r="S853" s="12">
        <v>74.820102000000006</v>
      </c>
      <c r="T853" s="12" t="s">
        <v>1688</v>
      </c>
      <c r="U853" s="12" t="s">
        <v>1689</v>
      </c>
      <c r="V853" s="12" t="s">
        <v>106</v>
      </c>
      <c r="W853" s="12" t="s">
        <v>1690</v>
      </c>
      <c r="X853" s="12">
        <v>10000</v>
      </c>
      <c r="Y853" s="12">
        <v>1988</v>
      </c>
      <c r="Z853" s="12">
        <v>4</v>
      </c>
      <c r="AA853" s="12">
        <v>6</v>
      </c>
      <c r="AG853" s="12" t="s">
        <v>1691</v>
      </c>
      <c r="AH853" s="12" t="s">
        <v>1692</v>
      </c>
      <c r="AI853" s="12" t="s">
        <v>490</v>
      </c>
      <c r="AJ853" s="12" t="s">
        <v>1152</v>
      </c>
      <c r="AK853" s="12" t="s">
        <v>1684</v>
      </c>
      <c r="AL853" s="12" t="b">
        <v>1</v>
      </c>
      <c r="AM853" s="12" t="b">
        <v>0</v>
      </c>
      <c r="AP853" t="s">
        <v>3631</v>
      </c>
      <c r="AQ853" t="s">
        <v>3632</v>
      </c>
      <c r="AR853" t="s">
        <v>3633</v>
      </c>
      <c r="AS853" t="s">
        <v>3634</v>
      </c>
      <c r="AT853" s="44" t="s">
        <v>490</v>
      </c>
      <c r="AU853" t="s">
        <v>4050</v>
      </c>
      <c r="AV853" t="s">
        <v>2986</v>
      </c>
      <c r="AW853" t="s">
        <v>2986</v>
      </c>
      <c r="AX853" t="s">
        <v>3814</v>
      </c>
      <c r="AY853" t="s">
        <v>4336</v>
      </c>
      <c r="AZ853" t="s">
        <v>4337</v>
      </c>
      <c r="BA853" t="s">
        <v>3630</v>
      </c>
      <c r="BB853"/>
    </row>
    <row r="854" spans="1:54" s="12" customFormat="1" x14ac:dyDescent="0.45">
      <c r="A854" s="11">
        <v>45765.542453703703</v>
      </c>
      <c r="B854" s="12">
        <v>412819044</v>
      </c>
      <c r="C854" s="12" t="s">
        <v>3565</v>
      </c>
      <c r="D854" s="12">
        <v>1</v>
      </c>
      <c r="E854" s="12" t="s">
        <v>65</v>
      </c>
      <c r="F854" s="12" t="s">
        <v>1661</v>
      </c>
      <c r="G854" s="12">
        <v>4146</v>
      </c>
      <c r="H854" s="12" t="s">
        <v>1662</v>
      </c>
      <c r="I854" s="12">
        <v>1990</v>
      </c>
      <c r="J854" s="12" t="s">
        <v>1663</v>
      </c>
      <c r="K854" s="12" t="s">
        <v>1664</v>
      </c>
      <c r="L854" s="12" t="s">
        <v>1665</v>
      </c>
      <c r="M854" s="12" t="s">
        <v>39</v>
      </c>
      <c r="N854" s="12" t="s">
        <v>178</v>
      </c>
      <c r="O854" s="12" t="s">
        <v>568</v>
      </c>
      <c r="P854" s="12" t="s">
        <v>1693</v>
      </c>
      <c r="Q854" s="12">
        <v>0</v>
      </c>
      <c r="R854" s="12">
        <v>43.634492000000002</v>
      </c>
      <c r="S854" s="12">
        <v>75.210410999999993</v>
      </c>
      <c r="T854" s="12" t="s">
        <v>1694</v>
      </c>
      <c r="U854" s="12" t="s">
        <v>1695</v>
      </c>
      <c r="V854" s="12" t="s">
        <v>106</v>
      </c>
      <c r="X854" s="12">
        <v>1000</v>
      </c>
      <c r="Y854" s="12">
        <v>1988</v>
      </c>
      <c r="Z854" s="12">
        <v>5</v>
      </c>
      <c r="AA854" s="12">
        <v>10</v>
      </c>
      <c r="AG854" s="12" t="s">
        <v>648</v>
      </c>
      <c r="AI854" s="12" t="s">
        <v>490</v>
      </c>
      <c r="AJ854" s="12" t="s">
        <v>1152</v>
      </c>
      <c r="AK854" s="12" t="s">
        <v>1156</v>
      </c>
      <c r="AL854" s="12" t="b">
        <v>1</v>
      </c>
      <c r="AM854" s="12" t="b">
        <v>0</v>
      </c>
      <c r="AP854" t="s">
        <v>3631</v>
      </c>
      <c r="AQ854" t="s">
        <v>3632</v>
      </c>
      <c r="AR854" t="s">
        <v>3633</v>
      </c>
      <c r="AS854" t="s">
        <v>3634</v>
      </c>
      <c r="AT854" s="44" t="s">
        <v>490</v>
      </c>
      <c r="AU854" t="s">
        <v>1152</v>
      </c>
      <c r="AV854" t="s">
        <v>4046</v>
      </c>
      <c r="AW854" t="s">
        <v>4046</v>
      </c>
      <c r="AX854" t="s">
        <v>3648</v>
      </c>
      <c r="AY854" t="s">
        <v>4046</v>
      </c>
      <c r="AZ854" t="s">
        <v>4047</v>
      </c>
      <c r="BA854" t="s">
        <v>3630</v>
      </c>
      <c r="BB854"/>
    </row>
    <row r="855" spans="1:54" s="12" customFormat="1" x14ac:dyDescent="0.45">
      <c r="A855" s="11">
        <v>45765.531921296293</v>
      </c>
      <c r="B855" s="12">
        <v>412819044</v>
      </c>
      <c r="C855" s="12" t="s">
        <v>3565</v>
      </c>
      <c r="D855" s="12">
        <v>2</v>
      </c>
      <c r="E855" s="12" t="s">
        <v>86</v>
      </c>
      <c r="F855" s="12" t="s">
        <v>1661</v>
      </c>
      <c r="G855" s="12">
        <v>4146</v>
      </c>
      <c r="H855" s="12" t="s">
        <v>1662</v>
      </c>
      <c r="I855" s="12">
        <v>1990</v>
      </c>
      <c r="J855" s="12" t="s">
        <v>1663</v>
      </c>
      <c r="K855" s="12" t="s">
        <v>1664</v>
      </c>
      <c r="L855" s="12" t="s">
        <v>1665</v>
      </c>
      <c r="M855" s="12" t="s">
        <v>39</v>
      </c>
      <c r="N855" s="12" t="s">
        <v>178</v>
      </c>
      <c r="O855" s="12" t="s">
        <v>568</v>
      </c>
      <c r="P855" s="12" t="s">
        <v>1696</v>
      </c>
      <c r="Q855" s="12">
        <v>0</v>
      </c>
      <c r="R855" s="12">
        <v>44.826535</v>
      </c>
      <c r="S855" s="12">
        <v>76.244259</v>
      </c>
      <c r="T855" s="12" t="s">
        <v>1697</v>
      </c>
      <c r="U855" s="12" t="s">
        <v>1698</v>
      </c>
      <c r="V855" s="12" t="s">
        <v>106</v>
      </c>
      <c r="X855" s="12">
        <v>500</v>
      </c>
      <c r="Y855" s="12">
        <v>1988</v>
      </c>
      <c r="Z855" s="12">
        <v>9</v>
      </c>
      <c r="AG855" s="12" t="s">
        <v>1699</v>
      </c>
      <c r="AI855" s="12" t="s">
        <v>490</v>
      </c>
      <c r="AJ855" s="12" t="s">
        <v>1152</v>
      </c>
      <c r="AK855" s="12" t="s">
        <v>364</v>
      </c>
      <c r="AL855" s="12" t="b">
        <v>1</v>
      </c>
      <c r="AM855" s="12" t="b">
        <v>0</v>
      </c>
      <c r="AP855" t="s">
        <v>3631</v>
      </c>
      <c r="AQ855" t="s">
        <v>3632</v>
      </c>
      <c r="AR855" t="s">
        <v>3633</v>
      </c>
      <c r="AS855" t="s">
        <v>3634</v>
      </c>
      <c r="AT855" s="44" t="s">
        <v>490</v>
      </c>
      <c r="AU855" t="s">
        <v>1152</v>
      </c>
      <c r="AV855" t="s">
        <v>4338</v>
      </c>
      <c r="AW855" t="s">
        <v>4338</v>
      </c>
      <c r="AX855" t="s">
        <v>4343</v>
      </c>
      <c r="AY855" t="s">
        <v>4338</v>
      </c>
      <c r="AZ855" t="s">
        <v>4339</v>
      </c>
      <c r="BA855" t="s">
        <v>3630</v>
      </c>
      <c r="BB855"/>
    </row>
    <row r="856" spans="1:54" s="12" customFormat="1" x14ac:dyDescent="0.45">
      <c r="A856" s="11">
        <v>45765.531701388893</v>
      </c>
      <c r="B856" s="12">
        <v>412819044</v>
      </c>
      <c r="C856" s="12" t="s">
        <v>3565</v>
      </c>
      <c r="D856" s="12">
        <v>1</v>
      </c>
      <c r="E856" s="12" t="s">
        <v>51</v>
      </c>
      <c r="F856" s="12" t="s">
        <v>577</v>
      </c>
      <c r="G856" s="12">
        <v>4146</v>
      </c>
      <c r="H856" s="12" t="s">
        <v>1662</v>
      </c>
      <c r="I856" s="12">
        <v>1990</v>
      </c>
      <c r="J856" s="12" t="s">
        <v>1663</v>
      </c>
      <c r="K856" s="12" t="s">
        <v>1664</v>
      </c>
      <c r="L856" s="12" t="s">
        <v>1665</v>
      </c>
      <c r="M856" s="12" t="s">
        <v>39</v>
      </c>
      <c r="N856" s="12" t="s">
        <v>178</v>
      </c>
      <c r="O856" s="12" t="s">
        <v>568</v>
      </c>
      <c r="P856" s="12" t="s">
        <v>1696</v>
      </c>
      <c r="Q856" s="12">
        <v>0</v>
      </c>
      <c r="R856" s="12">
        <v>44.826535</v>
      </c>
      <c r="S856" s="12">
        <v>76.244259</v>
      </c>
      <c r="T856" s="12" t="s">
        <v>1697</v>
      </c>
      <c r="U856" s="12" t="s">
        <v>1698</v>
      </c>
      <c r="V856" s="12" t="s">
        <v>106</v>
      </c>
      <c r="X856" s="12">
        <v>500</v>
      </c>
      <c r="Y856" s="12">
        <v>1988</v>
      </c>
      <c r="Z856" s="12">
        <v>9</v>
      </c>
      <c r="AG856" s="12" t="s">
        <v>1699</v>
      </c>
      <c r="AI856" s="12" t="s">
        <v>490</v>
      </c>
      <c r="AJ856" s="12" t="s">
        <v>1152</v>
      </c>
      <c r="AK856" s="12" t="s">
        <v>364</v>
      </c>
      <c r="AL856" s="12" t="b">
        <v>1</v>
      </c>
      <c r="AM856" s="12" t="b">
        <v>0</v>
      </c>
      <c r="AP856" t="s">
        <v>3631</v>
      </c>
      <c r="AQ856" t="s">
        <v>3632</v>
      </c>
      <c r="AR856" t="s">
        <v>3633</v>
      </c>
      <c r="AS856" t="s">
        <v>3634</v>
      </c>
      <c r="AT856" s="44" t="s">
        <v>490</v>
      </c>
      <c r="AU856" t="s">
        <v>1152</v>
      </c>
      <c r="AV856" t="s">
        <v>4338</v>
      </c>
      <c r="AW856" t="s">
        <v>4338</v>
      </c>
      <c r="AX856" t="s">
        <v>4343</v>
      </c>
      <c r="AY856" t="s">
        <v>4338</v>
      </c>
      <c r="AZ856" t="s">
        <v>4339</v>
      </c>
      <c r="BA856" t="s">
        <v>3630</v>
      </c>
      <c r="BB856"/>
    </row>
    <row r="857" spans="1:54" s="12" customFormat="1" x14ac:dyDescent="0.45">
      <c r="A857" s="11">
        <v>45765.531458333338</v>
      </c>
      <c r="B857" s="12">
        <v>412819044</v>
      </c>
      <c r="C857" s="12" t="s">
        <v>3565</v>
      </c>
      <c r="D857" s="12">
        <v>1</v>
      </c>
      <c r="E857" s="12" t="s">
        <v>51</v>
      </c>
      <c r="F857" s="12" t="s">
        <v>1671</v>
      </c>
      <c r="G857" s="12">
        <v>4146</v>
      </c>
      <c r="H857" s="12" t="s">
        <v>1662</v>
      </c>
      <c r="I857" s="12">
        <v>1990</v>
      </c>
      <c r="J857" s="12" t="s">
        <v>1663</v>
      </c>
      <c r="K857" s="12" t="s">
        <v>1664</v>
      </c>
      <c r="L857" s="12" t="s">
        <v>1665</v>
      </c>
      <c r="M857" s="12" t="s">
        <v>39</v>
      </c>
      <c r="N857" s="12" t="s">
        <v>178</v>
      </c>
      <c r="O857" s="12" t="s">
        <v>568</v>
      </c>
      <c r="P857" s="12" t="s">
        <v>1696</v>
      </c>
      <c r="Q857" s="12">
        <v>0</v>
      </c>
      <c r="R857" s="12">
        <v>44.826535</v>
      </c>
      <c r="S857" s="12">
        <v>76.244259</v>
      </c>
      <c r="T857" s="12" t="s">
        <v>1697</v>
      </c>
      <c r="U857" s="12" t="s">
        <v>1698</v>
      </c>
      <c r="V857" s="12" t="s">
        <v>106</v>
      </c>
      <c r="X857" s="12">
        <v>500</v>
      </c>
      <c r="Y857" s="12">
        <v>1988</v>
      </c>
      <c r="Z857" s="12">
        <v>9</v>
      </c>
      <c r="AG857" s="12" t="s">
        <v>1699</v>
      </c>
      <c r="AI857" s="12" t="s">
        <v>490</v>
      </c>
      <c r="AJ857" s="12" t="s">
        <v>1152</v>
      </c>
      <c r="AK857" s="12" t="s">
        <v>364</v>
      </c>
      <c r="AL857" s="12" t="b">
        <v>1</v>
      </c>
      <c r="AM857" s="12" t="b">
        <v>0</v>
      </c>
      <c r="AP857" t="s">
        <v>3631</v>
      </c>
      <c r="AQ857" t="s">
        <v>3632</v>
      </c>
      <c r="AR857" t="s">
        <v>3633</v>
      </c>
      <c r="AS857" t="s">
        <v>3634</v>
      </c>
      <c r="AT857" s="44" t="s">
        <v>490</v>
      </c>
      <c r="AU857" t="s">
        <v>1152</v>
      </c>
      <c r="AV857" t="s">
        <v>4338</v>
      </c>
      <c r="AW857" t="s">
        <v>4338</v>
      </c>
      <c r="AX857" t="s">
        <v>4343</v>
      </c>
      <c r="AY857" t="s">
        <v>4338</v>
      </c>
      <c r="AZ857" t="s">
        <v>4339</v>
      </c>
      <c r="BA857" t="s">
        <v>3630</v>
      </c>
      <c r="BB857"/>
    </row>
    <row r="858" spans="1:54" s="12" customFormat="1" x14ac:dyDescent="0.45">
      <c r="A858" s="11">
        <v>45765.528657407413</v>
      </c>
      <c r="B858" s="12">
        <v>412819044</v>
      </c>
      <c r="C858" s="12" t="s">
        <v>3565</v>
      </c>
      <c r="D858" s="12">
        <v>1</v>
      </c>
      <c r="E858" s="12" t="s">
        <v>51</v>
      </c>
      <c r="F858" s="12" t="s">
        <v>577</v>
      </c>
      <c r="G858" s="12">
        <v>4146</v>
      </c>
      <c r="H858" s="12" t="s">
        <v>1662</v>
      </c>
      <c r="I858" s="12">
        <v>1990</v>
      </c>
      <c r="J858" s="12" t="s">
        <v>1663</v>
      </c>
      <c r="K858" s="12" t="s">
        <v>1664</v>
      </c>
      <c r="L858" s="12" t="s">
        <v>1665</v>
      </c>
      <c r="M858" s="12" t="s">
        <v>39</v>
      </c>
      <c r="N858" s="12" t="s">
        <v>178</v>
      </c>
      <c r="O858" s="12" t="s">
        <v>931</v>
      </c>
      <c r="P858" s="12" t="s">
        <v>1700</v>
      </c>
      <c r="Q858" s="12">
        <v>0</v>
      </c>
      <c r="R858" s="12">
        <v>44.859169999999999</v>
      </c>
      <c r="S858" s="12">
        <v>76.300939999999997</v>
      </c>
      <c r="T858" s="12" t="s">
        <v>1701</v>
      </c>
      <c r="U858" s="12" t="s">
        <v>1702</v>
      </c>
      <c r="V858" s="12" t="s">
        <v>106</v>
      </c>
      <c r="X858" s="12">
        <v>2000</v>
      </c>
      <c r="Y858" s="12">
        <v>1989</v>
      </c>
      <c r="Z858" s="12">
        <v>9</v>
      </c>
      <c r="AA858" s="12">
        <v>15</v>
      </c>
      <c r="AG858" s="12" t="s">
        <v>1674</v>
      </c>
      <c r="AI858" s="12" t="s">
        <v>490</v>
      </c>
      <c r="AJ858" s="12" t="s">
        <v>1152</v>
      </c>
      <c r="AK858" s="12" t="s">
        <v>1703</v>
      </c>
      <c r="AL858" s="12" t="b">
        <v>1</v>
      </c>
      <c r="AM858" s="12" t="b">
        <v>0</v>
      </c>
      <c r="AP858" t="s">
        <v>3631</v>
      </c>
      <c r="AQ858" t="s">
        <v>3632</v>
      </c>
      <c r="AR858" t="s">
        <v>3633</v>
      </c>
      <c r="AS858" t="s">
        <v>3634</v>
      </c>
      <c r="AT858" s="44" t="s">
        <v>490</v>
      </c>
      <c r="AU858" t="s">
        <v>1152</v>
      </c>
      <c r="AV858" t="s">
        <v>4344</v>
      </c>
      <c r="AW858" t="s">
        <v>4344</v>
      </c>
      <c r="AX858" t="s">
        <v>3085</v>
      </c>
      <c r="AY858" t="s">
        <v>4344</v>
      </c>
      <c r="AZ858" t="s">
        <v>4345</v>
      </c>
      <c r="BA858" t="s">
        <v>3630</v>
      </c>
      <c r="BB858"/>
    </row>
    <row r="859" spans="1:54" s="12" customFormat="1" x14ac:dyDescent="0.45">
      <c r="A859" s="11">
        <v>45765.525219907402</v>
      </c>
      <c r="B859" s="12">
        <v>412819044</v>
      </c>
      <c r="C859" s="12" t="s">
        <v>3565</v>
      </c>
      <c r="D859" s="12">
        <v>1</v>
      </c>
      <c r="E859" s="12" t="s">
        <v>51</v>
      </c>
      <c r="F859" s="12" t="s">
        <v>1671</v>
      </c>
      <c r="G859" s="12">
        <v>4146</v>
      </c>
      <c r="H859" s="12" t="s">
        <v>1662</v>
      </c>
      <c r="I859" s="12">
        <v>1990</v>
      </c>
      <c r="J859" s="12" t="s">
        <v>1663</v>
      </c>
      <c r="K859" s="12" t="s">
        <v>1664</v>
      </c>
      <c r="L859" s="12" t="s">
        <v>1665</v>
      </c>
      <c r="M859" s="12" t="s">
        <v>39</v>
      </c>
      <c r="N859" s="12" t="s">
        <v>178</v>
      </c>
      <c r="O859" s="12" t="s">
        <v>568</v>
      </c>
      <c r="P859" s="12" t="s">
        <v>1696</v>
      </c>
      <c r="Q859" s="12">
        <v>0</v>
      </c>
      <c r="R859" s="12">
        <v>44.826535</v>
      </c>
      <c r="S859" s="12">
        <v>76.244259</v>
      </c>
      <c r="T859" s="12" t="s">
        <v>1697</v>
      </c>
      <c r="U859" s="12" t="s">
        <v>1698</v>
      </c>
      <c r="V859" s="12" t="s">
        <v>106</v>
      </c>
      <c r="X859" s="12">
        <v>500</v>
      </c>
      <c r="Y859" s="12">
        <v>1988</v>
      </c>
      <c r="Z859" s="12">
        <v>9</v>
      </c>
      <c r="AG859" s="12" t="s">
        <v>1704</v>
      </c>
      <c r="AI859" s="12" t="s">
        <v>490</v>
      </c>
      <c r="AJ859" s="12" t="s">
        <v>1152</v>
      </c>
      <c r="AK859" s="12" t="s">
        <v>1703</v>
      </c>
      <c r="AL859" s="12" t="b">
        <v>1</v>
      </c>
      <c r="AM859" s="12" t="b">
        <v>0</v>
      </c>
      <c r="AP859" t="s">
        <v>3631</v>
      </c>
      <c r="AQ859" t="s">
        <v>3632</v>
      </c>
      <c r="AR859" t="s">
        <v>3633</v>
      </c>
      <c r="AS859" t="s">
        <v>3634</v>
      </c>
      <c r="AT859" s="44" t="s">
        <v>490</v>
      </c>
      <c r="AU859" t="s">
        <v>1152</v>
      </c>
      <c r="AV859" t="s">
        <v>4344</v>
      </c>
      <c r="AW859" t="s">
        <v>4344</v>
      </c>
      <c r="AX859" t="s">
        <v>3085</v>
      </c>
      <c r="AY859" t="s">
        <v>4344</v>
      </c>
      <c r="AZ859" t="s">
        <v>4345</v>
      </c>
      <c r="BA859" t="s">
        <v>3630</v>
      </c>
      <c r="BB859"/>
    </row>
    <row r="860" spans="1:54" s="12" customFormat="1" x14ac:dyDescent="0.45">
      <c r="A860" s="11">
        <v>45765.52280092593</v>
      </c>
      <c r="B860" s="12">
        <v>412819044</v>
      </c>
      <c r="C860" s="12" t="s">
        <v>3565</v>
      </c>
      <c r="D860" s="12">
        <v>2</v>
      </c>
      <c r="E860" s="12" t="s">
        <v>86</v>
      </c>
      <c r="F860" s="12" t="s">
        <v>1661</v>
      </c>
      <c r="G860" s="12">
        <v>4146</v>
      </c>
      <c r="H860" s="12" t="s">
        <v>1662</v>
      </c>
      <c r="I860" s="12">
        <v>1990</v>
      </c>
      <c r="J860" s="12" t="s">
        <v>1663</v>
      </c>
      <c r="K860" s="12" t="s">
        <v>1664</v>
      </c>
      <c r="L860" s="12" t="s">
        <v>1665</v>
      </c>
      <c r="M860" s="12" t="s">
        <v>39</v>
      </c>
      <c r="N860" s="12" t="s">
        <v>102</v>
      </c>
      <c r="O860" s="12" t="s">
        <v>1666</v>
      </c>
      <c r="P860" s="12" t="s">
        <v>1705</v>
      </c>
      <c r="Q860" s="12">
        <v>0</v>
      </c>
      <c r="R860" s="12">
        <v>43.989322000000001</v>
      </c>
      <c r="S860" s="12">
        <v>79.482938000000004</v>
      </c>
      <c r="T860" s="12" t="s">
        <v>1706</v>
      </c>
      <c r="U860" s="12" t="s">
        <v>1707</v>
      </c>
      <c r="V860" s="12" t="s">
        <v>106</v>
      </c>
      <c r="X860" s="12">
        <v>5000</v>
      </c>
      <c r="Y860" s="12">
        <v>1989</v>
      </c>
      <c r="Z860" s="12">
        <v>10</v>
      </c>
      <c r="AA860" s="12">
        <v>7</v>
      </c>
      <c r="AE860" s="12" t="s">
        <v>1708</v>
      </c>
      <c r="AG860" s="12" t="s">
        <v>566</v>
      </c>
      <c r="AI860" s="12" t="s">
        <v>490</v>
      </c>
      <c r="AJ860" s="12" t="s">
        <v>1152</v>
      </c>
      <c r="AK860" s="12" t="s">
        <v>1703</v>
      </c>
      <c r="AL860" s="12" t="b">
        <v>1</v>
      </c>
      <c r="AM860" s="12" t="b">
        <v>0</v>
      </c>
      <c r="AP860" t="s">
        <v>3631</v>
      </c>
      <c r="AQ860" t="s">
        <v>3632</v>
      </c>
      <c r="AR860" t="s">
        <v>3633</v>
      </c>
      <c r="AS860" t="s">
        <v>3634</v>
      </c>
      <c r="AT860" s="44" t="s">
        <v>490</v>
      </c>
      <c r="AU860" t="s">
        <v>1152</v>
      </c>
      <c r="AV860" t="s">
        <v>4344</v>
      </c>
      <c r="AW860" t="s">
        <v>4344</v>
      </c>
      <c r="AX860" t="s">
        <v>3085</v>
      </c>
      <c r="AY860" t="s">
        <v>4344</v>
      </c>
      <c r="AZ860" t="s">
        <v>4345</v>
      </c>
      <c r="BA860" t="s">
        <v>3630</v>
      </c>
      <c r="BB860"/>
    </row>
    <row r="861" spans="1:54" s="12" customFormat="1" x14ac:dyDescent="0.45">
      <c r="A861" s="11">
        <v>45765.520115740743</v>
      </c>
      <c r="B861" s="12">
        <v>412819044</v>
      </c>
      <c r="C861" s="12" t="s">
        <v>3565</v>
      </c>
      <c r="D861" s="12">
        <v>2</v>
      </c>
      <c r="E861" s="12" t="s">
        <v>222</v>
      </c>
      <c r="F861" s="12" t="s">
        <v>1671</v>
      </c>
      <c r="G861" s="12">
        <v>4146</v>
      </c>
      <c r="H861" s="12" t="s">
        <v>1662</v>
      </c>
      <c r="I861" s="12">
        <v>1990</v>
      </c>
      <c r="J861" s="12" t="s">
        <v>1663</v>
      </c>
      <c r="K861" s="12" t="s">
        <v>1664</v>
      </c>
      <c r="L861" s="12" t="s">
        <v>1665</v>
      </c>
      <c r="M861" s="12" t="s">
        <v>39</v>
      </c>
      <c r="N861" s="12" t="s">
        <v>178</v>
      </c>
      <c r="O861" s="12" t="s">
        <v>568</v>
      </c>
      <c r="P861" s="12" t="s">
        <v>1709</v>
      </c>
      <c r="Q861" s="12">
        <v>0</v>
      </c>
      <c r="R861" s="12">
        <v>43.901443</v>
      </c>
      <c r="S861" s="12">
        <v>78.047162</v>
      </c>
      <c r="T861" s="12" t="s">
        <v>1710</v>
      </c>
      <c r="U861" s="12" t="s">
        <v>1711</v>
      </c>
      <c r="V861" s="12" t="s">
        <v>106</v>
      </c>
      <c r="X861" s="12">
        <v>2500</v>
      </c>
      <c r="Y861" s="12">
        <v>1988</v>
      </c>
      <c r="Z861" s="12">
        <v>10</v>
      </c>
      <c r="AA861" s="12">
        <v>28</v>
      </c>
      <c r="AG861" s="12" t="s">
        <v>566</v>
      </c>
      <c r="AI861" s="12" t="s">
        <v>490</v>
      </c>
      <c r="AJ861" s="12" t="s">
        <v>1152</v>
      </c>
      <c r="AK861" s="12" t="s">
        <v>1712</v>
      </c>
      <c r="AL861" s="12" t="b">
        <v>1</v>
      </c>
      <c r="AM861" s="12" t="b">
        <v>0</v>
      </c>
      <c r="AP861" t="s">
        <v>3631</v>
      </c>
      <c r="AQ861" t="s">
        <v>3632</v>
      </c>
      <c r="AR861" t="s">
        <v>3633</v>
      </c>
      <c r="AS861" t="s">
        <v>3634</v>
      </c>
      <c r="AT861" s="44" t="s">
        <v>490</v>
      </c>
      <c r="AU861" t="s">
        <v>4044</v>
      </c>
      <c r="AV861" t="s">
        <v>4348</v>
      </c>
      <c r="AW861" t="s">
        <v>4348</v>
      </c>
      <c r="AX861" t="s">
        <v>4349</v>
      </c>
      <c r="AY861" t="s">
        <v>4346</v>
      </c>
      <c r="AZ861" t="s">
        <v>4347</v>
      </c>
      <c r="BA861" t="s">
        <v>3630</v>
      </c>
      <c r="BB861"/>
    </row>
    <row r="862" spans="1:54" s="12" customFormat="1" x14ac:dyDescent="0.45">
      <c r="A862" s="11">
        <v>45765.518333333333</v>
      </c>
      <c r="B862" s="12">
        <v>412819044</v>
      </c>
      <c r="C862" s="12" t="s">
        <v>3565</v>
      </c>
      <c r="D862" s="12">
        <v>2</v>
      </c>
      <c r="E862" s="12" t="s">
        <v>247</v>
      </c>
      <c r="F862" s="12" t="s">
        <v>577</v>
      </c>
      <c r="G862" s="12">
        <v>4146</v>
      </c>
      <c r="H862" s="12" t="s">
        <v>1662</v>
      </c>
      <c r="I862" s="12">
        <v>1990</v>
      </c>
      <c r="J862" s="12" t="s">
        <v>1663</v>
      </c>
      <c r="K862" s="12" t="s">
        <v>1664</v>
      </c>
      <c r="L862" s="12" t="s">
        <v>1665</v>
      </c>
      <c r="M862" s="12" t="s">
        <v>39</v>
      </c>
      <c r="N862" s="12" t="s">
        <v>178</v>
      </c>
      <c r="O862" s="12" t="s">
        <v>568</v>
      </c>
      <c r="P862" s="12" t="s">
        <v>1679</v>
      </c>
      <c r="Q862" s="12">
        <v>0</v>
      </c>
      <c r="R862" s="12">
        <v>43.884472000000002</v>
      </c>
      <c r="S862" s="12">
        <v>77.054288</v>
      </c>
      <c r="T862" s="12" t="s">
        <v>1713</v>
      </c>
      <c r="U862" s="12" t="s">
        <v>1714</v>
      </c>
      <c r="V862" s="12" t="s">
        <v>106</v>
      </c>
      <c r="X862" s="12">
        <v>2500</v>
      </c>
      <c r="Y862" s="12">
        <v>1988</v>
      </c>
      <c r="Z862" s="12">
        <v>11</v>
      </c>
      <c r="AA862" s="12">
        <v>27</v>
      </c>
      <c r="AG862" s="12" t="s">
        <v>566</v>
      </c>
      <c r="AI862" s="12" t="s">
        <v>490</v>
      </c>
      <c r="AJ862" s="12" t="s">
        <v>1152</v>
      </c>
      <c r="AK862" s="12" t="s">
        <v>1712</v>
      </c>
      <c r="AL862" s="12" t="b">
        <v>1</v>
      </c>
      <c r="AM862" s="12" t="b">
        <v>0</v>
      </c>
      <c r="AP862" t="s">
        <v>3631</v>
      </c>
      <c r="AQ862" t="s">
        <v>3632</v>
      </c>
      <c r="AR862" t="s">
        <v>3633</v>
      </c>
      <c r="AS862" t="s">
        <v>3634</v>
      </c>
      <c r="AT862" s="44" t="s">
        <v>490</v>
      </c>
      <c r="AU862" t="s">
        <v>4044</v>
      </c>
      <c r="AV862" t="s">
        <v>4348</v>
      </c>
      <c r="AW862" t="s">
        <v>4348</v>
      </c>
      <c r="AX862" t="s">
        <v>4349</v>
      </c>
      <c r="AY862" t="s">
        <v>4346</v>
      </c>
      <c r="AZ862" t="s">
        <v>4347</v>
      </c>
      <c r="BA862" t="s">
        <v>3630</v>
      </c>
      <c r="BB862"/>
    </row>
    <row r="863" spans="1:54" s="12" customFormat="1" x14ac:dyDescent="0.45">
      <c r="A863" s="11">
        <v>45765.516377314823</v>
      </c>
      <c r="B863" s="12">
        <v>412819044</v>
      </c>
      <c r="C863" s="12" t="s">
        <v>3565</v>
      </c>
      <c r="D863" s="12">
        <v>1</v>
      </c>
      <c r="E863" s="12" t="s">
        <v>65</v>
      </c>
      <c r="F863" s="12" t="s">
        <v>1671</v>
      </c>
      <c r="G863" s="12">
        <v>4146</v>
      </c>
      <c r="H863" s="12" t="s">
        <v>1662</v>
      </c>
      <c r="I863" s="12">
        <v>1990</v>
      </c>
      <c r="J863" s="12" t="s">
        <v>1663</v>
      </c>
      <c r="K863" s="12" t="s">
        <v>1664</v>
      </c>
      <c r="L863" s="12" t="s">
        <v>1665</v>
      </c>
      <c r="M863" s="12" t="s">
        <v>39</v>
      </c>
      <c r="N863" s="12" t="s">
        <v>178</v>
      </c>
      <c r="O863" s="12" t="s">
        <v>568</v>
      </c>
      <c r="P863" s="12" t="s">
        <v>1658</v>
      </c>
      <c r="Q863" s="12">
        <v>0</v>
      </c>
      <c r="R863" s="12">
        <v>43.279721000000002</v>
      </c>
      <c r="S863" s="12">
        <v>77.349249</v>
      </c>
      <c r="T863" s="12" t="s">
        <v>756</v>
      </c>
      <c r="U863" s="12" t="s">
        <v>757</v>
      </c>
      <c r="V863" s="12" t="s">
        <v>119</v>
      </c>
      <c r="W863" s="12" t="s">
        <v>1659</v>
      </c>
      <c r="Y863" s="12">
        <v>1986</v>
      </c>
      <c r="Z863" s="12">
        <v>5</v>
      </c>
      <c r="AA863" s="12">
        <v>28</v>
      </c>
      <c r="AG863" s="12" t="s">
        <v>648</v>
      </c>
      <c r="AI863" s="12" t="s">
        <v>490</v>
      </c>
      <c r="AJ863" s="12" t="s">
        <v>1152</v>
      </c>
      <c r="AK863" s="12" t="s">
        <v>1715</v>
      </c>
      <c r="AL863" s="12" t="b">
        <v>1</v>
      </c>
      <c r="AM863" s="12" t="b">
        <v>0</v>
      </c>
      <c r="AP863" t="s">
        <v>3631</v>
      </c>
      <c r="AQ863" t="s">
        <v>3632</v>
      </c>
      <c r="AR863" t="s">
        <v>3633</v>
      </c>
      <c r="AS863" t="s">
        <v>3634</v>
      </c>
      <c r="AT863" s="44" t="s">
        <v>490</v>
      </c>
      <c r="AU863" t="s">
        <v>1152</v>
      </c>
      <c r="AV863" t="s">
        <v>4352</v>
      </c>
      <c r="AW863" t="s">
        <v>4352</v>
      </c>
      <c r="AX863" t="s">
        <v>4353</v>
      </c>
      <c r="AY863" t="s">
        <v>4350</v>
      </c>
      <c r="AZ863" t="s">
        <v>4351</v>
      </c>
      <c r="BA863" t="s">
        <v>3630</v>
      </c>
      <c r="BB863"/>
    </row>
    <row r="864" spans="1:54" s="12" customFormat="1" x14ac:dyDescent="0.45">
      <c r="A864" s="11">
        <v>45765.515659722223</v>
      </c>
      <c r="B864" s="12">
        <v>412819044</v>
      </c>
      <c r="C864" s="12" t="s">
        <v>3565</v>
      </c>
      <c r="D864" s="12">
        <v>1</v>
      </c>
      <c r="E864" s="12" t="s">
        <v>51</v>
      </c>
      <c r="F864" s="12" t="s">
        <v>577</v>
      </c>
      <c r="G864" s="12">
        <v>4146</v>
      </c>
      <c r="H864" s="12" t="s">
        <v>1662</v>
      </c>
      <c r="I864" s="12">
        <v>1990</v>
      </c>
      <c r="J864" s="12" t="s">
        <v>1663</v>
      </c>
      <c r="K864" s="12" t="s">
        <v>1664</v>
      </c>
      <c r="L864" s="12" t="s">
        <v>1665</v>
      </c>
      <c r="M864" s="12" t="s">
        <v>39</v>
      </c>
      <c r="N864" s="12" t="s">
        <v>178</v>
      </c>
      <c r="O864" s="12" t="s">
        <v>568</v>
      </c>
      <c r="P864" s="12" t="s">
        <v>1658</v>
      </c>
      <c r="Q864" s="12">
        <v>0</v>
      </c>
      <c r="R864" s="12">
        <v>43.279721000000002</v>
      </c>
      <c r="S864" s="12">
        <v>77.349249</v>
      </c>
      <c r="T864" s="12" t="s">
        <v>756</v>
      </c>
      <c r="U864" s="12" t="s">
        <v>757</v>
      </c>
      <c r="V864" s="12" t="s">
        <v>119</v>
      </c>
      <c r="W864" s="12" t="s">
        <v>1659</v>
      </c>
      <c r="Y864" s="12">
        <v>1986</v>
      </c>
      <c r="Z864" s="12">
        <v>7</v>
      </c>
      <c r="AA864" s="12">
        <v>4</v>
      </c>
      <c r="AG864" s="12" t="s">
        <v>648</v>
      </c>
      <c r="AI864" s="12" t="s">
        <v>490</v>
      </c>
      <c r="AJ864" s="12" t="s">
        <v>1152</v>
      </c>
      <c r="AK864" s="12" t="s">
        <v>1715</v>
      </c>
      <c r="AL864" s="12" t="b">
        <v>1</v>
      </c>
      <c r="AM864" s="12" t="b">
        <v>0</v>
      </c>
      <c r="AP864" t="s">
        <v>3631</v>
      </c>
      <c r="AQ864" t="s">
        <v>3632</v>
      </c>
      <c r="AR864" t="s">
        <v>3633</v>
      </c>
      <c r="AS864" t="s">
        <v>3634</v>
      </c>
      <c r="AT864" s="44" t="s">
        <v>490</v>
      </c>
      <c r="AU864" t="s">
        <v>1152</v>
      </c>
      <c r="AV864" t="s">
        <v>4352</v>
      </c>
      <c r="AW864" t="s">
        <v>4352</v>
      </c>
      <c r="AX864" t="s">
        <v>4353</v>
      </c>
      <c r="AY864" t="s">
        <v>4350</v>
      </c>
      <c r="AZ864" t="s">
        <v>4351</v>
      </c>
      <c r="BA864" t="s">
        <v>3630</v>
      </c>
      <c r="BB864"/>
    </row>
    <row r="865" spans="1:54" s="12" customFormat="1" x14ac:dyDescent="0.45">
      <c r="A865" s="11">
        <v>45765.495821759258</v>
      </c>
      <c r="B865" s="12">
        <v>412819044</v>
      </c>
      <c r="C865" s="12" t="s">
        <v>3565</v>
      </c>
      <c r="D865" s="12">
        <v>1</v>
      </c>
      <c r="E865" s="12" t="s">
        <v>51</v>
      </c>
      <c r="F865" s="12" t="s">
        <v>1671</v>
      </c>
      <c r="G865" s="12">
        <v>4146</v>
      </c>
      <c r="H865" s="12" t="s">
        <v>1662</v>
      </c>
      <c r="I865" s="12">
        <v>1990</v>
      </c>
      <c r="J865" s="12" t="s">
        <v>1663</v>
      </c>
      <c r="K865" s="12" t="s">
        <v>1664</v>
      </c>
      <c r="L865" s="12" t="s">
        <v>1665</v>
      </c>
      <c r="M865" s="12" t="s">
        <v>39</v>
      </c>
      <c r="N865" s="12" t="s">
        <v>102</v>
      </c>
      <c r="O865" s="12" t="s">
        <v>1666</v>
      </c>
      <c r="P865" s="12" t="s">
        <v>1716</v>
      </c>
      <c r="Q865" s="12">
        <v>0</v>
      </c>
      <c r="R865" s="12">
        <v>43.989973999999997</v>
      </c>
      <c r="S865" s="12">
        <v>79.554468</v>
      </c>
      <c r="T865" s="12" t="s">
        <v>1717</v>
      </c>
      <c r="U865" s="12" t="s">
        <v>1718</v>
      </c>
      <c r="V865" s="12" t="s">
        <v>106</v>
      </c>
      <c r="X865" s="12">
        <v>2500</v>
      </c>
      <c r="Y865" s="12">
        <v>1989</v>
      </c>
      <c r="Z865" s="12">
        <v>10</v>
      </c>
      <c r="AA865" s="12">
        <v>8</v>
      </c>
      <c r="AG865" s="12" t="s">
        <v>1674</v>
      </c>
      <c r="AI865" s="12" t="s">
        <v>490</v>
      </c>
      <c r="AJ865" s="12" t="s">
        <v>1152</v>
      </c>
      <c r="AK865" s="12" t="s">
        <v>1719</v>
      </c>
      <c r="AL865" s="12" t="b">
        <v>1</v>
      </c>
      <c r="AM865" s="12" t="b">
        <v>1</v>
      </c>
      <c r="AN865" s="12" t="s">
        <v>165</v>
      </c>
      <c r="AP865" t="s">
        <v>3631</v>
      </c>
      <c r="AQ865" t="s">
        <v>3632</v>
      </c>
      <c r="AR865" t="s">
        <v>3633</v>
      </c>
      <c r="AS865" t="s">
        <v>3634</v>
      </c>
      <c r="AT865" s="44" t="s">
        <v>490</v>
      </c>
      <c r="AU865" t="s">
        <v>1152</v>
      </c>
      <c r="AV865" t="s">
        <v>4354</v>
      </c>
      <c r="AW865" t="s">
        <v>4354</v>
      </c>
      <c r="AX865" t="s">
        <v>4356</v>
      </c>
      <c r="AY865" t="s">
        <v>4354</v>
      </c>
      <c r="AZ865" t="s">
        <v>4355</v>
      </c>
      <c r="BA865" t="s">
        <v>3630</v>
      </c>
      <c r="BB865"/>
    </row>
    <row r="866" spans="1:54" s="12" customFormat="1" x14ac:dyDescent="0.45">
      <c r="A866" s="11">
        <v>45765.486840277779</v>
      </c>
      <c r="B866" s="12">
        <v>412819044</v>
      </c>
      <c r="C866" s="12" t="s">
        <v>3565</v>
      </c>
      <c r="D866" s="12">
        <v>1</v>
      </c>
      <c r="E866" s="12" t="s">
        <v>51</v>
      </c>
      <c r="F866" s="12" t="s">
        <v>577</v>
      </c>
      <c r="G866" s="12">
        <v>4146</v>
      </c>
      <c r="H866" s="12" t="s">
        <v>1662</v>
      </c>
      <c r="I866" s="12">
        <v>1990</v>
      </c>
      <c r="J866" s="12" t="s">
        <v>1663</v>
      </c>
      <c r="K866" s="12" t="s">
        <v>1664</v>
      </c>
      <c r="L866" s="12" t="s">
        <v>1665</v>
      </c>
      <c r="M866" s="12" t="s">
        <v>39</v>
      </c>
      <c r="N866" s="12" t="s">
        <v>178</v>
      </c>
      <c r="O866" s="12" t="s">
        <v>1278</v>
      </c>
      <c r="P866" s="12" t="s">
        <v>1720</v>
      </c>
      <c r="Q866" s="12">
        <v>0</v>
      </c>
      <c r="R866" s="12">
        <v>44.711255999999999</v>
      </c>
      <c r="S866" s="12">
        <v>75.785021</v>
      </c>
      <c r="T866" s="12" t="s">
        <v>1721</v>
      </c>
      <c r="U866" s="12" t="s">
        <v>1722</v>
      </c>
      <c r="V866" s="12" t="s">
        <v>106</v>
      </c>
      <c r="X866" s="12">
        <v>50000</v>
      </c>
      <c r="Y866" s="12">
        <v>1988</v>
      </c>
      <c r="Z866" s="12">
        <v>4</v>
      </c>
      <c r="AA866" s="12">
        <v>22</v>
      </c>
      <c r="AG866" s="12" t="s">
        <v>1723</v>
      </c>
      <c r="AH866" s="12" t="s">
        <v>1724</v>
      </c>
      <c r="AI866" s="12" t="s">
        <v>490</v>
      </c>
      <c r="AJ866" s="12" t="s">
        <v>1152</v>
      </c>
      <c r="AK866" s="12" t="s">
        <v>1725</v>
      </c>
      <c r="AL866" s="12" t="b">
        <v>1</v>
      </c>
      <c r="AM866" s="12" t="b">
        <v>1</v>
      </c>
      <c r="AN866" s="12" t="s">
        <v>462</v>
      </c>
      <c r="AP866" t="s">
        <v>3631</v>
      </c>
      <c r="AQ866" t="s">
        <v>3632</v>
      </c>
      <c r="AR866" t="s">
        <v>3633</v>
      </c>
      <c r="AS866" t="s">
        <v>3634</v>
      </c>
      <c r="AT866" s="28" t="s">
        <v>490</v>
      </c>
      <c r="AU866" t="s">
        <v>1152</v>
      </c>
      <c r="AV866" t="s">
        <v>4357</v>
      </c>
      <c r="AW866" t="s">
        <v>4357</v>
      </c>
      <c r="AX866" t="s">
        <v>4356</v>
      </c>
      <c r="AY866" t="s">
        <v>4357</v>
      </c>
      <c r="AZ866" t="s">
        <v>4358</v>
      </c>
      <c r="BA866" t="s">
        <v>3630</v>
      </c>
      <c r="BB866" t="s">
        <v>4724</v>
      </c>
    </row>
    <row r="867" spans="1:54" s="12" customFormat="1" x14ac:dyDescent="0.45">
      <c r="A867" s="11">
        <v>45765.477500000001</v>
      </c>
      <c r="B867" s="12">
        <v>412819044</v>
      </c>
      <c r="C867" s="12" t="s">
        <v>3565</v>
      </c>
      <c r="D867" s="12">
        <v>1</v>
      </c>
      <c r="E867" s="12" t="s">
        <v>51</v>
      </c>
      <c r="F867" s="12" t="s">
        <v>577</v>
      </c>
      <c r="G867" s="12">
        <v>4146</v>
      </c>
      <c r="H867" s="12" t="s">
        <v>1662</v>
      </c>
      <c r="I867" s="12">
        <v>1990</v>
      </c>
      <c r="J867" s="12" t="s">
        <v>1663</v>
      </c>
      <c r="K867" s="12" t="s">
        <v>1664</v>
      </c>
      <c r="L867" s="12" t="s">
        <v>1665</v>
      </c>
      <c r="M867" s="12" t="s">
        <v>39</v>
      </c>
      <c r="N867" s="12" t="s">
        <v>178</v>
      </c>
      <c r="O867" s="12" t="s">
        <v>568</v>
      </c>
      <c r="P867" s="12" t="s">
        <v>1726</v>
      </c>
      <c r="Q867" s="12">
        <v>0</v>
      </c>
      <c r="R867" s="12">
        <v>44.826535</v>
      </c>
      <c r="S867" s="12">
        <v>76.244259</v>
      </c>
      <c r="T867" s="12" t="s">
        <v>1697</v>
      </c>
      <c r="U867" s="12" t="s">
        <v>1698</v>
      </c>
      <c r="V867" s="12" t="s">
        <v>106</v>
      </c>
      <c r="X867" s="12">
        <v>500</v>
      </c>
      <c r="Y867" s="12">
        <v>1988</v>
      </c>
      <c r="Z867" s="12">
        <v>9</v>
      </c>
      <c r="AG867" s="12" t="s">
        <v>1704</v>
      </c>
      <c r="AI867" s="12" t="s">
        <v>490</v>
      </c>
      <c r="AJ867" s="12" t="s">
        <v>1152</v>
      </c>
      <c r="AK867" s="12" t="s">
        <v>1727</v>
      </c>
      <c r="AL867" s="12" t="b">
        <v>1</v>
      </c>
      <c r="AM867" s="12" t="b">
        <v>1</v>
      </c>
      <c r="AN867" s="12" t="s">
        <v>462</v>
      </c>
      <c r="AP867" t="s">
        <v>3631</v>
      </c>
      <c r="AQ867" t="s">
        <v>3632</v>
      </c>
      <c r="AR867" t="s">
        <v>3633</v>
      </c>
      <c r="AS867" t="s">
        <v>3634</v>
      </c>
      <c r="AT867" s="28" t="s">
        <v>490</v>
      </c>
      <c r="AU867" t="s">
        <v>1152</v>
      </c>
      <c r="AV867" t="s">
        <v>4359</v>
      </c>
      <c r="AW867" t="s">
        <v>4359</v>
      </c>
      <c r="AX867" t="s">
        <v>4356</v>
      </c>
      <c r="AY867" t="s">
        <v>4359</v>
      </c>
      <c r="AZ867" t="s">
        <v>4360</v>
      </c>
      <c r="BA867" t="s">
        <v>3630</v>
      </c>
      <c r="BB867" t="s">
        <v>4724</v>
      </c>
    </row>
    <row r="868" spans="1:54" s="12" customFormat="1" x14ac:dyDescent="0.45">
      <c r="A868" s="11">
        <v>45765.47388888889</v>
      </c>
      <c r="B868" s="12">
        <v>412819044</v>
      </c>
      <c r="C868" s="12" t="s">
        <v>3565</v>
      </c>
      <c r="D868" s="12">
        <v>1</v>
      </c>
      <c r="E868" s="12" t="s">
        <v>51</v>
      </c>
      <c r="F868" s="12" t="s">
        <v>1661</v>
      </c>
      <c r="G868" s="12">
        <v>4146</v>
      </c>
      <c r="H868" s="12" t="s">
        <v>1662</v>
      </c>
      <c r="I868" s="12">
        <v>1990</v>
      </c>
      <c r="J868" s="12" t="s">
        <v>1663</v>
      </c>
      <c r="K868" s="12" t="s">
        <v>1664</v>
      </c>
      <c r="L868" s="12" t="s">
        <v>1665</v>
      </c>
      <c r="M868" s="12" t="s">
        <v>39</v>
      </c>
      <c r="N868" s="12" t="s">
        <v>178</v>
      </c>
      <c r="O868" s="12" t="s">
        <v>568</v>
      </c>
      <c r="P868" s="12" t="s">
        <v>1728</v>
      </c>
      <c r="Q868" s="12">
        <v>0</v>
      </c>
      <c r="R868" s="12">
        <v>43.187832</v>
      </c>
      <c r="S868" s="12">
        <v>76.962038000000007</v>
      </c>
      <c r="T868" s="12" t="s">
        <v>1729</v>
      </c>
      <c r="U868" s="12" t="s">
        <v>1730</v>
      </c>
      <c r="V868" s="12" t="s">
        <v>106</v>
      </c>
      <c r="X868" s="12">
        <v>1000</v>
      </c>
      <c r="Y868" s="12">
        <v>1985</v>
      </c>
      <c r="Z868" s="12">
        <v>8</v>
      </c>
      <c r="AA868" s="12">
        <v>6</v>
      </c>
      <c r="AG868" s="12" t="s">
        <v>1731</v>
      </c>
      <c r="AI868" s="12" t="s">
        <v>490</v>
      </c>
      <c r="AJ868" s="12" t="s">
        <v>1190</v>
      </c>
      <c r="AK868" s="12" t="s">
        <v>1732</v>
      </c>
      <c r="AL868" s="12" t="b">
        <v>1</v>
      </c>
      <c r="AM868" s="12" t="b">
        <v>0</v>
      </c>
      <c r="AP868" t="s">
        <v>3631</v>
      </c>
      <c r="AQ868" t="s">
        <v>3632</v>
      </c>
      <c r="AR868" t="s">
        <v>3633</v>
      </c>
      <c r="AS868" t="s">
        <v>3634</v>
      </c>
      <c r="AT868" s="44" t="s">
        <v>490</v>
      </c>
      <c r="AU868" t="s">
        <v>1190</v>
      </c>
      <c r="AV868" t="s">
        <v>4361</v>
      </c>
      <c r="AW868" t="s">
        <v>4361</v>
      </c>
      <c r="AX868" t="s">
        <v>3668</v>
      </c>
      <c r="AY868" t="s">
        <v>4361</v>
      </c>
      <c r="AZ868" t="s">
        <v>4362</v>
      </c>
      <c r="BA868" t="s">
        <v>3630</v>
      </c>
      <c r="BB868"/>
    </row>
    <row r="869" spans="1:54" s="12" customFormat="1" x14ac:dyDescent="0.45">
      <c r="A869" s="11">
        <v>45763.592858796299</v>
      </c>
      <c r="B869" s="12">
        <v>412819044</v>
      </c>
      <c r="C869" s="12" t="s">
        <v>3565</v>
      </c>
      <c r="D869" s="12">
        <v>1</v>
      </c>
      <c r="E869" s="12" t="s">
        <v>51</v>
      </c>
      <c r="F869" s="12" t="s">
        <v>836</v>
      </c>
      <c r="G869" s="12">
        <v>3919</v>
      </c>
      <c r="H869" s="12" t="s">
        <v>1738</v>
      </c>
      <c r="I869" s="12">
        <v>1999</v>
      </c>
      <c r="J869" s="12" t="s">
        <v>1739</v>
      </c>
      <c r="K869" s="12" t="s">
        <v>1740</v>
      </c>
      <c r="L869" s="12" t="s">
        <v>1741</v>
      </c>
      <c r="M869" s="12" t="s">
        <v>39</v>
      </c>
      <c r="N869" s="12" t="s">
        <v>1583</v>
      </c>
      <c r="O869" s="12" t="s">
        <v>568</v>
      </c>
      <c r="P869" s="12" t="s">
        <v>1733</v>
      </c>
      <c r="Q869" s="12">
        <v>0</v>
      </c>
      <c r="R869" s="12">
        <v>43.043033000000001</v>
      </c>
      <c r="S869" s="12">
        <v>74.715569000000002</v>
      </c>
      <c r="T869" s="12" t="s">
        <v>1734</v>
      </c>
      <c r="U869" s="12" t="s">
        <v>1735</v>
      </c>
      <c r="V869" s="12" t="s">
        <v>106</v>
      </c>
      <c r="X869" s="12">
        <v>5000</v>
      </c>
      <c r="Y869" s="12">
        <v>1984</v>
      </c>
      <c r="Z869" s="12">
        <v>5</v>
      </c>
      <c r="AA869" s="12">
        <v>22</v>
      </c>
      <c r="AG869" s="12" t="s">
        <v>641</v>
      </c>
      <c r="AI869" s="12" t="s">
        <v>48</v>
      </c>
      <c r="AJ869" s="12" t="s">
        <v>961</v>
      </c>
      <c r="AK869" s="12" t="s">
        <v>1736</v>
      </c>
      <c r="AL869" s="12" t="b">
        <v>1</v>
      </c>
      <c r="AM869" s="12" t="b">
        <v>1</v>
      </c>
      <c r="AN869" s="12" t="s">
        <v>462</v>
      </c>
      <c r="AO869" s="12" t="s">
        <v>1737</v>
      </c>
      <c r="AP869" t="s">
        <v>3631</v>
      </c>
      <c r="AQ869" t="s">
        <v>3632</v>
      </c>
      <c r="AR869" t="s">
        <v>3633</v>
      </c>
      <c r="AS869" t="s">
        <v>3634</v>
      </c>
      <c r="AT869" s="28" t="s">
        <v>48</v>
      </c>
      <c r="AU869" t="s">
        <v>961</v>
      </c>
      <c r="AV869" t="s">
        <v>4363</v>
      </c>
      <c r="AW869" t="s">
        <v>4363</v>
      </c>
      <c r="AX869" t="s">
        <v>4365</v>
      </c>
      <c r="AY869" t="s">
        <v>4363</v>
      </c>
      <c r="AZ869" t="s">
        <v>4364</v>
      </c>
      <c r="BA869" t="s">
        <v>3630</v>
      </c>
      <c r="BB869" t="s">
        <v>4724</v>
      </c>
    </row>
    <row r="870" spans="1:54" s="12" customFormat="1" x14ac:dyDescent="0.45">
      <c r="A870" s="11">
        <v>45763.590358796297</v>
      </c>
      <c r="B870" s="12">
        <v>412819044</v>
      </c>
      <c r="C870" s="12" t="s">
        <v>3565</v>
      </c>
      <c r="D870" s="12">
        <v>2</v>
      </c>
      <c r="E870" s="12" t="s">
        <v>222</v>
      </c>
      <c r="F870" s="12" t="s">
        <v>1748</v>
      </c>
      <c r="G870" s="12">
        <v>3919</v>
      </c>
      <c r="H870" s="12" t="s">
        <v>1738</v>
      </c>
      <c r="I870" s="12">
        <v>1999</v>
      </c>
      <c r="J870" s="12" t="s">
        <v>1739</v>
      </c>
      <c r="K870" s="12" t="s">
        <v>1740</v>
      </c>
      <c r="L870" s="12" t="s">
        <v>1741</v>
      </c>
      <c r="M870" s="12" t="s">
        <v>39</v>
      </c>
      <c r="N870" s="12" t="s">
        <v>1583</v>
      </c>
      <c r="O870" s="12" t="s">
        <v>1742</v>
      </c>
      <c r="P870" s="12" t="s">
        <v>1743</v>
      </c>
      <c r="Q870" s="12">
        <v>0</v>
      </c>
      <c r="R870" s="12">
        <v>43.730162999999997</v>
      </c>
      <c r="S870" s="12">
        <v>70.939181000000005</v>
      </c>
      <c r="T870" s="12" t="s">
        <v>1744</v>
      </c>
      <c r="U870" s="12" t="s">
        <v>1745</v>
      </c>
      <c r="V870" s="12" t="s">
        <v>106</v>
      </c>
      <c r="X870" s="12">
        <v>25000</v>
      </c>
      <c r="Y870" s="12">
        <v>1991</v>
      </c>
      <c r="Z870" s="12">
        <v>5</v>
      </c>
      <c r="AA870" s="12">
        <v>15</v>
      </c>
      <c r="AG870" s="12" t="s">
        <v>826</v>
      </c>
      <c r="AI870" s="12" t="s">
        <v>48</v>
      </c>
      <c r="AJ870" s="12" t="s">
        <v>961</v>
      </c>
      <c r="AK870" s="12" t="s">
        <v>1746</v>
      </c>
      <c r="AL870" s="12" t="b">
        <v>1</v>
      </c>
      <c r="AM870" s="12" t="b">
        <v>0</v>
      </c>
      <c r="AO870" s="12" t="s">
        <v>1747</v>
      </c>
      <c r="AP870" t="s">
        <v>3631</v>
      </c>
      <c r="AQ870" t="s">
        <v>3632</v>
      </c>
      <c r="AR870" t="s">
        <v>3633</v>
      </c>
      <c r="AS870" t="s">
        <v>3634</v>
      </c>
      <c r="AT870" s="44" t="s">
        <v>48</v>
      </c>
      <c r="AU870" t="s">
        <v>961</v>
      </c>
      <c r="AV870" t="s">
        <v>4366</v>
      </c>
      <c r="AW870" t="s">
        <v>4366</v>
      </c>
      <c r="AX870" t="s">
        <v>3858</v>
      </c>
      <c r="AY870" t="s">
        <v>4366</v>
      </c>
      <c r="AZ870" t="s">
        <v>4367</v>
      </c>
      <c r="BA870" t="s">
        <v>3630</v>
      </c>
      <c r="BB870" t="s">
        <v>4701</v>
      </c>
    </row>
    <row r="871" spans="1:54" s="12" customFormat="1" x14ac:dyDescent="0.45">
      <c r="A871" s="11">
        <v>45763.585787037038</v>
      </c>
      <c r="B871" s="12">
        <v>412819044</v>
      </c>
      <c r="C871" s="12" t="s">
        <v>3565</v>
      </c>
      <c r="D871" s="12">
        <v>2</v>
      </c>
      <c r="E871" s="12" t="s">
        <v>86</v>
      </c>
      <c r="F871" s="12" t="s">
        <v>836</v>
      </c>
      <c r="G871" s="12">
        <v>3919</v>
      </c>
      <c r="H871" s="12" t="s">
        <v>1738</v>
      </c>
      <c r="I871" s="12">
        <v>1999</v>
      </c>
      <c r="J871" s="12" t="s">
        <v>1739</v>
      </c>
      <c r="K871" s="12" t="s">
        <v>1740</v>
      </c>
      <c r="L871" s="12" t="s">
        <v>1741</v>
      </c>
      <c r="M871" s="12" t="s">
        <v>39</v>
      </c>
      <c r="N871" s="12" t="s">
        <v>77</v>
      </c>
      <c r="O871" s="12" t="s">
        <v>1749</v>
      </c>
      <c r="P871" s="12" t="s">
        <v>1750</v>
      </c>
      <c r="Q871" s="12">
        <v>0</v>
      </c>
      <c r="V871" s="12" t="s">
        <v>119</v>
      </c>
      <c r="W871" s="12" t="s">
        <v>1751</v>
      </c>
      <c r="Y871" s="12">
        <v>1992</v>
      </c>
      <c r="Z871" s="12">
        <v>5</v>
      </c>
      <c r="AA871" s="12">
        <v>12</v>
      </c>
      <c r="AG871" s="12" t="s">
        <v>1752</v>
      </c>
      <c r="AI871" s="12" t="s">
        <v>48</v>
      </c>
      <c r="AJ871" s="12" t="s">
        <v>961</v>
      </c>
      <c r="AK871" s="12" t="s">
        <v>1746</v>
      </c>
      <c r="AL871" s="12" t="b">
        <v>1</v>
      </c>
      <c r="AM871" s="12" t="b">
        <v>0</v>
      </c>
      <c r="AO871" s="12" t="s">
        <v>1747</v>
      </c>
      <c r="AP871" t="s">
        <v>3631</v>
      </c>
      <c r="AQ871" t="s">
        <v>3632</v>
      </c>
      <c r="AR871" t="s">
        <v>3633</v>
      </c>
      <c r="AS871" t="s">
        <v>3634</v>
      </c>
      <c r="AT871" s="44" t="s">
        <v>48</v>
      </c>
      <c r="AU871" t="s">
        <v>961</v>
      </c>
      <c r="AV871" t="s">
        <v>4366</v>
      </c>
      <c r="AW871" t="s">
        <v>4366</v>
      </c>
      <c r="AX871" t="s">
        <v>3858</v>
      </c>
      <c r="AY871" t="s">
        <v>4366</v>
      </c>
      <c r="AZ871" t="s">
        <v>4367</v>
      </c>
      <c r="BA871" t="s">
        <v>3630</v>
      </c>
      <c r="BB871" t="s">
        <v>4701</v>
      </c>
    </row>
    <row r="872" spans="1:54" s="12" customFormat="1" x14ac:dyDescent="0.45">
      <c r="A872" s="11">
        <v>45763.564513888887</v>
      </c>
      <c r="B872" s="12">
        <v>412819044</v>
      </c>
      <c r="C872" s="12" t="s">
        <v>3565</v>
      </c>
      <c r="D872" s="12">
        <v>1</v>
      </c>
      <c r="E872" s="12" t="s">
        <v>65</v>
      </c>
      <c r="F872" s="12" t="s">
        <v>577</v>
      </c>
      <c r="G872" s="12">
        <v>3919</v>
      </c>
      <c r="H872" s="12" t="s">
        <v>1738</v>
      </c>
      <c r="I872" s="12">
        <v>1999</v>
      </c>
      <c r="J872" s="12" t="s">
        <v>1739</v>
      </c>
      <c r="K872" s="12" t="s">
        <v>1740</v>
      </c>
      <c r="L872" s="12" t="s">
        <v>1741</v>
      </c>
      <c r="M872" s="12" t="s">
        <v>39</v>
      </c>
      <c r="N872" s="12" t="s">
        <v>77</v>
      </c>
      <c r="O872" s="12" t="s">
        <v>568</v>
      </c>
      <c r="P872" s="12" t="s">
        <v>1753</v>
      </c>
      <c r="Q872" s="12">
        <v>0</v>
      </c>
      <c r="R872" s="12">
        <v>44.328808000000002</v>
      </c>
      <c r="S872" s="12">
        <v>75.440625999999995</v>
      </c>
      <c r="T872" s="12" t="s">
        <v>1754</v>
      </c>
      <c r="U872" s="12" t="s">
        <v>1755</v>
      </c>
      <c r="V872" s="12" t="s">
        <v>106</v>
      </c>
      <c r="X872" s="12">
        <v>1000</v>
      </c>
      <c r="Y872" s="12">
        <v>1988</v>
      </c>
      <c r="Z872" s="12">
        <v>5</v>
      </c>
      <c r="AA872" s="12">
        <v>5</v>
      </c>
      <c r="AG872" s="12" t="s">
        <v>820</v>
      </c>
      <c r="AI872" s="12" t="s">
        <v>48</v>
      </c>
      <c r="AJ872" s="12" t="s">
        <v>961</v>
      </c>
      <c r="AK872" s="12" t="s">
        <v>1746</v>
      </c>
      <c r="AL872" s="12" t="b">
        <v>1</v>
      </c>
      <c r="AM872" s="12" t="b">
        <v>0</v>
      </c>
      <c r="AO872" s="12" t="s">
        <v>1747</v>
      </c>
      <c r="AP872" t="s">
        <v>3631</v>
      </c>
      <c r="AQ872" t="s">
        <v>3632</v>
      </c>
      <c r="AR872" t="s">
        <v>3633</v>
      </c>
      <c r="AS872" t="s">
        <v>3634</v>
      </c>
      <c r="AT872" s="44" t="s">
        <v>48</v>
      </c>
      <c r="AU872" t="s">
        <v>961</v>
      </c>
      <c r="AV872" t="s">
        <v>4366</v>
      </c>
      <c r="AW872" t="s">
        <v>4366</v>
      </c>
      <c r="AX872" t="s">
        <v>3858</v>
      </c>
      <c r="AY872" t="s">
        <v>4366</v>
      </c>
      <c r="AZ872" t="s">
        <v>4367</v>
      </c>
      <c r="BA872" t="s">
        <v>3630</v>
      </c>
      <c r="BB872" t="s">
        <v>4701</v>
      </c>
    </row>
    <row r="873" spans="1:54" s="12" customFormat="1" x14ac:dyDescent="0.45">
      <c r="A873" s="11">
        <v>45763.561331018507</v>
      </c>
      <c r="B873" s="12">
        <v>412819044</v>
      </c>
      <c r="C873" s="12" t="s">
        <v>3565</v>
      </c>
      <c r="D873" s="12">
        <v>1</v>
      </c>
      <c r="E873" s="12" t="s">
        <v>51</v>
      </c>
      <c r="F873" s="12" t="s">
        <v>836</v>
      </c>
      <c r="G873" s="12">
        <v>3919</v>
      </c>
      <c r="H873" s="12" t="s">
        <v>1738</v>
      </c>
      <c r="I873" s="12">
        <v>1999</v>
      </c>
      <c r="J873" s="12" t="s">
        <v>1739</v>
      </c>
      <c r="K873" s="12" t="s">
        <v>1740</v>
      </c>
      <c r="L873" s="12" t="s">
        <v>1741</v>
      </c>
      <c r="M873" s="12" t="s">
        <v>39</v>
      </c>
      <c r="N873" s="12" t="s">
        <v>77</v>
      </c>
      <c r="O873" s="12" t="s">
        <v>1756</v>
      </c>
      <c r="P873" s="12" t="s">
        <v>1757</v>
      </c>
      <c r="Q873" s="12">
        <v>0</v>
      </c>
      <c r="R873" s="12">
        <v>43.302436</v>
      </c>
      <c r="S873" s="12">
        <v>79.008765999999994</v>
      </c>
      <c r="T873" s="12" t="s">
        <v>1758</v>
      </c>
      <c r="U873" s="12" t="s">
        <v>1759</v>
      </c>
      <c r="V873" s="12" t="s">
        <v>106</v>
      </c>
      <c r="X873" s="12">
        <v>10000</v>
      </c>
      <c r="Y873" s="12">
        <v>1991</v>
      </c>
      <c r="Z873" s="12">
        <v>5</v>
      </c>
      <c r="AA873" s="12">
        <v>29</v>
      </c>
      <c r="AG873" s="12" t="s">
        <v>566</v>
      </c>
      <c r="AI873" s="12" t="s">
        <v>48</v>
      </c>
      <c r="AJ873" s="12" t="s">
        <v>961</v>
      </c>
      <c r="AK873" s="12" t="s">
        <v>1746</v>
      </c>
      <c r="AL873" s="12" t="b">
        <v>1</v>
      </c>
      <c r="AM873" s="12" t="b">
        <v>0</v>
      </c>
      <c r="AO873" s="12" t="s">
        <v>1747</v>
      </c>
      <c r="AP873" t="s">
        <v>3631</v>
      </c>
      <c r="AQ873" t="s">
        <v>3632</v>
      </c>
      <c r="AR873" t="s">
        <v>3633</v>
      </c>
      <c r="AS873" t="s">
        <v>3634</v>
      </c>
      <c r="AT873" s="44" t="s">
        <v>48</v>
      </c>
      <c r="AU873" t="s">
        <v>961</v>
      </c>
      <c r="AV873" t="s">
        <v>4366</v>
      </c>
      <c r="AW873" t="s">
        <v>4366</v>
      </c>
      <c r="AX873" t="s">
        <v>3858</v>
      </c>
      <c r="AY873" t="s">
        <v>4366</v>
      </c>
      <c r="AZ873" t="s">
        <v>4367</v>
      </c>
      <c r="BA873" t="s">
        <v>3630</v>
      </c>
      <c r="BB873" t="s">
        <v>4701</v>
      </c>
    </row>
    <row r="874" spans="1:54" s="12" customFormat="1" x14ac:dyDescent="0.45">
      <c r="A874" s="11">
        <v>45763.559710648136</v>
      </c>
      <c r="B874" s="12">
        <v>412819044</v>
      </c>
      <c r="C874" s="12" t="s">
        <v>3565</v>
      </c>
      <c r="D874" s="12">
        <v>3</v>
      </c>
      <c r="E874" s="12" t="s">
        <v>265</v>
      </c>
      <c r="F874" s="12" t="s">
        <v>836</v>
      </c>
      <c r="G874" s="12">
        <v>3919</v>
      </c>
      <c r="H874" s="12" t="s">
        <v>1738</v>
      </c>
      <c r="I874" s="12">
        <v>1999</v>
      </c>
      <c r="J874" s="12" t="s">
        <v>1739</v>
      </c>
      <c r="K874" s="12" t="s">
        <v>1740</v>
      </c>
      <c r="L874" s="12" t="s">
        <v>1741</v>
      </c>
      <c r="M874" s="12" t="s">
        <v>39</v>
      </c>
      <c r="N874" s="12" t="s">
        <v>77</v>
      </c>
      <c r="O874" s="12" t="s">
        <v>568</v>
      </c>
      <c r="P874" s="12" t="s">
        <v>1760</v>
      </c>
      <c r="Q874" s="12">
        <v>0</v>
      </c>
      <c r="R874" s="12">
        <v>43.614181000000002</v>
      </c>
      <c r="S874" s="12">
        <v>75.125861999999998</v>
      </c>
      <c r="T874" s="12" t="s">
        <v>1761</v>
      </c>
      <c r="U874" s="12" t="s">
        <v>1762</v>
      </c>
      <c r="V874" s="12" t="s">
        <v>106</v>
      </c>
      <c r="X874" s="12">
        <v>10000</v>
      </c>
      <c r="Y874" s="12">
        <v>1989</v>
      </c>
      <c r="Z874" s="12">
        <v>4</v>
      </c>
      <c r="AA874" s="12">
        <v>15</v>
      </c>
      <c r="AG874" s="12" t="s">
        <v>1763</v>
      </c>
      <c r="AI874" s="12" t="s">
        <v>48</v>
      </c>
      <c r="AJ874" s="12" t="s">
        <v>961</v>
      </c>
      <c r="AK874" s="12" t="s">
        <v>1746</v>
      </c>
      <c r="AL874" s="12" t="b">
        <v>1</v>
      </c>
      <c r="AM874" s="12" t="b">
        <v>0</v>
      </c>
      <c r="AO874" s="12" t="s">
        <v>1747</v>
      </c>
      <c r="AP874" t="s">
        <v>3631</v>
      </c>
      <c r="AQ874" t="s">
        <v>3632</v>
      </c>
      <c r="AR874" t="s">
        <v>3633</v>
      </c>
      <c r="AS874" t="s">
        <v>3634</v>
      </c>
      <c r="AT874" s="44" t="s">
        <v>48</v>
      </c>
      <c r="AU874" t="s">
        <v>961</v>
      </c>
      <c r="AV874" t="s">
        <v>4366</v>
      </c>
      <c r="AW874" t="s">
        <v>4366</v>
      </c>
      <c r="AX874" t="s">
        <v>3858</v>
      </c>
      <c r="AY874" t="s">
        <v>4366</v>
      </c>
      <c r="AZ874" t="s">
        <v>4367</v>
      </c>
      <c r="BA874" t="s">
        <v>3630</v>
      </c>
      <c r="BB874" t="s">
        <v>4701</v>
      </c>
    </row>
    <row r="875" spans="1:54" s="12" customFormat="1" x14ac:dyDescent="0.45">
      <c r="A875" s="11">
        <v>45763.556388888886</v>
      </c>
      <c r="B875" s="12">
        <v>412819044</v>
      </c>
      <c r="C875" s="12" t="s">
        <v>3565</v>
      </c>
      <c r="D875" s="12">
        <v>1</v>
      </c>
      <c r="E875" s="12" t="s">
        <v>51</v>
      </c>
      <c r="F875" s="12" t="s">
        <v>836</v>
      </c>
      <c r="G875" s="12">
        <v>3919</v>
      </c>
      <c r="H875" s="12" t="s">
        <v>1738</v>
      </c>
      <c r="I875" s="12">
        <v>1999</v>
      </c>
      <c r="J875" s="12" t="s">
        <v>1739</v>
      </c>
      <c r="K875" s="12" t="s">
        <v>1740</v>
      </c>
      <c r="L875" s="12" t="s">
        <v>1741</v>
      </c>
      <c r="M875" s="12" t="s">
        <v>39</v>
      </c>
      <c r="N875" s="12" t="s">
        <v>77</v>
      </c>
      <c r="O875" s="12" t="s">
        <v>568</v>
      </c>
      <c r="P875" s="12" t="s">
        <v>1764</v>
      </c>
      <c r="Q875" s="12">
        <v>0</v>
      </c>
      <c r="R875" s="12">
        <v>43.884275000000002</v>
      </c>
      <c r="S875" s="12">
        <v>77.056012999999993</v>
      </c>
      <c r="T875" s="12" t="s">
        <v>1765</v>
      </c>
      <c r="U875" s="12" t="s">
        <v>1766</v>
      </c>
      <c r="V875" s="12" t="s">
        <v>106</v>
      </c>
      <c r="X875" s="12">
        <v>2500</v>
      </c>
      <c r="Y875" s="12">
        <v>1989</v>
      </c>
      <c r="Z875" s="12">
        <v>4</v>
      </c>
      <c r="AA875" s="12">
        <v>15</v>
      </c>
      <c r="AG875" s="12" t="s">
        <v>1763</v>
      </c>
      <c r="AI875" s="12" t="s">
        <v>48</v>
      </c>
      <c r="AJ875" s="12" t="s">
        <v>961</v>
      </c>
      <c r="AK875" s="12" t="s">
        <v>1746</v>
      </c>
      <c r="AL875" s="12" t="b">
        <v>1</v>
      </c>
      <c r="AM875" s="12" t="b">
        <v>0</v>
      </c>
      <c r="AO875" s="12" t="s">
        <v>1747</v>
      </c>
      <c r="AP875" t="s">
        <v>3631</v>
      </c>
      <c r="AQ875" t="s">
        <v>3632</v>
      </c>
      <c r="AR875" t="s">
        <v>3633</v>
      </c>
      <c r="AS875" t="s">
        <v>3634</v>
      </c>
      <c r="AT875" s="44" t="s">
        <v>48</v>
      </c>
      <c r="AU875" t="s">
        <v>961</v>
      </c>
      <c r="AV875" t="s">
        <v>4366</v>
      </c>
      <c r="AW875" t="s">
        <v>4366</v>
      </c>
      <c r="AX875" t="s">
        <v>3858</v>
      </c>
      <c r="AY875" t="s">
        <v>4366</v>
      </c>
      <c r="AZ875" t="s">
        <v>4367</v>
      </c>
      <c r="BA875" t="s">
        <v>3630</v>
      </c>
      <c r="BB875" t="s">
        <v>4701</v>
      </c>
    </row>
    <row r="876" spans="1:54" s="12" customFormat="1" x14ac:dyDescent="0.45">
      <c r="A876" s="11">
        <v>45763.55574074074</v>
      </c>
      <c r="B876" s="12">
        <v>412819044</v>
      </c>
      <c r="C876" s="12" t="s">
        <v>3565</v>
      </c>
      <c r="D876" s="12">
        <v>1</v>
      </c>
      <c r="E876" s="12" t="s">
        <v>51</v>
      </c>
      <c r="F876" s="12" t="s">
        <v>577</v>
      </c>
      <c r="G876" s="12">
        <v>3919</v>
      </c>
      <c r="H876" s="12" t="s">
        <v>1738</v>
      </c>
      <c r="I876" s="12">
        <v>1999</v>
      </c>
      <c r="J876" s="12" t="s">
        <v>1739</v>
      </c>
      <c r="K876" s="12" t="s">
        <v>1740</v>
      </c>
      <c r="L876" s="12" t="s">
        <v>1741</v>
      </c>
      <c r="M876" s="12" t="s">
        <v>39</v>
      </c>
      <c r="N876" s="12" t="s">
        <v>77</v>
      </c>
      <c r="O876" s="12" t="s">
        <v>568</v>
      </c>
      <c r="P876" s="12" t="s">
        <v>1764</v>
      </c>
      <c r="Q876" s="12">
        <v>0</v>
      </c>
      <c r="R876" s="12">
        <v>43.884275000000002</v>
      </c>
      <c r="S876" s="12">
        <v>77.056012999999993</v>
      </c>
      <c r="T876" s="12" t="s">
        <v>1765</v>
      </c>
      <c r="U876" s="12" t="s">
        <v>1766</v>
      </c>
      <c r="V876" s="12" t="s">
        <v>106</v>
      </c>
      <c r="X876" s="12">
        <v>2500</v>
      </c>
      <c r="Y876" s="12">
        <v>1992</v>
      </c>
      <c r="Z876" s="12">
        <v>6</v>
      </c>
      <c r="AA876" s="12">
        <v>10</v>
      </c>
      <c r="AG876" s="12" t="s">
        <v>837</v>
      </c>
      <c r="AI876" s="12" t="s">
        <v>48</v>
      </c>
      <c r="AJ876" s="12" t="s">
        <v>961</v>
      </c>
      <c r="AK876" s="12" t="s">
        <v>1746</v>
      </c>
      <c r="AL876" s="12" t="b">
        <v>1</v>
      </c>
      <c r="AM876" s="12" t="b">
        <v>0</v>
      </c>
      <c r="AO876" s="12" t="s">
        <v>1747</v>
      </c>
      <c r="AP876" t="s">
        <v>3631</v>
      </c>
      <c r="AQ876" t="s">
        <v>3632</v>
      </c>
      <c r="AR876" t="s">
        <v>3633</v>
      </c>
      <c r="AS876" t="s">
        <v>3634</v>
      </c>
      <c r="AT876" s="44" t="s">
        <v>48</v>
      </c>
      <c r="AU876" t="s">
        <v>961</v>
      </c>
      <c r="AV876" t="s">
        <v>4366</v>
      </c>
      <c r="AW876" t="s">
        <v>4366</v>
      </c>
      <c r="AX876" t="s">
        <v>3858</v>
      </c>
      <c r="AY876" t="s">
        <v>4366</v>
      </c>
      <c r="AZ876" t="s">
        <v>4367</v>
      </c>
      <c r="BA876" t="s">
        <v>3630</v>
      </c>
      <c r="BB876" t="s">
        <v>4701</v>
      </c>
    </row>
    <row r="877" spans="1:54" s="12" customFormat="1" x14ac:dyDescent="0.45">
      <c r="A877" s="11">
        <v>45763.554664351846</v>
      </c>
      <c r="B877" s="12">
        <v>412819044</v>
      </c>
      <c r="C877" s="12" t="s">
        <v>3565</v>
      </c>
      <c r="D877" s="12">
        <v>5</v>
      </c>
      <c r="E877" s="12" t="s">
        <v>1274</v>
      </c>
      <c r="F877" s="12" t="s">
        <v>836</v>
      </c>
      <c r="G877" s="12">
        <v>3919</v>
      </c>
      <c r="H877" s="12" t="s">
        <v>1738</v>
      </c>
      <c r="I877" s="12">
        <v>1999</v>
      </c>
      <c r="J877" s="12" t="s">
        <v>1739</v>
      </c>
      <c r="K877" s="12" t="s">
        <v>1740</v>
      </c>
      <c r="L877" s="12" t="s">
        <v>1741</v>
      </c>
      <c r="M877" s="12" t="s">
        <v>39</v>
      </c>
      <c r="N877" s="12" t="s">
        <v>77</v>
      </c>
      <c r="O877" s="12" t="s">
        <v>568</v>
      </c>
      <c r="P877" s="12" t="s">
        <v>1764</v>
      </c>
      <c r="Q877" s="12">
        <v>0</v>
      </c>
      <c r="R877" s="12">
        <v>43.884275000000002</v>
      </c>
      <c r="S877" s="12">
        <v>77.056012999999993</v>
      </c>
      <c r="T877" s="12" t="s">
        <v>1765</v>
      </c>
      <c r="U877" s="12" t="s">
        <v>1766</v>
      </c>
      <c r="V877" s="12" t="s">
        <v>106</v>
      </c>
      <c r="X877" s="12">
        <v>2500</v>
      </c>
      <c r="Y877" s="12">
        <v>1986</v>
      </c>
      <c r="Z877" s="12">
        <v>5</v>
      </c>
      <c r="AA877" s="12">
        <v>15</v>
      </c>
      <c r="AG877" s="12" t="s">
        <v>566</v>
      </c>
      <c r="AI877" s="12" t="s">
        <v>48</v>
      </c>
      <c r="AJ877" s="12" t="s">
        <v>961</v>
      </c>
      <c r="AK877" s="12" t="s">
        <v>1746</v>
      </c>
      <c r="AL877" s="12" t="b">
        <v>1</v>
      </c>
      <c r="AM877" s="12" t="b">
        <v>0</v>
      </c>
      <c r="AO877" s="12" t="s">
        <v>1747</v>
      </c>
      <c r="AP877" t="s">
        <v>3631</v>
      </c>
      <c r="AQ877" t="s">
        <v>3632</v>
      </c>
      <c r="AR877" t="s">
        <v>3633</v>
      </c>
      <c r="AS877" t="s">
        <v>3634</v>
      </c>
      <c r="AT877" s="44" t="s">
        <v>48</v>
      </c>
      <c r="AU877" t="s">
        <v>961</v>
      </c>
      <c r="AV877" t="s">
        <v>4366</v>
      </c>
      <c r="AW877" t="s">
        <v>4366</v>
      </c>
      <c r="AX877" t="s">
        <v>3858</v>
      </c>
      <c r="AY877" t="s">
        <v>4366</v>
      </c>
      <c r="AZ877" t="s">
        <v>4367</v>
      </c>
      <c r="BA877" t="s">
        <v>3630</v>
      </c>
      <c r="BB877" t="s">
        <v>4701</v>
      </c>
    </row>
    <row r="878" spans="1:54" s="12" customFormat="1" x14ac:dyDescent="0.45">
      <c r="A878" s="11">
        <v>45763.552951388891</v>
      </c>
      <c r="B878" s="12">
        <v>412819044</v>
      </c>
      <c r="C878" s="12" t="s">
        <v>3565</v>
      </c>
      <c r="D878" s="12">
        <v>2</v>
      </c>
      <c r="E878" s="12" t="s">
        <v>86</v>
      </c>
      <c r="F878" s="12" t="s">
        <v>1774</v>
      </c>
      <c r="G878" s="12">
        <v>3919</v>
      </c>
      <c r="H878" s="12" t="s">
        <v>1738</v>
      </c>
      <c r="I878" s="12">
        <v>1999</v>
      </c>
      <c r="J878" s="12" t="s">
        <v>1739</v>
      </c>
      <c r="K878" s="12" t="s">
        <v>1740</v>
      </c>
      <c r="L878" s="12" t="s">
        <v>1741</v>
      </c>
      <c r="M878" s="12" t="s">
        <v>39</v>
      </c>
      <c r="N878" s="12" t="s">
        <v>1583</v>
      </c>
      <c r="O878" s="12" t="s">
        <v>1767</v>
      </c>
      <c r="P878" s="12" t="s">
        <v>1768</v>
      </c>
      <c r="Q878" s="12">
        <v>0</v>
      </c>
      <c r="R878" s="12">
        <v>43.383333</v>
      </c>
      <c r="S878" s="12">
        <v>73.616667000000007</v>
      </c>
      <c r="T878" s="12" t="s">
        <v>1769</v>
      </c>
      <c r="U878" s="12" t="s">
        <v>1770</v>
      </c>
      <c r="V878" s="12" t="s">
        <v>44</v>
      </c>
      <c r="Y878" s="12">
        <v>1997</v>
      </c>
      <c r="Z878" s="12">
        <v>5</v>
      </c>
      <c r="AA878" s="12">
        <v>22</v>
      </c>
      <c r="AB878" s="12">
        <v>1997</v>
      </c>
      <c r="AC878" s="12">
        <v>5</v>
      </c>
      <c r="AD878" s="12">
        <v>28</v>
      </c>
      <c r="AG878" s="12" t="s">
        <v>1771</v>
      </c>
      <c r="AI878" s="12" t="s">
        <v>48</v>
      </c>
      <c r="AJ878" s="12" t="s">
        <v>961</v>
      </c>
      <c r="AK878" s="12" t="s">
        <v>1772</v>
      </c>
      <c r="AL878" s="12" t="b">
        <v>1</v>
      </c>
      <c r="AM878" s="12" t="b">
        <v>0</v>
      </c>
      <c r="AO878" s="12" t="s">
        <v>1773</v>
      </c>
      <c r="AP878" t="s">
        <v>3631</v>
      </c>
      <c r="AQ878" t="s">
        <v>3632</v>
      </c>
      <c r="AR878" t="s">
        <v>3633</v>
      </c>
      <c r="AS878" t="s">
        <v>3634</v>
      </c>
      <c r="AT878" s="44" t="s">
        <v>48</v>
      </c>
      <c r="AU878" t="s">
        <v>961</v>
      </c>
      <c r="AV878" t="s">
        <v>4368</v>
      </c>
      <c r="AW878" t="s">
        <v>4368</v>
      </c>
      <c r="AX878" t="s">
        <v>3814</v>
      </c>
      <c r="AY878" t="s">
        <v>4368</v>
      </c>
      <c r="AZ878" t="s">
        <v>4369</v>
      </c>
      <c r="BA878" t="s">
        <v>3630</v>
      </c>
      <c r="BB878" t="s">
        <v>4701</v>
      </c>
    </row>
    <row r="879" spans="1:54" s="12" customFormat="1" x14ac:dyDescent="0.45">
      <c r="A879" s="11">
        <v>45763.551631944443</v>
      </c>
      <c r="B879" s="12">
        <v>412819044</v>
      </c>
      <c r="C879" s="12" t="s">
        <v>3565</v>
      </c>
      <c r="D879" s="12">
        <v>1</v>
      </c>
      <c r="E879" s="12" t="s">
        <v>51</v>
      </c>
      <c r="F879" s="12" t="s">
        <v>836</v>
      </c>
      <c r="G879" s="12">
        <v>3919</v>
      </c>
      <c r="H879" s="12" t="s">
        <v>1738</v>
      </c>
      <c r="I879" s="12">
        <v>1999</v>
      </c>
      <c r="J879" s="12" t="s">
        <v>1739</v>
      </c>
      <c r="K879" s="12" t="s">
        <v>1740</v>
      </c>
      <c r="L879" s="12" t="s">
        <v>1741</v>
      </c>
      <c r="M879" s="12" t="s">
        <v>39</v>
      </c>
      <c r="N879" s="12" t="s">
        <v>77</v>
      </c>
      <c r="O879" s="12" t="s">
        <v>568</v>
      </c>
      <c r="P879" s="12" t="s">
        <v>1753</v>
      </c>
      <c r="Q879" s="12">
        <v>0</v>
      </c>
      <c r="R879" s="12">
        <v>44.328808000000002</v>
      </c>
      <c r="S879" s="12">
        <v>75.440625999999995</v>
      </c>
      <c r="T879" s="12" t="s">
        <v>1754</v>
      </c>
      <c r="U879" s="12" t="s">
        <v>1755</v>
      </c>
      <c r="V879" s="12" t="s">
        <v>106</v>
      </c>
      <c r="X879" s="12">
        <v>1000</v>
      </c>
      <c r="Y879" s="12">
        <v>1988</v>
      </c>
      <c r="Z879" s="12">
        <v>5</v>
      </c>
      <c r="AA879" s="12">
        <v>5</v>
      </c>
      <c r="AG879" s="12" t="s">
        <v>820</v>
      </c>
      <c r="AI879" s="12" t="s">
        <v>48</v>
      </c>
      <c r="AJ879" s="12" t="s">
        <v>961</v>
      </c>
      <c r="AK879" s="12" t="s">
        <v>1772</v>
      </c>
      <c r="AL879" s="12" t="b">
        <v>1</v>
      </c>
      <c r="AM879" s="12" t="b">
        <v>0</v>
      </c>
      <c r="AO879" s="12" t="s">
        <v>1773</v>
      </c>
      <c r="AP879" t="s">
        <v>3631</v>
      </c>
      <c r="AQ879" t="s">
        <v>3632</v>
      </c>
      <c r="AR879" t="s">
        <v>3633</v>
      </c>
      <c r="AS879" t="s">
        <v>3634</v>
      </c>
      <c r="AT879" s="44" t="s">
        <v>48</v>
      </c>
      <c r="AU879" t="s">
        <v>961</v>
      </c>
      <c r="AV879" t="s">
        <v>4368</v>
      </c>
      <c r="AW879" t="s">
        <v>4368</v>
      </c>
      <c r="AX879" t="s">
        <v>3814</v>
      </c>
      <c r="AY879" t="s">
        <v>4368</v>
      </c>
      <c r="AZ879" t="s">
        <v>4369</v>
      </c>
      <c r="BA879" t="s">
        <v>3630</v>
      </c>
      <c r="BB879" t="s">
        <v>4701</v>
      </c>
    </row>
    <row r="880" spans="1:54" s="12" customFormat="1" x14ac:dyDescent="0.45">
      <c r="A880" s="11">
        <v>45763.549583333333</v>
      </c>
      <c r="B880" s="12">
        <v>412819044</v>
      </c>
      <c r="C880" s="12" t="s">
        <v>3565</v>
      </c>
      <c r="D880" s="12">
        <v>1</v>
      </c>
      <c r="E880" s="12" t="s">
        <v>65</v>
      </c>
      <c r="F880" s="12" t="s">
        <v>836</v>
      </c>
      <c r="G880" s="12">
        <v>3919</v>
      </c>
      <c r="H880" s="12" t="s">
        <v>1738</v>
      </c>
      <c r="I880" s="12">
        <v>1999</v>
      </c>
      <c r="J880" s="12" t="s">
        <v>1739</v>
      </c>
      <c r="K880" s="12" t="s">
        <v>1740</v>
      </c>
      <c r="L880" s="12" t="s">
        <v>1741</v>
      </c>
      <c r="M880" s="12" t="s">
        <v>39</v>
      </c>
      <c r="N880" s="12" t="s">
        <v>77</v>
      </c>
      <c r="O880" s="12" t="s">
        <v>568</v>
      </c>
      <c r="P880" s="12" t="s">
        <v>1764</v>
      </c>
      <c r="Q880" s="12">
        <v>0</v>
      </c>
      <c r="R880" s="12">
        <v>43.884275000000002</v>
      </c>
      <c r="S880" s="12">
        <v>77.056012999999993</v>
      </c>
      <c r="T880" s="12" t="s">
        <v>1765</v>
      </c>
      <c r="U880" s="12" t="s">
        <v>1766</v>
      </c>
      <c r="V880" s="12" t="s">
        <v>106</v>
      </c>
      <c r="X880" s="12">
        <v>2500</v>
      </c>
      <c r="Y880" s="12">
        <v>1989</v>
      </c>
      <c r="Z880" s="12">
        <v>4</v>
      </c>
      <c r="AA880" s="12">
        <v>15</v>
      </c>
      <c r="AG880" s="12" t="s">
        <v>566</v>
      </c>
      <c r="AI880" s="12" t="s">
        <v>48</v>
      </c>
      <c r="AJ880" s="12" t="s">
        <v>961</v>
      </c>
      <c r="AK880" s="12" t="s">
        <v>1772</v>
      </c>
      <c r="AL880" s="12" t="b">
        <v>1</v>
      </c>
      <c r="AM880" s="12" t="b">
        <v>0</v>
      </c>
      <c r="AO880" s="12" t="s">
        <v>1773</v>
      </c>
      <c r="AP880" t="s">
        <v>3631</v>
      </c>
      <c r="AQ880" t="s">
        <v>3632</v>
      </c>
      <c r="AR880" t="s">
        <v>3633</v>
      </c>
      <c r="AS880" t="s">
        <v>3634</v>
      </c>
      <c r="AT880" s="44" t="s">
        <v>48</v>
      </c>
      <c r="AU880" t="s">
        <v>961</v>
      </c>
      <c r="AV880" t="s">
        <v>4368</v>
      </c>
      <c r="AW880" t="s">
        <v>4368</v>
      </c>
      <c r="AX880" t="s">
        <v>3814</v>
      </c>
      <c r="AY880" t="s">
        <v>4368</v>
      </c>
      <c r="AZ880" t="s">
        <v>4369</v>
      </c>
      <c r="BA880" t="s">
        <v>3630</v>
      </c>
      <c r="BB880" t="s">
        <v>4701</v>
      </c>
    </row>
    <row r="881" spans="1:54" s="12" customFormat="1" x14ac:dyDescent="0.45">
      <c r="A881" s="11">
        <v>45763.548333333332</v>
      </c>
      <c r="B881" s="12">
        <v>412819044</v>
      </c>
      <c r="C881" s="12" t="s">
        <v>3565</v>
      </c>
      <c r="D881" s="12">
        <v>1</v>
      </c>
      <c r="E881" s="12" t="s">
        <v>51</v>
      </c>
      <c r="F881" s="12" t="s">
        <v>836</v>
      </c>
      <c r="G881" s="12">
        <v>3919</v>
      </c>
      <c r="H881" s="12" t="s">
        <v>1738</v>
      </c>
      <c r="I881" s="12">
        <v>1999</v>
      </c>
      <c r="J881" s="12" t="s">
        <v>1739</v>
      </c>
      <c r="K881" s="12" t="s">
        <v>1740</v>
      </c>
      <c r="L881" s="12" t="s">
        <v>1741</v>
      </c>
      <c r="M881" s="12" t="s">
        <v>39</v>
      </c>
      <c r="N881" s="12" t="s">
        <v>77</v>
      </c>
      <c r="O881" s="12" t="s">
        <v>568</v>
      </c>
      <c r="P881" s="12" t="s">
        <v>1764</v>
      </c>
      <c r="Q881" s="12">
        <v>0</v>
      </c>
      <c r="R881" s="12">
        <v>43.884275000000002</v>
      </c>
      <c r="S881" s="12">
        <v>77.056012999999993</v>
      </c>
      <c r="T881" s="12" t="s">
        <v>1765</v>
      </c>
      <c r="U881" s="12" t="s">
        <v>1766</v>
      </c>
      <c r="V881" s="12" t="s">
        <v>106</v>
      </c>
      <c r="X881" s="12">
        <v>2500</v>
      </c>
      <c r="Y881" s="12">
        <v>1986</v>
      </c>
      <c r="Z881" s="12">
        <v>5</v>
      </c>
      <c r="AA881" s="12">
        <v>15</v>
      </c>
      <c r="AG881" s="12" t="s">
        <v>566</v>
      </c>
      <c r="AI881" s="12" t="s">
        <v>48</v>
      </c>
      <c r="AJ881" s="12" t="s">
        <v>961</v>
      </c>
      <c r="AK881" s="12" t="s">
        <v>1772</v>
      </c>
      <c r="AL881" s="12" t="b">
        <v>1</v>
      </c>
      <c r="AM881" s="12" t="b">
        <v>0</v>
      </c>
      <c r="AO881" s="12" t="s">
        <v>1773</v>
      </c>
      <c r="AP881" t="s">
        <v>3631</v>
      </c>
      <c r="AQ881" t="s">
        <v>3632</v>
      </c>
      <c r="AR881" t="s">
        <v>3633</v>
      </c>
      <c r="AS881" t="s">
        <v>3634</v>
      </c>
      <c r="AT881" s="44" t="s">
        <v>48</v>
      </c>
      <c r="AU881" t="s">
        <v>961</v>
      </c>
      <c r="AV881" t="s">
        <v>4368</v>
      </c>
      <c r="AW881" t="s">
        <v>4368</v>
      </c>
      <c r="AX881" t="s">
        <v>3814</v>
      </c>
      <c r="AY881" t="s">
        <v>4368</v>
      </c>
      <c r="AZ881" t="s">
        <v>4369</v>
      </c>
      <c r="BA881" t="s">
        <v>3630</v>
      </c>
      <c r="BB881" t="s">
        <v>4701</v>
      </c>
    </row>
    <row r="882" spans="1:54" s="12" customFormat="1" x14ac:dyDescent="0.45">
      <c r="A882" s="11">
        <v>45763.547824074078</v>
      </c>
      <c r="B882" s="12">
        <v>412819044</v>
      </c>
      <c r="C882" s="12" t="s">
        <v>3565</v>
      </c>
      <c r="D882" s="12">
        <v>2</v>
      </c>
      <c r="E882" s="12" t="s">
        <v>247</v>
      </c>
      <c r="F882" s="12" t="s">
        <v>836</v>
      </c>
      <c r="G882" s="12">
        <v>3919</v>
      </c>
      <c r="H882" s="12" t="s">
        <v>1738</v>
      </c>
      <c r="I882" s="12">
        <v>1999</v>
      </c>
      <c r="J882" s="12" t="s">
        <v>1739</v>
      </c>
      <c r="K882" s="12" t="s">
        <v>1740</v>
      </c>
      <c r="L882" s="12" t="s">
        <v>1741</v>
      </c>
      <c r="M882" s="12" t="s">
        <v>39</v>
      </c>
      <c r="N882" s="12" t="s">
        <v>77</v>
      </c>
      <c r="O882" s="12" t="s">
        <v>568</v>
      </c>
      <c r="P882" s="12" t="s">
        <v>1764</v>
      </c>
      <c r="Q882" s="12">
        <v>0</v>
      </c>
      <c r="R882" s="12">
        <v>43.884275000000002</v>
      </c>
      <c r="S882" s="12">
        <v>77.056012999999993</v>
      </c>
      <c r="T882" s="12" t="s">
        <v>1765</v>
      </c>
      <c r="U882" s="12" t="s">
        <v>1766</v>
      </c>
      <c r="V882" s="12" t="s">
        <v>106</v>
      </c>
      <c r="X882" s="12">
        <v>2500</v>
      </c>
      <c r="Y882" s="12">
        <v>1990</v>
      </c>
      <c r="Z882" s="12">
        <v>5</v>
      </c>
      <c r="AA882" s="12">
        <v>26</v>
      </c>
      <c r="AG882" s="12" t="s">
        <v>1752</v>
      </c>
      <c r="AI882" s="12" t="s">
        <v>48</v>
      </c>
      <c r="AJ882" s="12" t="s">
        <v>961</v>
      </c>
      <c r="AK882" s="12" t="s">
        <v>1772</v>
      </c>
      <c r="AL882" s="12" t="b">
        <v>1</v>
      </c>
      <c r="AM882" s="12" t="b">
        <v>0</v>
      </c>
      <c r="AO882" s="12" t="s">
        <v>1773</v>
      </c>
      <c r="AP882" t="s">
        <v>3631</v>
      </c>
      <c r="AQ882" t="s">
        <v>3632</v>
      </c>
      <c r="AR882" t="s">
        <v>3633</v>
      </c>
      <c r="AS882" t="s">
        <v>3634</v>
      </c>
      <c r="AT882" s="44" t="s">
        <v>48</v>
      </c>
      <c r="AU882" t="s">
        <v>961</v>
      </c>
      <c r="AV882" t="s">
        <v>4368</v>
      </c>
      <c r="AW882" t="s">
        <v>4368</v>
      </c>
      <c r="AX882" t="s">
        <v>3814</v>
      </c>
      <c r="AY882" t="s">
        <v>4368</v>
      </c>
      <c r="AZ882" t="s">
        <v>4369</v>
      </c>
      <c r="BA882" t="s">
        <v>3630</v>
      </c>
      <c r="BB882" t="s">
        <v>4701</v>
      </c>
    </row>
    <row r="883" spans="1:54" s="12" customFormat="1" x14ac:dyDescent="0.45">
      <c r="A883" s="11">
        <v>45763.532175925917</v>
      </c>
      <c r="B883" s="12">
        <v>412819044</v>
      </c>
      <c r="C883" s="12" t="s">
        <v>3565</v>
      </c>
      <c r="D883" s="12">
        <v>2</v>
      </c>
      <c r="E883" s="12" t="s">
        <v>247</v>
      </c>
      <c r="F883" s="12" t="s">
        <v>836</v>
      </c>
      <c r="G883" s="12">
        <v>3919</v>
      </c>
      <c r="H883" s="12" t="s">
        <v>1738</v>
      </c>
      <c r="I883" s="12">
        <v>1999</v>
      </c>
      <c r="J883" s="12" t="s">
        <v>1739</v>
      </c>
      <c r="K883" s="12" t="s">
        <v>1740</v>
      </c>
      <c r="L883" s="12" t="s">
        <v>1741</v>
      </c>
      <c r="M883" s="12" t="s">
        <v>39</v>
      </c>
      <c r="N883" s="12" t="s">
        <v>1583</v>
      </c>
      <c r="O883" s="12" t="s">
        <v>1775</v>
      </c>
      <c r="P883" s="12" t="s">
        <v>1776</v>
      </c>
      <c r="Q883" s="12">
        <v>0</v>
      </c>
      <c r="R883" s="12">
        <v>44.085484000000001</v>
      </c>
      <c r="S883" s="12">
        <v>72.933291999999994</v>
      </c>
      <c r="T883" s="12" t="s">
        <v>1777</v>
      </c>
      <c r="U883" s="12" t="s">
        <v>1778</v>
      </c>
      <c r="V883" s="12" t="s">
        <v>106</v>
      </c>
      <c r="W883" s="12" t="s">
        <v>1779</v>
      </c>
      <c r="X883" s="12">
        <v>1000</v>
      </c>
      <c r="Y883" s="12">
        <v>1992</v>
      </c>
      <c r="Z883" s="12">
        <v>5</v>
      </c>
      <c r="AA883" s="12">
        <v>15</v>
      </c>
      <c r="AB883" s="12">
        <v>1992</v>
      </c>
      <c r="AC883" s="12">
        <v>5</v>
      </c>
      <c r="AD883" s="12">
        <v>16</v>
      </c>
      <c r="AG883" s="12" t="s">
        <v>1752</v>
      </c>
      <c r="AI883" s="12" t="s">
        <v>48</v>
      </c>
      <c r="AJ883" s="12" t="s">
        <v>961</v>
      </c>
      <c r="AK883" s="12" t="s">
        <v>1780</v>
      </c>
      <c r="AL883" s="12" t="b">
        <v>1</v>
      </c>
      <c r="AM883" s="12" t="b">
        <v>1</v>
      </c>
      <c r="AN883" s="12" t="s">
        <v>165</v>
      </c>
      <c r="AO883" s="12" t="s">
        <v>1781</v>
      </c>
      <c r="AP883" t="s">
        <v>3631</v>
      </c>
      <c r="AQ883" t="s">
        <v>3632</v>
      </c>
      <c r="AR883" t="s">
        <v>3633</v>
      </c>
      <c r="AS883" t="s">
        <v>3634</v>
      </c>
      <c r="AT883" s="44" t="s">
        <v>48</v>
      </c>
      <c r="AU883" t="s">
        <v>961</v>
      </c>
      <c r="AV883" t="s">
        <v>4370</v>
      </c>
      <c r="AW883" t="s">
        <v>4370</v>
      </c>
      <c r="AX883" t="s">
        <v>4365</v>
      </c>
      <c r="AY883" t="s">
        <v>4370</v>
      </c>
      <c r="AZ883" t="s">
        <v>4371</v>
      </c>
      <c r="BA883" t="s">
        <v>3630</v>
      </c>
      <c r="BB883" t="s">
        <v>4725</v>
      </c>
    </row>
    <row r="884" spans="1:54" s="12" customFormat="1" x14ac:dyDescent="0.45">
      <c r="A884" s="11">
        <v>45763.530162037037</v>
      </c>
      <c r="B884" s="12">
        <v>412819044</v>
      </c>
      <c r="C884" s="12" t="s">
        <v>3565</v>
      </c>
      <c r="D884" s="12">
        <v>1</v>
      </c>
      <c r="E884" s="12" t="s">
        <v>65</v>
      </c>
      <c r="F884" s="12" t="s">
        <v>577</v>
      </c>
      <c r="G884" s="12">
        <v>3919</v>
      </c>
      <c r="H884" s="12" t="s">
        <v>1738</v>
      </c>
      <c r="I884" s="12">
        <v>1999</v>
      </c>
      <c r="J884" s="12" t="s">
        <v>1739</v>
      </c>
      <c r="K884" s="12" t="s">
        <v>1740</v>
      </c>
      <c r="L884" s="12" t="s">
        <v>1741</v>
      </c>
      <c r="M884" s="12" t="s">
        <v>39</v>
      </c>
      <c r="N884" s="12" t="s">
        <v>1583</v>
      </c>
      <c r="O884" s="12" t="s">
        <v>1782</v>
      </c>
      <c r="P884" s="12" t="s">
        <v>1783</v>
      </c>
      <c r="Q884" s="12">
        <v>0</v>
      </c>
      <c r="R884" s="12">
        <v>43.566262000000002</v>
      </c>
      <c r="S884" s="12">
        <v>70.908844999999999</v>
      </c>
      <c r="T884" s="12" t="s">
        <v>1784</v>
      </c>
      <c r="U884" s="12" t="s">
        <v>1785</v>
      </c>
      <c r="V884" s="12" t="s">
        <v>106</v>
      </c>
      <c r="X884" s="12">
        <v>1000</v>
      </c>
      <c r="Y884" s="12">
        <v>1991</v>
      </c>
      <c r="Z884" s="12">
        <v>5</v>
      </c>
      <c r="AA884" s="12">
        <v>15</v>
      </c>
      <c r="AG884" s="12" t="s">
        <v>826</v>
      </c>
      <c r="AI884" s="12" t="s">
        <v>48</v>
      </c>
      <c r="AJ884" s="12" t="s">
        <v>961</v>
      </c>
      <c r="AK884" s="12" t="s">
        <v>1780</v>
      </c>
      <c r="AL884" s="12" t="b">
        <v>1</v>
      </c>
      <c r="AM884" s="12" t="b">
        <v>1</v>
      </c>
      <c r="AN884" s="12" t="s">
        <v>165</v>
      </c>
      <c r="AO884" s="12" t="s">
        <v>1781</v>
      </c>
      <c r="AP884" t="s">
        <v>3631</v>
      </c>
      <c r="AQ884" t="s">
        <v>3632</v>
      </c>
      <c r="AR884" t="s">
        <v>3633</v>
      </c>
      <c r="AS884" t="s">
        <v>3634</v>
      </c>
      <c r="AT884" s="44" t="s">
        <v>48</v>
      </c>
      <c r="AU884" t="s">
        <v>961</v>
      </c>
      <c r="AV884" t="s">
        <v>4370</v>
      </c>
      <c r="AW884" t="s">
        <v>4370</v>
      </c>
      <c r="AX884" t="s">
        <v>4365</v>
      </c>
      <c r="AY884" t="s">
        <v>4370</v>
      </c>
      <c r="AZ884" t="s">
        <v>4371</v>
      </c>
      <c r="BA884" t="s">
        <v>3630</v>
      </c>
      <c r="BB884" t="s">
        <v>4725</v>
      </c>
    </row>
    <row r="885" spans="1:54" s="12" customFormat="1" x14ac:dyDescent="0.45">
      <c r="A885" s="11">
        <v>45763.521481481483</v>
      </c>
      <c r="B885" s="12">
        <v>412819044</v>
      </c>
      <c r="C885" s="12" t="s">
        <v>3565</v>
      </c>
      <c r="D885" s="12">
        <v>1</v>
      </c>
      <c r="E885" s="12" t="s">
        <v>51</v>
      </c>
      <c r="F885" s="12" t="s">
        <v>836</v>
      </c>
      <c r="G885" s="12">
        <v>3919</v>
      </c>
      <c r="H885" s="12" t="s">
        <v>1738</v>
      </c>
      <c r="I885" s="12">
        <v>1999</v>
      </c>
      <c r="J885" s="12" t="s">
        <v>1739</v>
      </c>
      <c r="K885" s="12" t="s">
        <v>1740</v>
      </c>
      <c r="L885" s="12" t="s">
        <v>1741</v>
      </c>
      <c r="M885" s="12" t="s">
        <v>39</v>
      </c>
      <c r="N885" s="12" t="s">
        <v>1583</v>
      </c>
      <c r="O885" s="12" t="s">
        <v>1767</v>
      </c>
      <c r="P885" s="12" t="s">
        <v>1768</v>
      </c>
      <c r="Q885" s="12">
        <v>0</v>
      </c>
      <c r="R885" s="12">
        <v>43.383333</v>
      </c>
      <c r="S885" s="12">
        <v>73.616667000000007</v>
      </c>
      <c r="T885" s="12" t="s">
        <v>1769</v>
      </c>
      <c r="U885" s="12" t="s">
        <v>1770</v>
      </c>
      <c r="V885" s="12" t="s">
        <v>44</v>
      </c>
      <c r="Y885" s="12">
        <v>1997</v>
      </c>
      <c r="Z885" s="12">
        <v>5</v>
      </c>
      <c r="AA885" s="12">
        <v>22</v>
      </c>
      <c r="AB885" s="12">
        <v>1997</v>
      </c>
      <c r="AC885" s="12">
        <v>5</v>
      </c>
      <c r="AD885" s="12">
        <v>28</v>
      </c>
      <c r="AG885" s="12" t="s">
        <v>1771</v>
      </c>
      <c r="AI885" s="12" t="s">
        <v>48</v>
      </c>
      <c r="AJ885" s="12" t="s">
        <v>961</v>
      </c>
      <c r="AK885" s="12" t="s">
        <v>1786</v>
      </c>
      <c r="AL885" s="12" t="b">
        <v>1</v>
      </c>
      <c r="AM885" s="12" t="b">
        <v>0</v>
      </c>
      <c r="AO885" s="12" t="s">
        <v>1787</v>
      </c>
      <c r="AP885" t="s">
        <v>3631</v>
      </c>
      <c r="AQ885" t="s">
        <v>3632</v>
      </c>
      <c r="AR885" t="s">
        <v>3633</v>
      </c>
      <c r="AS885" t="s">
        <v>3634</v>
      </c>
      <c r="AT885" s="44" t="s">
        <v>48</v>
      </c>
      <c r="AU885" t="s">
        <v>961</v>
      </c>
      <c r="AV885" t="s">
        <v>4372</v>
      </c>
      <c r="AW885" t="s">
        <v>4372</v>
      </c>
      <c r="AX885" t="s">
        <v>4374</v>
      </c>
      <c r="AY885" t="s">
        <v>4372</v>
      </c>
      <c r="AZ885" t="s">
        <v>4373</v>
      </c>
      <c r="BA885" t="s">
        <v>3630</v>
      </c>
      <c r="BB885" t="s">
        <v>4701</v>
      </c>
    </row>
    <row r="886" spans="1:54" s="12" customFormat="1" x14ac:dyDescent="0.45">
      <c r="A886" s="11">
        <v>45763.520300925928</v>
      </c>
      <c r="B886" s="12">
        <v>412819044</v>
      </c>
      <c r="C886" s="12" t="s">
        <v>3565</v>
      </c>
      <c r="D886" s="12">
        <v>2</v>
      </c>
      <c r="E886" s="12" t="s">
        <v>86</v>
      </c>
      <c r="F886" s="12" t="s">
        <v>836</v>
      </c>
      <c r="G886" s="12">
        <v>3919</v>
      </c>
      <c r="H886" s="12" t="s">
        <v>1738</v>
      </c>
      <c r="I886" s="12">
        <v>1999</v>
      </c>
      <c r="J886" s="12" t="s">
        <v>1739</v>
      </c>
      <c r="K886" s="12" t="s">
        <v>1740</v>
      </c>
      <c r="L886" s="12" t="s">
        <v>1741</v>
      </c>
      <c r="M886" s="12" t="s">
        <v>39</v>
      </c>
      <c r="N886" s="12" t="s">
        <v>77</v>
      </c>
      <c r="O886" s="12" t="s">
        <v>893</v>
      </c>
      <c r="P886" s="12" t="s">
        <v>1788</v>
      </c>
      <c r="Q886" s="12">
        <v>0</v>
      </c>
      <c r="R886" s="12">
        <v>43.166859000000002</v>
      </c>
      <c r="S886" s="12">
        <v>76.408816000000002</v>
      </c>
      <c r="T886" s="12" t="s">
        <v>1789</v>
      </c>
      <c r="U886" s="12" t="s">
        <v>1790</v>
      </c>
      <c r="V886" s="12" t="s">
        <v>106</v>
      </c>
      <c r="X886" s="12">
        <v>3000</v>
      </c>
      <c r="Y886" s="12">
        <v>1997</v>
      </c>
      <c r="Z886" s="12">
        <v>4</v>
      </c>
      <c r="AA886" s="12">
        <v>27</v>
      </c>
      <c r="AG886" s="12" t="s">
        <v>1791</v>
      </c>
      <c r="AI886" s="12" t="s">
        <v>48</v>
      </c>
      <c r="AJ886" s="12" t="s">
        <v>961</v>
      </c>
      <c r="AK886" s="12" t="s">
        <v>1786</v>
      </c>
      <c r="AL886" s="12" t="b">
        <v>1</v>
      </c>
      <c r="AM886" s="12" t="b">
        <v>0</v>
      </c>
      <c r="AO886" s="12" t="s">
        <v>1787</v>
      </c>
      <c r="AP886" t="s">
        <v>3631</v>
      </c>
      <c r="AQ886" t="s">
        <v>3632</v>
      </c>
      <c r="AR886" t="s">
        <v>3633</v>
      </c>
      <c r="AS886" t="s">
        <v>3634</v>
      </c>
      <c r="AT886" s="44" t="s">
        <v>48</v>
      </c>
      <c r="AU886" t="s">
        <v>961</v>
      </c>
      <c r="AV886" t="s">
        <v>4372</v>
      </c>
      <c r="AW886" t="s">
        <v>4372</v>
      </c>
      <c r="AX886" t="s">
        <v>4374</v>
      </c>
      <c r="AY886" t="s">
        <v>4372</v>
      </c>
      <c r="AZ886" t="s">
        <v>4373</v>
      </c>
      <c r="BA886" t="s">
        <v>3630</v>
      </c>
      <c r="BB886" t="s">
        <v>4701</v>
      </c>
    </row>
    <row r="887" spans="1:54" s="12" customFormat="1" x14ac:dyDescent="0.45">
      <c r="A887" s="11">
        <v>45763.519143518519</v>
      </c>
      <c r="B887" s="12">
        <v>412819044</v>
      </c>
      <c r="C887" s="12" t="s">
        <v>3565</v>
      </c>
      <c r="D887" s="12">
        <v>1</v>
      </c>
      <c r="E887" s="12" t="s">
        <v>51</v>
      </c>
      <c r="F887" s="12" t="s">
        <v>1774</v>
      </c>
      <c r="G887" s="12">
        <v>3919</v>
      </c>
      <c r="H887" s="12" t="s">
        <v>1738</v>
      </c>
      <c r="I887" s="12">
        <v>1999</v>
      </c>
      <c r="J887" s="12" t="s">
        <v>1739</v>
      </c>
      <c r="K887" s="12" t="s">
        <v>1740</v>
      </c>
      <c r="L887" s="12" t="s">
        <v>1741</v>
      </c>
      <c r="M887" s="12" t="s">
        <v>39</v>
      </c>
      <c r="N887" s="12" t="s">
        <v>77</v>
      </c>
      <c r="O887" s="12" t="s">
        <v>852</v>
      </c>
      <c r="P887" s="12" t="s">
        <v>852</v>
      </c>
      <c r="Q887" s="12">
        <v>0</v>
      </c>
      <c r="R887" s="12">
        <v>43.250200999999997</v>
      </c>
      <c r="S887" s="12">
        <v>76.927357999999998</v>
      </c>
      <c r="T887" s="12" t="s">
        <v>1792</v>
      </c>
      <c r="U887" s="12" t="s">
        <v>1793</v>
      </c>
      <c r="V887" s="12" t="s">
        <v>106</v>
      </c>
      <c r="X887" s="12">
        <v>6000</v>
      </c>
      <c r="Y887" s="12">
        <v>1997</v>
      </c>
      <c r="Z887" s="12">
        <v>5</v>
      </c>
      <c r="AA887" s="12">
        <v>16</v>
      </c>
      <c r="AB887" s="12">
        <v>1997</v>
      </c>
      <c r="AC887" s="12">
        <v>5</v>
      </c>
      <c r="AD887" s="12">
        <v>28</v>
      </c>
      <c r="AG887" s="12" t="s">
        <v>1771</v>
      </c>
      <c r="AI887" s="12" t="s">
        <v>48</v>
      </c>
      <c r="AJ887" s="12" t="s">
        <v>961</v>
      </c>
      <c r="AK887" s="12" t="s">
        <v>1786</v>
      </c>
      <c r="AL887" s="12" t="b">
        <v>1</v>
      </c>
      <c r="AM887" s="12" t="b">
        <v>0</v>
      </c>
      <c r="AO887" s="12" t="s">
        <v>1787</v>
      </c>
      <c r="AP887" t="s">
        <v>3631</v>
      </c>
      <c r="AQ887" t="s">
        <v>3632</v>
      </c>
      <c r="AR887" t="s">
        <v>3633</v>
      </c>
      <c r="AS887" t="s">
        <v>3634</v>
      </c>
      <c r="AT887" s="44" t="s">
        <v>48</v>
      </c>
      <c r="AU887" t="s">
        <v>961</v>
      </c>
      <c r="AV887" t="s">
        <v>4372</v>
      </c>
      <c r="AW887" t="s">
        <v>4372</v>
      </c>
      <c r="AX887" t="s">
        <v>4374</v>
      </c>
      <c r="AY887" t="s">
        <v>4372</v>
      </c>
      <c r="AZ887" t="s">
        <v>4373</v>
      </c>
      <c r="BA887" t="s">
        <v>3630</v>
      </c>
      <c r="BB887" t="s">
        <v>4701</v>
      </c>
    </row>
    <row r="888" spans="1:54" s="12" customFormat="1" x14ac:dyDescent="0.45">
      <c r="A888" s="11">
        <v>45763.516574074078</v>
      </c>
      <c r="B888" s="12">
        <v>412819044</v>
      </c>
      <c r="C888" s="12" t="s">
        <v>3565</v>
      </c>
      <c r="D888" s="12">
        <v>1</v>
      </c>
      <c r="E888" s="12" t="s">
        <v>51</v>
      </c>
      <c r="F888" s="12" t="s">
        <v>1774</v>
      </c>
      <c r="G888" s="12">
        <v>3919</v>
      </c>
      <c r="H888" s="12" t="s">
        <v>1738</v>
      </c>
      <c r="I888" s="12">
        <v>1999</v>
      </c>
      <c r="J888" s="12" t="s">
        <v>1739</v>
      </c>
      <c r="K888" s="12" t="s">
        <v>1740</v>
      </c>
      <c r="L888" s="12" t="s">
        <v>1741</v>
      </c>
      <c r="M888" s="12" t="s">
        <v>39</v>
      </c>
      <c r="N888" s="12" t="s">
        <v>77</v>
      </c>
      <c r="O888" s="12" t="s">
        <v>852</v>
      </c>
      <c r="P888" s="12" t="s">
        <v>852</v>
      </c>
      <c r="Q888" s="12">
        <v>0</v>
      </c>
      <c r="R888" s="12">
        <v>43.250200999999997</v>
      </c>
      <c r="S888" s="12">
        <v>76.927357999999998</v>
      </c>
      <c r="T888" s="12" t="s">
        <v>1792</v>
      </c>
      <c r="U888" s="12" t="s">
        <v>1793</v>
      </c>
      <c r="V888" s="12" t="s">
        <v>106</v>
      </c>
      <c r="X888" s="12">
        <v>6000</v>
      </c>
      <c r="Y888" s="12">
        <v>1997</v>
      </c>
      <c r="Z888" s="12">
        <v>5</v>
      </c>
      <c r="AA888" s="12">
        <v>16</v>
      </c>
      <c r="AB888" s="12">
        <v>1997</v>
      </c>
      <c r="AC888" s="12">
        <v>5</v>
      </c>
      <c r="AD888" s="12">
        <v>28</v>
      </c>
      <c r="AG888" s="12" t="s">
        <v>1771</v>
      </c>
      <c r="AI888" s="12" t="s">
        <v>48</v>
      </c>
      <c r="AJ888" s="12" t="s">
        <v>961</v>
      </c>
      <c r="AK888" s="12" t="s">
        <v>962</v>
      </c>
      <c r="AL888" s="12" t="b">
        <v>1</v>
      </c>
      <c r="AM888" s="12" t="b">
        <v>0</v>
      </c>
      <c r="AP888" t="s">
        <v>3631</v>
      </c>
      <c r="AQ888" t="s">
        <v>3632</v>
      </c>
      <c r="AR888" t="s">
        <v>3633</v>
      </c>
      <c r="AS888" t="s">
        <v>3634</v>
      </c>
      <c r="AT888" s="44" t="s">
        <v>48</v>
      </c>
      <c r="AU888" t="s">
        <v>961</v>
      </c>
      <c r="AV888" t="s">
        <v>3853</v>
      </c>
      <c r="AW888" t="s">
        <v>3853</v>
      </c>
      <c r="AX888" t="s">
        <v>3635</v>
      </c>
      <c r="AY888" t="s">
        <v>3853</v>
      </c>
      <c r="AZ888" t="s">
        <v>3854</v>
      </c>
      <c r="BA888" t="s">
        <v>3630</v>
      </c>
      <c r="BB888"/>
    </row>
    <row r="889" spans="1:54" s="12" customFormat="1" x14ac:dyDescent="0.45">
      <c r="A889" s="11">
        <v>45763.50576388889</v>
      </c>
      <c r="B889" s="12">
        <v>412819044</v>
      </c>
      <c r="C889" s="12" t="s">
        <v>3565</v>
      </c>
      <c r="D889" s="12">
        <v>2</v>
      </c>
      <c r="E889" s="12" t="s">
        <v>86</v>
      </c>
      <c r="F889" s="12" t="s">
        <v>577</v>
      </c>
      <c r="G889" s="12">
        <v>3913</v>
      </c>
      <c r="H889" s="12" t="s">
        <v>1801</v>
      </c>
      <c r="I889" s="12">
        <v>2003</v>
      </c>
      <c r="J889" s="12" t="s">
        <v>1802</v>
      </c>
      <c r="K889" s="12" t="s">
        <v>1803</v>
      </c>
      <c r="L889" s="12" t="s">
        <v>1804</v>
      </c>
      <c r="M889" s="12" t="s">
        <v>39</v>
      </c>
      <c r="N889" s="12" t="s">
        <v>77</v>
      </c>
      <c r="O889" s="12" t="s">
        <v>1794</v>
      </c>
      <c r="P889" s="12" t="s">
        <v>1795</v>
      </c>
      <c r="Q889" s="12">
        <v>0</v>
      </c>
      <c r="R889" s="12">
        <v>43.75</v>
      </c>
      <c r="S889" s="12">
        <v>80.233333000000002</v>
      </c>
      <c r="T889" s="12" t="s">
        <v>1796</v>
      </c>
      <c r="U889" s="12" t="s">
        <v>1797</v>
      </c>
      <c r="V889" s="12" t="s">
        <v>44</v>
      </c>
      <c r="Y889" s="12">
        <v>1989</v>
      </c>
      <c r="Z889" s="12">
        <v>10</v>
      </c>
      <c r="AA889" s="12">
        <v>4</v>
      </c>
      <c r="AE889" s="12" t="s">
        <v>1798</v>
      </c>
      <c r="AG889" s="12" t="s">
        <v>566</v>
      </c>
      <c r="AI889" s="12" t="s">
        <v>48</v>
      </c>
      <c r="AJ889" s="12" t="s">
        <v>1799</v>
      </c>
      <c r="AK889" s="12" t="s">
        <v>1800</v>
      </c>
      <c r="AL889" s="12" t="b">
        <v>1</v>
      </c>
      <c r="AM889" s="12" t="b">
        <v>0</v>
      </c>
      <c r="AP889" t="s">
        <v>3631</v>
      </c>
      <c r="AQ889" t="s">
        <v>3632</v>
      </c>
      <c r="AR889" t="s">
        <v>3633</v>
      </c>
      <c r="AS889" t="s">
        <v>3634</v>
      </c>
      <c r="AT889" s="44" t="s">
        <v>48</v>
      </c>
      <c r="AU889" t="s">
        <v>4377</v>
      </c>
      <c r="AV889" t="s">
        <v>4378</v>
      </c>
      <c r="AW889" t="s">
        <v>4378</v>
      </c>
      <c r="AX889" t="s">
        <v>4379</v>
      </c>
      <c r="AY889" t="s">
        <v>4375</v>
      </c>
      <c r="AZ889" t="s">
        <v>4376</v>
      </c>
      <c r="BA889" t="s">
        <v>3630</v>
      </c>
      <c r="BB889"/>
    </row>
    <row r="890" spans="1:54" s="12" customFormat="1" x14ac:dyDescent="0.45">
      <c r="A890" s="11">
        <v>45763.504155092603</v>
      </c>
      <c r="B890" s="12">
        <v>412819044</v>
      </c>
      <c r="C890" s="12" t="s">
        <v>3565</v>
      </c>
      <c r="D890" s="12">
        <v>1</v>
      </c>
      <c r="E890" s="12" t="s">
        <v>51</v>
      </c>
      <c r="F890" s="12" t="s">
        <v>1809</v>
      </c>
      <c r="G890" s="12">
        <v>3913</v>
      </c>
      <c r="H890" s="12" t="s">
        <v>1801</v>
      </c>
      <c r="I890" s="12">
        <v>2003</v>
      </c>
      <c r="J890" s="12" t="s">
        <v>1802</v>
      </c>
      <c r="K890" s="12" t="s">
        <v>1803</v>
      </c>
      <c r="L890" s="12" t="s">
        <v>1804</v>
      </c>
      <c r="M890" s="12" t="s">
        <v>39</v>
      </c>
      <c r="N890" s="12" t="s">
        <v>77</v>
      </c>
      <c r="O890" s="12" t="s">
        <v>1794</v>
      </c>
      <c r="P890" s="12" t="s">
        <v>1805</v>
      </c>
      <c r="Q890" s="12">
        <v>0</v>
      </c>
      <c r="R890" s="12">
        <v>43.766666999999998</v>
      </c>
      <c r="S890" s="12">
        <v>79.366667000000007</v>
      </c>
      <c r="T890" s="12" t="s">
        <v>1806</v>
      </c>
      <c r="U890" s="12" t="s">
        <v>1807</v>
      </c>
      <c r="V890" s="12" t="s">
        <v>44</v>
      </c>
      <c r="Y890" s="12">
        <v>1989</v>
      </c>
      <c r="Z890" s="12">
        <v>10</v>
      </c>
      <c r="AA890" s="12">
        <v>8</v>
      </c>
      <c r="AG890" s="12" t="s">
        <v>566</v>
      </c>
      <c r="AI890" s="12" t="s">
        <v>48</v>
      </c>
      <c r="AJ890" s="12" t="s">
        <v>1799</v>
      </c>
      <c r="AK890" s="12" t="s">
        <v>1808</v>
      </c>
      <c r="AL890" s="12" t="b">
        <v>1</v>
      </c>
      <c r="AM890" s="12" t="b">
        <v>1</v>
      </c>
      <c r="AN890" s="12" t="s">
        <v>165</v>
      </c>
      <c r="AP890" t="s">
        <v>3631</v>
      </c>
      <c r="AQ890" t="s">
        <v>3632</v>
      </c>
      <c r="AR890" t="s">
        <v>3633</v>
      </c>
      <c r="AS890" t="s">
        <v>3634</v>
      </c>
      <c r="AT890" s="44" t="s">
        <v>48</v>
      </c>
      <c r="AU890" t="s">
        <v>1799</v>
      </c>
      <c r="AV890" t="s">
        <v>4380</v>
      </c>
      <c r="AW890" t="s">
        <v>4380</v>
      </c>
      <c r="AX890" t="s">
        <v>4382</v>
      </c>
      <c r="AY890" t="s">
        <v>4380</v>
      </c>
      <c r="AZ890" t="s">
        <v>4381</v>
      </c>
      <c r="BA890" t="s">
        <v>3630</v>
      </c>
      <c r="BB890"/>
    </row>
    <row r="891" spans="1:54" s="12" customFormat="1" x14ac:dyDescent="0.45">
      <c r="A891" s="11">
        <v>45763.503865740742</v>
      </c>
      <c r="B891" s="12">
        <v>412819044</v>
      </c>
      <c r="C891" s="12" t="s">
        <v>3565</v>
      </c>
      <c r="D891" s="12">
        <v>5</v>
      </c>
      <c r="E891" s="12" t="s">
        <v>473</v>
      </c>
      <c r="F891" s="12" t="s">
        <v>1810</v>
      </c>
      <c r="G891" s="12">
        <v>3913</v>
      </c>
      <c r="H891" s="12" t="s">
        <v>1801</v>
      </c>
      <c r="I891" s="12">
        <v>2003</v>
      </c>
      <c r="J891" s="12" t="s">
        <v>1802</v>
      </c>
      <c r="K891" s="12" t="s">
        <v>1803</v>
      </c>
      <c r="L891" s="12" t="s">
        <v>1804</v>
      </c>
      <c r="M891" s="12" t="s">
        <v>39</v>
      </c>
      <c r="N891" s="12" t="s">
        <v>77</v>
      </c>
      <c r="O891" s="12" t="s">
        <v>1794</v>
      </c>
      <c r="P891" s="12" t="s">
        <v>1805</v>
      </c>
      <c r="Q891" s="12">
        <v>0</v>
      </c>
      <c r="R891" s="12">
        <v>43.766666999999998</v>
      </c>
      <c r="S891" s="12">
        <v>79.366667000000007</v>
      </c>
      <c r="T891" s="12" t="s">
        <v>1806</v>
      </c>
      <c r="U891" s="12" t="s">
        <v>1807</v>
      </c>
      <c r="V891" s="12" t="s">
        <v>44</v>
      </c>
      <c r="Y891" s="12">
        <v>1989</v>
      </c>
      <c r="Z891" s="12">
        <v>10</v>
      </c>
      <c r="AA891" s="12">
        <v>8</v>
      </c>
      <c r="AG891" s="12" t="s">
        <v>566</v>
      </c>
      <c r="AI891" s="12" t="s">
        <v>48</v>
      </c>
      <c r="AJ891" s="12" t="s">
        <v>1799</v>
      </c>
      <c r="AK891" s="12" t="s">
        <v>1808</v>
      </c>
      <c r="AL891" s="12" t="b">
        <v>1</v>
      </c>
      <c r="AM891" s="12" t="b">
        <v>1</v>
      </c>
      <c r="AN891" s="12" t="s">
        <v>165</v>
      </c>
      <c r="AP891" t="s">
        <v>3631</v>
      </c>
      <c r="AQ891" t="s">
        <v>3632</v>
      </c>
      <c r="AR891" t="s">
        <v>3633</v>
      </c>
      <c r="AS891" t="s">
        <v>3634</v>
      </c>
      <c r="AT891" s="44" t="s">
        <v>48</v>
      </c>
      <c r="AU891" t="s">
        <v>1799</v>
      </c>
      <c r="AV891" t="s">
        <v>4380</v>
      </c>
      <c r="AW891" t="s">
        <v>4380</v>
      </c>
      <c r="AX891" t="s">
        <v>4382</v>
      </c>
      <c r="AY891" t="s">
        <v>4380</v>
      </c>
      <c r="AZ891" t="s">
        <v>4381</v>
      </c>
      <c r="BA891" t="s">
        <v>3630</v>
      </c>
      <c r="BB891"/>
    </row>
    <row r="892" spans="1:54" s="12" customFormat="1" x14ac:dyDescent="0.45">
      <c r="A892" s="11">
        <v>45763.502314814818</v>
      </c>
      <c r="B892" s="12">
        <v>412819044</v>
      </c>
      <c r="C892" s="12" t="s">
        <v>3565</v>
      </c>
      <c r="D892" s="12">
        <v>1</v>
      </c>
      <c r="E892" s="12" t="s">
        <v>65</v>
      </c>
      <c r="F892" s="12" t="s">
        <v>1809</v>
      </c>
      <c r="G892" s="12">
        <v>3913</v>
      </c>
      <c r="H892" s="12" t="s">
        <v>1801</v>
      </c>
      <c r="I892" s="12">
        <v>2003</v>
      </c>
      <c r="J892" s="12" t="s">
        <v>1802</v>
      </c>
      <c r="K892" s="12" t="s">
        <v>1803</v>
      </c>
      <c r="L892" s="12" t="s">
        <v>1804</v>
      </c>
      <c r="M892" s="12" t="s">
        <v>39</v>
      </c>
      <c r="N892" s="12" t="s">
        <v>77</v>
      </c>
      <c r="O892" s="12" t="s">
        <v>1811</v>
      </c>
      <c r="P892" s="12" t="s">
        <v>1812</v>
      </c>
      <c r="Q892" s="12">
        <v>0</v>
      </c>
      <c r="R892" s="12">
        <v>43.45</v>
      </c>
      <c r="S892" s="12">
        <v>78.683333000000005</v>
      </c>
      <c r="T892" s="12" t="s">
        <v>1813</v>
      </c>
      <c r="U892" s="12" t="s">
        <v>1814</v>
      </c>
      <c r="V892" s="12" t="s">
        <v>44</v>
      </c>
      <c r="Y892" s="12">
        <v>1987</v>
      </c>
      <c r="Z892" s="12">
        <v>5</v>
      </c>
      <c r="AA892" s="12">
        <v>29</v>
      </c>
      <c r="AG892" s="12" t="s">
        <v>648</v>
      </c>
      <c r="AI892" s="12" t="s">
        <v>48</v>
      </c>
      <c r="AJ892" s="12" t="s">
        <v>1799</v>
      </c>
      <c r="AK892" s="12" t="s">
        <v>1808</v>
      </c>
      <c r="AL892" s="12" t="b">
        <v>1</v>
      </c>
      <c r="AM892" s="12" t="b">
        <v>1</v>
      </c>
      <c r="AN892" s="12" t="s">
        <v>165</v>
      </c>
      <c r="AP892" t="s">
        <v>3631</v>
      </c>
      <c r="AQ892" t="s">
        <v>3632</v>
      </c>
      <c r="AR892" t="s">
        <v>3633</v>
      </c>
      <c r="AS892" t="s">
        <v>3634</v>
      </c>
      <c r="AT892" s="44" t="s">
        <v>48</v>
      </c>
      <c r="AU892" t="s">
        <v>1799</v>
      </c>
      <c r="AV892" t="s">
        <v>4380</v>
      </c>
      <c r="AW892" t="s">
        <v>4380</v>
      </c>
      <c r="AX892" t="s">
        <v>4382</v>
      </c>
      <c r="AY892" t="s">
        <v>4380</v>
      </c>
      <c r="AZ892" t="s">
        <v>4381</v>
      </c>
      <c r="BA892" t="s">
        <v>3630</v>
      </c>
      <c r="BB892"/>
    </row>
    <row r="893" spans="1:54" s="12" customFormat="1" x14ac:dyDescent="0.45">
      <c r="A893" s="11">
        <v>45763.501250000001</v>
      </c>
      <c r="B893" s="12">
        <v>412819044</v>
      </c>
      <c r="C893" s="12" t="s">
        <v>3565</v>
      </c>
      <c r="D893" s="12">
        <v>1</v>
      </c>
      <c r="E893" s="12" t="s">
        <v>51</v>
      </c>
      <c r="F893" s="12" t="s">
        <v>1817</v>
      </c>
      <c r="G893" s="12">
        <v>3913</v>
      </c>
      <c r="H893" s="12" t="s">
        <v>1801</v>
      </c>
      <c r="I893" s="12">
        <v>2003</v>
      </c>
      <c r="J893" s="12" t="s">
        <v>1802</v>
      </c>
      <c r="K893" s="12" t="s">
        <v>1803</v>
      </c>
      <c r="L893" s="12" t="s">
        <v>1804</v>
      </c>
      <c r="M893" s="12" t="s">
        <v>39</v>
      </c>
      <c r="N893" s="12" t="s">
        <v>77</v>
      </c>
      <c r="O893" s="12" t="s">
        <v>1811</v>
      </c>
      <c r="P893" s="12" t="s">
        <v>1815</v>
      </c>
      <c r="Q893" s="12">
        <v>0</v>
      </c>
      <c r="R893" s="12">
        <v>43.383333</v>
      </c>
      <c r="S893" s="12">
        <v>79.033332999999999</v>
      </c>
      <c r="T893" s="12" t="s">
        <v>1769</v>
      </c>
      <c r="U893" s="12" t="s">
        <v>1816</v>
      </c>
      <c r="V893" s="12" t="s">
        <v>44</v>
      </c>
      <c r="Y893" s="12">
        <v>1989</v>
      </c>
      <c r="Z893" s="12">
        <v>10</v>
      </c>
      <c r="AA893" s="12">
        <v>2</v>
      </c>
      <c r="AG893" s="12" t="s">
        <v>566</v>
      </c>
      <c r="AI893" s="12" t="s">
        <v>48</v>
      </c>
      <c r="AJ893" s="12" t="s">
        <v>1799</v>
      </c>
      <c r="AK893" s="12" t="s">
        <v>1808</v>
      </c>
      <c r="AL893" s="12" t="b">
        <v>1</v>
      </c>
      <c r="AM893" s="12" t="b">
        <v>1</v>
      </c>
      <c r="AN893" s="12" t="s">
        <v>165</v>
      </c>
      <c r="AP893" t="s">
        <v>3631</v>
      </c>
      <c r="AQ893" t="s">
        <v>3632</v>
      </c>
      <c r="AR893" t="s">
        <v>3633</v>
      </c>
      <c r="AS893" t="s">
        <v>3634</v>
      </c>
      <c r="AT893" s="44" t="s">
        <v>48</v>
      </c>
      <c r="AU893" t="s">
        <v>1799</v>
      </c>
      <c r="AV893" t="s">
        <v>4380</v>
      </c>
      <c r="AW893" t="s">
        <v>4380</v>
      </c>
      <c r="AX893" t="s">
        <v>4382</v>
      </c>
      <c r="AY893" t="s">
        <v>4380</v>
      </c>
      <c r="AZ893" t="s">
        <v>4381</v>
      </c>
      <c r="BA893" t="s">
        <v>3630</v>
      </c>
      <c r="BB893"/>
    </row>
    <row r="894" spans="1:54" s="12" customFormat="1" x14ac:dyDescent="0.45">
      <c r="A894" s="11">
        <v>45763.500821759248</v>
      </c>
      <c r="B894" s="12">
        <v>412819044</v>
      </c>
      <c r="C894" s="12" t="s">
        <v>3565</v>
      </c>
      <c r="D894" s="12">
        <v>16</v>
      </c>
      <c r="E894" s="12" t="s">
        <v>1818</v>
      </c>
      <c r="F894" s="12" t="s">
        <v>577</v>
      </c>
      <c r="G894" s="12">
        <v>3913</v>
      </c>
      <c r="H894" s="12" t="s">
        <v>1801</v>
      </c>
      <c r="I894" s="12">
        <v>2003</v>
      </c>
      <c r="J894" s="12" t="s">
        <v>1802</v>
      </c>
      <c r="K894" s="12" t="s">
        <v>1803</v>
      </c>
      <c r="L894" s="12" t="s">
        <v>1804</v>
      </c>
      <c r="M894" s="12" t="s">
        <v>39</v>
      </c>
      <c r="N894" s="12" t="s">
        <v>77</v>
      </c>
      <c r="O894" s="12" t="s">
        <v>1811</v>
      </c>
      <c r="P894" s="12" t="s">
        <v>1815</v>
      </c>
      <c r="Q894" s="12">
        <v>0</v>
      </c>
      <c r="R894" s="12">
        <v>43.383333</v>
      </c>
      <c r="S894" s="12">
        <v>79.033332999999999</v>
      </c>
      <c r="T894" s="12" t="s">
        <v>1769</v>
      </c>
      <c r="U894" s="12" t="s">
        <v>1816</v>
      </c>
      <c r="V894" s="12" t="s">
        <v>44</v>
      </c>
      <c r="Y894" s="12">
        <v>1989</v>
      </c>
      <c r="Z894" s="12">
        <v>10</v>
      </c>
      <c r="AA894" s="12">
        <v>2</v>
      </c>
      <c r="AG894" s="12" t="s">
        <v>566</v>
      </c>
      <c r="AI894" s="12" t="s">
        <v>48</v>
      </c>
      <c r="AJ894" s="12" t="s">
        <v>1799</v>
      </c>
      <c r="AK894" s="12" t="s">
        <v>1808</v>
      </c>
      <c r="AL894" s="12" t="b">
        <v>1</v>
      </c>
      <c r="AM894" s="12" t="b">
        <v>1</v>
      </c>
      <c r="AN894" s="12" t="s">
        <v>165</v>
      </c>
      <c r="AP894" t="s">
        <v>3631</v>
      </c>
      <c r="AQ894" t="s">
        <v>3632</v>
      </c>
      <c r="AR894" t="s">
        <v>3633</v>
      </c>
      <c r="AS894" t="s">
        <v>3634</v>
      </c>
      <c r="AT894" s="44" t="s">
        <v>48</v>
      </c>
      <c r="AU894" t="s">
        <v>1799</v>
      </c>
      <c r="AV894" t="s">
        <v>4380</v>
      </c>
      <c r="AW894" t="s">
        <v>4380</v>
      </c>
      <c r="AX894" t="s">
        <v>4382</v>
      </c>
      <c r="AY894" t="s">
        <v>4380</v>
      </c>
      <c r="AZ894" t="s">
        <v>4381</v>
      </c>
      <c r="BA894" t="s">
        <v>3630</v>
      </c>
      <c r="BB894"/>
    </row>
    <row r="895" spans="1:54" s="12" customFormat="1" x14ac:dyDescent="0.45">
      <c r="A895" s="11">
        <v>45763.500439814823</v>
      </c>
      <c r="B895" s="12">
        <v>412819044</v>
      </c>
      <c r="C895" s="12" t="s">
        <v>3565</v>
      </c>
      <c r="D895" s="12">
        <v>1</v>
      </c>
      <c r="E895" s="12" t="s">
        <v>51</v>
      </c>
      <c r="F895" s="12" t="s">
        <v>577</v>
      </c>
      <c r="G895" s="12">
        <v>3913</v>
      </c>
      <c r="H895" s="12" t="s">
        <v>1801</v>
      </c>
      <c r="I895" s="12">
        <v>2003</v>
      </c>
      <c r="J895" s="12" t="s">
        <v>1802</v>
      </c>
      <c r="K895" s="12" t="s">
        <v>1803</v>
      </c>
      <c r="L895" s="12" t="s">
        <v>1804</v>
      </c>
      <c r="M895" s="12" t="s">
        <v>39</v>
      </c>
      <c r="N895" s="12" t="s">
        <v>77</v>
      </c>
      <c r="O895" s="12" t="s">
        <v>1811</v>
      </c>
      <c r="P895" s="12" t="s">
        <v>1815</v>
      </c>
      <c r="Q895" s="12">
        <v>0</v>
      </c>
      <c r="R895" s="12">
        <v>43.383333</v>
      </c>
      <c r="S895" s="12">
        <v>79.033332999999999</v>
      </c>
      <c r="T895" s="12" t="s">
        <v>1769</v>
      </c>
      <c r="U895" s="12" t="s">
        <v>1816</v>
      </c>
      <c r="V895" s="12" t="s">
        <v>44</v>
      </c>
      <c r="Y895" s="12">
        <v>1989</v>
      </c>
      <c r="Z895" s="12">
        <v>10</v>
      </c>
      <c r="AA895" s="12">
        <v>2</v>
      </c>
      <c r="AG895" s="12" t="s">
        <v>566</v>
      </c>
      <c r="AI895" s="12" t="s">
        <v>48</v>
      </c>
      <c r="AJ895" s="12" t="s">
        <v>1799</v>
      </c>
      <c r="AK895" s="12" t="s">
        <v>1808</v>
      </c>
      <c r="AL895" s="12" t="b">
        <v>1</v>
      </c>
      <c r="AM895" s="12" t="b">
        <v>1</v>
      </c>
      <c r="AN895" s="12" t="s">
        <v>462</v>
      </c>
      <c r="AP895" t="s">
        <v>3631</v>
      </c>
      <c r="AQ895" t="s">
        <v>3632</v>
      </c>
      <c r="AR895" t="s">
        <v>3633</v>
      </c>
      <c r="AS895" t="s">
        <v>3634</v>
      </c>
      <c r="AT895" s="28" t="s">
        <v>48</v>
      </c>
      <c r="AU895" t="s">
        <v>1799</v>
      </c>
      <c r="AV895" t="s">
        <v>4380</v>
      </c>
      <c r="AW895" t="s">
        <v>4380</v>
      </c>
      <c r="AX895" t="s">
        <v>4382</v>
      </c>
      <c r="AY895" t="s">
        <v>4380</v>
      </c>
      <c r="AZ895" t="s">
        <v>4381</v>
      </c>
      <c r="BA895" t="s">
        <v>3630</v>
      </c>
      <c r="BB895" t="s">
        <v>4724</v>
      </c>
    </row>
    <row r="896" spans="1:54" s="12" customFormat="1" x14ac:dyDescent="0.45">
      <c r="A896" s="11">
        <v>45763.498738425929</v>
      </c>
      <c r="B896" s="12">
        <v>412819044</v>
      </c>
      <c r="C896" s="12" t="s">
        <v>3565</v>
      </c>
      <c r="D896" s="12">
        <v>1</v>
      </c>
      <c r="E896" s="12" t="s">
        <v>65</v>
      </c>
      <c r="F896" s="12" t="s">
        <v>1817</v>
      </c>
      <c r="G896" s="12">
        <v>3913</v>
      </c>
      <c r="H896" s="12" t="s">
        <v>1801</v>
      </c>
      <c r="I896" s="12">
        <v>2003</v>
      </c>
      <c r="J896" s="12" t="s">
        <v>1802</v>
      </c>
      <c r="K896" s="12" t="s">
        <v>1803</v>
      </c>
      <c r="L896" s="12" t="s">
        <v>1804</v>
      </c>
      <c r="M896" s="12" t="s">
        <v>39</v>
      </c>
      <c r="N896" s="12" t="s">
        <v>841</v>
      </c>
      <c r="O896" s="12" t="s">
        <v>754</v>
      </c>
      <c r="P896" s="12" t="s">
        <v>1819</v>
      </c>
      <c r="Q896" s="12">
        <v>0</v>
      </c>
      <c r="R896" s="12">
        <v>43.933332999999998</v>
      </c>
      <c r="S896" s="12">
        <v>77.099999999999994</v>
      </c>
      <c r="T896" s="12" t="s">
        <v>1820</v>
      </c>
      <c r="U896" s="12" t="s">
        <v>1821</v>
      </c>
      <c r="V896" s="12" t="s">
        <v>44</v>
      </c>
      <c r="Y896" s="12">
        <v>1991</v>
      </c>
      <c r="Z896" s="12">
        <v>5</v>
      </c>
      <c r="AA896" s="12">
        <v>8</v>
      </c>
      <c r="AG896" s="12" t="s">
        <v>566</v>
      </c>
      <c r="AI896" s="12" t="s">
        <v>48</v>
      </c>
      <c r="AJ896" s="12" t="s">
        <v>1799</v>
      </c>
      <c r="AK896" s="12" t="s">
        <v>1822</v>
      </c>
      <c r="AL896" s="12" t="b">
        <v>1</v>
      </c>
      <c r="AM896" s="12" t="b">
        <v>1</v>
      </c>
      <c r="AN896" s="12" t="s">
        <v>165</v>
      </c>
      <c r="AP896" t="s">
        <v>3631</v>
      </c>
      <c r="AQ896" t="s">
        <v>3632</v>
      </c>
      <c r="AR896" t="s">
        <v>3633</v>
      </c>
      <c r="AS896" t="s">
        <v>3634</v>
      </c>
      <c r="AT896" s="44" t="s">
        <v>48</v>
      </c>
      <c r="AU896" t="s">
        <v>1799</v>
      </c>
      <c r="AV896" t="s">
        <v>4383</v>
      </c>
      <c r="AW896" t="s">
        <v>4383</v>
      </c>
      <c r="AX896" t="s">
        <v>4382</v>
      </c>
      <c r="AY896" t="s">
        <v>4383</v>
      </c>
      <c r="AZ896" t="s">
        <v>4384</v>
      </c>
      <c r="BA896" t="s">
        <v>3630</v>
      </c>
      <c r="BB896"/>
    </row>
    <row r="897" spans="1:54" s="12" customFormat="1" x14ac:dyDescent="0.45">
      <c r="A897" s="11">
        <v>45763.497303240743</v>
      </c>
      <c r="B897" s="12">
        <v>412819044</v>
      </c>
      <c r="C897" s="12" t="s">
        <v>3565</v>
      </c>
      <c r="D897" s="12">
        <v>1</v>
      </c>
      <c r="E897" s="12" t="s">
        <v>65</v>
      </c>
      <c r="F897" s="12" t="s">
        <v>1825</v>
      </c>
      <c r="G897" s="12">
        <v>3913</v>
      </c>
      <c r="H897" s="12" t="s">
        <v>1801</v>
      </c>
      <c r="I897" s="12">
        <v>2003</v>
      </c>
      <c r="J897" s="12" t="s">
        <v>1802</v>
      </c>
      <c r="K897" s="12" t="s">
        <v>1803</v>
      </c>
      <c r="L897" s="12" t="s">
        <v>1804</v>
      </c>
      <c r="M897" s="12" t="s">
        <v>39</v>
      </c>
      <c r="N897" s="12" t="s">
        <v>841</v>
      </c>
      <c r="O897" s="12" t="s">
        <v>754</v>
      </c>
      <c r="P897" s="12" t="s">
        <v>1823</v>
      </c>
      <c r="Q897" s="12">
        <v>0</v>
      </c>
      <c r="R897" s="12">
        <v>43.916666999999997</v>
      </c>
      <c r="S897" s="12">
        <v>77.099999999999994</v>
      </c>
      <c r="T897" s="12" t="s">
        <v>1824</v>
      </c>
      <c r="U897" s="12" t="s">
        <v>1821</v>
      </c>
      <c r="V897" s="12" t="s">
        <v>44</v>
      </c>
      <c r="Y897" s="12">
        <v>1990</v>
      </c>
      <c r="Z897" s="12">
        <v>4</v>
      </c>
      <c r="AA897" s="12">
        <v>8</v>
      </c>
      <c r="AG897" s="12" t="s">
        <v>837</v>
      </c>
      <c r="AI897" s="12" t="s">
        <v>48</v>
      </c>
      <c r="AJ897" s="12" t="s">
        <v>1799</v>
      </c>
      <c r="AK897" s="12" t="s">
        <v>1822</v>
      </c>
      <c r="AL897" s="12" t="b">
        <v>1</v>
      </c>
      <c r="AM897" s="12" t="b">
        <v>1</v>
      </c>
      <c r="AN897" s="12" t="s">
        <v>165</v>
      </c>
      <c r="AP897" t="s">
        <v>3631</v>
      </c>
      <c r="AQ897" t="s">
        <v>3632</v>
      </c>
      <c r="AR897" t="s">
        <v>3633</v>
      </c>
      <c r="AS897" t="s">
        <v>3634</v>
      </c>
      <c r="AT897" s="44" t="s">
        <v>48</v>
      </c>
      <c r="AU897" t="s">
        <v>1799</v>
      </c>
      <c r="AV897" t="s">
        <v>4383</v>
      </c>
      <c r="AW897" t="s">
        <v>4383</v>
      </c>
      <c r="AX897" t="s">
        <v>4382</v>
      </c>
      <c r="AY897" t="s">
        <v>4383</v>
      </c>
      <c r="AZ897" t="s">
        <v>4384</v>
      </c>
      <c r="BA897" t="s">
        <v>3630</v>
      </c>
      <c r="BB897"/>
    </row>
    <row r="898" spans="1:54" s="12" customFormat="1" x14ac:dyDescent="0.45">
      <c r="A898" s="11">
        <v>45763.49591435185</v>
      </c>
      <c r="B898" s="12">
        <v>412819044</v>
      </c>
      <c r="C898" s="12" t="s">
        <v>3565</v>
      </c>
      <c r="D898" s="12">
        <v>5</v>
      </c>
      <c r="E898" s="12" t="s">
        <v>1484</v>
      </c>
      <c r="F898" s="12" t="s">
        <v>1810</v>
      </c>
      <c r="G898" s="12">
        <v>3913</v>
      </c>
      <c r="H898" s="12" t="s">
        <v>1801</v>
      </c>
      <c r="I898" s="12">
        <v>2003</v>
      </c>
      <c r="J898" s="12" t="s">
        <v>1802</v>
      </c>
      <c r="K898" s="12" t="s">
        <v>1803</v>
      </c>
      <c r="L898" s="12" t="s">
        <v>1804</v>
      </c>
      <c r="M898" s="12" t="s">
        <v>39</v>
      </c>
      <c r="N898" s="12" t="s">
        <v>841</v>
      </c>
      <c r="O898" s="12" t="s">
        <v>754</v>
      </c>
      <c r="P898" s="12" t="s">
        <v>1826</v>
      </c>
      <c r="Q898" s="12">
        <v>0</v>
      </c>
      <c r="R898" s="12">
        <v>43.9</v>
      </c>
      <c r="S898" s="12">
        <v>77.216667000000001</v>
      </c>
      <c r="T898" s="12" t="s">
        <v>1827</v>
      </c>
      <c r="U898" s="12" t="s">
        <v>1828</v>
      </c>
      <c r="V898" s="12" t="s">
        <v>44</v>
      </c>
      <c r="Y898" s="12">
        <v>1996</v>
      </c>
      <c r="Z898" s="12">
        <v>10</v>
      </c>
      <c r="AA898" s="12">
        <v>11</v>
      </c>
      <c r="AG898" s="12" t="s">
        <v>566</v>
      </c>
      <c r="AI898" s="12" t="s">
        <v>48</v>
      </c>
      <c r="AJ898" s="12" t="s">
        <v>1799</v>
      </c>
      <c r="AK898" s="12" t="s">
        <v>1822</v>
      </c>
      <c r="AL898" s="12" t="b">
        <v>1</v>
      </c>
      <c r="AM898" s="12" t="b">
        <v>1</v>
      </c>
      <c r="AN898" s="12" t="s">
        <v>165</v>
      </c>
      <c r="AP898" t="s">
        <v>3631</v>
      </c>
      <c r="AQ898" t="s">
        <v>3632</v>
      </c>
      <c r="AR898" t="s">
        <v>3633</v>
      </c>
      <c r="AS898" t="s">
        <v>3634</v>
      </c>
      <c r="AT898" s="44" t="s">
        <v>48</v>
      </c>
      <c r="AU898" t="s">
        <v>1799</v>
      </c>
      <c r="AV898" t="s">
        <v>4383</v>
      </c>
      <c r="AW898" t="s">
        <v>4383</v>
      </c>
      <c r="AX898" t="s">
        <v>4382</v>
      </c>
      <c r="AY898" t="s">
        <v>4383</v>
      </c>
      <c r="AZ898" t="s">
        <v>4384</v>
      </c>
      <c r="BA898" t="s">
        <v>3630</v>
      </c>
      <c r="BB898"/>
    </row>
    <row r="899" spans="1:54" s="12" customFormat="1" x14ac:dyDescent="0.45">
      <c r="A899" s="11">
        <v>45763.493761574078</v>
      </c>
      <c r="B899" s="12">
        <v>412819044</v>
      </c>
      <c r="C899" s="12" t="s">
        <v>3565</v>
      </c>
      <c r="D899" s="12">
        <v>1</v>
      </c>
      <c r="E899" s="12" t="s">
        <v>51</v>
      </c>
      <c r="F899" s="12" t="s">
        <v>577</v>
      </c>
      <c r="G899" s="12">
        <v>3913</v>
      </c>
      <c r="H899" s="12" t="s">
        <v>1801</v>
      </c>
      <c r="I899" s="12">
        <v>2003</v>
      </c>
      <c r="J899" s="12" t="s">
        <v>1802</v>
      </c>
      <c r="K899" s="12" t="s">
        <v>1803</v>
      </c>
      <c r="L899" s="12" t="s">
        <v>1804</v>
      </c>
      <c r="M899" s="12" t="s">
        <v>39</v>
      </c>
      <c r="N899" s="12" t="s">
        <v>841</v>
      </c>
      <c r="O899" s="12" t="s">
        <v>754</v>
      </c>
      <c r="P899" s="12" t="s">
        <v>1829</v>
      </c>
      <c r="Q899" s="12">
        <v>0</v>
      </c>
      <c r="R899" s="12">
        <v>43.933332999999998</v>
      </c>
      <c r="S899" s="12">
        <v>77.233333000000002</v>
      </c>
      <c r="T899" s="12" t="s">
        <v>1820</v>
      </c>
      <c r="U899" s="12" t="s">
        <v>1830</v>
      </c>
      <c r="V899" s="12" t="s">
        <v>44</v>
      </c>
      <c r="Y899" s="12">
        <v>1996</v>
      </c>
      <c r="Z899" s="12">
        <v>10</v>
      </c>
      <c r="AA899" s="12">
        <v>12</v>
      </c>
      <c r="AG899" s="12" t="s">
        <v>1831</v>
      </c>
      <c r="AI899" s="12" t="s">
        <v>48</v>
      </c>
      <c r="AJ899" s="12" t="s">
        <v>1799</v>
      </c>
      <c r="AK899" s="12" t="s">
        <v>1822</v>
      </c>
      <c r="AL899" s="12" t="b">
        <v>1</v>
      </c>
      <c r="AM899" s="12" t="b">
        <v>1</v>
      </c>
      <c r="AN899" s="12" t="s">
        <v>165</v>
      </c>
      <c r="AP899" t="s">
        <v>3631</v>
      </c>
      <c r="AQ899" t="s">
        <v>3632</v>
      </c>
      <c r="AR899" t="s">
        <v>3633</v>
      </c>
      <c r="AS899" t="s">
        <v>3634</v>
      </c>
      <c r="AT899" s="44" t="s">
        <v>48</v>
      </c>
      <c r="AU899" t="s">
        <v>1799</v>
      </c>
      <c r="AV899" t="s">
        <v>4383</v>
      </c>
      <c r="AW899" t="s">
        <v>4383</v>
      </c>
      <c r="AX899" t="s">
        <v>4382</v>
      </c>
      <c r="AY899" t="s">
        <v>4383</v>
      </c>
      <c r="AZ899" t="s">
        <v>4384</v>
      </c>
      <c r="BA899" t="s">
        <v>3630</v>
      </c>
      <c r="BB899"/>
    </row>
    <row r="900" spans="1:54" s="12" customFormat="1" x14ac:dyDescent="0.45">
      <c r="A900" s="11">
        <v>45763.492303240739</v>
      </c>
      <c r="B900" s="12">
        <v>412819044</v>
      </c>
      <c r="C900" s="12" t="s">
        <v>3565</v>
      </c>
      <c r="D900" s="12">
        <v>1</v>
      </c>
      <c r="E900" s="12" t="s">
        <v>51</v>
      </c>
      <c r="F900" s="12" t="s">
        <v>1825</v>
      </c>
      <c r="G900" s="12">
        <v>3913</v>
      </c>
      <c r="H900" s="12" t="s">
        <v>1801</v>
      </c>
      <c r="I900" s="12">
        <v>2003</v>
      </c>
      <c r="J900" s="12" t="s">
        <v>1802</v>
      </c>
      <c r="K900" s="12" t="s">
        <v>1803</v>
      </c>
      <c r="L900" s="12" t="s">
        <v>1804</v>
      </c>
      <c r="M900" s="12" t="s">
        <v>39</v>
      </c>
      <c r="N900" s="12" t="s">
        <v>841</v>
      </c>
      <c r="O900" s="12" t="s">
        <v>754</v>
      </c>
      <c r="P900" s="12" t="s">
        <v>1829</v>
      </c>
      <c r="Q900" s="12">
        <v>0</v>
      </c>
      <c r="R900" s="12">
        <v>43.933332999999998</v>
      </c>
      <c r="S900" s="12">
        <v>77.233333000000002</v>
      </c>
      <c r="T900" s="12" t="s">
        <v>1820</v>
      </c>
      <c r="U900" s="12" t="s">
        <v>1830</v>
      </c>
      <c r="V900" s="12" t="s">
        <v>44</v>
      </c>
      <c r="Y900" s="12">
        <v>1995</v>
      </c>
      <c r="Z900" s="12">
        <v>10</v>
      </c>
      <c r="AA900" s="12">
        <v>31</v>
      </c>
      <c r="AG900" s="12" t="s">
        <v>566</v>
      </c>
      <c r="AI900" s="12" t="s">
        <v>48</v>
      </c>
      <c r="AJ900" s="12" t="s">
        <v>1799</v>
      </c>
      <c r="AK900" s="12" t="s">
        <v>1822</v>
      </c>
      <c r="AL900" s="12" t="b">
        <v>1</v>
      </c>
      <c r="AM900" s="12" t="b">
        <v>1</v>
      </c>
      <c r="AN900" s="12" t="s">
        <v>165</v>
      </c>
      <c r="AP900" t="s">
        <v>3631</v>
      </c>
      <c r="AQ900" t="s">
        <v>3632</v>
      </c>
      <c r="AR900" t="s">
        <v>3633</v>
      </c>
      <c r="AS900" t="s">
        <v>3634</v>
      </c>
      <c r="AT900" s="44" t="s">
        <v>48</v>
      </c>
      <c r="AU900" t="s">
        <v>1799</v>
      </c>
      <c r="AV900" t="s">
        <v>4383</v>
      </c>
      <c r="AW900" t="s">
        <v>4383</v>
      </c>
      <c r="AX900" t="s">
        <v>4382</v>
      </c>
      <c r="AY900" t="s">
        <v>4383</v>
      </c>
      <c r="AZ900" t="s">
        <v>4384</v>
      </c>
      <c r="BA900" t="s">
        <v>3630</v>
      </c>
      <c r="BB900"/>
    </row>
    <row r="901" spans="1:54" s="12" customFormat="1" x14ac:dyDescent="0.45">
      <c r="A901" s="11">
        <v>45763.489687499998</v>
      </c>
      <c r="B901" s="12">
        <v>412819044</v>
      </c>
      <c r="C901" s="12" t="s">
        <v>3565</v>
      </c>
      <c r="D901" s="12">
        <v>1</v>
      </c>
      <c r="E901" s="12" t="s">
        <v>65</v>
      </c>
      <c r="F901" s="12" t="s">
        <v>1809</v>
      </c>
      <c r="G901" s="12">
        <v>3913</v>
      </c>
      <c r="H901" s="12" t="s">
        <v>1801</v>
      </c>
      <c r="I901" s="12">
        <v>2003</v>
      </c>
      <c r="J901" s="12" t="s">
        <v>1802</v>
      </c>
      <c r="K901" s="12" t="s">
        <v>1803</v>
      </c>
      <c r="L901" s="12" t="s">
        <v>1804</v>
      </c>
      <c r="M901" s="12" t="s">
        <v>39</v>
      </c>
      <c r="N901" s="12" t="s">
        <v>841</v>
      </c>
      <c r="O901" s="12" t="s">
        <v>1794</v>
      </c>
      <c r="P901" s="12" t="s">
        <v>1795</v>
      </c>
      <c r="Q901" s="12">
        <v>0</v>
      </c>
      <c r="R901" s="12">
        <v>43.75</v>
      </c>
      <c r="S901" s="12">
        <v>80.233333000000002</v>
      </c>
      <c r="T901" s="12" t="s">
        <v>1796</v>
      </c>
      <c r="U901" s="12" t="s">
        <v>1797</v>
      </c>
      <c r="V901" s="12" t="s">
        <v>44</v>
      </c>
      <c r="Y901" s="12">
        <v>1989</v>
      </c>
      <c r="Z901" s="12">
        <v>10</v>
      </c>
      <c r="AA901" s="12">
        <v>4</v>
      </c>
      <c r="AE901" s="12" t="s">
        <v>1798</v>
      </c>
      <c r="AG901" s="12" t="s">
        <v>566</v>
      </c>
      <c r="AI901" s="12" t="s">
        <v>48</v>
      </c>
      <c r="AJ901" s="12" t="s">
        <v>1799</v>
      </c>
      <c r="AK901" s="12" t="s">
        <v>1822</v>
      </c>
      <c r="AL901" s="12" t="b">
        <v>1</v>
      </c>
      <c r="AM901" s="12" t="b">
        <v>1</v>
      </c>
      <c r="AN901" s="12" t="s">
        <v>165</v>
      </c>
      <c r="AP901" t="s">
        <v>3631</v>
      </c>
      <c r="AQ901" t="s">
        <v>3632</v>
      </c>
      <c r="AR901" t="s">
        <v>3633</v>
      </c>
      <c r="AS901" t="s">
        <v>3634</v>
      </c>
      <c r="AT901" s="44" t="s">
        <v>48</v>
      </c>
      <c r="AU901" t="s">
        <v>1799</v>
      </c>
      <c r="AV901" t="s">
        <v>4383</v>
      </c>
      <c r="AW901" t="s">
        <v>4383</v>
      </c>
      <c r="AX901" t="s">
        <v>4382</v>
      </c>
      <c r="AY901" t="s">
        <v>4383</v>
      </c>
      <c r="AZ901" t="s">
        <v>4384</v>
      </c>
      <c r="BA901" t="s">
        <v>3630</v>
      </c>
      <c r="BB901"/>
    </row>
    <row r="902" spans="1:54" s="12" customFormat="1" x14ac:dyDescent="0.45">
      <c r="A902" s="11">
        <v>45763.486886574072</v>
      </c>
      <c r="B902" s="12">
        <v>412819044</v>
      </c>
      <c r="C902" s="12" t="s">
        <v>3565</v>
      </c>
      <c r="D902" s="12">
        <v>10</v>
      </c>
      <c r="E902" s="12" t="s">
        <v>1835</v>
      </c>
      <c r="F902" s="12" t="s">
        <v>1810</v>
      </c>
      <c r="G902" s="12">
        <v>3913</v>
      </c>
      <c r="H902" s="12" t="s">
        <v>1801</v>
      </c>
      <c r="I902" s="12">
        <v>2003</v>
      </c>
      <c r="J902" s="12" t="s">
        <v>1802</v>
      </c>
      <c r="K902" s="12" t="s">
        <v>1803</v>
      </c>
      <c r="L902" s="12" t="s">
        <v>1804</v>
      </c>
      <c r="M902" s="12" t="s">
        <v>39</v>
      </c>
      <c r="N902" s="12" t="s">
        <v>841</v>
      </c>
      <c r="O902" s="12" t="s">
        <v>828</v>
      </c>
      <c r="P902" s="12" t="s">
        <v>1832</v>
      </c>
      <c r="Q902" s="12">
        <v>0</v>
      </c>
      <c r="R902" s="12">
        <v>44.016666999999998</v>
      </c>
      <c r="S902" s="12">
        <v>79.583332999999996</v>
      </c>
      <c r="T902" s="12" t="s">
        <v>1833</v>
      </c>
      <c r="U902" s="12" t="s">
        <v>1834</v>
      </c>
      <c r="V902" s="12" t="s">
        <v>44</v>
      </c>
      <c r="Y902" s="12">
        <v>1989</v>
      </c>
      <c r="Z902" s="12">
        <v>10</v>
      </c>
      <c r="AA902" s="12">
        <v>8</v>
      </c>
      <c r="AG902" s="12" t="s">
        <v>566</v>
      </c>
      <c r="AI902" s="12" t="s">
        <v>48</v>
      </c>
      <c r="AJ902" s="12" t="s">
        <v>1799</v>
      </c>
      <c r="AK902" s="12" t="s">
        <v>1822</v>
      </c>
      <c r="AL902" s="12" t="b">
        <v>1</v>
      </c>
      <c r="AM902" s="12" t="b">
        <v>1</v>
      </c>
      <c r="AN902" s="12" t="s">
        <v>165</v>
      </c>
      <c r="AP902" t="s">
        <v>3631</v>
      </c>
      <c r="AQ902" t="s">
        <v>3632</v>
      </c>
      <c r="AR902" t="s">
        <v>3633</v>
      </c>
      <c r="AS902" t="s">
        <v>3634</v>
      </c>
      <c r="AT902" s="44" t="s">
        <v>48</v>
      </c>
      <c r="AU902" t="s">
        <v>1799</v>
      </c>
      <c r="AV902" t="s">
        <v>4383</v>
      </c>
      <c r="AW902" t="s">
        <v>4383</v>
      </c>
      <c r="AX902" t="s">
        <v>4382</v>
      </c>
      <c r="AY902" t="s">
        <v>4383</v>
      </c>
      <c r="AZ902" t="s">
        <v>4384</v>
      </c>
      <c r="BA902" t="s">
        <v>3630</v>
      </c>
      <c r="BB902"/>
    </row>
    <row r="903" spans="1:54" s="12" customFormat="1" x14ac:dyDescent="0.45">
      <c r="A903" s="11">
        <v>45763.486203703702</v>
      </c>
      <c r="B903" s="12">
        <v>412819044</v>
      </c>
      <c r="C903" s="12" t="s">
        <v>3565</v>
      </c>
      <c r="D903" s="12">
        <v>2</v>
      </c>
      <c r="E903" s="12" t="s">
        <v>222</v>
      </c>
      <c r="F903" s="12" t="s">
        <v>1809</v>
      </c>
      <c r="G903" s="12">
        <v>3913</v>
      </c>
      <c r="H903" s="12" t="s">
        <v>1801</v>
      </c>
      <c r="I903" s="12">
        <v>2003</v>
      </c>
      <c r="J903" s="12" t="s">
        <v>1802</v>
      </c>
      <c r="K903" s="12" t="s">
        <v>1803</v>
      </c>
      <c r="L903" s="12" t="s">
        <v>1804</v>
      </c>
      <c r="M903" s="12" t="s">
        <v>39</v>
      </c>
      <c r="N903" s="12" t="s">
        <v>841</v>
      </c>
      <c r="O903" s="12" t="s">
        <v>828</v>
      </c>
      <c r="P903" s="12" t="s">
        <v>1832</v>
      </c>
      <c r="Q903" s="12">
        <v>0</v>
      </c>
      <c r="R903" s="12">
        <v>44.016666999999998</v>
      </c>
      <c r="S903" s="12">
        <v>79.583332999999996</v>
      </c>
      <c r="T903" s="12" t="s">
        <v>1833</v>
      </c>
      <c r="U903" s="12" t="s">
        <v>1834</v>
      </c>
      <c r="V903" s="12" t="s">
        <v>44</v>
      </c>
      <c r="Y903" s="12">
        <v>1989</v>
      </c>
      <c r="Z903" s="12">
        <v>10</v>
      </c>
      <c r="AA903" s="12">
        <v>7</v>
      </c>
      <c r="AG903" s="12" t="s">
        <v>566</v>
      </c>
      <c r="AI903" s="12" t="s">
        <v>48</v>
      </c>
      <c r="AJ903" s="12" t="s">
        <v>1799</v>
      </c>
      <c r="AK903" s="12" t="s">
        <v>1822</v>
      </c>
      <c r="AL903" s="12" t="b">
        <v>1</v>
      </c>
      <c r="AM903" s="12" t="b">
        <v>1</v>
      </c>
      <c r="AN903" s="12" t="s">
        <v>165</v>
      </c>
      <c r="AP903" t="s">
        <v>3631</v>
      </c>
      <c r="AQ903" t="s">
        <v>3632</v>
      </c>
      <c r="AR903" t="s">
        <v>3633</v>
      </c>
      <c r="AS903" t="s">
        <v>3634</v>
      </c>
      <c r="AT903" s="44" t="s">
        <v>48</v>
      </c>
      <c r="AU903" t="s">
        <v>1799</v>
      </c>
      <c r="AV903" t="s">
        <v>4383</v>
      </c>
      <c r="AW903" t="s">
        <v>4383</v>
      </c>
      <c r="AX903" t="s">
        <v>4382</v>
      </c>
      <c r="AY903" t="s">
        <v>4383</v>
      </c>
      <c r="AZ903" t="s">
        <v>4384</v>
      </c>
      <c r="BA903" t="s">
        <v>3630</v>
      </c>
      <c r="BB903"/>
    </row>
    <row r="904" spans="1:54" s="12" customFormat="1" x14ac:dyDescent="0.45">
      <c r="A904" s="11">
        <v>45763.484965277778</v>
      </c>
      <c r="B904" s="12">
        <v>412819044</v>
      </c>
      <c r="C904" s="12" t="s">
        <v>3565</v>
      </c>
      <c r="D904" s="12">
        <v>1</v>
      </c>
      <c r="E904" s="12" t="s">
        <v>51</v>
      </c>
      <c r="F904" s="12" t="s">
        <v>1817</v>
      </c>
      <c r="G904" s="12">
        <v>3913</v>
      </c>
      <c r="H904" s="12" t="s">
        <v>1801</v>
      </c>
      <c r="I904" s="12">
        <v>2003</v>
      </c>
      <c r="J904" s="12" t="s">
        <v>1802</v>
      </c>
      <c r="K904" s="12" t="s">
        <v>1803</v>
      </c>
      <c r="L904" s="12" t="s">
        <v>1804</v>
      </c>
      <c r="M904" s="12" t="s">
        <v>39</v>
      </c>
      <c r="N904" s="12" t="s">
        <v>841</v>
      </c>
      <c r="O904" s="12" t="s">
        <v>828</v>
      </c>
      <c r="P904" s="12" t="s">
        <v>1836</v>
      </c>
      <c r="Q904" s="12">
        <v>0</v>
      </c>
      <c r="R904" s="12">
        <v>43.883333</v>
      </c>
      <c r="S904" s="12">
        <v>80.183333000000005</v>
      </c>
      <c r="T904" s="12" t="s">
        <v>79</v>
      </c>
      <c r="U904" s="12" t="s">
        <v>1837</v>
      </c>
      <c r="V904" s="12" t="s">
        <v>44</v>
      </c>
      <c r="Y904" s="12">
        <v>1989</v>
      </c>
      <c r="Z904" s="12">
        <v>10</v>
      </c>
      <c r="AA904" s="12">
        <v>7</v>
      </c>
      <c r="AG904" s="12" t="s">
        <v>566</v>
      </c>
      <c r="AI904" s="12" t="s">
        <v>48</v>
      </c>
      <c r="AJ904" s="12" t="s">
        <v>1799</v>
      </c>
      <c r="AK904" s="12" t="s">
        <v>1822</v>
      </c>
      <c r="AL904" s="12" t="b">
        <v>1</v>
      </c>
      <c r="AM904" s="12" t="b">
        <v>1</v>
      </c>
      <c r="AN904" s="12" t="s">
        <v>165</v>
      </c>
      <c r="AP904" t="s">
        <v>3631</v>
      </c>
      <c r="AQ904" t="s">
        <v>3632</v>
      </c>
      <c r="AR904" t="s">
        <v>3633</v>
      </c>
      <c r="AS904" t="s">
        <v>3634</v>
      </c>
      <c r="AT904" s="44" t="s">
        <v>48</v>
      </c>
      <c r="AU904" t="s">
        <v>1799</v>
      </c>
      <c r="AV904" t="s">
        <v>4383</v>
      </c>
      <c r="AW904" t="s">
        <v>4383</v>
      </c>
      <c r="AX904" t="s">
        <v>4382</v>
      </c>
      <c r="AY904" t="s">
        <v>4383</v>
      </c>
      <c r="AZ904" t="s">
        <v>4384</v>
      </c>
      <c r="BA904" t="s">
        <v>3630</v>
      </c>
      <c r="BB904"/>
    </row>
    <row r="905" spans="1:54" s="12" customFormat="1" x14ac:dyDescent="0.45">
      <c r="A905" s="11">
        <v>45763.482766203699</v>
      </c>
      <c r="B905" s="12">
        <v>412819044</v>
      </c>
      <c r="C905" s="12" t="s">
        <v>3565</v>
      </c>
      <c r="D905" s="12">
        <v>2</v>
      </c>
      <c r="E905" s="12" t="s">
        <v>86</v>
      </c>
      <c r="F905" s="12" t="s">
        <v>1809</v>
      </c>
      <c r="G905" s="12">
        <v>3913</v>
      </c>
      <c r="H905" s="12" t="s">
        <v>1801</v>
      </c>
      <c r="I905" s="12">
        <v>2003</v>
      </c>
      <c r="J905" s="12" t="s">
        <v>1802</v>
      </c>
      <c r="K905" s="12" t="s">
        <v>1803</v>
      </c>
      <c r="L905" s="12" t="s">
        <v>1804</v>
      </c>
      <c r="M905" s="12" t="s">
        <v>39</v>
      </c>
      <c r="N905" s="12" t="s">
        <v>841</v>
      </c>
      <c r="O905" s="12" t="s">
        <v>828</v>
      </c>
      <c r="P905" s="12" t="s">
        <v>1836</v>
      </c>
      <c r="Q905" s="12">
        <v>0</v>
      </c>
      <c r="R905" s="12">
        <v>43.883333</v>
      </c>
      <c r="S905" s="12">
        <v>80.183333000000005</v>
      </c>
      <c r="T905" s="12" t="s">
        <v>79</v>
      </c>
      <c r="U905" s="12" t="s">
        <v>1837</v>
      </c>
      <c r="V905" s="12" t="s">
        <v>44</v>
      </c>
      <c r="Y905" s="12">
        <v>1989</v>
      </c>
      <c r="Z905" s="12">
        <v>10</v>
      </c>
      <c r="AA905" s="12">
        <v>7</v>
      </c>
      <c r="AG905" s="12" t="s">
        <v>566</v>
      </c>
      <c r="AI905" s="12" t="s">
        <v>48</v>
      </c>
      <c r="AJ905" s="12" t="s">
        <v>1799</v>
      </c>
      <c r="AK905" s="12" t="s">
        <v>1822</v>
      </c>
      <c r="AL905" s="12" t="b">
        <v>1</v>
      </c>
      <c r="AM905" s="12" t="b">
        <v>1</v>
      </c>
      <c r="AN905" s="12" t="s">
        <v>165</v>
      </c>
      <c r="AP905" t="s">
        <v>3631</v>
      </c>
      <c r="AQ905" t="s">
        <v>3632</v>
      </c>
      <c r="AR905" t="s">
        <v>3633</v>
      </c>
      <c r="AS905" t="s">
        <v>3634</v>
      </c>
      <c r="AT905" s="44" t="s">
        <v>48</v>
      </c>
      <c r="AU905" t="s">
        <v>1799</v>
      </c>
      <c r="AV905" t="s">
        <v>4383</v>
      </c>
      <c r="AW905" t="s">
        <v>4383</v>
      </c>
      <c r="AX905" t="s">
        <v>4382</v>
      </c>
      <c r="AY905" t="s">
        <v>4383</v>
      </c>
      <c r="AZ905" t="s">
        <v>4384</v>
      </c>
      <c r="BA905" t="s">
        <v>3630</v>
      </c>
      <c r="BB905"/>
    </row>
    <row r="906" spans="1:54" s="12" customFormat="1" x14ac:dyDescent="0.45">
      <c r="A906" s="11">
        <v>45763.481134259258</v>
      </c>
      <c r="B906" s="12">
        <v>412819044</v>
      </c>
      <c r="C906" s="12" t="s">
        <v>3565</v>
      </c>
      <c r="D906" s="12">
        <v>12</v>
      </c>
      <c r="E906" s="12" t="s">
        <v>1841</v>
      </c>
      <c r="F906" s="12" t="s">
        <v>577</v>
      </c>
      <c r="G906" s="12">
        <v>3913</v>
      </c>
      <c r="H906" s="12" t="s">
        <v>1801</v>
      </c>
      <c r="I906" s="12">
        <v>2003</v>
      </c>
      <c r="J906" s="12" t="s">
        <v>1802</v>
      </c>
      <c r="K906" s="12" t="s">
        <v>1803</v>
      </c>
      <c r="L906" s="12" t="s">
        <v>1804</v>
      </c>
      <c r="M906" s="12" t="s">
        <v>39</v>
      </c>
      <c r="N906" s="12" t="s">
        <v>841</v>
      </c>
      <c r="O906" s="12" t="s">
        <v>828</v>
      </c>
      <c r="P906" s="12" t="s">
        <v>1838</v>
      </c>
      <c r="Q906" s="12">
        <v>0</v>
      </c>
      <c r="R906" s="12">
        <v>44.15</v>
      </c>
      <c r="S906" s="12">
        <v>80.266666999999998</v>
      </c>
      <c r="T906" s="12" t="s">
        <v>1839</v>
      </c>
      <c r="U906" s="12" t="s">
        <v>1840</v>
      </c>
      <c r="V906" s="12" t="s">
        <v>44</v>
      </c>
      <c r="Y906" s="12">
        <v>1989</v>
      </c>
      <c r="Z906" s="12">
        <v>10</v>
      </c>
      <c r="AA906" s="12">
        <v>6</v>
      </c>
      <c r="AG906" s="12" t="s">
        <v>566</v>
      </c>
      <c r="AI906" s="12" t="s">
        <v>48</v>
      </c>
      <c r="AJ906" s="12" t="s">
        <v>1799</v>
      </c>
      <c r="AK906" s="12" t="s">
        <v>1822</v>
      </c>
      <c r="AL906" s="12" t="b">
        <v>1</v>
      </c>
      <c r="AM906" s="12" t="b">
        <v>1</v>
      </c>
      <c r="AN906" s="12" t="s">
        <v>165</v>
      </c>
      <c r="AP906" t="s">
        <v>3631</v>
      </c>
      <c r="AQ906" t="s">
        <v>3632</v>
      </c>
      <c r="AR906" t="s">
        <v>3633</v>
      </c>
      <c r="AS906" t="s">
        <v>3634</v>
      </c>
      <c r="AT906" s="44" t="s">
        <v>48</v>
      </c>
      <c r="AU906" t="s">
        <v>1799</v>
      </c>
      <c r="AV906" t="s">
        <v>4383</v>
      </c>
      <c r="AW906" t="s">
        <v>4383</v>
      </c>
      <c r="AX906" t="s">
        <v>4382</v>
      </c>
      <c r="AY906" t="s">
        <v>4383</v>
      </c>
      <c r="AZ906" t="s">
        <v>4384</v>
      </c>
      <c r="BA906" t="s">
        <v>3630</v>
      </c>
      <c r="BB906"/>
    </row>
    <row r="907" spans="1:54" s="12" customFormat="1" x14ac:dyDescent="0.45">
      <c r="A907" s="11">
        <v>45763.479166666672</v>
      </c>
      <c r="B907" s="12">
        <v>412819044</v>
      </c>
      <c r="C907" s="12" t="s">
        <v>3565</v>
      </c>
      <c r="D907" s="12">
        <v>3</v>
      </c>
      <c r="E907" s="12" t="s">
        <v>153</v>
      </c>
      <c r="F907" s="12" t="s">
        <v>577</v>
      </c>
      <c r="G907" s="12">
        <v>3913</v>
      </c>
      <c r="H907" s="12" t="s">
        <v>1801</v>
      </c>
      <c r="I907" s="12">
        <v>2003</v>
      </c>
      <c r="J907" s="12" t="s">
        <v>1802</v>
      </c>
      <c r="K907" s="12" t="s">
        <v>1803</v>
      </c>
      <c r="L907" s="12" t="s">
        <v>1804</v>
      </c>
      <c r="M907" s="12" t="s">
        <v>39</v>
      </c>
      <c r="N907" s="12" t="s">
        <v>841</v>
      </c>
      <c r="O907" s="12" t="s">
        <v>1794</v>
      </c>
      <c r="P907" s="12" t="s">
        <v>1842</v>
      </c>
      <c r="Q907" s="12">
        <v>0</v>
      </c>
      <c r="R907" s="12">
        <v>43.683332999999998</v>
      </c>
      <c r="S907" s="12">
        <v>79.866667000000007</v>
      </c>
      <c r="T907" s="12" t="s">
        <v>1843</v>
      </c>
      <c r="U907" s="12" t="s">
        <v>1844</v>
      </c>
      <c r="V907" s="12" t="s">
        <v>44</v>
      </c>
      <c r="Y907" s="12">
        <v>1989</v>
      </c>
      <c r="Z907" s="12">
        <v>10</v>
      </c>
      <c r="AA907" s="12">
        <v>5</v>
      </c>
      <c r="AG907" s="12" t="s">
        <v>566</v>
      </c>
      <c r="AI907" s="12" t="s">
        <v>48</v>
      </c>
      <c r="AJ907" s="12" t="s">
        <v>1799</v>
      </c>
      <c r="AK907" s="12" t="s">
        <v>1822</v>
      </c>
      <c r="AL907" s="12" t="b">
        <v>1</v>
      </c>
      <c r="AM907" s="12" t="b">
        <v>1</v>
      </c>
      <c r="AN907" s="12" t="s">
        <v>165</v>
      </c>
      <c r="AP907" t="s">
        <v>3631</v>
      </c>
      <c r="AQ907" t="s">
        <v>3632</v>
      </c>
      <c r="AR907" t="s">
        <v>3633</v>
      </c>
      <c r="AS907" t="s">
        <v>3634</v>
      </c>
      <c r="AT907" s="44" t="s">
        <v>48</v>
      </c>
      <c r="AU907" t="s">
        <v>1799</v>
      </c>
      <c r="AV907" t="s">
        <v>4383</v>
      </c>
      <c r="AW907" t="s">
        <v>4383</v>
      </c>
      <c r="AX907" t="s">
        <v>4382</v>
      </c>
      <c r="AY907" t="s">
        <v>4383</v>
      </c>
      <c r="AZ907" t="s">
        <v>4384</v>
      </c>
      <c r="BA907" t="s">
        <v>3630</v>
      </c>
      <c r="BB907"/>
    </row>
    <row r="908" spans="1:54" s="12" customFormat="1" x14ac:dyDescent="0.45">
      <c r="A908" s="11">
        <v>45763.478402777779</v>
      </c>
      <c r="B908" s="12">
        <v>412819044</v>
      </c>
      <c r="C908" s="12" t="s">
        <v>3565</v>
      </c>
      <c r="D908" s="12">
        <v>1</v>
      </c>
      <c r="E908" s="12" t="s">
        <v>51</v>
      </c>
      <c r="F908" s="12" t="s">
        <v>577</v>
      </c>
      <c r="G908" s="12">
        <v>3913</v>
      </c>
      <c r="H908" s="12" t="s">
        <v>1801</v>
      </c>
      <c r="I908" s="12">
        <v>2003</v>
      </c>
      <c r="J908" s="12" t="s">
        <v>1802</v>
      </c>
      <c r="K908" s="12" t="s">
        <v>1803</v>
      </c>
      <c r="L908" s="12" t="s">
        <v>1804</v>
      </c>
      <c r="M908" s="12" t="s">
        <v>39</v>
      </c>
      <c r="N908" s="12" t="s">
        <v>841</v>
      </c>
      <c r="O908" s="12" t="s">
        <v>1794</v>
      </c>
      <c r="P908" s="12" t="s">
        <v>1842</v>
      </c>
      <c r="Q908" s="12">
        <v>0</v>
      </c>
      <c r="R908" s="12">
        <v>43.683332999999998</v>
      </c>
      <c r="S908" s="12">
        <v>79.866667000000007</v>
      </c>
      <c r="T908" s="12" t="s">
        <v>1843</v>
      </c>
      <c r="U908" s="12" t="s">
        <v>1844</v>
      </c>
      <c r="V908" s="12" t="s">
        <v>44</v>
      </c>
      <c r="Y908" s="12">
        <v>1989</v>
      </c>
      <c r="Z908" s="12">
        <v>10</v>
      </c>
      <c r="AA908" s="12">
        <v>5</v>
      </c>
      <c r="AG908" s="12" t="s">
        <v>566</v>
      </c>
      <c r="AI908" s="12" t="s">
        <v>48</v>
      </c>
      <c r="AJ908" s="12" t="s">
        <v>1799</v>
      </c>
      <c r="AK908" s="12" t="s">
        <v>1822</v>
      </c>
      <c r="AL908" s="12" t="b">
        <v>1</v>
      </c>
      <c r="AM908" s="12" t="b">
        <v>1</v>
      </c>
      <c r="AN908" s="12" t="s">
        <v>462</v>
      </c>
      <c r="AP908" t="s">
        <v>3631</v>
      </c>
      <c r="AQ908" t="s">
        <v>3632</v>
      </c>
      <c r="AR908" t="s">
        <v>3633</v>
      </c>
      <c r="AS908" t="s">
        <v>3634</v>
      </c>
      <c r="AT908" s="28" t="s">
        <v>48</v>
      </c>
      <c r="AU908" t="s">
        <v>1799</v>
      </c>
      <c r="AV908" t="s">
        <v>4383</v>
      </c>
      <c r="AW908" t="s">
        <v>4383</v>
      </c>
      <c r="AX908" t="s">
        <v>4382</v>
      </c>
      <c r="AY908" t="s">
        <v>4383</v>
      </c>
      <c r="AZ908" t="s">
        <v>4384</v>
      </c>
      <c r="BA908" t="s">
        <v>3630</v>
      </c>
      <c r="BB908" t="s">
        <v>4724</v>
      </c>
    </row>
    <row r="909" spans="1:54" s="12" customFormat="1" x14ac:dyDescent="0.45">
      <c r="A909" s="11">
        <v>45763.475486111107</v>
      </c>
      <c r="B909" s="12">
        <v>412819044</v>
      </c>
      <c r="C909" s="12" t="s">
        <v>3565</v>
      </c>
      <c r="D909" s="12">
        <v>1</v>
      </c>
      <c r="E909" s="12" t="s">
        <v>51</v>
      </c>
      <c r="F909" s="12" t="s">
        <v>1810</v>
      </c>
      <c r="G909" s="12">
        <v>3913</v>
      </c>
      <c r="H909" s="12" t="s">
        <v>1801</v>
      </c>
      <c r="I909" s="12">
        <v>2003</v>
      </c>
      <c r="J909" s="12" t="s">
        <v>1802</v>
      </c>
      <c r="K909" s="12" t="s">
        <v>1803</v>
      </c>
      <c r="L909" s="12" t="s">
        <v>1804</v>
      </c>
      <c r="M909" s="12" t="s">
        <v>39</v>
      </c>
      <c r="N909" s="12" t="s">
        <v>1845</v>
      </c>
      <c r="O909" s="12" t="s">
        <v>893</v>
      </c>
      <c r="P909" s="12" t="s">
        <v>1846</v>
      </c>
      <c r="Q909" s="12">
        <v>0</v>
      </c>
      <c r="R909" s="12">
        <v>44.516666999999998</v>
      </c>
      <c r="S909" s="12">
        <v>74.650000000000006</v>
      </c>
      <c r="T909" s="12" t="s">
        <v>1847</v>
      </c>
      <c r="U909" s="12" t="s">
        <v>1848</v>
      </c>
      <c r="V909" s="12" t="s">
        <v>44</v>
      </c>
      <c r="Y909" s="12">
        <v>1988</v>
      </c>
      <c r="Z909" s="12">
        <v>5</v>
      </c>
      <c r="AA909" s="12">
        <v>27</v>
      </c>
      <c r="AG909" s="12" t="s">
        <v>820</v>
      </c>
      <c r="AI909" s="12" t="s">
        <v>48</v>
      </c>
      <c r="AJ909" s="12" t="s">
        <v>1799</v>
      </c>
      <c r="AK909" s="12" t="s">
        <v>1849</v>
      </c>
      <c r="AL909" s="12" t="b">
        <v>1</v>
      </c>
      <c r="AM909" s="12" t="b">
        <v>1</v>
      </c>
      <c r="AN909" s="12" t="s">
        <v>165</v>
      </c>
      <c r="AP909" t="s">
        <v>3631</v>
      </c>
      <c r="AQ909" t="s">
        <v>3632</v>
      </c>
      <c r="AR909" t="s">
        <v>3633</v>
      </c>
      <c r="AS909" t="s">
        <v>3634</v>
      </c>
      <c r="AT909" s="44" t="s">
        <v>48</v>
      </c>
      <c r="AU909" t="s">
        <v>1799</v>
      </c>
      <c r="AV909" t="s">
        <v>4385</v>
      </c>
      <c r="AW909" t="s">
        <v>4385</v>
      </c>
      <c r="AX909" t="s">
        <v>4382</v>
      </c>
      <c r="AY909" t="s">
        <v>4385</v>
      </c>
      <c r="AZ909" t="s">
        <v>4386</v>
      </c>
      <c r="BA909" t="s">
        <v>3630</v>
      </c>
      <c r="BB909"/>
    </row>
    <row r="910" spans="1:54" s="12" customFormat="1" x14ac:dyDescent="0.45">
      <c r="A910" s="11">
        <v>45763.470960648148</v>
      </c>
      <c r="B910" s="12">
        <v>412819044</v>
      </c>
      <c r="C910" s="12" t="s">
        <v>3565</v>
      </c>
      <c r="D910" s="12">
        <v>1</v>
      </c>
      <c r="E910" s="12" t="s">
        <v>51</v>
      </c>
      <c r="F910" s="12" t="s">
        <v>577</v>
      </c>
      <c r="G910" s="12">
        <v>3913</v>
      </c>
      <c r="H910" s="12" t="s">
        <v>1801</v>
      </c>
      <c r="I910" s="12">
        <v>2003</v>
      </c>
      <c r="J910" s="12" t="s">
        <v>1802</v>
      </c>
      <c r="K910" s="12" t="s">
        <v>1803</v>
      </c>
      <c r="L910" s="12" t="s">
        <v>1804</v>
      </c>
      <c r="M910" s="12" t="s">
        <v>39</v>
      </c>
      <c r="N910" s="12" t="s">
        <v>77</v>
      </c>
      <c r="O910" s="12" t="s">
        <v>931</v>
      </c>
      <c r="P910" s="12" t="s">
        <v>1850</v>
      </c>
      <c r="Q910" s="12">
        <v>0</v>
      </c>
      <c r="R910" s="12">
        <v>44.816667000000002</v>
      </c>
      <c r="S910" s="12">
        <v>76.25</v>
      </c>
      <c r="T910" s="12" t="s">
        <v>1851</v>
      </c>
      <c r="U910" s="12" t="s">
        <v>1852</v>
      </c>
      <c r="V910" s="12" t="s">
        <v>44</v>
      </c>
      <c r="Y910" s="12">
        <v>1989</v>
      </c>
      <c r="Z910" s="12">
        <v>9</v>
      </c>
      <c r="AA910" s="12">
        <v>15</v>
      </c>
      <c r="AG910" s="12" t="s">
        <v>826</v>
      </c>
      <c r="AI910" s="12" t="s">
        <v>48</v>
      </c>
      <c r="AJ910" s="12" t="s">
        <v>1799</v>
      </c>
      <c r="AK910" s="12" t="s">
        <v>1849</v>
      </c>
      <c r="AL910" s="12" t="b">
        <v>1</v>
      </c>
      <c r="AM910" s="12" t="b">
        <v>1</v>
      </c>
      <c r="AN910" s="12" t="s">
        <v>165</v>
      </c>
      <c r="AP910" t="s">
        <v>3631</v>
      </c>
      <c r="AQ910" t="s">
        <v>3632</v>
      </c>
      <c r="AR910" t="s">
        <v>3633</v>
      </c>
      <c r="AS910" t="s">
        <v>3634</v>
      </c>
      <c r="AT910" s="44" t="s">
        <v>48</v>
      </c>
      <c r="AU910" t="s">
        <v>1799</v>
      </c>
      <c r="AV910" t="s">
        <v>4385</v>
      </c>
      <c r="AW910" t="s">
        <v>4385</v>
      </c>
      <c r="AX910" t="s">
        <v>4382</v>
      </c>
      <c r="AY910" t="s">
        <v>4385</v>
      </c>
      <c r="AZ910" t="s">
        <v>4386</v>
      </c>
      <c r="BA910" t="s">
        <v>3630</v>
      </c>
      <c r="BB910"/>
    </row>
    <row r="911" spans="1:54" s="12" customFormat="1" x14ac:dyDescent="0.45">
      <c r="A911" s="11">
        <v>45763.467789351853</v>
      </c>
      <c r="B911" s="12">
        <v>412819044</v>
      </c>
      <c r="C911" s="12" t="s">
        <v>3565</v>
      </c>
      <c r="D911" s="12">
        <v>1</v>
      </c>
      <c r="E911" s="12" t="s">
        <v>51</v>
      </c>
      <c r="F911" s="12" t="s">
        <v>1810</v>
      </c>
      <c r="G911" s="12">
        <v>3913</v>
      </c>
      <c r="H911" s="12" t="s">
        <v>1801</v>
      </c>
      <c r="I911" s="12">
        <v>2003</v>
      </c>
      <c r="J911" s="12" t="s">
        <v>1802</v>
      </c>
      <c r="K911" s="12" t="s">
        <v>1803</v>
      </c>
      <c r="L911" s="12" t="s">
        <v>1804</v>
      </c>
      <c r="M911" s="12" t="s">
        <v>39</v>
      </c>
      <c r="N911" s="12" t="s">
        <v>77</v>
      </c>
      <c r="O911" s="12" t="s">
        <v>931</v>
      </c>
      <c r="P911" s="12" t="s">
        <v>1853</v>
      </c>
      <c r="Q911" s="12">
        <v>0</v>
      </c>
      <c r="R911" s="12">
        <v>44.983333000000002</v>
      </c>
      <c r="S911" s="12">
        <v>74.2</v>
      </c>
      <c r="T911" s="12" t="s">
        <v>1854</v>
      </c>
      <c r="U911" s="12" t="s">
        <v>1855</v>
      </c>
      <c r="V911" s="12" t="s">
        <v>44</v>
      </c>
      <c r="Y911" s="12">
        <v>1988</v>
      </c>
      <c r="Z911" s="12">
        <v>5</v>
      </c>
      <c r="AA911" s="12">
        <v>8</v>
      </c>
      <c r="AG911" s="12" t="s">
        <v>1856</v>
      </c>
      <c r="AI911" s="12" t="s">
        <v>48</v>
      </c>
      <c r="AJ911" s="12" t="s">
        <v>1799</v>
      </c>
      <c r="AK911" s="12" t="s">
        <v>1857</v>
      </c>
      <c r="AL911" s="12" t="b">
        <v>1</v>
      </c>
      <c r="AM911" s="12" t="b">
        <v>1</v>
      </c>
      <c r="AN911" s="12" t="s">
        <v>165</v>
      </c>
      <c r="AP911" t="s">
        <v>3631</v>
      </c>
      <c r="AQ911" t="s">
        <v>3632</v>
      </c>
      <c r="AR911" t="s">
        <v>3633</v>
      </c>
      <c r="AS911" t="s">
        <v>3634</v>
      </c>
      <c r="AT911" s="44" t="s">
        <v>48</v>
      </c>
      <c r="AU911" t="s">
        <v>1799</v>
      </c>
      <c r="AV911" t="s">
        <v>4387</v>
      </c>
      <c r="AW911" t="s">
        <v>4387</v>
      </c>
      <c r="AX911" t="s">
        <v>4382</v>
      </c>
      <c r="AY911" t="s">
        <v>4387</v>
      </c>
      <c r="AZ911" t="s">
        <v>4388</v>
      </c>
      <c r="BA911" t="s">
        <v>3630</v>
      </c>
      <c r="BB911"/>
    </row>
    <row r="912" spans="1:54" s="12" customFormat="1" x14ac:dyDescent="0.45">
      <c r="A912" s="11">
        <v>45763.465960648136</v>
      </c>
      <c r="B912" s="12">
        <v>412819044</v>
      </c>
      <c r="C912" s="12" t="s">
        <v>3565</v>
      </c>
      <c r="D912" s="12">
        <v>1</v>
      </c>
      <c r="E912" s="12" t="s">
        <v>65</v>
      </c>
      <c r="F912" s="12" t="s">
        <v>1810</v>
      </c>
      <c r="G912" s="12">
        <v>3913</v>
      </c>
      <c r="H912" s="12" t="s">
        <v>1801</v>
      </c>
      <c r="I912" s="12">
        <v>2003</v>
      </c>
      <c r="J912" s="12" t="s">
        <v>1802</v>
      </c>
      <c r="K912" s="12" t="s">
        <v>1803</v>
      </c>
      <c r="L912" s="12" t="s">
        <v>1804</v>
      </c>
      <c r="M912" s="12" t="s">
        <v>39</v>
      </c>
      <c r="N912" s="12" t="s">
        <v>77</v>
      </c>
      <c r="O912" s="12" t="s">
        <v>1811</v>
      </c>
      <c r="P912" s="12" t="s">
        <v>1858</v>
      </c>
      <c r="Q912" s="12">
        <v>0</v>
      </c>
      <c r="R912" s="12">
        <v>43.35</v>
      </c>
      <c r="S912" s="12">
        <v>79</v>
      </c>
      <c r="T912" s="12" t="s">
        <v>1859</v>
      </c>
      <c r="U912" s="12" t="s">
        <v>1860</v>
      </c>
      <c r="V912" s="12" t="s">
        <v>44</v>
      </c>
      <c r="Y912" s="12">
        <v>1990</v>
      </c>
      <c r="Z912" s="12">
        <v>4</v>
      </c>
      <c r="AA912" s="12">
        <v>21</v>
      </c>
      <c r="AG912" s="12" t="s">
        <v>566</v>
      </c>
      <c r="AI912" s="12" t="s">
        <v>48</v>
      </c>
      <c r="AJ912" s="12" t="s">
        <v>1799</v>
      </c>
      <c r="AK912" s="12" t="s">
        <v>1861</v>
      </c>
      <c r="AL912" s="12" t="b">
        <v>1</v>
      </c>
      <c r="AM912" s="12" t="b">
        <v>1</v>
      </c>
      <c r="AN912" s="12" t="s">
        <v>165</v>
      </c>
      <c r="AP912" t="s">
        <v>3631</v>
      </c>
      <c r="AQ912" t="s">
        <v>3632</v>
      </c>
      <c r="AR912" t="s">
        <v>3633</v>
      </c>
      <c r="AS912" t="s">
        <v>3634</v>
      </c>
      <c r="AT912" s="44" t="s">
        <v>48</v>
      </c>
      <c r="AU912" t="s">
        <v>1799</v>
      </c>
      <c r="AV912" t="s">
        <v>4389</v>
      </c>
      <c r="AW912" t="s">
        <v>4389</v>
      </c>
      <c r="AX912" t="s">
        <v>4382</v>
      </c>
      <c r="AY912" t="s">
        <v>4389</v>
      </c>
      <c r="AZ912" t="s">
        <v>4390</v>
      </c>
      <c r="BA912" t="s">
        <v>3630</v>
      </c>
      <c r="BB912"/>
    </row>
    <row r="913" spans="1:54" s="12" customFormat="1" x14ac:dyDescent="0.45">
      <c r="A913" s="11">
        <v>45763.465011574073</v>
      </c>
      <c r="B913" s="12">
        <v>412819044</v>
      </c>
      <c r="C913" s="12" t="s">
        <v>3565</v>
      </c>
      <c r="D913" s="12">
        <v>1</v>
      </c>
      <c r="E913" s="12" t="s">
        <v>65</v>
      </c>
      <c r="F913" s="12" t="s">
        <v>577</v>
      </c>
      <c r="G913" s="12">
        <v>3913</v>
      </c>
      <c r="H913" s="12" t="s">
        <v>1801</v>
      </c>
      <c r="I913" s="12">
        <v>2003</v>
      </c>
      <c r="J913" s="12" t="s">
        <v>1802</v>
      </c>
      <c r="K913" s="12" t="s">
        <v>1803</v>
      </c>
      <c r="L913" s="12" t="s">
        <v>1804</v>
      </c>
      <c r="M913" s="12" t="s">
        <v>39</v>
      </c>
      <c r="N913" s="12" t="s">
        <v>77</v>
      </c>
      <c r="O913" s="12" t="s">
        <v>1811</v>
      </c>
      <c r="P913" s="12" t="s">
        <v>1757</v>
      </c>
      <c r="Q913" s="12">
        <v>0</v>
      </c>
      <c r="R913" s="12">
        <v>43.35</v>
      </c>
      <c r="S913" s="12">
        <v>79.066666999999995</v>
      </c>
      <c r="T913" s="12" t="s">
        <v>1859</v>
      </c>
      <c r="U913" s="12" t="s">
        <v>1862</v>
      </c>
      <c r="V913" s="12" t="s">
        <v>44</v>
      </c>
      <c r="Y913" s="12">
        <v>1989</v>
      </c>
      <c r="Z913" s="12">
        <v>10</v>
      </c>
      <c r="AA913" s="12">
        <v>1</v>
      </c>
      <c r="AG913" s="12" t="s">
        <v>566</v>
      </c>
      <c r="AI913" s="12" t="s">
        <v>48</v>
      </c>
      <c r="AJ913" s="12" t="s">
        <v>1799</v>
      </c>
      <c r="AK913" s="12" t="s">
        <v>1861</v>
      </c>
      <c r="AL913" s="12" t="b">
        <v>1</v>
      </c>
      <c r="AM913" s="12" t="b">
        <v>1</v>
      </c>
      <c r="AN913" s="12" t="s">
        <v>462</v>
      </c>
      <c r="AP913" t="s">
        <v>3631</v>
      </c>
      <c r="AQ913" t="s">
        <v>3632</v>
      </c>
      <c r="AR913" t="s">
        <v>3633</v>
      </c>
      <c r="AS913" t="s">
        <v>3634</v>
      </c>
      <c r="AT913" s="28" t="s">
        <v>48</v>
      </c>
      <c r="AU913" t="s">
        <v>1799</v>
      </c>
      <c r="AV913" t="s">
        <v>4389</v>
      </c>
      <c r="AW913" t="s">
        <v>4389</v>
      </c>
      <c r="AX913" t="s">
        <v>4382</v>
      </c>
      <c r="AY913" t="s">
        <v>4389</v>
      </c>
      <c r="AZ913" t="s">
        <v>4390</v>
      </c>
      <c r="BA913" t="s">
        <v>3630</v>
      </c>
      <c r="BB913" t="s">
        <v>4724</v>
      </c>
    </row>
    <row r="914" spans="1:54" s="26" customFormat="1" x14ac:dyDescent="0.45">
      <c r="A914" s="25">
        <v>45763.463460648149</v>
      </c>
      <c r="B914" s="26">
        <v>950994899</v>
      </c>
      <c r="C914" s="26" t="s">
        <v>3568</v>
      </c>
      <c r="D914" s="26">
        <v>2</v>
      </c>
      <c r="E914" s="26" t="s">
        <v>86</v>
      </c>
      <c r="G914" s="26">
        <v>3930</v>
      </c>
      <c r="H914" s="26" t="s">
        <v>1509</v>
      </c>
      <c r="I914" s="26">
        <v>1998</v>
      </c>
      <c r="J914" s="26" t="s">
        <v>1510</v>
      </c>
      <c r="K914" s="26" t="s">
        <v>1511</v>
      </c>
      <c r="L914" s="26" t="s">
        <v>1512</v>
      </c>
      <c r="M914" s="26" t="s">
        <v>1277</v>
      </c>
      <c r="N914" s="26" t="s">
        <v>77</v>
      </c>
      <c r="O914" s="26" t="s">
        <v>1863</v>
      </c>
      <c r="P914" s="26" t="s">
        <v>1864</v>
      </c>
      <c r="Q914" s="26">
        <v>0</v>
      </c>
      <c r="R914" s="26">
        <v>43.3523</v>
      </c>
      <c r="S914" s="26">
        <v>78.935900000000004</v>
      </c>
      <c r="T914" s="26" t="s">
        <v>1865</v>
      </c>
      <c r="U914" s="26" t="s">
        <v>1866</v>
      </c>
      <c r="V914" s="26" t="s">
        <v>106</v>
      </c>
      <c r="X914" s="26">
        <v>3000</v>
      </c>
      <c r="Y914" s="26">
        <v>1990</v>
      </c>
      <c r="Z914" s="26">
        <v>4</v>
      </c>
      <c r="AA914" s="26">
        <v>22</v>
      </c>
      <c r="AG914" s="26" t="s">
        <v>1867</v>
      </c>
      <c r="AI914" s="26" t="s">
        <v>48</v>
      </c>
      <c r="AJ914" s="26" t="s">
        <v>983</v>
      </c>
      <c r="AK914" s="26" t="s">
        <v>1868</v>
      </c>
      <c r="AL914" s="26" t="b">
        <v>1</v>
      </c>
      <c r="AM914" s="26" t="b">
        <v>0</v>
      </c>
      <c r="AP914" t="s">
        <v>3631</v>
      </c>
      <c r="AQ914" t="s">
        <v>3632</v>
      </c>
      <c r="AR914" t="s">
        <v>3633</v>
      </c>
      <c r="AS914" t="s">
        <v>3634</v>
      </c>
      <c r="AT914" s="44" t="s">
        <v>48</v>
      </c>
      <c r="AU914" t="s">
        <v>4393</v>
      </c>
      <c r="AV914" t="s">
        <v>4394</v>
      </c>
      <c r="AW914" t="s">
        <v>4394</v>
      </c>
      <c r="AX914" t="s">
        <v>4312</v>
      </c>
      <c r="AY914" t="s">
        <v>4391</v>
      </c>
      <c r="AZ914" t="s">
        <v>4392</v>
      </c>
      <c r="BA914" t="s">
        <v>3630</v>
      </c>
      <c r="BB914"/>
    </row>
    <row r="915" spans="1:54" s="14" customFormat="1" x14ac:dyDescent="0.45">
      <c r="A915" s="13">
        <v>45763.463414351849</v>
      </c>
      <c r="B915" s="14">
        <v>412819044</v>
      </c>
      <c r="C915" s="14" t="s">
        <v>3565</v>
      </c>
      <c r="D915" s="14">
        <v>1</v>
      </c>
      <c r="E915" s="14" t="s">
        <v>65</v>
      </c>
      <c r="F915" s="14" t="s">
        <v>577</v>
      </c>
      <c r="G915" s="14">
        <v>3913</v>
      </c>
      <c r="H915" s="14" t="s">
        <v>1801</v>
      </c>
      <c r="I915" s="14">
        <v>2003</v>
      </c>
      <c r="J915" s="14" t="s">
        <v>1802</v>
      </c>
      <c r="K915" s="14" t="s">
        <v>1803</v>
      </c>
      <c r="L915" s="14" t="s">
        <v>1804</v>
      </c>
      <c r="M915" s="14" t="s">
        <v>39</v>
      </c>
      <c r="N915" s="14" t="s">
        <v>77</v>
      </c>
      <c r="O915" s="14" t="s">
        <v>1869</v>
      </c>
      <c r="P915" s="14" t="s">
        <v>1870</v>
      </c>
      <c r="Q915" s="14">
        <v>0</v>
      </c>
      <c r="R915" s="14">
        <v>45.933332999999998</v>
      </c>
      <c r="S915" s="14">
        <v>77.166667000000004</v>
      </c>
      <c r="T915" s="14" t="s">
        <v>1871</v>
      </c>
      <c r="U915" s="14" t="s">
        <v>1872</v>
      </c>
      <c r="V915" s="14" t="s">
        <v>44</v>
      </c>
      <c r="Y915" s="14">
        <v>1988</v>
      </c>
      <c r="Z915" s="14">
        <v>7</v>
      </c>
      <c r="AA915" s="14">
        <v>26</v>
      </c>
      <c r="AG915" s="14" t="s">
        <v>566</v>
      </c>
      <c r="AI915" s="14" t="s">
        <v>48</v>
      </c>
      <c r="AJ915" s="14" t="s">
        <v>1799</v>
      </c>
      <c r="AK915" s="14" t="s">
        <v>1873</v>
      </c>
      <c r="AL915" s="14" t="b">
        <v>1</v>
      </c>
      <c r="AM915" s="14" t="b">
        <v>1</v>
      </c>
      <c r="AN915" s="14" t="s">
        <v>165</v>
      </c>
      <c r="AP915" t="s">
        <v>3631</v>
      </c>
      <c r="AQ915" t="s">
        <v>3632</v>
      </c>
      <c r="AR915" t="s">
        <v>3633</v>
      </c>
      <c r="AS915" t="s">
        <v>3634</v>
      </c>
      <c r="AT915" s="44" t="s">
        <v>48</v>
      </c>
      <c r="AU915" t="s">
        <v>4397</v>
      </c>
      <c r="AV915" t="s">
        <v>4398</v>
      </c>
      <c r="AW915" t="s">
        <v>4398</v>
      </c>
      <c r="AX915" t="s">
        <v>4399</v>
      </c>
      <c r="AY915" t="s">
        <v>4395</v>
      </c>
      <c r="AZ915" t="s">
        <v>4396</v>
      </c>
      <c r="BA915" t="s">
        <v>3630</v>
      </c>
      <c r="BB915"/>
    </row>
    <row r="916" spans="1:54" s="14" customFormat="1" x14ac:dyDescent="0.45">
      <c r="A916" s="13">
        <v>45763.46230324074</v>
      </c>
      <c r="B916" s="14">
        <v>412819044</v>
      </c>
      <c r="C916" s="14" t="s">
        <v>3565</v>
      </c>
      <c r="D916" s="14">
        <v>1</v>
      </c>
      <c r="E916" s="14" t="s">
        <v>51</v>
      </c>
      <c r="F916" s="14" t="s">
        <v>577</v>
      </c>
      <c r="G916" s="14">
        <v>3913</v>
      </c>
      <c r="H916" s="14" t="s">
        <v>1801</v>
      </c>
      <c r="I916" s="14">
        <v>2003</v>
      </c>
      <c r="J916" s="14" t="s">
        <v>1802</v>
      </c>
      <c r="K916" s="14" t="s">
        <v>1803</v>
      </c>
      <c r="L916" s="14" t="s">
        <v>1804</v>
      </c>
      <c r="M916" s="14" t="s">
        <v>39</v>
      </c>
      <c r="N916" s="14" t="s">
        <v>77</v>
      </c>
      <c r="O916" s="14" t="s">
        <v>754</v>
      </c>
      <c r="P916" s="14" t="s">
        <v>1874</v>
      </c>
      <c r="Q916" s="14">
        <v>0</v>
      </c>
      <c r="R916" s="14">
        <v>43.966667000000001</v>
      </c>
      <c r="S916" s="14">
        <v>77.333332999999996</v>
      </c>
      <c r="T916" s="14" t="s">
        <v>67</v>
      </c>
      <c r="U916" s="14" t="s">
        <v>1875</v>
      </c>
      <c r="V916" s="14" t="s">
        <v>44</v>
      </c>
      <c r="Y916" s="14">
        <v>1996</v>
      </c>
      <c r="Z916" s="14">
        <v>7</v>
      </c>
      <c r="AA916" s="14">
        <v>1</v>
      </c>
      <c r="AB916" s="14">
        <v>1996</v>
      </c>
      <c r="AC916" s="14">
        <v>7</v>
      </c>
      <c r="AD916" s="14">
        <v>2</v>
      </c>
      <c r="AG916" s="14" t="s">
        <v>566</v>
      </c>
      <c r="AI916" s="14" t="s">
        <v>48</v>
      </c>
      <c r="AJ916" s="14" t="s">
        <v>1799</v>
      </c>
      <c r="AK916" s="14" t="s">
        <v>1873</v>
      </c>
      <c r="AL916" s="14" t="b">
        <v>1</v>
      </c>
      <c r="AM916" s="14" t="b">
        <v>1</v>
      </c>
      <c r="AN916" s="14" t="s">
        <v>165</v>
      </c>
      <c r="AP916" t="s">
        <v>3631</v>
      </c>
      <c r="AQ916" t="s">
        <v>3632</v>
      </c>
      <c r="AR916" t="s">
        <v>3633</v>
      </c>
      <c r="AS916" t="s">
        <v>3634</v>
      </c>
      <c r="AT916" s="44" t="s">
        <v>48</v>
      </c>
      <c r="AU916" t="s">
        <v>4397</v>
      </c>
      <c r="AV916" t="s">
        <v>4398</v>
      </c>
      <c r="AW916" t="s">
        <v>4398</v>
      </c>
      <c r="AX916" t="s">
        <v>4399</v>
      </c>
      <c r="AY916" t="s">
        <v>4395</v>
      </c>
      <c r="AZ916" t="s">
        <v>4396</v>
      </c>
      <c r="BA916" t="s">
        <v>3630</v>
      </c>
      <c r="BB916"/>
    </row>
    <row r="917" spans="1:54" s="37" customFormat="1" x14ac:dyDescent="0.45">
      <c r="A917" s="36">
        <v>45763.460312499999</v>
      </c>
      <c r="B917" s="37">
        <v>950994899</v>
      </c>
      <c r="C917" s="37" t="s">
        <v>3568</v>
      </c>
      <c r="D917" s="37">
        <v>1</v>
      </c>
      <c r="E917" s="37" t="s">
        <v>51</v>
      </c>
      <c r="G917" s="37">
        <v>3930</v>
      </c>
      <c r="H917" s="37" t="s">
        <v>1509</v>
      </c>
      <c r="I917" s="37">
        <v>1998</v>
      </c>
      <c r="J917" s="37" t="s">
        <v>1510</v>
      </c>
      <c r="K917" s="37" t="s">
        <v>1511</v>
      </c>
      <c r="L917" s="37" t="s">
        <v>1512</v>
      </c>
      <c r="M917" s="37" t="s">
        <v>1277</v>
      </c>
      <c r="N917" s="37" t="s">
        <v>77</v>
      </c>
      <c r="O917" s="37" t="s">
        <v>1863</v>
      </c>
      <c r="P917" s="37" t="s">
        <v>1876</v>
      </c>
      <c r="Q917" s="37">
        <v>0</v>
      </c>
      <c r="R917" s="37">
        <v>43.567999999999998</v>
      </c>
      <c r="S917" s="37">
        <v>78.3262</v>
      </c>
      <c r="T917" s="37" t="s">
        <v>1877</v>
      </c>
      <c r="U917" s="37" t="s">
        <v>1878</v>
      </c>
      <c r="V917" s="37" t="s">
        <v>106</v>
      </c>
      <c r="X917" s="37">
        <v>50000</v>
      </c>
      <c r="Y917" s="37">
        <v>1991</v>
      </c>
      <c r="Z917" s="37">
        <v>5</v>
      </c>
      <c r="AA917" s="37">
        <v>29</v>
      </c>
      <c r="AG917" s="37" t="s">
        <v>1535</v>
      </c>
      <c r="AI917" s="37" t="s">
        <v>48</v>
      </c>
      <c r="AJ917" s="37" t="s">
        <v>983</v>
      </c>
      <c r="AK917" s="37" t="s">
        <v>1868</v>
      </c>
      <c r="AL917" s="37" t="b">
        <v>1</v>
      </c>
      <c r="AM917" s="37" t="b">
        <v>0</v>
      </c>
      <c r="AP917" t="s">
        <v>3631</v>
      </c>
      <c r="AQ917" t="s">
        <v>3632</v>
      </c>
      <c r="AR917" t="s">
        <v>3633</v>
      </c>
      <c r="AS917" t="s">
        <v>3634</v>
      </c>
      <c r="AT917" s="44" t="s">
        <v>48</v>
      </c>
      <c r="AU917" t="s">
        <v>4393</v>
      </c>
      <c r="AV917" t="s">
        <v>4394</v>
      </c>
      <c r="AW917" t="s">
        <v>4394</v>
      </c>
      <c r="AX917" t="s">
        <v>4312</v>
      </c>
      <c r="AY917" t="s">
        <v>4391</v>
      </c>
      <c r="AZ917" t="s">
        <v>4392</v>
      </c>
      <c r="BA917" t="s">
        <v>3630</v>
      </c>
      <c r="BB917"/>
    </row>
    <row r="918" spans="1:54" s="12" customFormat="1" x14ac:dyDescent="0.45">
      <c r="A918" s="11">
        <v>45763.45957175926</v>
      </c>
      <c r="B918" s="12">
        <v>412819044</v>
      </c>
      <c r="C918" s="12" t="s">
        <v>3565</v>
      </c>
      <c r="D918" s="12">
        <v>1</v>
      </c>
      <c r="E918" s="12" t="s">
        <v>51</v>
      </c>
      <c r="F918" s="12" t="s">
        <v>577</v>
      </c>
      <c r="G918" s="12">
        <v>3913</v>
      </c>
      <c r="H918" s="12" t="s">
        <v>1801</v>
      </c>
      <c r="I918" s="12">
        <v>2003</v>
      </c>
      <c r="J918" s="12" t="s">
        <v>1802</v>
      </c>
      <c r="K918" s="12" t="s">
        <v>1803</v>
      </c>
      <c r="L918" s="12" t="s">
        <v>1804</v>
      </c>
      <c r="M918" s="12" t="s">
        <v>39</v>
      </c>
      <c r="N918" s="12" t="s">
        <v>77</v>
      </c>
      <c r="O918" s="12" t="s">
        <v>931</v>
      </c>
      <c r="P918" s="12" t="s">
        <v>1879</v>
      </c>
      <c r="Q918" s="12">
        <v>0</v>
      </c>
      <c r="R918" s="12">
        <v>44.816667000000002</v>
      </c>
      <c r="S918" s="12">
        <v>76.266666999999998</v>
      </c>
      <c r="T918" s="12" t="s">
        <v>1851</v>
      </c>
      <c r="U918" s="12" t="s">
        <v>1880</v>
      </c>
      <c r="V918" s="12" t="s">
        <v>44</v>
      </c>
      <c r="Y918" s="12">
        <v>1982</v>
      </c>
      <c r="Z918" s="12">
        <v>5</v>
      </c>
      <c r="AA918" s="12">
        <v>28</v>
      </c>
      <c r="AG918" s="12" t="s">
        <v>1881</v>
      </c>
      <c r="AI918" s="12" t="s">
        <v>48</v>
      </c>
      <c r="AJ918" s="12" t="s">
        <v>1799</v>
      </c>
      <c r="AK918" s="12" t="s">
        <v>1882</v>
      </c>
      <c r="AL918" s="12" t="b">
        <v>1</v>
      </c>
      <c r="AM918" s="12" t="b">
        <v>0</v>
      </c>
      <c r="AP918" t="s">
        <v>3631</v>
      </c>
      <c r="AQ918" t="s">
        <v>3632</v>
      </c>
      <c r="AR918" t="s">
        <v>3633</v>
      </c>
      <c r="AS918" t="s">
        <v>3634</v>
      </c>
      <c r="AT918" s="44" t="s">
        <v>48</v>
      </c>
      <c r="AU918" t="s">
        <v>4397</v>
      </c>
      <c r="AV918" t="s">
        <v>4402</v>
      </c>
      <c r="AW918" t="s">
        <v>4402</v>
      </c>
      <c r="AX918" t="s">
        <v>4403</v>
      </c>
      <c r="AY918" t="s">
        <v>4400</v>
      </c>
      <c r="AZ918" t="s">
        <v>4401</v>
      </c>
      <c r="BA918" t="s">
        <v>3630</v>
      </c>
      <c r="BB918"/>
    </row>
    <row r="919" spans="1:54" s="12" customFormat="1" x14ac:dyDescent="0.45">
      <c r="A919" s="11">
        <v>45763.457175925927</v>
      </c>
      <c r="B919" s="12">
        <v>412819044</v>
      </c>
      <c r="C919" s="12" t="s">
        <v>3565</v>
      </c>
      <c r="D919" s="12">
        <v>1</v>
      </c>
      <c r="E919" s="12" t="s">
        <v>51</v>
      </c>
      <c r="F919" s="12" t="s">
        <v>1810</v>
      </c>
      <c r="G919" s="12">
        <v>3913</v>
      </c>
      <c r="H919" s="12" t="s">
        <v>1801</v>
      </c>
      <c r="I919" s="12">
        <v>2003</v>
      </c>
      <c r="J919" s="12" t="s">
        <v>1802</v>
      </c>
      <c r="K919" s="12" t="s">
        <v>1803</v>
      </c>
      <c r="L919" s="12" t="s">
        <v>1804</v>
      </c>
      <c r="M919" s="12" t="s">
        <v>39</v>
      </c>
      <c r="N919" s="12" t="s">
        <v>77</v>
      </c>
      <c r="O919" s="12" t="s">
        <v>754</v>
      </c>
      <c r="P919" s="12" t="s">
        <v>1883</v>
      </c>
      <c r="Q919" s="12">
        <v>0</v>
      </c>
      <c r="R919" s="12">
        <v>43.85</v>
      </c>
      <c r="S919" s="12">
        <v>77.833332999999996</v>
      </c>
      <c r="T919" s="12" t="s">
        <v>1884</v>
      </c>
      <c r="U919" s="12" t="s">
        <v>1885</v>
      </c>
      <c r="V919" s="12" t="s">
        <v>44</v>
      </c>
      <c r="Y919" s="12">
        <v>1977</v>
      </c>
      <c r="Z919" s="12">
        <v>9</v>
      </c>
      <c r="AA919" s="12">
        <v>9</v>
      </c>
      <c r="AG919" s="12" t="s">
        <v>1886</v>
      </c>
      <c r="AI919" s="12" t="s">
        <v>48</v>
      </c>
      <c r="AJ919" s="12" t="s">
        <v>1799</v>
      </c>
      <c r="AK919" s="12" t="s">
        <v>1887</v>
      </c>
      <c r="AL919" s="12" t="b">
        <v>1</v>
      </c>
      <c r="AM919" s="12" t="b">
        <v>1</v>
      </c>
      <c r="AN919" s="12" t="s">
        <v>165</v>
      </c>
      <c r="AP919" t="s">
        <v>3631</v>
      </c>
      <c r="AQ919" t="s">
        <v>3632</v>
      </c>
      <c r="AR919" t="s">
        <v>3633</v>
      </c>
      <c r="AS919" t="s">
        <v>3634</v>
      </c>
      <c r="AT919" s="44" t="s">
        <v>48</v>
      </c>
      <c r="AU919" t="s">
        <v>4397</v>
      </c>
      <c r="AV919" t="s">
        <v>4406</v>
      </c>
      <c r="AW919" t="s">
        <v>4406</v>
      </c>
      <c r="AX919" t="s">
        <v>4399</v>
      </c>
      <c r="AY919" t="s">
        <v>4404</v>
      </c>
      <c r="AZ919" t="s">
        <v>4405</v>
      </c>
      <c r="BA919" t="s">
        <v>3630</v>
      </c>
      <c r="BB919"/>
    </row>
    <row r="920" spans="1:54" s="26" customFormat="1" x14ac:dyDescent="0.45">
      <c r="A920" s="25">
        <v>45763.456817129627</v>
      </c>
      <c r="B920" s="26">
        <v>950994899</v>
      </c>
      <c r="C920" s="26" t="s">
        <v>3568</v>
      </c>
      <c r="D920" s="26">
        <v>1</v>
      </c>
      <c r="E920" s="26" t="s">
        <v>65</v>
      </c>
      <c r="G920" s="26">
        <v>3930</v>
      </c>
      <c r="H920" s="26" t="s">
        <v>1509</v>
      </c>
      <c r="I920" s="26">
        <v>1998</v>
      </c>
      <c r="J920" s="26" t="s">
        <v>1510</v>
      </c>
      <c r="K920" s="26" t="s">
        <v>1511</v>
      </c>
      <c r="L920" s="26" t="s">
        <v>1512</v>
      </c>
      <c r="M920" s="26" t="s">
        <v>1277</v>
      </c>
      <c r="N920" s="26" t="s">
        <v>77</v>
      </c>
      <c r="O920" s="26" t="s">
        <v>852</v>
      </c>
      <c r="P920" s="26" t="s">
        <v>919</v>
      </c>
      <c r="Q920" s="26">
        <v>0</v>
      </c>
      <c r="R920" s="26">
        <v>43.299900000000001</v>
      </c>
      <c r="S920" s="26">
        <v>76.906499999999994</v>
      </c>
      <c r="T920" s="26" t="s">
        <v>1525</v>
      </c>
      <c r="U920" s="26" t="s">
        <v>1526</v>
      </c>
      <c r="V920" s="26" t="s">
        <v>106</v>
      </c>
      <c r="W920" s="26" t="s">
        <v>1888</v>
      </c>
      <c r="X920" s="26">
        <v>10000</v>
      </c>
      <c r="Y920" s="26">
        <v>1996</v>
      </c>
      <c r="Z920" s="26">
        <v>4</v>
      </c>
      <c r="AA920" s="26">
        <v>1</v>
      </c>
      <c r="AG920" s="26" t="s">
        <v>501</v>
      </c>
      <c r="AI920" s="26" t="s">
        <v>48</v>
      </c>
      <c r="AJ920" s="26" t="s">
        <v>983</v>
      </c>
      <c r="AK920" s="26" t="s">
        <v>1868</v>
      </c>
      <c r="AL920" s="26" t="b">
        <v>1</v>
      </c>
      <c r="AM920" s="26" t="b">
        <v>0</v>
      </c>
      <c r="AP920" t="s">
        <v>3631</v>
      </c>
      <c r="AQ920" t="s">
        <v>3632</v>
      </c>
      <c r="AR920" t="s">
        <v>3633</v>
      </c>
      <c r="AS920" t="s">
        <v>3634</v>
      </c>
      <c r="AT920" s="44" t="s">
        <v>48</v>
      </c>
      <c r="AU920" t="s">
        <v>4393</v>
      </c>
      <c r="AV920" t="s">
        <v>4394</v>
      </c>
      <c r="AW920" t="s">
        <v>4394</v>
      </c>
      <c r="AX920" t="s">
        <v>4312</v>
      </c>
      <c r="AY920" t="s">
        <v>4391</v>
      </c>
      <c r="AZ920" t="s">
        <v>4392</v>
      </c>
      <c r="BA920" t="s">
        <v>3630</v>
      </c>
      <c r="BB920"/>
    </row>
    <row r="921" spans="1:54" s="26" customFormat="1" x14ac:dyDescent="0.45">
      <c r="A921" s="25">
        <v>45763.454942129632</v>
      </c>
      <c r="B921" s="26">
        <v>950994899</v>
      </c>
      <c r="C921" s="26" t="s">
        <v>3568</v>
      </c>
      <c r="D921" s="26">
        <v>1</v>
      </c>
      <c r="E921" s="26" t="s">
        <v>65</v>
      </c>
      <c r="G921" s="26">
        <v>3930</v>
      </c>
      <c r="H921" s="26" t="s">
        <v>1509</v>
      </c>
      <c r="I921" s="26">
        <v>1998</v>
      </c>
      <c r="J921" s="26" t="s">
        <v>1510</v>
      </c>
      <c r="K921" s="26" t="s">
        <v>1511</v>
      </c>
      <c r="L921" s="26" t="s">
        <v>1512</v>
      </c>
      <c r="M921" s="26" t="s">
        <v>1277</v>
      </c>
      <c r="N921" s="26" t="s">
        <v>77</v>
      </c>
      <c r="O921" s="26" t="s">
        <v>893</v>
      </c>
      <c r="P921" s="26" t="s">
        <v>1588</v>
      </c>
      <c r="Q921" s="26">
        <v>0</v>
      </c>
      <c r="R921" s="26">
        <v>43.176200000000001</v>
      </c>
      <c r="S921" s="26">
        <v>76.406411000000006</v>
      </c>
      <c r="T921" s="26" t="s">
        <v>1889</v>
      </c>
      <c r="U921" s="26" t="s">
        <v>1590</v>
      </c>
      <c r="V921" s="26" t="s">
        <v>106</v>
      </c>
      <c r="W921" s="26" t="s">
        <v>1888</v>
      </c>
      <c r="X921" s="26">
        <v>2000</v>
      </c>
      <c r="Y921" s="26">
        <v>1995</v>
      </c>
      <c r="Z921" s="26">
        <v>4</v>
      </c>
      <c r="AA921" s="26">
        <v>29</v>
      </c>
      <c r="AB921" s="26">
        <v>1995</v>
      </c>
      <c r="AC921" s="26">
        <v>5</v>
      </c>
      <c r="AD921" s="26">
        <v>1</v>
      </c>
      <c r="AG921" s="26" t="s">
        <v>1535</v>
      </c>
      <c r="AI921" s="26" t="s">
        <v>48</v>
      </c>
      <c r="AJ921" s="26" t="s">
        <v>983</v>
      </c>
      <c r="AK921" s="26" t="s">
        <v>1890</v>
      </c>
      <c r="AL921" s="26" t="b">
        <v>1</v>
      </c>
      <c r="AM921" s="26" t="b">
        <v>0</v>
      </c>
      <c r="AP921" t="s">
        <v>3631</v>
      </c>
      <c r="AQ921" t="s">
        <v>3632</v>
      </c>
      <c r="AR921" t="s">
        <v>3633</v>
      </c>
      <c r="AS921" t="s">
        <v>3634</v>
      </c>
      <c r="AT921" s="44" t="s">
        <v>48</v>
      </c>
      <c r="AU921" t="s">
        <v>4393</v>
      </c>
      <c r="AV921" t="s">
        <v>4409</v>
      </c>
      <c r="AW921" t="s">
        <v>4409</v>
      </c>
      <c r="AX921" t="s">
        <v>4410</v>
      </c>
      <c r="AY921" t="s">
        <v>4407</v>
      </c>
      <c r="AZ921" t="s">
        <v>4408</v>
      </c>
      <c r="BA921" t="s">
        <v>3630</v>
      </c>
      <c r="BB921"/>
    </row>
    <row r="922" spans="1:54" s="14" customFormat="1" x14ac:dyDescent="0.45">
      <c r="A922" s="13">
        <v>45763.454282407409</v>
      </c>
      <c r="B922" s="14">
        <v>412819044</v>
      </c>
      <c r="C922" s="14" t="s">
        <v>3565</v>
      </c>
      <c r="D922" s="14">
        <v>1</v>
      </c>
      <c r="E922" s="14" t="s">
        <v>51</v>
      </c>
      <c r="F922" s="14" t="s">
        <v>1810</v>
      </c>
      <c r="G922" s="14">
        <v>3913</v>
      </c>
      <c r="H922" s="14" t="s">
        <v>1801</v>
      </c>
      <c r="I922" s="14">
        <v>2003</v>
      </c>
      <c r="J922" s="14" t="s">
        <v>1802</v>
      </c>
      <c r="K922" s="14" t="s">
        <v>1803</v>
      </c>
      <c r="L922" s="14" t="s">
        <v>1804</v>
      </c>
      <c r="M922" s="14" t="s">
        <v>39</v>
      </c>
      <c r="N922" s="14" t="s">
        <v>77</v>
      </c>
      <c r="O922" s="14" t="s">
        <v>893</v>
      </c>
      <c r="P922" s="14" t="s">
        <v>1891</v>
      </c>
      <c r="Q922" s="14">
        <v>0</v>
      </c>
      <c r="R922" s="14">
        <v>43.316667000000002</v>
      </c>
      <c r="S922" s="14">
        <v>75.716667000000001</v>
      </c>
      <c r="T922" s="14" t="s">
        <v>938</v>
      </c>
      <c r="U922" s="14" t="s">
        <v>1892</v>
      </c>
      <c r="V922" s="14" t="s">
        <v>44</v>
      </c>
      <c r="Y922" s="14">
        <v>1991</v>
      </c>
      <c r="Z922" s="14">
        <v>5</v>
      </c>
      <c r="AA922" s="14">
        <v>13</v>
      </c>
      <c r="AG922" s="14" t="s">
        <v>566</v>
      </c>
      <c r="AI922" s="14" t="s">
        <v>48</v>
      </c>
      <c r="AJ922" s="14" t="s">
        <v>1799</v>
      </c>
      <c r="AK922" s="14" t="s">
        <v>1893</v>
      </c>
      <c r="AL922" s="14" t="b">
        <v>1</v>
      </c>
      <c r="AM922" s="14" t="b">
        <v>1</v>
      </c>
      <c r="AN922" s="14" t="s">
        <v>165</v>
      </c>
      <c r="AP922" t="s">
        <v>3631</v>
      </c>
      <c r="AQ922" t="s">
        <v>3632</v>
      </c>
      <c r="AR922" t="s">
        <v>3633</v>
      </c>
      <c r="AS922" t="s">
        <v>3634</v>
      </c>
      <c r="AT922" s="44" t="s">
        <v>48</v>
      </c>
      <c r="AU922" t="s">
        <v>4397</v>
      </c>
      <c r="AV922" t="s">
        <v>4413</v>
      </c>
      <c r="AW922" t="s">
        <v>4413</v>
      </c>
      <c r="AX922" t="s">
        <v>4399</v>
      </c>
      <c r="AY922" t="s">
        <v>4411</v>
      </c>
      <c r="AZ922" t="s">
        <v>4412</v>
      </c>
      <c r="BA922" t="s">
        <v>3630</v>
      </c>
      <c r="BB922"/>
    </row>
    <row r="923" spans="1:54" s="12" customFormat="1" x14ac:dyDescent="0.45">
      <c r="A923" s="11">
        <v>45763.45313657407</v>
      </c>
      <c r="B923" s="12">
        <v>950994899</v>
      </c>
      <c r="C923" s="12" t="s">
        <v>3568</v>
      </c>
      <c r="D923" s="12">
        <v>1</v>
      </c>
      <c r="E923" s="12" t="s">
        <v>65</v>
      </c>
      <c r="G923" s="12">
        <v>3930</v>
      </c>
      <c r="H923" s="12" t="s">
        <v>1509</v>
      </c>
      <c r="I923" s="12">
        <v>1998</v>
      </c>
      <c r="J923" s="12" t="s">
        <v>1510</v>
      </c>
      <c r="K923" s="12" t="s">
        <v>1511</v>
      </c>
      <c r="L923" s="12" t="s">
        <v>1512</v>
      </c>
      <c r="M923" s="12" t="s">
        <v>1277</v>
      </c>
      <c r="N923" s="12" t="s">
        <v>102</v>
      </c>
      <c r="O923" s="12" t="s">
        <v>1894</v>
      </c>
      <c r="P923" s="12" t="s">
        <v>617</v>
      </c>
      <c r="Q923" s="12">
        <v>0</v>
      </c>
      <c r="R923" s="12">
        <v>44.492800000000003</v>
      </c>
      <c r="S923" s="12">
        <v>78.333399999999997</v>
      </c>
      <c r="T923" s="12" t="s">
        <v>1580</v>
      </c>
      <c r="U923" s="12" t="s">
        <v>1581</v>
      </c>
      <c r="V923" s="12" t="s">
        <v>106</v>
      </c>
      <c r="X923" s="12">
        <v>2000</v>
      </c>
      <c r="Y923" s="12">
        <v>1996</v>
      </c>
      <c r="Z923" s="12">
        <v>6</v>
      </c>
      <c r="AA923" s="12">
        <v>18</v>
      </c>
      <c r="AB923" s="12">
        <v>1996</v>
      </c>
      <c r="AC923" s="12">
        <v>6</v>
      </c>
      <c r="AD923" s="12">
        <v>20</v>
      </c>
      <c r="AG923" s="12" t="s">
        <v>1535</v>
      </c>
      <c r="AI923" s="12" t="s">
        <v>48</v>
      </c>
      <c r="AJ923" s="12" t="s">
        <v>964</v>
      </c>
      <c r="AK923" s="12" t="s">
        <v>1895</v>
      </c>
      <c r="AL923" s="12" t="b">
        <v>1</v>
      </c>
      <c r="AM923" s="12" t="b">
        <v>0</v>
      </c>
      <c r="AP923" t="s">
        <v>3631</v>
      </c>
      <c r="AQ923" t="s">
        <v>3632</v>
      </c>
      <c r="AR923" t="s">
        <v>3633</v>
      </c>
      <c r="AS923" t="s">
        <v>3634</v>
      </c>
      <c r="AT923" s="44" t="s">
        <v>48</v>
      </c>
      <c r="AU923" t="s">
        <v>964</v>
      </c>
      <c r="AV923" t="s">
        <v>3857</v>
      </c>
      <c r="AW923" t="s">
        <v>3857</v>
      </c>
      <c r="AX923" t="s">
        <v>3858</v>
      </c>
      <c r="AY923" t="s">
        <v>3857</v>
      </c>
      <c r="AZ923" t="s">
        <v>3856</v>
      </c>
      <c r="BA923" t="s">
        <v>3630</v>
      </c>
      <c r="BB923"/>
    </row>
    <row r="924" spans="1:54" s="12" customFormat="1" x14ac:dyDescent="0.45">
      <c r="A924" s="11">
        <v>45763.453055555547</v>
      </c>
      <c r="B924" s="12">
        <v>412819044</v>
      </c>
      <c r="C924" s="12" t="s">
        <v>3565</v>
      </c>
      <c r="D924" s="12">
        <v>2</v>
      </c>
      <c r="E924" s="12" t="s">
        <v>86</v>
      </c>
      <c r="F924" s="12" t="s">
        <v>577</v>
      </c>
      <c r="G924" s="12">
        <v>3913</v>
      </c>
      <c r="H924" s="12" t="s">
        <v>1801</v>
      </c>
      <c r="I924" s="12">
        <v>2003</v>
      </c>
      <c r="J924" s="12" t="s">
        <v>1802</v>
      </c>
      <c r="K924" s="12" t="s">
        <v>1803</v>
      </c>
      <c r="L924" s="12" t="s">
        <v>1804</v>
      </c>
      <c r="M924" s="12" t="s">
        <v>39</v>
      </c>
      <c r="N924" s="12" t="s">
        <v>77</v>
      </c>
      <c r="O924" s="12" t="s">
        <v>1794</v>
      </c>
      <c r="P924" s="12" t="s">
        <v>1896</v>
      </c>
      <c r="Q924" s="12">
        <v>0</v>
      </c>
      <c r="R924" s="12">
        <v>43.616667</v>
      </c>
      <c r="S924" s="12">
        <v>79.349999999999994</v>
      </c>
      <c r="T924" s="12" t="s">
        <v>1897</v>
      </c>
      <c r="U924" s="12" t="s">
        <v>1898</v>
      </c>
      <c r="V924" s="12" t="s">
        <v>44</v>
      </c>
      <c r="Y924" s="12">
        <v>1993</v>
      </c>
      <c r="Z924" s="12">
        <v>6</v>
      </c>
      <c r="AA924" s="12">
        <v>12</v>
      </c>
      <c r="AG924" s="12" t="s">
        <v>641</v>
      </c>
      <c r="AI924" s="12" t="s">
        <v>48</v>
      </c>
      <c r="AJ924" s="12" t="s">
        <v>1799</v>
      </c>
      <c r="AK924" s="12" t="s">
        <v>1893</v>
      </c>
      <c r="AL924" s="12" t="b">
        <v>1</v>
      </c>
      <c r="AM924" s="12" t="b">
        <v>1</v>
      </c>
      <c r="AN924" s="12" t="s">
        <v>165</v>
      </c>
      <c r="AP924" t="s">
        <v>3631</v>
      </c>
      <c r="AQ924" t="s">
        <v>3632</v>
      </c>
      <c r="AR924" t="s">
        <v>3633</v>
      </c>
      <c r="AS924" t="s">
        <v>3634</v>
      </c>
      <c r="AT924" s="44" t="s">
        <v>48</v>
      </c>
      <c r="AU924" t="s">
        <v>4397</v>
      </c>
      <c r="AV924" t="s">
        <v>4413</v>
      </c>
      <c r="AW924" t="s">
        <v>4413</v>
      </c>
      <c r="AX924" t="s">
        <v>4399</v>
      </c>
      <c r="AY924" t="s">
        <v>4411</v>
      </c>
      <c r="AZ924" t="s">
        <v>4412</v>
      </c>
      <c r="BA924" t="s">
        <v>3630</v>
      </c>
      <c r="BB924"/>
    </row>
    <row r="925" spans="1:54" s="12" customFormat="1" x14ac:dyDescent="0.45">
      <c r="A925" s="11">
        <v>45763.451307870368</v>
      </c>
      <c r="B925" s="12">
        <v>412819044</v>
      </c>
      <c r="C925" s="12" t="s">
        <v>3565</v>
      </c>
      <c r="D925" s="12">
        <v>1</v>
      </c>
      <c r="E925" s="12" t="s">
        <v>65</v>
      </c>
      <c r="F925" s="12" t="s">
        <v>577</v>
      </c>
      <c r="G925" s="12">
        <v>3913</v>
      </c>
      <c r="H925" s="12" t="s">
        <v>1801</v>
      </c>
      <c r="I925" s="12">
        <v>2003</v>
      </c>
      <c r="J925" s="12" t="s">
        <v>1802</v>
      </c>
      <c r="K925" s="12" t="s">
        <v>1803</v>
      </c>
      <c r="L925" s="12" t="s">
        <v>1804</v>
      </c>
      <c r="M925" s="12" t="s">
        <v>39</v>
      </c>
      <c r="N925" s="12" t="s">
        <v>77</v>
      </c>
      <c r="O925" s="12" t="s">
        <v>1794</v>
      </c>
      <c r="P925" s="12" t="s">
        <v>1896</v>
      </c>
      <c r="Q925" s="12">
        <v>0</v>
      </c>
      <c r="R925" s="12">
        <v>43.616667</v>
      </c>
      <c r="S925" s="12">
        <v>79.349999999999994</v>
      </c>
      <c r="T925" s="12" t="s">
        <v>1897</v>
      </c>
      <c r="U925" s="12" t="s">
        <v>1898</v>
      </c>
      <c r="V925" s="12" t="s">
        <v>44</v>
      </c>
      <c r="Y925" s="12">
        <v>1993</v>
      </c>
      <c r="Z925" s="12">
        <v>6</v>
      </c>
      <c r="AA925" s="12">
        <v>12</v>
      </c>
      <c r="AG925" s="12" t="s">
        <v>641</v>
      </c>
      <c r="AI925" s="12" t="s">
        <v>48</v>
      </c>
      <c r="AJ925" s="12" t="s">
        <v>1799</v>
      </c>
      <c r="AK925" s="12" t="s">
        <v>1893</v>
      </c>
      <c r="AL925" s="12" t="b">
        <v>1</v>
      </c>
      <c r="AM925" s="12" t="b">
        <v>1</v>
      </c>
      <c r="AN925" s="12" t="s">
        <v>462</v>
      </c>
      <c r="AP925" t="s">
        <v>3631</v>
      </c>
      <c r="AQ925" t="s">
        <v>3632</v>
      </c>
      <c r="AR925" t="s">
        <v>3633</v>
      </c>
      <c r="AS925" t="s">
        <v>3634</v>
      </c>
      <c r="AT925" s="28" t="s">
        <v>48</v>
      </c>
      <c r="AU925" t="s">
        <v>4397</v>
      </c>
      <c r="AV925" t="s">
        <v>4413</v>
      </c>
      <c r="AW925" t="s">
        <v>4413</v>
      </c>
      <c r="AX925" t="s">
        <v>4399</v>
      </c>
      <c r="AY925" t="s">
        <v>4411</v>
      </c>
      <c r="AZ925" t="s">
        <v>4412</v>
      </c>
      <c r="BA925" t="s">
        <v>3630</v>
      </c>
      <c r="BB925" t="s">
        <v>4724</v>
      </c>
    </row>
    <row r="926" spans="1:54" s="26" customFormat="1" x14ac:dyDescent="0.45">
      <c r="A926" s="25">
        <v>45763.450046296297</v>
      </c>
      <c r="B926" s="26">
        <v>950994899</v>
      </c>
      <c r="C926" s="26" t="s">
        <v>3568</v>
      </c>
      <c r="D926" s="26">
        <v>1</v>
      </c>
      <c r="E926" s="26" t="s">
        <v>277</v>
      </c>
      <c r="G926" s="26">
        <v>3930</v>
      </c>
      <c r="H926" s="26" t="s">
        <v>1509</v>
      </c>
      <c r="I926" s="26">
        <v>1998</v>
      </c>
      <c r="J926" s="26" t="s">
        <v>1510</v>
      </c>
      <c r="K926" s="26" t="s">
        <v>1511</v>
      </c>
      <c r="L926" s="26" t="s">
        <v>1512</v>
      </c>
      <c r="M926" s="26" t="s">
        <v>1277</v>
      </c>
      <c r="N926" s="26" t="s">
        <v>102</v>
      </c>
      <c r="O926" s="26" t="s">
        <v>1899</v>
      </c>
      <c r="P926" s="26" t="s">
        <v>1900</v>
      </c>
      <c r="Q926" s="26">
        <v>0</v>
      </c>
      <c r="R926" s="26">
        <v>45.124670000000002</v>
      </c>
      <c r="S926" s="26">
        <v>79.045029999999997</v>
      </c>
      <c r="T926" s="26" t="s">
        <v>1901</v>
      </c>
      <c r="U926" s="26" t="s">
        <v>1902</v>
      </c>
      <c r="V926" s="26" t="s">
        <v>106</v>
      </c>
      <c r="X926" s="26">
        <v>2000</v>
      </c>
      <c r="Y926" s="26">
        <v>1979</v>
      </c>
      <c r="AG926" s="26" t="s">
        <v>1903</v>
      </c>
      <c r="AI926" s="26" t="s">
        <v>48</v>
      </c>
      <c r="AJ926" s="26" t="s">
        <v>63</v>
      </c>
      <c r="AK926" s="26" t="s">
        <v>64</v>
      </c>
      <c r="AL926" s="26" t="b">
        <v>1</v>
      </c>
      <c r="AM926" s="26" t="b">
        <v>0</v>
      </c>
      <c r="AP926" t="s">
        <v>3631</v>
      </c>
      <c r="AQ926" t="s">
        <v>3632</v>
      </c>
      <c r="AR926" t="s">
        <v>3633</v>
      </c>
      <c r="AS926" t="s">
        <v>3634</v>
      </c>
      <c r="AT926" s="44" t="s">
        <v>48</v>
      </c>
      <c r="AU926" t="s">
        <v>63</v>
      </c>
      <c r="AV926" t="s">
        <v>3636</v>
      </c>
      <c r="AW926" t="s">
        <v>3636</v>
      </c>
      <c r="AX926" t="s">
        <v>3638</v>
      </c>
      <c r="AY926" t="s">
        <v>3636</v>
      </c>
      <c r="AZ926" t="s">
        <v>3637</v>
      </c>
      <c r="BA926" t="s">
        <v>3630</v>
      </c>
      <c r="BB926"/>
    </row>
    <row r="927" spans="1:54" s="26" customFormat="1" x14ac:dyDescent="0.45">
      <c r="A927" s="25">
        <v>45763.449722222227</v>
      </c>
      <c r="B927" s="26">
        <v>950994899</v>
      </c>
      <c r="C927" s="26" t="s">
        <v>3568</v>
      </c>
      <c r="D927" s="26">
        <v>1</v>
      </c>
      <c r="E927" s="26" t="s">
        <v>277</v>
      </c>
      <c r="G927" s="26">
        <v>3930</v>
      </c>
      <c r="H927" s="26" t="s">
        <v>1509</v>
      </c>
      <c r="I927" s="26">
        <v>1998</v>
      </c>
      <c r="J927" s="26" t="s">
        <v>1510</v>
      </c>
      <c r="K927" s="26" t="s">
        <v>1511</v>
      </c>
      <c r="L927" s="26" t="s">
        <v>1512</v>
      </c>
      <c r="M927" s="26" t="s">
        <v>1277</v>
      </c>
      <c r="N927" s="26" t="s">
        <v>102</v>
      </c>
      <c r="O927" s="26" t="s">
        <v>1899</v>
      </c>
      <c r="P927" s="26" t="s">
        <v>1900</v>
      </c>
      <c r="Q927" s="26">
        <v>0</v>
      </c>
      <c r="R927" s="26">
        <v>45.124670000000002</v>
      </c>
      <c r="S927" s="26">
        <v>79.045029999999997</v>
      </c>
      <c r="T927" s="26" t="s">
        <v>1901</v>
      </c>
      <c r="U927" s="26" t="s">
        <v>1902</v>
      </c>
      <c r="V927" s="26" t="s">
        <v>106</v>
      </c>
      <c r="X927" s="26">
        <v>2000</v>
      </c>
      <c r="Y927" s="26">
        <v>1937</v>
      </c>
      <c r="AG927" s="26" t="s">
        <v>1904</v>
      </c>
      <c r="AI927" s="26" t="s">
        <v>48</v>
      </c>
      <c r="AJ927" s="26" t="s">
        <v>63</v>
      </c>
      <c r="AK927" s="26" t="s">
        <v>64</v>
      </c>
      <c r="AL927" s="26" t="b">
        <v>1</v>
      </c>
      <c r="AM927" s="26" t="b">
        <v>0</v>
      </c>
      <c r="AP927" t="s">
        <v>3631</v>
      </c>
      <c r="AQ927" t="s">
        <v>3632</v>
      </c>
      <c r="AR927" t="s">
        <v>3633</v>
      </c>
      <c r="AS927" t="s">
        <v>3634</v>
      </c>
      <c r="AT927" s="44" t="s">
        <v>48</v>
      </c>
      <c r="AU927" t="s">
        <v>63</v>
      </c>
      <c r="AV927" t="s">
        <v>3636</v>
      </c>
      <c r="AW927" t="s">
        <v>3636</v>
      </c>
      <c r="AX927" t="s">
        <v>3638</v>
      </c>
      <c r="AY927" t="s">
        <v>3636</v>
      </c>
      <c r="AZ927" t="s">
        <v>3637</v>
      </c>
      <c r="BA927" t="s">
        <v>3630</v>
      </c>
      <c r="BB927"/>
    </row>
    <row r="928" spans="1:54" s="16" customFormat="1" x14ac:dyDescent="0.45">
      <c r="A928" s="15">
        <v>45763.44902777778</v>
      </c>
      <c r="B928" s="16">
        <v>412819044</v>
      </c>
      <c r="C928" s="16" t="s">
        <v>3565</v>
      </c>
      <c r="D928" s="16">
        <v>1</v>
      </c>
      <c r="E928" s="16" t="s">
        <v>65</v>
      </c>
      <c r="F928" s="16" t="s">
        <v>577</v>
      </c>
      <c r="G928" s="16">
        <v>3913</v>
      </c>
      <c r="H928" s="16" t="s">
        <v>1801</v>
      </c>
      <c r="I928" s="16">
        <v>2003</v>
      </c>
      <c r="J928" s="16" t="s">
        <v>1802</v>
      </c>
      <c r="K928" s="16" t="s">
        <v>1803</v>
      </c>
      <c r="L928" s="16" t="s">
        <v>1804</v>
      </c>
      <c r="M928" s="16" t="s">
        <v>39</v>
      </c>
      <c r="N928" s="16" t="s">
        <v>77</v>
      </c>
      <c r="O928" s="16" t="s">
        <v>828</v>
      </c>
      <c r="P928" s="16" t="s">
        <v>1905</v>
      </c>
      <c r="Q928" s="16">
        <v>0</v>
      </c>
      <c r="R928" s="16">
        <v>43.983333000000002</v>
      </c>
      <c r="S928" s="16">
        <v>79.25</v>
      </c>
      <c r="T928" s="16" t="s">
        <v>1906</v>
      </c>
      <c r="U928" s="16" t="s">
        <v>1907</v>
      </c>
      <c r="V928" s="16" t="s">
        <v>44</v>
      </c>
      <c r="Y928" s="16">
        <v>1992</v>
      </c>
      <c r="Z928" s="16">
        <v>5</v>
      </c>
      <c r="AA928" s="16">
        <v>7</v>
      </c>
      <c r="AB928" s="16">
        <v>1992</v>
      </c>
      <c r="AC928" s="16">
        <v>5</v>
      </c>
      <c r="AD928" s="16">
        <v>9</v>
      </c>
      <c r="AG928" s="16" t="s">
        <v>566</v>
      </c>
      <c r="AI928" s="16" t="s">
        <v>48</v>
      </c>
      <c r="AJ928" s="16" t="s">
        <v>1799</v>
      </c>
      <c r="AK928" s="16" t="s">
        <v>1727</v>
      </c>
      <c r="AL928" s="16" t="b">
        <v>1</v>
      </c>
      <c r="AM928" s="16" t="b">
        <v>1</v>
      </c>
      <c r="AN928" s="16" t="s">
        <v>165</v>
      </c>
      <c r="AP928" t="s">
        <v>3631</v>
      </c>
      <c r="AQ928" t="s">
        <v>3632</v>
      </c>
      <c r="AR928" t="s">
        <v>3633</v>
      </c>
      <c r="AS928" t="s">
        <v>3634</v>
      </c>
      <c r="AT928" s="44" t="s">
        <v>48</v>
      </c>
      <c r="AU928" t="s">
        <v>4397</v>
      </c>
      <c r="AV928" t="s">
        <v>4416</v>
      </c>
      <c r="AW928" t="s">
        <v>4416</v>
      </c>
      <c r="AX928" t="s">
        <v>4399</v>
      </c>
      <c r="AY928" t="s">
        <v>4414</v>
      </c>
      <c r="AZ928" t="s">
        <v>4415</v>
      </c>
      <c r="BA928" t="s">
        <v>3630</v>
      </c>
      <c r="BB928"/>
    </row>
    <row r="929" spans="1:54" s="16" customFormat="1" x14ac:dyDescent="0.45">
      <c r="A929" s="15">
        <v>45763.445162037038</v>
      </c>
      <c r="B929" s="16">
        <v>412819044</v>
      </c>
      <c r="C929" s="16" t="s">
        <v>3565</v>
      </c>
      <c r="D929" s="16">
        <v>1</v>
      </c>
      <c r="E929" s="16" t="s">
        <v>51</v>
      </c>
      <c r="F929" s="16" t="s">
        <v>577</v>
      </c>
      <c r="G929" s="16">
        <v>3913</v>
      </c>
      <c r="H929" s="16" t="s">
        <v>1801</v>
      </c>
      <c r="I929" s="16">
        <v>2003</v>
      </c>
      <c r="J929" s="16" t="s">
        <v>1802</v>
      </c>
      <c r="K929" s="16" t="s">
        <v>1803</v>
      </c>
      <c r="L929" s="16" t="s">
        <v>1804</v>
      </c>
      <c r="M929" s="16" t="s">
        <v>39</v>
      </c>
      <c r="N929" s="16" t="s">
        <v>77</v>
      </c>
      <c r="O929" s="16" t="s">
        <v>931</v>
      </c>
      <c r="P929" s="16" t="s">
        <v>1908</v>
      </c>
      <c r="Q929" s="16">
        <v>0</v>
      </c>
      <c r="R929" s="16">
        <v>44.683332999999998</v>
      </c>
      <c r="S929" s="16">
        <v>76.533332999999999</v>
      </c>
      <c r="T929" s="16" t="s">
        <v>1909</v>
      </c>
      <c r="U929" s="16" t="s">
        <v>1910</v>
      </c>
      <c r="V929" s="16" t="s">
        <v>44</v>
      </c>
      <c r="Y929" s="16">
        <v>1995</v>
      </c>
      <c r="Z929" s="16">
        <v>5</v>
      </c>
      <c r="AA929" s="16">
        <v>28</v>
      </c>
      <c r="AG929" s="16" t="s">
        <v>566</v>
      </c>
      <c r="AI929" s="16" t="s">
        <v>48</v>
      </c>
      <c r="AJ929" s="16" t="s">
        <v>1799</v>
      </c>
      <c r="AK929" s="16" t="s">
        <v>1727</v>
      </c>
      <c r="AL929" s="16" t="b">
        <v>1</v>
      </c>
      <c r="AM929" s="16" t="b">
        <v>1</v>
      </c>
      <c r="AN929" s="16" t="s">
        <v>462</v>
      </c>
      <c r="AP929" t="s">
        <v>3631</v>
      </c>
      <c r="AQ929" t="s">
        <v>3632</v>
      </c>
      <c r="AR929" t="s">
        <v>3633</v>
      </c>
      <c r="AS929" t="s">
        <v>3634</v>
      </c>
      <c r="AT929" s="28" t="s">
        <v>48</v>
      </c>
      <c r="AU929" t="s">
        <v>4397</v>
      </c>
      <c r="AV929" t="s">
        <v>4416</v>
      </c>
      <c r="AW929" t="s">
        <v>4416</v>
      </c>
      <c r="AX929" t="s">
        <v>4399</v>
      </c>
      <c r="AY929" t="s">
        <v>4414</v>
      </c>
      <c r="AZ929" t="s">
        <v>4415</v>
      </c>
      <c r="BA929" t="s">
        <v>3630</v>
      </c>
      <c r="BB929" t="s">
        <v>4724</v>
      </c>
    </row>
    <row r="930" spans="1:54" s="37" customFormat="1" x14ac:dyDescent="0.45">
      <c r="A930" s="36">
        <v>45763.44467592593</v>
      </c>
      <c r="B930" s="37">
        <v>950994899</v>
      </c>
      <c r="C930" s="37" t="s">
        <v>3568</v>
      </c>
      <c r="D930" s="37">
        <v>1</v>
      </c>
      <c r="E930" s="37" t="s">
        <v>51</v>
      </c>
      <c r="G930" s="37">
        <v>3930</v>
      </c>
      <c r="H930" s="37" t="s">
        <v>1509</v>
      </c>
      <c r="I930" s="37">
        <v>1998</v>
      </c>
      <c r="J930" s="37" t="s">
        <v>1510</v>
      </c>
      <c r="K930" s="37" t="s">
        <v>1511</v>
      </c>
      <c r="L930" s="37" t="s">
        <v>1512</v>
      </c>
      <c r="M930" s="37" t="s">
        <v>1277</v>
      </c>
      <c r="N930" s="37" t="s">
        <v>77</v>
      </c>
      <c r="O930" s="37" t="s">
        <v>1911</v>
      </c>
      <c r="P930" s="37" t="s">
        <v>1912</v>
      </c>
      <c r="Q930" s="37">
        <v>0</v>
      </c>
      <c r="R930" s="37">
        <v>43.314399999999999</v>
      </c>
      <c r="S930" s="37">
        <v>75.681700000000006</v>
      </c>
      <c r="T930" s="37" t="s">
        <v>1913</v>
      </c>
      <c r="U930" s="37" t="s">
        <v>1914</v>
      </c>
      <c r="V930" s="37" t="s">
        <v>106</v>
      </c>
      <c r="W930" s="37" t="s">
        <v>1915</v>
      </c>
      <c r="X930" s="37">
        <v>2000</v>
      </c>
      <c r="Y930" s="37">
        <v>1998</v>
      </c>
      <c r="AG930" s="37" t="s">
        <v>1916</v>
      </c>
      <c r="AI930" s="37" t="s">
        <v>48</v>
      </c>
      <c r="AJ930" s="37" t="s">
        <v>63</v>
      </c>
      <c r="AK930" s="37" t="s">
        <v>64</v>
      </c>
      <c r="AL930" s="37" t="b">
        <v>1</v>
      </c>
      <c r="AM930" s="37" t="b">
        <v>0</v>
      </c>
      <c r="AP930" t="s">
        <v>3631</v>
      </c>
      <c r="AQ930" t="s">
        <v>3632</v>
      </c>
      <c r="AR930" t="s">
        <v>3633</v>
      </c>
      <c r="AS930" t="s">
        <v>3634</v>
      </c>
      <c r="AT930" s="44" t="s">
        <v>48</v>
      </c>
      <c r="AU930" t="s">
        <v>63</v>
      </c>
      <c r="AV930" t="s">
        <v>3636</v>
      </c>
      <c r="AW930" t="s">
        <v>3636</v>
      </c>
      <c r="AX930" t="s">
        <v>3638</v>
      </c>
      <c r="AY930" t="s">
        <v>3636</v>
      </c>
      <c r="AZ930" t="s">
        <v>3637</v>
      </c>
      <c r="BA930" t="s">
        <v>3630</v>
      </c>
      <c r="BB930"/>
    </row>
    <row r="931" spans="1:54" s="12" customFormat="1" x14ac:dyDescent="0.45">
      <c r="A931" s="11">
        <v>45763.443333333329</v>
      </c>
      <c r="B931" s="12">
        <v>412819044</v>
      </c>
      <c r="C931" s="12" t="s">
        <v>3565</v>
      </c>
      <c r="D931" s="12">
        <v>1</v>
      </c>
      <c r="E931" s="12" t="s">
        <v>65</v>
      </c>
      <c r="F931" s="12" t="s">
        <v>577</v>
      </c>
      <c r="G931" s="12">
        <v>3913</v>
      </c>
      <c r="H931" s="12" t="s">
        <v>1801</v>
      </c>
      <c r="I931" s="12">
        <v>2003</v>
      </c>
      <c r="J931" s="12" t="s">
        <v>1802</v>
      </c>
      <c r="K931" s="12" t="s">
        <v>1803</v>
      </c>
      <c r="L931" s="12" t="s">
        <v>1804</v>
      </c>
      <c r="M931" s="12" t="s">
        <v>39</v>
      </c>
      <c r="N931" s="12" t="s">
        <v>77</v>
      </c>
      <c r="O931" s="12" t="s">
        <v>931</v>
      </c>
      <c r="P931" s="12" t="s">
        <v>1917</v>
      </c>
      <c r="Q931" s="12">
        <v>0</v>
      </c>
      <c r="R931" s="12">
        <v>44.816667000000002</v>
      </c>
      <c r="S931" s="12">
        <v>76.266666999999998</v>
      </c>
      <c r="T931" s="12" t="s">
        <v>1851</v>
      </c>
      <c r="U931" s="12" t="s">
        <v>1880</v>
      </c>
      <c r="V931" s="12" t="s">
        <v>44</v>
      </c>
      <c r="Y931" s="12">
        <v>1982</v>
      </c>
      <c r="Z931" s="12">
        <v>5</v>
      </c>
      <c r="AA931" s="12">
        <v>19</v>
      </c>
      <c r="AG931" s="12" t="s">
        <v>1881</v>
      </c>
      <c r="AI931" s="12" t="s">
        <v>48</v>
      </c>
      <c r="AJ931" s="12" t="s">
        <v>1799</v>
      </c>
      <c r="AK931" s="12" t="s">
        <v>1918</v>
      </c>
      <c r="AL931" s="12" t="b">
        <v>1</v>
      </c>
      <c r="AM931" s="12" t="b">
        <v>0</v>
      </c>
      <c r="AP931" t="s">
        <v>3631</v>
      </c>
      <c r="AQ931" t="s">
        <v>3632</v>
      </c>
      <c r="AR931" t="s">
        <v>3633</v>
      </c>
      <c r="AS931" t="s">
        <v>3634</v>
      </c>
      <c r="AT931" s="44" t="s">
        <v>48</v>
      </c>
      <c r="AU931" t="s">
        <v>4397</v>
      </c>
      <c r="AV931" t="s">
        <v>4419</v>
      </c>
      <c r="AW931" t="s">
        <v>4419</v>
      </c>
      <c r="AX931" t="s">
        <v>3651</v>
      </c>
      <c r="AY931" t="s">
        <v>4417</v>
      </c>
      <c r="AZ931" t="s">
        <v>4418</v>
      </c>
      <c r="BA931" t="s">
        <v>3630</v>
      </c>
      <c r="BB931"/>
    </row>
    <row r="932" spans="1:54" s="26" customFormat="1" x14ac:dyDescent="0.45">
      <c r="A932" s="25">
        <v>45763.44295138889</v>
      </c>
      <c r="B932" s="26">
        <v>950994899</v>
      </c>
      <c r="C932" s="26" t="s">
        <v>3568</v>
      </c>
      <c r="D932" s="26">
        <v>1</v>
      </c>
      <c r="E932" s="26" t="s">
        <v>51</v>
      </c>
      <c r="G932" s="26">
        <v>3930</v>
      </c>
      <c r="H932" s="26" t="s">
        <v>1509</v>
      </c>
      <c r="I932" s="26">
        <v>1998</v>
      </c>
      <c r="J932" s="26" t="s">
        <v>1510</v>
      </c>
      <c r="K932" s="26" t="s">
        <v>1511</v>
      </c>
      <c r="L932" s="26" t="s">
        <v>1512</v>
      </c>
      <c r="M932" s="26" t="s">
        <v>1277</v>
      </c>
      <c r="N932" s="26" t="s">
        <v>77</v>
      </c>
      <c r="O932" s="26" t="s">
        <v>1911</v>
      </c>
      <c r="P932" s="26" t="s">
        <v>1919</v>
      </c>
      <c r="Q932" s="26">
        <v>0</v>
      </c>
      <c r="R932" s="26">
        <v>43.048000000000002</v>
      </c>
      <c r="S932" s="26">
        <v>74.714100000000002</v>
      </c>
      <c r="T932" s="26" t="s">
        <v>1920</v>
      </c>
      <c r="U932" s="26" t="s">
        <v>1921</v>
      </c>
      <c r="V932" s="26" t="s">
        <v>106</v>
      </c>
      <c r="W932" s="26" t="s">
        <v>1888</v>
      </c>
      <c r="X932" s="26">
        <v>2000</v>
      </c>
      <c r="Y932" s="26">
        <v>1984</v>
      </c>
      <c r="Z932" s="26">
        <v>5</v>
      </c>
      <c r="AA932" s="26">
        <v>22</v>
      </c>
      <c r="AG932" s="26" t="s">
        <v>140</v>
      </c>
      <c r="AI932" s="26" t="s">
        <v>48</v>
      </c>
      <c r="AJ932" s="26" t="s">
        <v>63</v>
      </c>
      <c r="AK932" s="26" t="s">
        <v>64</v>
      </c>
      <c r="AL932" s="26" t="b">
        <v>1</v>
      </c>
      <c r="AM932" s="26" t="b">
        <v>0</v>
      </c>
      <c r="AP932" t="s">
        <v>3631</v>
      </c>
      <c r="AQ932" t="s">
        <v>3632</v>
      </c>
      <c r="AR932" t="s">
        <v>3633</v>
      </c>
      <c r="AS932" t="s">
        <v>3634</v>
      </c>
      <c r="AT932" s="44" t="s">
        <v>48</v>
      </c>
      <c r="AU932" t="s">
        <v>63</v>
      </c>
      <c r="AV932" t="s">
        <v>3636</v>
      </c>
      <c r="AW932" t="s">
        <v>3636</v>
      </c>
      <c r="AX932" t="s">
        <v>3638</v>
      </c>
      <c r="AY932" t="s">
        <v>3636</v>
      </c>
      <c r="AZ932" t="s">
        <v>3637</v>
      </c>
      <c r="BA932" t="s">
        <v>3630</v>
      </c>
      <c r="BB932"/>
    </row>
    <row r="933" spans="1:54" s="26" customFormat="1" x14ac:dyDescent="0.45">
      <c r="A933" s="25">
        <v>45763.440752314811</v>
      </c>
      <c r="B933" s="26">
        <v>950994899</v>
      </c>
      <c r="C933" s="26" t="s">
        <v>3568</v>
      </c>
      <c r="D933" s="26">
        <v>3</v>
      </c>
      <c r="E933" s="26" t="s">
        <v>153</v>
      </c>
      <c r="G933" s="26">
        <v>3930</v>
      </c>
      <c r="H933" s="26" t="s">
        <v>1509</v>
      </c>
      <c r="I933" s="26">
        <v>1998</v>
      </c>
      <c r="J933" s="26" t="s">
        <v>1510</v>
      </c>
      <c r="K933" s="26" t="s">
        <v>1511</v>
      </c>
      <c r="L933" s="26" t="s">
        <v>1512</v>
      </c>
      <c r="M933" s="26" t="s">
        <v>1277</v>
      </c>
      <c r="N933" s="26" t="s">
        <v>77</v>
      </c>
      <c r="O933" s="26" t="s">
        <v>1922</v>
      </c>
      <c r="P933" s="26" t="s">
        <v>1923</v>
      </c>
      <c r="Q933" s="26">
        <v>0</v>
      </c>
      <c r="R933" s="26">
        <v>44.034274000000003</v>
      </c>
      <c r="S933" s="26">
        <v>77.080286999999998</v>
      </c>
      <c r="T933" s="26" t="s">
        <v>1924</v>
      </c>
      <c r="U933" s="26" t="s">
        <v>1925</v>
      </c>
      <c r="V933" s="26" t="s">
        <v>106</v>
      </c>
      <c r="X933" s="26">
        <v>2000</v>
      </c>
      <c r="Y933" s="26">
        <v>1996</v>
      </c>
      <c r="Z933" s="26">
        <v>4</v>
      </c>
      <c r="AA933" s="26">
        <v>23</v>
      </c>
      <c r="AG933" s="26" t="s">
        <v>501</v>
      </c>
      <c r="AI933" s="26" t="s">
        <v>48</v>
      </c>
      <c r="AJ933" s="26" t="s">
        <v>63</v>
      </c>
      <c r="AK933" s="26" t="s">
        <v>64</v>
      </c>
      <c r="AL933" s="26" t="b">
        <v>1</v>
      </c>
      <c r="AM933" s="26" t="b">
        <v>0</v>
      </c>
      <c r="AP933" t="s">
        <v>3631</v>
      </c>
      <c r="AQ933" t="s">
        <v>3632</v>
      </c>
      <c r="AR933" t="s">
        <v>3633</v>
      </c>
      <c r="AS933" t="s">
        <v>3634</v>
      </c>
      <c r="AT933" s="44" t="s">
        <v>48</v>
      </c>
      <c r="AU933" t="s">
        <v>63</v>
      </c>
      <c r="AV933" t="s">
        <v>3636</v>
      </c>
      <c r="AW933" t="s">
        <v>3636</v>
      </c>
      <c r="AX933" t="s">
        <v>3638</v>
      </c>
      <c r="AY933" t="s">
        <v>3636</v>
      </c>
      <c r="AZ933" t="s">
        <v>3637</v>
      </c>
      <c r="BA933" t="s">
        <v>3630</v>
      </c>
      <c r="BB933"/>
    </row>
    <row r="934" spans="1:54" s="26" customFormat="1" x14ac:dyDescent="0.45">
      <c r="A934" s="25">
        <v>45763.438935185193</v>
      </c>
      <c r="B934" s="26">
        <v>950994899</v>
      </c>
      <c r="C934" s="26" t="s">
        <v>3568</v>
      </c>
      <c r="D934" s="26">
        <v>1</v>
      </c>
      <c r="E934" s="26" t="s">
        <v>65</v>
      </c>
      <c r="G934" s="26">
        <v>3930</v>
      </c>
      <c r="H934" s="26" t="s">
        <v>1509</v>
      </c>
      <c r="I934" s="26">
        <v>1998</v>
      </c>
      <c r="J934" s="26" t="s">
        <v>1510</v>
      </c>
      <c r="K934" s="26" t="s">
        <v>1511</v>
      </c>
      <c r="L934" s="26" t="s">
        <v>1512</v>
      </c>
      <c r="M934" s="26" t="s">
        <v>1277</v>
      </c>
      <c r="N934" s="26" t="s">
        <v>77</v>
      </c>
      <c r="O934" s="26" t="s">
        <v>893</v>
      </c>
      <c r="P934" s="26" t="s">
        <v>1788</v>
      </c>
      <c r="Q934" s="26">
        <v>0</v>
      </c>
      <c r="R934" s="26">
        <v>43.176200000000001</v>
      </c>
      <c r="S934" s="26">
        <v>76.406411000000006</v>
      </c>
      <c r="T934" s="26" t="s">
        <v>1889</v>
      </c>
      <c r="U934" s="26" t="s">
        <v>1590</v>
      </c>
      <c r="V934" s="26" t="s">
        <v>106</v>
      </c>
      <c r="W934" s="26" t="s">
        <v>1888</v>
      </c>
      <c r="X934" s="26">
        <v>5000</v>
      </c>
      <c r="Y934" s="26">
        <v>1994</v>
      </c>
      <c r="Z934" s="26">
        <v>6</v>
      </c>
      <c r="AA934" s="26">
        <v>5</v>
      </c>
      <c r="AG934" s="26" t="s">
        <v>1926</v>
      </c>
      <c r="AI934" s="26" t="s">
        <v>48</v>
      </c>
      <c r="AJ934" s="26" t="s">
        <v>63</v>
      </c>
      <c r="AK934" s="26" t="s">
        <v>64</v>
      </c>
      <c r="AL934" s="26" t="b">
        <v>1</v>
      </c>
      <c r="AM934" s="26" t="b">
        <v>0</v>
      </c>
      <c r="AP934" t="s">
        <v>3631</v>
      </c>
      <c r="AQ934" t="s">
        <v>3632</v>
      </c>
      <c r="AR934" t="s">
        <v>3633</v>
      </c>
      <c r="AS934" t="s">
        <v>3634</v>
      </c>
      <c r="AT934" s="44" t="s">
        <v>48</v>
      </c>
      <c r="AU934" t="s">
        <v>63</v>
      </c>
      <c r="AV934" t="s">
        <v>3636</v>
      </c>
      <c r="AW934" t="s">
        <v>3636</v>
      </c>
      <c r="AX934" t="s">
        <v>3638</v>
      </c>
      <c r="AY934" t="s">
        <v>3636</v>
      </c>
      <c r="AZ934" t="s">
        <v>3637</v>
      </c>
      <c r="BA934" t="s">
        <v>3630</v>
      </c>
      <c r="BB934"/>
    </row>
    <row r="935" spans="1:54" s="26" customFormat="1" x14ac:dyDescent="0.45">
      <c r="A935" s="25">
        <v>45763.437824074077</v>
      </c>
      <c r="B935" s="26">
        <v>950994899</v>
      </c>
      <c r="C935" s="26" t="s">
        <v>3568</v>
      </c>
      <c r="D935" s="26">
        <v>4</v>
      </c>
      <c r="E935" s="26" t="s">
        <v>727</v>
      </c>
      <c r="G935" s="26">
        <v>3930</v>
      </c>
      <c r="H935" s="26" t="s">
        <v>1509</v>
      </c>
      <c r="I935" s="26">
        <v>1998</v>
      </c>
      <c r="J935" s="26" t="s">
        <v>1510</v>
      </c>
      <c r="K935" s="26" t="s">
        <v>1511</v>
      </c>
      <c r="L935" s="26" t="s">
        <v>1512</v>
      </c>
      <c r="M935" s="26" t="s">
        <v>1277</v>
      </c>
      <c r="N935" s="26" t="s">
        <v>77</v>
      </c>
      <c r="O935" s="26" t="s">
        <v>893</v>
      </c>
      <c r="P935" s="26" t="s">
        <v>1927</v>
      </c>
      <c r="Q935" s="26">
        <v>0</v>
      </c>
      <c r="R935" s="26">
        <v>43.878399999999999</v>
      </c>
      <c r="S935" s="26">
        <v>75.593100000000007</v>
      </c>
      <c r="T935" s="26" t="s">
        <v>1928</v>
      </c>
      <c r="U935" s="26" t="s">
        <v>1929</v>
      </c>
      <c r="V935" s="26" t="s">
        <v>106</v>
      </c>
      <c r="X935" s="26">
        <v>10000</v>
      </c>
      <c r="Y935" s="26">
        <v>1992</v>
      </c>
      <c r="Z935" s="26">
        <v>5</v>
      </c>
      <c r="AA935" s="26">
        <v>25</v>
      </c>
      <c r="AG935" s="26" t="s">
        <v>1930</v>
      </c>
      <c r="AI935" s="26" t="s">
        <v>48</v>
      </c>
      <c r="AJ935" s="26" t="s">
        <v>63</v>
      </c>
      <c r="AK935" s="26" t="s">
        <v>64</v>
      </c>
      <c r="AL935" s="26" t="b">
        <v>1</v>
      </c>
      <c r="AM935" s="26" t="b">
        <v>0</v>
      </c>
      <c r="AP935" t="s">
        <v>3631</v>
      </c>
      <c r="AQ935" t="s">
        <v>3632</v>
      </c>
      <c r="AR935" t="s">
        <v>3633</v>
      </c>
      <c r="AS935" t="s">
        <v>3634</v>
      </c>
      <c r="AT935" s="44" t="s">
        <v>48</v>
      </c>
      <c r="AU935" t="s">
        <v>63</v>
      </c>
      <c r="AV935" t="s">
        <v>3636</v>
      </c>
      <c r="AW935" t="s">
        <v>3636</v>
      </c>
      <c r="AX935" t="s">
        <v>3638</v>
      </c>
      <c r="AY935" t="s">
        <v>3636</v>
      </c>
      <c r="AZ935" t="s">
        <v>3637</v>
      </c>
      <c r="BA935" t="s">
        <v>3630</v>
      </c>
      <c r="BB935"/>
    </row>
    <row r="936" spans="1:54" s="26" customFormat="1" x14ac:dyDescent="0.45">
      <c r="A936" s="25">
        <v>45763.434594907398</v>
      </c>
      <c r="B936" s="26">
        <v>950994899</v>
      </c>
      <c r="C936" s="26" t="s">
        <v>3568</v>
      </c>
      <c r="D936" s="26">
        <v>3</v>
      </c>
      <c r="E936" s="26" t="s">
        <v>153</v>
      </c>
      <c r="G936" s="26">
        <v>3930</v>
      </c>
      <c r="H936" s="26" t="s">
        <v>1509</v>
      </c>
      <c r="I936" s="26">
        <v>1998</v>
      </c>
      <c r="J936" s="26" t="s">
        <v>1510</v>
      </c>
      <c r="K936" s="26" t="s">
        <v>1511</v>
      </c>
      <c r="L936" s="26" t="s">
        <v>1512</v>
      </c>
      <c r="M936" s="26" t="s">
        <v>1277</v>
      </c>
      <c r="N936" s="26" t="s">
        <v>77</v>
      </c>
      <c r="O936" s="26" t="s">
        <v>852</v>
      </c>
      <c r="P936" s="26" t="s">
        <v>1547</v>
      </c>
      <c r="Q936" s="26">
        <v>0</v>
      </c>
      <c r="R936" s="26">
        <v>43.154989999999998</v>
      </c>
      <c r="S936" s="26">
        <v>77.058588999999998</v>
      </c>
      <c r="T936" s="26" t="s">
        <v>1544</v>
      </c>
      <c r="U936" s="26" t="s">
        <v>1545</v>
      </c>
      <c r="V936" s="26" t="s">
        <v>106</v>
      </c>
      <c r="X936" s="26">
        <v>1500</v>
      </c>
      <c r="Y936" s="26">
        <v>1993</v>
      </c>
      <c r="Z936" s="26">
        <v>6</v>
      </c>
      <c r="AA936" s="26">
        <v>30</v>
      </c>
      <c r="AG936" s="26" t="s">
        <v>501</v>
      </c>
      <c r="AI936" s="26" t="s">
        <v>48</v>
      </c>
      <c r="AJ936" s="26" t="s">
        <v>63</v>
      </c>
      <c r="AK936" s="26" t="s">
        <v>64</v>
      </c>
      <c r="AL936" s="26" t="b">
        <v>1</v>
      </c>
      <c r="AM936" s="26" t="b">
        <v>0</v>
      </c>
      <c r="AP936" t="s">
        <v>3631</v>
      </c>
      <c r="AQ936" t="s">
        <v>3632</v>
      </c>
      <c r="AR936" t="s">
        <v>3633</v>
      </c>
      <c r="AS936" t="s">
        <v>3634</v>
      </c>
      <c r="AT936" s="44" t="s">
        <v>48</v>
      </c>
      <c r="AU936" t="s">
        <v>63</v>
      </c>
      <c r="AV936" t="s">
        <v>3636</v>
      </c>
      <c r="AW936" t="s">
        <v>3636</v>
      </c>
      <c r="AX936" t="s">
        <v>3638</v>
      </c>
      <c r="AY936" t="s">
        <v>3636</v>
      </c>
      <c r="AZ936" t="s">
        <v>3637</v>
      </c>
      <c r="BA936" t="s">
        <v>3630</v>
      </c>
      <c r="BB936"/>
    </row>
    <row r="937" spans="1:54" s="26" customFormat="1" x14ac:dyDescent="0.45">
      <c r="A937" s="25">
        <v>45763.434050925927</v>
      </c>
      <c r="B937" s="26">
        <v>950994899</v>
      </c>
      <c r="C937" s="26" t="s">
        <v>3568</v>
      </c>
      <c r="D937" s="26">
        <v>1</v>
      </c>
      <c r="E937" s="26" t="s">
        <v>65</v>
      </c>
      <c r="G937" s="26">
        <v>3930</v>
      </c>
      <c r="H937" s="26" t="s">
        <v>1509</v>
      </c>
      <c r="I937" s="26">
        <v>1998</v>
      </c>
      <c r="J937" s="26" t="s">
        <v>1510</v>
      </c>
      <c r="K937" s="26" t="s">
        <v>1511</v>
      </c>
      <c r="L937" s="26" t="s">
        <v>1512</v>
      </c>
      <c r="M937" s="26" t="s">
        <v>1277</v>
      </c>
      <c r="N937" s="26" t="s">
        <v>77</v>
      </c>
      <c r="O937" s="26" t="s">
        <v>852</v>
      </c>
      <c r="P937" s="26" t="s">
        <v>1547</v>
      </c>
      <c r="Q937" s="26">
        <v>0</v>
      </c>
      <c r="R937" s="26">
        <v>43.154989999999998</v>
      </c>
      <c r="S937" s="26">
        <v>77.058588999999998</v>
      </c>
      <c r="T937" s="26" t="s">
        <v>1544</v>
      </c>
      <c r="U937" s="26" t="s">
        <v>1545</v>
      </c>
      <c r="V937" s="26" t="s">
        <v>106</v>
      </c>
      <c r="X937" s="26">
        <v>1500</v>
      </c>
      <c r="Y937" s="26">
        <v>1992</v>
      </c>
      <c r="Z937" s="26">
        <v>8</v>
      </c>
      <c r="AA937" s="26">
        <v>29</v>
      </c>
      <c r="AG937" s="26" t="s">
        <v>1931</v>
      </c>
      <c r="AI937" s="26" t="s">
        <v>48</v>
      </c>
      <c r="AJ937" s="26" t="s">
        <v>63</v>
      </c>
      <c r="AK937" s="26" t="s">
        <v>64</v>
      </c>
      <c r="AL937" s="26" t="b">
        <v>1</v>
      </c>
      <c r="AM937" s="26" t="b">
        <v>0</v>
      </c>
      <c r="AP937" t="s">
        <v>3631</v>
      </c>
      <c r="AQ937" t="s">
        <v>3632</v>
      </c>
      <c r="AR937" t="s">
        <v>3633</v>
      </c>
      <c r="AS937" t="s">
        <v>3634</v>
      </c>
      <c r="AT937" s="44" t="s">
        <v>48</v>
      </c>
      <c r="AU937" t="s">
        <v>63</v>
      </c>
      <c r="AV937" t="s">
        <v>3636</v>
      </c>
      <c r="AW937" t="s">
        <v>3636</v>
      </c>
      <c r="AX937" t="s">
        <v>3638</v>
      </c>
      <c r="AY937" t="s">
        <v>3636</v>
      </c>
      <c r="AZ937" t="s">
        <v>3637</v>
      </c>
      <c r="BA937" t="s">
        <v>3630</v>
      </c>
      <c r="BB937"/>
    </row>
    <row r="938" spans="1:54" s="26" customFormat="1" x14ac:dyDescent="0.45">
      <c r="A938" s="25">
        <v>45763.429224537038</v>
      </c>
      <c r="B938" s="26">
        <v>950994899</v>
      </c>
      <c r="C938" s="26" t="s">
        <v>3568</v>
      </c>
      <c r="D938" s="26">
        <v>1</v>
      </c>
      <c r="E938" s="26" t="s">
        <v>65</v>
      </c>
      <c r="G938" s="26">
        <v>3930</v>
      </c>
      <c r="H938" s="26" t="s">
        <v>1509</v>
      </c>
      <c r="I938" s="26">
        <v>1998</v>
      </c>
      <c r="J938" s="26" t="s">
        <v>1510</v>
      </c>
      <c r="K938" s="26" t="s">
        <v>1511</v>
      </c>
      <c r="L938" s="26" t="s">
        <v>1512</v>
      </c>
      <c r="M938" s="26" t="s">
        <v>1277</v>
      </c>
      <c r="N938" s="26" t="s">
        <v>77</v>
      </c>
      <c r="O938" s="26" t="s">
        <v>852</v>
      </c>
      <c r="P938" s="38" t="s">
        <v>3595</v>
      </c>
      <c r="Q938" s="26">
        <v>0</v>
      </c>
      <c r="R938" s="26">
        <v>43.121899999999997</v>
      </c>
      <c r="S938" s="26">
        <v>76.798299999999998</v>
      </c>
      <c r="T938" s="26" t="s">
        <v>1932</v>
      </c>
      <c r="U938" s="26" t="s">
        <v>1933</v>
      </c>
      <c r="V938" s="26" t="s">
        <v>106</v>
      </c>
      <c r="X938" s="26">
        <v>50000</v>
      </c>
      <c r="Y938" s="26">
        <v>1998</v>
      </c>
      <c r="Z938" s="26">
        <v>8</v>
      </c>
      <c r="AA938" s="26">
        <v>28</v>
      </c>
      <c r="AG938" s="26" t="s">
        <v>2313</v>
      </c>
      <c r="AI938" s="26" t="s">
        <v>48</v>
      </c>
      <c r="AJ938" s="26" t="s">
        <v>1934</v>
      </c>
      <c r="AK938" s="26" t="s">
        <v>1935</v>
      </c>
      <c r="AL938" s="26" t="b">
        <v>1</v>
      </c>
      <c r="AM938" s="26" t="b">
        <v>0</v>
      </c>
      <c r="AP938" t="s">
        <v>3631</v>
      </c>
      <c r="AQ938" t="s">
        <v>3632</v>
      </c>
      <c r="AR938" t="s">
        <v>3633</v>
      </c>
      <c r="AS938" t="s">
        <v>3634</v>
      </c>
      <c r="AT938" s="44" t="s">
        <v>48</v>
      </c>
      <c r="AU938" t="s">
        <v>1934</v>
      </c>
      <c r="AV938" t="s">
        <v>4420</v>
      </c>
      <c r="AW938" t="s">
        <v>4420</v>
      </c>
      <c r="AX938" t="s">
        <v>4422</v>
      </c>
      <c r="AY938" t="s">
        <v>4420</v>
      </c>
      <c r="AZ938" t="s">
        <v>4421</v>
      </c>
      <c r="BA938" t="s">
        <v>3630</v>
      </c>
      <c r="BB938"/>
    </row>
    <row r="939" spans="1:54" s="26" customFormat="1" x14ac:dyDescent="0.45">
      <c r="A939" s="25">
        <v>45763.42496527778</v>
      </c>
      <c r="B939" s="26">
        <v>950994899</v>
      </c>
      <c r="C939" s="26" t="s">
        <v>3568</v>
      </c>
      <c r="D939" s="26">
        <v>1</v>
      </c>
      <c r="E939" s="26" t="s">
        <v>277</v>
      </c>
      <c r="G939" s="26">
        <v>3930</v>
      </c>
      <c r="H939" s="26" t="s">
        <v>1509</v>
      </c>
      <c r="I939" s="26">
        <v>1998</v>
      </c>
      <c r="J939" s="26" t="s">
        <v>1510</v>
      </c>
      <c r="K939" s="26" t="s">
        <v>1511</v>
      </c>
      <c r="L939" s="26" t="s">
        <v>1512</v>
      </c>
      <c r="M939" s="26" t="s">
        <v>1277</v>
      </c>
      <c r="N939" s="26" t="s">
        <v>77</v>
      </c>
      <c r="O939" s="26" t="s">
        <v>852</v>
      </c>
      <c r="P939" s="26" t="s">
        <v>919</v>
      </c>
      <c r="Q939" s="26">
        <v>0</v>
      </c>
      <c r="R939" s="26">
        <v>43.2425</v>
      </c>
      <c r="S939" s="26">
        <v>76.906899999999993</v>
      </c>
      <c r="T939" s="26" t="s">
        <v>1936</v>
      </c>
      <c r="U939" s="26" t="s">
        <v>1937</v>
      </c>
      <c r="V939" s="26" t="s">
        <v>106</v>
      </c>
      <c r="X939" s="26">
        <v>30000</v>
      </c>
      <c r="Y939" s="26">
        <v>1984</v>
      </c>
      <c r="AG939" s="26" t="s">
        <v>1938</v>
      </c>
      <c r="AI939" s="26" t="s">
        <v>48</v>
      </c>
      <c r="AJ939" s="26" t="s">
        <v>998</v>
      </c>
      <c r="AK939" s="26" t="s">
        <v>999</v>
      </c>
      <c r="AL939" s="26" t="b">
        <v>1</v>
      </c>
      <c r="AM939" s="26" t="b">
        <v>0</v>
      </c>
      <c r="AP939" t="s">
        <v>3631</v>
      </c>
      <c r="AQ939" t="s">
        <v>3632</v>
      </c>
      <c r="AR939" t="s">
        <v>3633</v>
      </c>
      <c r="AS939" t="s">
        <v>3634</v>
      </c>
      <c r="AT939" s="44" t="s">
        <v>48</v>
      </c>
      <c r="AU939" t="s">
        <v>998</v>
      </c>
      <c r="AV939" t="s">
        <v>3869</v>
      </c>
      <c r="AW939" t="s">
        <v>3869</v>
      </c>
      <c r="AX939" t="s">
        <v>3657</v>
      </c>
      <c r="AY939" t="s">
        <v>3869</v>
      </c>
      <c r="AZ939" t="s">
        <v>3870</v>
      </c>
      <c r="BA939" t="s">
        <v>3630</v>
      </c>
      <c r="BB939"/>
    </row>
    <row r="940" spans="1:54" s="26" customFormat="1" x14ac:dyDescent="0.45">
      <c r="A940" s="25">
        <v>45763.424745370372</v>
      </c>
      <c r="B940" s="26">
        <v>950994899</v>
      </c>
      <c r="C940" s="26" t="s">
        <v>3568</v>
      </c>
      <c r="D940" s="26">
        <v>1</v>
      </c>
      <c r="E940" s="26" t="s">
        <v>277</v>
      </c>
      <c r="G940" s="26">
        <v>3930</v>
      </c>
      <c r="H940" s="26" t="s">
        <v>1509</v>
      </c>
      <c r="I940" s="26">
        <v>1998</v>
      </c>
      <c r="J940" s="26" t="s">
        <v>1510</v>
      </c>
      <c r="K940" s="26" t="s">
        <v>1511</v>
      </c>
      <c r="L940" s="26" t="s">
        <v>1512</v>
      </c>
      <c r="M940" s="26" t="s">
        <v>1277</v>
      </c>
      <c r="N940" s="26" t="s">
        <v>77</v>
      </c>
      <c r="O940" s="26" t="s">
        <v>852</v>
      </c>
      <c r="P940" s="26" t="s">
        <v>919</v>
      </c>
      <c r="Q940" s="26">
        <v>0</v>
      </c>
      <c r="R940" s="26">
        <v>43.2425</v>
      </c>
      <c r="S940" s="26">
        <v>76.906899999999993</v>
      </c>
      <c r="T940" s="26" t="s">
        <v>1936</v>
      </c>
      <c r="U940" s="26" t="s">
        <v>1937</v>
      </c>
      <c r="V940" s="26" t="s">
        <v>106</v>
      </c>
      <c r="X940" s="26">
        <v>30000</v>
      </c>
      <c r="Y940" s="26">
        <v>1936</v>
      </c>
      <c r="AG940" s="26" t="s">
        <v>1939</v>
      </c>
      <c r="AI940" s="26" t="s">
        <v>48</v>
      </c>
      <c r="AJ940" s="26" t="s">
        <v>998</v>
      </c>
      <c r="AK940" s="26" t="s">
        <v>999</v>
      </c>
      <c r="AL940" s="26" t="b">
        <v>1</v>
      </c>
      <c r="AM940" s="26" t="b">
        <v>0</v>
      </c>
      <c r="AP940" t="s">
        <v>3631</v>
      </c>
      <c r="AQ940" t="s">
        <v>3632</v>
      </c>
      <c r="AR940" t="s">
        <v>3633</v>
      </c>
      <c r="AS940" t="s">
        <v>3634</v>
      </c>
      <c r="AT940" s="44" t="s">
        <v>48</v>
      </c>
      <c r="AU940" t="s">
        <v>998</v>
      </c>
      <c r="AV940" t="s">
        <v>3869</v>
      </c>
      <c r="AW940" t="s">
        <v>3869</v>
      </c>
      <c r="AX940" t="s">
        <v>3657</v>
      </c>
      <c r="AY940" t="s">
        <v>3869</v>
      </c>
      <c r="AZ940" t="s">
        <v>3870</v>
      </c>
      <c r="BA940" t="s">
        <v>3630</v>
      </c>
      <c r="BB940"/>
    </row>
    <row r="941" spans="1:54" s="26" customFormat="1" x14ac:dyDescent="0.45">
      <c r="A941" s="25">
        <v>45763.424398148149</v>
      </c>
      <c r="B941" s="26">
        <v>950994899</v>
      </c>
      <c r="C941" s="26" t="s">
        <v>3568</v>
      </c>
      <c r="D941" s="26">
        <v>1</v>
      </c>
      <c r="E941" s="26" t="s">
        <v>277</v>
      </c>
      <c r="G941" s="26">
        <v>3930</v>
      </c>
      <c r="H941" s="26" t="s">
        <v>1509</v>
      </c>
      <c r="I941" s="26">
        <v>1998</v>
      </c>
      <c r="J941" s="26" t="s">
        <v>1510</v>
      </c>
      <c r="K941" s="26" t="s">
        <v>1511</v>
      </c>
      <c r="L941" s="26" t="s">
        <v>1512</v>
      </c>
      <c r="M941" s="26" t="s">
        <v>1277</v>
      </c>
      <c r="N941" s="26" t="s">
        <v>77</v>
      </c>
      <c r="O941" s="26" t="s">
        <v>852</v>
      </c>
      <c r="P941" s="26" t="s">
        <v>919</v>
      </c>
      <c r="Q941" s="26">
        <v>0</v>
      </c>
      <c r="R941" s="26">
        <v>43.2425</v>
      </c>
      <c r="S941" s="26">
        <v>76.906899999999993</v>
      </c>
      <c r="T941" s="26" t="s">
        <v>1936</v>
      </c>
      <c r="U941" s="26" t="s">
        <v>1937</v>
      </c>
      <c r="V941" s="26" t="s">
        <v>106</v>
      </c>
      <c r="X941" s="26">
        <v>30000</v>
      </c>
      <c r="Y941" s="26">
        <v>1937</v>
      </c>
      <c r="AG941" s="26" t="s">
        <v>1940</v>
      </c>
      <c r="AI941" s="26" t="s">
        <v>48</v>
      </c>
      <c r="AJ941" s="26" t="s">
        <v>998</v>
      </c>
      <c r="AK941" s="26" t="s">
        <v>999</v>
      </c>
      <c r="AL941" s="26" t="b">
        <v>1</v>
      </c>
      <c r="AM941" s="26" t="b">
        <v>0</v>
      </c>
      <c r="AP941" t="s">
        <v>3631</v>
      </c>
      <c r="AQ941" t="s">
        <v>3632</v>
      </c>
      <c r="AR941" t="s">
        <v>3633</v>
      </c>
      <c r="AS941" t="s">
        <v>3634</v>
      </c>
      <c r="AT941" s="44" t="s">
        <v>48</v>
      </c>
      <c r="AU941" t="s">
        <v>998</v>
      </c>
      <c r="AV941" t="s">
        <v>3869</v>
      </c>
      <c r="AW941" t="s">
        <v>3869</v>
      </c>
      <c r="AX941" t="s">
        <v>3657</v>
      </c>
      <c r="AY941" t="s">
        <v>3869</v>
      </c>
      <c r="AZ941" t="s">
        <v>3870</v>
      </c>
      <c r="BA941" t="s">
        <v>3630</v>
      </c>
      <c r="BB941"/>
    </row>
    <row r="942" spans="1:54" s="26" customFormat="1" x14ac:dyDescent="0.45">
      <c r="A942" s="25">
        <v>45763.422002314823</v>
      </c>
      <c r="B942" s="26">
        <v>950994899</v>
      </c>
      <c r="C942" s="26" t="s">
        <v>3568</v>
      </c>
      <c r="D942" s="26">
        <v>1</v>
      </c>
      <c r="E942" s="26" t="s">
        <v>65</v>
      </c>
      <c r="G942" s="26">
        <v>3930</v>
      </c>
      <c r="H942" s="26" t="s">
        <v>1509</v>
      </c>
      <c r="I942" s="26">
        <v>1998</v>
      </c>
      <c r="J942" s="26" t="s">
        <v>1510</v>
      </c>
      <c r="K942" s="26" t="s">
        <v>1511</v>
      </c>
      <c r="L942" s="26" t="s">
        <v>1512</v>
      </c>
      <c r="M942" s="26" t="s">
        <v>1277</v>
      </c>
      <c r="N942" s="26" t="s">
        <v>77</v>
      </c>
      <c r="O942" s="26" t="s">
        <v>852</v>
      </c>
      <c r="P942" s="26" t="s">
        <v>1941</v>
      </c>
      <c r="Q942" s="26">
        <v>0</v>
      </c>
      <c r="R942" s="26">
        <v>43.216700000000003</v>
      </c>
      <c r="S942" s="26">
        <v>77.332400000000007</v>
      </c>
      <c r="T942" s="26" t="s">
        <v>1506</v>
      </c>
      <c r="U942" s="26" t="s">
        <v>1507</v>
      </c>
      <c r="V942" s="26" t="s">
        <v>106</v>
      </c>
      <c r="X942" s="26">
        <v>4500</v>
      </c>
      <c r="Y942" s="26">
        <v>1984</v>
      </c>
      <c r="Z942" s="26">
        <v>9</v>
      </c>
      <c r="AA942" s="26">
        <v>17</v>
      </c>
      <c r="AG942" s="26" t="s">
        <v>140</v>
      </c>
      <c r="AI942" s="26" t="s">
        <v>48</v>
      </c>
      <c r="AJ942" s="26" t="s">
        <v>1942</v>
      </c>
      <c r="AK942" s="26" t="s">
        <v>1943</v>
      </c>
      <c r="AL942" s="26" t="b">
        <v>1</v>
      </c>
      <c r="AM942" s="26" t="b">
        <v>1</v>
      </c>
      <c r="AN942" s="26" t="s">
        <v>462</v>
      </c>
      <c r="AP942" t="s">
        <v>3631</v>
      </c>
      <c r="AQ942" t="s">
        <v>3632</v>
      </c>
      <c r="AR942" t="s">
        <v>3633</v>
      </c>
      <c r="AS942" t="s">
        <v>3634</v>
      </c>
      <c r="AT942" s="28" t="s">
        <v>48</v>
      </c>
      <c r="AU942" t="s">
        <v>1942</v>
      </c>
      <c r="AV942" t="s">
        <v>4425</v>
      </c>
      <c r="AW942" t="s">
        <v>4425</v>
      </c>
      <c r="AX942" t="s">
        <v>4426</v>
      </c>
      <c r="AY942" t="s">
        <v>4423</v>
      </c>
      <c r="AZ942" t="s">
        <v>4424</v>
      </c>
      <c r="BA942" t="s">
        <v>3630</v>
      </c>
      <c r="BB942" t="s">
        <v>4724</v>
      </c>
    </row>
    <row r="943" spans="1:54" s="26" customFormat="1" x14ac:dyDescent="0.45">
      <c r="A943" s="25">
        <v>45763.415914351848</v>
      </c>
      <c r="B943" s="26">
        <v>950994899</v>
      </c>
      <c r="C943" s="26" t="s">
        <v>3568</v>
      </c>
      <c r="D943" s="26">
        <v>1</v>
      </c>
      <c r="E943" s="26" t="s">
        <v>277</v>
      </c>
      <c r="G943" s="26">
        <v>3930</v>
      </c>
      <c r="H943" s="26" t="s">
        <v>1509</v>
      </c>
      <c r="I943" s="26">
        <v>1998</v>
      </c>
      <c r="J943" s="26" t="s">
        <v>1510</v>
      </c>
      <c r="K943" s="26" t="s">
        <v>1511</v>
      </c>
      <c r="L943" s="26" t="s">
        <v>1512</v>
      </c>
      <c r="M943" s="26" t="s">
        <v>1277</v>
      </c>
      <c r="N943" s="26" t="s">
        <v>77</v>
      </c>
      <c r="O943" s="26" t="s">
        <v>852</v>
      </c>
      <c r="P943" s="26" t="s">
        <v>1944</v>
      </c>
      <c r="Q943" s="26">
        <v>0</v>
      </c>
      <c r="R943" s="26">
        <v>43.088999999999999</v>
      </c>
      <c r="S943" s="26">
        <v>77.000799999999998</v>
      </c>
      <c r="T943" s="26" t="s">
        <v>1945</v>
      </c>
      <c r="U943" s="26" t="s">
        <v>1946</v>
      </c>
      <c r="V943" s="26" t="s">
        <v>106</v>
      </c>
      <c r="X943" s="26">
        <v>50000</v>
      </c>
      <c r="Y943" s="26">
        <v>1978</v>
      </c>
      <c r="AG943" s="26" t="s">
        <v>1947</v>
      </c>
      <c r="AI943" s="26" t="s">
        <v>48</v>
      </c>
      <c r="AJ943" s="26" t="s">
        <v>1948</v>
      </c>
      <c r="AK943" s="26" t="s">
        <v>1949</v>
      </c>
      <c r="AL943" s="26" t="b">
        <v>1</v>
      </c>
      <c r="AM943" s="26" t="b">
        <v>0</v>
      </c>
      <c r="AP943" t="s">
        <v>3631</v>
      </c>
      <c r="AQ943" t="s">
        <v>3632</v>
      </c>
      <c r="AR943" t="s">
        <v>3633</v>
      </c>
      <c r="AS943" t="s">
        <v>3634</v>
      </c>
      <c r="AT943" s="44" t="s">
        <v>48</v>
      </c>
      <c r="AU943" t="s">
        <v>1948</v>
      </c>
      <c r="AV943" t="s">
        <v>4427</v>
      </c>
      <c r="AW943" t="s">
        <v>4427</v>
      </c>
      <c r="AX943" t="s">
        <v>3657</v>
      </c>
      <c r="AY943" t="s">
        <v>4427</v>
      </c>
      <c r="AZ943" t="s">
        <v>4428</v>
      </c>
      <c r="BA943" t="s">
        <v>3630</v>
      </c>
      <c r="BB943"/>
    </row>
    <row r="944" spans="1:54" s="10" customFormat="1" x14ac:dyDescent="0.45">
      <c r="A944" s="9">
        <v>45763.408738425933</v>
      </c>
      <c r="B944" s="10">
        <v>412819044</v>
      </c>
      <c r="C944" s="10" t="s">
        <v>3565</v>
      </c>
      <c r="D944" s="10">
        <v>20</v>
      </c>
      <c r="E944" s="10" t="s">
        <v>1952</v>
      </c>
      <c r="F944" s="10" t="s">
        <v>836</v>
      </c>
      <c r="G944" s="10">
        <v>3805</v>
      </c>
      <c r="H944" s="10" t="s">
        <v>53</v>
      </c>
      <c r="I944" s="10">
        <v>1998</v>
      </c>
      <c r="J944" s="10" t="s">
        <v>1953</v>
      </c>
      <c r="K944" s="10" t="s">
        <v>1954</v>
      </c>
      <c r="L944" s="10" t="s">
        <v>1955</v>
      </c>
      <c r="M944" s="10" t="s">
        <v>39</v>
      </c>
      <c r="N944" s="10" t="s">
        <v>77</v>
      </c>
      <c r="O944" s="10" t="s">
        <v>893</v>
      </c>
      <c r="P944" s="10" t="s">
        <v>1788</v>
      </c>
      <c r="Q944" s="10">
        <v>0</v>
      </c>
      <c r="R944" s="10">
        <v>43.166859000000002</v>
      </c>
      <c r="S944" s="10">
        <v>76.408816000000002</v>
      </c>
      <c r="T944" s="10" t="s">
        <v>1789</v>
      </c>
      <c r="U944" s="10" t="s">
        <v>1790</v>
      </c>
      <c r="V944" s="10" t="s">
        <v>106</v>
      </c>
      <c r="X944" s="10">
        <v>3000</v>
      </c>
      <c r="Y944" s="10">
        <v>1995</v>
      </c>
      <c r="Z944" s="10">
        <v>4</v>
      </c>
      <c r="AA944" s="10">
        <v>29</v>
      </c>
      <c r="AB944" s="10">
        <v>1997</v>
      </c>
      <c r="AC944" s="10">
        <v>4</v>
      </c>
      <c r="AD944" s="10">
        <v>27</v>
      </c>
      <c r="AG944" s="10" t="s">
        <v>566</v>
      </c>
      <c r="AI944" s="10" t="s">
        <v>48</v>
      </c>
      <c r="AJ944" s="10" t="s">
        <v>1950</v>
      </c>
      <c r="AK944" s="10" t="s">
        <v>1951</v>
      </c>
      <c r="AL944" s="10" t="b">
        <v>1</v>
      </c>
      <c r="AM944" s="10" t="b">
        <v>0</v>
      </c>
      <c r="AP944" t="s">
        <v>3631</v>
      </c>
      <c r="AQ944" t="s">
        <v>3632</v>
      </c>
      <c r="AR944" t="s">
        <v>3633</v>
      </c>
      <c r="AS944" t="s">
        <v>3634</v>
      </c>
      <c r="AT944" s="44" t="s">
        <v>48</v>
      </c>
      <c r="AU944" t="s">
        <v>1950</v>
      </c>
      <c r="AV944" t="s">
        <v>3880</v>
      </c>
      <c r="AW944" t="s">
        <v>3880</v>
      </c>
      <c r="AX944" t="s">
        <v>3858</v>
      </c>
      <c r="AY944" t="s">
        <v>3880</v>
      </c>
      <c r="AZ944" t="s">
        <v>3879</v>
      </c>
      <c r="BA944" t="s">
        <v>3630</v>
      </c>
      <c r="BB944" t="s">
        <v>4701</v>
      </c>
    </row>
    <row r="945" spans="1:54" x14ac:dyDescent="0.45">
      <c r="A945" s="1">
        <v>45763.408726851849</v>
      </c>
      <c r="B945">
        <v>911269241</v>
      </c>
      <c r="C945" t="s">
        <v>3567</v>
      </c>
      <c r="D945">
        <v>1</v>
      </c>
      <c r="E945" t="s">
        <v>277</v>
      </c>
      <c r="F945" t="s">
        <v>40</v>
      </c>
      <c r="G945">
        <v>2679</v>
      </c>
      <c r="H945" t="s">
        <v>1422</v>
      </c>
      <c r="I945">
        <v>1999</v>
      </c>
      <c r="J945" t="s">
        <v>1960</v>
      </c>
      <c r="K945" t="s">
        <v>1961</v>
      </c>
      <c r="L945" t="s">
        <v>1962</v>
      </c>
      <c r="M945" t="s">
        <v>39</v>
      </c>
      <c r="N945" t="s">
        <v>188</v>
      </c>
      <c r="O945" t="s">
        <v>41</v>
      </c>
      <c r="P945" t="s">
        <v>1956</v>
      </c>
      <c r="Q945">
        <v>0</v>
      </c>
      <c r="R945">
        <v>44.810912000000002</v>
      </c>
      <c r="S945">
        <v>76.270511999999997</v>
      </c>
      <c r="T945" t="s">
        <v>1957</v>
      </c>
      <c r="U945" t="s">
        <v>1958</v>
      </c>
      <c r="V945" t="s">
        <v>106</v>
      </c>
      <c r="X945">
        <v>2500</v>
      </c>
      <c r="Y945">
        <v>1994</v>
      </c>
      <c r="Z945">
        <v>5</v>
      </c>
      <c r="AA945"/>
      <c r="AB945">
        <v>1994</v>
      </c>
      <c r="AC945">
        <v>8</v>
      </c>
      <c r="AD945"/>
      <c r="AE945" t="s">
        <v>1959</v>
      </c>
      <c r="AG945" t="s">
        <v>1450</v>
      </c>
      <c r="AI945" t="s">
        <v>48</v>
      </c>
      <c r="AJ945" t="s">
        <v>961</v>
      </c>
      <c r="AL945" t="b">
        <v>0</v>
      </c>
      <c r="AM945" t="b">
        <v>0</v>
      </c>
      <c r="AP945" t="s">
        <v>3631</v>
      </c>
      <c r="AQ945" t="s">
        <v>3632</v>
      </c>
      <c r="AR945" t="s">
        <v>3633</v>
      </c>
      <c r="AS945" t="s">
        <v>3634</v>
      </c>
      <c r="AT945" s="44" t="s">
        <v>48</v>
      </c>
      <c r="AU945" t="s">
        <v>961</v>
      </c>
      <c r="AV945" t="s">
        <v>3644</v>
      </c>
      <c r="AW945" t="s">
        <v>961</v>
      </c>
      <c r="AX945" t="s">
        <v>3924</v>
      </c>
      <c r="AY945" t="s">
        <v>961</v>
      </c>
      <c r="AZ945" t="s">
        <v>4429</v>
      </c>
      <c r="BA945" t="s">
        <v>3643</v>
      </c>
    </row>
    <row r="946" spans="1:54" x14ac:dyDescent="0.45">
      <c r="A946" s="1">
        <v>45763.408194444448</v>
      </c>
      <c r="B946">
        <v>911269241</v>
      </c>
      <c r="C946" t="s">
        <v>3567</v>
      </c>
      <c r="D946">
        <v>1</v>
      </c>
      <c r="E946" t="s">
        <v>277</v>
      </c>
      <c r="F946" t="s">
        <v>40</v>
      </c>
      <c r="G946">
        <v>2679</v>
      </c>
      <c r="H946" t="s">
        <v>1422</v>
      </c>
      <c r="I946">
        <v>1999</v>
      </c>
      <c r="J946" t="s">
        <v>1960</v>
      </c>
      <c r="K946" t="s">
        <v>1961</v>
      </c>
      <c r="L946" t="s">
        <v>1962</v>
      </c>
      <c r="M946" t="s">
        <v>39</v>
      </c>
      <c r="N946" t="s">
        <v>188</v>
      </c>
      <c r="O946" t="s">
        <v>41</v>
      </c>
      <c r="P946" t="s">
        <v>1956</v>
      </c>
      <c r="Q946">
        <v>0</v>
      </c>
      <c r="R946">
        <v>44.810912000000002</v>
      </c>
      <c r="S946">
        <v>76.270511999999997</v>
      </c>
      <c r="T946" t="s">
        <v>1957</v>
      </c>
      <c r="U946" t="s">
        <v>1958</v>
      </c>
      <c r="V946" t="s">
        <v>106</v>
      </c>
      <c r="X946">
        <v>2500</v>
      </c>
      <c r="Y946">
        <v>1994</v>
      </c>
      <c r="Z946">
        <v>5</v>
      </c>
      <c r="AA946"/>
      <c r="AB946">
        <v>1994</v>
      </c>
      <c r="AC946">
        <v>8</v>
      </c>
      <c r="AD946"/>
      <c r="AE946" t="s">
        <v>1959</v>
      </c>
      <c r="AG946" t="s">
        <v>1450</v>
      </c>
      <c r="AI946" t="s">
        <v>274</v>
      </c>
      <c r="AJ946" t="s">
        <v>347</v>
      </c>
      <c r="AL946" t="b">
        <v>0</v>
      </c>
      <c r="AM946" t="b">
        <v>0</v>
      </c>
      <c r="AP946" t="s">
        <v>3631</v>
      </c>
      <c r="AQ946" t="s">
        <v>3632</v>
      </c>
      <c r="AR946" t="s">
        <v>3633</v>
      </c>
      <c r="AS946" t="s">
        <v>3634</v>
      </c>
      <c r="AT946" s="44" t="s">
        <v>274</v>
      </c>
      <c r="AU946" t="s">
        <v>347</v>
      </c>
      <c r="AV946" t="s">
        <v>3644</v>
      </c>
      <c r="AW946" t="s">
        <v>347</v>
      </c>
      <c r="AX946" t="s">
        <v>3709</v>
      </c>
      <c r="AY946" t="s">
        <v>347</v>
      </c>
      <c r="AZ946" t="s">
        <v>4430</v>
      </c>
      <c r="BA946" t="s">
        <v>3643</v>
      </c>
    </row>
    <row r="947" spans="1:54" x14ac:dyDescent="0.45">
      <c r="A947" s="1">
        <v>45763.40788194444</v>
      </c>
      <c r="B947">
        <v>911269241</v>
      </c>
      <c r="C947" t="s">
        <v>3567</v>
      </c>
      <c r="D947">
        <v>1</v>
      </c>
      <c r="E947" t="s">
        <v>277</v>
      </c>
      <c r="F947" t="s">
        <v>40</v>
      </c>
      <c r="G947">
        <v>2679</v>
      </c>
      <c r="H947" t="s">
        <v>1422</v>
      </c>
      <c r="I947">
        <v>1999</v>
      </c>
      <c r="J947" t="s">
        <v>1960</v>
      </c>
      <c r="K947" t="s">
        <v>1961</v>
      </c>
      <c r="L947" t="s">
        <v>1962</v>
      </c>
      <c r="M947" t="s">
        <v>39</v>
      </c>
      <c r="N947" t="s">
        <v>188</v>
      </c>
      <c r="O947" t="s">
        <v>41</v>
      </c>
      <c r="P947" t="s">
        <v>1956</v>
      </c>
      <c r="Q947">
        <v>0</v>
      </c>
      <c r="R947">
        <v>44.810912000000002</v>
      </c>
      <c r="S947">
        <v>76.270511999999997</v>
      </c>
      <c r="T947" t="s">
        <v>1957</v>
      </c>
      <c r="U947" t="s">
        <v>1958</v>
      </c>
      <c r="V947" t="s">
        <v>106</v>
      </c>
      <c r="X947">
        <v>2500</v>
      </c>
      <c r="Y947">
        <v>1994</v>
      </c>
      <c r="Z947">
        <v>5</v>
      </c>
      <c r="AA947"/>
      <c r="AB947">
        <v>1994</v>
      </c>
      <c r="AC947">
        <v>8</v>
      </c>
      <c r="AD947"/>
      <c r="AE947" t="s">
        <v>1959</v>
      </c>
      <c r="AG947" t="s">
        <v>1450</v>
      </c>
      <c r="AI947" t="s">
        <v>229</v>
      </c>
      <c r="AJ947" t="s">
        <v>686</v>
      </c>
      <c r="AL947" t="b">
        <v>0</v>
      </c>
      <c r="AM947" t="b">
        <v>0</v>
      </c>
      <c r="AP947" t="s">
        <v>3631</v>
      </c>
      <c r="AQ947" t="s">
        <v>3632</v>
      </c>
      <c r="AR947" t="s">
        <v>3633</v>
      </c>
      <c r="AS947" t="s">
        <v>3634</v>
      </c>
      <c r="AT947" s="44" t="s">
        <v>229</v>
      </c>
      <c r="AU947" t="s">
        <v>686</v>
      </c>
      <c r="AV947" t="s">
        <v>3644</v>
      </c>
      <c r="AW947" t="s">
        <v>686</v>
      </c>
      <c r="AX947" t="s">
        <v>4683</v>
      </c>
      <c r="AY947" t="s">
        <v>686</v>
      </c>
      <c r="AZ947" t="s">
        <v>4682</v>
      </c>
      <c r="BA947" t="s">
        <v>3643</v>
      </c>
    </row>
    <row r="948" spans="1:54" x14ac:dyDescent="0.45">
      <c r="A948" s="1">
        <v>45763.407569444447</v>
      </c>
      <c r="B948">
        <v>911269241</v>
      </c>
      <c r="C948" t="s">
        <v>3567</v>
      </c>
      <c r="D948">
        <v>1</v>
      </c>
      <c r="E948" t="s">
        <v>277</v>
      </c>
      <c r="F948" t="s">
        <v>40</v>
      </c>
      <c r="G948">
        <v>2679</v>
      </c>
      <c r="H948" t="s">
        <v>1422</v>
      </c>
      <c r="I948">
        <v>1999</v>
      </c>
      <c r="J948" t="s">
        <v>1960</v>
      </c>
      <c r="K948" t="s">
        <v>1961</v>
      </c>
      <c r="L948" t="s">
        <v>1962</v>
      </c>
      <c r="M948" t="s">
        <v>39</v>
      </c>
      <c r="N948" t="s">
        <v>188</v>
      </c>
      <c r="O948" t="s">
        <v>41</v>
      </c>
      <c r="P948" t="s">
        <v>1956</v>
      </c>
      <c r="Q948">
        <v>0</v>
      </c>
      <c r="R948">
        <v>44.810912000000002</v>
      </c>
      <c r="S948">
        <v>76.270511999999997</v>
      </c>
      <c r="T948" t="s">
        <v>1957</v>
      </c>
      <c r="U948" t="s">
        <v>1958</v>
      </c>
      <c r="V948" t="s">
        <v>106</v>
      </c>
      <c r="X948">
        <v>2500</v>
      </c>
      <c r="Y948">
        <v>1994</v>
      </c>
      <c r="Z948">
        <v>5</v>
      </c>
      <c r="AA948"/>
      <c r="AB948">
        <v>1994</v>
      </c>
      <c r="AC948">
        <v>8</v>
      </c>
      <c r="AD948"/>
      <c r="AE948" t="s">
        <v>1959</v>
      </c>
      <c r="AG948" t="s">
        <v>1450</v>
      </c>
      <c r="AI948" t="s">
        <v>229</v>
      </c>
      <c r="AJ948" t="s">
        <v>1441</v>
      </c>
      <c r="AL948" t="b">
        <v>0</v>
      </c>
      <c r="AM948" t="b">
        <v>0</v>
      </c>
      <c r="AP948" t="s">
        <v>3631</v>
      </c>
      <c r="AQ948" t="s">
        <v>3632</v>
      </c>
      <c r="AR948" t="s">
        <v>3633</v>
      </c>
      <c r="AS948" t="s">
        <v>3634</v>
      </c>
      <c r="AT948" s="44" t="s">
        <v>229</v>
      </c>
      <c r="AU948" t="s">
        <v>1441</v>
      </c>
      <c r="AV948" t="s">
        <v>3644</v>
      </c>
      <c r="AW948" t="s">
        <v>1441</v>
      </c>
      <c r="AX948" t="s">
        <v>4244</v>
      </c>
      <c r="AY948" t="s">
        <v>1441</v>
      </c>
      <c r="AZ948" t="s">
        <v>4243</v>
      </c>
      <c r="BA948" t="s">
        <v>3643</v>
      </c>
      <c r="BB948" t="s">
        <v>4711</v>
      </c>
    </row>
    <row r="949" spans="1:54" s="8" customFormat="1" x14ac:dyDescent="0.45">
      <c r="A949" s="7">
        <v>45763.407418981493</v>
      </c>
      <c r="B949" s="8">
        <v>412819044</v>
      </c>
      <c r="C949" s="8" t="s">
        <v>3565</v>
      </c>
      <c r="D949" s="8">
        <v>1</v>
      </c>
      <c r="E949" s="8" t="s">
        <v>65</v>
      </c>
      <c r="F949" s="8" t="s">
        <v>836</v>
      </c>
      <c r="G949" s="8">
        <v>3805</v>
      </c>
      <c r="H949" s="8" t="s">
        <v>53</v>
      </c>
      <c r="I949" s="8">
        <v>1998</v>
      </c>
      <c r="J949" s="8" t="s">
        <v>1953</v>
      </c>
      <c r="K949" s="8" t="s">
        <v>1954</v>
      </c>
      <c r="L949" s="8" t="s">
        <v>1955</v>
      </c>
      <c r="M949" s="8" t="s">
        <v>39</v>
      </c>
      <c r="N949" s="8" t="s">
        <v>77</v>
      </c>
      <c r="O949" s="8" t="s">
        <v>852</v>
      </c>
      <c r="P949" s="8" t="s">
        <v>1963</v>
      </c>
      <c r="Q949" s="8">
        <v>0</v>
      </c>
      <c r="R949" s="8">
        <v>43.083326999999997</v>
      </c>
      <c r="S949" s="8">
        <v>76.790028000000007</v>
      </c>
      <c r="T949" s="8" t="s">
        <v>1964</v>
      </c>
      <c r="U949" s="8" t="s">
        <v>1965</v>
      </c>
      <c r="V949" s="8" t="s">
        <v>106</v>
      </c>
      <c r="X949" s="8">
        <v>5000</v>
      </c>
      <c r="Y949" s="8">
        <v>1983</v>
      </c>
      <c r="Z949" s="8">
        <v>8</v>
      </c>
      <c r="AA949" s="8">
        <v>28</v>
      </c>
      <c r="AG949" s="8" t="s">
        <v>680</v>
      </c>
      <c r="AI949" s="8" t="s">
        <v>48</v>
      </c>
      <c r="AJ949" s="8" t="s">
        <v>1950</v>
      </c>
      <c r="AK949" s="8" t="s">
        <v>1951</v>
      </c>
      <c r="AL949" s="8" t="b">
        <v>1</v>
      </c>
      <c r="AM949" s="8" t="b">
        <v>0</v>
      </c>
      <c r="AP949" t="s">
        <v>3631</v>
      </c>
      <c r="AQ949" t="s">
        <v>3632</v>
      </c>
      <c r="AR949" t="s">
        <v>3633</v>
      </c>
      <c r="AS949" t="s">
        <v>3634</v>
      </c>
      <c r="AT949" s="44" t="s">
        <v>48</v>
      </c>
      <c r="AU949" t="s">
        <v>1950</v>
      </c>
      <c r="AV949" t="s">
        <v>3880</v>
      </c>
      <c r="AW949" t="s">
        <v>3880</v>
      </c>
      <c r="AX949" t="s">
        <v>3858</v>
      </c>
      <c r="AY949" t="s">
        <v>3880</v>
      </c>
      <c r="AZ949" t="s">
        <v>3879</v>
      </c>
      <c r="BA949" t="s">
        <v>3630</v>
      </c>
      <c r="BB949" t="s">
        <v>4701</v>
      </c>
    </row>
    <row r="950" spans="1:54" x14ac:dyDescent="0.45">
      <c r="A950" s="1">
        <v>45763.407118055547</v>
      </c>
      <c r="B950">
        <v>911269241</v>
      </c>
      <c r="C950" t="s">
        <v>3567</v>
      </c>
      <c r="D950">
        <v>1</v>
      </c>
      <c r="E950" t="s">
        <v>277</v>
      </c>
      <c r="F950" t="s">
        <v>40</v>
      </c>
      <c r="G950">
        <v>2679</v>
      </c>
      <c r="H950" t="s">
        <v>1422</v>
      </c>
      <c r="I950">
        <v>1999</v>
      </c>
      <c r="J950" t="s">
        <v>1960</v>
      </c>
      <c r="K950" t="s">
        <v>1961</v>
      </c>
      <c r="L950" t="s">
        <v>1962</v>
      </c>
      <c r="M950" t="s">
        <v>39</v>
      </c>
      <c r="N950" t="s">
        <v>188</v>
      </c>
      <c r="O950" t="s">
        <v>41</v>
      </c>
      <c r="P950" t="s">
        <v>1956</v>
      </c>
      <c r="Q950">
        <v>0</v>
      </c>
      <c r="R950">
        <v>44.810912000000002</v>
      </c>
      <c r="S950">
        <v>76.270511999999997</v>
      </c>
      <c r="T950" t="s">
        <v>1957</v>
      </c>
      <c r="U950" t="s">
        <v>1958</v>
      </c>
      <c r="V950" t="s">
        <v>106</v>
      </c>
      <c r="X950">
        <v>2500</v>
      </c>
      <c r="Y950">
        <v>1994</v>
      </c>
      <c r="Z950">
        <v>5</v>
      </c>
      <c r="AA950"/>
      <c r="AB950">
        <v>1994</v>
      </c>
      <c r="AC950">
        <v>8</v>
      </c>
      <c r="AD950"/>
      <c r="AE950" t="s">
        <v>1959</v>
      </c>
      <c r="AG950" t="s">
        <v>1450</v>
      </c>
      <c r="AI950" t="s">
        <v>229</v>
      </c>
      <c r="AJ950" t="s">
        <v>1441</v>
      </c>
      <c r="AL950" t="b">
        <v>0</v>
      </c>
      <c r="AM950" t="b">
        <v>0</v>
      </c>
      <c r="AP950" t="s">
        <v>3631</v>
      </c>
      <c r="AQ950" t="s">
        <v>3632</v>
      </c>
      <c r="AR950" t="s">
        <v>3633</v>
      </c>
      <c r="AS950" t="s">
        <v>3634</v>
      </c>
      <c r="AT950" s="44" t="s">
        <v>229</v>
      </c>
      <c r="AU950" t="s">
        <v>1441</v>
      </c>
      <c r="AV950" t="s">
        <v>3644</v>
      </c>
      <c r="AW950" t="s">
        <v>1441</v>
      </c>
      <c r="AX950" t="s">
        <v>4244</v>
      </c>
      <c r="AY950" t="s">
        <v>1441</v>
      </c>
      <c r="AZ950" t="s">
        <v>4243</v>
      </c>
      <c r="BA950" t="s">
        <v>3643</v>
      </c>
      <c r="BB950" t="s">
        <v>4712</v>
      </c>
    </row>
    <row r="951" spans="1:54" x14ac:dyDescent="0.45">
      <c r="A951" s="1">
        <v>45763.406701388893</v>
      </c>
      <c r="B951">
        <v>911269241</v>
      </c>
      <c r="C951" t="s">
        <v>3567</v>
      </c>
      <c r="D951">
        <v>1</v>
      </c>
      <c r="E951" t="s">
        <v>277</v>
      </c>
      <c r="F951" t="s">
        <v>40</v>
      </c>
      <c r="G951">
        <v>2679</v>
      </c>
      <c r="H951" t="s">
        <v>1422</v>
      </c>
      <c r="I951">
        <v>1999</v>
      </c>
      <c r="J951" t="s">
        <v>1960</v>
      </c>
      <c r="K951" t="s">
        <v>1961</v>
      </c>
      <c r="L951" t="s">
        <v>1962</v>
      </c>
      <c r="M951" t="s">
        <v>39</v>
      </c>
      <c r="N951" t="s">
        <v>188</v>
      </c>
      <c r="O951" t="s">
        <v>41</v>
      </c>
      <c r="P951" t="s">
        <v>1956</v>
      </c>
      <c r="Q951">
        <v>0</v>
      </c>
      <c r="R951">
        <v>44.810912000000002</v>
      </c>
      <c r="S951">
        <v>76.270511999999997</v>
      </c>
      <c r="T951" t="s">
        <v>1957</v>
      </c>
      <c r="U951" t="s">
        <v>1958</v>
      </c>
      <c r="V951" t="s">
        <v>106</v>
      </c>
      <c r="X951">
        <v>2500</v>
      </c>
      <c r="Y951">
        <v>1994</v>
      </c>
      <c r="Z951">
        <v>5</v>
      </c>
      <c r="AA951"/>
      <c r="AB951">
        <v>1994</v>
      </c>
      <c r="AC951">
        <v>8</v>
      </c>
      <c r="AD951"/>
      <c r="AE951" t="s">
        <v>1959</v>
      </c>
      <c r="AG951" t="s">
        <v>1450</v>
      </c>
      <c r="AI951" t="s">
        <v>490</v>
      </c>
      <c r="AJ951" t="s">
        <v>1152</v>
      </c>
      <c r="AL951" t="b">
        <v>0</v>
      </c>
      <c r="AM951" t="b">
        <v>0</v>
      </c>
      <c r="AP951" t="s">
        <v>3631</v>
      </c>
      <c r="AQ951" t="s">
        <v>3632</v>
      </c>
      <c r="AR951" t="s">
        <v>3633</v>
      </c>
      <c r="AS951" t="s">
        <v>3634</v>
      </c>
      <c r="AT951" s="44" t="s">
        <v>490</v>
      </c>
      <c r="AU951" t="s">
        <v>1152</v>
      </c>
      <c r="AV951" t="s">
        <v>3644</v>
      </c>
      <c r="AW951" t="s">
        <v>1152</v>
      </c>
      <c r="AX951" t="s">
        <v>4252</v>
      </c>
      <c r="AY951" t="s">
        <v>1152</v>
      </c>
      <c r="AZ951" t="s">
        <v>4251</v>
      </c>
      <c r="BA951" t="s">
        <v>3643</v>
      </c>
    </row>
    <row r="952" spans="1:54" x14ac:dyDescent="0.45">
      <c r="A952" s="1">
        <v>45763.406331018523</v>
      </c>
      <c r="B952">
        <v>911269241</v>
      </c>
      <c r="C952" t="s">
        <v>3567</v>
      </c>
      <c r="D952">
        <v>1</v>
      </c>
      <c r="E952" t="s">
        <v>277</v>
      </c>
      <c r="F952" t="s">
        <v>40</v>
      </c>
      <c r="G952">
        <v>2679</v>
      </c>
      <c r="H952" t="s">
        <v>1422</v>
      </c>
      <c r="I952">
        <v>1999</v>
      </c>
      <c r="J952" t="s">
        <v>1960</v>
      </c>
      <c r="K952" t="s">
        <v>1961</v>
      </c>
      <c r="L952" t="s">
        <v>1962</v>
      </c>
      <c r="M952" t="s">
        <v>39</v>
      </c>
      <c r="N952" t="s">
        <v>188</v>
      </c>
      <c r="O952" t="s">
        <v>41</v>
      </c>
      <c r="P952" t="s">
        <v>1956</v>
      </c>
      <c r="Q952">
        <v>0</v>
      </c>
      <c r="R952">
        <v>44.810912000000002</v>
      </c>
      <c r="S952">
        <v>76.270511999999997</v>
      </c>
      <c r="T952" t="s">
        <v>1957</v>
      </c>
      <c r="U952" t="s">
        <v>1958</v>
      </c>
      <c r="V952" t="s">
        <v>106</v>
      </c>
      <c r="X952">
        <v>2500</v>
      </c>
      <c r="Y952">
        <v>1994</v>
      </c>
      <c r="Z952">
        <v>5</v>
      </c>
      <c r="AA952"/>
      <c r="AB952">
        <v>1994</v>
      </c>
      <c r="AC952">
        <v>8</v>
      </c>
      <c r="AD952"/>
      <c r="AE952" t="s">
        <v>1959</v>
      </c>
      <c r="AG952" t="s">
        <v>1450</v>
      </c>
      <c r="AI952" t="s">
        <v>490</v>
      </c>
      <c r="AJ952" t="s">
        <v>1152</v>
      </c>
      <c r="AK952" t="s">
        <v>1156</v>
      </c>
      <c r="AL952" t="b">
        <v>1</v>
      </c>
      <c r="AM952" t="b">
        <v>0</v>
      </c>
      <c r="AP952" t="s">
        <v>3631</v>
      </c>
      <c r="AQ952" t="s">
        <v>3632</v>
      </c>
      <c r="AR952" t="s">
        <v>3633</v>
      </c>
      <c r="AS952" t="s">
        <v>3634</v>
      </c>
      <c r="AT952" s="44" t="s">
        <v>490</v>
      </c>
      <c r="AU952" t="s">
        <v>1152</v>
      </c>
      <c r="AV952" t="s">
        <v>4046</v>
      </c>
      <c r="AW952" t="s">
        <v>4046</v>
      </c>
      <c r="AX952" t="s">
        <v>3648</v>
      </c>
      <c r="AY952" t="s">
        <v>4046</v>
      </c>
      <c r="AZ952" t="s">
        <v>4047</v>
      </c>
      <c r="BA952" t="s">
        <v>3630</v>
      </c>
      <c r="BB952" t="s">
        <v>4699</v>
      </c>
    </row>
    <row r="953" spans="1:54" x14ac:dyDescent="0.45">
      <c r="A953" s="1">
        <v>45763.405752314808</v>
      </c>
      <c r="B953">
        <v>911269241</v>
      </c>
      <c r="C953" t="s">
        <v>3567</v>
      </c>
      <c r="D953">
        <v>1</v>
      </c>
      <c r="E953" t="s">
        <v>277</v>
      </c>
      <c r="F953" t="s">
        <v>40</v>
      </c>
      <c r="G953">
        <v>2679</v>
      </c>
      <c r="H953" t="s">
        <v>1422</v>
      </c>
      <c r="I953">
        <v>1999</v>
      </c>
      <c r="J953" t="s">
        <v>1960</v>
      </c>
      <c r="K953" t="s">
        <v>1961</v>
      </c>
      <c r="L953" t="s">
        <v>1962</v>
      </c>
      <c r="M953" t="s">
        <v>39</v>
      </c>
      <c r="N953" t="s">
        <v>188</v>
      </c>
      <c r="O953" t="s">
        <v>41</v>
      </c>
      <c r="P953" t="s">
        <v>1956</v>
      </c>
      <c r="Q953">
        <v>0</v>
      </c>
      <c r="R953">
        <v>44.810912000000002</v>
      </c>
      <c r="S953">
        <v>76.270511999999997</v>
      </c>
      <c r="T953" t="s">
        <v>1957</v>
      </c>
      <c r="U953" t="s">
        <v>1958</v>
      </c>
      <c r="V953" t="s">
        <v>106</v>
      </c>
      <c r="X953">
        <v>2500</v>
      </c>
      <c r="Y953">
        <v>1994</v>
      </c>
      <c r="Z953">
        <v>5</v>
      </c>
      <c r="AA953"/>
      <c r="AB953">
        <v>1994</v>
      </c>
      <c r="AC953">
        <v>8</v>
      </c>
      <c r="AD953"/>
      <c r="AE953" t="s">
        <v>1959</v>
      </c>
      <c r="AG953" t="s">
        <v>1450</v>
      </c>
      <c r="AI953" t="s">
        <v>127</v>
      </c>
      <c r="AJ953" t="s">
        <v>1089</v>
      </c>
      <c r="AK953" t="s">
        <v>1090</v>
      </c>
      <c r="AL953" t="b">
        <v>1</v>
      </c>
      <c r="AM953" t="b">
        <v>0</v>
      </c>
      <c r="AP953" t="s">
        <v>3631</v>
      </c>
      <c r="AQ953" t="s">
        <v>3632</v>
      </c>
      <c r="AR953" t="s">
        <v>3633</v>
      </c>
      <c r="AS953" t="s">
        <v>3634</v>
      </c>
      <c r="AT953" s="44" t="s">
        <v>127</v>
      </c>
      <c r="AU953" t="s">
        <v>1089</v>
      </c>
      <c r="AV953" t="s">
        <v>3977</v>
      </c>
      <c r="AW953" t="s">
        <v>3977</v>
      </c>
      <c r="AX953" t="s">
        <v>3979</v>
      </c>
      <c r="AY953" t="s">
        <v>3977</v>
      </c>
      <c r="AZ953" t="s">
        <v>3978</v>
      </c>
      <c r="BA953" t="s">
        <v>3630</v>
      </c>
    </row>
    <row r="954" spans="1:54" x14ac:dyDescent="0.45">
      <c r="A954" s="1">
        <v>45763.405439814807</v>
      </c>
      <c r="B954">
        <v>911269241</v>
      </c>
      <c r="C954" t="s">
        <v>3567</v>
      </c>
      <c r="D954">
        <v>1</v>
      </c>
      <c r="E954" t="s">
        <v>277</v>
      </c>
      <c r="F954" t="s">
        <v>40</v>
      </c>
      <c r="G954">
        <v>2679</v>
      </c>
      <c r="H954" t="s">
        <v>1422</v>
      </c>
      <c r="I954">
        <v>1999</v>
      </c>
      <c r="J954" t="s">
        <v>1960</v>
      </c>
      <c r="K954" t="s">
        <v>1961</v>
      </c>
      <c r="L954" t="s">
        <v>1962</v>
      </c>
      <c r="M954" t="s">
        <v>39</v>
      </c>
      <c r="N954" t="s">
        <v>188</v>
      </c>
      <c r="O954" t="s">
        <v>41</v>
      </c>
      <c r="P954" t="s">
        <v>1956</v>
      </c>
      <c r="Q954">
        <v>0</v>
      </c>
      <c r="R954">
        <v>44.810912000000002</v>
      </c>
      <c r="S954">
        <v>76.270511999999997</v>
      </c>
      <c r="T954" t="s">
        <v>1957</v>
      </c>
      <c r="U954" t="s">
        <v>1958</v>
      </c>
      <c r="V954" t="s">
        <v>106</v>
      </c>
      <c r="X954">
        <v>2500</v>
      </c>
      <c r="Y954">
        <v>1994</v>
      </c>
      <c r="Z954">
        <v>5</v>
      </c>
      <c r="AA954"/>
      <c r="AB954">
        <v>1994</v>
      </c>
      <c r="AC954">
        <v>8</v>
      </c>
      <c r="AD954"/>
      <c r="AE954" t="s">
        <v>1959</v>
      </c>
      <c r="AG954" t="s">
        <v>1450</v>
      </c>
      <c r="AI954" t="s">
        <v>127</v>
      </c>
      <c r="AJ954" t="s">
        <v>1071</v>
      </c>
      <c r="AK954" t="s">
        <v>1072</v>
      </c>
      <c r="AL954" t="b">
        <v>1</v>
      </c>
      <c r="AM954" t="b">
        <v>0</v>
      </c>
      <c r="AP954" t="s">
        <v>3631</v>
      </c>
      <c r="AQ954" t="s">
        <v>3632</v>
      </c>
      <c r="AR954" t="s">
        <v>3633</v>
      </c>
      <c r="AS954" t="s">
        <v>3634</v>
      </c>
      <c r="AT954" s="44" t="s">
        <v>127</v>
      </c>
      <c r="AU954" t="s">
        <v>1071</v>
      </c>
      <c r="AV954" t="s">
        <v>3946</v>
      </c>
      <c r="AW954" t="s">
        <v>3946</v>
      </c>
      <c r="AX954" t="s">
        <v>3948</v>
      </c>
      <c r="AY954" t="s">
        <v>3946</v>
      </c>
      <c r="AZ954" t="s">
        <v>3947</v>
      </c>
      <c r="BA954" t="s">
        <v>3630</v>
      </c>
    </row>
    <row r="955" spans="1:54" x14ac:dyDescent="0.45">
      <c r="A955" s="1">
        <v>45763.405127314807</v>
      </c>
      <c r="B955">
        <v>911269241</v>
      </c>
      <c r="C955" t="s">
        <v>3567</v>
      </c>
      <c r="D955">
        <v>1</v>
      </c>
      <c r="E955" t="s">
        <v>277</v>
      </c>
      <c r="F955" t="s">
        <v>40</v>
      </c>
      <c r="G955">
        <v>2679</v>
      </c>
      <c r="H955" t="s">
        <v>1422</v>
      </c>
      <c r="I955">
        <v>1999</v>
      </c>
      <c r="J955" t="s">
        <v>1960</v>
      </c>
      <c r="K955" t="s">
        <v>1961</v>
      </c>
      <c r="L955" t="s">
        <v>1962</v>
      </c>
      <c r="M955" t="s">
        <v>39</v>
      </c>
      <c r="N955" t="s">
        <v>188</v>
      </c>
      <c r="O955" t="s">
        <v>41</v>
      </c>
      <c r="P955" t="s">
        <v>1956</v>
      </c>
      <c r="Q955">
        <v>0</v>
      </c>
      <c r="R955">
        <v>44.810912000000002</v>
      </c>
      <c r="S955">
        <v>76.270511999999997</v>
      </c>
      <c r="T955" t="s">
        <v>1957</v>
      </c>
      <c r="U955" t="s">
        <v>1958</v>
      </c>
      <c r="V955" t="s">
        <v>106</v>
      </c>
      <c r="X955">
        <v>2500</v>
      </c>
      <c r="Y955">
        <v>1994</v>
      </c>
      <c r="Z955">
        <v>5</v>
      </c>
      <c r="AA955"/>
      <c r="AB955">
        <v>1994</v>
      </c>
      <c r="AC955">
        <v>8</v>
      </c>
      <c r="AD955"/>
      <c r="AE955" t="s">
        <v>1959</v>
      </c>
      <c r="AG955" t="s">
        <v>1450</v>
      </c>
      <c r="AI955" t="s">
        <v>127</v>
      </c>
      <c r="AJ955" t="s">
        <v>1433</v>
      </c>
      <c r="AL955" t="b">
        <v>0</v>
      </c>
      <c r="AM955" t="b">
        <v>0</v>
      </c>
      <c r="AP955" t="s">
        <v>3631</v>
      </c>
      <c r="AQ955" t="s">
        <v>3632</v>
      </c>
      <c r="AR955" t="s">
        <v>3633</v>
      </c>
      <c r="AS955" t="s">
        <v>3634</v>
      </c>
      <c r="AT955" s="44" t="s">
        <v>127</v>
      </c>
      <c r="AU955" t="s">
        <v>1433</v>
      </c>
      <c r="AV955" t="s">
        <v>3644</v>
      </c>
      <c r="AW955" t="s">
        <v>1433</v>
      </c>
      <c r="AX955" t="s">
        <v>4232</v>
      </c>
      <c r="AY955" t="s">
        <v>1433</v>
      </c>
      <c r="AZ955" t="s">
        <v>4237</v>
      </c>
      <c r="BA955" t="s">
        <v>3643</v>
      </c>
    </row>
    <row r="956" spans="1:54" x14ac:dyDescent="0.45">
      <c r="A956" s="1">
        <v>45763.404733796298</v>
      </c>
      <c r="B956">
        <v>911269241</v>
      </c>
      <c r="C956" t="s">
        <v>3567</v>
      </c>
      <c r="D956">
        <v>1</v>
      </c>
      <c r="E956" t="s">
        <v>277</v>
      </c>
      <c r="F956" t="s">
        <v>40</v>
      </c>
      <c r="G956">
        <v>2679</v>
      </c>
      <c r="H956" t="s">
        <v>1422</v>
      </c>
      <c r="I956">
        <v>1999</v>
      </c>
      <c r="J956" t="s">
        <v>1960</v>
      </c>
      <c r="K956" t="s">
        <v>1961</v>
      </c>
      <c r="L956" t="s">
        <v>1962</v>
      </c>
      <c r="M956" t="s">
        <v>39</v>
      </c>
      <c r="N956" t="s">
        <v>188</v>
      </c>
      <c r="O956" t="s">
        <v>41</v>
      </c>
      <c r="P956" t="s">
        <v>1956</v>
      </c>
      <c r="Q956">
        <v>0</v>
      </c>
      <c r="R956">
        <v>44.810912000000002</v>
      </c>
      <c r="S956">
        <v>76.270511999999997</v>
      </c>
      <c r="T956" t="s">
        <v>1957</v>
      </c>
      <c r="U956" t="s">
        <v>1958</v>
      </c>
      <c r="V956" t="s">
        <v>106</v>
      </c>
      <c r="X956">
        <v>2500</v>
      </c>
      <c r="Y956">
        <v>1994</v>
      </c>
      <c r="Z956">
        <v>5</v>
      </c>
      <c r="AA956"/>
      <c r="AB956">
        <v>1994</v>
      </c>
      <c r="AC956">
        <v>8</v>
      </c>
      <c r="AD956"/>
      <c r="AE956" t="s">
        <v>1959</v>
      </c>
      <c r="AG956" t="s">
        <v>1450</v>
      </c>
      <c r="AI956" t="s">
        <v>127</v>
      </c>
      <c r="AJ956" t="s">
        <v>502</v>
      </c>
      <c r="AL956" t="b">
        <v>0</v>
      </c>
      <c r="AM956" t="b">
        <v>0</v>
      </c>
      <c r="AP956" t="s">
        <v>3631</v>
      </c>
      <c r="AQ956" t="s">
        <v>3632</v>
      </c>
      <c r="AR956" t="s">
        <v>3633</v>
      </c>
      <c r="AS956" t="s">
        <v>3634</v>
      </c>
      <c r="AT956" s="44" t="s">
        <v>127</v>
      </c>
      <c r="AU956" t="s">
        <v>502</v>
      </c>
      <c r="AV956" t="s">
        <v>3644</v>
      </c>
      <c r="AW956" t="s">
        <v>502</v>
      </c>
      <c r="AX956" t="s">
        <v>4230</v>
      </c>
      <c r="AY956" t="s">
        <v>502</v>
      </c>
      <c r="AZ956" t="s">
        <v>4236</v>
      </c>
      <c r="BA956" t="s">
        <v>3643</v>
      </c>
      <c r="BB956" t="s">
        <v>4708</v>
      </c>
    </row>
    <row r="957" spans="1:54" x14ac:dyDescent="0.45">
      <c r="A957" s="1">
        <v>45763.404293981483</v>
      </c>
      <c r="B957">
        <v>911269241</v>
      </c>
      <c r="C957" t="s">
        <v>3567</v>
      </c>
      <c r="D957">
        <v>1</v>
      </c>
      <c r="E957" t="s">
        <v>277</v>
      </c>
      <c r="F957" t="s">
        <v>40</v>
      </c>
      <c r="G957">
        <v>2679</v>
      </c>
      <c r="H957" t="s">
        <v>1422</v>
      </c>
      <c r="I957">
        <v>1999</v>
      </c>
      <c r="J957" t="s">
        <v>1960</v>
      </c>
      <c r="K957" t="s">
        <v>1961</v>
      </c>
      <c r="L957" t="s">
        <v>1962</v>
      </c>
      <c r="M957" t="s">
        <v>39</v>
      </c>
      <c r="N957" t="s">
        <v>188</v>
      </c>
      <c r="O957" t="s">
        <v>41</v>
      </c>
      <c r="P957" t="s">
        <v>1956</v>
      </c>
      <c r="Q957">
        <v>0</v>
      </c>
      <c r="R957">
        <v>44.810912000000002</v>
      </c>
      <c r="S957">
        <v>76.270511999999997</v>
      </c>
      <c r="T957" t="s">
        <v>1957</v>
      </c>
      <c r="U957" t="s">
        <v>1958</v>
      </c>
      <c r="V957" t="s">
        <v>106</v>
      </c>
      <c r="X957">
        <v>2500</v>
      </c>
      <c r="Y957">
        <v>1994</v>
      </c>
      <c r="Z957">
        <v>5</v>
      </c>
      <c r="AA957"/>
      <c r="AB957">
        <v>1994</v>
      </c>
      <c r="AC957">
        <v>8</v>
      </c>
      <c r="AD957"/>
      <c r="AE957" t="s">
        <v>1959</v>
      </c>
      <c r="AG957" t="s">
        <v>1450</v>
      </c>
      <c r="AI957" t="s">
        <v>127</v>
      </c>
      <c r="AJ957" t="s">
        <v>502</v>
      </c>
      <c r="AK957" t="s">
        <v>1434</v>
      </c>
      <c r="AL957" t="b">
        <v>1</v>
      </c>
      <c r="AM957" t="b">
        <v>0</v>
      </c>
      <c r="AP957" t="s">
        <v>3631</v>
      </c>
      <c r="AQ957" t="s">
        <v>3632</v>
      </c>
      <c r="AR957" t="s">
        <v>3633</v>
      </c>
      <c r="AS957" t="s">
        <v>3634</v>
      </c>
      <c r="AT957" s="44" t="s">
        <v>127</v>
      </c>
      <c r="AU957" t="s">
        <v>502</v>
      </c>
      <c r="AV957" t="s">
        <v>3912</v>
      </c>
      <c r="AW957" t="s">
        <v>3912</v>
      </c>
      <c r="AX957" t="s">
        <v>3913</v>
      </c>
      <c r="AY957" t="s">
        <v>3912</v>
      </c>
      <c r="AZ957" t="s">
        <v>3911</v>
      </c>
      <c r="BA957" t="s">
        <v>3630</v>
      </c>
    </row>
    <row r="958" spans="1:54" x14ac:dyDescent="0.45">
      <c r="A958" s="1">
        <v>45763.404004629629</v>
      </c>
      <c r="B958">
        <v>911269241</v>
      </c>
      <c r="C958" t="s">
        <v>3567</v>
      </c>
      <c r="D958">
        <v>1</v>
      </c>
      <c r="E958" t="s">
        <v>277</v>
      </c>
      <c r="F958" t="s">
        <v>40</v>
      </c>
      <c r="G958">
        <v>2679</v>
      </c>
      <c r="H958" t="s">
        <v>1422</v>
      </c>
      <c r="I958">
        <v>1999</v>
      </c>
      <c r="J958" t="s">
        <v>1960</v>
      </c>
      <c r="K958" t="s">
        <v>1961</v>
      </c>
      <c r="L958" t="s">
        <v>1962</v>
      </c>
      <c r="M958" t="s">
        <v>39</v>
      </c>
      <c r="N958" t="s">
        <v>188</v>
      </c>
      <c r="O958" t="s">
        <v>41</v>
      </c>
      <c r="P958" t="s">
        <v>1956</v>
      </c>
      <c r="Q958">
        <v>0</v>
      </c>
      <c r="R958">
        <v>44.810912000000002</v>
      </c>
      <c r="S958">
        <v>76.270511999999997</v>
      </c>
      <c r="T958" t="s">
        <v>1957</v>
      </c>
      <c r="U958" t="s">
        <v>1958</v>
      </c>
      <c r="V958" t="s">
        <v>106</v>
      </c>
      <c r="X958">
        <v>2500</v>
      </c>
      <c r="Y958">
        <v>1994</v>
      </c>
      <c r="Z958">
        <v>5</v>
      </c>
      <c r="AA958"/>
      <c r="AB958">
        <v>1994</v>
      </c>
      <c r="AC958">
        <v>8</v>
      </c>
      <c r="AD958"/>
      <c r="AE958" t="s">
        <v>1959</v>
      </c>
      <c r="AG958" t="s">
        <v>1450</v>
      </c>
      <c r="AI958" t="s">
        <v>127</v>
      </c>
      <c r="AJ958" t="s">
        <v>502</v>
      </c>
      <c r="AK958" t="s">
        <v>1440</v>
      </c>
      <c r="AL958" t="b">
        <v>1</v>
      </c>
      <c r="AM958" t="b">
        <v>0</v>
      </c>
      <c r="AP958" t="s">
        <v>3631</v>
      </c>
      <c r="AQ958" t="s">
        <v>3632</v>
      </c>
      <c r="AR958" t="s">
        <v>3633</v>
      </c>
      <c r="AS958" t="s">
        <v>3634</v>
      </c>
      <c r="AT958" s="44" t="s">
        <v>127</v>
      </c>
      <c r="AU958" t="s">
        <v>502</v>
      </c>
      <c r="AV958" t="s">
        <v>4240</v>
      </c>
      <c r="AW958" t="s">
        <v>4240</v>
      </c>
      <c r="AX958" t="s">
        <v>4242</v>
      </c>
      <c r="AY958" t="s">
        <v>4240</v>
      </c>
      <c r="AZ958" t="s">
        <v>4241</v>
      </c>
      <c r="BA958" t="s">
        <v>3630</v>
      </c>
    </row>
    <row r="959" spans="1:54" x14ac:dyDescent="0.45">
      <c r="A959" s="1">
        <v>45763.403680555552</v>
      </c>
      <c r="B959">
        <v>911269241</v>
      </c>
      <c r="C959" t="s">
        <v>3567</v>
      </c>
      <c r="D959">
        <v>1</v>
      </c>
      <c r="E959" t="s">
        <v>277</v>
      </c>
      <c r="F959" t="s">
        <v>40</v>
      </c>
      <c r="G959">
        <v>2679</v>
      </c>
      <c r="H959" t="s">
        <v>1422</v>
      </c>
      <c r="I959">
        <v>1999</v>
      </c>
      <c r="J959" t="s">
        <v>1960</v>
      </c>
      <c r="K959" t="s">
        <v>1961</v>
      </c>
      <c r="L959" t="s">
        <v>1962</v>
      </c>
      <c r="M959" t="s">
        <v>39</v>
      </c>
      <c r="N959" t="s">
        <v>188</v>
      </c>
      <c r="O959" t="s">
        <v>41</v>
      </c>
      <c r="P959" t="s">
        <v>1956</v>
      </c>
      <c r="Q959">
        <v>0</v>
      </c>
      <c r="R959">
        <v>44.810912000000002</v>
      </c>
      <c r="S959">
        <v>76.270511999999997</v>
      </c>
      <c r="T959" t="s">
        <v>1957</v>
      </c>
      <c r="U959" t="s">
        <v>1958</v>
      </c>
      <c r="V959" t="s">
        <v>106</v>
      </c>
      <c r="X959">
        <v>2500</v>
      </c>
      <c r="Y959">
        <v>1994</v>
      </c>
      <c r="Z959">
        <v>5</v>
      </c>
      <c r="AA959"/>
      <c r="AB959">
        <v>1994</v>
      </c>
      <c r="AC959">
        <v>8</v>
      </c>
      <c r="AD959"/>
      <c r="AE959" t="s">
        <v>1959</v>
      </c>
      <c r="AG959" t="s">
        <v>1450</v>
      </c>
      <c r="AI959" t="s">
        <v>1399</v>
      </c>
      <c r="AJ959" t="s">
        <v>1430</v>
      </c>
      <c r="AK959" t="s">
        <v>1431</v>
      </c>
      <c r="AL959" t="b">
        <v>1</v>
      </c>
      <c r="AM959" t="b">
        <v>0</v>
      </c>
      <c r="AP959" t="s">
        <v>3631</v>
      </c>
      <c r="AQ959" t="s">
        <v>3632</v>
      </c>
      <c r="AR959" t="s">
        <v>3633</v>
      </c>
      <c r="AS959" t="s">
        <v>3634</v>
      </c>
      <c r="AT959" s="44" t="s">
        <v>1399</v>
      </c>
      <c r="AU959" t="s">
        <v>1430</v>
      </c>
      <c r="AV959" t="s">
        <v>4233</v>
      </c>
      <c r="AW959" t="s">
        <v>4233</v>
      </c>
      <c r="AX959" t="s">
        <v>4235</v>
      </c>
      <c r="AY959" t="s">
        <v>4233</v>
      </c>
      <c r="AZ959" t="s">
        <v>4234</v>
      </c>
      <c r="BA959" t="s">
        <v>3630</v>
      </c>
    </row>
    <row r="960" spans="1:54" x14ac:dyDescent="0.45">
      <c r="A960" s="1">
        <v>45763.403333333343</v>
      </c>
      <c r="B960">
        <v>911269241</v>
      </c>
      <c r="C960" t="s">
        <v>3567</v>
      </c>
      <c r="D960">
        <v>1</v>
      </c>
      <c r="E960" t="s">
        <v>277</v>
      </c>
      <c r="F960" t="s">
        <v>40</v>
      </c>
      <c r="G960">
        <v>2679</v>
      </c>
      <c r="H960" t="s">
        <v>1422</v>
      </c>
      <c r="I960">
        <v>1999</v>
      </c>
      <c r="J960" t="s">
        <v>1960</v>
      </c>
      <c r="K960" t="s">
        <v>1961</v>
      </c>
      <c r="L960" t="s">
        <v>1962</v>
      </c>
      <c r="M960" t="s">
        <v>39</v>
      </c>
      <c r="N960" t="s">
        <v>188</v>
      </c>
      <c r="O960" t="s">
        <v>41</v>
      </c>
      <c r="P960" t="s">
        <v>1956</v>
      </c>
      <c r="Q960">
        <v>0</v>
      </c>
      <c r="R960">
        <v>44.810912000000002</v>
      </c>
      <c r="S960">
        <v>76.270511999999997</v>
      </c>
      <c r="T960" t="s">
        <v>1957</v>
      </c>
      <c r="U960" t="s">
        <v>1958</v>
      </c>
      <c r="V960" t="s">
        <v>106</v>
      </c>
      <c r="X960">
        <v>2500</v>
      </c>
      <c r="Y960">
        <v>1994</v>
      </c>
      <c r="Z960">
        <v>5</v>
      </c>
      <c r="AA960"/>
      <c r="AB960">
        <v>1994</v>
      </c>
      <c r="AC960">
        <v>8</v>
      </c>
      <c r="AD960"/>
      <c r="AE960" t="s">
        <v>1959</v>
      </c>
      <c r="AG960" t="s">
        <v>1450</v>
      </c>
      <c r="AI960" t="s">
        <v>1399</v>
      </c>
      <c r="AJ960" t="s">
        <v>1430</v>
      </c>
      <c r="AK960" t="s">
        <v>1458</v>
      </c>
      <c r="AL960" t="b">
        <v>1</v>
      </c>
      <c r="AM960" t="b">
        <v>0</v>
      </c>
      <c r="AP960" t="s">
        <v>3631</v>
      </c>
      <c r="AQ960" t="s">
        <v>3632</v>
      </c>
      <c r="AR960" t="s">
        <v>3633</v>
      </c>
      <c r="AS960" t="s">
        <v>3634</v>
      </c>
      <c r="AT960" s="44" t="s">
        <v>1399</v>
      </c>
      <c r="AU960" t="s">
        <v>1430</v>
      </c>
      <c r="AV960" t="s">
        <v>4253</v>
      </c>
      <c r="AW960" t="s">
        <v>4253</v>
      </c>
      <c r="AX960" t="s">
        <v>4255</v>
      </c>
      <c r="AY960" t="s">
        <v>4253</v>
      </c>
      <c r="AZ960" t="s">
        <v>4254</v>
      </c>
      <c r="BA960" t="s">
        <v>3630</v>
      </c>
    </row>
    <row r="961" spans="1:54" x14ac:dyDescent="0.45">
      <c r="A961" s="1">
        <v>45763.402708333328</v>
      </c>
      <c r="B961">
        <v>911269241</v>
      </c>
      <c r="C961" t="s">
        <v>3567</v>
      </c>
      <c r="D961">
        <v>1</v>
      </c>
      <c r="E961" t="s">
        <v>277</v>
      </c>
      <c r="F961" t="s">
        <v>40</v>
      </c>
      <c r="G961">
        <v>2679</v>
      </c>
      <c r="H961" t="s">
        <v>1422</v>
      </c>
      <c r="I961">
        <v>1999</v>
      </c>
      <c r="J961" t="s">
        <v>1960</v>
      </c>
      <c r="K961" t="s">
        <v>1961</v>
      </c>
      <c r="L961" t="s">
        <v>1962</v>
      </c>
      <c r="M961" t="s">
        <v>39</v>
      </c>
      <c r="N961" t="s">
        <v>188</v>
      </c>
      <c r="O961" t="s">
        <v>41</v>
      </c>
      <c r="P961" t="s">
        <v>1956</v>
      </c>
      <c r="Q961">
        <v>0</v>
      </c>
      <c r="R961">
        <v>44.810912000000002</v>
      </c>
      <c r="S961">
        <v>76.270511999999997</v>
      </c>
      <c r="T961" t="s">
        <v>1957</v>
      </c>
      <c r="U961" t="s">
        <v>1958</v>
      </c>
      <c r="V961" t="s">
        <v>106</v>
      </c>
      <c r="X961">
        <v>2500</v>
      </c>
      <c r="Y961">
        <v>1994</v>
      </c>
      <c r="Z961">
        <v>5</v>
      </c>
      <c r="AA961"/>
      <c r="AB961">
        <v>1994</v>
      </c>
      <c r="AC961">
        <v>8</v>
      </c>
      <c r="AD961"/>
      <c r="AE961" t="s">
        <v>1959</v>
      </c>
      <c r="AG961" t="s">
        <v>1450</v>
      </c>
      <c r="AI961" t="s">
        <v>533</v>
      </c>
      <c r="AJ961" t="s">
        <v>1443</v>
      </c>
      <c r="AK961" t="s">
        <v>1444</v>
      </c>
      <c r="AL961" t="b">
        <v>1</v>
      </c>
      <c r="AM961" t="b">
        <v>0</v>
      </c>
      <c r="AP961" t="s">
        <v>3631</v>
      </c>
      <c r="AQ961" t="s">
        <v>3632</v>
      </c>
      <c r="AR961" t="s">
        <v>3633</v>
      </c>
      <c r="AS961" t="s">
        <v>3634</v>
      </c>
      <c r="AT961" s="44" t="s">
        <v>533</v>
      </c>
      <c r="AU961" t="s">
        <v>1443</v>
      </c>
      <c r="AV961" t="s">
        <v>4248</v>
      </c>
      <c r="AW961" t="s">
        <v>4248</v>
      </c>
      <c r="AX961" t="s">
        <v>4250</v>
      </c>
      <c r="AY961" t="s">
        <v>4248</v>
      </c>
      <c r="AZ961" t="s">
        <v>4249</v>
      </c>
      <c r="BA961" t="s">
        <v>3630</v>
      </c>
    </row>
    <row r="962" spans="1:54" x14ac:dyDescent="0.45">
      <c r="A962" s="1">
        <v>45763.402303240742</v>
      </c>
      <c r="B962">
        <v>911269241</v>
      </c>
      <c r="C962" t="s">
        <v>3567</v>
      </c>
      <c r="D962">
        <v>1</v>
      </c>
      <c r="E962" t="s">
        <v>277</v>
      </c>
      <c r="F962" t="s">
        <v>40</v>
      </c>
      <c r="G962">
        <v>2679</v>
      </c>
      <c r="H962" t="s">
        <v>1422</v>
      </c>
      <c r="I962">
        <v>1999</v>
      </c>
      <c r="J962" t="s">
        <v>1960</v>
      </c>
      <c r="K962" t="s">
        <v>1961</v>
      </c>
      <c r="L962" t="s">
        <v>1962</v>
      </c>
      <c r="M962" t="s">
        <v>39</v>
      </c>
      <c r="N962" t="s">
        <v>188</v>
      </c>
      <c r="O962" t="s">
        <v>41</v>
      </c>
      <c r="P962" t="s">
        <v>1956</v>
      </c>
      <c r="Q962">
        <v>0</v>
      </c>
      <c r="R962">
        <v>44.810912000000002</v>
      </c>
      <c r="S962">
        <v>76.270511999999997</v>
      </c>
      <c r="T962" t="s">
        <v>1957</v>
      </c>
      <c r="U962" t="s">
        <v>1958</v>
      </c>
      <c r="V962" t="s">
        <v>106</v>
      </c>
      <c r="X962">
        <v>2500</v>
      </c>
      <c r="Y962">
        <v>1994</v>
      </c>
      <c r="Z962">
        <v>5</v>
      </c>
      <c r="AA962"/>
      <c r="AB962">
        <v>1994</v>
      </c>
      <c r="AC962">
        <v>8</v>
      </c>
      <c r="AD962"/>
      <c r="AE962" t="s">
        <v>1959</v>
      </c>
      <c r="AG962" t="s">
        <v>1450</v>
      </c>
      <c r="AI962" t="s">
        <v>229</v>
      </c>
      <c r="AJ962" t="s">
        <v>1966</v>
      </c>
      <c r="AL962" t="b">
        <v>0</v>
      </c>
      <c r="AM962" t="b">
        <v>0</v>
      </c>
      <c r="AP962" t="s">
        <v>3631</v>
      </c>
      <c r="AQ962" t="s">
        <v>3632</v>
      </c>
      <c r="AR962" t="s">
        <v>3633</v>
      </c>
      <c r="AS962" t="s">
        <v>3634</v>
      </c>
      <c r="AT962" s="44" t="s">
        <v>229</v>
      </c>
      <c r="AU962" t="s">
        <v>1966</v>
      </c>
      <c r="AV962" t="s">
        <v>3644</v>
      </c>
      <c r="AW962" t="s">
        <v>1966</v>
      </c>
      <c r="AX962" t="s">
        <v>4432</v>
      </c>
      <c r="AY962" t="s">
        <v>1966</v>
      </c>
      <c r="AZ962" t="s">
        <v>4431</v>
      </c>
      <c r="BA962" t="s">
        <v>3643</v>
      </c>
    </row>
    <row r="963" spans="1:54" x14ac:dyDescent="0.45">
      <c r="A963" s="1">
        <v>45763.401944444442</v>
      </c>
      <c r="B963">
        <v>911269241</v>
      </c>
      <c r="C963" t="s">
        <v>3567</v>
      </c>
      <c r="D963">
        <v>1</v>
      </c>
      <c r="E963" t="s">
        <v>277</v>
      </c>
      <c r="F963" t="s">
        <v>40</v>
      </c>
      <c r="G963">
        <v>2679</v>
      </c>
      <c r="H963" t="s">
        <v>1422</v>
      </c>
      <c r="I963">
        <v>1999</v>
      </c>
      <c r="J963" t="s">
        <v>1960</v>
      </c>
      <c r="K963" t="s">
        <v>1961</v>
      </c>
      <c r="L963" t="s">
        <v>1962</v>
      </c>
      <c r="M963" t="s">
        <v>39</v>
      </c>
      <c r="N963" t="s">
        <v>188</v>
      </c>
      <c r="O963" t="s">
        <v>41</v>
      </c>
      <c r="P963" t="s">
        <v>1956</v>
      </c>
      <c r="Q963">
        <v>0</v>
      </c>
      <c r="R963">
        <v>44.810912000000002</v>
      </c>
      <c r="S963">
        <v>76.270511999999997</v>
      </c>
      <c r="T963" t="s">
        <v>1957</v>
      </c>
      <c r="U963" t="s">
        <v>1958</v>
      </c>
      <c r="V963" t="s">
        <v>106</v>
      </c>
      <c r="X963">
        <v>2500</v>
      </c>
      <c r="Y963">
        <v>1994</v>
      </c>
      <c r="Z963">
        <v>5</v>
      </c>
      <c r="AA963"/>
      <c r="AB963">
        <v>1994</v>
      </c>
      <c r="AC963">
        <v>8</v>
      </c>
      <c r="AD963"/>
      <c r="AE963" t="s">
        <v>1959</v>
      </c>
      <c r="AG963" t="s">
        <v>1450</v>
      </c>
      <c r="AJ963" t="s">
        <v>1442</v>
      </c>
      <c r="AL963" t="b">
        <v>0</v>
      </c>
      <c r="AM963" t="b">
        <v>0</v>
      </c>
      <c r="AP963" t="s">
        <v>3631</v>
      </c>
      <c r="AQ963" t="s">
        <v>3632</v>
      </c>
      <c r="AR963" t="s">
        <v>3633</v>
      </c>
      <c r="AS963" t="s">
        <v>3634</v>
      </c>
      <c r="AT963" s="44" t="s">
        <v>533</v>
      </c>
      <c r="AU963" t="s">
        <v>4246</v>
      </c>
      <c r="AV963" t="s">
        <v>3644</v>
      </c>
      <c r="AW963" t="s">
        <v>4246</v>
      </c>
      <c r="AX963" t="s">
        <v>4247</v>
      </c>
      <c r="AY963" t="s">
        <v>1442</v>
      </c>
      <c r="AZ963" t="s">
        <v>4245</v>
      </c>
      <c r="BA963" t="s">
        <v>3643</v>
      </c>
    </row>
    <row r="964" spans="1:54" s="6" customFormat="1" x14ac:dyDescent="0.45">
      <c r="A964" s="5">
        <v>45763.401504629634</v>
      </c>
      <c r="B964" s="6">
        <v>412819044</v>
      </c>
      <c r="C964" s="6" t="s">
        <v>3565</v>
      </c>
      <c r="D964" s="6">
        <v>6</v>
      </c>
      <c r="E964" s="6" t="s">
        <v>940</v>
      </c>
      <c r="F964" s="6" t="s">
        <v>836</v>
      </c>
      <c r="G964" s="6">
        <v>3805</v>
      </c>
      <c r="H964" s="6" t="s">
        <v>53</v>
      </c>
      <c r="I964" s="6">
        <v>1998</v>
      </c>
      <c r="J964" s="6" t="s">
        <v>1953</v>
      </c>
      <c r="K964" s="6" t="s">
        <v>1954</v>
      </c>
      <c r="L964" s="6" t="s">
        <v>1955</v>
      </c>
      <c r="M964" s="6" t="s">
        <v>39</v>
      </c>
      <c r="N964" s="6" t="s">
        <v>77</v>
      </c>
      <c r="O964" s="6" t="s">
        <v>852</v>
      </c>
      <c r="P964" s="6" t="s">
        <v>852</v>
      </c>
      <c r="Q964" s="6">
        <v>0</v>
      </c>
      <c r="R964" s="6">
        <v>43.251072999999998</v>
      </c>
      <c r="S964" s="6">
        <v>76.925980999999993</v>
      </c>
      <c r="T964" s="6" t="s">
        <v>1967</v>
      </c>
      <c r="U964" s="6" t="s">
        <v>1968</v>
      </c>
      <c r="V964" s="6" t="s">
        <v>106</v>
      </c>
      <c r="X964" s="6">
        <v>6000</v>
      </c>
      <c r="Y964" s="6">
        <v>1993</v>
      </c>
      <c r="Z964" s="6">
        <v>5</v>
      </c>
      <c r="AA964" s="6">
        <v>28</v>
      </c>
      <c r="AB964" s="6">
        <v>1997</v>
      </c>
      <c r="AC964" s="6">
        <v>5</v>
      </c>
      <c r="AD964" s="6">
        <v>15</v>
      </c>
      <c r="AG964" s="6" t="s">
        <v>613</v>
      </c>
      <c r="AI964" s="6" t="s">
        <v>48</v>
      </c>
      <c r="AJ964" s="6" t="s">
        <v>1950</v>
      </c>
      <c r="AK964" s="6" t="s">
        <v>1951</v>
      </c>
      <c r="AL964" s="6" t="b">
        <v>1</v>
      </c>
      <c r="AM964" s="6" t="b">
        <v>0</v>
      </c>
      <c r="AP964" t="s">
        <v>3631</v>
      </c>
      <c r="AQ964" t="s">
        <v>3632</v>
      </c>
      <c r="AR964" t="s">
        <v>3633</v>
      </c>
      <c r="AS964" t="s">
        <v>3634</v>
      </c>
      <c r="AT964" s="44" t="s">
        <v>48</v>
      </c>
      <c r="AU964" t="s">
        <v>1950</v>
      </c>
      <c r="AV964" t="s">
        <v>3880</v>
      </c>
      <c r="AW964" t="s">
        <v>3880</v>
      </c>
      <c r="AX964" t="s">
        <v>3858</v>
      </c>
      <c r="AY964" t="s">
        <v>3880</v>
      </c>
      <c r="AZ964" t="s">
        <v>3879</v>
      </c>
      <c r="BA964" t="s">
        <v>3630</v>
      </c>
      <c r="BB964" t="s">
        <v>4701</v>
      </c>
    </row>
    <row r="965" spans="1:54" x14ac:dyDescent="0.45">
      <c r="A965" s="1">
        <v>45763.401377314818</v>
      </c>
      <c r="B965">
        <v>911269241</v>
      </c>
      <c r="C965" t="s">
        <v>3567</v>
      </c>
      <c r="D965">
        <v>1</v>
      </c>
      <c r="E965" t="s">
        <v>277</v>
      </c>
      <c r="F965" t="s">
        <v>40</v>
      </c>
      <c r="G965">
        <v>2679</v>
      </c>
      <c r="H965" t="s">
        <v>1422</v>
      </c>
      <c r="I965">
        <v>1999</v>
      </c>
      <c r="J965" t="s">
        <v>1960</v>
      </c>
      <c r="K965" t="s">
        <v>1961</v>
      </c>
      <c r="L965" t="s">
        <v>1962</v>
      </c>
      <c r="M965" t="s">
        <v>39</v>
      </c>
      <c r="N965" t="s">
        <v>188</v>
      </c>
      <c r="O965" t="s">
        <v>41</v>
      </c>
      <c r="P965" t="s">
        <v>1956</v>
      </c>
      <c r="Q965">
        <v>0</v>
      </c>
      <c r="R965">
        <v>44.810912000000002</v>
      </c>
      <c r="S965">
        <v>76.270511999999997</v>
      </c>
      <c r="T965" t="s">
        <v>1957</v>
      </c>
      <c r="U965" t="s">
        <v>1958</v>
      </c>
      <c r="V965" t="s">
        <v>106</v>
      </c>
      <c r="X965">
        <v>2500</v>
      </c>
      <c r="Y965">
        <v>1994</v>
      </c>
      <c r="Z965">
        <v>5</v>
      </c>
      <c r="AA965"/>
      <c r="AB965">
        <v>1994</v>
      </c>
      <c r="AC965">
        <v>8</v>
      </c>
      <c r="AD965"/>
      <c r="AE965" t="s">
        <v>1959</v>
      </c>
      <c r="AG965" t="s">
        <v>1450</v>
      </c>
      <c r="AI965" t="s">
        <v>533</v>
      </c>
      <c r="AJ965" t="s">
        <v>1435</v>
      </c>
      <c r="AK965" t="s">
        <v>1401</v>
      </c>
      <c r="AL965" t="b">
        <v>1</v>
      </c>
      <c r="AM965" t="b">
        <v>0</v>
      </c>
      <c r="AP965" t="s">
        <v>3631</v>
      </c>
      <c r="AQ965" t="s">
        <v>3632</v>
      </c>
      <c r="AR965" t="s">
        <v>3633</v>
      </c>
      <c r="AS965" t="s">
        <v>3634</v>
      </c>
      <c r="AT965" s="44" t="s">
        <v>533</v>
      </c>
      <c r="AU965" t="s">
        <v>1435</v>
      </c>
      <c r="AV965" t="s">
        <v>4238</v>
      </c>
      <c r="AW965" t="s">
        <v>4238</v>
      </c>
      <c r="AX965" t="s">
        <v>3762</v>
      </c>
      <c r="AY965" t="s">
        <v>4238</v>
      </c>
      <c r="AZ965" t="s">
        <v>4239</v>
      </c>
      <c r="BA965" t="s">
        <v>3630</v>
      </c>
    </row>
    <row r="966" spans="1:54" s="8" customFormat="1" x14ac:dyDescent="0.45">
      <c r="A966" s="7">
        <v>45763.400972222233</v>
      </c>
      <c r="B966" s="8">
        <v>412819044</v>
      </c>
      <c r="C966" s="8" t="s">
        <v>3565</v>
      </c>
      <c r="D966" s="8">
        <v>5</v>
      </c>
      <c r="E966" s="8" t="s">
        <v>1484</v>
      </c>
      <c r="F966" s="8" t="s">
        <v>1969</v>
      </c>
      <c r="G966" s="8">
        <v>3805</v>
      </c>
      <c r="H966" s="8" t="s">
        <v>53</v>
      </c>
      <c r="I966" s="8">
        <v>1998</v>
      </c>
      <c r="J966" s="8" t="s">
        <v>1953</v>
      </c>
      <c r="K966" s="8" t="s">
        <v>1954</v>
      </c>
      <c r="L966" s="8" t="s">
        <v>1955</v>
      </c>
      <c r="M966" s="8" t="s">
        <v>39</v>
      </c>
      <c r="N966" s="8" t="s">
        <v>77</v>
      </c>
      <c r="O966" s="8" t="s">
        <v>852</v>
      </c>
      <c r="P966" s="8" t="s">
        <v>852</v>
      </c>
      <c r="Q966" s="8">
        <v>0</v>
      </c>
      <c r="R966" s="8">
        <v>43.251072999999998</v>
      </c>
      <c r="S966" s="8">
        <v>76.925980999999993</v>
      </c>
      <c r="T966" s="8" t="s">
        <v>1967</v>
      </c>
      <c r="U966" s="8" t="s">
        <v>1968</v>
      </c>
      <c r="V966" s="8" t="s">
        <v>106</v>
      </c>
      <c r="X966" s="8">
        <v>6000</v>
      </c>
      <c r="Y966" s="8">
        <v>1993</v>
      </c>
      <c r="Z966" s="8">
        <v>5</v>
      </c>
      <c r="AA966" s="8">
        <v>28</v>
      </c>
      <c r="AB966" s="8">
        <v>1997</v>
      </c>
      <c r="AC966" s="8">
        <v>5</v>
      </c>
      <c r="AD966" s="8">
        <v>15</v>
      </c>
      <c r="AG966" s="8" t="s">
        <v>613</v>
      </c>
      <c r="AI966" s="8" t="s">
        <v>48</v>
      </c>
      <c r="AJ966" s="8" t="s">
        <v>1950</v>
      </c>
      <c r="AK966" s="8" t="s">
        <v>1951</v>
      </c>
      <c r="AL966" s="8" t="b">
        <v>1</v>
      </c>
      <c r="AM966" s="8" t="b">
        <v>0</v>
      </c>
      <c r="AP966" t="s">
        <v>3631</v>
      </c>
      <c r="AQ966" t="s">
        <v>3632</v>
      </c>
      <c r="AR966" t="s">
        <v>3633</v>
      </c>
      <c r="AS966" t="s">
        <v>3634</v>
      </c>
      <c r="AT966" s="44" t="s">
        <v>48</v>
      </c>
      <c r="AU966" t="s">
        <v>1950</v>
      </c>
      <c r="AV966" t="s">
        <v>3880</v>
      </c>
      <c r="AW966" t="s">
        <v>3880</v>
      </c>
      <c r="AX966" t="s">
        <v>3858</v>
      </c>
      <c r="AY966" t="s">
        <v>3880</v>
      </c>
      <c r="AZ966" t="s">
        <v>3879</v>
      </c>
      <c r="BA966" t="s">
        <v>3630</v>
      </c>
      <c r="BB966" t="s">
        <v>4701</v>
      </c>
    </row>
    <row r="967" spans="1:54" x14ac:dyDescent="0.45">
      <c r="A967" s="1">
        <v>45763.400937500002</v>
      </c>
      <c r="B967">
        <v>911269241</v>
      </c>
      <c r="C967" t="s">
        <v>3567</v>
      </c>
      <c r="D967">
        <v>1</v>
      </c>
      <c r="E967" t="s">
        <v>277</v>
      </c>
      <c r="F967" t="s">
        <v>40</v>
      </c>
      <c r="G967">
        <v>2679</v>
      </c>
      <c r="H967" t="s">
        <v>1422</v>
      </c>
      <c r="I967">
        <v>1999</v>
      </c>
      <c r="J967" t="s">
        <v>1960</v>
      </c>
      <c r="K967" t="s">
        <v>1961</v>
      </c>
      <c r="L967" t="s">
        <v>1962</v>
      </c>
      <c r="M967" t="s">
        <v>39</v>
      </c>
      <c r="N967" t="s">
        <v>188</v>
      </c>
      <c r="O967" t="s">
        <v>41</v>
      </c>
      <c r="P967" t="s">
        <v>1956</v>
      </c>
      <c r="Q967">
        <v>0</v>
      </c>
      <c r="R967">
        <v>44.810912000000002</v>
      </c>
      <c r="S967">
        <v>76.270511999999997</v>
      </c>
      <c r="T967" t="s">
        <v>1957</v>
      </c>
      <c r="U967" t="s">
        <v>1958</v>
      </c>
      <c r="V967" t="s">
        <v>106</v>
      </c>
      <c r="X967">
        <v>2500</v>
      </c>
      <c r="Y967">
        <v>1994</v>
      </c>
      <c r="Z967">
        <v>5</v>
      </c>
      <c r="AA967"/>
      <c r="AB967">
        <v>1994</v>
      </c>
      <c r="AC967">
        <v>8</v>
      </c>
      <c r="AD967"/>
      <c r="AE967" t="s">
        <v>1959</v>
      </c>
      <c r="AG967" t="s">
        <v>1450</v>
      </c>
      <c r="AI967" t="s">
        <v>533</v>
      </c>
      <c r="AJ967" t="s">
        <v>1435</v>
      </c>
      <c r="AK967" t="s">
        <v>1459</v>
      </c>
      <c r="AL967" t="b">
        <v>1</v>
      </c>
      <c r="AM967" t="b">
        <v>0</v>
      </c>
      <c r="AP967" t="s">
        <v>3631</v>
      </c>
      <c r="AQ967" t="s">
        <v>3632</v>
      </c>
      <c r="AR967" t="s">
        <v>3633</v>
      </c>
      <c r="AS967" t="s">
        <v>3634</v>
      </c>
      <c r="AT967" s="44" t="s">
        <v>533</v>
      </c>
      <c r="AU967" t="s">
        <v>1435</v>
      </c>
      <c r="AV967" t="s">
        <v>4257</v>
      </c>
      <c r="AW967" t="s">
        <v>4257</v>
      </c>
      <c r="AX967" t="s">
        <v>4680</v>
      </c>
      <c r="AY967" t="s">
        <v>4257</v>
      </c>
      <c r="AZ967" t="s">
        <v>4681</v>
      </c>
      <c r="BA967" t="s">
        <v>3630</v>
      </c>
    </row>
    <row r="968" spans="1:54" x14ac:dyDescent="0.45">
      <c r="A968" s="1">
        <v>45763.40053240741</v>
      </c>
      <c r="B968">
        <v>911269241</v>
      </c>
      <c r="C968" t="s">
        <v>3567</v>
      </c>
      <c r="D968">
        <v>1</v>
      </c>
      <c r="E968" t="s">
        <v>277</v>
      </c>
      <c r="F968" t="s">
        <v>40</v>
      </c>
      <c r="G968">
        <v>2679</v>
      </c>
      <c r="H968" t="s">
        <v>1422</v>
      </c>
      <c r="I968">
        <v>1999</v>
      </c>
      <c r="J968" t="s">
        <v>1960</v>
      </c>
      <c r="K968" t="s">
        <v>1961</v>
      </c>
      <c r="L968" t="s">
        <v>1962</v>
      </c>
      <c r="M968" t="s">
        <v>39</v>
      </c>
      <c r="N968" t="s">
        <v>188</v>
      </c>
      <c r="O968" t="s">
        <v>41</v>
      </c>
      <c r="P968" t="s">
        <v>1956</v>
      </c>
      <c r="Q968">
        <v>0</v>
      </c>
      <c r="R968">
        <v>44.810912000000002</v>
      </c>
      <c r="S968">
        <v>76.270511999999997</v>
      </c>
      <c r="T968" t="s">
        <v>1957</v>
      </c>
      <c r="U968" t="s">
        <v>1958</v>
      </c>
      <c r="V968" t="s">
        <v>106</v>
      </c>
      <c r="X968">
        <v>2500</v>
      </c>
      <c r="Y968">
        <v>1994</v>
      </c>
      <c r="Z968">
        <v>5</v>
      </c>
      <c r="AA968"/>
      <c r="AB968">
        <v>1994</v>
      </c>
      <c r="AC968">
        <v>8</v>
      </c>
      <c r="AD968"/>
      <c r="AE968" t="s">
        <v>1959</v>
      </c>
      <c r="AG968" t="s">
        <v>1450</v>
      </c>
      <c r="AI968" t="s">
        <v>1428</v>
      </c>
      <c r="AJ968" t="s">
        <v>1429</v>
      </c>
      <c r="AL968" t="b">
        <v>0</v>
      </c>
      <c r="AM968" t="b">
        <v>0</v>
      </c>
      <c r="AP968" t="s">
        <v>3631</v>
      </c>
      <c r="AQ968" t="s">
        <v>3632</v>
      </c>
      <c r="AR968" t="s">
        <v>3633</v>
      </c>
      <c r="AS968" t="s">
        <v>3634</v>
      </c>
      <c r="AT968" s="44" t="s">
        <v>1428</v>
      </c>
      <c r="AU968" t="s">
        <v>1429</v>
      </c>
      <c r="AV968" t="s">
        <v>3644</v>
      </c>
      <c r="AW968" t="s">
        <v>1429</v>
      </c>
      <c r="AX968" t="s">
        <v>4232</v>
      </c>
      <c r="AY968" t="s">
        <v>1429</v>
      </c>
      <c r="AZ968" t="s">
        <v>4231</v>
      </c>
      <c r="BA968" t="s">
        <v>3643</v>
      </c>
    </row>
    <row r="969" spans="1:54" x14ac:dyDescent="0.45">
      <c r="A969" s="1">
        <v>45763.40016203704</v>
      </c>
      <c r="B969">
        <v>911269241</v>
      </c>
      <c r="C969" t="s">
        <v>3567</v>
      </c>
      <c r="D969">
        <v>1</v>
      </c>
      <c r="E969" t="s">
        <v>277</v>
      </c>
      <c r="F969" t="s">
        <v>40</v>
      </c>
      <c r="G969">
        <v>2679</v>
      </c>
      <c r="H969" t="s">
        <v>1422</v>
      </c>
      <c r="I969">
        <v>1999</v>
      </c>
      <c r="J969" t="s">
        <v>1960</v>
      </c>
      <c r="K969" t="s">
        <v>1961</v>
      </c>
      <c r="L969" t="s">
        <v>1962</v>
      </c>
      <c r="M969" t="s">
        <v>39</v>
      </c>
      <c r="N969" t="s">
        <v>188</v>
      </c>
      <c r="O969" t="s">
        <v>41</v>
      </c>
      <c r="P969" t="s">
        <v>1956</v>
      </c>
      <c r="Q969">
        <v>0</v>
      </c>
      <c r="R969">
        <v>44.810912000000002</v>
      </c>
      <c r="S969">
        <v>76.270511999999997</v>
      </c>
      <c r="T969" t="s">
        <v>1957</v>
      </c>
      <c r="U969" t="s">
        <v>1958</v>
      </c>
      <c r="V969" t="s">
        <v>106</v>
      </c>
      <c r="X969">
        <v>2500</v>
      </c>
      <c r="Y969">
        <v>1994</v>
      </c>
      <c r="Z969">
        <v>5</v>
      </c>
      <c r="AA969"/>
      <c r="AB969">
        <v>1994</v>
      </c>
      <c r="AC969">
        <v>8</v>
      </c>
      <c r="AD969"/>
      <c r="AE969" t="s">
        <v>1959</v>
      </c>
      <c r="AG969" t="s">
        <v>1450</v>
      </c>
      <c r="AI969" t="s">
        <v>229</v>
      </c>
      <c r="AJ969" t="s">
        <v>1460</v>
      </c>
      <c r="AL969" t="b">
        <v>0</v>
      </c>
      <c r="AM969" t="b">
        <v>0</v>
      </c>
      <c r="AP969" t="s">
        <v>3631</v>
      </c>
      <c r="AQ969" t="s">
        <v>3632</v>
      </c>
      <c r="AR969" t="s">
        <v>3633</v>
      </c>
      <c r="AS969" t="s">
        <v>3634</v>
      </c>
      <c r="AT969" s="44" t="s">
        <v>229</v>
      </c>
      <c r="AU969" t="s">
        <v>1460</v>
      </c>
      <c r="AV969" t="s">
        <v>3644</v>
      </c>
      <c r="AW969" t="s">
        <v>1460</v>
      </c>
      <c r="AX969" t="s">
        <v>4259</v>
      </c>
      <c r="AY969" t="s">
        <v>1460</v>
      </c>
      <c r="AZ969" t="s">
        <v>4258</v>
      </c>
      <c r="BA969" t="s">
        <v>3643</v>
      </c>
    </row>
    <row r="970" spans="1:54" x14ac:dyDescent="0.45">
      <c r="A970" s="1">
        <v>45763.39979166667</v>
      </c>
      <c r="B970">
        <v>911269241</v>
      </c>
      <c r="C970" t="s">
        <v>3567</v>
      </c>
      <c r="D970">
        <v>1</v>
      </c>
      <c r="E970" t="s">
        <v>277</v>
      </c>
      <c r="F970" t="s">
        <v>40</v>
      </c>
      <c r="G970">
        <v>2679</v>
      </c>
      <c r="H970" t="s">
        <v>1422</v>
      </c>
      <c r="I970">
        <v>1999</v>
      </c>
      <c r="J970" t="s">
        <v>1960</v>
      </c>
      <c r="K970" t="s">
        <v>1961</v>
      </c>
      <c r="L970" t="s">
        <v>1962</v>
      </c>
      <c r="M970" t="s">
        <v>39</v>
      </c>
      <c r="N970" t="s">
        <v>188</v>
      </c>
      <c r="O970" t="s">
        <v>41</v>
      </c>
      <c r="P970" t="s">
        <v>1956</v>
      </c>
      <c r="Q970">
        <v>0</v>
      </c>
      <c r="R970">
        <v>44.810912000000002</v>
      </c>
      <c r="S970">
        <v>76.270511999999997</v>
      </c>
      <c r="T970" t="s">
        <v>1957</v>
      </c>
      <c r="U970" t="s">
        <v>1958</v>
      </c>
      <c r="V970" t="s">
        <v>106</v>
      </c>
      <c r="X970">
        <v>2500</v>
      </c>
      <c r="Y970">
        <v>1994</v>
      </c>
      <c r="Z970">
        <v>5</v>
      </c>
      <c r="AA970"/>
      <c r="AB970">
        <v>1994</v>
      </c>
      <c r="AC970">
        <v>8</v>
      </c>
      <c r="AD970"/>
      <c r="AE970" t="s">
        <v>1959</v>
      </c>
      <c r="AG970" t="s">
        <v>1450</v>
      </c>
      <c r="AI970" t="s">
        <v>127</v>
      </c>
      <c r="AJ970" t="s">
        <v>1069</v>
      </c>
      <c r="AL970" t="b">
        <v>0</v>
      </c>
      <c r="AM970" t="b">
        <v>0</v>
      </c>
      <c r="AP970" t="s">
        <v>3631</v>
      </c>
      <c r="AQ970" t="s">
        <v>3632</v>
      </c>
      <c r="AR970" t="s">
        <v>3633</v>
      </c>
      <c r="AS970" t="s">
        <v>3634</v>
      </c>
      <c r="AT970" s="44" t="s">
        <v>127</v>
      </c>
      <c r="AU970" t="s">
        <v>1069</v>
      </c>
      <c r="AV970" t="s">
        <v>3644</v>
      </c>
      <c r="AW970" t="s">
        <v>1069</v>
      </c>
      <c r="AX970" t="s">
        <v>4230</v>
      </c>
      <c r="AY970" t="s">
        <v>1069</v>
      </c>
      <c r="AZ970" t="s">
        <v>4229</v>
      </c>
      <c r="BA970" t="s">
        <v>3643</v>
      </c>
      <c r="BB970" t="s">
        <v>4703</v>
      </c>
    </row>
    <row r="971" spans="1:54" x14ac:dyDescent="0.45">
      <c r="A971" s="1">
        <v>45763.399236111123</v>
      </c>
      <c r="B971">
        <v>911269241</v>
      </c>
      <c r="C971" t="s">
        <v>3567</v>
      </c>
      <c r="D971">
        <v>1</v>
      </c>
      <c r="E971" t="s">
        <v>277</v>
      </c>
      <c r="F971" t="s">
        <v>40</v>
      </c>
      <c r="G971">
        <v>2679</v>
      </c>
      <c r="H971" t="s">
        <v>1422</v>
      </c>
      <c r="I971">
        <v>1999</v>
      </c>
      <c r="J971" t="s">
        <v>1960</v>
      </c>
      <c r="K971" t="s">
        <v>1961</v>
      </c>
      <c r="L971" t="s">
        <v>1962</v>
      </c>
      <c r="M971" t="s">
        <v>39</v>
      </c>
      <c r="N971" t="s">
        <v>188</v>
      </c>
      <c r="O971" t="s">
        <v>41</v>
      </c>
      <c r="P971" t="s">
        <v>1956</v>
      </c>
      <c r="Q971">
        <v>0</v>
      </c>
      <c r="R971">
        <v>44.810912000000002</v>
      </c>
      <c r="S971">
        <v>76.270511999999997</v>
      </c>
      <c r="T971" t="s">
        <v>1957</v>
      </c>
      <c r="U971" t="s">
        <v>1958</v>
      </c>
      <c r="V971" t="s">
        <v>106</v>
      </c>
      <c r="X971">
        <v>2500</v>
      </c>
      <c r="Y971">
        <v>1994</v>
      </c>
      <c r="Z971">
        <v>5</v>
      </c>
      <c r="AA971"/>
      <c r="AB971">
        <v>1994</v>
      </c>
      <c r="AC971">
        <v>8</v>
      </c>
      <c r="AD971"/>
      <c r="AE971" t="s">
        <v>1959</v>
      </c>
      <c r="AG971" t="s">
        <v>1450</v>
      </c>
      <c r="AI971" t="s">
        <v>533</v>
      </c>
      <c r="AJ971" t="s">
        <v>1461</v>
      </c>
      <c r="AL971" t="b">
        <v>0</v>
      </c>
      <c r="AM971" t="b">
        <v>0</v>
      </c>
      <c r="AP971" t="s">
        <v>3631</v>
      </c>
      <c r="AQ971" t="s">
        <v>3632</v>
      </c>
      <c r="AR971" t="s">
        <v>3633</v>
      </c>
      <c r="AS971" t="s">
        <v>3634</v>
      </c>
      <c r="AT971" s="44" t="s">
        <v>533</v>
      </c>
      <c r="AU971" t="s">
        <v>1461</v>
      </c>
      <c r="AV971" t="s">
        <v>3644</v>
      </c>
      <c r="AW971" t="s">
        <v>1461</v>
      </c>
      <c r="AX971" t="s">
        <v>4261</v>
      </c>
      <c r="AY971" t="s">
        <v>1461</v>
      </c>
      <c r="AZ971" t="s">
        <v>4260</v>
      </c>
      <c r="BA971" t="s">
        <v>3643</v>
      </c>
    </row>
    <row r="972" spans="1:54" s="10" customFormat="1" x14ac:dyDescent="0.45">
      <c r="A972" s="9">
        <v>45763.36509259259</v>
      </c>
      <c r="B972" s="10">
        <v>412819044</v>
      </c>
      <c r="C972" s="10" t="s">
        <v>3565</v>
      </c>
      <c r="D972" s="10">
        <v>2</v>
      </c>
      <c r="E972" s="10" t="s">
        <v>247</v>
      </c>
      <c r="F972" s="10" t="s">
        <v>836</v>
      </c>
      <c r="G972" s="10">
        <v>3805</v>
      </c>
      <c r="H972" s="10" t="s">
        <v>53</v>
      </c>
      <c r="I972" s="10">
        <v>1998</v>
      </c>
      <c r="J972" s="10" t="s">
        <v>1953</v>
      </c>
      <c r="K972" s="10" t="s">
        <v>1954</v>
      </c>
      <c r="L972" s="10" t="s">
        <v>1955</v>
      </c>
      <c r="M972" s="10" t="s">
        <v>39</v>
      </c>
      <c r="N972" s="10" t="s">
        <v>102</v>
      </c>
      <c r="O972" s="10" t="s">
        <v>1894</v>
      </c>
      <c r="P972" s="10" t="s">
        <v>617</v>
      </c>
      <c r="Q972" s="10">
        <v>0</v>
      </c>
      <c r="R972" s="10">
        <v>44.494793000000001</v>
      </c>
      <c r="S972" s="10">
        <v>78.355699999999999</v>
      </c>
      <c r="T972" s="10" t="s">
        <v>1970</v>
      </c>
      <c r="U972" s="10" t="s">
        <v>1971</v>
      </c>
      <c r="V972" s="10" t="s">
        <v>106</v>
      </c>
      <c r="X972" s="10">
        <v>1000</v>
      </c>
      <c r="Y972" s="10">
        <v>1996</v>
      </c>
      <c r="Z972" s="10">
        <v>6</v>
      </c>
      <c r="AA972" s="10">
        <v>18</v>
      </c>
      <c r="AB972" s="10">
        <v>1996</v>
      </c>
      <c r="AC972" s="10">
        <v>6</v>
      </c>
      <c r="AD972" s="10">
        <v>20</v>
      </c>
      <c r="AG972" s="10" t="s">
        <v>566</v>
      </c>
      <c r="AI972" s="10" t="s">
        <v>48</v>
      </c>
      <c r="AJ972" s="10" t="s">
        <v>1950</v>
      </c>
      <c r="AK972" s="10" t="s">
        <v>1951</v>
      </c>
      <c r="AL972" s="10" t="b">
        <v>1</v>
      </c>
      <c r="AM972" s="10" t="b">
        <v>0</v>
      </c>
      <c r="AP972" t="s">
        <v>3631</v>
      </c>
      <c r="AQ972" t="s">
        <v>3632</v>
      </c>
      <c r="AR972" t="s">
        <v>3633</v>
      </c>
      <c r="AS972" t="s">
        <v>3634</v>
      </c>
      <c r="AT972" s="44" t="s">
        <v>48</v>
      </c>
      <c r="AU972" t="s">
        <v>1950</v>
      </c>
      <c r="AV972" t="s">
        <v>3880</v>
      </c>
      <c r="AW972" t="s">
        <v>3880</v>
      </c>
      <c r="AX972" t="s">
        <v>3858</v>
      </c>
      <c r="AY972" t="s">
        <v>3880</v>
      </c>
      <c r="AZ972" t="s">
        <v>3879</v>
      </c>
      <c r="BA972" t="s">
        <v>3630</v>
      </c>
      <c r="BB972" t="s">
        <v>4701</v>
      </c>
    </row>
    <row r="973" spans="1:54" s="10" customFormat="1" x14ac:dyDescent="0.45">
      <c r="A973" s="9">
        <v>45763.363182870373</v>
      </c>
      <c r="B973" s="10">
        <v>412819044</v>
      </c>
      <c r="C973" s="10" t="s">
        <v>3565</v>
      </c>
      <c r="D973" s="10">
        <v>1</v>
      </c>
      <c r="E973" s="10" t="s">
        <v>51</v>
      </c>
      <c r="F973" s="10" t="s">
        <v>836</v>
      </c>
      <c r="G973" s="10">
        <v>3805</v>
      </c>
      <c r="H973" s="10" t="s">
        <v>53</v>
      </c>
      <c r="I973" s="10">
        <v>1998</v>
      </c>
      <c r="J973" s="10" t="s">
        <v>1953</v>
      </c>
      <c r="K973" s="10" t="s">
        <v>1954</v>
      </c>
      <c r="L973" s="10" t="s">
        <v>1955</v>
      </c>
      <c r="M973" s="10" t="s">
        <v>39</v>
      </c>
      <c r="N973" s="10" t="s">
        <v>102</v>
      </c>
      <c r="O973" s="10" t="s">
        <v>1894</v>
      </c>
      <c r="P973" s="10" t="s">
        <v>1972</v>
      </c>
      <c r="Q973" s="10">
        <v>0</v>
      </c>
      <c r="R973" s="10">
        <v>44.159692</v>
      </c>
      <c r="S973" s="10">
        <v>78.758543000000003</v>
      </c>
      <c r="T973" s="10" t="s">
        <v>3485</v>
      </c>
      <c r="U973" s="10" t="s">
        <v>3486</v>
      </c>
      <c r="V973" s="10" t="s">
        <v>119</v>
      </c>
      <c r="W973" s="10" t="s">
        <v>1973</v>
      </c>
      <c r="Y973" s="10">
        <v>1992</v>
      </c>
      <c r="Z973" s="10">
        <v>5</v>
      </c>
      <c r="AA973" s="10">
        <v>9</v>
      </c>
      <c r="AG973" s="10" t="s">
        <v>1752</v>
      </c>
      <c r="AI973" s="10" t="s">
        <v>48</v>
      </c>
      <c r="AJ973" s="10" t="s">
        <v>1950</v>
      </c>
      <c r="AK973" s="10" t="s">
        <v>1951</v>
      </c>
      <c r="AL973" s="10" t="b">
        <v>1</v>
      </c>
      <c r="AM973" s="10" t="b">
        <v>0</v>
      </c>
      <c r="AP973" t="s">
        <v>3631</v>
      </c>
      <c r="AQ973" t="s">
        <v>3632</v>
      </c>
      <c r="AR973" t="s">
        <v>3633</v>
      </c>
      <c r="AS973" t="s">
        <v>3634</v>
      </c>
      <c r="AT973" s="44" t="s">
        <v>48</v>
      </c>
      <c r="AU973" t="s">
        <v>1950</v>
      </c>
      <c r="AV973" t="s">
        <v>3880</v>
      </c>
      <c r="AW973" t="s">
        <v>3880</v>
      </c>
      <c r="AX973" t="s">
        <v>3858</v>
      </c>
      <c r="AY973" t="s">
        <v>3880</v>
      </c>
      <c r="AZ973" t="s">
        <v>3879</v>
      </c>
      <c r="BA973" t="s">
        <v>3630</v>
      </c>
      <c r="BB973" t="s">
        <v>4701</v>
      </c>
    </row>
    <row r="974" spans="1:54" x14ac:dyDescent="0.45">
      <c r="A974" s="1">
        <v>45762.478773148148</v>
      </c>
      <c r="B974">
        <v>911269241</v>
      </c>
      <c r="C974" t="s">
        <v>3567</v>
      </c>
      <c r="D974">
        <v>15</v>
      </c>
      <c r="E974" t="s">
        <v>1978</v>
      </c>
      <c r="G974">
        <v>3402</v>
      </c>
      <c r="H974" t="s">
        <v>1979</v>
      </c>
      <c r="I974">
        <v>1994</v>
      </c>
      <c r="J974" t="s">
        <v>1980</v>
      </c>
      <c r="K974" t="s">
        <v>1981</v>
      </c>
      <c r="L974" t="s">
        <v>1982</v>
      </c>
      <c r="M974" t="s">
        <v>39</v>
      </c>
      <c r="N974" t="s">
        <v>40</v>
      </c>
      <c r="O974" t="s">
        <v>40</v>
      </c>
      <c r="P974" t="s">
        <v>1974</v>
      </c>
      <c r="Q974">
        <v>0</v>
      </c>
      <c r="T974" t="s">
        <v>3605</v>
      </c>
      <c r="U974" t="s">
        <v>3606</v>
      </c>
      <c r="V974" t="s">
        <v>106</v>
      </c>
      <c r="Y974">
        <v>1992</v>
      </c>
      <c r="Z974">
        <v>8</v>
      </c>
      <c r="AA974">
        <v>30</v>
      </c>
      <c r="AB974"/>
      <c r="AC974"/>
      <c r="AD974"/>
      <c r="AG974" t="s">
        <v>1975</v>
      </c>
      <c r="AI974" t="s">
        <v>533</v>
      </c>
      <c r="AJ974" t="s">
        <v>1976</v>
      </c>
      <c r="AK974" t="s">
        <v>1977</v>
      </c>
      <c r="AL974" t="b">
        <v>1</v>
      </c>
      <c r="AM974" t="b">
        <v>0</v>
      </c>
      <c r="AP974" t="s">
        <v>3631</v>
      </c>
      <c r="AQ974" t="s">
        <v>3632</v>
      </c>
      <c r="AR974" t="s">
        <v>3633</v>
      </c>
      <c r="AS974" t="s">
        <v>3634</v>
      </c>
      <c r="AT974" s="44" t="s">
        <v>533</v>
      </c>
      <c r="AU974" t="s">
        <v>1976</v>
      </c>
      <c r="AV974" t="s">
        <v>4433</v>
      </c>
      <c r="AW974" t="s">
        <v>4433</v>
      </c>
      <c r="AX974" t="s">
        <v>4101</v>
      </c>
      <c r="AY974" t="s">
        <v>4433</v>
      </c>
      <c r="AZ974" t="s">
        <v>4434</v>
      </c>
      <c r="BA974" t="s">
        <v>3630</v>
      </c>
    </row>
    <row r="975" spans="1:54" x14ac:dyDescent="0.45">
      <c r="A975" s="1">
        <v>45762.475578703699</v>
      </c>
      <c r="B975">
        <v>911269241</v>
      </c>
      <c r="C975" t="s">
        <v>3567</v>
      </c>
      <c r="D975">
        <v>17</v>
      </c>
      <c r="E975" t="s">
        <v>1229</v>
      </c>
      <c r="G975">
        <v>3402</v>
      </c>
      <c r="H975" t="s">
        <v>1979</v>
      </c>
      <c r="I975">
        <v>1994</v>
      </c>
      <c r="J975" t="s">
        <v>1980</v>
      </c>
      <c r="K975" t="s">
        <v>1981</v>
      </c>
      <c r="L975" t="s">
        <v>1982</v>
      </c>
      <c r="M975" t="s">
        <v>39</v>
      </c>
      <c r="N975" t="s">
        <v>40</v>
      </c>
      <c r="O975" t="s">
        <v>40</v>
      </c>
      <c r="P975" t="s">
        <v>1974</v>
      </c>
      <c r="Q975">
        <v>0</v>
      </c>
      <c r="T975" t="s">
        <v>3605</v>
      </c>
      <c r="U975" t="s">
        <v>3606</v>
      </c>
      <c r="V975" t="s">
        <v>106</v>
      </c>
      <c r="Y975">
        <v>1992</v>
      </c>
      <c r="Z975">
        <v>9</v>
      </c>
      <c r="AA975">
        <v>1</v>
      </c>
      <c r="AB975">
        <v>1992</v>
      </c>
      <c r="AC975">
        <v>9</v>
      </c>
      <c r="AD975">
        <v>2</v>
      </c>
      <c r="AE975" t="s">
        <v>1224</v>
      </c>
      <c r="AG975" t="s">
        <v>1975</v>
      </c>
      <c r="AH975" t="s">
        <v>1983</v>
      </c>
      <c r="AI975" t="s">
        <v>533</v>
      </c>
      <c r="AJ975" t="s">
        <v>1227</v>
      </c>
      <c r="AK975" t="s">
        <v>1984</v>
      </c>
      <c r="AL975" t="b">
        <v>1</v>
      </c>
      <c r="AM975" t="b">
        <v>0</v>
      </c>
      <c r="AP975" t="s">
        <v>3631</v>
      </c>
      <c r="AQ975" t="s">
        <v>3632</v>
      </c>
      <c r="AR975" t="s">
        <v>3633</v>
      </c>
      <c r="AS975" t="s">
        <v>3634</v>
      </c>
      <c r="AT975" s="44" t="s">
        <v>533</v>
      </c>
      <c r="AU975" t="s">
        <v>1227</v>
      </c>
      <c r="AV975" t="s">
        <v>4099</v>
      </c>
      <c r="AW975" t="s">
        <v>4099</v>
      </c>
      <c r="AX975" t="s">
        <v>4101</v>
      </c>
      <c r="AY975" t="s">
        <v>4435</v>
      </c>
      <c r="AZ975" t="s">
        <v>4100</v>
      </c>
      <c r="BA975" t="s">
        <v>3630</v>
      </c>
    </row>
    <row r="976" spans="1:54" x14ac:dyDescent="0.45">
      <c r="A976" s="1">
        <v>45762.473287037043</v>
      </c>
      <c r="B976">
        <v>911269241</v>
      </c>
      <c r="C976" t="s">
        <v>3567</v>
      </c>
      <c r="D976">
        <v>4</v>
      </c>
      <c r="E976" t="s">
        <v>131</v>
      </c>
      <c r="G976">
        <v>3402</v>
      </c>
      <c r="H976" t="s">
        <v>1979</v>
      </c>
      <c r="I976">
        <v>1994</v>
      </c>
      <c r="J976" t="s">
        <v>1980</v>
      </c>
      <c r="K976" t="s">
        <v>1981</v>
      </c>
      <c r="L976" t="s">
        <v>1982</v>
      </c>
      <c r="M976" t="s">
        <v>745</v>
      </c>
      <c r="N976" t="s">
        <v>1985</v>
      </c>
      <c r="O976" t="s">
        <v>40</v>
      </c>
      <c r="P976" t="s">
        <v>1986</v>
      </c>
      <c r="Q976">
        <v>0</v>
      </c>
      <c r="V976" t="s">
        <v>119</v>
      </c>
      <c r="Y976">
        <v>1987</v>
      </c>
      <c r="Z976">
        <v>7</v>
      </c>
      <c r="AA976">
        <v>15</v>
      </c>
      <c r="AB976"/>
      <c r="AC976"/>
      <c r="AD976"/>
      <c r="AG976" t="s">
        <v>1987</v>
      </c>
      <c r="AJ976" t="s">
        <v>1988</v>
      </c>
      <c r="AK976" t="s">
        <v>1984</v>
      </c>
      <c r="AL976" t="b">
        <v>1</v>
      </c>
      <c r="AM976" t="b">
        <v>0</v>
      </c>
      <c r="AP976" t="s">
        <v>3631</v>
      </c>
      <c r="AQ976" t="s">
        <v>3632</v>
      </c>
      <c r="AR976" t="s">
        <v>3633</v>
      </c>
      <c r="AS976" t="s">
        <v>3634</v>
      </c>
      <c r="AT976" s="44" t="s">
        <v>533</v>
      </c>
      <c r="AU976" t="s">
        <v>1227</v>
      </c>
      <c r="AV976" t="s">
        <v>4099</v>
      </c>
      <c r="AW976" t="s">
        <v>4099</v>
      </c>
      <c r="AX976" t="s">
        <v>4101</v>
      </c>
      <c r="AY976" s="40" t="s">
        <v>4436</v>
      </c>
      <c r="AZ976" t="s">
        <v>4100</v>
      </c>
      <c r="BA976" t="s">
        <v>3630</v>
      </c>
    </row>
    <row r="977" spans="1:54" s="8" customFormat="1" x14ac:dyDescent="0.45">
      <c r="A977" s="7">
        <v>45758.538993055547</v>
      </c>
      <c r="B977" s="8">
        <v>412819044</v>
      </c>
      <c r="C977" s="8" t="s">
        <v>3565</v>
      </c>
      <c r="D977" s="8">
        <v>1</v>
      </c>
      <c r="E977" s="8" t="s">
        <v>65</v>
      </c>
      <c r="G977" s="8">
        <v>1492</v>
      </c>
      <c r="H977" s="8" t="s">
        <v>1994</v>
      </c>
      <c r="I977" s="8">
        <v>1985</v>
      </c>
      <c r="J977" s="8" t="s">
        <v>1995</v>
      </c>
      <c r="K977" s="8" t="s">
        <v>1996</v>
      </c>
      <c r="L977" s="8" t="s">
        <v>1997</v>
      </c>
      <c r="M977" s="8" t="s">
        <v>267</v>
      </c>
      <c r="N977" s="8" t="s">
        <v>1989</v>
      </c>
      <c r="O977" s="8" t="s">
        <v>1989</v>
      </c>
      <c r="P977" s="8" t="s">
        <v>1990</v>
      </c>
      <c r="Q977" s="8">
        <v>0</v>
      </c>
      <c r="R977" s="8">
        <v>45.649987000000003</v>
      </c>
      <c r="S977" s="8">
        <v>59.882975000000002</v>
      </c>
      <c r="T977" s="8" t="s">
        <v>1991</v>
      </c>
      <c r="U977" s="8" t="s">
        <v>1992</v>
      </c>
      <c r="V977" s="8" t="s">
        <v>106</v>
      </c>
      <c r="X977" s="8">
        <v>5000</v>
      </c>
      <c r="Y977" s="8">
        <v>1982</v>
      </c>
      <c r="Z977" s="8">
        <v>8</v>
      </c>
      <c r="AA977" s="8">
        <v>8</v>
      </c>
      <c r="AG977" s="8" t="s">
        <v>1993</v>
      </c>
      <c r="AI977" s="8" t="s">
        <v>274</v>
      </c>
      <c r="AJ977" s="8" t="s">
        <v>347</v>
      </c>
      <c r="AK977" s="8" t="s">
        <v>355</v>
      </c>
      <c r="AL977" s="8" t="b">
        <v>1</v>
      </c>
      <c r="AM977" s="8" t="b">
        <v>0</v>
      </c>
      <c r="AP977" t="s">
        <v>3631</v>
      </c>
      <c r="AQ977" t="s">
        <v>3632</v>
      </c>
      <c r="AR977" t="s">
        <v>3633</v>
      </c>
      <c r="AS977" t="s">
        <v>3634</v>
      </c>
      <c r="AT977" s="44" t="s">
        <v>274</v>
      </c>
      <c r="AU977" t="s">
        <v>347</v>
      </c>
      <c r="AV977" t="s">
        <v>3704</v>
      </c>
      <c r="AW977" t="s">
        <v>3704</v>
      </c>
      <c r="AX977" t="s">
        <v>3635</v>
      </c>
      <c r="AY977" t="s">
        <v>3704</v>
      </c>
      <c r="AZ977" t="s">
        <v>3705</v>
      </c>
      <c r="BA977" t="s">
        <v>3630</v>
      </c>
      <c r="BB977"/>
    </row>
    <row r="978" spans="1:54" s="8" customFormat="1" x14ac:dyDescent="0.45">
      <c r="A978" s="7">
        <v>45758.536898148137</v>
      </c>
      <c r="B978" s="8">
        <v>412819044</v>
      </c>
      <c r="C978" s="8" t="s">
        <v>3565</v>
      </c>
      <c r="D978" s="8">
        <v>14</v>
      </c>
      <c r="E978" s="8" t="s">
        <v>851</v>
      </c>
      <c r="G978" s="8">
        <v>1492</v>
      </c>
      <c r="H978" s="8" t="s">
        <v>1994</v>
      </c>
      <c r="I978" s="8">
        <v>1985</v>
      </c>
      <c r="J978" s="8" t="s">
        <v>1995</v>
      </c>
      <c r="K978" s="8" t="s">
        <v>1996</v>
      </c>
      <c r="L978" s="8" t="s">
        <v>1997</v>
      </c>
      <c r="M978" s="8" t="s">
        <v>1998</v>
      </c>
      <c r="N978" s="8" t="s">
        <v>1989</v>
      </c>
      <c r="O978" s="8" t="s">
        <v>1989</v>
      </c>
      <c r="P978" s="8" t="s">
        <v>1999</v>
      </c>
      <c r="Q978" s="8">
        <v>0</v>
      </c>
      <c r="R978" s="8">
        <v>40.016669999999998</v>
      </c>
      <c r="S978" s="8">
        <v>52.966670000000001</v>
      </c>
      <c r="T978" s="8" t="s">
        <v>2000</v>
      </c>
      <c r="U978" s="8" t="s">
        <v>2001</v>
      </c>
      <c r="V978" s="8" t="s">
        <v>106</v>
      </c>
      <c r="X978" s="8">
        <v>5000</v>
      </c>
      <c r="Y978" s="8">
        <v>1929</v>
      </c>
      <c r="Z978" s="8">
        <v>7</v>
      </c>
      <c r="AA978" s="8">
        <v>5</v>
      </c>
      <c r="AG978" s="8" t="s">
        <v>2002</v>
      </c>
      <c r="AI978" s="8" t="s">
        <v>274</v>
      </c>
      <c r="AJ978" s="8" t="s">
        <v>347</v>
      </c>
      <c r="AK978" s="8" t="s">
        <v>355</v>
      </c>
      <c r="AL978" s="8" t="b">
        <v>1</v>
      </c>
      <c r="AM978" s="8" t="b">
        <v>0</v>
      </c>
      <c r="AP978" t="s">
        <v>3631</v>
      </c>
      <c r="AQ978" t="s">
        <v>3632</v>
      </c>
      <c r="AR978" t="s">
        <v>3633</v>
      </c>
      <c r="AS978" t="s">
        <v>3634</v>
      </c>
      <c r="AT978" s="44" t="s">
        <v>274</v>
      </c>
      <c r="AU978" t="s">
        <v>347</v>
      </c>
      <c r="AV978" t="s">
        <v>3704</v>
      </c>
      <c r="AW978" t="s">
        <v>3704</v>
      </c>
      <c r="AX978" t="s">
        <v>3635</v>
      </c>
      <c r="AY978" t="s">
        <v>3704</v>
      </c>
      <c r="AZ978" t="s">
        <v>3705</v>
      </c>
      <c r="BA978" t="s">
        <v>3630</v>
      </c>
      <c r="BB978"/>
    </row>
    <row r="979" spans="1:54" s="8" customFormat="1" x14ac:dyDescent="0.45">
      <c r="A979" s="7">
        <v>45758.535636574074</v>
      </c>
      <c r="B979" s="8">
        <v>412819044</v>
      </c>
      <c r="C979" s="8" t="s">
        <v>3565</v>
      </c>
      <c r="D979" s="8">
        <v>40</v>
      </c>
      <c r="E979" s="8" t="s">
        <v>2007</v>
      </c>
      <c r="G979" s="8">
        <v>1492</v>
      </c>
      <c r="H979" s="8" t="s">
        <v>1994</v>
      </c>
      <c r="I979" s="8">
        <v>1985</v>
      </c>
      <c r="J979" s="8" t="s">
        <v>1995</v>
      </c>
      <c r="K979" s="8" t="s">
        <v>1996</v>
      </c>
      <c r="L979" s="8" t="s">
        <v>1997</v>
      </c>
      <c r="M979" s="8" t="s">
        <v>1998</v>
      </c>
      <c r="N979" s="8" t="s">
        <v>1989</v>
      </c>
      <c r="O979" s="8" t="s">
        <v>1989</v>
      </c>
      <c r="P979" s="8" t="s">
        <v>2003</v>
      </c>
      <c r="Q979" s="8">
        <v>0</v>
      </c>
      <c r="R979" s="8">
        <v>39.797780000000003</v>
      </c>
      <c r="S979" s="8">
        <v>53.01361</v>
      </c>
      <c r="T979" s="8" t="s">
        <v>2004</v>
      </c>
      <c r="U979" s="8" t="s">
        <v>2005</v>
      </c>
      <c r="V979" s="8" t="s">
        <v>106</v>
      </c>
      <c r="X979" s="8">
        <v>3000</v>
      </c>
      <c r="Y979" s="8">
        <v>1929</v>
      </c>
      <c r="Z979" s="8">
        <v>7</v>
      </c>
      <c r="AA979" s="8">
        <v>8</v>
      </c>
      <c r="AE979" s="8" t="s">
        <v>2006</v>
      </c>
      <c r="AG979" s="8" t="s">
        <v>2002</v>
      </c>
      <c r="AI979" s="8" t="s">
        <v>274</v>
      </c>
      <c r="AJ979" s="8" t="s">
        <v>347</v>
      </c>
      <c r="AK979" s="8" t="s">
        <v>355</v>
      </c>
      <c r="AL979" s="8" t="b">
        <v>1</v>
      </c>
      <c r="AM979" s="8" t="b">
        <v>0</v>
      </c>
      <c r="AP979" t="s">
        <v>3631</v>
      </c>
      <c r="AQ979" t="s">
        <v>3632</v>
      </c>
      <c r="AR979" t="s">
        <v>3633</v>
      </c>
      <c r="AS979" t="s">
        <v>3634</v>
      </c>
      <c r="AT979" s="44" t="s">
        <v>274</v>
      </c>
      <c r="AU979" t="s">
        <v>347</v>
      </c>
      <c r="AV979" t="s">
        <v>3704</v>
      </c>
      <c r="AW979" t="s">
        <v>3704</v>
      </c>
      <c r="AX979" t="s">
        <v>3635</v>
      </c>
      <c r="AY979" t="s">
        <v>3704</v>
      </c>
      <c r="AZ979" t="s">
        <v>3705</v>
      </c>
      <c r="BA979" t="s">
        <v>3630</v>
      </c>
      <c r="BB979"/>
    </row>
    <row r="980" spans="1:54" s="8" customFormat="1" x14ac:dyDescent="0.45">
      <c r="A980" s="7">
        <v>45758.52815972222</v>
      </c>
      <c r="B980" s="8">
        <v>412819044</v>
      </c>
      <c r="C980" s="8" t="s">
        <v>3565</v>
      </c>
      <c r="D980" s="8">
        <v>12</v>
      </c>
      <c r="E980" s="8" t="s">
        <v>2012</v>
      </c>
      <c r="G980" s="8">
        <v>1492</v>
      </c>
      <c r="H980" s="8" t="s">
        <v>1994</v>
      </c>
      <c r="I980" s="8">
        <v>1985</v>
      </c>
      <c r="J980" s="8" t="s">
        <v>1995</v>
      </c>
      <c r="K980" s="8" t="s">
        <v>1996</v>
      </c>
      <c r="L980" s="8" t="s">
        <v>1997</v>
      </c>
      <c r="M980" s="8" t="s">
        <v>2008</v>
      </c>
      <c r="N980" s="8" t="s">
        <v>1989</v>
      </c>
      <c r="O980" s="8" t="s">
        <v>1989</v>
      </c>
      <c r="P980" s="8" t="s">
        <v>2009</v>
      </c>
      <c r="Q980" s="8">
        <v>0</v>
      </c>
      <c r="V980" s="8" t="s">
        <v>119</v>
      </c>
      <c r="W980" s="8" t="s">
        <v>2010</v>
      </c>
      <c r="Y980" s="8">
        <v>1925</v>
      </c>
      <c r="Z980" s="8">
        <v>6</v>
      </c>
      <c r="AA980" s="8">
        <v>22</v>
      </c>
      <c r="AB980" s="8">
        <v>1925</v>
      </c>
      <c r="AC980" s="8">
        <v>6</v>
      </c>
      <c r="AD980" s="8">
        <v>23</v>
      </c>
      <c r="AG980" s="8" t="s">
        <v>2011</v>
      </c>
      <c r="AI980" s="8" t="s">
        <v>274</v>
      </c>
      <c r="AJ980" s="8" t="s">
        <v>347</v>
      </c>
      <c r="AK980" s="8" t="s">
        <v>355</v>
      </c>
      <c r="AL980" s="8" t="b">
        <v>1</v>
      </c>
      <c r="AM980" s="8" t="b">
        <v>0</v>
      </c>
      <c r="AP980" t="s">
        <v>3631</v>
      </c>
      <c r="AQ980" t="s">
        <v>3632</v>
      </c>
      <c r="AR980" t="s">
        <v>3633</v>
      </c>
      <c r="AS980" t="s">
        <v>3634</v>
      </c>
      <c r="AT980" s="44" t="s">
        <v>274</v>
      </c>
      <c r="AU980" t="s">
        <v>347</v>
      </c>
      <c r="AV980" t="s">
        <v>3704</v>
      </c>
      <c r="AW980" t="s">
        <v>3704</v>
      </c>
      <c r="AX980" t="s">
        <v>3635</v>
      </c>
      <c r="AY980" t="s">
        <v>3704</v>
      </c>
      <c r="AZ980" t="s">
        <v>3705</v>
      </c>
      <c r="BA980" t="s">
        <v>3630</v>
      </c>
      <c r="BB980"/>
    </row>
    <row r="981" spans="1:54" s="8" customFormat="1" x14ac:dyDescent="0.45">
      <c r="A981" s="7">
        <v>45758.520972222221</v>
      </c>
      <c r="B981" s="8">
        <v>412819044</v>
      </c>
      <c r="C981" s="8" t="s">
        <v>3565</v>
      </c>
      <c r="D981" s="8">
        <v>4</v>
      </c>
      <c r="E981" s="8" t="s">
        <v>176</v>
      </c>
      <c r="G981" s="8">
        <v>1492</v>
      </c>
      <c r="H981" s="8" t="s">
        <v>1994</v>
      </c>
      <c r="I981" s="8">
        <v>1985</v>
      </c>
      <c r="J981" s="8" t="s">
        <v>1995</v>
      </c>
      <c r="K981" s="8" t="s">
        <v>1996</v>
      </c>
      <c r="L981" s="8" t="s">
        <v>1997</v>
      </c>
      <c r="M981" s="8" t="s">
        <v>2013</v>
      </c>
      <c r="N981" s="8" t="s">
        <v>2014</v>
      </c>
      <c r="O981" s="8" t="s">
        <v>1989</v>
      </c>
      <c r="P981" s="8" t="s">
        <v>2015</v>
      </c>
      <c r="Q981" s="8">
        <v>0</v>
      </c>
      <c r="R981" s="8">
        <v>47.568272999999998</v>
      </c>
      <c r="S981" s="8">
        <v>34.394858999999997</v>
      </c>
      <c r="T981" s="8" t="s">
        <v>2016</v>
      </c>
      <c r="U981" s="8" t="s">
        <v>2017</v>
      </c>
      <c r="V981" s="8" t="s">
        <v>106</v>
      </c>
      <c r="X981" s="8">
        <v>3000</v>
      </c>
      <c r="Y981" s="8">
        <v>1875</v>
      </c>
      <c r="AG981" s="8" t="s">
        <v>2018</v>
      </c>
      <c r="AI981" s="8" t="s">
        <v>274</v>
      </c>
      <c r="AJ981" s="8" t="s">
        <v>347</v>
      </c>
      <c r="AK981" s="8" t="s">
        <v>355</v>
      </c>
      <c r="AL981" s="8" t="b">
        <v>1</v>
      </c>
      <c r="AM981" s="8" t="b">
        <v>0</v>
      </c>
      <c r="AP981" t="s">
        <v>3631</v>
      </c>
      <c r="AQ981" t="s">
        <v>3632</v>
      </c>
      <c r="AR981" t="s">
        <v>3633</v>
      </c>
      <c r="AS981" t="s">
        <v>3634</v>
      </c>
      <c r="AT981" s="44" t="s">
        <v>274</v>
      </c>
      <c r="AU981" t="s">
        <v>347</v>
      </c>
      <c r="AV981" t="s">
        <v>3704</v>
      </c>
      <c r="AW981" t="s">
        <v>3704</v>
      </c>
      <c r="AX981" t="s">
        <v>3635</v>
      </c>
      <c r="AY981" t="s">
        <v>3704</v>
      </c>
      <c r="AZ981" t="s">
        <v>3705</v>
      </c>
      <c r="BA981" t="s">
        <v>3630</v>
      </c>
      <c r="BB981"/>
    </row>
    <row r="982" spans="1:54" s="8" customFormat="1" x14ac:dyDescent="0.45">
      <c r="A982" s="7">
        <v>45758.473148148143</v>
      </c>
      <c r="B982" s="8">
        <v>412819044</v>
      </c>
      <c r="C982" s="8" t="s">
        <v>3565</v>
      </c>
      <c r="D982" s="8">
        <v>50</v>
      </c>
      <c r="E982" s="8" t="s">
        <v>2024</v>
      </c>
      <c r="G982" s="8">
        <v>1492</v>
      </c>
      <c r="H982" s="8" t="s">
        <v>1994</v>
      </c>
      <c r="I982" s="8">
        <v>1985</v>
      </c>
      <c r="J982" s="8" t="s">
        <v>1995</v>
      </c>
      <c r="K982" s="8" t="s">
        <v>1996</v>
      </c>
      <c r="L982" s="8" t="s">
        <v>1997</v>
      </c>
      <c r="M982" s="8" t="s">
        <v>267</v>
      </c>
      <c r="N982" s="8" t="s">
        <v>1989</v>
      </c>
      <c r="O982" s="8" t="s">
        <v>1989</v>
      </c>
      <c r="P982" s="8" t="s">
        <v>2019</v>
      </c>
      <c r="Q982" s="8">
        <v>0</v>
      </c>
      <c r="R982" s="8">
        <v>46.613050000000001</v>
      </c>
      <c r="S982" s="8">
        <v>76.820642000000007</v>
      </c>
      <c r="T982" s="8" t="s">
        <v>2020</v>
      </c>
      <c r="U982" s="8" t="s">
        <v>2021</v>
      </c>
      <c r="V982" s="8" t="s">
        <v>106</v>
      </c>
      <c r="W982" s="8" t="s">
        <v>2022</v>
      </c>
      <c r="X982" s="8">
        <v>11000</v>
      </c>
      <c r="Y982" s="8">
        <v>1977</v>
      </c>
      <c r="Z982" s="8">
        <v>9</v>
      </c>
      <c r="AA982" s="8">
        <v>9</v>
      </c>
      <c r="AG982" s="8" t="s">
        <v>2023</v>
      </c>
      <c r="AI982" s="8" t="s">
        <v>274</v>
      </c>
      <c r="AJ982" s="8" t="s">
        <v>347</v>
      </c>
      <c r="AK982" s="8" t="s">
        <v>355</v>
      </c>
      <c r="AL982" s="8" t="b">
        <v>1</v>
      </c>
      <c r="AM982" s="8" t="b">
        <v>0</v>
      </c>
      <c r="AP982" t="s">
        <v>3631</v>
      </c>
      <c r="AQ982" t="s">
        <v>3632</v>
      </c>
      <c r="AR982" t="s">
        <v>3633</v>
      </c>
      <c r="AS982" t="s">
        <v>3634</v>
      </c>
      <c r="AT982" s="44" t="s">
        <v>274</v>
      </c>
      <c r="AU982" t="s">
        <v>347</v>
      </c>
      <c r="AV982" t="s">
        <v>3704</v>
      </c>
      <c r="AW982" t="s">
        <v>3704</v>
      </c>
      <c r="AX982" t="s">
        <v>3635</v>
      </c>
      <c r="AY982" t="s">
        <v>3704</v>
      </c>
      <c r="AZ982" t="s">
        <v>3705</v>
      </c>
      <c r="BA982" t="s">
        <v>3630</v>
      </c>
      <c r="BB982"/>
    </row>
    <row r="983" spans="1:54" s="8" customFormat="1" x14ac:dyDescent="0.45">
      <c r="A983" s="7">
        <v>45758.472719907411</v>
      </c>
      <c r="B983" s="8">
        <v>412819044</v>
      </c>
      <c r="C983" s="8" t="s">
        <v>3565</v>
      </c>
      <c r="D983" s="8">
        <v>89</v>
      </c>
      <c r="E983" s="8" t="s">
        <v>2025</v>
      </c>
      <c r="G983" s="8">
        <v>1492</v>
      </c>
      <c r="H983" s="8" t="s">
        <v>1994</v>
      </c>
      <c r="I983" s="8">
        <v>1985</v>
      </c>
      <c r="J983" s="8" t="s">
        <v>1995</v>
      </c>
      <c r="K983" s="8" t="s">
        <v>1996</v>
      </c>
      <c r="L983" s="8" t="s">
        <v>1997</v>
      </c>
      <c r="M983" s="8" t="s">
        <v>267</v>
      </c>
      <c r="N983" s="8" t="s">
        <v>1989</v>
      </c>
      <c r="O983" s="8" t="s">
        <v>1989</v>
      </c>
      <c r="P983" s="8" t="s">
        <v>2019</v>
      </c>
      <c r="Q983" s="8">
        <v>0</v>
      </c>
      <c r="R983" s="8">
        <v>46.613050000000001</v>
      </c>
      <c r="S983" s="8">
        <v>76.820642000000007</v>
      </c>
      <c r="T983" s="8" t="s">
        <v>2020</v>
      </c>
      <c r="U983" s="8" t="s">
        <v>2021</v>
      </c>
      <c r="V983" s="8" t="s">
        <v>106</v>
      </c>
      <c r="W983" s="8" t="s">
        <v>2022</v>
      </c>
      <c r="X983" s="8">
        <v>11000</v>
      </c>
      <c r="Y983" s="8">
        <v>1978</v>
      </c>
      <c r="Z983" s="8">
        <v>8</v>
      </c>
      <c r="AA983" s="8">
        <v>9</v>
      </c>
      <c r="AG983" s="8" t="s">
        <v>2023</v>
      </c>
      <c r="AI983" s="8" t="s">
        <v>274</v>
      </c>
      <c r="AJ983" s="8" t="s">
        <v>347</v>
      </c>
      <c r="AK983" s="8" t="s">
        <v>355</v>
      </c>
      <c r="AL983" s="8" t="b">
        <v>1</v>
      </c>
      <c r="AM983" s="8" t="b">
        <v>0</v>
      </c>
      <c r="AP983" t="s">
        <v>3631</v>
      </c>
      <c r="AQ983" t="s">
        <v>3632</v>
      </c>
      <c r="AR983" t="s">
        <v>3633</v>
      </c>
      <c r="AS983" t="s">
        <v>3634</v>
      </c>
      <c r="AT983" s="44" t="s">
        <v>274</v>
      </c>
      <c r="AU983" t="s">
        <v>347</v>
      </c>
      <c r="AV983" t="s">
        <v>3704</v>
      </c>
      <c r="AW983" t="s">
        <v>3704</v>
      </c>
      <c r="AX983" t="s">
        <v>3635</v>
      </c>
      <c r="AY983" t="s">
        <v>3704</v>
      </c>
      <c r="AZ983" t="s">
        <v>3705</v>
      </c>
      <c r="BA983" t="s">
        <v>3630</v>
      </c>
      <c r="BB983"/>
    </row>
    <row r="984" spans="1:54" s="8" customFormat="1" x14ac:dyDescent="0.45">
      <c r="A984" s="7">
        <v>45758.472118055557</v>
      </c>
      <c r="B984" s="8">
        <v>412819044</v>
      </c>
      <c r="C984" s="8" t="s">
        <v>3565</v>
      </c>
      <c r="D984" s="8">
        <v>20</v>
      </c>
      <c r="E984" s="8" t="s">
        <v>2026</v>
      </c>
      <c r="F984" s="8" t="s">
        <v>2027</v>
      </c>
      <c r="G984" s="8">
        <v>1492</v>
      </c>
      <c r="H984" s="8" t="s">
        <v>1994</v>
      </c>
      <c r="I984" s="8">
        <v>1985</v>
      </c>
      <c r="J984" s="8" t="s">
        <v>1995</v>
      </c>
      <c r="K984" s="8" t="s">
        <v>1996</v>
      </c>
      <c r="L984" s="8" t="s">
        <v>1997</v>
      </c>
      <c r="M984" s="8" t="s">
        <v>267</v>
      </c>
      <c r="N984" s="8" t="s">
        <v>1989</v>
      </c>
      <c r="O984" s="8" t="s">
        <v>1989</v>
      </c>
      <c r="P984" s="8" t="s">
        <v>2019</v>
      </c>
      <c r="Q984" s="8">
        <v>0</v>
      </c>
      <c r="R984" s="8">
        <v>46.613050000000001</v>
      </c>
      <c r="S984" s="8">
        <v>76.820642000000007</v>
      </c>
      <c r="T984" s="8" t="s">
        <v>2020</v>
      </c>
      <c r="U984" s="8" t="s">
        <v>2021</v>
      </c>
      <c r="V984" s="8" t="s">
        <v>106</v>
      </c>
      <c r="W984" s="8" t="s">
        <v>2022</v>
      </c>
      <c r="X984" s="8">
        <v>11000</v>
      </c>
      <c r="Y984" s="8">
        <v>1981</v>
      </c>
      <c r="Z984" s="8">
        <v>7</v>
      </c>
      <c r="AA984" s="8">
        <v>6</v>
      </c>
      <c r="AG984" s="8" t="s">
        <v>2023</v>
      </c>
      <c r="AI984" s="8" t="s">
        <v>274</v>
      </c>
      <c r="AJ984" s="8" t="s">
        <v>347</v>
      </c>
      <c r="AK984" s="8" t="s">
        <v>355</v>
      </c>
      <c r="AL984" s="8" t="b">
        <v>1</v>
      </c>
      <c r="AM984" s="8" t="b">
        <v>0</v>
      </c>
      <c r="AP984" t="s">
        <v>3631</v>
      </c>
      <c r="AQ984" t="s">
        <v>3632</v>
      </c>
      <c r="AR984" t="s">
        <v>3633</v>
      </c>
      <c r="AS984" t="s">
        <v>3634</v>
      </c>
      <c r="AT984" s="44" t="s">
        <v>274</v>
      </c>
      <c r="AU984" t="s">
        <v>347</v>
      </c>
      <c r="AV984" t="s">
        <v>3704</v>
      </c>
      <c r="AW984" t="s">
        <v>3704</v>
      </c>
      <c r="AX984" t="s">
        <v>3635</v>
      </c>
      <c r="AY984" t="s">
        <v>3704</v>
      </c>
      <c r="AZ984" t="s">
        <v>3705</v>
      </c>
      <c r="BA984" t="s">
        <v>3630</v>
      </c>
      <c r="BB984"/>
    </row>
    <row r="985" spans="1:54" s="8" customFormat="1" x14ac:dyDescent="0.45">
      <c r="A985" s="7">
        <v>45758.456817129627</v>
      </c>
      <c r="B985" s="8">
        <v>412819044</v>
      </c>
      <c r="C985" s="8" t="s">
        <v>3565</v>
      </c>
      <c r="D985" s="8">
        <v>1</v>
      </c>
      <c r="E985" s="8" t="s">
        <v>51</v>
      </c>
      <c r="F985" s="8" t="s">
        <v>2034</v>
      </c>
      <c r="G985" s="8">
        <v>662</v>
      </c>
      <c r="H985" s="8" t="s">
        <v>2035</v>
      </c>
      <c r="I985" s="8">
        <v>1985</v>
      </c>
      <c r="J985" s="8" t="s">
        <v>2036</v>
      </c>
      <c r="K985" s="8" t="s">
        <v>2037</v>
      </c>
      <c r="L985" s="8" t="s">
        <v>2038</v>
      </c>
      <c r="M985" s="8" t="s">
        <v>2028</v>
      </c>
      <c r="N985" s="8" t="s">
        <v>2029</v>
      </c>
      <c r="O985" s="8" t="s">
        <v>946</v>
      </c>
      <c r="P985" s="8" t="s">
        <v>2030</v>
      </c>
      <c r="Q985" s="8">
        <v>0</v>
      </c>
      <c r="V985" s="8" t="s">
        <v>119</v>
      </c>
      <c r="Y985" s="8">
        <v>1982</v>
      </c>
      <c r="Z985" s="8">
        <v>4</v>
      </c>
      <c r="AA985" s="8">
        <v>10</v>
      </c>
      <c r="AG985" s="8" t="s">
        <v>2031</v>
      </c>
      <c r="AJ985" s="8" t="s">
        <v>2032</v>
      </c>
      <c r="AK985" s="8" t="s">
        <v>2033</v>
      </c>
      <c r="AL985" s="8" t="b">
        <v>1</v>
      </c>
      <c r="AM985" s="8" t="b">
        <v>1</v>
      </c>
      <c r="AN985" s="8" t="s">
        <v>462</v>
      </c>
      <c r="AP985" t="s">
        <v>3631</v>
      </c>
      <c r="AQ985" t="s">
        <v>3632</v>
      </c>
      <c r="AR985" t="s">
        <v>3633</v>
      </c>
      <c r="AS985" t="s">
        <v>3634</v>
      </c>
      <c r="AT985" s="28" t="s">
        <v>4439</v>
      </c>
      <c r="AU985" t="s">
        <v>2032</v>
      </c>
      <c r="AV985" t="s">
        <v>4437</v>
      </c>
      <c r="AW985" t="s">
        <v>4437</v>
      </c>
      <c r="AX985" t="s">
        <v>4440</v>
      </c>
      <c r="AY985" t="s">
        <v>4437</v>
      </c>
      <c r="AZ985" t="s">
        <v>4438</v>
      </c>
      <c r="BA985" t="s">
        <v>3630</v>
      </c>
      <c r="BB985" t="s">
        <v>4724</v>
      </c>
    </row>
    <row r="986" spans="1:54" s="8" customFormat="1" x14ac:dyDescent="0.45">
      <c r="A986" s="7">
        <v>45758.454502314809</v>
      </c>
      <c r="B986" s="8">
        <v>412819044</v>
      </c>
      <c r="C986" s="8" t="s">
        <v>3565</v>
      </c>
      <c r="D986" s="8">
        <v>1</v>
      </c>
      <c r="E986" s="8" t="s">
        <v>277</v>
      </c>
      <c r="F986" s="8" t="s">
        <v>2043</v>
      </c>
      <c r="G986" s="8">
        <v>662</v>
      </c>
      <c r="H986" s="8" t="s">
        <v>2035</v>
      </c>
      <c r="I986" s="8">
        <v>1985</v>
      </c>
      <c r="J986" s="8" t="s">
        <v>2036</v>
      </c>
      <c r="K986" s="8" t="s">
        <v>2037</v>
      </c>
      <c r="L986" s="8" t="s">
        <v>2038</v>
      </c>
      <c r="M986" s="8" t="s">
        <v>2039</v>
      </c>
      <c r="N986" s="8" t="s">
        <v>1989</v>
      </c>
      <c r="O986" s="8" t="s">
        <v>1989</v>
      </c>
      <c r="P986" s="8" t="s">
        <v>2040</v>
      </c>
      <c r="Q986" s="8">
        <v>0</v>
      </c>
      <c r="V986" s="8" t="s">
        <v>119</v>
      </c>
      <c r="Y986" s="8">
        <v>1978</v>
      </c>
      <c r="Z986" s="8">
        <v>3</v>
      </c>
      <c r="AA986" s="8">
        <v>20</v>
      </c>
      <c r="AG986" s="8" t="s">
        <v>2041</v>
      </c>
      <c r="AJ986" s="8" t="s">
        <v>2032</v>
      </c>
      <c r="AK986" s="8" t="s">
        <v>2042</v>
      </c>
      <c r="AL986" s="8" t="b">
        <v>1</v>
      </c>
      <c r="AM986" s="8" t="b">
        <v>1</v>
      </c>
      <c r="AN986" s="8" t="s">
        <v>455</v>
      </c>
      <c r="AP986" t="s">
        <v>3631</v>
      </c>
      <c r="AQ986" t="s">
        <v>3632</v>
      </c>
      <c r="AR986" t="s">
        <v>3633</v>
      </c>
      <c r="AS986" t="s">
        <v>3634</v>
      </c>
      <c r="AT986" s="44" t="s">
        <v>4439</v>
      </c>
      <c r="AU986" t="s">
        <v>2032</v>
      </c>
      <c r="AV986" t="s">
        <v>4441</v>
      </c>
      <c r="AW986" t="s">
        <v>4441</v>
      </c>
      <c r="AX986" t="s">
        <v>4440</v>
      </c>
      <c r="AY986" t="s">
        <v>4441</v>
      </c>
      <c r="AZ986" t="s">
        <v>4442</v>
      </c>
      <c r="BA986" t="s">
        <v>3630</v>
      </c>
      <c r="BB986"/>
    </row>
    <row r="987" spans="1:54" s="8" customFormat="1" x14ac:dyDescent="0.45">
      <c r="A987" s="7">
        <v>45758.453425925924</v>
      </c>
      <c r="B987" s="8">
        <v>412819044</v>
      </c>
      <c r="C987" s="8" t="s">
        <v>3565</v>
      </c>
      <c r="D987" s="8">
        <v>1</v>
      </c>
      <c r="E987" s="8" t="s">
        <v>65</v>
      </c>
      <c r="F987" s="8" t="s">
        <v>2034</v>
      </c>
      <c r="G987" s="8">
        <v>662</v>
      </c>
      <c r="H987" s="8" t="s">
        <v>2035</v>
      </c>
      <c r="I987" s="8">
        <v>1985</v>
      </c>
      <c r="J987" s="8" t="s">
        <v>2036</v>
      </c>
      <c r="K987" s="8" t="s">
        <v>2037</v>
      </c>
      <c r="L987" s="8" t="s">
        <v>2038</v>
      </c>
      <c r="M987" s="8" t="s">
        <v>2039</v>
      </c>
      <c r="N987" s="8" t="s">
        <v>1989</v>
      </c>
      <c r="O987" s="8" t="s">
        <v>1989</v>
      </c>
      <c r="P987" s="8" t="s">
        <v>2044</v>
      </c>
      <c r="Q987" s="8">
        <v>0</v>
      </c>
      <c r="V987" s="8" t="s">
        <v>119</v>
      </c>
      <c r="Y987" s="8">
        <v>1978</v>
      </c>
      <c r="Z987" s="8">
        <v>5</v>
      </c>
      <c r="AA987" s="8">
        <v>1</v>
      </c>
      <c r="AG987" s="8" t="s">
        <v>2045</v>
      </c>
      <c r="AJ987" s="8" t="s">
        <v>2032</v>
      </c>
      <c r="AK987" s="8" t="s">
        <v>2042</v>
      </c>
      <c r="AL987" s="8" t="b">
        <v>1</v>
      </c>
      <c r="AM987" s="8" t="b">
        <v>1</v>
      </c>
      <c r="AN987" s="8" t="s">
        <v>455</v>
      </c>
      <c r="AP987" t="s">
        <v>3631</v>
      </c>
      <c r="AQ987" t="s">
        <v>3632</v>
      </c>
      <c r="AR987" t="s">
        <v>3633</v>
      </c>
      <c r="AS987" t="s">
        <v>3634</v>
      </c>
      <c r="AT987" s="44" t="s">
        <v>4439</v>
      </c>
      <c r="AU987" t="s">
        <v>2032</v>
      </c>
      <c r="AV987" t="s">
        <v>4441</v>
      </c>
      <c r="AW987" t="s">
        <v>4441</v>
      </c>
      <c r="AX987" t="s">
        <v>4440</v>
      </c>
      <c r="AY987" t="s">
        <v>4441</v>
      </c>
      <c r="AZ987" t="s">
        <v>4442</v>
      </c>
      <c r="BA987" t="s">
        <v>3630</v>
      </c>
      <c r="BB987"/>
    </row>
    <row r="988" spans="1:54" s="12" customFormat="1" x14ac:dyDescent="0.45">
      <c r="A988" s="11">
        <v>45758.452685185177</v>
      </c>
      <c r="B988" s="12">
        <v>950994899</v>
      </c>
      <c r="C988" s="12" t="s">
        <v>3568</v>
      </c>
      <c r="D988" s="12">
        <v>1</v>
      </c>
      <c r="E988" s="12" t="s">
        <v>277</v>
      </c>
      <c r="G988" s="12">
        <v>3929</v>
      </c>
      <c r="H988" s="12" t="s">
        <v>1509</v>
      </c>
      <c r="I988" s="12">
        <v>1996</v>
      </c>
      <c r="J988" s="12" t="s">
        <v>2048</v>
      </c>
      <c r="K988" s="12" t="s">
        <v>2049</v>
      </c>
      <c r="L988" s="12" t="s">
        <v>2050</v>
      </c>
      <c r="M988" s="12" t="s">
        <v>1277</v>
      </c>
      <c r="N988" s="12" t="s">
        <v>77</v>
      </c>
      <c r="O988" s="12" t="s">
        <v>852</v>
      </c>
      <c r="P988" s="12" t="s">
        <v>852</v>
      </c>
      <c r="Q988" s="12">
        <v>0</v>
      </c>
      <c r="R988" s="12">
        <v>43.240400000000001</v>
      </c>
      <c r="S988" s="12">
        <v>76.915199999999999</v>
      </c>
      <c r="T988" s="12" t="s">
        <v>2046</v>
      </c>
      <c r="U988" s="12" t="s">
        <v>2047</v>
      </c>
      <c r="V988" s="12" t="s">
        <v>106</v>
      </c>
      <c r="X988" s="12">
        <v>6000</v>
      </c>
      <c r="Y988" s="12">
        <v>1984</v>
      </c>
      <c r="AG988" s="12" t="s">
        <v>1938</v>
      </c>
      <c r="AI988" s="12" t="s">
        <v>48</v>
      </c>
      <c r="AJ988" s="12" t="s">
        <v>1030</v>
      </c>
      <c r="AK988" s="12" t="s">
        <v>1031</v>
      </c>
      <c r="AL988" s="12" t="b">
        <v>1</v>
      </c>
      <c r="AM988" s="12" t="b">
        <v>0</v>
      </c>
      <c r="AP988" t="s">
        <v>3631</v>
      </c>
      <c r="AQ988" t="s">
        <v>3632</v>
      </c>
      <c r="AR988" t="s">
        <v>3633</v>
      </c>
      <c r="AS988" t="s">
        <v>3634</v>
      </c>
      <c r="AT988" s="44" t="s">
        <v>48</v>
      </c>
      <c r="AU988" t="s">
        <v>1030</v>
      </c>
      <c r="AV988" t="s">
        <v>3896</v>
      </c>
      <c r="AW988" t="s">
        <v>3896</v>
      </c>
      <c r="AX988" t="s">
        <v>3897</v>
      </c>
      <c r="AY988" t="s">
        <v>3894</v>
      </c>
      <c r="AZ988" t="s">
        <v>3895</v>
      </c>
      <c r="BA988" t="s">
        <v>3630</v>
      </c>
      <c r="BB988"/>
    </row>
    <row r="989" spans="1:54" s="18" customFormat="1" x14ac:dyDescent="0.45">
      <c r="A989" s="17">
        <v>45758.452581018522</v>
      </c>
      <c r="B989" s="18">
        <v>412819044</v>
      </c>
      <c r="C989" s="18" t="s">
        <v>3565</v>
      </c>
      <c r="D989" s="18">
        <v>1</v>
      </c>
      <c r="E989" s="18" t="s">
        <v>51</v>
      </c>
      <c r="F989" s="18" t="s">
        <v>2034</v>
      </c>
      <c r="G989" s="18">
        <v>662</v>
      </c>
      <c r="H989" s="18" t="s">
        <v>2035</v>
      </c>
      <c r="I989" s="18">
        <v>1985</v>
      </c>
      <c r="J989" s="18" t="s">
        <v>2036</v>
      </c>
      <c r="K989" s="18" t="s">
        <v>2037</v>
      </c>
      <c r="L989" s="18" t="s">
        <v>2038</v>
      </c>
      <c r="M989" s="18" t="s">
        <v>2039</v>
      </c>
      <c r="N989" s="18" t="s">
        <v>1989</v>
      </c>
      <c r="O989" s="18" t="s">
        <v>1989</v>
      </c>
      <c r="P989" s="18" t="s">
        <v>2051</v>
      </c>
      <c r="Q989" s="18">
        <v>0</v>
      </c>
      <c r="V989" s="18" t="s">
        <v>119</v>
      </c>
      <c r="Y989" s="18">
        <v>1978</v>
      </c>
      <c r="Z989" s="18">
        <v>4</v>
      </c>
      <c r="AA989" s="18">
        <v>12</v>
      </c>
      <c r="AB989" s="18">
        <v>1978</v>
      </c>
      <c r="AC989" s="18">
        <v>4</v>
      </c>
      <c r="AD989" s="18">
        <v>22</v>
      </c>
      <c r="AG989" s="18" t="s">
        <v>2052</v>
      </c>
      <c r="AJ989" s="18" t="s">
        <v>2032</v>
      </c>
      <c r="AK989" s="18" t="s">
        <v>2042</v>
      </c>
      <c r="AL989" s="18" t="b">
        <v>1</v>
      </c>
      <c r="AM989" s="18" t="b">
        <v>1</v>
      </c>
      <c r="AN989" s="18" t="s">
        <v>455</v>
      </c>
      <c r="AP989" t="s">
        <v>3631</v>
      </c>
      <c r="AQ989" t="s">
        <v>3632</v>
      </c>
      <c r="AR989" t="s">
        <v>3633</v>
      </c>
      <c r="AS989" t="s">
        <v>3634</v>
      </c>
      <c r="AT989" s="44" t="s">
        <v>4439</v>
      </c>
      <c r="AU989" t="s">
        <v>2032</v>
      </c>
      <c r="AV989" t="s">
        <v>4441</v>
      </c>
      <c r="AW989" t="s">
        <v>4441</v>
      </c>
      <c r="AX989" t="s">
        <v>4440</v>
      </c>
      <c r="AY989" t="s">
        <v>4441</v>
      </c>
      <c r="AZ989" t="s">
        <v>4442</v>
      </c>
      <c r="BA989" t="s">
        <v>3630</v>
      </c>
      <c r="BB989"/>
    </row>
    <row r="990" spans="1:54" s="26" customFormat="1" x14ac:dyDescent="0.45">
      <c r="A990" s="25">
        <v>45758.452384259261</v>
      </c>
      <c r="B990" s="26">
        <v>950994899</v>
      </c>
      <c r="C990" s="26" t="s">
        <v>3568</v>
      </c>
      <c r="D990" s="26">
        <v>1</v>
      </c>
      <c r="E990" s="26" t="s">
        <v>277</v>
      </c>
      <c r="G990" s="26">
        <v>3929</v>
      </c>
      <c r="H990" s="26" t="s">
        <v>1509</v>
      </c>
      <c r="I990" s="26">
        <v>1996</v>
      </c>
      <c r="J990" s="26" t="s">
        <v>2048</v>
      </c>
      <c r="K990" s="26" t="s">
        <v>2049</v>
      </c>
      <c r="L990" s="26" t="s">
        <v>2050</v>
      </c>
      <c r="M990" s="26" t="s">
        <v>1277</v>
      </c>
      <c r="N990" s="26" t="s">
        <v>77</v>
      </c>
      <c r="O990" s="26" t="s">
        <v>852</v>
      </c>
      <c r="P990" s="26" t="s">
        <v>852</v>
      </c>
      <c r="Q990" s="26">
        <v>0</v>
      </c>
      <c r="R990" s="26">
        <v>43.240400000000001</v>
      </c>
      <c r="S990" s="26">
        <v>76.915199999999999</v>
      </c>
      <c r="T990" s="26" t="s">
        <v>2046</v>
      </c>
      <c r="U990" s="26" t="s">
        <v>2047</v>
      </c>
      <c r="V990" s="26" t="s">
        <v>106</v>
      </c>
      <c r="X990" s="26">
        <v>6000</v>
      </c>
      <c r="Y990" s="26">
        <v>1937</v>
      </c>
      <c r="AG990" s="26" t="s">
        <v>2053</v>
      </c>
      <c r="AI990" s="26" t="s">
        <v>48</v>
      </c>
      <c r="AJ990" s="26" t="s">
        <v>1030</v>
      </c>
      <c r="AK990" s="26" t="s">
        <v>1031</v>
      </c>
      <c r="AL990" s="26" t="b">
        <v>1</v>
      </c>
      <c r="AM990" s="26" t="b">
        <v>0</v>
      </c>
      <c r="AP990" t="s">
        <v>3631</v>
      </c>
      <c r="AQ990" t="s">
        <v>3632</v>
      </c>
      <c r="AR990" t="s">
        <v>3633</v>
      </c>
      <c r="AS990" t="s">
        <v>3634</v>
      </c>
      <c r="AT990" s="44" t="s">
        <v>48</v>
      </c>
      <c r="AU990" t="s">
        <v>1030</v>
      </c>
      <c r="AV990" t="s">
        <v>3896</v>
      </c>
      <c r="AW990" t="s">
        <v>3896</v>
      </c>
      <c r="AX990" t="s">
        <v>3897</v>
      </c>
      <c r="AY990" t="s">
        <v>3894</v>
      </c>
      <c r="AZ990" t="s">
        <v>3895</v>
      </c>
      <c r="BA990" t="s">
        <v>3630</v>
      </c>
      <c r="BB990"/>
    </row>
    <row r="991" spans="1:54" s="20" customFormat="1" x14ac:dyDescent="0.45">
      <c r="A991" s="19">
        <v>45758.451435185183</v>
      </c>
      <c r="B991" s="20">
        <v>412819044</v>
      </c>
      <c r="C991" s="20" t="s">
        <v>3565</v>
      </c>
      <c r="D991" s="20">
        <v>1</v>
      </c>
      <c r="E991" s="20" t="s">
        <v>51</v>
      </c>
      <c r="G991" s="20">
        <v>662</v>
      </c>
      <c r="H991" s="20" t="s">
        <v>2035</v>
      </c>
      <c r="I991" s="20">
        <v>1985</v>
      </c>
      <c r="J991" s="20" t="s">
        <v>2036</v>
      </c>
      <c r="K991" s="20" t="s">
        <v>2037</v>
      </c>
      <c r="L991" s="20" t="s">
        <v>2038</v>
      </c>
      <c r="M991" s="20" t="s">
        <v>2039</v>
      </c>
      <c r="N991" s="20" t="s">
        <v>1989</v>
      </c>
      <c r="O991" s="20" t="s">
        <v>1989</v>
      </c>
      <c r="P991" s="20" t="s">
        <v>2054</v>
      </c>
      <c r="Q991" s="20">
        <v>0</v>
      </c>
      <c r="V991" s="20" t="s">
        <v>119</v>
      </c>
      <c r="Y991" s="20">
        <v>1978</v>
      </c>
      <c r="Z991" s="20">
        <v>3</v>
      </c>
      <c r="AA991" s="20">
        <v>28</v>
      </c>
      <c r="AG991" s="20" t="s">
        <v>2045</v>
      </c>
      <c r="AJ991" s="20" t="s">
        <v>2032</v>
      </c>
      <c r="AK991" s="20" t="s">
        <v>2042</v>
      </c>
      <c r="AL991" s="20" t="b">
        <v>1</v>
      </c>
      <c r="AM991" s="20" t="b">
        <v>1</v>
      </c>
      <c r="AN991" s="20" t="s">
        <v>455</v>
      </c>
      <c r="AP991" t="s">
        <v>3631</v>
      </c>
      <c r="AQ991" t="s">
        <v>3632</v>
      </c>
      <c r="AR991" t="s">
        <v>3633</v>
      </c>
      <c r="AS991" t="s">
        <v>3634</v>
      </c>
      <c r="AT991" s="44" t="s">
        <v>4439</v>
      </c>
      <c r="AU991" t="s">
        <v>2032</v>
      </c>
      <c r="AV991" t="s">
        <v>4441</v>
      </c>
      <c r="AW991" t="s">
        <v>4441</v>
      </c>
      <c r="AX991" t="s">
        <v>4440</v>
      </c>
      <c r="AY991" t="s">
        <v>4441</v>
      </c>
      <c r="AZ991" t="s">
        <v>4442</v>
      </c>
      <c r="BA991" t="s">
        <v>3630</v>
      </c>
      <c r="BB991"/>
    </row>
    <row r="992" spans="1:54" s="20" customFormat="1" x14ac:dyDescent="0.45">
      <c r="A992" s="19">
        <v>45758.45103009259</v>
      </c>
      <c r="B992" s="20">
        <v>412819044</v>
      </c>
      <c r="C992" s="20" t="s">
        <v>3565</v>
      </c>
      <c r="D992" s="20">
        <v>1</v>
      </c>
      <c r="E992" s="20" t="s">
        <v>51</v>
      </c>
      <c r="F992" s="20" t="s">
        <v>2034</v>
      </c>
      <c r="G992" s="20">
        <v>662</v>
      </c>
      <c r="H992" s="20" t="s">
        <v>2035</v>
      </c>
      <c r="I992" s="20">
        <v>1985</v>
      </c>
      <c r="J992" s="20" t="s">
        <v>2036</v>
      </c>
      <c r="K992" s="20" t="s">
        <v>2037</v>
      </c>
      <c r="L992" s="20" t="s">
        <v>2038</v>
      </c>
      <c r="M992" s="20" t="s">
        <v>2039</v>
      </c>
      <c r="N992" s="20" t="s">
        <v>1989</v>
      </c>
      <c r="O992" s="20" t="s">
        <v>1989</v>
      </c>
      <c r="P992" s="20" t="s">
        <v>2054</v>
      </c>
      <c r="Q992" s="20">
        <v>0</v>
      </c>
      <c r="V992" s="20" t="s">
        <v>119</v>
      </c>
      <c r="Y992" s="20">
        <v>1978</v>
      </c>
      <c r="Z992" s="20">
        <v>3</v>
      </c>
      <c r="AA992" s="20">
        <v>28</v>
      </c>
      <c r="AG992" s="20" t="s">
        <v>2045</v>
      </c>
      <c r="AJ992" s="20" t="s">
        <v>2032</v>
      </c>
      <c r="AK992" s="20" t="s">
        <v>2042</v>
      </c>
      <c r="AL992" s="20" t="b">
        <v>1</v>
      </c>
      <c r="AM992" s="20" t="b">
        <v>1</v>
      </c>
      <c r="AN992" s="20" t="s">
        <v>462</v>
      </c>
      <c r="AP992" t="s">
        <v>3631</v>
      </c>
      <c r="AQ992" t="s">
        <v>3632</v>
      </c>
      <c r="AR992" t="s">
        <v>3633</v>
      </c>
      <c r="AS992" t="s">
        <v>3634</v>
      </c>
      <c r="AT992" s="28" t="s">
        <v>4439</v>
      </c>
      <c r="AU992" t="s">
        <v>2032</v>
      </c>
      <c r="AV992" t="s">
        <v>4441</v>
      </c>
      <c r="AW992" t="s">
        <v>4441</v>
      </c>
      <c r="AX992" t="s">
        <v>4440</v>
      </c>
      <c r="AY992" t="s">
        <v>4441</v>
      </c>
      <c r="AZ992" t="s">
        <v>4442</v>
      </c>
      <c r="BA992" t="s">
        <v>3630</v>
      </c>
      <c r="BB992" t="s">
        <v>4724</v>
      </c>
    </row>
    <row r="993" spans="1:54" s="12" customFormat="1" x14ac:dyDescent="0.45">
      <c r="A993" s="11">
        <v>45758.449155092589</v>
      </c>
      <c r="B993" s="12">
        <v>950994899</v>
      </c>
      <c r="C993" s="12" t="s">
        <v>3568</v>
      </c>
      <c r="D993" s="12">
        <v>1</v>
      </c>
      <c r="E993" s="12" t="s">
        <v>65</v>
      </c>
      <c r="G993" s="12">
        <v>3929</v>
      </c>
      <c r="H993" s="12" t="s">
        <v>1509</v>
      </c>
      <c r="I993" s="12">
        <v>1996</v>
      </c>
      <c r="J993" s="12" t="s">
        <v>2048</v>
      </c>
      <c r="K993" s="12" t="s">
        <v>2049</v>
      </c>
      <c r="L993" s="12" t="s">
        <v>2050</v>
      </c>
      <c r="M993" s="12" t="s">
        <v>1277</v>
      </c>
      <c r="N993" s="12" t="s">
        <v>77</v>
      </c>
      <c r="O993" s="12" t="s">
        <v>852</v>
      </c>
      <c r="P993" s="12" t="s">
        <v>852</v>
      </c>
      <c r="Q993" s="12">
        <v>0</v>
      </c>
      <c r="R993" s="12">
        <v>43.240400000000001</v>
      </c>
      <c r="S993" s="12">
        <v>76.915199999999999</v>
      </c>
      <c r="T993" s="12" t="s">
        <v>2046</v>
      </c>
      <c r="U993" s="12" t="s">
        <v>2047</v>
      </c>
      <c r="V993" s="12" t="s">
        <v>106</v>
      </c>
      <c r="X993" s="12">
        <v>6000</v>
      </c>
      <c r="Y993" s="12">
        <v>1995</v>
      </c>
      <c r="Z993" s="12">
        <v>6</v>
      </c>
      <c r="AA993" s="12">
        <v>29</v>
      </c>
      <c r="AG993" s="12" t="s">
        <v>2055</v>
      </c>
      <c r="AI993" s="12" t="s">
        <v>48</v>
      </c>
      <c r="AJ993" s="12" t="s">
        <v>1030</v>
      </c>
      <c r="AK993" s="12" t="s">
        <v>1031</v>
      </c>
      <c r="AL993" s="12" t="b">
        <v>1</v>
      </c>
      <c r="AM993" s="12" t="b">
        <v>0</v>
      </c>
      <c r="AP993" t="s">
        <v>3631</v>
      </c>
      <c r="AQ993" t="s">
        <v>3632</v>
      </c>
      <c r="AR993" t="s">
        <v>3633</v>
      </c>
      <c r="AS993" t="s">
        <v>3634</v>
      </c>
      <c r="AT993" s="44" t="s">
        <v>48</v>
      </c>
      <c r="AU993" t="s">
        <v>1030</v>
      </c>
      <c r="AV993" t="s">
        <v>3896</v>
      </c>
      <c r="AW993" t="s">
        <v>3896</v>
      </c>
      <c r="AX993" t="s">
        <v>3897</v>
      </c>
      <c r="AY993" t="s">
        <v>3894</v>
      </c>
      <c r="AZ993" t="s">
        <v>3895</v>
      </c>
      <c r="BA993" t="s">
        <v>3630</v>
      </c>
      <c r="BB993"/>
    </row>
    <row r="994" spans="1:54" s="6" customFormat="1" x14ac:dyDescent="0.45">
      <c r="A994" s="5">
        <v>45758.4455787037</v>
      </c>
      <c r="B994" s="6">
        <v>412819044</v>
      </c>
      <c r="C994" s="6" t="s">
        <v>3565</v>
      </c>
      <c r="D994" s="6">
        <v>1</v>
      </c>
      <c r="E994" s="6" t="s">
        <v>51</v>
      </c>
      <c r="F994" s="6" t="s">
        <v>2034</v>
      </c>
      <c r="G994" s="6">
        <v>662</v>
      </c>
      <c r="H994" s="6" t="s">
        <v>2035</v>
      </c>
      <c r="I994" s="6">
        <v>1985</v>
      </c>
      <c r="J994" s="6" t="s">
        <v>2036</v>
      </c>
      <c r="K994" s="6" t="s">
        <v>2037</v>
      </c>
      <c r="L994" s="6" t="s">
        <v>2038</v>
      </c>
      <c r="M994" s="6" t="s">
        <v>2039</v>
      </c>
      <c r="N994" s="6" t="s">
        <v>2056</v>
      </c>
      <c r="O994" s="6" t="s">
        <v>2057</v>
      </c>
      <c r="P994" s="6" t="s">
        <v>2057</v>
      </c>
      <c r="Q994" s="6">
        <v>0</v>
      </c>
      <c r="V994" s="6" t="s">
        <v>119</v>
      </c>
      <c r="Y994" s="6">
        <v>1981</v>
      </c>
      <c r="Z994" s="6">
        <v>1</v>
      </c>
      <c r="AA994" s="6">
        <v>30</v>
      </c>
      <c r="AE994" s="6" t="s">
        <v>2058</v>
      </c>
      <c r="AG994" s="6" t="s">
        <v>2059</v>
      </c>
      <c r="AJ994" s="6" t="s">
        <v>2032</v>
      </c>
      <c r="AK994" s="6" t="s">
        <v>2060</v>
      </c>
      <c r="AL994" s="6" t="b">
        <v>1</v>
      </c>
      <c r="AM994" s="6" t="b">
        <v>1</v>
      </c>
      <c r="AN994" s="6" t="s">
        <v>462</v>
      </c>
      <c r="AO994" s="6" t="s">
        <v>2061</v>
      </c>
      <c r="AP994" t="s">
        <v>3631</v>
      </c>
      <c r="AQ994" t="s">
        <v>3632</v>
      </c>
      <c r="AR994" t="s">
        <v>3633</v>
      </c>
      <c r="AS994" t="s">
        <v>3634</v>
      </c>
      <c r="AT994" s="28" t="s">
        <v>4439</v>
      </c>
      <c r="AU994" t="s">
        <v>2032</v>
      </c>
      <c r="AV994" t="s">
        <v>4443</v>
      </c>
      <c r="AW994" t="s">
        <v>4443</v>
      </c>
      <c r="AX994" t="s">
        <v>4440</v>
      </c>
      <c r="AY994" t="s">
        <v>4443</v>
      </c>
      <c r="AZ994" t="s">
        <v>4444</v>
      </c>
      <c r="BA994" t="s">
        <v>3630</v>
      </c>
      <c r="BB994" t="s">
        <v>4742</v>
      </c>
    </row>
    <row r="995" spans="1:54" s="26" customFormat="1" x14ac:dyDescent="0.45">
      <c r="A995" s="25">
        <v>45758.442708333328</v>
      </c>
      <c r="B995" s="26">
        <v>950994899</v>
      </c>
      <c r="C995" s="26" t="s">
        <v>3568</v>
      </c>
      <c r="D995" s="26">
        <v>4</v>
      </c>
      <c r="E995" s="26" t="s">
        <v>727</v>
      </c>
      <c r="G995" s="26">
        <v>3793</v>
      </c>
      <c r="H995" s="26" t="s">
        <v>53</v>
      </c>
      <c r="I995" s="26">
        <v>1996</v>
      </c>
      <c r="J995" s="26" t="s">
        <v>2068</v>
      </c>
      <c r="K995" s="26" t="s">
        <v>2069</v>
      </c>
      <c r="L995" s="26" t="s">
        <v>2070</v>
      </c>
      <c r="M995" s="26" t="s">
        <v>1277</v>
      </c>
      <c r="N995" s="26" t="s">
        <v>1583</v>
      </c>
      <c r="O995" s="26" t="s">
        <v>2062</v>
      </c>
      <c r="P995" s="26" t="s">
        <v>2063</v>
      </c>
      <c r="Q995" s="26">
        <v>0</v>
      </c>
      <c r="R995" s="26">
        <v>43.503399999999999</v>
      </c>
      <c r="S995" s="26">
        <v>75.074100000000001</v>
      </c>
      <c r="T995" s="26" t="s">
        <v>2064</v>
      </c>
      <c r="U995" s="26" t="s">
        <v>2065</v>
      </c>
      <c r="V995" s="26" t="s">
        <v>106</v>
      </c>
      <c r="X995" s="26">
        <v>1000</v>
      </c>
      <c r="Y995" s="26">
        <v>1990</v>
      </c>
      <c r="Z995" s="26">
        <v>6</v>
      </c>
      <c r="AA995" s="26">
        <v>15</v>
      </c>
      <c r="AG995" s="26" t="s">
        <v>2066</v>
      </c>
      <c r="AI995" s="26" t="s">
        <v>832</v>
      </c>
      <c r="AJ995" s="26" t="s">
        <v>833</v>
      </c>
      <c r="AK995" s="26" t="s">
        <v>2067</v>
      </c>
      <c r="AL995" s="26" t="b">
        <v>1</v>
      </c>
      <c r="AM995" s="26" t="b">
        <v>0</v>
      </c>
      <c r="AP995" t="s">
        <v>3631</v>
      </c>
      <c r="AQ995" t="s">
        <v>3632</v>
      </c>
      <c r="AR995" t="s">
        <v>3633</v>
      </c>
      <c r="AS995" t="s">
        <v>3634</v>
      </c>
      <c r="AT995" s="44" t="s">
        <v>832</v>
      </c>
      <c r="AU995" t="s">
        <v>833</v>
      </c>
      <c r="AV995" t="s">
        <v>4447</v>
      </c>
      <c r="AW995" t="s">
        <v>4447</v>
      </c>
      <c r="AX995" t="s">
        <v>4448</v>
      </c>
      <c r="AY995" t="s">
        <v>4445</v>
      </c>
      <c r="AZ995" t="s">
        <v>4446</v>
      </c>
      <c r="BA995" t="s">
        <v>3630</v>
      </c>
      <c r="BB995"/>
    </row>
    <row r="996" spans="1:54" s="26" customFormat="1" x14ac:dyDescent="0.45">
      <c r="A996" s="25">
        <v>45758.440625000003</v>
      </c>
      <c r="B996" s="26">
        <v>950994899</v>
      </c>
      <c r="C996" s="26" t="s">
        <v>3568</v>
      </c>
      <c r="D996" s="26">
        <v>1</v>
      </c>
      <c r="E996" s="26" t="s">
        <v>51</v>
      </c>
      <c r="G996" s="26">
        <v>3793</v>
      </c>
      <c r="H996" s="26" t="s">
        <v>53</v>
      </c>
      <c r="I996" s="26">
        <v>1996</v>
      </c>
      <c r="J996" s="26" t="s">
        <v>2068</v>
      </c>
      <c r="K996" s="26" t="s">
        <v>2069</v>
      </c>
      <c r="L996" s="26" t="s">
        <v>2070</v>
      </c>
      <c r="M996" s="26" t="s">
        <v>1277</v>
      </c>
      <c r="N996" s="26" t="s">
        <v>1583</v>
      </c>
      <c r="O996" s="26" t="s">
        <v>2071</v>
      </c>
      <c r="P996" s="26" t="s">
        <v>2072</v>
      </c>
      <c r="Q996" s="26">
        <v>0</v>
      </c>
      <c r="R996" s="26">
        <v>44.205800000000004</v>
      </c>
      <c r="S996" s="26">
        <v>73.876599999999996</v>
      </c>
      <c r="T996" s="26" t="s">
        <v>2073</v>
      </c>
      <c r="U996" s="26" t="s">
        <v>2074</v>
      </c>
      <c r="V996" s="26" t="s">
        <v>106</v>
      </c>
      <c r="X996" s="26">
        <v>1000</v>
      </c>
      <c r="Y996" s="26">
        <v>1990</v>
      </c>
      <c r="Z996" s="26">
        <v>6</v>
      </c>
      <c r="AA996" s="26">
        <v>9</v>
      </c>
      <c r="AB996" s="26">
        <v>1990</v>
      </c>
      <c r="AC996" s="26">
        <v>6</v>
      </c>
      <c r="AD996" s="26">
        <v>11</v>
      </c>
      <c r="AG996" s="26" t="s">
        <v>2066</v>
      </c>
      <c r="AI996" s="26" t="s">
        <v>832</v>
      </c>
      <c r="AJ996" s="26" t="s">
        <v>833</v>
      </c>
      <c r="AK996" s="26" t="s">
        <v>2067</v>
      </c>
      <c r="AL996" s="26" t="b">
        <v>1</v>
      </c>
      <c r="AM996" s="26" t="b">
        <v>0</v>
      </c>
      <c r="AP996" t="s">
        <v>3631</v>
      </c>
      <c r="AQ996" t="s">
        <v>3632</v>
      </c>
      <c r="AR996" t="s">
        <v>3633</v>
      </c>
      <c r="AS996" t="s">
        <v>3634</v>
      </c>
      <c r="AT996" s="44" t="s">
        <v>832</v>
      </c>
      <c r="AU996" t="s">
        <v>833</v>
      </c>
      <c r="AV996" t="s">
        <v>4447</v>
      </c>
      <c r="AW996" t="s">
        <v>4447</v>
      </c>
      <c r="AX996" t="s">
        <v>4448</v>
      </c>
      <c r="AY996" t="s">
        <v>4445</v>
      </c>
      <c r="AZ996" t="s">
        <v>4446</v>
      </c>
      <c r="BA996" t="s">
        <v>3630</v>
      </c>
      <c r="BB996"/>
    </row>
    <row r="997" spans="1:54" s="26" customFormat="1" x14ac:dyDescent="0.45">
      <c r="A997" s="25">
        <v>45758.433356481481</v>
      </c>
      <c r="B997" s="26">
        <v>950994899</v>
      </c>
      <c r="C997" s="26" t="s">
        <v>3568</v>
      </c>
      <c r="D997" s="26">
        <v>1</v>
      </c>
      <c r="E997" s="26" t="s">
        <v>65</v>
      </c>
      <c r="G997" s="26">
        <v>3792</v>
      </c>
      <c r="H997" s="26" t="s">
        <v>53</v>
      </c>
      <c r="I997" s="26">
        <v>1995</v>
      </c>
      <c r="J997" s="26" t="s">
        <v>2080</v>
      </c>
      <c r="K997" s="26" t="s">
        <v>2081</v>
      </c>
      <c r="L997" s="26" t="s">
        <v>2082</v>
      </c>
      <c r="M997" s="26" t="s">
        <v>1277</v>
      </c>
      <c r="N997" s="26" t="s">
        <v>77</v>
      </c>
      <c r="O997" s="26" t="s">
        <v>1767</v>
      </c>
      <c r="P997" s="26" t="s">
        <v>2075</v>
      </c>
      <c r="Q997" s="26">
        <v>0</v>
      </c>
      <c r="R997" s="26">
        <v>43.517299999999999</v>
      </c>
      <c r="S997" s="26">
        <v>73.810299999999998</v>
      </c>
      <c r="T997" s="26" t="s">
        <v>2076</v>
      </c>
      <c r="U997" s="26" t="s">
        <v>2077</v>
      </c>
      <c r="V997" s="26" t="s">
        <v>106</v>
      </c>
      <c r="X997" s="26">
        <v>50000</v>
      </c>
      <c r="Y997" s="26">
        <v>1989</v>
      </c>
      <c r="Z997" s="26">
        <v>6</v>
      </c>
      <c r="AA997" s="26">
        <v>30</v>
      </c>
      <c r="AG997" s="26" t="s">
        <v>1293</v>
      </c>
      <c r="AI997" s="26" t="s">
        <v>48</v>
      </c>
      <c r="AJ997" s="26" t="s">
        <v>2078</v>
      </c>
      <c r="AK997" s="26" t="s">
        <v>2079</v>
      </c>
      <c r="AL997" s="26" t="b">
        <v>1</v>
      </c>
      <c r="AM997" s="26" t="b">
        <v>1</v>
      </c>
      <c r="AN997" s="26" t="s">
        <v>165</v>
      </c>
      <c r="AP997" t="s">
        <v>3631</v>
      </c>
      <c r="AQ997" t="s">
        <v>3632</v>
      </c>
      <c r="AR997" t="s">
        <v>3633</v>
      </c>
      <c r="AS997" t="s">
        <v>3634</v>
      </c>
      <c r="AT997" s="44" t="s">
        <v>48</v>
      </c>
      <c r="AU997" t="s">
        <v>2078</v>
      </c>
      <c r="AV997" t="s">
        <v>4449</v>
      </c>
      <c r="AW997" t="s">
        <v>4449</v>
      </c>
      <c r="AX997" t="s">
        <v>4321</v>
      </c>
      <c r="AY997" t="s">
        <v>4449</v>
      </c>
      <c r="AZ997" t="s">
        <v>4450</v>
      </c>
      <c r="BA997" t="s">
        <v>3630</v>
      </c>
      <c r="BB997"/>
    </row>
    <row r="998" spans="1:54" s="12" customFormat="1" x14ac:dyDescent="0.45">
      <c r="A998" s="11">
        <v>45757.655381944453</v>
      </c>
      <c r="B998" s="12">
        <v>412819044</v>
      </c>
      <c r="C998" s="12" t="s">
        <v>3565</v>
      </c>
      <c r="D998" s="12">
        <v>1</v>
      </c>
      <c r="E998" s="12" t="s">
        <v>65</v>
      </c>
      <c r="F998" s="12" t="s">
        <v>2090</v>
      </c>
      <c r="G998" s="12">
        <v>4736</v>
      </c>
      <c r="H998" s="12" t="s">
        <v>2091</v>
      </c>
      <c r="I998" s="12">
        <v>2008</v>
      </c>
      <c r="J998" s="12" t="s">
        <v>2092</v>
      </c>
      <c r="K998" s="12" t="s">
        <v>2093</v>
      </c>
      <c r="L998" s="12" t="s">
        <v>2094</v>
      </c>
      <c r="M998" s="12" t="s">
        <v>39</v>
      </c>
      <c r="N998" s="12" t="s">
        <v>2083</v>
      </c>
      <c r="O998" s="12" t="s">
        <v>2084</v>
      </c>
      <c r="P998" s="12" t="s">
        <v>2085</v>
      </c>
      <c r="Q998" s="12">
        <v>0</v>
      </c>
      <c r="R998" s="12">
        <v>43.054167</v>
      </c>
      <c r="S998" s="12">
        <v>78.783332999999999</v>
      </c>
      <c r="T998" s="12" t="s">
        <v>2086</v>
      </c>
      <c r="U998" s="12" t="s">
        <v>2087</v>
      </c>
      <c r="V998" s="12" t="s">
        <v>44</v>
      </c>
      <c r="W998" s="12" t="s">
        <v>2088</v>
      </c>
      <c r="Y998" s="12">
        <v>1992</v>
      </c>
      <c r="Z998" s="12">
        <v>8</v>
      </c>
      <c r="AA998" s="12">
        <v>20</v>
      </c>
      <c r="AG998" s="12" t="s">
        <v>2089</v>
      </c>
      <c r="AI998" s="12" t="s">
        <v>832</v>
      </c>
      <c r="AJ998" s="12" t="s">
        <v>1138</v>
      </c>
      <c r="AK998" s="12" t="s">
        <v>1146</v>
      </c>
      <c r="AL998" s="12" t="b">
        <v>1</v>
      </c>
      <c r="AM998" s="12" t="b">
        <v>0</v>
      </c>
      <c r="AP998" t="s">
        <v>3631</v>
      </c>
      <c r="AQ998" t="s">
        <v>3632</v>
      </c>
      <c r="AR998" t="s">
        <v>3633</v>
      </c>
      <c r="AS998" t="s">
        <v>3634</v>
      </c>
      <c r="AT998" s="44" t="s">
        <v>832</v>
      </c>
      <c r="AU998" t="s">
        <v>4031</v>
      </c>
      <c r="AV998" t="s">
        <v>4036</v>
      </c>
      <c r="AW998" t="s">
        <v>4036</v>
      </c>
      <c r="AX998" t="s">
        <v>3651</v>
      </c>
      <c r="AY998" t="s">
        <v>4034</v>
      </c>
      <c r="AZ998" t="s">
        <v>4035</v>
      </c>
      <c r="BA998" t="s">
        <v>3630</v>
      </c>
      <c r="BB998"/>
    </row>
    <row r="999" spans="1:54" s="12" customFormat="1" x14ac:dyDescent="0.45">
      <c r="A999" s="11">
        <v>45757.653854166667</v>
      </c>
      <c r="B999" s="12">
        <v>412819044</v>
      </c>
      <c r="C999" s="12" t="s">
        <v>3565</v>
      </c>
      <c r="D999" s="12">
        <v>2</v>
      </c>
      <c r="E999" s="12" t="s">
        <v>247</v>
      </c>
      <c r="F999" s="12" t="s">
        <v>577</v>
      </c>
      <c r="G999" s="12">
        <v>4736</v>
      </c>
      <c r="H999" s="12" t="s">
        <v>2091</v>
      </c>
      <c r="I999" s="12">
        <v>2008</v>
      </c>
      <c r="J999" s="12" t="s">
        <v>2092</v>
      </c>
      <c r="K999" s="12" t="s">
        <v>2093</v>
      </c>
      <c r="L999" s="12" t="s">
        <v>2094</v>
      </c>
      <c r="M999" s="12" t="s">
        <v>39</v>
      </c>
      <c r="N999" s="12" t="s">
        <v>2083</v>
      </c>
      <c r="O999" s="12" t="s">
        <v>754</v>
      </c>
      <c r="P999" s="12" t="s">
        <v>2095</v>
      </c>
      <c r="Q999" s="12">
        <v>0</v>
      </c>
      <c r="R999" s="12">
        <v>43.116110999999997</v>
      </c>
      <c r="S999" s="12">
        <v>77.113056</v>
      </c>
      <c r="T999" s="12" t="s">
        <v>2096</v>
      </c>
      <c r="U999" s="12" t="s">
        <v>2097</v>
      </c>
      <c r="V999" s="12" t="s">
        <v>44</v>
      </c>
      <c r="W999" s="12" t="s">
        <v>2098</v>
      </c>
      <c r="Y999" s="12">
        <v>1997</v>
      </c>
      <c r="Z999" s="12">
        <v>6</v>
      </c>
      <c r="AA999" s="12">
        <v>19</v>
      </c>
      <c r="AB999" s="12">
        <v>1997</v>
      </c>
      <c r="AC999" s="12">
        <v>7</v>
      </c>
      <c r="AD999" s="12">
        <v>1</v>
      </c>
      <c r="AE999" s="12" t="s">
        <v>2099</v>
      </c>
      <c r="AG999" s="12" t="s">
        <v>613</v>
      </c>
      <c r="AI999" s="12" t="s">
        <v>832</v>
      </c>
      <c r="AJ999" s="12" t="s">
        <v>1138</v>
      </c>
      <c r="AK999" s="12" t="s">
        <v>1146</v>
      </c>
      <c r="AL999" s="12" t="b">
        <v>1</v>
      </c>
      <c r="AM999" s="12" t="b">
        <v>0</v>
      </c>
      <c r="AP999" t="s">
        <v>3631</v>
      </c>
      <c r="AQ999" t="s">
        <v>3632</v>
      </c>
      <c r="AR999" t="s">
        <v>3633</v>
      </c>
      <c r="AS999" t="s">
        <v>3634</v>
      </c>
      <c r="AT999" s="44" t="s">
        <v>832</v>
      </c>
      <c r="AU999" t="s">
        <v>4031</v>
      </c>
      <c r="AV999" t="s">
        <v>4036</v>
      </c>
      <c r="AW999" t="s">
        <v>4036</v>
      </c>
      <c r="AX999" t="s">
        <v>3651</v>
      </c>
      <c r="AY999" t="s">
        <v>4034</v>
      </c>
      <c r="AZ999" t="s">
        <v>4035</v>
      </c>
      <c r="BA999" t="s">
        <v>3630</v>
      </c>
      <c r="BB999"/>
    </row>
    <row r="1000" spans="1:54" s="12" customFormat="1" x14ac:dyDescent="0.45">
      <c r="A1000" s="11">
        <v>45757.652638888889</v>
      </c>
      <c r="B1000" s="12">
        <v>412819044</v>
      </c>
      <c r="C1000" s="12" t="s">
        <v>3565</v>
      </c>
      <c r="D1000" s="12">
        <v>1</v>
      </c>
      <c r="E1000" s="12" t="s">
        <v>65</v>
      </c>
      <c r="F1000" s="12" t="s">
        <v>2090</v>
      </c>
      <c r="G1000" s="12">
        <v>4736</v>
      </c>
      <c r="H1000" s="12" t="s">
        <v>2091</v>
      </c>
      <c r="I1000" s="12">
        <v>2008</v>
      </c>
      <c r="J1000" s="12" t="s">
        <v>2092</v>
      </c>
      <c r="K1000" s="12" t="s">
        <v>2093</v>
      </c>
      <c r="L1000" s="12" t="s">
        <v>2094</v>
      </c>
      <c r="M1000" s="12" t="s">
        <v>39</v>
      </c>
      <c r="N1000" s="12" t="s">
        <v>2083</v>
      </c>
      <c r="O1000" s="12" t="s">
        <v>754</v>
      </c>
      <c r="P1000" s="12" t="s">
        <v>2100</v>
      </c>
      <c r="Q1000" s="12">
        <v>0</v>
      </c>
      <c r="R1000" s="12">
        <v>43.132291000000002</v>
      </c>
      <c r="S1000" s="12">
        <v>77.078322999999997</v>
      </c>
      <c r="T1000" s="12" t="s">
        <v>2101</v>
      </c>
      <c r="U1000" s="12" t="s">
        <v>2102</v>
      </c>
      <c r="V1000" s="12" t="s">
        <v>44</v>
      </c>
      <c r="W1000" s="12" t="s">
        <v>2103</v>
      </c>
      <c r="X1000" s="12">
        <v>500</v>
      </c>
      <c r="Y1000" s="12">
        <v>1997</v>
      </c>
      <c r="Z1000" s="12">
        <v>6</v>
      </c>
      <c r="AA1000" s="12">
        <v>29</v>
      </c>
      <c r="AB1000" s="12">
        <v>1997</v>
      </c>
      <c r="AC1000" s="12">
        <v>6</v>
      </c>
      <c r="AD1000" s="12">
        <v>30</v>
      </c>
      <c r="AE1000" s="12" t="s">
        <v>2104</v>
      </c>
      <c r="AG1000" s="12" t="s">
        <v>613</v>
      </c>
      <c r="AI1000" s="12" t="s">
        <v>832</v>
      </c>
      <c r="AJ1000" s="12" t="s">
        <v>1138</v>
      </c>
      <c r="AK1000" s="12" t="s">
        <v>1146</v>
      </c>
      <c r="AL1000" s="12" t="b">
        <v>1</v>
      </c>
      <c r="AM1000" s="12" t="b">
        <v>0</v>
      </c>
      <c r="AP1000" t="s">
        <v>3631</v>
      </c>
      <c r="AQ1000" t="s">
        <v>3632</v>
      </c>
      <c r="AR1000" t="s">
        <v>3633</v>
      </c>
      <c r="AS1000" t="s">
        <v>3634</v>
      </c>
      <c r="AT1000" s="44" t="s">
        <v>832</v>
      </c>
      <c r="AU1000" t="s">
        <v>4031</v>
      </c>
      <c r="AV1000" t="s">
        <v>4036</v>
      </c>
      <c r="AW1000" t="s">
        <v>4036</v>
      </c>
      <c r="AX1000" t="s">
        <v>3651</v>
      </c>
      <c r="AY1000" t="s">
        <v>4034</v>
      </c>
      <c r="AZ1000" t="s">
        <v>4035</v>
      </c>
      <c r="BA1000" t="s">
        <v>3630</v>
      </c>
      <c r="BB1000"/>
    </row>
    <row r="1001" spans="1:54" s="12" customFormat="1" x14ac:dyDescent="0.45">
      <c r="A1001" s="11">
        <v>45757.649456018517</v>
      </c>
      <c r="B1001" s="12">
        <v>412819044</v>
      </c>
      <c r="C1001" s="12" t="s">
        <v>3565</v>
      </c>
      <c r="D1001" s="12">
        <v>4</v>
      </c>
      <c r="E1001" s="12" t="s">
        <v>835</v>
      </c>
      <c r="F1001" s="12" t="s">
        <v>2090</v>
      </c>
      <c r="G1001" s="12">
        <v>4736</v>
      </c>
      <c r="H1001" s="12" t="s">
        <v>2091</v>
      </c>
      <c r="I1001" s="12">
        <v>2008</v>
      </c>
      <c r="J1001" s="12" t="s">
        <v>2092</v>
      </c>
      <c r="K1001" s="12" t="s">
        <v>2093</v>
      </c>
      <c r="L1001" s="12" t="s">
        <v>2094</v>
      </c>
      <c r="M1001" s="12" t="s">
        <v>39</v>
      </c>
      <c r="N1001" s="12" t="s">
        <v>2083</v>
      </c>
      <c r="O1001" s="12" t="s">
        <v>754</v>
      </c>
      <c r="P1001" s="12" t="s">
        <v>2105</v>
      </c>
      <c r="Q1001" s="12">
        <v>0</v>
      </c>
      <c r="R1001" s="12">
        <v>43.156944000000003</v>
      </c>
      <c r="S1001" s="12">
        <v>77.055555999999996</v>
      </c>
      <c r="T1001" s="12" t="s">
        <v>2106</v>
      </c>
      <c r="U1001" s="12" t="s">
        <v>2107</v>
      </c>
      <c r="V1001" s="12" t="s">
        <v>44</v>
      </c>
      <c r="W1001" s="12" t="s">
        <v>2108</v>
      </c>
      <c r="Y1001" s="12">
        <v>1997</v>
      </c>
      <c r="Z1001" s="12">
        <v>7</v>
      </c>
      <c r="AA1001" s="12">
        <v>3</v>
      </c>
      <c r="AB1001" s="12">
        <v>1997</v>
      </c>
      <c r="AC1001" s="12">
        <v>7</v>
      </c>
      <c r="AD1001" s="12">
        <v>28</v>
      </c>
      <c r="AE1001" s="12" t="s">
        <v>2109</v>
      </c>
      <c r="AG1001" s="12" t="s">
        <v>613</v>
      </c>
      <c r="AI1001" s="12" t="s">
        <v>832</v>
      </c>
      <c r="AJ1001" s="12" t="s">
        <v>1138</v>
      </c>
      <c r="AK1001" s="12" t="s">
        <v>1146</v>
      </c>
      <c r="AL1001" s="12" t="b">
        <v>1</v>
      </c>
      <c r="AM1001" s="12" t="b">
        <v>0</v>
      </c>
      <c r="AP1001" t="s">
        <v>3631</v>
      </c>
      <c r="AQ1001" t="s">
        <v>3632</v>
      </c>
      <c r="AR1001" t="s">
        <v>3633</v>
      </c>
      <c r="AS1001" t="s">
        <v>3634</v>
      </c>
      <c r="AT1001" s="44" t="s">
        <v>832</v>
      </c>
      <c r="AU1001" t="s">
        <v>4031</v>
      </c>
      <c r="AV1001" t="s">
        <v>4036</v>
      </c>
      <c r="AW1001" t="s">
        <v>4036</v>
      </c>
      <c r="AX1001" t="s">
        <v>3651</v>
      </c>
      <c r="AY1001" t="s">
        <v>4034</v>
      </c>
      <c r="AZ1001" t="s">
        <v>4035</v>
      </c>
      <c r="BA1001" t="s">
        <v>3630</v>
      </c>
      <c r="BB1001"/>
    </row>
    <row r="1002" spans="1:54" s="12" customFormat="1" x14ac:dyDescent="0.45">
      <c r="A1002" s="11">
        <v>45757.648194444453</v>
      </c>
      <c r="B1002" s="12">
        <v>412819044</v>
      </c>
      <c r="C1002" s="12" t="s">
        <v>3565</v>
      </c>
      <c r="D1002" s="12">
        <v>5</v>
      </c>
      <c r="E1002" s="12" t="s">
        <v>1484</v>
      </c>
      <c r="F1002" s="12" t="s">
        <v>577</v>
      </c>
      <c r="G1002" s="12">
        <v>4736</v>
      </c>
      <c r="H1002" s="12" t="s">
        <v>2091</v>
      </c>
      <c r="I1002" s="12">
        <v>2008</v>
      </c>
      <c r="J1002" s="12" t="s">
        <v>2092</v>
      </c>
      <c r="K1002" s="12" t="s">
        <v>2093</v>
      </c>
      <c r="L1002" s="12" t="s">
        <v>2094</v>
      </c>
      <c r="M1002" s="12" t="s">
        <v>39</v>
      </c>
      <c r="N1002" s="12" t="s">
        <v>2083</v>
      </c>
      <c r="O1002" s="12" t="s">
        <v>754</v>
      </c>
      <c r="P1002" s="12" t="s">
        <v>2110</v>
      </c>
      <c r="Q1002" s="12">
        <v>0</v>
      </c>
      <c r="R1002" s="12">
        <v>43.174999999999997</v>
      </c>
      <c r="S1002" s="12">
        <v>77.019443999999993</v>
      </c>
      <c r="T1002" s="12" t="s">
        <v>2111</v>
      </c>
      <c r="U1002" s="12" t="s">
        <v>2112</v>
      </c>
      <c r="V1002" s="12" t="s">
        <v>44</v>
      </c>
      <c r="W1002" s="12" t="s">
        <v>2113</v>
      </c>
      <c r="Y1002" s="12">
        <v>1997</v>
      </c>
      <c r="Z1002" s="12">
        <v>6</v>
      </c>
      <c r="AA1002" s="12">
        <v>3</v>
      </c>
      <c r="AG1002" s="12" t="s">
        <v>613</v>
      </c>
      <c r="AI1002" s="12" t="s">
        <v>832</v>
      </c>
      <c r="AJ1002" s="12" t="s">
        <v>1138</v>
      </c>
      <c r="AK1002" s="12" t="s">
        <v>1146</v>
      </c>
      <c r="AL1002" s="12" t="b">
        <v>1</v>
      </c>
      <c r="AM1002" s="12" t="b">
        <v>0</v>
      </c>
      <c r="AP1002" t="s">
        <v>3631</v>
      </c>
      <c r="AQ1002" t="s">
        <v>3632</v>
      </c>
      <c r="AR1002" t="s">
        <v>3633</v>
      </c>
      <c r="AS1002" t="s">
        <v>3634</v>
      </c>
      <c r="AT1002" s="44" t="s">
        <v>832</v>
      </c>
      <c r="AU1002" t="s">
        <v>4031</v>
      </c>
      <c r="AV1002" t="s">
        <v>4036</v>
      </c>
      <c r="AW1002" t="s">
        <v>4036</v>
      </c>
      <c r="AX1002" t="s">
        <v>3651</v>
      </c>
      <c r="AY1002" t="s">
        <v>4034</v>
      </c>
      <c r="AZ1002" t="s">
        <v>4035</v>
      </c>
      <c r="BA1002" t="s">
        <v>3630</v>
      </c>
      <c r="BB1002"/>
    </row>
    <row r="1003" spans="1:54" s="12" customFormat="1" x14ac:dyDescent="0.45">
      <c r="A1003" s="11">
        <v>45757.646666666667</v>
      </c>
      <c r="B1003" s="12">
        <v>412819044</v>
      </c>
      <c r="C1003" s="12" t="s">
        <v>3565</v>
      </c>
      <c r="D1003" s="12">
        <v>2</v>
      </c>
      <c r="E1003" s="12" t="s">
        <v>247</v>
      </c>
      <c r="F1003" s="12" t="s">
        <v>2090</v>
      </c>
      <c r="G1003" s="12">
        <v>4736</v>
      </c>
      <c r="H1003" s="12" t="s">
        <v>2091</v>
      </c>
      <c r="I1003" s="12">
        <v>2008</v>
      </c>
      <c r="J1003" s="12" t="s">
        <v>2092</v>
      </c>
      <c r="K1003" s="12" t="s">
        <v>2093</v>
      </c>
      <c r="L1003" s="12" t="s">
        <v>2094</v>
      </c>
      <c r="M1003" s="12" t="s">
        <v>39</v>
      </c>
      <c r="N1003" s="12" t="s">
        <v>2083</v>
      </c>
      <c r="O1003" s="12" t="s">
        <v>2114</v>
      </c>
      <c r="P1003" s="12" t="s">
        <v>2115</v>
      </c>
      <c r="Q1003" s="12">
        <v>0</v>
      </c>
      <c r="R1003" s="12">
        <v>43.1875</v>
      </c>
      <c r="S1003" s="12">
        <v>76.959721999999999</v>
      </c>
      <c r="T1003" s="12" t="s">
        <v>2116</v>
      </c>
      <c r="U1003" s="12" t="s">
        <v>2117</v>
      </c>
      <c r="V1003" s="12" t="s">
        <v>44</v>
      </c>
      <c r="W1003" s="12" t="s">
        <v>2118</v>
      </c>
      <c r="Y1003" s="12">
        <v>1985</v>
      </c>
      <c r="Z1003" s="12">
        <v>8</v>
      </c>
      <c r="AA1003" s="12">
        <v>6</v>
      </c>
      <c r="AG1003" s="12" t="s">
        <v>627</v>
      </c>
      <c r="AI1003" s="12" t="s">
        <v>832</v>
      </c>
      <c r="AJ1003" s="12" t="s">
        <v>1138</v>
      </c>
      <c r="AK1003" s="12" t="s">
        <v>1146</v>
      </c>
      <c r="AL1003" s="12" t="b">
        <v>1</v>
      </c>
      <c r="AM1003" s="12" t="b">
        <v>0</v>
      </c>
      <c r="AP1003" t="s">
        <v>3631</v>
      </c>
      <c r="AQ1003" t="s">
        <v>3632</v>
      </c>
      <c r="AR1003" t="s">
        <v>3633</v>
      </c>
      <c r="AS1003" t="s">
        <v>3634</v>
      </c>
      <c r="AT1003" s="44" t="s">
        <v>832</v>
      </c>
      <c r="AU1003" t="s">
        <v>4031</v>
      </c>
      <c r="AV1003" t="s">
        <v>4036</v>
      </c>
      <c r="AW1003" t="s">
        <v>4036</v>
      </c>
      <c r="AX1003" t="s">
        <v>3651</v>
      </c>
      <c r="AY1003" t="s">
        <v>4034</v>
      </c>
      <c r="AZ1003" t="s">
        <v>4035</v>
      </c>
      <c r="BA1003" t="s">
        <v>3630</v>
      </c>
      <c r="BB1003"/>
    </row>
    <row r="1004" spans="1:54" s="12" customFormat="1" x14ac:dyDescent="0.45">
      <c r="A1004" s="11">
        <v>45757.645416666674</v>
      </c>
      <c r="B1004" s="12">
        <v>412819044</v>
      </c>
      <c r="C1004" s="12" t="s">
        <v>3565</v>
      </c>
      <c r="D1004" s="12">
        <v>12</v>
      </c>
      <c r="E1004" s="12" t="s">
        <v>2012</v>
      </c>
      <c r="F1004" s="12" t="s">
        <v>2090</v>
      </c>
      <c r="G1004" s="12">
        <v>4736</v>
      </c>
      <c r="H1004" s="12" t="s">
        <v>2091</v>
      </c>
      <c r="I1004" s="12">
        <v>2008</v>
      </c>
      <c r="J1004" s="12" t="s">
        <v>2092</v>
      </c>
      <c r="K1004" s="12" t="s">
        <v>2093</v>
      </c>
      <c r="L1004" s="12" t="s">
        <v>2094</v>
      </c>
      <c r="M1004" s="12" t="s">
        <v>39</v>
      </c>
      <c r="N1004" s="12" t="s">
        <v>2083</v>
      </c>
      <c r="O1004" s="12" t="s">
        <v>2119</v>
      </c>
      <c r="P1004" s="12" t="s">
        <v>2120</v>
      </c>
      <c r="Q1004" s="12">
        <v>0</v>
      </c>
      <c r="R1004" s="12">
        <v>43.213487999999998</v>
      </c>
      <c r="S1004" s="12">
        <v>76.913741999999999</v>
      </c>
      <c r="T1004" s="12" t="s">
        <v>2121</v>
      </c>
      <c r="U1004" s="12" t="s">
        <v>2122</v>
      </c>
      <c r="V1004" s="12" t="s">
        <v>106</v>
      </c>
      <c r="W1004" s="12" t="s">
        <v>2123</v>
      </c>
      <c r="X1004" s="12">
        <v>600</v>
      </c>
      <c r="Y1004" s="12">
        <v>1998</v>
      </c>
      <c r="Z1004" s="12">
        <v>8</v>
      </c>
      <c r="AA1004" s="12">
        <v>5</v>
      </c>
      <c r="AG1004" s="12" t="s">
        <v>613</v>
      </c>
      <c r="AI1004" s="12" t="s">
        <v>832</v>
      </c>
      <c r="AJ1004" s="12" t="s">
        <v>1138</v>
      </c>
      <c r="AK1004" s="12" t="s">
        <v>1146</v>
      </c>
      <c r="AL1004" s="12" t="b">
        <v>1</v>
      </c>
      <c r="AM1004" s="12" t="b">
        <v>0</v>
      </c>
      <c r="AP1004" t="s">
        <v>3631</v>
      </c>
      <c r="AQ1004" t="s">
        <v>3632</v>
      </c>
      <c r="AR1004" t="s">
        <v>3633</v>
      </c>
      <c r="AS1004" t="s">
        <v>3634</v>
      </c>
      <c r="AT1004" s="44" t="s">
        <v>832</v>
      </c>
      <c r="AU1004" t="s">
        <v>4031</v>
      </c>
      <c r="AV1004" t="s">
        <v>4036</v>
      </c>
      <c r="AW1004" t="s">
        <v>4036</v>
      </c>
      <c r="AX1004" t="s">
        <v>3651</v>
      </c>
      <c r="AY1004" t="s">
        <v>4034</v>
      </c>
      <c r="AZ1004" t="s">
        <v>4035</v>
      </c>
      <c r="BA1004" t="s">
        <v>3630</v>
      </c>
      <c r="BB1004"/>
    </row>
    <row r="1005" spans="1:54" s="12" customFormat="1" x14ac:dyDescent="0.45">
      <c r="A1005" s="11">
        <v>45757.644976851851</v>
      </c>
      <c r="B1005" s="12">
        <v>412819044</v>
      </c>
      <c r="C1005" s="12" t="s">
        <v>3565</v>
      </c>
      <c r="D1005" s="12">
        <v>1</v>
      </c>
      <c r="E1005" s="12" t="s">
        <v>65</v>
      </c>
      <c r="F1005" s="12" t="s">
        <v>2090</v>
      </c>
      <c r="G1005" s="12">
        <v>4736</v>
      </c>
      <c r="H1005" s="12" t="s">
        <v>2091</v>
      </c>
      <c r="I1005" s="12">
        <v>2008</v>
      </c>
      <c r="J1005" s="12" t="s">
        <v>2092</v>
      </c>
      <c r="K1005" s="12" t="s">
        <v>2093</v>
      </c>
      <c r="L1005" s="12" t="s">
        <v>2094</v>
      </c>
      <c r="M1005" s="12" t="s">
        <v>39</v>
      </c>
      <c r="N1005" s="12" t="s">
        <v>2083</v>
      </c>
      <c r="O1005" s="12" t="s">
        <v>2119</v>
      </c>
      <c r="P1005" s="12" t="s">
        <v>2120</v>
      </c>
      <c r="Q1005" s="12">
        <v>0</v>
      </c>
      <c r="R1005" s="12">
        <v>43.213487999999998</v>
      </c>
      <c r="S1005" s="12">
        <v>76.913741999999999</v>
      </c>
      <c r="T1005" s="12" t="s">
        <v>2121</v>
      </c>
      <c r="U1005" s="12" t="s">
        <v>2122</v>
      </c>
      <c r="V1005" s="12" t="s">
        <v>106</v>
      </c>
      <c r="W1005" s="12" t="s">
        <v>2123</v>
      </c>
      <c r="X1005" s="12">
        <v>600</v>
      </c>
      <c r="Y1005" s="12">
        <v>1997</v>
      </c>
      <c r="Z1005" s="12">
        <v>5</v>
      </c>
      <c r="AA1005" s="12">
        <v>26</v>
      </c>
      <c r="AG1005" s="12" t="s">
        <v>613</v>
      </c>
      <c r="AI1005" s="12" t="s">
        <v>832</v>
      </c>
      <c r="AJ1005" s="12" t="s">
        <v>1138</v>
      </c>
      <c r="AK1005" s="12" t="s">
        <v>1146</v>
      </c>
      <c r="AL1005" s="12" t="b">
        <v>1</v>
      </c>
      <c r="AM1005" s="12" t="b">
        <v>0</v>
      </c>
      <c r="AP1005" t="s">
        <v>3631</v>
      </c>
      <c r="AQ1005" t="s">
        <v>3632</v>
      </c>
      <c r="AR1005" t="s">
        <v>3633</v>
      </c>
      <c r="AS1005" t="s">
        <v>3634</v>
      </c>
      <c r="AT1005" s="44" t="s">
        <v>832</v>
      </c>
      <c r="AU1005" t="s">
        <v>4031</v>
      </c>
      <c r="AV1005" t="s">
        <v>4036</v>
      </c>
      <c r="AW1005" t="s">
        <v>4036</v>
      </c>
      <c r="AX1005" t="s">
        <v>3651</v>
      </c>
      <c r="AY1005" t="s">
        <v>4034</v>
      </c>
      <c r="AZ1005" t="s">
        <v>4035</v>
      </c>
      <c r="BA1005" t="s">
        <v>3630</v>
      </c>
      <c r="BB1005"/>
    </row>
    <row r="1006" spans="1:54" s="12" customFormat="1" x14ac:dyDescent="0.45">
      <c r="A1006" s="11">
        <v>45757.644375000003</v>
      </c>
      <c r="B1006" s="12">
        <v>412819044</v>
      </c>
      <c r="C1006" s="12" t="s">
        <v>3565</v>
      </c>
      <c r="D1006" s="12">
        <v>1</v>
      </c>
      <c r="E1006" s="12" t="s">
        <v>51</v>
      </c>
      <c r="F1006" s="12" t="s">
        <v>2090</v>
      </c>
      <c r="G1006" s="12">
        <v>4736</v>
      </c>
      <c r="H1006" s="12" t="s">
        <v>2091</v>
      </c>
      <c r="I1006" s="12">
        <v>2008</v>
      </c>
      <c r="J1006" s="12" t="s">
        <v>2092</v>
      </c>
      <c r="K1006" s="12" t="s">
        <v>2093</v>
      </c>
      <c r="L1006" s="12" t="s">
        <v>2094</v>
      </c>
      <c r="M1006" s="12" t="s">
        <v>39</v>
      </c>
      <c r="N1006" s="12" t="s">
        <v>2083</v>
      </c>
      <c r="O1006" s="12" t="s">
        <v>2119</v>
      </c>
      <c r="P1006" s="12" t="s">
        <v>2120</v>
      </c>
      <c r="Q1006" s="12">
        <v>0</v>
      </c>
      <c r="R1006" s="12">
        <v>43.213487999999998</v>
      </c>
      <c r="S1006" s="12">
        <v>76.913741999999999</v>
      </c>
      <c r="T1006" s="12" t="s">
        <v>2121</v>
      </c>
      <c r="U1006" s="12" t="s">
        <v>2122</v>
      </c>
      <c r="V1006" s="12" t="s">
        <v>106</v>
      </c>
      <c r="W1006" s="12" t="s">
        <v>2123</v>
      </c>
      <c r="X1006" s="12">
        <v>600</v>
      </c>
      <c r="Y1006" s="12">
        <v>1997</v>
      </c>
      <c r="Z1006" s="12">
        <v>5</v>
      </c>
      <c r="AA1006" s="12">
        <v>9</v>
      </c>
      <c r="AB1006" s="12">
        <v>1997</v>
      </c>
      <c r="AC1006" s="12">
        <v>5</v>
      </c>
      <c r="AD1006" s="12">
        <v>19</v>
      </c>
      <c r="AG1006" s="12" t="s">
        <v>613</v>
      </c>
      <c r="AI1006" s="12" t="s">
        <v>832</v>
      </c>
      <c r="AJ1006" s="12" t="s">
        <v>1138</v>
      </c>
      <c r="AK1006" s="12" t="s">
        <v>1146</v>
      </c>
      <c r="AL1006" s="12" t="b">
        <v>1</v>
      </c>
      <c r="AM1006" s="12" t="b">
        <v>0</v>
      </c>
      <c r="AP1006" t="s">
        <v>3631</v>
      </c>
      <c r="AQ1006" t="s">
        <v>3632</v>
      </c>
      <c r="AR1006" t="s">
        <v>3633</v>
      </c>
      <c r="AS1006" t="s">
        <v>3634</v>
      </c>
      <c r="AT1006" s="44" t="s">
        <v>832</v>
      </c>
      <c r="AU1006" t="s">
        <v>4031</v>
      </c>
      <c r="AV1006" t="s">
        <v>4036</v>
      </c>
      <c r="AW1006" t="s">
        <v>4036</v>
      </c>
      <c r="AX1006" t="s">
        <v>3651</v>
      </c>
      <c r="AY1006" t="s">
        <v>4034</v>
      </c>
      <c r="AZ1006" t="s">
        <v>4035</v>
      </c>
      <c r="BA1006" t="s">
        <v>3630</v>
      </c>
      <c r="BB1006"/>
    </row>
    <row r="1007" spans="1:54" s="12" customFormat="1" x14ac:dyDescent="0.45">
      <c r="A1007" s="11">
        <v>45757.643865740742</v>
      </c>
      <c r="B1007" s="12">
        <v>412819044</v>
      </c>
      <c r="C1007" s="12" t="s">
        <v>3565</v>
      </c>
      <c r="D1007" s="12">
        <v>26</v>
      </c>
      <c r="E1007" s="12" t="s">
        <v>2124</v>
      </c>
      <c r="F1007" s="12" t="s">
        <v>2090</v>
      </c>
      <c r="G1007" s="12">
        <v>4736</v>
      </c>
      <c r="H1007" s="12" t="s">
        <v>2091</v>
      </c>
      <c r="I1007" s="12">
        <v>2008</v>
      </c>
      <c r="J1007" s="12" t="s">
        <v>2092</v>
      </c>
      <c r="K1007" s="12" t="s">
        <v>2093</v>
      </c>
      <c r="L1007" s="12" t="s">
        <v>2094</v>
      </c>
      <c r="M1007" s="12" t="s">
        <v>39</v>
      </c>
      <c r="N1007" s="12" t="s">
        <v>2083</v>
      </c>
      <c r="O1007" s="12" t="s">
        <v>2119</v>
      </c>
      <c r="P1007" s="12" t="s">
        <v>2120</v>
      </c>
      <c r="Q1007" s="12">
        <v>0</v>
      </c>
      <c r="R1007" s="12">
        <v>43.213487999999998</v>
      </c>
      <c r="S1007" s="12">
        <v>76.913741999999999</v>
      </c>
      <c r="T1007" s="12" t="s">
        <v>2121</v>
      </c>
      <c r="U1007" s="12" t="s">
        <v>2122</v>
      </c>
      <c r="V1007" s="12" t="s">
        <v>106</v>
      </c>
      <c r="W1007" s="12" t="s">
        <v>2123</v>
      </c>
      <c r="X1007" s="12">
        <v>600</v>
      </c>
      <c r="Y1007" s="12">
        <v>1997</v>
      </c>
      <c r="Z1007" s="12">
        <v>6</v>
      </c>
      <c r="AA1007" s="12">
        <v>7</v>
      </c>
      <c r="AB1007" s="12">
        <v>1997</v>
      </c>
      <c r="AC1007" s="12">
        <v>6</v>
      </c>
      <c r="AD1007" s="12">
        <v>27</v>
      </c>
      <c r="AG1007" s="12" t="s">
        <v>613</v>
      </c>
      <c r="AI1007" s="12" t="s">
        <v>832</v>
      </c>
      <c r="AJ1007" s="12" t="s">
        <v>1138</v>
      </c>
      <c r="AK1007" s="12" t="s">
        <v>1146</v>
      </c>
      <c r="AL1007" s="12" t="b">
        <v>1</v>
      </c>
      <c r="AM1007" s="12" t="b">
        <v>0</v>
      </c>
      <c r="AP1007" t="s">
        <v>3631</v>
      </c>
      <c r="AQ1007" t="s">
        <v>3632</v>
      </c>
      <c r="AR1007" t="s">
        <v>3633</v>
      </c>
      <c r="AS1007" t="s">
        <v>3634</v>
      </c>
      <c r="AT1007" s="44" t="s">
        <v>832</v>
      </c>
      <c r="AU1007" t="s">
        <v>4031</v>
      </c>
      <c r="AV1007" t="s">
        <v>4036</v>
      </c>
      <c r="AW1007" t="s">
        <v>4036</v>
      </c>
      <c r="AX1007" t="s">
        <v>3651</v>
      </c>
      <c r="AY1007" t="s">
        <v>4034</v>
      </c>
      <c r="AZ1007" t="s">
        <v>4035</v>
      </c>
      <c r="BA1007" t="s">
        <v>3630</v>
      </c>
      <c r="BB1007"/>
    </row>
    <row r="1008" spans="1:54" s="12" customFormat="1" x14ac:dyDescent="0.45">
      <c r="A1008" s="11">
        <v>45757.643171296288</v>
      </c>
      <c r="B1008" s="12">
        <v>412819044</v>
      </c>
      <c r="C1008" s="12" t="s">
        <v>3565</v>
      </c>
      <c r="D1008" s="12">
        <v>1</v>
      </c>
      <c r="E1008" s="12" t="s">
        <v>51</v>
      </c>
      <c r="F1008" s="12" t="s">
        <v>2090</v>
      </c>
      <c r="G1008" s="12">
        <v>4736</v>
      </c>
      <c r="H1008" s="12" t="s">
        <v>2091</v>
      </c>
      <c r="I1008" s="12">
        <v>2008</v>
      </c>
      <c r="J1008" s="12" t="s">
        <v>2092</v>
      </c>
      <c r="K1008" s="12" t="s">
        <v>2093</v>
      </c>
      <c r="L1008" s="12" t="s">
        <v>2094</v>
      </c>
      <c r="M1008" s="12" t="s">
        <v>39</v>
      </c>
      <c r="N1008" s="12" t="s">
        <v>2083</v>
      </c>
      <c r="O1008" s="12" t="s">
        <v>2119</v>
      </c>
      <c r="P1008" s="12" t="s">
        <v>2120</v>
      </c>
      <c r="Q1008" s="12">
        <v>0</v>
      </c>
      <c r="R1008" s="12">
        <v>43.213487999999998</v>
      </c>
      <c r="S1008" s="12">
        <v>76.913741999999999</v>
      </c>
      <c r="T1008" s="12" t="s">
        <v>2121</v>
      </c>
      <c r="U1008" s="12" t="s">
        <v>2122</v>
      </c>
      <c r="V1008" s="12" t="s">
        <v>106</v>
      </c>
      <c r="W1008" s="12" t="s">
        <v>2123</v>
      </c>
      <c r="X1008" s="12">
        <v>600</v>
      </c>
      <c r="Y1008" s="12">
        <v>1997</v>
      </c>
      <c r="Z1008" s="12">
        <v>4</v>
      </c>
      <c r="AA1008" s="12">
        <v>13</v>
      </c>
      <c r="AG1008" s="12" t="s">
        <v>613</v>
      </c>
      <c r="AI1008" s="12" t="s">
        <v>832</v>
      </c>
      <c r="AJ1008" s="12" t="s">
        <v>1138</v>
      </c>
      <c r="AK1008" s="12" t="s">
        <v>1146</v>
      </c>
      <c r="AL1008" s="12" t="b">
        <v>1</v>
      </c>
      <c r="AM1008" s="12" t="b">
        <v>0</v>
      </c>
      <c r="AP1008" t="s">
        <v>3631</v>
      </c>
      <c r="AQ1008" t="s">
        <v>3632</v>
      </c>
      <c r="AR1008" t="s">
        <v>3633</v>
      </c>
      <c r="AS1008" t="s">
        <v>3634</v>
      </c>
      <c r="AT1008" s="44" t="s">
        <v>832</v>
      </c>
      <c r="AU1008" t="s">
        <v>4031</v>
      </c>
      <c r="AV1008" t="s">
        <v>4036</v>
      </c>
      <c r="AW1008" t="s">
        <v>4036</v>
      </c>
      <c r="AX1008" t="s">
        <v>3651</v>
      </c>
      <c r="AY1008" t="s">
        <v>4034</v>
      </c>
      <c r="AZ1008" t="s">
        <v>4035</v>
      </c>
      <c r="BA1008" t="s">
        <v>3630</v>
      </c>
      <c r="BB1008"/>
    </row>
    <row r="1009" spans="1:54" s="12" customFormat="1" x14ac:dyDescent="0.45">
      <c r="A1009" s="11">
        <v>45757.642488425918</v>
      </c>
      <c r="B1009" s="12">
        <v>412819044</v>
      </c>
      <c r="C1009" s="12" t="s">
        <v>3565</v>
      </c>
      <c r="D1009" s="12">
        <v>1</v>
      </c>
      <c r="E1009" s="12" t="s">
        <v>65</v>
      </c>
      <c r="F1009" s="12" t="s">
        <v>2090</v>
      </c>
      <c r="G1009" s="12">
        <v>4736</v>
      </c>
      <c r="H1009" s="12" t="s">
        <v>2091</v>
      </c>
      <c r="I1009" s="12">
        <v>2008</v>
      </c>
      <c r="J1009" s="12" t="s">
        <v>2092</v>
      </c>
      <c r="K1009" s="12" t="s">
        <v>2093</v>
      </c>
      <c r="L1009" s="12" t="s">
        <v>2094</v>
      </c>
      <c r="M1009" s="12" t="s">
        <v>39</v>
      </c>
      <c r="N1009" s="12" t="s">
        <v>2083</v>
      </c>
      <c r="O1009" s="12" t="s">
        <v>2119</v>
      </c>
      <c r="P1009" s="12" t="s">
        <v>2120</v>
      </c>
      <c r="Q1009" s="12">
        <v>0</v>
      </c>
      <c r="R1009" s="12">
        <v>43.213487999999998</v>
      </c>
      <c r="S1009" s="12">
        <v>76.913741999999999</v>
      </c>
      <c r="T1009" s="12" t="s">
        <v>2121</v>
      </c>
      <c r="U1009" s="12" t="s">
        <v>2122</v>
      </c>
      <c r="V1009" s="12" t="s">
        <v>106</v>
      </c>
      <c r="W1009" s="12" t="s">
        <v>2123</v>
      </c>
      <c r="X1009" s="12">
        <v>600</v>
      </c>
      <c r="Y1009" s="12">
        <v>1995</v>
      </c>
      <c r="Z1009" s="12">
        <v>6</v>
      </c>
      <c r="AA1009" s="12">
        <v>29</v>
      </c>
      <c r="AE1009" s="12" t="s">
        <v>2125</v>
      </c>
      <c r="AG1009" s="12" t="s">
        <v>1831</v>
      </c>
      <c r="AI1009" s="12" t="s">
        <v>832</v>
      </c>
      <c r="AJ1009" s="12" t="s">
        <v>1138</v>
      </c>
      <c r="AK1009" s="12" t="s">
        <v>1146</v>
      </c>
      <c r="AL1009" s="12" t="b">
        <v>1</v>
      </c>
      <c r="AM1009" s="12" t="b">
        <v>0</v>
      </c>
      <c r="AP1009" t="s">
        <v>3631</v>
      </c>
      <c r="AQ1009" t="s">
        <v>3632</v>
      </c>
      <c r="AR1009" t="s">
        <v>3633</v>
      </c>
      <c r="AS1009" t="s">
        <v>3634</v>
      </c>
      <c r="AT1009" s="44" t="s">
        <v>832</v>
      </c>
      <c r="AU1009" t="s">
        <v>4031</v>
      </c>
      <c r="AV1009" t="s">
        <v>4036</v>
      </c>
      <c r="AW1009" t="s">
        <v>4036</v>
      </c>
      <c r="AX1009" t="s">
        <v>3651</v>
      </c>
      <c r="AY1009" t="s">
        <v>4034</v>
      </c>
      <c r="AZ1009" t="s">
        <v>4035</v>
      </c>
      <c r="BA1009" t="s">
        <v>3630</v>
      </c>
      <c r="BB1009"/>
    </row>
    <row r="1010" spans="1:54" s="12" customFormat="1" x14ac:dyDescent="0.45">
      <c r="A1010" s="11">
        <v>45757.638055555552</v>
      </c>
      <c r="B1010" s="12">
        <v>412819044</v>
      </c>
      <c r="C1010" s="12" t="s">
        <v>3565</v>
      </c>
      <c r="D1010" s="12">
        <v>6</v>
      </c>
      <c r="E1010" s="12" t="s">
        <v>1197</v>
      </c>
      <c r="F1010" s="12" t="s">
        <v>2090</v>
      </c>
      <c r="G1010" s="12">
        <v>4736</v>
      </c>
      <c r="H1010" s="12" t="s">
        <v>2091</v>
      </c>
      <c r="I1010" s="12">
        <v>2008</v>
      </c>
      <c r="J1010" s="12" t="s">
        <v>2092</v>
      </c>
      <c r="K1010" s="12" t="s">
        <v>2093</v>
      </c>
      <c r="L1010" s="12" t="s">
        <v>2094</v>
      </c>
      <c r="M1010" s="12" t="s">
        <v>39</v>
      </c>
      <c r="N1010" s="12" t="s">
        <v>2083</v>
      </c>
      <c r="O1010" s="12" t="s">
        <v>2126</v>
      </c>
      <c r="P1010" s="12" t="s">
        <v>2127</v>
      </c>
      <c r="Q1010" s="12">
        <v>0</v>
      </c>
      <c r="R1010" s="12">
        <v>43.176389</v>
      </c>
      <c r="S1010" s="12">
        <v>76.916667000000004</v>
      </c>
      <c r="T1010" s="12" t="s">
        <v>2128</v>
      </c>
      <c r="U1010" s="12" t="s">
        <v>2129</v>
      </c>
      <c r="W1010" s="12" t="s">
        <v>2130</v>
      </c>
      <c r="Y1010" s="12">
        <v>1997</v>
      </c>
      <c r="Z1010" s="12">
        <v>7</v>
      </c>
      <c r="AA1010" s="12">
        <v>1</v>
      </c>
      <c r="AE1010" s="12" t="s">
        <v>2131</v>
      </c>
      <c r="AG1010" s="12" t="s">
        <v>2132</v>
      </c>
      <c r="AI1010" s="12" t="s">
        <v>832</v>
      </c>
      <c r="AJ1010" s="12" t="s">
        <v>1138</v>
      </c>
      <c r="AK1010" s="12" t="s">
        <v>1146</v>
      </c>
      <c r="AL1010" s="12" t="b">
        <v>1</v>
      </c>
      <c r="AM1010" s="12" t="b">
        <v>0</v>
      </c>
      <c r="AP1010" t="s">
        <v>3631</v>
      </c>
      <c r="AQ1010" t="s">
        <v>3632</v>
      </c>
      <c r="AR1010" t="s">
        <v>3633</v>
      </c>
      <c r="AS1010" t="s">
        <v>3634</v>
      </c>
      <c r="AT1010" s="44" t="s">
        <v>832</v>
      </c>
      <c r="AU1010" t="s">
        <v>4031</v>
      </c>
      <c r="AV1010" t="s">
        <v>4036</v>
      </c>
      <c r="AW1010" t="s">
        <v>4036</v>
      </c>
      <c r="AX1010" t="s">
        <v>3651</v>
      </c>
      <c r="AY1010" t="s">
        <v>4034</v>
      </c>
      <c r="AZ1010" t="s">
        <v>4035</v>
      </c>
      <c r="BA1010" t="s">
        <v>3630</v>
      </c>
      <c r="BB1010"/>
    </row>
    <row r="1011" spans="1:54" s="12" customFormat="1" x14ac:dyDescent="0.45">
      <c r="A1011" s="11">
        <v>45757.635914351849</v>
      </c>
      <c r="B1011" s="12">
        <v>412819044</v>
      </c>
      <c r="C1011" s="12" t="s">
        <v>3565</v>
      </c>
      <c r="D1011" s="12">
        <v>1</v>
      </c>
      <c r="E1011" s="12" t="s">
        <v>51</v>
      </c>
      <c r="F1011" s="12" t="s">
        <v>2090</v>
      </c>
      <c r="G1011" s="12">
        <v>4736</v>
      </c>
      <c r="H1011" s="12" t="s">
        <v>2091</v>
      </c>
      <c r="I1011" s="12">
        <v>2008</v>
      </c>
      <c r="J1011" s="12" t="s">
        <v>2092</v>
      </c>
      <c r="K1011" s="12" t="s">
        <v>2093</v>
      </c>
      <c r="L1011" s="12" t="s">
        <v>2094</v>
      </c>
      <c r="M1011" s="12" t="s">
        <v>39</v>
      </c>
      <c r="N1011" s="12" t="s">
        <v>2083</v>
      </c>
      <c r="O1011" s="12" t="s">
        <v>2126</v>
      </c>
      <c r="P1011" s="12" t="s">
        <v>2133</v>
      </c>
      <c r="Q1011" s="12">
        <v>0</v>
      </c>
      <c r="R1011" s="12">
        <v>43.172221999999998</v>
      </c>
      <c r="S1011" s="12">
        <v>76.794443999999999</v>
      </c>
      <c r="T1011" s="12" t="s">
        <v>2134</v>
      </c>
      <c r="U1011" s="12" t="s">
        <v>2135</v>
      </c>
      <c r="V1011" s="12" t="s">
        <v>44</v>
      </c>
      <c r="W1011" s="12" t="s">
        <v>2136</v>
      </c>
      <c r="Y1011" s="12">
        <v>1995</v>
      </c>
      <c r="Z1011" s="12">
        <v>6</v>
      </c>
      <c r="AA1011" s="12">
        <v>13</v>
      </c>
      <c r="AG1011" s="12" t="s">
        <v>2137</v>
      </c>
      <c r="AI1011" s="12" t="s">
        <v>832</v>
      </c>
      <c r="AJ1011" s="12" t="s">
        <v>1138</v>
      </c>
      <c r="AK1011" s="12" t="s">
        <v>1146</v>
      </c>
      <c r="AL1011" s="12" t="b">
        <v>1</v>
      </c>
      <c r="AM1011" s="12" t="b">
        <v>0</v>
      </c>
      <c r="AP1011" t="s">
        <v>3631</v>
      </c>
      <c r="AQ1011" t="s">
        <v>3632</v>
      </c>
      <c r="AR1011" t="s">
        <v>3633</v>
      </c>
      <c r="AS1011" t="s">
        <v>3634</v>
      </c>
      <c r="AT1011" s="44" t="s">
        <v>832</v>
      </c>
      <c r="AU1011" t="s">
        <v>4031</v>
      </c>
      <c r="AV1011" t="s">
        <v>4036</v>
      </c>
      <c r="AW1011" t="s">
        <v>4036</v>
      </c>
      <c r="AX1011" t="s">
        <v>3651</v>
      </c>
      <c r="AY1011" t="s">
        <v>4034</v>
      </c>
      <c r="AZ1011" t="s">
        <v>4035</v>
      </c>
      <c r="BA1011" t="s">
        <v>3630</v>
      </c>
      <c r="BB1011"/>
    </row>
    <row r="1012" spans="1:54" s="12" customFormat="1" x14ac:dyDescent="0.45">
      <c r="A1012" s="11">
        <v>45757.633553240739</v>
      </c>
      <c r="B1012" s="12">
        <v>412819044</v>
      </c>
      <c r="C1012" s="12" t="s">
        <v>3565</v>
      </c>
      <c r="D1012" s="12">
        <v>1</v>
      </c>
      <c r="E1012" s="12" t="s">
        <v>65</v>
      </c>
      <c r="F1012" s="12" t="s">
        <v>2090</v>
      </c>
      <c r="G1012" s="12">
        <v>4736</v>
      </c>
      <c r="H1012" s="12" t="s">
        <v>2091</v>
      </c>
      <c r="I1012" s="12">
        <v>2008</v>
      </c>
      <c r="J1012" s="12" t="s">
        <v>2092</v>
      </c>
      <c r="K1012" s="12" t="s">
        <v>2093</v>
      </c>
      <c r="L1012" s="12" t="s">
        <v>2094</v>
      </c>
      <c r="M1012" s="12" t="s">
        <v>39</v>
      </c>
      <c r="N1012" s="12" t="s">
        <v>2083</v>
      </c>
      <c r="O1012" s="12" t="s">
        <v>2138</v>
      </c>
      <c r="P1012" s="12" t="s">
        <v>2139</v>
      </c>
      <c r="Q1012" s="12">
        <v>0</v>
      </c>
      <c r="R1012" s="12">
        <v>43.955556000000001</v>
      </c>
      <c r="S1012" s="12">
        <v>79.075000000000003</v>
      </c>
      <c r="T1012" s="12" t="s">
        <v>2140</v>
      </c>
      <c r="U1012" s="12" t="s">
        <v>2141</v>
      </c>
      <c r="V1012" s="12" t="s">
        <v>44</v>
      </c>
      <c r="W1012" s="12" t="s">
        <v>2142</v>
      </c>
      <c r="Y1012" s="12">
        <v>1992</v>
      </c>
      <c r="Z1012" s="12">
        <v>5</v>
      </c>
      <c r="AA1012" s="12">
        <v>7</v>
      </c>
      <c r="AG1012" s="12" t="s">
        <v>566</v>
      </c>
      <c r="AI1012" s="12" t="s">
        <v>832</v>
      </c>
      <c r="AJ1012" s="12" t="s">
        <v>1138</v>
      </c>
      <c r="AK1012" s="12" t="s">
        <v>2143</v>
      </c>
      <c r="AL1012" s="12" t="b">
        <v>1</v>
      </c>
      <c r="AM1012" s="12" t="b">
        <v>0</v>
      </c>
      <c r="AP1012" t="s">
        <v>3631</v>
      </c>
      <c r="AQ1012" t="s">
        <v>3632</v>
      </c>
      <c r="AR1012" t="s">
        <v>3633</v>
      </c>
      <c r="AS1012" t="s">
        <v>3634</v>
      </c>
      <c r="AT1012" s="44" t="s">
        <v>832</v>
      </c>
      <c r="AU1012" t="s">
        <v>4031</v>
      </c>
      <c r="AV1012" t="s">
        <v>4453</v>
      </c>
      <c r="AW1012" t="s">
        <v>4453</v>
      </c>
      <c r="AX1012" t="s">
        <v>4454</v>
      </c>
      <c r="AY1012" t="s">
        <v>4451</v>
      </c>
      <c r="AZ1012" t="s">
        <v>4452</v>
      </c>
      <c r="BA1012" t="s">
        <v>3630</v>
      </c>
      <c r="BB1012"/>
    </row>
    <row r="1013" spans="1:54" s="12" customFormat="1" x14ac:dyDescent="0.45">
      <c r="A1013" s="11">
        <v>45757.63076388889</v>
      </c>
      <c r="B1013" s="12">
        <v>412819044</v>
      </c>
      <c r="C1013" s="12" t="s">
        <v>3565</v>
      </c>
      <c r="D1013" s="12">
        <v>8</v>
      </c>
      <c r="E1013" s="12" t="s">
        <v>522</v>
      </c>
      <c r="F1013" s="12" t="s">
        <v>577</v>
      </c>
      <c r="G1013" s="12">
        <v>4736</v>
      </c>
      <c r="H1013" s="12" t="s">
        <v>2091</v>
      </c>
      <c r="I1013" s="12">
        <v>2008</v>
      </c>
      <c r="J1013" s="12" t="s">
        <v>2092</v>
      </c>
      <c r="K1013" s="12" t="s">
        <v>2093</v>
      </c>
      <c r="L1013" s="12" t="s">
        <v>2094</v>
      </c>
      <c r="M1013" s="12" t="s">
        <v>39</v>
      </c>
      <c r="N1013" s="12" t="s">
        <v>2083</v>
      </c>
      <c r="O1013" s="12" t="s">
        <v>2144</v>
      </c>
      <c r="P1013" s="12" t="s">
        <v>2145</v>
      </c>
      <c r="Q1013" s="12">
        <v>0</v>
      </c>
      <c r="R1013" s="12">
        <v>46.688889000000003</v>
      </c>
      <c r="S1013" s="12">
        <v>79.233333000000002</v>
      </c>
      <c r="T1013" s="12" t="s">
        <v>2146</v>
      </c>
      <c r="U1013" s="12" t="s">
        <v>2147</v>
      </c>
      <c r="V1013" s="12" t="s">
        <v>44</v>
      </c>
      <c r="W1013" s="12" t="s">
        <v>2148</v>
      </c>
      <c r="Y1013" s="12">
        <v>1988</v>
      </c>
      <c r="Z1013" s="12">
        <v>8</v>
      </c>
      <c r="AA1013" s="12">
        <v>3</v>
      </c>
      <c r="AG1013" s="12" t="s">
        <v>566</v>
      </c>
      <c r="AI1013" s="12" t="s">
        <v>832</v>
      </c>
      <c r="AJ1013" s="12" t="s">
        <v>1138</v>
      </c>
      <c r="AK1013" s="12" t="s">
        <v>2149</v>
      </c>
      <c r="AL1013" s="12" t="b">
        <v>1</v>
      </c>
      <c r="AM1013" s="12" t="b">
        <v>0</v>
      </c>
      <c r="AP1013" t="s">
        <v>3631</v>
      </c>
      <c r="AQ1013" t="s">
        <v>3632</v>
      </c>
      <c r="AR1013" t="s">
        <v>3633</v>
      </c>
      <c r="AS1013" t="s">
        <v>3634</v>
      </c>
      <c r="AT1013" s="44" t="s">
        <v>832</v>
      </c>
      <c r="AU1013" t="s">
        <v>4031</v>
      </c>
      <c r="AV1013" t="s">
        <v>4457</v>
      </c>
      <c r="AW1013" t="s">
        <v>4457</v>
      </c>
      <c r="AX1013" t="s">
        <v>3945</v>
      </c>
      <c r="AY1013" t="s">
        <v>4455</v>
      </c>
      <c r="AZ1013" t="s">
        <v>4456</v>
      </c>
      <c r="BA1013" t="s">
        <v>3630</v>
      </c>
      <c r="BB1013"/>
    </row>
    <row r="1014" spans="1:54" s="12" customFormat="1" x14ac:dyDescent="0.45">
      <c r="A1014" s="11">
        <v>45757.628831018519</v>
      </c>
      <c r="B1014" s="12">
        <v>412819044</v>
      </c>
      <c r="C1014" s="12" t="s">
        <v>3565</v>
      </c>
      <c r="D1014" s="12">
        <v>1</v>
      </c>
      <c r="E1014" s="12" t="s">
        <v>65</v>
      </c>
      <c r="F1014" s="12" t="s">
        <v>577</v>
      </c>
      <c r="G1014" s="12">
        <v>4736</v>
      </c>
      <c r="H1014" s="12" t="s">
        <v>2091</v>
      </c>
      <c r="I1014" s="12">
        <v>2008</v>
      </c>
      <c r="J1014" s="12" t="s">
        <v>2092</v>
      </c>
      <c r="K1014" s="12" t="s">
        <v>2093</v>
      </c>
      <c r="L1014" s="12" t="s">
        <v>2094</v>
      </c>
      <c r="M1014" s="12" t="s">
        <v>39</v>
      </c>
      <c r="N1014" s="12" t="s">
        <v>2083</v>
      </c>
      <c r="O1014" s="12" t="s">
        <v>858</v>
      </c>
      <c r="P1014" s="12" t="s">
        <v>2150</v>
      </c>
      <c r="Q1014" s="12">
        <v>0</v>
      </c>
      <c r="R1014" s="12">
        <v>43.902777999999998</v>
      </c>
      <c r="S1014" s="12">
        <v>77.083332999999996</v>
      </c>
      <c r="T1014" s="12" t="s">
        <v>2151</v>
      </c>
      <c r="U1014" s="12" t="s">
        <v>2152</v>
      </c>
      <c r="V1014" s="12" t="s">
        <v>44</v>
      </c>
      <c r="W1014" s="12" t="s">
        <v>2153</v>
      </c>
      <c r="Y1014" s="12">
        <v>1988</v>
      </c>
      <c r="Z1014" s="12">
        <v>5</v>
      </c>
      <c r="AA1014" s="12">
        <v>27</v>
      </c>
      <c r="AG1014" s="12" t="s">
        <v>2154</v>
      </c>
      <c r="AI1014" s="12" t="s">
        <v>832</v>
      </c>
      <c r="AJ1014" s="12" t="s">
        <v>1138</v>
      </c>
      <c r="AK1014" s="12" t="s">
        <v>2155</v>
      </c>
      <c r="AL1014" s="12" t="b">
        <v>1</v>
      </c>
      <c r="AM1014" s="12" t="b">
        <v>0</v>
      </c>
      <c r="AP1014" t="s">
        <v>3631</v>
      </c>
      <c r="AQ1014" t="s">
        <v>3632</v>
      </c>
      <c r="AR1014" t="s">
        <v>3633</v>
      </c>
      <c r="AS1014" t="s">
        <v>3634</v>
      </c>
      <c r="AT1014" s="44" t="s">
        <v>832</v>
      </c>
      <c r="AU1014" t="s">
        <v>4031</v>
      </c>
      <c r="AV1014" t="s">
        <v>4460</v>
      </c>
      <c r="AW1014" t="s">
        <v>4460</v>
      </c>
      <c r="AX1014" t="s">
        <v>4461</v>
      </c>
      <c r="AY1014" t="s">
        <v>4458</v>
      </c>
      <c r="AZ1014" t="s">
        <v>4459</v>
      </c>
      <c r="BA1014" t="s">
        <v>3630</v>
      </c>
      <c r="BB1014"/>
    </row>
    <row r="1015" spans="1:54" s="12" customFormat="1" x14ac:dyDescent="0.45">
      <c r="A1015" s="11">
        <v>45757.626944444448</v>
      </c>
      <c r="B1015" s="12">
        <v>412819044</v>
      </c>
      <c r="C1015" s="12" t="s">
        <v>3565</v>
      </c>
      <c r="D1015" s="12">
        <v>1</v>
      </c>
      <c r="E1015" s="12" t="s">
        <v>51</v>
      </c>
      <c r="F1015" s="12" t="s">
        <v>577</v>
      </c>
      <c r="G1015" s="12">
        <v>4736</v>
      </c>
      <c r="H1015" s="12" t="s">
        <v>2091</v>
      </c>
      <c r="I1015" s="12">
        <v>2008</v>
      </c>
      <c r="J1015" s="12" t="s">
        <v>2092</v>
      </c>
      <c r="K1015" s="12" t="s">
        <v>2093</v>
      </c>
      <c r="L1015" s="12" t="s">
        <v>2094</v>
      </c>
      <c r="M1015" s="12" t="s">
        <v>39</v>
      </c>
      <c r="N1015" s="12" t="s">
        <v>2083</v>
      </c>
      <c r="O1015" s="12" t="s">
        <v>754</v>
      </c>
      <c r="P1015" s="12" t="s">
        <v>2156</v>
      </c>
      <c r="Q1015" s="12">
        <v>0</v>
      </c>
      <c r="R1015" s="12">
        <v>43.969444000000003</v>
      </c>
      <c r="S1015" s="12">
        <v>77.297222000000005</v>
      </c>
      <c r="T1015" s="12" t="s">
        <v>2157</v>
      </c>
      <c r="U1015" s="12" t="s">
        <v>2158</v>
      </c>
      <c r="V1015" s="12" t="s">
        <v>44</v>
      </c>
      <c r="W1015" s="12" t="s">
        <v>2159</v>
      </c>
      <c r="Y1015" s="12">
        <v>1988</v>
      </c>
      <c r="Z1015" s="12">
        <v>10</v>
      </c>
      <c r="AA1015" s="12">
        <v>28</v>
      </c>
      <c r="AE1015" s="12" t="s">
        <v>856</v>
      </c>
      <c r="AG1015" s="12" t="s">
        <v>566</v>
      </c>
      <c r="AI1015" s="12" t="s">
        <v>832</v>
      </c>
      <c r="AJ1015" s="12" t="s">
        <v>1138</v>
      </c>
      <c r="AK1015" s="12" t="s">
        <v>2160</v>
      </c>
      <c r="AL1015" s="12" t="b">
        <v>1</v>
      </c>
      <c r="AM1015" s="12" t="b">
        <v>1</v>
      </c>
      <c r="AN1015" s="12" t="s">
        <v>165</v>
      </c>
      <c r="AP1015" t="s">
        <v>3631</v>
      </c>
      <c r="AQ1015" t="s">
        <v>3632</v>
      </c>
      <c r="AR1015" t="s">
        <v>3633</v>
      </c>
      <c r="AS1015" t="s">
        <v>3634</v>
      </c>
      <c r="AT1015" s="44" t="s">
        <v>832</v>
      </c>
      <c r="AU1015" t="s">
        <v>4031</v>
      </c>
      <c r="AV1015" t="s">
        <v>4464</v>
      </c>
      <c r="AW1015" t="s">
        <v>4464</v>
      </c>
      <c r="AX1015" t="s">
        <v>4465</v>
      </c>
      <c r="AY1015" t="s">
        <v>4462</v>
      </c>
      <c r="AZ1015" t="s">
        <v>4463</v>
      </c>
      <c r="BA1015" t="s">
        <v>3630</v>
      </c>
      <c r="BB1015"/>
    </row>
    <row r="1016" spans="1:54" s="12" customFormat="1" x14ac:dyDescent="0.45">
      <c r="A1016" s="11">
        <v>45757.625671296293</v>
      </c>
      <c r="B1016" s="12">
        <v>412819044</v>
      </c>
      <c r="C1016" s="12" t="s">
        <v>3565</v>
      </c>
      <c r="D1016" s="12">
        <v>1</v>
      </c>
      <c r="E1016" s="12" t="s">
        <v>51</v>
      </c>
      <c r="F1016" s="12" t="s">
        <v>577</v>
      </c>
      <c r="G1016" s="12">
        <v>4736</v>
      </c>
      <c r="H1016" s="12" t="s">
        <v>2091</v>
      </c>
      <c r="I1016" s="12">
        <v>2008</v>
      </c>
      <c r="J1016" s="12" t="s">
        <v>2092</v>
      </c>
      <c r="K1016" s="12" t="s">
        <v>2093</v>
      </c>
      <c r="L1016" s="12" t="s">
        <v>2094</v>
      </c>
      <c r="M1016" s="12" t="s">
        <v>39</v>
      </c>
      <c r="N1016" s="12" t="s">
        <v>2083</v>
      </c>
      <c r="O1016" s="12" t="s">
        <v>858</v>
      </c>
      <c r="P1016" s="12" t="s">
        <v>2161</v>
      </c>
      <c r="Q1016" s="12">
        <v>0</v>
      </c>
      <c r="R1016" s="12">
        <v>43.948971999999998</v>
      </c>
      <c r="S1016" s="12">
        <v>77.059388999999996</v>
      </c>
      <c r="T1016" s="12" t="s">
        <v>2162</v>
      </c>
      <c r="U1016" s="12" t="s">
        <v>2163</v>
      </c>
      <c r="V1016" s="12" t="s">
        <v>44</v>
      </c>
      <c r="W1016" s="12" t="s">
        <v>2164</v>
      </c>
      <c r="Y1016" s="12">
        <v>1995</v>
      </c>
      <c r="Z1016" s="12">
        <v>11</v>
      </c>
      <c r="AA1016" s="12">
        <v>9</v>
      </c>
      <c r="AG1016" s="12" t="s">
        <v>566</v>
      </c>
      <c r="AI1016" s="12" t="s">
        <v>832</v>
      </c>
      <c r="AJ1016" s="12" t="s">
        <v>1138</v>
      </c>
      <c r="AK1016" s="12" t="s">
        <v>2160</v>
      </c>
      <c r="AL1016" s="12" t="b">
        <v>1</v>
      </c>
      <c r="AM1016" s="12" t="b">
        <v>1</v>
      </c>
      <c r="AN1016" s="12" t="s">
        <v>462</v>
      </c>
      <c r="AP1016" t="s">
        <v>3631</v>
      </c>
      <c r="AQ1016" t="s">
        <v>3632</v>
      </c>
      <c r="AR1016" t="s">
        <v>3633</v>
      </c>
      <c r="AS1016" t="s">
        <v>3634</v>
      </c>
      <c r="AT1016" s="28" t="s">
        <v>832</v>
      </c>
      <c r="AU1016" t="s">
        <v>4031</v>
      </c>
      <c r="AV1016" t="s">
        <v>4464</v>
      </c>
      <c r="AW1016" t="s">
        <v>4464</v>
      </c>
      <c r="AX1016" t="s">
        <v>4465</v>
      </c>
      <c r="AY1016" t="s">
        <v>4462</v>
      </c>
      <c r="AZ1016" t="s">
        <v>4463</v>
      </c>
      <c r="BA1016" t="s">
        <v>3630</v>
      </c>
      <c r="BB1016" t="s">
        <v>4735</v>
      </c>
    </row>
    <row r="1017" spans="1:54" s="12" customFormat="1" x14ac:dyDescent="0.45">
      <c r="A1017" s="11">
        <v>45757.623726851853</v>
      </c>
      <c r="B1017" s="12">
        <v>412819044</v>
      </c>
      <c r="C1017" s="12" t="s">
        <v>3565</v>
      </c>
      <c r="D1017" s="12">
        <v>3</v>
      </c>
      <c r="E1017" s="12" t="s">
        <v>846</v>
      </c>
      <c r="F1017" s="12" t="s">
        <v>2090</v>
      </c>
      <c r="G1017" s="12">
        <v>4736</v>
      </c>
      <c r="H1017" s="12" t="s">
        <v>2091</v>
      </c>
      <c r="I1017" s="12">
        <v>2008</v>
      </c>
      <c r="J1017" s="12" t="s">
        <v>2092</v>
      </c>
      <c r="K1017" s="12" t="s">
        <v>2093</v>
      </c>
      <c r="L1017" s="12" t="s">
        <v>2094</v>
      </c>
      <c r="M1017" s="12" t="s">
        <v>39</v>
      </c>
      <c r="N1017" s="12" t="s">
        <v>1845</v>
      </c>
      <c r="O1017" s="12" t="s">
        <v>2165</v>
      </c>
      <c r="P1017" s="12" t="s">
        <v>2166</v>
      </c>
      <c r="Q1017" s="12">
        <v>0</v>
      </c>
      <c r="R1017" s="12">
        <v>43.955556000000001</v>
      </c>
      <c r="S1017" s="12">
        <v>79.075000000000003</v>
      </c>
      <c r="T1017" s="12" t="s">
        <v>2140</v>
      </c>
      <c r="U1017" s="12" t="s">
        <v>2141</v>
      </c>
      <c r="V1017" s="12" t="s">
        <v>44</v>
      </c>
      <c r="W1017" s="12" t="s">
        <v>2167</v>
      </c>
      <c r="Y1017" s="12">
        <v>1992</v>
      </c>
      <c r="Z1017" s="12">
        <v>5</v>
      </c>
      <c r="AA1017" s="12">
        <v>7</v>
      </c>
      <c r="AG1017" s="12" t="s">
        <v>566</v>
      </c>
      <c r="AI1017" s="12" t="s">
        <v>832</v>
      </c>
      <c r="AJ1017" s="12" t="s">
        <v>1138</v>
      </c>
      <c r="AK1017" s="12" t="s">
        <v>2168</v>
      </c>
      <c r="AL1017" s="12" t="b">
        <v>1</v>
      </c>
      <c r="AM1017" s="12" t="b">
        <v>1</v>
      </c>
      <c r="AN1017" s="12" t="s">
        <v>455</v>
      </c>
      <c r="AP1017" t="s">
        <v>3631</v>
      </c>
      <c r="AQ1017" t="s">
        <v>3632</v>
      </c>
      <c r="AR1017" t="s">
        <v>3633</v>
      </c>
      <c r="AS1017" t="s">
        <v>3634</v>
      </c>
      <c r="AT1017" s="44" t="s">
        <v>832</v>
      </c>
      <c r="AU1017" t="s">
        <v>4031</v>
      </c>
      <c r="AV1017" t="s">
        <v>4468</v>
      </c>
      <c r="AW1017" t="s">
        <v>4468</v>
      </c>
      <c r="AX1017" t="s">
        <v>4465</v>
      </c>
      <c r="AY1017" t="s">
        <v>4466</v>
      </c>
      <c r="AZ1017" t="s">
        <v>4467</v>
      </c>
      <c r="BA1017" t="s">
        <v>3630</v>
      </c>
      <c r="BB1017"/>
    </row>
    <row r="1018" spans="1:54" s="12" customFormat="1" x14ac:dyDescent="0.45">
      <c r="A1018" s="11">
        <v>45757.621319444443</v>
      </c>
      <c r="B1018" s="12">
        <v>412819044</v>
      </c>
      <c r="C1018" s="12" t="s">
        <v>3565</v>
      </c>
      <c r="D1018" s="12">
        <v>1</v>
      </c>
      <c r="E1018" s="12" t="s">
        <v>65</v>
      </c>
      <c r="F1018" s="12" t="s">
        <v>577</v>
      </c>
      <c r="G1018" s="12">
        <v>4736</v>
      </c>
      <c r="H1018" s="12" t="s">
        <v>2091</v>
      </c>
      <c r="I1018" s="12">
        <v>2008</v>
      </c>
      <c r="J1018" s="12" t="s">
        <v>2092</v>
      </c>
      <c r="K1018" s="12" t="s">
        <v>2093</v>
      </c>
      <c r="L1018" s="12" t="s">
        <v>2094</v>
      </c>
      <c r="M1018" s="12" t="s">
        <v>39</v>
      </c>
      <c r="N1018" s="12" t="s">
        <v>2083</v>
      </c>
      <c r="O1018" s="12" t="s">
        <v>858</v>
      </c>
      <c r="P1018" s="12" t="s">
        <v>2169</v>
      </c>
      <c r="Q1018" s="12">
        <v>0</v>
      </c>
      <c r="R1018" s="12">
        <v>43.948971999999998</v>
      </c>
      <c r="S1018" s="12">
        <v>77.059388999999996</v>
      </c>
      <c r="T1018" s="12" t="s">
        <v>2162</v>
      </c>
      <c r="U1018" s="12" t="s">
        <v>2163</v>
      </c>
      <c r="V1018" s="12" t="s">
        <v>44</v>
      </c>
      <c r="W1018" s="12" t="s">
        <v>2170</v>
      </c>
      <c r="Y1018" s="12">
        <v>1995</v>
      </c>
      <c r="Z1018" s="12">
        <v>6</v>
      </c>
      <c r="AA1018" s="12">
        <v>1</v>
      </c>
      <c r="AB1018" s="12">
        <v>1995</v>
      </c>
      <c r="AC1018" s="12">
        <v>6</v>
      </c>
      <c r="AD1018" s="12">
        <v>3</v>
      </c>
      <c r="AG1018" s="12" t="s">
        <v>2171</v>
      </c>
      <c r="AI1018" s="12" t="s">
        <v>832</v>
      </c>
      <c r="AJ1018" s="12" t="s">
        <v>1138</v>
      </c>
      <c r="AK1018" s="12" t="s">
        <v>2172</v>
      </c>
      <c r="AL1018" s="12" t="b">
        <v>1</v>
      </c>
      <c r="AM1018" s="12" t="b">
        <v>1</v>
      </c>
      <c r="AN1018" s="12" t="s">
        <v>165</v>
      </c>
      <c r="AP1018" t="s">
        <v>3631</v>
      </c>
      <c r="AQ1018" t="s">
        <v>3632</v>
      </c>
      <c r="AR1018" t="s">
        <v>3633</v>
      </c>
      <c r="AS1018" t="s">
        <v>3634</v>
      </c>
      <c r="AT1018" s="44" t="s">
        <v>832</v>
      </c>
      <c r="AU1018" t="s">
        <v>4031</v>
      </c>
      <c r="AV1018" t="s">
        <v>4471</v>
      </c>
      <c r="AW1018" t="s">
        <v>4471</v>
      </c>
      <c r="AX1018" t="s">
        <v>4465</v>
      </c>
      <c r="AY1018" t="s">
        <v>4469</v>
      </c>
      <c r="AZ1018" t="s">
        <v>4470</v>
      </c>
      <c r="BA1018" t="s">
        <v>3630</v>
      </c>
      <c r="BB1018"/>
    </row>
    <row r="1019" spans="1:54" s="12" customFormat="1" x14ac:dyDescent="0.45">
      <c r="A1019" s="11">
        <v>45757.62091435185</v>
      </c>
      <c r="B1019" s="12">
        <v>412819044</v>
      </c>
      <c r="C1019" s="12" t="s">
        <v>3565</v>
      </c>
      <c r="D1019" s="12">
        <v>1</v>
      </c>
      <c r="E1019" s="12" t="s">
        <v>51</v>
      </c>
      <c r="F1019" s="12" t="s">
        <v>577</v>
      </c>
      <c r="G1019" s="12">
        <v>4736</v>
      </c>
      <c r="H1019" s="12" t="s">
        <v>2091</v>
      </c>
      <c r="I1019" s="12">
        <v>2008</v>
      </c>
      <c r="J1019" s="12" t="s">
        <v>2092</v>
      </c>
      <c r="K1019" s="12" t="s">
        <v>2093</v>
      </c>
      <c r="L1019" s="12" t="s">
        <v>2094</v>
      </c>
      <c r="M1019" s="12" t="s">
        <v>39</v>
      </c>
      <c r="N1019" s="12" t="s">
        <v>2083</v>
      </c>
      <c r="O1019" s="12" t="s">
        <v>858</v>
      </c>
      <c r="P1019" s="12" t="s">
        <v>2169</v>
      </c>
      <c r="Q1019" s="12">
        <v>0</v>
      </c>
      <c r="R1019" s="12">
        <v>43.948971999999998</v>
      </c>
      <c r="S1019" s="12">
        <v>77.059388999999996</v>
      </c>
      <c r="T1019" s="12" t="s">
        <v>2162</v>
      </c>
      <c r="U1019" s="12" t="s">
        <v>2163</v>
      </c>
      <c r="V1019" s="12" t="s">
        <v>44</v>
      </c>
      <c r="W1019" s="12" t="s">
        <v>2170</v>
      </c>
      <c r="Y1019" s="12">
        <v>1995</v>
      </c>
      <c r="Z1019" s="12">
        <v>6</v>
      </c>
      <c r="AA1019" s="12">
        <v>1</v>
      </c>
      <c r="AB1019" s="12">
        <v>1995</v>
      </c>
      <c r="AC1019" s="12">
        <v>6</v>
      </c>
      <c r="AD1019" s="12">
        <v>3</v>
      </c>
      <c r="AG1019" s="12" t="s">
        <v>2171</v>
      </c>
      <c r="AI1019" s="12" t="s">
        <v>832</v>
      </c>
      <c r="AJ1019" s="12" t="s">
        <v>1138</v>
      </c>
      <c r="AK1019" s="12" t="s">
        <v>2172</v>
      </c>
      <c r="AL1019" s="12" t="b">
        <v>1</v>
      </c>
      <c r="AM1019" s="12" t="b">
        <v>1</v>
      </c>
      <c r="AN1019" s="12" t="s">
        <v>462</v>
      </c>
      <c r="AP1019" t="s">
        <v>3631</v>
      </c>
      <c r="AQ1019" t="s">
        <v>3632</v>
      </c>
      <c r="AR1019" t="s">
        <v>3633</v>
      </c>
      <c r="AS1019" t="s">
        <v>3634</v>
      </c>
      <c r="AT1019" s="28" t="s">
        <v>832</v>
      </c>
      <c r="AU1019" t="s">
        <v>4031</v>
      </c>
      <c r="AV1019" t="s">
        <v>4471</v>
      </c>
      <c r="AW1019" t="s">
        <v>4471</v>
      </c>
      <c r="AX1019" t="s">
        <v>4465</v>
      </c>
      <c r="AY1019" t="s">
        <v>4469</v>
      </c>
      <c r="AZ1019" t="s">
        <v>4470</v>
      </c>
      <c r="BA1019" t="s">
        <v>3630</v>
      </c>
      <c r="BB1019" t="s">
        <v>4735</v>
      </c>
    </row>
    <row r="1020" spans="1:54" s="12" customFormat="1" x14ac:dyDescent="0.45">
      <c r="A1020" s="11">
        <v>45757.619143518517</v>
      </c>
      <c r="B1020" s="12">
        <v>412819044</v>
      </c>
      <c r="C1020" s="12" t="s">
        <v>3565</v>
      </c>
      <c r="D1020" s="12">
        <v>2</v>
      </c>
      <c r="E1020" s="12" t="s">
        <v>247</v>
      </c>
      <c r="F1020" s="12" t="s">
        <v>2090</v>
      </c>
      <c r="G1020" s="12">
        <v>4736</v>
      </c>
      <c r="H1020" s="12" t="s">
        <v>2091</v>
      </c>
      <c r="I1020" s="12">
        <v>2008</v>
      </c>
      <c r="J1020" s="12" t="s">
        <v>2092</v>
      </c>
      <c r="K1020" s="12" t="s">
        <v>2093</v>
      </c>
      <c r="L1020" s="12" t="s">
        <v>2094</v>
      </c>
      <c r="M1020" s="12" t="s">
        <v>39</v>
      </c>
      <c r="N1020" s="12" t="s">
        <v>2083</v>
      </c>
      <c r="O1020" s="12" t="s">
        <v>2165</v>
      </c>
      <c r="P1020" s="12" t="s">
        <v>2139</v>
      </c>
      <c r="Q1020" s="12">
        <v>0</v>
      </c>
      <c r="R1020" s="12">
        <v>43.955556000000001</v>
      </c>
      <c r="S1020" s="12">
        <v>79.075000000000003</v>
      </c>
      <c r="T1020" s="12" t="s">
        <v>2140</v>
      </c>
      <c r="U1020" s="12" t="s">
        <v>2141</v>
      </c>
      <c r="V1020" s="12" t="s">
        <v>44</v>
      </c>
      <c r="W1020" s="12" t="s">
        <v>2167</v>
      </c>
      <c r="Y1020" s="12">
        <v>1992</v>
      </c>
      <c r="Z1020" s="12">
        <v>5</v>
      </c>
      <c r="AA1020" s="12">
        <v>8</v>
      </c>
      <c r="AB1020" s="12">
        <v>1992</v>
      </c>
      <c r="AC1020" s="12">
        <v>5</v>
      </c>
      <c r="AD1020" s="12">
        <v>9</v>
      </c>
      <c r="AG1020" s="12" t="s">
        <v>2173</v>
      </c>
      <c r="AI1020" s="12" t="s">
        <v>832</v>
      </c>
      <c r="AJ1020" s="12" t="s">
        <v>1138</v>
      </c>
      <c r="AK1020" s="12" t="s">
        <v>2174</v>
      </c>
      <c r="AL1020" s="12" t="b">
        <v>1</v>
      </c>
      <c r="AM1020" s="12" t="b">
        <v>0</v>
      </c>
      <c r="AP1020" t="s">
        <v>3631</v>
      </c>
      <c r="AQ1020" t="s">
        <v>3632</v>
      </c>
      <c r="AR1020" t="s">
        <v>3633</v>
      </c>
      <c r="AS1020" t="s">
        <v>3634</v>
      </c>
      <c r="AT1020" s="44" t="s">
        <v>832</v>
      </c>
      <c r="AU1020" t="s">
        <v>4031</v>
      </c>
      <c r="AV1020" t="s">
        <v>4474</v>
      </c>
      <c r="AW1020" t="s">
        <v>4474</v>
      </c>
      <c r="AX1020" t="s">
        <v>4064</v>
      </c>
      <c r="AY1020" t="s">
        <v>4472</v>
      </c>
      <c r="AZ1020" t="s">
        <v>4473</v>
      </c>
      <c r="BA1020" t="s">
        <v>3630</v>
      </c>
      <c r="BB1020"/>
    </row>
    <row r="1021" spans="1:54" s="12" customFormat="1" x14ac:dyDescent="0.45">
      <c r="A1021" s="11">
        <v>45757.612430555557</v>
      </c>
      <c r="B1021" s="12">
        <v>412819044</v>
      </c>
      <c r="C1021" s="12" t="s">
        <v>3565</v>
      </c>
      <c r="D1021" s="12">
        <v>1</v>
      </c>
      <c r="E1021" s="12" t="s">
        <v>65</v>
      </c>
      <c r="F1021" s="12" t="s">
        <v>577</v>
      </c>
      <c r="G1021" s="12">
        <v>4549</v>
      </c>
      <c r="H1021" s="12" t="s">
        <v>2179</v>
      </c>
      <c r="I1021" s="12">
        <v>1997</v>
      </c>
      <c r="J1021" s="12" t="s">
        <v>2180</v>
      </c>
      <c r="K1021" s="12" t="s">
        <v>2181</v>
      </c>
      <c r="L1021" s="12" t="s">
        <v>2182</v>
      </c>
      <c r="M1021" s="12" t="s">
        <v>39</v>
      </c>
      <c r="N1021" s="12" t="s">
        <v>77</v>
      </c>
      <c r="O1021" s="12" t="s">
        <v>568</v>
      </c>
      <c r="P1021" s="12" t="s">
        <v>2175</v>
      </c>
      <c r="Q1021" s="12">
        <v>0</v>
      </c>
      <c r="R1021" s="12">
        <v>43.220143</v>
      </c>
      <c r="S1021" s="12">
        <v>77.845539000000002</v>
      </c>
      <c r="T1021" s="12" t="s">
        <v>2176</v>
      </c>
      <c r="U1021" s="12" t="s">
        <v>2177</v>
      </c>
      <c r="V1021" s="12" t="s">
        <v>106</v>
      </c>
      <c r="X1021" s="12">
        <v>2000</v>
      </c>
      <c r="Y1021" s="12">
        <v>1993</v>
      </c>
      <c r="Z1021" s="12">
        <v>7</v>
      </c>
      <c r="AA1021" s="12">
        <v>6</v>
      </c>
      <c r="AG1021" s="12" t="s">
        <v>641</v>
      </c>
      <c r="AI1021" s="12" t="s">
        <v>48</v>
      </c>
      <c r="AJ1021" s="12" t="s">
        <v>1021</v>
      </c>
      <c r="AK1021" s="12" t="s">
        <v>2178</v>
      </c>
      <c r="AL1021" s="12" t="b">
        <v>1</v>
      </c>
      <c r="AM1021" s="12" t="b">
        <v>1</v>
      </c>
      <c r="AN1021" s="12" t="s">
        <v>165</v>
      </c>
      <c r="AP1021" t="s">
        <v>3631</v>
      </c>
      <c r="AQ1021" t="s">
        <v>3632</v>
      </c>
      <c r="AR1021" t="s">
        <v>3633</v>
      </c>
      <c r="AS1021" t="s">
        <v>3634</v>
      </c>
      <c r="AT1021" s="44" t="s">
        <v>48</v>
      </c>
      <c r="AU1021" t="s">
        <v>1021</v>
      </c>
      <c r="AV1021" t="s">
        <v>4475</v>
      </c>
      <c r="AW1021" t="s">
        <v>4475</v>
      </c>
      <c r="AX1021" t="s">
        <v>4477</v>
      </c>
      <c r="AY1021" t="s">
        <v>4475</v>
      </c>
      <c r="AZ1021" t="s">
        <v>4476</v>
      </c>
      <c r="BA1021" t="s">
        <v>3630</v>
      </c>
      <c r="BB1021"/>
    </row>
    <row r="1022" spans="1:54" s="12" customFormat="1" x14ac:dyDescent="0.45">
      <c r="A1022" s="11">
        <v>45757.608506944453</v>
      </c>
      <c r="B1022" s="12">
        <v>412819044</v>
      </c>
      <c r="C1022" s="12" t="s">
        <v>3565</v>
      </c>
      <c r="D1022" s="12">
        <v>1</v>
      </c>
      <c r="E1022" s="12" t="s">
        <v>65</v>
      </c>
      <c r="F1022" s="12" t="s">
        <v>812</v>
      </c>
      <c r="G1022" s="12">
        <v>4549</v>
      </c>
      <c r="H1022" s="12" t="s">
        <v>2179</v>
      </c>
      <c r="I1022" s="12">
        <v>1997</v>
      </c>
      <c r="J1022" s="12" t="s">
        <v>2180</v>
      </c>
      <c r="K1022" s="12" t="s">
        <v>2181</v>
      </c>
      <c r="L1022" s="12" t="s">
        <v>2182</v>
      </c>
      <c r="M1022" s="12" t="s">
        <v>39</v>
      </c>
      <c r="N1022" s="12" t="s">
        <v>77</v>
      </c>
      <c r="O1022" s="12" t="s">
        <v>568</v>
      </c>
      <c r="P1022" s="12" t="s">
        <v>2183</v>
      </c>
      <c r="Q1022" s="12">
        <v>0</v>
      </c>
      <c r="V1022" s="12" t="s">
        <v>119</v>
      </c>
      <c r="X1022" s="12">
        <v>250000</v>
      </c>
      <c r="Y1022" s="12">
        <v>1920</v>
      </c>
      <c r="AG1022" s="12" t="s">
        <v>653</v>
      </c>
      <c r="AH1022" s="12" t="s">
        <v>2184</v>
      </c>
      <c r="AI1022" s="12" t="s">
        <v>48</v>
      </c>
      <c r="AJ1022" s="12" t="s">
        <v>1021</v>
      </c>
      <c r="AK1022" s="12" t="s">
        <v>2185</v>
      </c>
      <c r="AL1022" s="12" t="b">
        <v>1</v>
      </c>
      <c r="AM1022" s="12" t="b">
        <v>0</v>
      </c>
      <c r="AO1022" s="12" t="s">
        <v>2186</v>
      </c>
      <c r="AP1022" t="s">
        <v>3631</v>
      </c>
      <c r="AQ1022" t="s">
        <v>3632</v>
      </c>
      <c r="AR1022" t="s">
        <v>3633</v>
      </c>
      <c r="AS1022" t="s">
        <v>3634</v>
      </c>
      <c r="AT1022" s="44" t="s">
        <v>48</v>
      </c>
      <c r="AU1022" t="s">
        <v>1021</v>
      </c>
      <c r="AV1022" t="s">
        <v>4478</v>
      </c>
      <c r="AW1022" t="s">
        <v>4478</v>
      </c>
      <c r="AX1022" t="s">
        <v>4343</v>
      </c>
      <c r="AY1022" t="s">
        <v>4478</v>
      </c>
      <c r="AZ1022" t="s">
        <v>4479</v>
      </c>
      <c r="BA1022" t="s">
        <v>3630</v>
      </c>
      <c r="BB1022" t="s">
        <v>4714</v>
      </c>
    </row>
    <row r="1023" spans="1:54" s="12" customFormat="1" x14ac:dyDescent="0.45">
      <c r="A1023" s="11">
        <v>45757.605682870373</v>
      </c>
      <c r="B1023" s="12">
        <v>412819044</v>
      </c>
      <c r="C1023" s="12" t="s">
        <v>3565</v>
      </c>
      <c r="D1023" s="12">
        <v>1</v>
      </c>
      <c r="E1023" s="12" t="s">
        <v>51</v>
      </c>
      <c r="F1023" s="12" t="s">
        <v>836</v>
      </c>
      <c r="G1023" s="12">
        <v>4549</v>
      </c>
      <c r="H1023" s="12" t="s">
        <v>2179</v>
      </c>
      <c r="I1023" s="12">
        <v>1997</v>
      </c>
      <c r="J1023" s="12" t="s">
        <v>2180</v>
      </c>
      <c r="K1023" s="12" t="s">
        <v>2181</v>
      </c>
      <c r="L1023" s="12" t="s">
        <v>2182</v>
      </c>
      <c r="M1023" s="12" t="s">
        <v>39</v>
      </c>
      <c r="N1023" s="12" t="s">
        <v>77</v>
      </c>
      <c r="O1023" s="12" t="s">
        <v>568</v>
      </c>
      <c r="P1023" s="12" t="s">
        <v>2187</v>
      </c>
      <c r="Q1023" s="12">
        <v>0</v>
      </c>
      <c r="R1023" s="12">
        <v>43.067174000000001</v>
      </c>
      <c r="S1023" s="12">
        <v>76.913608999999994</v>
      </c>
      <c r="T1023" s="12" t="s">
        <v>2188</v>
      </c>
      <c r="U1023" s="12" t="s">
        <v>2189</v>
      </c>
      <c r="V1023" s="12" t="s">
        <v>106</v>
      </c>
      <c r="W1023" s="12" t="s">
        <v>2190</v>
      </c>
      <c r="X1023" s="12">
        <v>5000</v>
      </c>
      <c r="Y1023" s="12">
        <v>1993</v>
      </c>
      <c r="Z1023" s="12">
        <v>6</v>
      </c>
      <c r="AA1023" s="12">
        <v>7</v>
      </c>
      <c r="AG1023" s="12" t="s">
        <v>641</v>
      </c>
      <c r="AI1023" s="12" t="s">
        <v>48</v>
      </c>
      <c r="AJ1023" s="12" t="s">
        <v>1021</v>
      </c>
      <c r="AK1023" s="12" t="s">
        <v>2185</v>
      </c>
      <c r="AL1023" s="12" t="b">
        <v>1</v>
      </c>
      <c r="AM1023" s="12" t="b">
        <v>0</v>
      </c>
      <c r="AP1023" t="s">
        <v>3631</v>
      </c>
      <c r="AQ1023" t="s">
        <v>3632</v>
      </c>
      <c r="AR1023" t="s">
        <v>3633</v>
      </c>
      <c r="AS1023" t="s">
        <v>3634</v>
      </c>
      <c r="AT1023" s="44" t="s">
        <v>48</v>
      </c>
      <c r="AU1023" t="s">
        <v>1021</v>
      </c>
      <c r="AV1023" t="s">
        <v>4478</v>
      </c>
      <c r="AW1023" t="s">
        <v>4478</v>
      </c>
      <c r="AX1023" t="s">
        <v>4343</v>
      </c>
      <c r="AY1023" t="s">
        <v>4478</v>
      </c>
      <c r="AZ1023" t="s">
        <v>4479</v>
      </c>
      <c r="BA1023" t="s">
        <v>3630</v>
      </c>
      <c r="BB1023"/>
    </row>
    <row r="1024" spans="1:54" s="12" customFormat="1" x14ac:dyDescent="0.45">
      <c r="A1024" s="11">
        <v>45757.602604166663</v>
      </c>
      <c r="B1024" s="12">
        <v>412819044</v>
      </c>
      <c r="C1024" s="12" t="s">
        <v>3565</v>
      </c>
      <c r="D1024" s="12">
        <v>8</v>
      </c>
      <c r="E1024" s="12" t="s">
        <v>2195</v>
      </c>
      <c r="F1024" s="12" t="s">
        <v>836</v>
      </c>
      <c r="G1024" s="12">
        <v>4549</v>
      </c>
      <c r="H1024" s="12" t="s">
        <v>2179</v>
      </c>
      <c r="I1024" s="12">
        <v>1997</v>
      </c>
      <c r="J1024" s="12" t="s">
        <v>2180</v>
      </c>
      <c r="K1024" s="12" t="s">
        <v>2181</v>
      </c>
      <c r="L1024" s="12" t="s">
        <v>2182</v>
      </c>
      <c r="M1024" s="12" t="s">
        <v>39</v>
      </c>
      <c r="N1024" s="12" t="s">
        <v>77</v>
      </c>
      <c r="O1024" s="12" t="s">
        <v>568</v>
      </c>
      <c r="P1024" s="12" t="s">
        <v>2191</v>
      </c>
      <c r="Q1024" s="12">
        <v>0</v>
      </c>
      <c r="R1024" s="12">
        <v>43.224977000000003</v>
      </c>
      <c r="S1024" s="12">
        <v>76.310733999999997</v>
      </c>
      <c r="T1024" s="12" t="s">
        <v>2192</v>
      </c>
      <c r="U1024" s="12" t="s">
        <v>2193</v>
      </c>
      <c r="V1024" s="12" t="s">
        <v>106</v>
      </c>
      <c r="W1024" s="12" t="s">
        <v>2194</v>
      </c>
      <c r="X1024" s="12">
        <v>2000</v>
      </c>
      <c r="Y1024" s="12">
        <v>1992</v>
      </c>
      <c r="Z1024" s="12">
        <v>5</v>
      </c>
      <c r="AA1024" s="12">
        <v>12</v>
      </c>
      <c r="AG1024" s="12" t="s">
        <v>566</v>
      </c>
      <c r="AI1024" s="12" t="s">
        <v>48</v>
      </c>
      <c r="AJ1024" s="12" t="s">
        <v>1021</v>
      </c>
      <c r="AK1024" s="12" t="s">
        <v>2185</v>
      </c>
      <c r="AL1024" s="12" t="b">
        <v>1</v>
      </c>
      <c r="AM1024" s="12" t="b">
        <v>0</v>
      </c>
      <c r="AP1024" t="s">
        <v>3631</v>
      </c>
      <c r="AQ1024" t="s">
        <v>3632</v>
      </c>
      <c r="AR1024" t="s">
        <v>3633</v>
      </c>
      <c r="AS1024" t="s">
        <v>3634</v>
      </c>
      <c r="AT1024" s="44" t="s">
        <v>48</v>
      </c>
      <c r="AU1024" t="s">
        <v>1021</v>
      </c>
      <c r="AV1024" t="s">
        <v>4478</v>
      </c>
      <c r="AW1024" t="s">
        <v>4478</v>
      </c>
      <c r="AX1024" t="s">
        <v>4343</v>
      </c>
      <c r="AY1024" t="s">
        <v>4478</v>
      </c>
      <c r="AZ1024" t="s">
        <v>4479</v>
      </c>
      <c r="BA1024" t="s">
        <v>3630</v>
      </c>
      <c r="BB1024"/>
    </row>
    <row r="1025" spans="1:54" s="12" customFormat="1" x14ac:dyDescent="0.45">
      <c r="A1025" s="11">
        <v>45757.598275462973</v>
      </c>
      <c r="B1025" s="12">
        <v>412819044</v>
      </c>
      <c r="C1025" s="12" t="s">
        <v>3565</v>
      </c>
      <c r="D1025" s="12">
        <v>12</v>
      </c>
      <c r="E1025" s="12" t="s">
        <v>2012</v>
      </c>
      <c r="F1025" s="12" t="s">
        <v>836</v>
      </c>
      <c r="G1025" s="12">
        <v>4549</v>
      </c>
      <c r="H1025" s="12" t="s">
        <v>2179</v>
      </c>
      <c r="I1025" s="12">
        <v>1997</v>
      </c>
      <c r="J1025" s="12" t="s">
        <v>2180</v>
      </c>
      <c r="K1025" s="12" t="s">
        <v>2181</v>
      </c>
      <c r="L1025" s="12" t="s">
        <v>2182</v>
      </c>
      <c r="M1025" s="12" t="s">
        <v>39</v>
      </c>
      <c r="N1025" s="12" t="s">
        <v>77</v>
      </c>
      <c r="O1025" s="12" t="s">
        <v>847</v>
      </c>
      <c r="P1025" s="12" t="s">
        <v>2196</v>
      </c>
      <c r="Q1025" s="12">
        <v>0</v>
      </c>
      <c r="R1025" s="12">
        <v>43.491176000000003</v>
      </c>
      <c r="S1025" s="12">
        <v>78.640184000000005</v>
      </c>
      <c r="T1025" s="12" t="s">
        <v>2197</v>
      </c>
      <c r="U1025" s="12" t="s">
        <v>2198</v>
      </c>
      <c r="V1025" s="12" t="s">
        <v>106</v>
      </c>
      <c r="W1025" s="12" t="s">
        <v>2199</v>
      </c>
      <c r="X1025" s="12">
        <v>5000</v>
      </c>
      <c r="Y1025" s="12">
        <v>1990</v>
      </c>
      <c r="Z1025" s="12">
        <v>4</v>
      </c>
      <c r="AA1025" s="12">
        <v>22</v>
      </c>
      <c r="AG1025" s="12" t="s">
        <v>648</v>
      </c>
      <c r="AI1025" s="12" t="s">
        <v>48</v>
      </c>
      <c r="AJ1025" s="12" t="s">
        <v>1021</v>
      </c>
      <c r="AK1025" s="12" t="s">
        <v>2185</v>
      </c>
      <c r="AL1025" s="12" t="b">
        <v>1</v>
      </c>
      <c r="AM1025" s="12" t="b">
        <v>0</v>
      </c>
      <c r="AP1025" t="s">
        <v>3631</v>
      </c>
      <c r="AQ1025" t="s">
        <v>3632</v>
      </c>
      <c r="AR1025" t="s">
        <v>3633</v>
      </c>
      <c r="AS1025" t="s">
        <v>3634</v>
      </c>
      <c r="AT1025" s="44" t="s">
        <v>48</v>
      </c>
      <c r="AU1025" t="s">
        <v>1021</v>
      </c>
      <c r="AV1025" t="s">
        <v>4478</v>
      </c>
      <c r="AW1025" t="s">
        <v>4478</v>
      </c>
      <c r="AX1025" t="s">
        <v>4343</v>
      </c>
      <c r="AY1025" t="s">
        <v>4478</v>
      </c>
      <c r="AZ1025" t="s">
        <v>4479</v>
      </c>
      <c r="BA1025" t="s">
        <v>3630</v>
      </c>
      <c r="BB1025"/>
    </row>
    <row r="1026" spans="1:54" s="12" customFormat="1" x14ac:dyDescent="0.45">
      <c r="A1026" s="11">
        <v>45757.59202546296</v>
      </c>
      <c r="B1026" s="12">
        <v>412819044</v>
      </c>
      <c r="C1026" s="12" t="s">
        <v>3565</v>
      </c>
      <c r="D1026" s="12">
        <v>2</v>
      </c>
      <c r="E1026" s="12" t="s">
        <v>86</v>
      </c>
      <c r="F1026" s="12" t="s">
        <v>836</v>
      </c>
      <c r="G1026" s="12">
        <v>4549</v>
      </c>
      <c r="H1026" s="12" t="s">
        <v>2179</v>
      </c>
      <c r="I1026" s="12">
        <v>1997</v>
      </c>
      <c r="J1026" s="12" t="s">
        <v>2180</v>
      </c>
      <c r="K1026" s="12" t="s">
        <v>2181</v>
      </c>
      <c r="L1026" s="12" t="s">
        <v>2182</v>
      </c>
      <c r="M1026" s="12" t="s">
        <v>39</v>
      </c>
      <c r="N1026" s="12" t="s">
        <v>77</v>
      </c>
      <c r="O1026" s="12" t="s">
        <v>754</v>
      </c>
      <c r="P1026" s="12" t="s">
        <v>2200</v>
      </c>
      <c r="Q1026" s="12">
        <v>0</v>
      </c>
      <c r="R1026" s="12">
        <v>43.977601</v>
      </c>
      <c r="S1026" s="12">
        <v>77.200963000000002</v>
      </c>
      <c r="T1026" s="12" t="s">
        <v>2201</v>
      </c>
      <c r="U1026" s="12" t="s">
        <v>2202</v>
      </c>
      <c r="V1026" s="12" t="s">
        <v>106</v>
      </c>
      <c r="X1026" s="12">
        <v>5000</v>
      </c>
      <c r="Y1026" s="12">
        <v>1983</v>
      </c>
      <c r="Z1026" s="12">
        <v>9</v>
      </c>
      <c r="AA1026" s="12">
        <v>5</v>
      </c>
      <c r="AG1026" s="12" t="s">
        <v>680</v>
      </c>
      <c r="AI1026" s="12" t="s">
        <v>48</v>
      </c>
      <c r="AJ1026" s="12" t="s">
        <v>1021</v>
      </c>
      <c r="AK1026" s="12" t="s">
        <v>2185</v>
      </c>
      <c r="AL1026" s="12" t="b">
        <v>1</v>
      </c>
      <c r="AM1026" s="12" t="b">
        <v>0</v>
      </c>
      <c r="AP1026" t="s">
        <v>3631</v>
      </c>
      <c r="AQ1026" t="s">
        <v>3632</v>
      </c>
      <c r="AR1026" t="s">
        <v>3633</v>
      </c>
      <c r="AS1026" t="s">
        <v>3634</v>
      </c>
      <c r="AT1026" s="44" t="s">
        <v>48</v>
      </c>
      <c r="AU1026" t="s">
        <v>1021</v>
      </c>
      <c r="AV1026" t="s">
        <v>4478</v>
      </c>
      <c r="AW1026" t="s">
        <v>4478</v>
      </c>
      <c r="AX1026" t="s">
        <v>4343</v>
      </c>
      <c r="AY1026" t="s">
        <v>4478</v>
      </c>
      <c r="AZ1026" t="s">
        <v>4479</v>
      </c>
      <c r="BA1026" t="s">
        <v>3630</v>
      </c>
      <c r="BB1026"/>
    </row>
    <row r="1027" spans="1:54" s="12" customFormat="1" x14ac:dyDescent="0.45">
      <c r="A1027" s="11">
        <v>45757.589560185181</v>
      </c>
      <c r="B1027" s="12">
        <v>412819044</v>
      </c>
      <c r="C1027" s="12" t="s">
        <v>3565</v>
      </c>
      <c r="D1027" s="12">
        <v>1</v>
      </c>
      <c r="E1027" s="12" t="s">
        <v>65</v>
      </c>
      <c r="F1027" s="12" t="s">
        <v>812</v>
      </c>
      <c r="G1027" s="12">
        <v>4549</v>
      </c>
      <c r="H1027" s="12" t="s">
        <v>2179</v>
      </c>
      <c r="I1027" s="12">
        <v>1997</v>
      </c>
      <c r="J1027" s="12" t="s">
        <v>2180</v>
      </c>
      <c r="K1027" s="12" t="s">
        <v>2181</v>
      </c>
      <c r="L1027" s="12" t="s">
        <v>2182</v>
      </c>
      <c r="M1027" s="12" t="s">
        <v>39</v>
      </c>
      <c r="N1027" s="12" t="s">
        <v>77</v>
      </c>
      <c r="O1027" s="12" t="s">
        <v>568</v>
      </c>
      <c r="P1027" s="12" t="s">
        <v>2203</v>
      </c>
      <c r="Q1027" s="12">
        <v>0</v>
      </c>
      <c r="R1027" s="12">
        <v>43.238864</v>
      </c>
      <c r="S1027" s="12">
        <v>79.650214000000005</v>
      </c>
      <c r="T1027" s="12" t="s">
        <v>2204</v>
      </c>
      <c r="U1027" s="12" t="s">
        <v>2205</v>
      </c>
      <c r="V1027" s="12" t="s">
        <v>106</v>
      </c>
      <c r="W1027" s="12" t="s">
        <v>2206</v>
      </c>
      <c r="X1027" s="12">
        <v>3000</v>
      </c>
      <c r="Y1027" s="12">
        <v>1989</v>
      </c>
      <c r="Z1027" s="12">
        <v>7</v>
      </c>
      <c r="AA1027" s="12">
        <v>8</v>
      </c>
      <c r="AG1027" s="12" t="s">
        <v>641</v>
      </c>
      <c r="AI1027" s="12" t="s">
        <v>48</v>
      </c>
      <c r="AJ1027" s="12" t="s">
        <v>1021</v>
      </c>
      <c r="AK1027" s="12" t="s">
        <v>304</v>
      </c>
      <c r="AL1027" s="12" t="b">
        <v>1</v>
      </c>
      <c r="AM1027" s="12" t="b">
        <v>0</v>
      </c>
      <c r="AP1027" t="s">
        <v>3631</v>
      </c>
      <c r="AQ1027" t="s">
        <v>3632</v>
      </c>
      <c r="AR1027" t="s">
        <v>3633</v>
      </c>
      <c r="AS1027" t="s">
        <v>3634</v>
      </c>
      <c r="AT1027" s="44" t="s">
        <v>48</v>
      </c>
      <c r="AU1027" t="s">
        <v>1021</v>
      </c>
      <c r="AV1027" t="s">
        <v>3889</v>
      </c>
      <c r="AW1027" t="s">
        <v>3889</v>
      </c>
      <c r="AX1027" t="s">
        <v>3779</v>
      </c>
      <c r="AY1027" t="s">
        <v>3889</v>
      </c>
      <c r="AZ1027" t="s">
        <v>3890</v>
      </c>
      <c r="BA1027" t="s">
        <v>3630</v>
      </c>
      <c r="BB1027"/>
    </row>
    <row r="1028" spans="1:54" s="12" customFormat="1" x14ac:dyDescent="0.45">
      <c r="A1028" s="11">
        <v>45757.584050925929</v>
      </c>
      <c r="B1028" s="12">
        <v>412819044</v>
      </c>
      <c r="C1028" s="12" t="s">
        <v>3565</v>
      </c>
      <c r="D1028" s="12">
        <v>1</v>
      </c>
      <c r="E1028" s="12" t="s">
        <v>65</v>
      </c>
      <c r="F1028" s="12" t="s">
        <v>812</v>
      </c>
      <c r="G1028" s="12">
        <v>4549</v>
      </c>
      <c r="H1028" s="12" t="s">
        <v>2179</v>
      </c>
      <c r="I1028" s="12">
        <v>1997</v>
      </c>
      <c r="J1028" s="12" t="s">
        <v>2180</v>
      </c>
      <c r="K1028" s="12" t="s">
        <v>2181</v>
      </c>
      <c r="L1028" s="12" t="s">
        <v>2182</v>
      </c>
      <c r="M1028" s="12" t="s">
        <v>39</v>
      </c>
      <c r="N1028" s="12" t="s">
        <v>77</v>
      </c>
      <c r="O1028" s="12" t="s">
        <v>568</v>
      </c>
      <c r="P1028" s="12" t="s">
        <v>2207</v>
      </c>
      <c r="Q1028" s="12">
        <v>0</v>
      </c>
      <c r="R1028" s="12">
        <v>43.135204999999999</v>
      </c>
      <c r="S1028" s="12">
        <v>77.035385000000005</v>
      </c>
      <c r="T1028" s="12" t="s">
        <v>2208</v>
      </c>
      <c r="U1028" s="12" t="s">
        <v>2209</v>
      </c>
      <c r="V1028" s="12" t="s">
        <v>106</v>
      </c>
      <c r="W1028" s="12" t="s">
        <v>2210</v>
      </c>
      <c r="X1028" s="12">
        <v>500</v>
      </c>
      <c r="Y1028" s="12">
        <v>1983</v>
      </c>
      <c r="Z1028" s="12">
        <v>6</v>
      </c>
      <c r="AA1028" s="12">
        <v>26</v>
      </c>
      <c r="AG1028" s="12" t="s">
        <v>648</v>
      </c>
      <c r="AI1028" s="12" t="s">
        <v>48</v>
      </c>
      <c r="AJ1028" s="12" t="s">
        <v>1021</v>
      </c>
      <c r="AK1028" s="12" t="s">
        <v>304</v>
      </c>
      <c r="AL1028" s="12" t="b">
        <v>1</v>
      </c>
      <c r="AM1028" s="12" t="b">
        <v>0</v>
      </c>
      <c r="AP1028" t="s">
        <v>3631</v>
      </c>
      <c r="AQ1028" t="s">
        <v>3632</v>
      </c>
      <c r="AR1028" t="s">
        <v>3633</v>
      </c>
      <c r="AS1028" t="s">
        <v>3634</v>
      </c>
      <c r="AT1028" s="44" t="s">
        <v>48</v>
      </c>
      <c r="AU1028" t="s">
        <v>1021</v>
      </c>
      <c r="AV1028" t="s">
        <v>3889</v>
      </c>
      <c r="AW1028" t="s">
        <v>3889</v>
      </c>
      <c r="AX1028" t="s">
        <v>3779</v>
      </c>
      <c r="AY1028" t="s">
        <v>3889</v>
      </c>
      <c r="AZ1028" t="s">
        <v>3890</v>
      </c>
      <c r="BA1028" t="s">
        <v>3630</v>
      </c>
      <c r="BB1028"/>
    </row>
    <row r="1029" spans="1:54" s="12" customFormat="1" x14ac:dyDescent="0.45">
      <c r="A1029" s="11">
        <v>45757.581631944442</v>
      </c>
      <c r="B1029" s="12">
        <v>412819044</v>
      </c>
      <c r="C1029" s="12" t="s">
        <v>3565</v>
      </c>
      <c r="D1029" s="12">
        <v>1</v>
      </c>
      <c r="E1029" s="12" t="s">
        <v>51</v>
      </c>
      <c r="F1029" s="12" t="s">
        <v>2215</v>
      </c>
      <c r="G1029" s="12">
        <v>4549</v>
      </c>
      <c r="H1029" s="12" t="s">
        <v>2179</v>
      </c>
      <c r="I1029" s="12">
        <v>1997</v>
      </c>
      <c r="J1029" s="12" t="s">
        <v>2180</v>
      </c>
      <c r="K1029" s="12" t="s">
        <v>2181</v>
      </c>
      <c r="L1029" s="12" t="s">
        <v>2182</v>
      </c>
      <c r="M1029" s="12" t="s">
        <v>39</v>
      </c>
      <c r="N1029" s="12" t="s">
        <v>77</v>
      </c>
      <c r="O1029" s="12" t="s">
        <v>568</v>
      </c>
      <c r="P1029" s="12" t="s">
        <v>2211</v>
      </c>
      <c r="Q1029" s="12">
        <v>0</v>
      </c>
      <c r="R1029" s="12">
        <v>43.300922999999997</v>
      </c>
      <c r="S1029" s="12">
        <v>78.992075</v>
      </c>
      <c r="T1029" s="12" t="s">
        <v>2212</v>
      </c>
      <c r="U1029" s="12" t="s">
        <v>2213</v>
      </c>
      <c r="V1029" s="12" t="s">
        <v>106</v>
      </c>
      <c r="W1029" s="12" t="s">
        <v>2214</v>
      </c>
      <c r="X1029" s="12">
        <v>10000</v>
      </c>
      <c r="Y1029" s="12">
        <v>1993</v>
      </c>
      <c r="Z1029" s="12">
        <v>6</v>
      </c>
      <c r="AA1029" s="12">
        <v>12</v>
      </c>
      <c r="AG1029" s="12" t="s">
        <v>641</v>
      </c>
      <c r="AI1029" s="12" t="s">
        <v>48</v>
      </c>
      <c r="AJ1029" s="12" t="s">
        <v>1021</v>
      </c>
      <c r="AK1029" s="12" t="s">
        <v>304</v>
      </c>
      <c r="AL1029" s="12" t="b">
        <v>1</v>
      </c>
      <c r="AM1029" s="12" t="b">
        <v>0</v>
      </c>
      <c r="AP1029" t="s">
        <v>3631</v>
      </c>
      <c r="AQ1029" t="s">
        <v>3632</v>
      </c>
      <c r="AR1029" t="s">
        <v>3633</v>
      </c>
      <c r="AS1029" t="s">
        <v>3634</v>
      </c>
      <c r="AT1029" s="44" t="s">
        <v>48</v>
      </c>
      <c r="AU1029" t="s">
        <v>1021</v>
      </c>
      <c r="AV1029" t="s">
        <v>3889</v>
      </c>
      <c r="AW1029" t="s">
        <v>3889</v>
      </c>
      <c r="AX1029" t="s">
        <v>3779</v>
      </c>
      <c r="AY1029" t="s">
        <v>3889</v>
      </c>
      <c r="AZ1029" t="s">
        <v>3890</v>
      </c>
      <c r="BA1029" t="s">
        <v>3630</v>
      </c>
      <c r="BB1029"/>
    </row>
    <row r="1030" spans="1:54" s="12" customFormat="1" x14ac:dyDescent="0.45">
      <c r="A1030" s="11">
        <v>45757.57435185185</v>
      </c>
      <c r="B1030" s="12">
        <v>412819044</v>
      </c>
      <c r="C1030" s="12" t="s">
        <v>3565</v>
      </c>
      <c r="D1030" s="12">
        <v>2</v>
      </c>
      <c r="E1030" s="12" t="s">
        <v>247</v>
      </c>
      <c r="F1030" s="12" t="s">
        <v>836</v>
      </c>
      <c r="G1030" s="12">
        <v>4549</v>
      </c>
      <c r="H1030" s="12" t="s">
        <v>2179</v>
      </c>
      <c r="I1030" s="12">
        <v>1997</v>
      </c>
      <c r="J1030" s="12" t="s">
        <v>2180</v>
      </c>
      <c r="K1030" s="12" t="s">
        <v>2181</v>
      </c>
      <c r="L1030" s="12" t="s">
        <v>2182</v>
      </c>
      <c r="M1030" s="12" t="s">
        <v>39</v>
      </c>
      <c r="N1030" s="12" t="s">
        <v>102</v>
      </c>
      <c r="O1030" s="12" t="s">
        <v>568</v>
      </c>
      <c r="P1030" s="12" t="s">
        <v>2216</v>
      </c>
      <c r="Q1030" s="12">
        <v>0</v>
      </c>
      <c r="R1030" s="12">
        <v>44.926299999999998</v>
      </c>
      <c r="S1030" s="12">
        <v>78.876373000000001</v>
      </c>
      <c r="T1030" s="12" t="s">
        <v>2217</v>
      </c>
      <c r="U1030" s="12" t="s">
        <v>2218</v>
      </c>
      <c r="V1030" s="12" t="s">
        <v>106</v>
      </c>
      <c r="X1030" s="12">
        <v>5000</v>
      </c>
      <c r="Y1030" s="12">
        <v>1993</v>
      </c>
      <c r="Z1030" s="12">
        <v>6</v>
      </c>
      <c r="AA1030" s="12">
        <v>13</v>
      </c>
      <c r="AG1030" s="12" t="s">
        <v>2219</v>
      </c>
      <c r="AI1030" s="12" t="s">
        <v>48</v>
      </c>
      <c r="AJ1030" s="12" t="s">
        <v>1021</v>
      </c>
      <c r="AK1030" s="12" t="s">
        <v>304</v>
      </c>
      <c r="AL1030" s="12" t="b">
        <v>1</v>
      </c>
      <c r="AM1030" s="12" t="b">
        <v>0</v>
      </c>
      <c r="AP1030" t="s">
        <v>3631</v>
      </c>
      <c r="AQ1030" t="s">
        <v>3632</v>
      </c>
      <c r="AR1030" t="s">
        <v>3633</v>
      </c>
      <c r="AS1030" t="s">
        <v>3634</v>
      </c>
      <c r="AT1030" s="44" t="s">
        <v>48</v>
      </c>
      <c r="AU1030" t="s">
        <v>1021</v>
      </c>
      <c r="AV1030" t="s">
        <v>3889</v>
      </c>
      <c r="AW1030" t="s">
        <v>3889</v>
      </c>
      <c r="AX1030" t="s">
        <v>3779</v>
      </c>
      <c r="AY1030" t="s">
        <v>3889</v>
      </c>
      <c r="AZ1030" t="s">
        <v>3890</v>
      </c>
      <c r="BA1030" t="s">
        <v>3630</v>
      </c>
      <c r="BB1030"/>
    </row>
    <row r="1031" spans="1:54" s="12" customFormat="1" x14ac:dyDescent="0.45">
      <c r="A1031" s="11">
        <v>45757.568981481483</v>
      </c>
      <c r="B1031" s="12">
        <v>412819044</v>
      </c>
      <c r="C1031" s="12" t="s">
        <v>3565</v>
      </c>
      <c r="D1031" s="12">
        <v>1</v>
      </c>
      <c r="E1031" s="12" t="s">
        <v>65</v>
      </c>
      <c r="F1031" s="12" t="s">
        <v>2215</v>
      </c>
      <c r="G1031" s="12">
        <v>4549</v>
      </c>
      <c r="H1031" s="12" t="s">
        <v>2179</v>
      </c>
      <c r="I1031" s="12">
        <v>1997</v>
      </c>
      <c r="J1031" s="12" t="s">
        <v>2180</v>
      </c>
      <c r="K1031" s="12" t="s">
        <v>2181</v>
      </c>
      <c r="L1031" s="12" t="s">
        <v>2182</v>
      </c>
      <c r="M1031" s="12" t="s">
        <v>39</v>
      </c>
      <c r="N1031" s="12" t="s">
        <v>77</v>
      </c>
      <c r="O1031" s="12" t="s">
        <v>568</v>
      </c>
      <c r="P1031" s="12" t="s">
        <v>2220</v>
      </c>
      <c r="Q1031" s="12">
        <v>0</v>
      </c>
      <c r="R1031" s="12">
        <v>43.598416</v>
      </c>
      <c r="S1031" s="12">
        <v>79.340964999999997</v>
      </c>
      <c r="T1031" s="12" t="s">
        <v>2221</v>
      </c>
      <c r="U1031" s="12" t="s">
        <v>2222</v>
      </c>
      <c r="V1031" s="12" t="s">
        <v>106</v>
      </c>
      <c r="X1031" s="12">
        <v>5000</v>
      </c>
      <c r="Y1031" s="12">
        <v>1993</v>
      </c>
      <c r="Z1031" s="12">
        <v>6</v>
      </c>
      <c r="AA1031" s="12">
        <v>12</v>
      </c>
      <c r="AG1031" s="12" t="s">
        <v>641</v>
      </c>
      <c r="AI1031" s="12" t="s">
        <v>48</v>
      </c>
      <c r="AJ1031" s="12" t="s">
        <v>1021</v>
      </c>
      <c r="AK1031" s="12" t="s">
        <v>2223</v>
      </c>
      <c r="AL1031" s="12" t="b">
        <v>1</v>
      </c>
      <c r="AM1031" s="12" t="b">
        <v>0</v>
      </c>
      <c r="AP1031" t="s">
        <v>3631</v>
      </c>
      <c r="AQ1031" t="s">
        <v>3632</v>
      </c>
      <c r="AR1031" t="s">
        <v>3633</v>
      </c>
      <c r="AS1031" t="s">
        <v>3634</v>
      </c>
      <c r="AT1031" s="44" t="s">
        <v>48</v>
      </c>
      <c r="AU1031" t="s">
        <v>1021</v>
      </c>
      <c r="AV1031" t="s">
        <v>4480</v>
      </c>
      <c r="AW1031" t="s">
        <v>4480</v>
      </c>
      <c r="AX1031" t="s">
        <v>4482</v>
      </c>
      <c r="AY1031" t="s">
        <v>4480</v>
      </c>
      <c r="AZ1031" t="s">
        <v>4481</v>
      </c>
      <c r="BA1031" t="s">
        <v>3630</v>
      </c>
      <c r="BB1031"/>
    </row>
    <row r="1032" spans="1:54" s="12" customFormat="1" x14ac:dyDescent="0.45">
      <c r="A1032" s="11">
        <v>45757.560069444437</v>
      </c>
      <c r="B1032" s="12">
        <v>412819044</v>
      </c>
      <c r="C1032" s="12" t="s">
        <v>3565</v>
      </c>
      <c r="D1032" s="12">
        <v>1</v>
      </c>
      <c r="E1032" s="12" t="s">
        <v>51</v>
      </c>
      <c r="F1032" s="12" t="s">
        <v>2215</v>
      </c>
      <c r="G1032" s="12">
        <v>4549</v>
      </c>
      <c r="H1032" s="12" t="s">
        <v>2179</v>
      </c>
      <c r="I1032" s="12">
        <v>1997</v>
      </c>
      <c r="J1032" s="12" t="s">
        <v>2180</v>
      </c>
      <c r="K1032" s="12" t="s">
        <v>2181</v>
      </c>
      <c r="L1032" s="12" t="s">
        <v>2182</v>
      </c>
      <c r="M1032" s="12" t="s">
        <v>39</v>
      </c>
      <c r="N1032" s="12" t="s">
        <v>77</v>
      </c>
      <c r="O1032" s="12" t="s">
        <v>568</v>
      </c>
      <c r="P1032" s="12" t="s">
        <v>2224</v>
      </c>
      <c r="Q1032" s="12">
        <v>0</v>
      </c>
      <c r="R1032" s="12">
        <v>43.108915000000003</v>
      </c>
      <c r="S1032" s="12">
        <v>76.917096999999998</v>
      </c>
      <c r="T1032" s="12" t="s">
        <v>2225</v>
      </c>
      <c r="U1032" s="12" t="s">
        <v>2226</v>
      </c>
      <c r="V1032" s="12" t="s">
        <v>106</v>
      </c>
      <c r="X1032" s="12">
        <v>2500</v>
      </c>
      <c r="Y1032" s="12">
        <v>1993</v>
      </c>
      <c r="Z1032" s="12">
        <v>7</v>
      </c>
      <c r="AA1032" s="12">
        <v>6</v>
      </c>
      <c r="AG1032" s="12" t="s">
        <v>641</v>
      </c>
      <c r="AI1032" s="12" t="s">
        <v>48</v>
      </c>
      <c r="AJ1032" s="12" t="s">
        <v>1021</v>
      </c>
      <c r="AK1032" s="12" t="s">
        <v>2227</v>
      </c>
      <c r="AL1032" s="12" t="b">
        <v>1</v>
      </c>
      <c r="AM1032" s="12" t="b">
        <v>0</v>
      </c>
      <c r="AP1032" t="s">
        <v>3631</v>
      </c>
      <c r="AQ1032" t="s">
        <v>3632</v>
      </c>
      <c r="AR1032" t="s">
        <v>3633</v>
      </c>
      <c r="AS1032" t="s">
        <v>3634</v>
      </c>
      <c r="AT1032" s="44" t="s">
        <v>48</v>
      </c>
      <c r="AU1032" t="s">
        <v>1021</v>
      </c>
      <c r="AV1032" t="s">
        <v>4483</v>
      </c>
      <c r="AW1032" t="s">
        <v>4483</v>
      </c>
      <c r="AX1032" t="s">
        <v>3893</v>
      </c>
      <c r="AY1032" t="s">
        <v>4483</v>
      </c>
      <c r="AZ1032" t="s">
        <v>4484</v>
      </c>
      <c r="BA1032" t="s">
        <v>3630</v>
      </c>
      <c r="BB1032"/>
    </row>
    <row r="1033" spans="1:54" s="12" customFormat="1" x14ac:dyDescent="0.45">
      <c r="A1033" s="11">
        <v>45757.557372685187</v>
      </c>
      <c r="B1033" s="12">
        <v>412819044</v>
      </c>
      <c r="C1033" s="12" t="s">
        <v>3565</v>
      </c>
      <c r="D1033" s="12">
        <v>5</v>
      </c>
      <c r="E1033" s="12" t="s">
        <v>473</v>
      </c>
      <c r="F1033" s="12" t="s">
        <v>836</v>
      </c>
      <c r="G1033" s="12">
        <v>4549</v>
      </c>
      <c r="H1033" s="12" t="s">
        <v>2179</v>
      </c>
      <c r="I1033" s="12">
        <v>1997</v>
      </c>
      <c r="J1033" s="12" t="s">
        <v>2180</v>
      </c>
      <c r="K1033" s="12" t="s">
        <v>2181</v>
      </c>
      <c r="L1033" s="12" t="s">
        <v>2182</v>
      </c>
      <c r="M1033" s="12" t="s">
        <v>39</v>
      </c>
      <c r="N1033" s="12" t="s">
        <v>77</v>
      </c>
      <c r="O1033" s="12" t="s">
        <v>568</v>
      </c>
      <c r="P1033" s="12" t="s">
        <v>806</v>
      </c>
      <c r="Q1033" s="12">
        <v>0</v>
      </c>
      <c r="R1033" s="12">
        <v>43.883502</v>
      </c>
      <c r="S1033" s="12">
        <v>77.049619000000007</v>
      </c>
      <c r="T1033" s="12" t="s">
        <v>2228</v>
      </c>
      <c r="U1033" s="12" t="s">
        <v>2229</v>
      </c>
      <c r="V1033" s="12" t="s">
        <v>106</v>
      </c>
      <c r="X1033" s="12">
        <v>1500</v>
      </c>
      <c r="Y1033" s="12">
        <v>1986</v>
      </c>
      <c r="Z1033" s="12">
        <v>5</v>
      </c>
      <c r="AA1033" s="12">
        <v>10</v>
      </c>
      <c r="AG1033" s="12" t="s">
        <v>566</v>
      </c>
      <c r="AI1033" s="12" t="s">
        <v>48</v>
      </c>
      <c r="AJ1033" s="12" t="s">
        <v>1021</v>
      </c>
      <c r="AK1033" s="12" t="s">
        <v>2230</v>
      </c>
      <c r="AL1033" s="12" t="b">
        <v>1</v>
      </c>
      <c r="AM1033" s="12" t="b">
        <v>0</v>
      </c>
      <c r="AP1033" t="s">
        <v>3631</v>
      </c>
      <c r="AQ1033" t="s">
        <v>3632</v>
      </c>
      <c r="AR1033" t="s">
        <v>3633</v>
      </c>
      <c r="AS1033" t="s">
        <v>3634</v>
      </c>
      <c r="AT1033" s="44" t="s">
        <v>48</v>
      </c>
      <c r="AU1033" t="s">
        <v>1021</v>
      </c>
      <c r="AV1033" t="s">
        <v>4485</v>
      </c>
      <c r="AW1033" t="s">
        <v>4485</v>
      </c>
      <c r="AX1033" t="s">
        <v>3814</v>
      </c>
      <c r="AY1033" t="s">
        <v>4485</v>
      </c>
      <c r="AZ1033" t="s">
        <v>4486</v>
      </c>
      <c r="BA1033" t="s">
        <v>3630</v>
      </c>
      <c r="BB1033"/>
    </row>
    <row r="1034" spans="1:54" s="12" customFormat="1" x14ac:dyDescent="0.45">
      <c r="A1034" s="11">
        <v>45757.555659722217</v>
      </c>
      <c r="B1034" s="12">
        <v>412819044</v>
      </c>
      <c r="C1034" s="12" t="s">
        <v>3565</v>
      </c>
      <c r="D1034" s="12">
        <v>1</v>
      </c>
      <c r="E1034" s="12" t="s">
        <v>51</v>
      </c>
      <c r="F1034" s="12" t="s">
        <v>2235</v>
      </c>
      <c r="G1034" s="12">
        <v>4549</v>
      </c>
      <c r="H1034" s="12" t="s">
        <v>2179</v>
      </c>
      <c r="I1034" s="12">
        <v>1997</v>
      </c>
      <c r="J1034" s="12" t="s">
        <v>2180</v>
      </c>
      <c r="K1034" s="12" t="s">
        <v>2181</v>
      </c>
      <c r="L1034" s="12" t="s">
        <v>2182</v>
      </c>
      <c r="M1034" s="12" t="s">
        <v>39</v>
      </c>
      <c r="N1034" s="12" t="s">
        <v>77</v>
      </c>
      <c r="O1034" s="12" t="s">
        <v>931</v>
      </c>
      <c r="P1034" s="12" t="s">
        <v>2231</v>
      </c>
      <c r="Q1034" s="12">
        <v>0</v>
      </c>
      <c r="R1034" s="12">
        <v>44.343316999999999</v>
      </c>
      <c r="S1034" s="12">
        <v>75.310102999999998</v>
      </c>
      <c r="T1034" s="12" t="s">
        <v>2232</v>
      </c>
      <c r="U1034" s="12" t="s">
        <v>2233</v>
      </c>
      <c r="V1034" s="12" t="s">
        <v>106</v>
      </c>
      <c r="X1034" s="12">
        <v>1000</v>
      </c>
      <c r="Y1034" s="12">
        <v>1988</v>
      </c>
      <c r="Z1034" s="12">
        <v>5</v>
      </c>
      <c r="AA1034" s="12">
        <v>5</v>
      </c>
      <c r="AG1034" s="12" t="s">
        <v>820</v>
      </c>
      <c r="AI1034" s="12" t="s">
        <v>48</v>
      </c>
      <c r="AJ1034" s="12" t="s">
        <v>1021</v>
      </c>
      <c r="AK1034" s="12" t="s">
        <v>2234</v>
      </c>
      <c r="AL1034" s="12" t="b">
        <v>1</v>
      </c>
      <c r="AM1034" s="12" t="b">
        <v>0</v>
      </c>
      <c r="AP1034" t="s">
        <v>3631</v>
      </c>
      <c r="AQ1034" t="s">
        <v>3632</v>
      </c>
      <c r="AR1034" t="s">
        <v>3633</v>
      </c>
      <c r="AS1034" t="s">
        <v>3634</v>
      </c>
      <c r="AT1034" s="44" t="s">
        <v>48</v>
      </c>
      <c r="AU1034" t="s">
        <v>1021</v>
      </c>
      <c r="AV1034" t="s">
        <v>4487</v>
      </c>
      <c r="AW1034" t="s">
        <v>4487</v>
      </c>
      <c r="AX1034" t="s">
        <v>4489</v>
      </c>
      <c r="AY1034" t="s">
        <v>4487</v>
      </c>
      <c r="AZ1034" t="s">
        <v>4488</v>
      </c>
      <c r="BA1034" t="s">
        <v>3630</v>
      </c>
      <c r="BB1034"/>
    </row>
    <row r="1035" spans="1:54" s="12" customFormat="1" x14ac:dyDescent="0.45">
      <c r="A1035" s="11">
        <v>45757.552164351851</v>
      </c>
      <c r="B1035" s="12">
        <v>412819044</v>
      </c>
      <c r="C1035" s="12" t="s">
        <v>3565</v>
      </c>
      <c r="D1035" s="12">
        <v>1</v>
      </c>
      <c r="E1035" s="12" t="s">
        <v>65</v>
      </c>
      <c r="F1035" s="12" t="s">
        <v>2239</v>
      </c>
      <c r="G1035" s="12">
        <v>4549</v>
      </c>
      <c r="H1035" s="12" t="s">
        <v>2179</v>
      </c>
      <c r="I1035" s="12">
        <v>1997</v>
      </c>
      <c r="J1035" s="12" t="s">
        <v>2180</v>
      </c>
      <c r="K1035" s="12" t="s">
        <v>2181</v>
      </c>
      <c r="L1035" s="12" t="s">
        <v>2182</v>
      </c>
      <c r="M1035" s="12" t="s">
        <v>39</v>
      </c>
      <c r="N1035" s="12" t="s">
        <v>102</v>
      </c>
      <c r="O1035" s="12" t="s">
        <v>568</v>
      </c>
      <c r="P1035" s="12" t="s">
        <v>2236</v>
      </c>
      <c r="Q1035" s="12">
        <v>0</v>
      </c>
      <c r="R1035" s="12">
        <v>44.904725999999997</v>
      </c>
      <c r="S1035" s="12">
        <v>78.187104000000005</v>
      </c>
      <c r="T1035" s="12" t="s">
        <v>2237</v>
      </c>
      <c r="U1035" s="12" t="s">
        <v>2238</v>
      </c>
      <c r="V1035" s="12" t="s">
        <v>106</v>
      </c>
      <c r="X1035" s="12">
        <v>2000</v>
      </c>
      <c r="Y1035" s="12">
        <v>1988</v>
      </c>
      <c r="Z1035" s="12">
        <v>6</v>
      </c>
      <c r="AB1035" s="12">
        <v>1988</v>
      </c>
      <c r="AC1035" s="12">
        <v>8</v>
      </c>
      <c r="AG1035" s="12" t="s">
        <v>566</v>
      </c>
      <c r="AI1035" s="12" t="s">
        <v>48</v>
      </c>
      <c r="AJ1035" s="12" t="s">
        <v>1021</v>
      </c>
      <c r="AK1035" s="12" t="s">
        <v>2234</v>
      </c>
      <c r="AL1035" s="12" t="b">
        <v>1</v>
      </c>
      <c r="AM1035" s="12" t="b">
        <v>0</v>
      </c>
      <c r="AP1035" t="s">
        <v>3631</v>
      </c>
      <c r="AQ1035" t="s">
        <v>3632</v>
      </c>
      <c r="AR1035" t="s">
        <v>3633</v>
      </c>
      <c r="AS1035" t="s">
        <v>3634</v>
      </c>
      <c r="AT1035" s="44" t="s">
        <v>48</v>
      </c>
      <c r="AU1035" t="s">
        <v>1021</v>
      </c>
      <c r="AV1035" t="s">
        <v>4487</v>
      </c>
      <c r="AW1035" t="s">
        <v>4487</v>
      </c>
      <c r="AX1035" t="s">
        <v>4489</v>
      </c>
      <c r="AY1035" t="s">
        <v>4487</v>
      </c>
      <c r="AZ1035" t="s">
        <v>4488</v>
      </c>
      <c r="BA1035" t="s">
        <v>3630</v>
      </c>
      <c r="BB1035"/>
    </row>
    <row r="1036" spans="1:54" s="12" customFormat="1" x14ac:dyDescent="0.45">
      <c r="A1036" s="11">
        <v>45757.543946759259</v>
      </c>
      <c r="B1036" s="12">
        <v>412819044</v>
      </c>
      <c r="C1036" s="12" t="s">
        <v>3565</v>
      </c>
      <c r="D1036" s="12">
        <v>1</v>
      </c>
      <c r="E1036" s="12" t="s">
        <v>51</v>
      </c>
      <c r="F1036" s="12" t="s">
        <v>2242</v>
      </c>
      <c r="G1036" s="12">
        <v>4549</v>
      </c>
      <c r="H1036" s="12" t="s">
        <v>2179</v>
      </c>
      <c r="I1036" s="12">
        <v>1997</v>
      </c>
      <c r="J1036" s="12" t="s">
        <v>2180</v>
      </c>
      <c r="K1036" s="12" t="s">
        <v>2181</v>
      </c>
      <c r="L1036" s="12" t="s">
        <v>2182</v>
      </c>
      <c r="M1036" s="12" t="s">
        <v>39</v>
      </c>
      <c r="N1036" s="12" t="s">
        <v>77</v>
      </c>
      <c r="O1036" s="12" t="s">
        <v>931</v>
      </c>
      <c r="P1036" s="12" t="s">
        <v>1879</v>
      </c>
      <c r="Q1036" s="12">
        <v>0</v>
      </c>
      <c r="R1036" s="12">
        <v>44.805838999999999</v>
      </c>
      <c r="S1036" s="12">
        <v>76.274456000000001</v>
      </c>
      <c r="T1036" s="12" t="s">
        <v>2240</v>
      </c>
      <c r="U1036" s="12" t="s">
        <v>2241</v>
      </c>
      <c r="V1036" s="12" t="s">
        <v>106</v>
      </c>
      <c r="X1036" s="12">
        <v>1500</v>
      </c>
      <c r="Y1036" s="12">
        <v>1995</v>
      </c>
      <c r="Z1036" s="12">
        <v>5</v>
      </c>
      <c r="AA1036" s="12">
        <v>28</v>
      </c>
      <c r="AG1036" s="12" t="s">
        <v>826</v>
      </c>
      <c r="AI1036" s="12" t="s">
        <v>48</v>
      </c>
      <c r="AJ1036" s="12" t="s">
        <v>1021</v>
      </c>
      <c r="AK1036" s="12" t="s">
        <v>2234</v>
      </c>
      <c r="AL1036" s="12" t="b">
        <v>1</v>
      </c>
      <c r="AM1036" s="12" t="b">
        <v>0</v>
      </c>
      <c r="AP1036" t="s">
        <v>3631</v>
      </c>
      <c r="AQ1036" t="s">
        <v>3632</v>
      </c>
      <c r="AR1036" t="s">
        <v>3633</v>
      </c>
      <c r="AS1036" t="s">
        <v>3634</v>
      </c>
      <c r="AT1036" s="44" t="s">
        <v>48</v>
      </c>
      <c r="AU1036" t="s">
        <v>1021</v>
      </c>
      <c r="AV1036" t="s">
        <v>4487</v>
      </c>
      <c r="AW1036" t="s">
        <v>4487</v>
      </c>
      <c r="AX1036" t="s">
        <v>4489</v>
      </c>
      <c r="AY1036" t="s">
        <v>4487</v>
      </c>
      <c r="AZ1036" t="s">
        <v>4488</v>
      </c>
      <c r="BA1036" t="s">
        <v>3630</v>
      </c>
      <c r="BB1036"/>
    </row>
    <row r="1037" spans="1:54" s="12" customFormat="1" x14ac:dyDescent="0.45">
      <c r="A1037" s="11">
        <v>45757.541990740741</v>
      </c>
      <c r="B1037" s="12">
        <v>412819044</v>
      </c>
      <c r="C1037" s="12" t="s">
        <v>3565</v>
      </c>
      <c r="D1037" s="12">
        <v>8</v>
      </c>
      <c r="E1037" s="12" t="s">
        <v>1495</v>
      </c>
      <c r="F1037" s="12" t="s">
        <v>836</v>
      </c>
      <c r="G1037" s="12">
        <v>4549</v>
      </c>
      <c r="H1037" s="12" t="s">
        <v>2179</v>
      </c>
      <c r="I1037" s="12">
        <v>1997</v>
      </c>
      <c r="J1037" s="12" t="s">
        <v>2180</v>
      </c>
      <c r="K1037" s="12" t="s">
        <v>2181</v>
      </c>
      <c r="L1037" s="12" t="s">
        <v>2182</v>
      </c>
      <c r="M1037" s="12" t="s">
        <v>39</v>
      </c>
      <c r="N1037" s="12" t="s">
        <v>77</v>
      </c>
      <c r="O1037" s="12" t="s">
        <v>931</v>
      </c>
      <c r="P1037" s="12" t="s">
        <v>2243</v>
      </c>
      <c r="Q1037" s="12">
        <v>0</v>
      </c>
      <c r="R1037" s="12">
        <v>44.674399999999999</v>
      </c>
      <c r="S1037" s="12">
        <v>76.505437000000001</v>
      </c>
      <c r="T1037" s="12" t="s">
        <v>2244</v>
      </c>
      <c r="U1037" s="12" t="s">
        <v>2245</v>
      </c>
      <c r="V1037" s="12" t="s">
        <v>106</v>
      </c>
      <c r="X1037" s="12">
        <v>1000</v>
      </c>
      <c r="Y1037" s="12">
        <v>1995</v>
      </c>
      <c r="Z1037" s="12">
        <v>5</v>
      </c>
      <c r="AA1037" s="12">
        <v>28</v>
      </c>
      <c r="AG1037" s="12" t="s">
        <v>566</v>
      </c>
      <c r="AI1037" s="12" t="s">
        <v>48</v>
      </c>
      <c r="AJ1037" s="12" t="s">
        <v>1021</v>
      </c>
      <c r="AK1037" s="12" t="s">
        <v>2234</v>
      </c>
      <c r="AL1037" s="12" t="b">
        <v>1</v>
      </c>
      <c r="AM1037" s="12" t="b">
        <v>0</v>
      </c>
      <c r="AP1037" t="s">
        <v>3631</v>
      </c>
      <c r="AQ1037" t="s">
        <v>3632</v>
      </c>
      <c r="AR1037" t="s">
        <v>3633</v>
      </c>
      <c r="AS1037" t="s">
        <v>3634</v>
      </c>
      <c r="AT1037" s="44" t="s">
        <v>48</v>
      </c>
      <c r="AU1037" t="s">
        <v>1021</v>
      </c>
      <c r="AV1037" t="s">
        <v>4487</v>
      </c>
      <c r="AW1037" t="s">
        <v>4487</v>
      </c>
      <c r="AX1037" t="s">
        <v>4489</v>
      </c>
      <c r="AY1037" t="s">
        <v>4487</v>
      </c>
      <c r="AZ1037" t="s">
        <v>4488</v>
      </c>
      <c r="BA1037" t="s">
        <v>3630</v>
      </c>
      <c r="BB1037"/>
    </row>
    <row r="1038" spans="1:54" s="12" customFormat="1" x14ac:dyDescent="0.45">
      <c r="A1038" s="11">
        <v>45757.54011574074</v>
      </c>
      <c r="B1038" s="12">
        <v>412819044</v>
      </c>
      <c r="C1038" s="12" t="s">
        <v>3565</v>
      </c>
      <c r="D1038" s="12">
        <v>1</v>
      </c>
      <c r="E1038" s="12" t="s">
        <v>51</v>
      </c>
      <c r="F1038" s="12" t="s">
        <v>577</v>
      </c>
      <c r="G1038" s="12">
        <v>4549</v>
      </c>
      <c r="H1038" s="12" t="s">
        <v>2179</v>
      </c>
      <c r="I1038" s="12">
        <v>1997</v>
      </c>
      <c r="J1038" s="12" t="s">
        <v>2180</v>
      </c>
      <c r="K1038" s="12" t="s">
        <v>2181</v>
      </c>
      <c r="L1038" s="12" t="s">
        <v>2182</v>
      </c>
      <c r="M1038" s="12" t="s">
        <v>39</v>
      </c>
      <c r="N1038" s="12" t="s">
        <v>77</v>
      </c>
      <c r="O1038" s="12" t="s">
        <v>568</v>
      </c>
      <c r="P1038" s="12" t="s">
        <v>2246</v>
      </c>
      <c r="Q1038" s="12">
        <v>0</v>
      </c>
      <c r="R1038" s="12">
        <v>43.71752</v>
      </c>
      <c r="S1038" s="12">
        <v>77.04074</v>
      </c>
      <c r="T1038" s="12" t="s">
        <v>2247</v>
      </c>
      <c r="U1038" s="12" t="s">
        <v>2248</v>
      </c>
      <c r="V1038" s="12" t="s">
        <v>106</v>
      </c>
      <c r="X1038" s="12">
        <v>1000</v>
      </c>
      <c r="Y1038" s="12">
        <v>1989</v>
      </c>
      <c r="Z1038" s="12">
        <v>4</v>
      </c>
      <c r="AA1038" s="12">
        <v>13</v>
      </c>
      <c r="AG1038" s="12" t="s">
        <v>2249</v>
      </c>
      <c r="AI1038" s="12" t="s">
        <v>48</v>
      </c>
      <c r="AJ1038" s="12" t="s">
        <v>1021</v>
      </c>
      <c r="AK1038" s="12" t="s">
        <v>2234</v>
      </c>
      <c r="AL1038" s="12" t="b">
        <v>1</v>
      </c>
      <c r="AM1038" s="12" t="b">
        <v>0</v>
      </c>
      <c r="AP1038" t="s">
        <v>3631</v>
      </c>
      <c r="AQ1038" t="s">
        <v>3632</v>
      </c>
      <c r="AR1038" t="s">
        <v>3633</v>
      </c>
      <c r="AS1038" t="s">
        <v>3634</v>
      </c>
      <c r="AT1038" s="44" t="s">
        <v>48</v>
      </c>
      <c r="AU1038" t="s">
        <v>1021</v>
      </c>
      <c r="AV1038" t="s">
        <v>4487</v>
      </c>
      <c r="AW1038" t="s">
        <v>4487</v>
      </c>
      <c r="AX1038" t="s">
        <v>4489</v>
      </c>
      <c r="AY1038" t="s">
        <v>4487</v>
      </c>
      <c r="AZ1038" t="s">
        <v>4488</v>
      </c>
      <c r="BA1038" t="s">
        <v>3630</v>
      </c>
      <c r="BB1038"/>
    </row>
    <row r="1039" spans="1:54" s="12" customFormat="1" x14ac:dyDescent="0.45">
      <c r="A1039" s="11">
        <v>45757.536770833343</v>
      </c>
      <c r="B1039" s="12">
        <v>412819044</v>
      </c>
      <c r="C1039" s="12" t="s">
        <v>3565</v>
      </c>
      <c r="D1039" s="12">
        <v>2</v>
      </c>
      <c r="E1039" s="12" t="s">
        <v>222</v>
      </c>
      <c r="F1039" s="12" t="s">
        <v>577</v>
      </c>
      <c r="G1039" s="12">
        <v>4549</v>
      </c>
      <c r="H1039" s="12" t="s">
        <v>2179</v>
      </c>
      <c r="I1039" s="12">
        <v>1997</v>
      </c>
      <c r="J1039" s="12" t="s">
        <v>2180</v>
      </c>
      <c r="K1039" s="12" t="s">
        <v>2181</v>
      </c>
      <c r="L1039" s="12" t="s">
        <v>2182</v>
      </c>
      <c r="M1039" s="12" t="s">
        <v>39</v>
      </c>
      <c r="N1039" s="12" t="s">
        <v>77</v>
      </c>
      <c r="O1039" s="12" t="s">
        <v>754</v>
      </c>
      <c r="P1039" s="12" t="s">
        <v>2200</v>
      </c>
      <c r="Q1039" s="12">
        <v>0</v>
      </c>
      <c r="R1039" s="12">
        <v>43.990265000000001</v>
      </c>
      <c r="S1039" s="12">
        <v>77.212399000000005</v>
      </c>
      <c r="T1039" s="12" t="s">
        <v>2250</v>
      </c>
      <c r="U1039" s="12" t="s">
        <v>2251</v>
      </c>
      <c r="V1039" s="12" t="s">
        <v>106</v>
      </c>
      <c r="X1039" s="12">
        <v>5000</v>
      </c>
      <c r="Y1039" s="12">
        <v>1990</v>
      </c>
      <c r="Z1039" s="12">
        <v>9</v>
      </c>
      <c r="AA1039" s="12">
        <v>11</v>
      </c>
      <c r="AG1039" s="12" t="s">
        <v>2252</v>
      </c>
      <c r="AI1039" s="12" t="s">
        <v>48</v>
      </c>
      <c r="AJ1039" s="12" t="s">
        <v>1021</v>
      </c>
      <c r="AK1039" s="12" t="s">
        <v>2234</v>
      </c>
      <c r="AL1039" s="12" t="b">
        <v>1</v>
      </c>
      <c r="AM1039" s="12" t="b">
        <v>0</v>
      </c>
      <c r="AP1039" t="s">
        <v>3631</v>
      </c>
      <c r="AQ1039" t="s">
        <v>3632</v>
      </c>
      <c r="AR1039" t="s">
        <v>3633</v>
      </c>
      <c r="AS1039" t="s">
        <v>3634</v>
      </c>
      <c r="AT1039" s="44" t="s">
        <v>48</v>
      </c>
      <c r="AU1039" t="s">
        <v>1021</v>
      </c>
      <c r="AV1039" t="s">
        <v>4487</v>
      </c>
      <c r="AW1039" t="s">
        <v>4487</v>
      </c>
      <c r="AX1039" t="s">
        <v>4489</v>
      </c>
      <c r="AY1039" t="s">
        <v>4487</v>
      </c>
      <c r="AZ1039" t="s">
        <v>4488</v>
      </c>
      <c r="BA1039" t="s">
        <v>3630</v>
      </c>
      <c r="BB1039"/>
    </row>
    <row r="1040" spans="1:54" s="12" customFormat="1" x14ac:dyDescent="0.45">
      <c r="A1040" s="11">
        <v>45757.535532407397</v>
      </c>
      <c r="B1040" s="12">
        <v>412819044</v>
      </c>
      <c r="C1040" s="12" t="s">
        <v>3565</v>
      </c>
      <c r="D1040" s="12">
        <v>1</v>
      </c>
      <c r="E1040" s="12" t="s">
        <v>51</v>
      </c>
      <c r="F1040" s="12" t="s">
        <v>836</v>
      </c>
      <c r="G1040" s="12">
        <v>4549</v>
      </c>
      <c r="H1040" s="12" t="s">
        <v>2179</v>
      </c>
      <c r="I1040" s="12">
        <v>1997</v>
      </c>
      <c r="J1040" s="12" t="s">
        <v>2180</v>
      </c>
      <c r="K1040" s="12" t="s">
        <v>2181</v>
      </c>
      <c r="L1040" s="12" t="s">
        <v>2182</v>
      </c>
      <c r="M1040" s="12" t="s">
        <v>39</v>
      </c>
      <c r="N1040" s="12" t="s">
        <v>77</v>
      </c>
      <c r="O1040" s="12" t="s">
        <v>754</v>
      </c>
      <c r="P1040" s="12" t="s">
        <v>806</v>
      </c>
      <c r="Q1040" s="12">
        <v>0</v>
      </c>
      <c r="R1040" s="12">
        <v>43.876071000000003</v>
      </c>
      <c r="S1040" s="12">
        <v>77.054473000000002</v>
      </c>
      <c r="T1040" s="12" t="s">
        <v>2253</v>
      </c>
      <c r="U1040" s="12" t="s">
        <v>2254</v>
      </c>
      <c r="V1040" s="12" t="s">
        <v>106</v>
      </c>
      <c r="X1040" s="12">
        <v>1500</v>
      </c>
      <c r="Y1040" s="12">
        <v>1990</v>
      </c>
      <c r="Z1040" s="12">
        <v>9</v>
      </c>
      <c r="AA1040" s="12">
        <v>11</v>
      </c>
      <c r="AG1040" s="12" t="s">
        <v>2252</v>
      </c>
      <c r="AI1040" s="12" t="s">
        <v>48</v>
      </c>
      <c r="AJ1040" s="12" t="s">
        <v>1021</v>
      </c>
      <c r="AK1040" s="12" t="s">
        <v>2234</v>
      </c>
      <c r="AL1040" s="12" t="b">
        <v>1</v>
      </c>
      <c r="AM1040" s="12" t="b">
        <v>0</v>
      </c>
      <c r="AP1040" t="s">
        <v>3631</v>
      </c>
      <c r="AQ1040" t="s">
        <v>3632</v>
      </c>
      <c r="AR1040" t="s">
        <v>3633</v>
      </c>
      <c r="AS1040" t="s">
        <v>3634</v>
      </c>
      <c r="AT1040" s="44" t="s">
        <v>48</v>
      </c>
      <c r="AU1040" t="s">
        <v>1021</v>
      </c>
      <c r="AV1040" t="s">
        <v>4487</v>
      </c>
      <c r="AW1040" t="s">
        <v>4487</v>
      </c>
      <c r="AX1040" t="s">
        <v>4489</v>
      </c>
      <c r="AY1040" t="s">
        <v>4487</v>
      </c>
      <c r="AZ1040" t="s">
        <v>4488</v>
      </c>
      <c r="BA1040" t="s">
        <v>3630</v>
      </c>
      <c r="BB1040"/>
    </row>
    <row r="1041" spans="1:54" s="12" customFormat="1" x14ac:dyDescent="0.45">
      <c r="A1041" s="11">
        <v>45757.534837962958</v>
      </c>
      <c r="B1041" s="12">
        <v>412819044</v>
      </c>
      <c r="C1041" s="12" t="s">
        <v>3565</v>
      </c>
      <c r="D1041" s="12">
        <v>3</v>
      </c>
      <c r="E1041" s="12" t="s">
        <v>153</v>
      </c>
      <c r="F1041" s="12" t="s">
        <v>836</v>
      </c>
      <c r="G1041" s="12">
        <v>4549</v>
      </c>
      <c r="H1041" s="12" t="s">
        <v>2179</v>
      </c>
      <c r="I1041" s="12">
        <v>1997</v>
      </c>
      <c r="J1041" s="12" t="s">
        <v>2180</v>
      </c>
      <c r="K1041" s="12" t="s">
        <v>2181</v>
      </c>
      <c r="L1041" s="12" t="s">
        <v>2182</v>
      </c>
      <c r="M1041" s="12" t="s">
        <v>39</v>
      </c>
      <c r="N1041" s="12" t="s">
        <v>77</v>
      </c>
      <c r="O1041" s="12" t="s">
        <v>754</v>
      </c>
      <c r="P1041" s="12" t="s">
        <v>806</v>
      </c>
      <c r="Q1041" s="12">
        <v>0</v>
      </c>
      <c r="R1041" s="12">
        <v>43.876071000000003</v>
      </c>
      <c r="S1041" s="12">
        <v>77.054473000000002</v>
      </c>
      <c r="T1041" s="12" t="s">
        <v>2253</v>
      </c>
      <c r="U1041" s="12" t="s">
        <v>2254</v>
      </c>
      <c r="V1041" s="12" t="s">
        <v>106</v>
      </c>
      <c r="X1041" s="12">
        <v>1500</v>
      </c>
      <c r="Y1041" s="12">
        <v>1992</v>
      </c>
      <c r="Z1041" s="12">
        <v>8</v>
      </c>
      <c r="AA1041" s="12">
        <v>27</v>
      </c>
      <c r="AG1041" s="12" t="s">
        <v>2255</v>
      </c>
      <c r="AI1041" s="12" t="s">
        <v>48</v>
      </c>
      <c r="AJ1041" s="12" t="s">
        <v>1021</v>
      </c>
      <c r="AK1041" s="12" t="s">
        <v>2234</v>
      </c>
      <c r="AL1041" s="12" t="b">
        <v>1</v>
      </c>
      <c r="AM1041" s="12" t="b">
        <v>0</v>
      </c>
      <c r="AP1041" t="s">
        <v>3631</v>
      </c>
      <c r="AQ1041" t="s">
        <v>3632</v>
      </c>
      <c r="AR1041" t="s">
        <v>3633</v>
      </c>
      <c r="AS1041" t="s">
        <v>3634</v>
      </c>
      <c r="AT1041" s="44" t="s">
        <v>48</v>
      </c>
      <c r="AU1041" t="s">
        <v>1021</v>
      </c>
      <c r="AV1041" t="s">
        <v>4487</v>
      </c>
      <c r="AW1041" t="s">
        <v>4487</v>
      </c>
      <c r="AX1041" t="s">
        <v>4489</v>
      </c>
      <c r="AY1041" t="s">
        <v>4487</v>
      </c>
      <c r="AZ1041" t="s">
        <v>4488</v>
      </c>
      <c r="BA1041" t="s">
        <v>3630</v>
      </c>
      <c r="BB1041"/>
    </row>
    <row r="1042" spans="1:54" s="12" customFormat="1" x14ac:dyDescent="0.45">
      <c r="A1042" s="11">
        <v>45757.532094907408</v>
      </c>
      <c r="B1042" s="12">
        <v>412819044</v>
      </c>
      <c r="C1042" s="12" t="s">
        <v>3565</v>
      </c>
      <c r="D1042" s="12">
        <v>1</v>
      </c>
      <c r="E1042" s="12" t="s">
        <v>51</v>
      </c>
      <c r="F1042" s="12" t="s">
        <v>812</v>
      </c>
      <c r="G1042" s="12">
        <v>4549</v>
      </c>
      <c r="H1042" s="12" t="s">
        <v>2179</v>
      </c>
      <c r="I1042" s="12">
        <v>1997</v>
      </c>
      <c r="J1042" s="12" t="s">
        <v>2180</v>
      </c>
      <c r="K1042" s="12" t="s">
        <v>2181</v>
      </c>
      <c r="L1042" s="12" t="s">
        <v>2182</v>
      </c>
      <c r="M1042" s="12" t="s">
        <v>39</v>
      </c>
      <c r="N1042" s="12" t="s">
        <v>77</v>
      </c>
      <c r="O1042" s="12" t="s">
        <v>2256</v>
      </c>
      <c r="P1042" s="12" t="s">
        <v>2257</v>
      </c>
      <c r="Q1042" s="12">
        <v>0</v>
      </c>
      <c r="V1042" s="12" t="s">
        <v>119</v>
      </c>
      <c r="W1042" s="12" t="s">
        <v>2214</v>
      </c>
      <c r="Y1042" s="12">
        <v>1982</v>
      </c>
      <c r="Z1042" s="12">
        <v>9</v>
      </c>
      <c r="AA1042" s="12">
        <v>11</v>
      </c>
      <c r="AG1042" s="12" t="s">
        <v>2258</v>
      </c>
      <c r="AI1042" s="12" t="s">
        <v>48</v>
      </c>
      <c r="AJ1042" s="12" t="s">
        <v>1021</v>
      </c>
      <c r="AK1042" s="12" t="s">
        <v>2234</v>
      </c>
      <c r="AL1042" s="12" t="b">
        <v>1</v>
      </c>
      <c r="AM1042" s="12" t="b">
        <v>0</v>
      </c>
      <c r="AP1042" t="s">
        <v>3631</v>
      </c>
      <c r="AQ1042" t="s">
        <v>3632</v>
      </c>
      <c r="AR1042" t="s">
        <v>3633</v>
      </c>
      <c r="AS1042" t="s">
        <v>3634</v>
      </c>
      <c r="AT1042" s="44" t="s">
        <v>48</v>
      </c>
      <c r="AU1042" t="s">
        <v>1021</v>
      </c>
      <c r="AV1042" t="s">
        <v>4487</v>
      </c>
      <c r="AW1042" t="s">
        <v>4487</v>
      </c>
      <c r="AX1042" t="s">
        <v>4489</v>
      </c>
      <c r="AY1042" t="s">
        <v>4487</v>
      </c>
      <c r="AZ1042" t="s">
        <v>4488</v>
      </c>
      <c r="BA1042" t="s">
        <v>3630</v>
      </c>
      <c r="BB1042"/>
    </row>
    <row r="1043" spans="1:54" s="12" customFormat="1" x14ac:dyDescent="0.45">
      <c r="A1043" s="11">
        <v>45757.527777777781</v>
      </c>
      <c r="B1043" s="12">
        <v>412819044</v>
      </c>
      <c r="C1043" s="12" t="s">
        <v>3565</v>
      </c>
      <c r="D1043" s="12">
        <v>1</v>
      </c>
      <c r="E1043" s="12" t="s">
        <v>65</v>
      </c>
      <c r="F1043" s="12" t="s">
        <v>836</v>
      </c>
      <c r="G1043" s="12">
        <v>4549</v>
      </c>
      <c r="H1043" s="12" t="s">
        <v>2179</v>
      </c>
      <c r="I1043" s="12">
        <v>1997</v>
      </c>
      <c r="J1043" s="12" t="s">
        <v>2180</v>
      </c>
      <c r="K1043" s="12" t="s">
        <v>2181</v>
      </c>
      <c r="L1043" s="12" t="s">
        <v>2182</v>
      </c>
      <c r="M1043" s="12" t="s">
        <v>39</v>
      </c>
      <c r="N1043" s="12" t="s">
        <v>77</v>
      </c>
      <c r="O1043" s="12" t="s">
        <v>2256</v>
      </c>
      <c r="P1043" s="12" t="s">
        <v>2259</v>
      </c>
      <c r="Q1043" s="12">
        <v>0</v>
      </c>
      <c r="V1043" s="12" t="s">
        <v>119</v>
      </c>
      <c r="W1043" s="12" t="s">
        <v>2214</v>
      </c>
      <c r="Y1043" s="12">
        <v>1981</v>
      </c>
      <c r="Z1043" s="12">
        <v>5</v>
      </c>
      <c r="AA1043" s="12">
        <v>23</v>
      </c>
      <c r="AG1043" s="12" t="s">
        <v>2258</v>
      </c>
      <c r="AI1043" s="12" t="s">
        <v>48</v>
      </c>
      <c r="AJ1043" s="12" t="s">
        <v>1021</v>
      </c>
      <c r="AK1043" s="12" t="s">
        <v>2234</v>
      </c>
      <c r="AL1043" s="12" t="b">
        <v>1</v>
      </c>
      <c r="AM1043" s="12" t="b">
        <v>0</v>
      </c>
      <c r="AP1043" t="s">
        <v>3631</v>
      </c>
      <c r="AQ1043" t="s">
        <v>3632</v>
      </c>
      <c r="AR1043" t="s">
        <v>3633</v>
      </c>
      <c r="AS1043" t="s">
        <v>3634</v>
      </c>
      <c r="AT1043" s="44" t="s">
        <v>48</v>
      </c>
      <c r="AU1043" t="s">
        <v>1021</v>
      </c>
      <c r="AV1043" t="s">
        <v>4487</v>
      </c>
      <c r="AW1043" t="s">
        <v>4487</v>
      </c>
      <c r="AX1043" t="s">
        <v>4489</v>
      </c>
      <c r="AY1043" t="s">
        <v>4487</v>
      </c>
      <c r="AZ1043" t="s">
        <v>4488</v>
      </c>
      <c r="BA1043" t="s">
        <v>3630</v>
      </c>
      <c r="BB1043"/>
    </row>
    <row r="1044" spans="1:54" s="12" customFormat="1" x14ac:dyDescent="0.45">
      <c r="A1044" s="11">
        <v>45757.52344907407</v>
      </c>
      <c r="B1044" s="12">
        <v>412819044</v>
      </c>
      <c r="C1044" s="12" t="s">
        <v>3565</v>
      </c>
      <c r="D1044" s="12">
        <v>2</v>
      </c>
      <c r="E1044" s="12" t="s">
        <v>247</v>
      </c>
      <c r="F1044" s="12" t="s">
        <v>577</v>
      </c>
      <c r="G1044" s="12">
        <v>4549</v>
      </c>
      <c r="H1044" s="12" t="s">
        <v>2179</v>
      </c>
      <c r="I1044" s="12">
        <v>1997</v>
      </c>
      <c r="J1044" s="12" t="s">
        <v>2180</v>
      </c>
      <c r="K1044" s="12" t="s">
        <v>2181</v>
      </c>
      <c r="L1044" s="12" t="s">
        <v>2182</v>
      </c>
      <c r="M1044" s="12" t="s">
        <v>39</v>
      </c>
      <c r="N1044" s="12" t="s">
        <v>77</v>
      </c>
      <c r="O1044" s="12" t="s">
        <v>2256</v>
      </c>
      <c r="P1044" s="12" t="s">
        <v>2260</v>
      </c>
      <c r="Q1044" s="12">
        <v>0</v>
      </c>
      <c r="R1044" s="12">
        <v>44.200907000000001</v>
      </c>
      <c r="S1044" s="12">
        <v>75.837072000000006</v>
      </c>
      <c r="T1044" s="12" t="s">
        <v>2261</v>
      </c>
      <c r="U1044" s="12" t="s">
        <v>2262</v>
      </c>
      <c r="V1044" s="12" t="s">
        <v>106</v>
      </c>
      <c r="X1044" s="12">
        <v>1500</v>
      </c>
      <c r="Y1044" s="12">
        <v>1981</v>
      </c>
      <c r="Z1044" s="12">
        <v>5</v>
      </c>
      <c r="AA1044" s="12">
        <v>23</v>
      </c>
      <c r="AG1044" s="12" t="s">
        <v>2263</v>
      </c>
      <c r="AI1044" s="12" t="s">
        <v>48</v>
      </c>
      <c r="AJ1044" s="12" t="s">
        <v>1021</v>
      </c>
      <c r="AK1044" s="12" t="s">
        <v>2234</v>
      </c>
      <c r="AL1044" s="12" t="b">
        <v>1</v>
      </c>
      <c r="AM1044" s="12" t="b">
        <v>0</v>
      </c>
      <c r="AP1044" t="s">
        <v>3631</v>
      </c>
      <c r="AQ1044" t="s">
        <v>3632</v>
      </c>
      <c r="AR1044" t="s">
        <v>3633</v>
      </c>
      <c r="AS1044" t="s">
        <v>3634</v>
      </c>
      <c r="AT1044" s="44" t="s">
        <v>48</v>
      </c>
      <c r="AU1044" t="s">
        <v>1021</v>
      </c>
      <c r="AV1044" t="s">
        <v>4487</v>
      </c>
      <c r="AW1044" t="s">
        <v>4487</v>
      </c>
      <c r="AX1044" t="s">
        <v>4489</v>
      </c>
      <c r="AY1044" t="s">
        <v>4487</v>
      </c>
      <c r="AZ1044" t="s">
        <v>4488</v>
      </c>
      <c r="BA1044" t="s">
        <v>3630</v>
      </c>
      <c r="BB1044"/>
    </row>
    <row r="1045" spans="1:54" s="12" customFormat="1" x14ac:dyDescent="0.45">
      <c r="A1045" s="11">
        <v>45757.517094907409</v>
      </c>
      <c r="B1045" s="12">
        <v>412819044</v>
      </c>
      <c r="C1045" s="12" t="s">
        <v>3565</v>
      </c>
      <c r="D1045" s="12">
        <v>2</v>
      </c>
      <c r="E1045" s="12" t="s">
        <v>247</v>
      </c>
      <c r="F1045" s="12" t="s">
        <v>836</v>
      </c>
      <c r="G1045" s="12">
        <v>4549</v>
      </c>
      <c r="H1045" s="12" t="s">
        <v>2179</v>
      </c>
      <c r="I1045" s="12">
        <v>1997</v>
      </c>
      <c r="J1045" s="12" t="s">
        <v>2180</v>
      </c>
      <c r="K1045" s="12" t="s">
        <v>2181</v>
      </c>
      <c r="L1045" s="12" t="s">
        <v>2182</v>
      </c>
      <c r="M1045" s="12" t="s">
        <v>39</v>
      </c>
      <c r="N1045" s="12" t="s">
        <v>77</v>
      </c>
      <c r="O1045" s="12" t="s">
        <v>568</v>
      </c>
      <c r="P1045" s="12" t="s">
        <v>2264</v>
      </c>
      <c r="Q1045" s="12">
        <v>0</v>
      </c>
      <c r="R1045" s="12">
        <v>43.583333000000003</v>
      </c>
      <c r="S1045" s="12">
        <v>79.3</v>
      </c>
      <c r="T1045" s="12" t="s">
        <v>2265</v>
      </c>
      <c r="U1045" s="12" t="s">
        <v>2266</v>
      </c>
      <c r="V1045" s="12" t="s">
        <v>44</v>
      </c>
      <c r="Y1045" s="12">
        <v>1993</v>
      </c>
      <c r="Z1045" s="12">
        <v>6</v>
      </c>
      <c r="AA1045" s="12">
        <v>13</v>
      </c>
      <c r="AG1045" s="12" t="s">
        <v>2267</v>
      </c>
      <c r="AI1045" s="12" t="s">
        <v>48</v>
      </c>
      <c r="AJ1045" s="12" t="s">
        <v>1021</v>
      </c>
      <c r="AK1045" s="12" t="s">
        <v>2268</v>
      </c>
      <c r="AL1045" s="12" t="b">
        <v>1</v>
      </c>
      <c r="AM1045" s="12" t="b">
        <v>0</v>
      </c>
      <c r="AP1045" t="s">
        <v>3631</v>
      </c>
      <c r="AQ1045" t="s">
        <v>3632</v>
      </c>
      <c r="AR1045" t="s">
        <v>3633</v>
      </c>
      <c r="AS1045" t="s">
        <v>3634</v>
      </c>
      <c r="AT1045" s="44" t="s">
        <v>48</v>
      </c>
      <c r="AU1045" t="s">
        <v>1021</v>
      </c>
      <c r="AV1045" t="s">
        <v>3887</v>
      </c>
      <c r="AW1045" t="s">
        <v>3887</v>
      </c>
      <c r="AX1045" t="s">
        <v>3888</v>
      </c>
      <c r="AY1045" t="s">
        <v>3887</v>
      </c>
      <c r="AZ1045" t="s">
        <v>3886</v>
      </c>
      <c r="BA1045" t="s">
        <v>3630</v>
      </c>
      <c r="BB1045"/>
    </row>
    <row r="1046" spans="1:54" s="12" customFormat="1" x14ac:dyDescent="0.45">
      <c r="A1046" s="11">
        <v>45757.501215277778</v>
      </c>
      <c r="B1046" s="12">
        <v>412819044</v>
      </c>
      <c r="C1046" s="12" t="s">
        <v>3565</v>
      </c>
      <c r="D1046" s="12">
        <v>1</v>
      </c>
      <c r="E1046" s="12" t="s">
        <v>65</v>
      </c>
      <c r="F1046" s="12" t="s">
        <v>812</v>
      </c>
      <c r="G1046" s="12">
        <v>4437</v>
      </c>
      <c r="H1046" s="12" t="s">
        <v>2274</v>
      </c>
      <c r="I1046" s="12">
        <v>1992</v>
      </c>
      <c r="J1046" s="12" t="s">
        <v>2275</v>
      </c>
      <c r="K1046" s="12" t="s">
        <v>2276</v>
      </c>
      <c r="L1046" s="12" t="s">
        <v>2277</v>
      </c>
      <c r="M1046" s="12" t="s">
        <v>39</v>
      </c>
      <c r="N1046" s="12" t="s">
        <v>178</v>
      </c>
      <c r="O1046" s="12" t="s">
        <v>568</v>
      </c>
      <c r="P1046" s="12" t="s">
        <v>2269</v>
      </c>
      <c r="Q1046" s="12">
        <v>0</v>
      </c>
      <c r="R1046" s="12">
        <v>44.372377999999998</v>
      </c>
      <c r="S1046" s="12">
        <v>76.707903999999999</v>
      </c>
      <c r="T1046" s="12" t="s">
        <v>2270</v>
      </c>
      <c r="U1046" s="12" t="s">
        <v>2271</v>
      </c>
      <c r="V1046" s="12" t="s">
        <v>106</v>
      </c>
      <c r="X1046" s="12">
        <v>30000</v>
      </c>
      <c r="Y1046" s="12">
        <v>1978</v>
      </c>
      <c r="Z1046" s="12">
        <v>6</v>
      </c>
      <c r="AA1046" s="12">
        <v>6</v>
      </c>
      <c r="AE1046" s="12" t="s">
        <v>2272</v>
      </c>
      <c r="AG1046" s="12" t="s">
        <v>2273</v>
      </c>
      <c r="AI1046" s="12" t="s">
        <v>229</v>
      </c>
      <c r="AJ1046" s="12" t="s">
        <v>230</v>
      </c>
      <c r="AK1046" s="12" t="s">
        <v>481</v>
      </c>
      <c r="AL1046" s="12" t="b">
        <v>1</v>
      </c>
      <c r="AM1046" s="12" t="b">
        <v>1</v>
      </c>
      <c r="AN1046" s="12" t="s">
        <v>455</v>
      </c>
      <c r="AP1046" t="s">
        <v>3631</v>
      </c>
      <c r="AQ1046" t="s">
        <v>3632</v>
      </c>
      <c r="AR1046" t="s">
        <v>3633</v>
      </c>
      <c r="AS1046" t="s">
        <v>3634</v>
      </c>
      <c r="AT1046" s="44" t="s">
        <v>229</v>
      </c>
      <c r="AU1046" t="s">
        <v>230</v>
      </c>
      <c r="AV1046" t="s">
        <v>4490</v>
      </c>
      <c r="AW1046" t="s">
        <v>4490</v>
      </c>
      <c r="AX1046" t="s">
        <v>3674</v>
      </c>
      <c r="AY1046" t="s">
        <v>4490</v>
      </c>
      <c r="AZ1046" t="s">
        <v>4491</v>
      </c>
      <c r="BA1046" t="s">
        <v>3630</v>
      </c>
      <c r="BB1046"/>
    </row>
    <row r="1047" spans="1:54" s="12" customFormat="1" x14ac:dyDescent="0.45">
      <c r="A1047" s="11">
        <v>45757.497800925921</v>
      </c>
      <c r="B1047" s="12">
        <v>412819044</v>
      </c>
      <c r="C1047" s="12" t="s">
        <v>3565</v>
      </c>
      <c r="D1047" s="12">
        <v>2</v>
      </c>
      <c r="E1047" s="12" t="s">
        <v>86</v>
      </c>
      <c r="F1047" s="12" t="s">
        <v>812</v>
      </c>
      <c r="G1047" s="12">
        <v>4437</v>
      </c>
      <c r="H1047" s="12" t="s">
        <v>2274</v>
      </c>
      <c r="I1047" s="12">
        <v>1992</v>
      </c>
      <c r="J1047" s="12" t="s">
        <v>2275</v>
      </c>
      <c r="K1047" s="12" t="s">
        <v>2276</v>
      </c>
      <c r="L1047" s="12" t="s">
        <v>2277</v>
      </c>
      <c r="M1047" s="12" t="s">
        <v>39</v>
      </c>
      <c r="N1047" s="12" t="s">
        <v>178</v>
      </c>
      <c r="O1047" s="12" t="s">
        <v>568</v>
      </c>
      <c r="P1047" s="12" t="s">
        <v>1879</v>
      </c>
      <c r="Q1047" s="12">
        <v>0</v>
      </c>
      <c r="R1047" s="12">
        <v>44.806877</v>
      </c>
      <c r="S1047" s="12">
        <v>76.276695000000004</v>
      </c>
      <c r="T1047" s="12" t="s">
        <v>2278</v>
      </c>
      <c r="U1047" s="12" t="s">
        <v>2279</v>
      </c>
      <c r="V1047" s="12" t="s">
        <v>106</v>
      </c>
      <c r="X1047" s="12">
        <v>1000</v>
      </c>
      <c r="Y1047" s="12">
        <v>1973</v>
      </c>
      <c r="Z1047" s="12">
        <v>5</v>
      </c>
      <c r="AA1047" s="12">
        <v>1</v>
      </c>
      <c r="AB1047" s="12">
        <v>1973</v>
      </c>
      <c r="AC1047" s="12">
        <v>5</v>
      </c>
      <c r="AD1047" s="12">
        <v>4</v>
      </c>
      <c r="AG1047" s="12" t="s">
        <v>670</v>
      </c>
      <c r="AI1047" s="12" t="s">
        <v>229</v>
      </c>
      <c r="AJ1047" s="12" t="s">
        <v>230</v>
      </c>
      <c r="AK1047" s="12" t="s">
        <v>481</v>
      </c>
      <c r="AL1047" s="12" t="b">
        <v>1</v>
      </c>
      <c r="AM1047" s="12" t="b">
        <v>1</v>
      </c>
      <c r="AN1047" s="12" t="s">
        <v>455</v>
      </c>
      <c r="AP1047" t="s">
        <v>3631</v>
      </c>
      <c r="AQ1047" t="s">
        <v>3632</v>
      </c>
      <c r="AR1047" t="s">
        <v>3633</v>
      </c>
      <c r="AS1047" t="s">
        <v>3634</v>
      </c>
      <c r="AT1047" s="44" t="s">
        <v>229</v>
      </c>
      <c r="AU1047" t="s">
        <v>230</v>
      </c>
      <c r="AV1047" t="s">
        <v>4490</v>
      </c>
      <c r="AW1047" t="s">
        <v>4490</v>
      </c>
      <c r="AX1047" t="s">
        <v>3674</v>
      </c>
      <c r="AY1047" t="s">
        <v>4490</v>
      </c>
      <c r="AZ1047" t="s">
        <v>4491</v>
      </c>
      <c r="BA1047" t="s">
        <v>3630</v>
      </c>
      <c r="BB1047"/>
    </row>
    <row r="1048" spans="1:54" s="12" customFormat="1" x14ac:dyDescent="0.45">
      <c r="A1048" s="11">
        <v>45757.496863425928</v>
      </c>
      <c r="B1048" s="12">
        <v>412819044</v>
      </c>
      <c r="C1048" s="12" t="s">
        <v>3565</v>
      </c>
      <c r="D1048" s="12">
        <v>1</v>
      </c>
      <c r="E1048" s="12" t="s">
        <v>65</v>
      </c>
      <c r="F1048" s="12" t="s">
        <v>2280</v>
      </c>
      <c r="G1048" s="12">
        <v>4437</v>
      </c>
      <c r="H1048" s="12" t="s">
        <v>2274</v>
      </c>
      <c r="I1048" s="12">
        <v>1992</v>
      </c>
      <c r="J1048" s="12" t="s">
        <v>2275</v>
      </c>
      <c r="K1048" s="12" t="s">
        <v>2276</v>
      </c>
      <c r="L1048" s="12" t="s">
        <v>2277</v>
      </c>
      <c r="M1048" s="12" t="s">
        <v>39</v>
      </c>
      <c r="N1048" s="12" t="s">
        <v>178</v>
      </c>
      <c r="O1048" s="12" t="s">
        <v>568</v>
      </c>
      <c r="P1048" s="12" t="s">
        <v>1879</v>
      </c>
      <c r="Q1048" s="12">
        <v>0</v>
      </c>
      <c r="R1048" s="12">
        <v>44.806877</v>
      </c>
      <c r="S1048" s="12">
        <v>76.276695000000004</v>
      </c>
      <c r="T1048" s="12" t="s">
        <v>2278</v>
      </c>
      <c r="U1048" s="12" t="s">
        <v>2279</v>
      </c>
      <c r="V1048" s="12" t="s">
        <v>106</v>
      </c>
      <c r="X1048" s="12">
        <v>1000</v>
      </c>
      <c r="Y1048" s="12">
        <v>1973</v>
      </c>
      <c r="Z1048" s="12">
        <v>5</v>
      </c>
      <c r="AA1048" s="12">
        <v>4</v>
      </c>
      <c r="AG1048" s="12" t="s">
        <v>670</v>
      </c>
      <c r="AI1048" s="12" t="s">
        <v>229</v>
      </c>
      <c r="AJ1048" s="12" t="s">
        <v>230</v>
      </c>
      <c r="AK1048" s="12" t="s">
        <v>481</v>
      </c>
      <c r="AL1048" s="12" t="b">
        <v>1</v>
      </c>
      <c r="AM1048" s="12" t="b">
        <v>1</v>
      </c>
      <c r="AN1048" s="12" t="s">
        <v>455</v>
      </c>
      <c r="AP1048" t="s">
        <v>3631</v>
      </c>
      <c r="AQ1048" t="s">
        <v>3632</v>
      </c>
      <c r="AR1048" t="s">
        <v>3633</v>
      </c>
      <c r="AS1048" t="s">
        <v>3634</v>
      </c>
      <c r="AT1048" s="44" t="s">
        <v>229</v>
      </c>
      <c r="AU1048" t="s">
        <v>230</v>
      </c>
      <c r="AV1048" t="s">
        <v>4490</v>
      </c>
      <c r="AW1048" t="s">
        <v>4490</v>
      </c>
      <c r="AX1048" t="s">
        <v>3674</v>
      </c>
      <c r="AY1048" t="s">
        <v>4490</v>
      </c>
      <c r="AZ1048" t="s">
        <v>4491</v>
      </c>
      <c r="BA1048" t="s">
        <v>3630</v>
      </c>
      <c r="BB1048" t="s">
        <v>4698</v>
      </c>
    </row>
    <row r="1049" spans="1:54" s="12" customFormat="1" x14ac:dyDescent="0.45">
      <c r="A1049" s="11">
        <v>45757.49600694445</v>
      </c>
      <c r="B1049" s="12">
        <v>412819044</v>
      </c>
      <c r="C1049" s="12" t="s">
        <v>3565</v>
      </c>
      <c r="D1049" s="12">
        <v>1</v>
      </c>
      <c r="E1049" s="12" t="s">
        <v>51</v>
      </c>
      <c r="F1049" s="12" t="s">
        <v>812</v>
      </c>
      <c r="G1049" s="12">
        <v>4437</v>
      </c>
      <c r="H1049" s="12" t="s">
        <v>2274</v>
      </c>
      <c r="I1049" s="12">
        <v>1992</v>
      </c>
      <c r="J1049" s="12" t="s">
        <v>2275</v>
      </c>
      <c r="K1049" s="12" t="s">
        <v>2276</v>
      </c>
      <c r="L1049" s="12" t="s">
        <v>2277</v>
      </c>
      <c r="M1049" s="12" t="s">
        <v>39</v>
      </c>
      <c r="N1049" s="12" t="s">
        <v>178</v>
      </c>
      <c r="O1049" s="12" t="s">
        <v>568</v>
      </c>
      <c r="P1049" s="12" t="s">
        <v>1879</v>
      </c>
      <c r="Q1049" s="12">
        <v>0</v>
      </c>
      <c r="R1049" s="12">
        <v>44.806877</v>
      </c>
      <c r="S1049" s="12">
        <v>76.276695000000004</v>
      </c>
      <c r="T1049" s="12" t="s">
        <v>2278</v>
      </c>
      <c r="U1049" s="12" t="s">
        <v>2279</v>
      </c>
      <c r="V1049" s="12" t="s">
        <v>106</v>
      </c>
      <c r="X1049" s="12">
        <v>1000</v>
      </c>
      <c r="Y1049" s="12">
        <v>1973</v>
      </c>
      <c r="Z1049" s="12">
        <v>5</v>
      </c>
      <c r="AA1049" s="12">
        <v>4</v>
      </c>
      <c r="AG1049" s="12" t="s">
        <v>670</v>
      </c>
      <c r="AI1049" s="12" t="s">
        <v>229</v>
      </c>
      <c r="AJ1049" s="12" t="s">
        <v>230</v>
      </c>
      <c r="AK1049" s="12" t="s">
        <v>481</v>
      </c>
      <c r="AL1049" s="12" t="b">
        <v>1</v>
      </c>
      <c r="AM1049" s="12" t="b">
        <v>1</v>
      </c>
      <c r="AN1049" s="12" t="s">
        <v>462</v>
      </c>
      <c r="AP1049" t="s">
        <v>3631</v>
      </c>
      <c r="AQ1049" t="s">
        <v>3632</v>
      </c>
      <c r="AR1049" t="s">
        <v>3633</v>
      </c>
      <c r="AS1049" t="s">
        <v>3634</v>
      </c>
      <c r="AT1049" s="28" t="s">
        <v>229</v>
      </c>
      <c r="AU1049" t="s">
        <v>230</v>
      </c>
      <c r="AV1049" t="s">
        <v>4490</v>
      </c>
      <c r="AW1049" t="s">
        <v>4490</v>
      </c>
      <c r="AX1049" t="s">
        <v>3674</v>
      </c>
      <c r="AY1049" t="s">
        <v>4490</v>
      </c>
      <c r="AZ1049" t="s">
        <v>4491</v>
      </c>
      <c r="BA1049" t="s">
        <v>3630</v>
      </c>
      <c r="BB1049" t="s">
        <v>4724</v>
      </c>
    </row>
    <row r="1050" spans="1:54" s="12" customFormat="1" x14ac:dyDescent="0.45">
      <c r="A1050" s="11">
        <v>45757.493483796286</v>
      </c>
      <c r="B1050" s="12">
        <v>412819044</v>
      </c>
      <c r="C1050" s="12" t="s">
        <v>3565</v>
      </c>
      <c r="D1050" s="12">
        <v>3</v>
      </c>
      <c r="E1050" s="12" t="s">
        <v>265</v>
      </c>
      <c r="F1050" s="12" t="s">
        <v>812</v>
      </c>
      <c r="G1050" s="12">
        <v>4437</v>
      </c>
      <c r="H1050" s="12" t="s">
        <v>2274</v>
      </c>
      <c r="I1050" s="12">
        <v>1992</v>
      </c>
      <c r="J1050" s="12" t="s">
        <v>2275</v>
      </c>
      <c r="K1050" s="12" t="s">
        <v>2276</v>
      </c>
      <c r="L1050" s="12" t="s">
        <v>2277</v>
      </c>
      <c r="M1050" s="12" t="s">
        <v>39</v>
      </c>
      <c r="N1050" s="12" t="s">
        <v>178</v>
      </c>
      <c r="O1050" s="12" t="s">
        <v>847</v>
      </c>
      <c r="P1050" s="12" t="s">
        <v>2281</v>
      </c>
      <c r="Q1050" s="12">
        <v>0</v>
      </c>
      <c r="R1050" s="12">
        <v>43.516373999999999</v>
      </c>
      <c r="S1050" s="12">
        <v>78.723861999999997</v>
      </c>
      <c r="T1050" s="12" t="s">
        <v>2282</v>
      </c>
      <c r="U1050" s="12" t="s">
        <v>2283</v>
      </c>
      <c r="V1050" s="12" t="s">
        <v>106</v>
      </c>
      <c r="W1050" s="12" t="s">
        <v>2284</v>
      </c>
      <c r="X1050" s="12">
        <v>2500</v>
      </c>
      <c r="Y1050" s="12">
        <v>1990</v>
      </c>
      <c r="Z1050" s="12">
        <v>4</v>
      </c>
      <c r="AA1050" s="12">
        <v>12</v>
      </c>
      <c r="AG1050" s="12" t="s">
        <v>2285</v>
      </c>
      <c r="AI1050" s="12" t="s">
        <v>229</v>
      </c>
      <c r="AJ1050" s="12" t="s">
        <v>230</v>
      </c>
      <c r="AK1050" s="12" t="s">
        <v>231</v>
      </c>
      <c r="AL1050" s="12" t="b">
        <v>1</v>
      </c>
      <c r="AM1050" s="12" t="b">
        <v>1</v>
      </c>
      <c r="AN1050" s="12" t="s">
        <v>455</v>
      </c>
      <c r="AP1050" t="s">
        <v>3631</v>
      </c>
      <c r="AQ1050" t="s">
        <v>3632</v>
      </c>
      <c r="AR1050" t="s">
        <v>3633</v>
      </c>
      <c r="AS1050" t="s">
        <v>3634</v>
      </c>
      <c r="AT1050" s="44" t="s">
        <v>229</v>
      </c>
      <c r="AU1050" t="s">
        <v>230</v>
      </c>
      <c r="AV1050" t="s">
        <v>3672</v>
      </c>
      <c r="AW1050" t="s">
        <v>3672</v>
      </c>
      <c r="AX1050" t="s">
        <v>3674</v>
      </c>
      <c r="AY1050" t="s">
        <v>3672</v>
      </c>
      <c r="AZ1050" t="s">
        <v>3673</v>
      </c>
      <c r="BA1050" t="s">
        <v>3630</v>
      </c>
      <c r="BB1050"/>
    </row>
    <row r="1051" spans="1:54" s="12" customFormat="1" x14ac:dyDescent="0.45">
      <c r="A1051" s="11">
        <v>45757.491747685177</v>
      </c>
      <c r="B1051" s="12">
        <v>412819044</v>
      </c>
      <c r="C1051" s="12" t="s">
        <v>3565</v>
      </c>
      <c r="D1051" s="12">
        <v>1</v>
      </c>
      <c r="E1051" s="12" t="s">
        <v>51</v>
      </c>
      <c r="F1051" s="12" t="s">
        <v>812</v>
      </c>
      <c r="G1051" s="12">
        <v>4437</v>
      </c>
      <c r="H1051" s="12" t="s">
        <v>2274</v>
      </c>
      <c r="I1051" s="12">
        <v>1992</v>
      </c>
      <c r="J1051" s="12" t="s">
        <v>2275</v>
      </c>
      <c r="K1051" s="12" t="s">
        <v>2276</v>
      </c>
      <c r="L1051" s="12" t="s">
        <v>2277</v>
      </c>
      <c r="M1051" s="12" t="s">
        <v>39</v>
      </c>
      <c r="N1051" s="12" t="s">
        <v>178</v>
      </c>
      <c r="O1051" s="12" t="s">
        <v>847</v>
      </c>
      <c r="P1051" s="12" t="s">
        <v>2281</v>
      </c>
      <c r="Q1051" s="12">
        <v>0</v>
      </c>
      <c r="R1051" s="12">
        <v>43.516373999999999</v>
      </c>
      <c r="S1051" s="12">
        <v>78.723861999999997</v>
      </c>
      <c r="T1051" s="12" t="s">
        <v>2282</v>
      </c>
      <c r="U1051" s="12" t="s">
        <v>2283</v>
      </c>
      <c r="V1051" s="12" t="s">
        <v>106</v>
      </c>
      <c r="W1051" s="12" t="s">
        <v>2284</v>
      </c>
      <c r="X1051" s="12">
        <v>2500</v>
      </c>
      <c r="Y1051" s="12">
        <v>1990</v>
      </c>
      <c r="Z1051" s="12">
        <v>4</v>
      </c>
      <c r="AA1051" s="12">
        <v>12</v>
      </c>
      <c r="AG1051" s="12" t="s">
        <v>2285</v>
      </c>
      <c r="AI1051" s="12" t="s">
        <v>229</v>
      </c>
      <c r="AJ1051" s="12" t="s">
        <v>230</v>
      </c>
      <c r="AK1051" s="12" t="s">
        <v>231</v>
      </c>
      <c r="AL1051" s="12" t="b">
        <v>1</v>
      </c>
      <c r="AM1051" s="12" t="b">
        <v>1</v>
      </c>
      <c r="AN1051" s="12" t="s">
        <v>462</v>
      </c>
      <c r="AP1051" t="s">
        <v>3631</v>
      </c>
      <c r="AQ1051" t="s">
        <v>3632</v>
      </c>
      <c r="AR1051" t="s">
        <v>3633</v>
      </c>
      <c r="AS1051" t="s">
        <v>3634</v>
      </c>
      <c r="AT1051" s="28" t="s">
        <v>229</v>
      </c>
      <c r="AU1051" t="s">
        <v>230</v>
      </c>
      <c r="AV1051" t="s">
        <v>3672</v>
      </c>
      <c r="AW1051" t="s">
        <v>3672</v>
      </c>
      <c r="AX1051" t="s">
        <v>3674</v>
      </c>
      <c r="AY1051" t="s">
        <v>3672</v>
      </c>
      <c r="AZ1051" t="s">
        <v>3673</v>
      </c>
      <c r="BA1051" t="s">
        <v>3630</v>
      </c>
      <c r="BB1051" t="s">
        <v>4724</v>
      </c>
    </row>
    <row r="1052" spans="1:54" s="12" customFormat="1" x14ac:dyDescent="0.45">
      <c r="A1052" s="11">
        <v>45757.485266203701</v>
      </c>
      <c r="B1052" s="12">
        <v>412819044</v>
      </c>
      <c r="C1052" s="12" t="s">
        <v>3565</v>
      </c>
      <c r="D1052" s="12">
        <v>12</v>
      </c>
      <c r="E1052" s="12" t="s">
        <v>2291</v>
      </c>
      <c r="F1052" s="12" t="s">
        <v>812</v>
      </c>
      <c r="G1052" s="12">
        <v>4437</v>
      </c>
      <c r="H1052" s="12" t="s">
        <v>2274</v>
      </c>
      <c r="I1052" s="12">
        <v>1992</v>
      </c>
      <c r="J1052" s="12" t="s">
        <v>2275</v>
      </c>
      <c r="K1052" s="12" t="s">
        <v>2276</v>
      </c>
      <c r="L1052" s="12" t="s">
        <v>2277</v>
      </c>
      <c r="M1052" s="12" t="s">
        <v>39</v>
      </c>
      <c r="N1052" s="12" t="s">
        <v>674</v>
      </c>
      <c r="O1052" s="12" t="s">
        <v>568</v>
      </c>
      <c r="P1052" s="12" t="s">
        <v>2286</v>
      </c>
      <c r="Q1052" s="12">
        <v>0</v>
      </c>
      <c r="R1052" s="12">
        <v>43.198996000000001</v>
      </c>
      <c r="S1052" s="12">
        <v>76.624820999999997</v>
      </c>
      <c r="T1052" s="12" t="s">
        <v>2287</v>
      </c>
      <c r="U1052" s="12" t="s">
        <v>2288</v>
      </c>
      <c r="V1052" s="12" t="s">
        <v>106</v>
      </c>
      <c r="X1052" s="12">
        <v>3000</v>
      </c>
      <c r="Y1052" s="12">
        <v>1979</v>
      </c>
      <c r="Z1052" s="12">
        <v>6</v>
      </c>
      <c r="AA1052" s="12">
        <v>7</v>
      </c>
      <c r="AB1052" s="12">
        <v>1979</v>
      </c>
      <c r="AC1052" s="12">
        <v>6</v>
      </c>
      <c r="AD1052" s="12">
        <v>27</v>
      </c>
      <c r="AG1052" s="12" t="s">
        <v>2289</v>
      </c>
      <c r="AI1052" s="12" t="s">
        <v>229</v>
      </c>
      <c r="AJ1052" s="12" t="s">
        <v>230</v>
      </c>
      <c r="AK1052" s="12" t="s">
        <v>2290</v>
      </c>
      <c r="AL1052" s="12" t="b">
        <v>1</v>
      </c>
      <c r="AM1052" s="12" t="b">
        <v>0</v>
      </c>
      <c r="AP1052" t="s">
        <v>3631</v>
      </c>
      <c r="AQ1052" t="s">
        <v>3632</v>
      </c>
      <c r="AR1052" t="s">
        <v>3633</v>
      </c>
      <c r="AS1052" t="s">
        <v>3634</v>
      </c>
      <c r="AT1052" s="44" t="s">
        <v>229</v>
      </c>
      <c r="AU1052" t="s">
        <v>230</v>
      </c>
      <c r="AV1052" t="s">
        <v>4492</v>
      </c>
      <c r="AW1052" t="s">
        <v>4492</v>
      </c>
      <c r="AX1052" t="s">
        <v>4494</v>
      </c>
      <c r="AY1052" t="s">
        <v>4492</v>
      </c>
      <c r="AZ1052" t="s">
        <v>4493</v>
      </c>
      <c r="BA1052" t="s">
        <v>3630</v>
      </c>
      <c r="BB1052"/>
    </row>
    <row r="1053" spans="1:54" s="12" customFormat="1" x14ac:dyDescent="0.45">
      <c r="A1053" s="11">
        <v>45757.483078703714</v>
      </c>
      <c r="B1053" s="12">
        <v>412819044</v>
      </c>
      <c r="C1053" s="12" t="s">
        <v>3565</v>
      </c>
      <c r="D1053" s="12">
        <v>1</v>
      </c>
      <c r="E1053" s="12" t="s">
        <v>65</v>
      </c>
      <c r="F1053" s="12" t="s">
        <v>812</v>
      </c>
      <c r="G1053" s="12">
        <v>4437</v>
      </c>
      <c r="H1053" s="12" t="s">
        <v>2274</v>
      </c>
      <c r="I1053" s="12">
        <v>1992</v>
      </c>
      <c r="J1053" s="12" t="s">
        <v>2275</v>
      </c>
      <c r="K1053" s="12" t="s">
        <v>2276</v>
      </c>
      <c r="L1053" s="12" t="s">
        <v>2277</v>
      </c>
      <c r="M1053" s="12" t="s">
        <v>39</v>
      </c>
      <c r="N1053" s="12" t="s">
        <v>674</v>
      </c>
      <c r="O1053" s="12" t="s">
        <v>568</v>
      </c>
      <c r="P1053" s="12" t="s">
        <v>2269</v>
      </c>
      <c r="Q1053" s="12">
        <v>0</v>
      </c>
      <c r="R1053" s="12">
        <v>44.372377999999998</v>
      </c>
      <c r="S1053" s="12">
        <v>76.707903999999999</v>
      </c>
      <c r="T1053" s="12" t="s">
        <v>2270</v>
      </c>
      <c r="U1053" s="12" t="s">
        <v>2271</v>
      </c>
      <c r="V1053" s="12" t="s">
        <v>106</v>
      </c>
      <c r="X1053" s="12">
        <v>10000</v>
      </c>
      <c r="Y1053" s="12">
        <v>1978</v>
      </c>
      <c r="Z1053" s="12">
        <v>6</v>
      </c>
      <c r="AA1053" s="12">
        <v>6</v>
      </c>
      <c r="AE1053" s="12" t="s">
        <v>2272</v>
      </c>
      <c r="AG1053" s="12" t="s">
        <v>2273</v>
      </c>
      <c r="AI1053" s="12" t="s">
        <v>229</v>
      </c>
      <c r="AJ1053" s="12" t="s">
        <v>230</v>
      </c>
      <c r="AK1053" s="12" t="s">
        <v>2290</v>
      </c>
      <c r="AL1053" s="12" t="b">
        <v>1</v>
      </c>
      <c r="AM1053" s="12" t="b">
        <v>0</v>
      </c>
      <c r="AP1053" t="s">
        <v>3631</v>
      </c>
      <c r="AQ1053" t="s">
        <v>3632</v>
      </c>
      <c r="AR1053" t="s">
        <v>3633</v>
      </c>
      <c r="AS1053" t="s">
        <v>3634</v>
      </c>
      <c r="AT1053" s="44" t="s">
        <v>229</v>
      </c>
      <c r="AU1053" t="s">
        <v>230</v>
      </c>
      <c r="AV1053" t="s">
        <v>4492</v>
      </c>
      <c r="AW1053" t="s">
        <v>4492</v>
      </c>
      <c r="AX1053" t="s">
        <v>4494</v>
      </c>
      <c r="AY1053" t="s">
        <v>4492</v>
      </c>
      <c r="AZ1053" t="s">
        <v>4493</v>
      </c>
      <c r="BA1053" t="s">
        <v>3630</v>
      </c>
      <c r="BB1053"/>
    </row>
    <row r="1054" spans="1:54" s="12" customFormat="1" x14ac:dyDescent="0.45">
      <c r="A1054" s="11">
        <v>45757.474756944437</v>
      </c>
      <c r="B1054" s="12">
        <v>412819044</v>
      </c>
      <c r="C1054" s="12" t="s">
        <v>3565</v>
      </c>
      <c r="D1054" s="12">
        <v>7</v>
      </c>
      <c r="E1054" s="12" t="s">
        <v>930</v>
      </c>
      <c r="F1054" s="12" t="s">
        <v>812</v>
      </c>
      <c r="G1054" s="12">
        <v>4437</v>
      </c>
      <c r="H1054" s="12" t="s">
        <v>2274</v>
      </c>
      <c r="I1054" s="12">
        <v>1992</v>
      </c>
      <c r="J1054" s="12" t="s">
        <v>2275</v>
      </c>
      <c r="K1054" s="12" t="s">
        <v>2276</v>
      </c>
      <c r="L1054" s="12" t="s">
        <v>2277</v>
      </c>
      <c r="M1054" s="12" t="s">
        <v>39</v>
      </c>
      <c r="N1054" s="12" t="s">
        <v>178</v>
      </c>
      <c r="O1054" s="12" t="s">
        <v>674</v>
      </c>
      <c r="P1054" s="12" t="s">
        <v>674</v>
      </c>
      <c r="Q1054" s="12">
        <v>0</v>
      </c>
      <c r="R1054" s="12">
        <v>43.250720000000001</v>
      </c>
      <c r="S1054" s="12">
        <v>76.926940999999999</v>
      </c>
      <c r="T1054" s="12" t="s">
        <v>2292</v>
      </c>
      <c r="U1054" s="12" t="s">
        <v>2293</v>
      </c>
      <c r="V1054" s="12" t="s">
        <v>106</v>
      </c>
      <c r="X1054" s="12">
        <v>6000</v>
      </c>
      <c r="Y1054" s="12">
        <v>1979</v>
      </c>
      <c r="Z1054" s="12">
        <v>6</v>
      </c>
      <c r="AA1054" s="12">
        <v>14</v>
      </c>
      <c r="AB1054" s="12">
        <v>1979</v>
      </c>
      <c r="AC1054" s="12">
        <v>7</v>
      </c>
      <c r="AD1054" s="12">
        <v>13</v>
      </c>
      <c r="AG1054" s="12" t="s">
        <v>2289</v>
      </c>
      <c r="AI1054" s="12" t="s">
        <v>229</v>
      </c>
      <c r="AJ1054" s="12" t="s">
        <v>230</v>
      </c>
      <c r="AK1054" s="12" t="s">
        <v>2294</v>
      </c>
      <c r="AL1054" s="12" t="b">
        <v>1</v>
      </c>
      <c r="AM1054" s="12" t="b">
        <v>0</v>
      </c>
      <c r="AP1054" t="s">
        <v>3631</v>
      </c>
      <c r="AQ1054" t="s">
        <v>3632</v>
      </c>
      <c r="AR1054" t="s">
        <v>3633</v>
      </c>
      <c r="AS1054" t="s">
        <v>3634</v>
      </c>
      <c r="AT1054" s="44" t="s">
        <v>229</v>
      </c>
      <c r="AU1054" t="s">
        <v>230</v>
      </c>
      <c r="AV1054" t="s">
        <v>4495</v>
      </c>
      <c r="AW1054" t="s">
        <v>4495</v>
      </c>
      <c r="AX1054" t="s">
        <v>4497</v>
      </c>
      <c r="AY1054" t="s">
        <v>4495</v>
      </c>
      <c r="AZ1054" t="s">
        <v>4496</v>
      </c>
      <c r="BA1054" t="s">
        <v>3630</v>
      </c>
      <c r="BB1054"/>
    </row>
    <row r="1055" spans="1:54" s="12" customFormat="1" x14ac:dyDescent="0.45">
      <c r="A1055" s="11">
        <v>45757.471215277779</v>
      </c>
      <c r="B1055" s="12">
        <v>412819044</v>
      </c>
      <c r="C1055" s="12" t="s">
        <v>3565</v>
      </c>
      <c r="D1055" s="12">
        <v>6</v>
      </c>
      <c r="E1055" s="12" t="s">
        <v>2297</v>
      </c>
      <c r="F1055" s="12" t="s">
        <v>812</v>
      </c>
      <c r="G1055" s="12">
        <v>4437</v>
      </c>
      <c r="H1055" s="12" t="s">
        <v>2274</v>
      </c>
      <c r="I1055" s="12">
        <v>1992</v>
      </c>
      <c r="J1055" s="12" t="s">
        <v>2275</v>
      </c>
      <c r="K1055" s="12" t="s">
        <v>2276</v>
      </c>
      <c r="L1055" s="12" t="s">
        <v>2277</v>
      </c>
      <c r="M1055" s="12" t="s">
        <v>39</v>
      </c>
      <c r="N1055" s="12" t="s">
        <v>77</v>
      </c>
      <c r="O1055" s="12" t="s">
        <v>674</v>
      </c>
      <c r="P1055" s="12" t="s">
        <v>2295</v>
      </c>
      <c r="Q1055" s="12">
        <v>0</v>
      </c>
      <c r="R1055" s="12">
        <v>43.198996000000001</v>
      </c>
      <c r="S1055" s="12">
        <v>76.624820999999997</v>
      </c>
      <c r="T1055" s="12" t="s">
        <v>2287</v>
      </c>
      <c r="U1055" s="12" t="s">
        <v>2288</v>
      </c>
      <c r="V1055" s="12" t="s">
        <v>106</v>
      </c>
      <c r="X1055" s="12">
        <v>1500</v>
      </c>
      <c r="Y1055" s="12">
        <v>1979</v>
      </c>
      <c r="Z1055" s="12">
        <v>6</v>
      </c>
      <c r="AA1055" s="12">
        <v>7</v>
      </c>
      <c r="AB1055" s="12">
        <v>1979</v>
      </c>
      <c r="AC1055" s="12">
        <v>6</v>
      </c>
      <c r="AD1055" s="12">
        <v>22</v>
      </c>
      <c r="AG1055" s="12" t="s">
        <v>2289</v>
      </c>
      <c r="AI1055" s="12" t="s">
        <v>229</v>
      </c>
      <c r="AJ1055" s="12" t="s">
        <v>230</v>
      </c>
      <c r="AK1055" s="12" t="s">
        <v>2296</v>
      </c>
      <c r="AL1055" s="12" t="b">
        <v>1</v>
      </c>
      <c r="AM1055" s="12" t="b">
        <v>0</v>
      </c>
      <c r="AP1055" t="s">
        <v>3631</v>
      </c>
      <c r="AQ1055" t="s">
        <v>3632</v>
      </c>
      <c r="AR1055" t="s">
        <v>3633</v>
      </c>
      <c r="AS1055" t="s">
        <v>3634</v>
      </c>
      <c r="AT1055" s="44" t="s">
        <v>229</v>
      </c>
      <c r="AU1055" t="s">
        <v>230</v>
      </c>
      <c r="AV1055" t="s">
        <v>4498</v>
      </c>
      <c r="AW1055" t="s">
        <v>4498</v>
      </c>
      <c r="AX1055" t="s">
        <v>4500</v>
      </c>
      <c r="AY1055" t="s">
        <v>4498</v>
      </c>
      <c r="AZ1055" t="s">
        <v>4499</v>
      </c>
      <c r="BA1055" t="s">
        <v>3630</v>
      </c>
      <c r="BB1055"/>
    </row>
    <row r="1056" spans="1:54" x14ac:dyDescent="0.45">
      <c r="A1056" s="1">
        <v>45757.468807870369</v>
      </c>
      <c r="B1056">
        <v>911269241</v>
      </c>
      <c r="C1056" t="s">
        <v>3567</v>
      </c>
      <c r="D1056">
        <v>1</v>
      </c>
      <c r="E1056" t="s">
        <v>65</v>
      </c>
      <c r="F1056" t="s">
        <v>2305</v>
      </c>
      <c r="G1056">
        <v>3385</v>
      </c>
      <c r="H1056" t="s">
        <v>2306</v>
      </c>
      <c r="I1056">
        <v>1987</v>
      </c>
      <c r="J1056" t="s">
        <v>2307</v>
      </c>
      <c r="K1056" t="s">
        <v>2308</v>
      </c>
      <c r="L1056" t="s">
        <v>2309</v>
      </c>
      <c r="M1056" t="s">
        <v>2298</v>
      </c>
      <c r="N1056" t="s">
        <v>2299</v>
      </c>
      <c r="O1056" t="s">
        <v>40</v>
      </c>
      <c r="P1056" t="s">
        <v>2300</v>
      </c>
      <c r="Q1056">
        <v>0</v>
      </c>
      <c r="V1056" t="s">
        <v>119</v>
      </c>
      <c r="Y1056">
        <v>1980</v>
      </c>
      <c r="Z1056">
        <v>6</v>
      </c>
      <c r="AA1056">
        <v>25</v>
      </c>
      <c r="AB1056">
        <v>1980</v>
      </c>
      <c r="AC1056">
        <v>6</v>
      </c>
      <c r="AD1056">
        <v>30</v>
      </c>
      <c r="AG1056" t="s">
        <v>2301</v>
      </c>
      <c r="AI1056" t="s">
        <v>207</v>
      </c>
      <c r="AJ1056" t="s">
        <v>2302</v>
      </c>
      <c r="AK1056" t="s">
        <v>2303</v>
      </c>
      <c r="AL1056" t="b">
        <v>1</v>
      </c>
      <c r="AM1056" t="b">
        <v>1</v>
      </c>
      <c r="AN1056" t="s">
        <v>462</v>
      </c>
      <c r="AP1056" t="s">
        <v>3631</v>
      </c>
      <c r="AQ1056" t="s">
        <v>3632</v>
      </c>
      <c r="AR1056" t="s">
        <v>3633</v>
      </c>
      <c r="AS1056" t="s">
        <v>3634</v>
      </c>
      <c r="AT1056" s="28" t="s">
        <v>207</v>
      </c>
      <c r="AU1056" t="s">
        <v>2302</v>
      </c>
      <c r="AV1056" t="s">
        <v>4501</v>
      </c>
      <c r="AW1056" t="s">
        <v>4501</v>
      </c>
      <c r="AX1056" t="s">
        <v>2304</v>
      </c>
      <c r="AY1056" t="s">
        <v>4501</v>
      </c>
      <c r="AZ1056" t="s">
        <v>4502</v>
      </c>
      <c r="BA1056" t="s">
        <v>3630</v>
      </c>
      <c r="BB1056" t="s">
        <v>4724</v>
      </c>
    </row>
    <row r="1057" spans="1:54" x14ac:dyDescent="0.45">
      <c r="A1057" s="1">
        <v>45757.466296296298</v>
      </c>
      <c r="B1057">
        <v>911269241</v>
      </c>
      <c r="C1057" t="s">
        <v>3567</v>
      </c>
      <c r="D1057">
        <v>1</v>
      </c>
      <c r="E1057" t="s">
        <v>65</v>
      </c>
      <c r="F1057" t="s">
        <v>2315</v>
      </c>
      <c r="G1057">
        <v>3385</v>
      </c>
      <c r="H1057" t="s">
        <v>2306</v>
      </c>
      <c r="I1057">
        <v>1987</v>
      </c>
      <c r="J1057" t="s">
        <v>2307</v>
      </c>
      <c r="K1057" t="s">
        <v>2308</v>
      </c>
      <c r="L1057" t="s">
        <v>2309</v>
      </c>
      <c r="M1057" t="s">
        <v>2298</v>
      </c>
      <c r="N1057" t="s">
        <v>2310</v>
      </c>
      <c r="O1057" t="s">
        <v>40</v>
      </c>
      <c r="P1057" t="s">
        <v>2311</v>
      </c>
      <c r="Q1057">
        <v>0</v>
      </c>
      <c r="V1057" t="s">
        <v>119</v>
      </c>
      <c r="Y1057">
        <v>1983</v>
      </c>
      <c r="Z1057">
        <v>8</v>
      </c>
      <c r="AA1057">
        <v>4</v>
      </c>
      <c r="AB1057"/>
      <c r="AC1057"/>
      <c r="AD1057"/>
      <c r="AE1057" t="s">
        <v>2312</v>
      </c>
      <c r="AG1057" t="s">
        <v>2313</v>
      </c>
      <c r="AI1057" t="s">
        <v>207</v>
      </c>
      <c r="AJ1057" t="s">
        <v>2302</v>
      </c>
      <c r="AK1057" t="s">
        <v>2314</v>
      </c>
      <c r="AL1057" t="b">
        <v>1</v>
      </c>
      <c r="AM1057" t="b">
        <v>0</v>
      </c>
      <c r="AP1057" t="s">
        <v>3631</v>
      </c>
      <c r="AQ1057" t="s">
        <v>3632</v>
      </c>
      <c r="AR1057" t="s">
        <v>3633</v>
      </c>
      <c r="AS1057" t="s">
        <v>3634</v>
      </c>
      <c r="AT1057" s="44" t="s">
        <v>207</v>
      </c>
      <c r="AU1057" t="s">
        <v>2302</v>
      </c>
      <c r="AV1057" t="s">
        <v>4503</v>
      </c>
      <c r="AW1057" t="s">
        <v>4503</v>
      </c>
      <c r="AX1057" t="s">
        <v>4505</v>
      </c>
      <c r="AY1057" t="s">
        <v>4503</v>
      </c>
      <c r="AZ1057" t="s">
        <v>4504</v>
      </c>
      <c r="BA1057" t="s">
        <v>3630</v>
      </c>
    </row>
    <row r="1058" spans="1:54" x14ac:dyDescent="0.45">
      <c r="A1058" s="1">
        <v>45757.465671296297</v>
      </c>
      <c r="B1058">
        <v>911269241</v>
      </c>
      <c r="C1058" t="s">
        <v>3567</v>
      </c>
      <c r="D1058">
        <v>1</v>
      </c>
      <c r="E1058" t="s">
        <v>65</v>
      </c>
      <c r="F1058" t="s">
        <v>2305</v>
      </c>
      <c r="G1058">
        <v>3385</v>
      </c>
      <c r="H1058" t="s">
        <v>2306</v>
      </c>
      <c r="I1058">
        <v>1987</v>
      </c>
      <c r="J1058" t="s">
        <v>2307</v>
      </c>
      <c r="K1058" t="s">
        <v>2308</v>
      </c>
      <c r="L1058" t="s">
        <v>2309</v>
      </c>
      <c r="M1058" t="s">
        <v>2298</v>
      </c>
      <c r="N1058" t="s">
        <v>2310</v>
      </c>
      <c r="O1058" t="s">
        <v>40</v>
      </c>
      <c r="P1058" t="s">
        <v>2311</v>
      </c>
      <c r="Q1058">
        <v>0</v>
      </c>
      <c r="V1058" t="s">
        <v>119</v>
      </c>
      <c r="Y1058">
        <v>1983</v>
      </c>
      <c r="Z1058">
        <v>8</v>
      </c>
      <c r="AA1058">
        <v>1</v>
      </c>
      <c r="AB1058"/>
      <c r="AC1058"/>
      <c r="AD1058"/>
      <c r="AE1058" t="s">
        <v>2316</v>
      </c>
      <c r="AG1058" t="s">
        <v>2313</v>
      </c>
      <c r="AI1058" t="s">
        <v>207</v>
      </c>
      <c r="AJ1058" t="s">
        <v>2302</v>
      </c>
      <c r="AK1058" t="s">
        <v>2314</v>
      </c>
      <c r="AL1058" t="b">
        <v>1</v>
      </c>
      <c r="AM1058" t="b">
        <v>0</v>
      </c>
      <c r="AP1058" t="s">
        <v>3631</v>
      </c>
      <c r="AQ1058" t="s">
        <v>3632</v>
      </c>
      <c r="AR1058" t="s">
        <v>3633</v>
      </c>
      <c r="AS1058" t="s">
        <v>3634</v>
      </c>
      <c r="AT1058" s="44" t="s">
        <v>207</v>
      </c>
      <c r="AU1058" t="s">
        <v>2302</v>
      </c>
      <c r="AV1058" t="s">
        <v>4503</v>
      </c>
      <c r="AW1058" t="s">
        <v>4503</v>
      </c>
      <c r="AX1058" t="s">
        <v>4505</v>
      </c>
      <c r="AY1058" t="s">
        <v>4503</v>
      </c>
      <c r="AZ1058" t="s">
        <v>4504</v>
      </c>
      <c r="BA1058" t="s">
        <v>3630</v>
      </c>
    </row>
    <row r="1059" spans="1:54" x14ac:dyDescent="0.45">
      <c r="A1059" s="1">
        <v>45757.46503472222</v>
      </c>
      <c r="B1059">
        <v>911269241</v>
      </c>
      <c r="C1059" t="s">
        <v>3567</v>
      </c>
      <c r="D1059">
        <v>1</v>
      </c>
      <c r="E1059" t="s">
        <v>51</v>
      </c>
      <c r="F1059" t="s">
        <v>2305</v>
      </c>
      <c r="G1059">
        <v>3385</v>
      </c>
      <c r="H1059" t="s">
        <v>2306</v>
      </c>
      <c r="I1059">
        <v>1987</v>
      </c>
      <c r="J1059" t="s">
        <v>2307</v>
      </c>
      <c r="K1059" t="s">
        <v>2308</v>
      </c>
      <c r="L1059" t="s">
        <v>2309</v>
      </c>
      <c r="M1059" t="s">
        <v>2298</v>
      </c>
      <c r="N1059" t="s">
        <v>2310</v>
      </c>
      <c r="O1059" t="s">
        <v>40</v>
      </c>
      <c r="P1059" t="s">
        <v>2311</v>
      </c>
      <c r="Q1059">
        <v>0</v>
      </c>
      <c r="V1059" t="s">
        <v>119</v>
      </c>
      <c r="Y1059">
        <v>1983</v>
      </c>
      <c r="Z1059">
        <v>8</v>
      </c>
      <c r="AA1059">
        <v>8</v>
      </c>
      <c r="AB1059"/>
      <c r="AC1059"/>
      <c r="AD1059"/>
      <c r="AE1059" t="s">
        <v>2317</v>
      </c>
      <c r="AG1059" t="s">
        <v>2313</v>
      </c>
      <c r="AI1059" t="s">
        <v>207</v>
      </c>
      <c r="AJ1059" t="s">
        <v>2302</v>
      </c>
      <c r="AK1059" t="s">
        <v>2314</v>
      </c>
      <c r="AL1059" t="b">
        <v>1</v>
      </c>
      <c r="AM1059" t="b">
        <v>0</v>
      </c>
      <c r="AP1059" t="s">
        <v>3631</v>
      </c>
      <c r="AQ1059" t="s">
        <v>3632</v>
      </c>
      <c r="AR1059" t="s">
        <v>3633</v>
      </c>
      <c r="AS1059" t="s">
        <v>3634</v>
      </c>
      <c r="AT1059" s="44" t="s">
        <v>207</v>
      </c>
      <c r="AU1059" t="s">
        <v>2302</v>
      </c>
      <c r="AV1059" t="s">
        <v>4503</v>
      </c>
      <c r="AW1059" t="s">
        <v>4503</v>
      </c>
      <c r="AX1059" t="s">
        <v>4505</v>
      </c>
      <c r="AY1059" t="s">
        <v>4503</v>
      </c>
      <c r="AZ1059" t="s">
        <v>4504</v>
      </c>
      <c r="BA1059" t="s">
        <v>3630</v>
      </c>
    </row>
    <row r="1060" spans="1:54" x14ac:dyDescent="0.45">
      <c r="A1060" s="1">
        <v>45757.463518518518</v>
      </c>
      <c r="B1060">
        <v>911269241</v>
      </c>
      <c r="C1060" t="s">
        <v>3567</v>
      </c>
      <c r="D1060">
        <v>1</v>
      </c>
      <c r="E1060" t="s">
        <v>51</v>
      </c>
      <c r="F1060" t="s">
        <v>2305</v>
      </c>
      <c r="G1060">
        <v>3385</v>
      </c>
      <c r="H1060" t="s">
        <v>2306</v>
      </c>
      <c r="I1060">
        <v>1987</v>
      </c>
      <c r="J1060" t="s">
        <v>2307</v>
      </c>
      <c r="K1060" t="s">
        <v>2308</v>
      </c>
      <c r="L1060" t="s">
        <v>2309</v>
      </c>
      <c r="M1060" t="s">
        <v>2298</v>
      </c>
      <c r="N1060" t="s">
        <v>2318</v>
      </c>
      <c r="O1060" t="s">
        <v>40</v>
      </c>
      <c r="P1060" t="s">
        <v>2319</v>
      </c>
      <c r="Q1060">
        <v>0</v>
      </c>
      <c r="V1060" t="s">
        <v>119</v>
      </c>
      <c r="Y1060">
        <v>1984</v>
      </c>
      <c r="Z1060">
        <v>9</v>
      </c>
      <c r="AA1060">
        <v>3</v>
      </c>
      <c r="AB1060"/>
      <c r="AC1060"/>
      <c r="AD1060"/>
      <c r="AE1060" t="s">
        <v>2320</v>
      </c>
      <c r="AG1060" t="s">
        <v>2321</v>
      </c>
      <c r="AH1060" t="s">
        <v>2322</v>
      </c>
      <c r="AI1060" t="s">
        <v>207</v>
      </c>
      <c r="AJ1060" t="s">
        <v>2302</v>
      </c>
      <c r="AK1060" t="s">
        <v>2323</v>
      </c>
      <c r="AL1060" t="b">
        <v>1</v>
      </c>
      <c r="AM1060" t="b">
        <v>1</v>
      </c>
      <c r="AN1060" t="s">
        <v>165</v>
      </c>
      <c r="AP1060" t="s">
        <v>3631</v>
      </c>
      <c r="AQ1060" t="s">
        <v>3632</v>
      </c>
      <c r="AR1060" t="s">
        <v>3633</v>
      </c>
      <c r="AS1060" t="s">
        <v>3634</v>
      </c>
      <c r="AT1060" s="44" t="s">
        <v>207</v>
      </c>
      <c r="AU1060" t="s">
        <v>2302</v>
      </c>
      <c r="AV1060" t="s">
        <v>4506</v>
      </c>
      <c r="AW1060" t="s">
        <v>4506</v>
      </c>
      <c r="AX1060" t="s">
        <v>2304</v>
      </c>
      <c r="AY1060" t="s">
        <v>4506</v>
      </c>
      <c r="AZ1060" t="s">
        <v>4507</v>
      </c>
      <c r="BA1060" t="s">
        <v>3630</v>
      </c>
    </row>
    <row r="1061" spans="1:54" x14ac:dyDescent="0.45">
      <c r="A1061" s="1">
        <v>45757.461921296301</v>
      </c>
      <c r="B1061">
        <v>911269241</v>
      </c>
      <c r="C1061" t="s">
        <v>3567</v>
      </c>
      <c r="D1061">
        <v>11</v>
      </c>
      <c r="E1061" t="s">
        <v>646</v>
      </c>
      <c r="F1061" t="s">
        <v>2327</v>
      </c>
      <c r="G1061">
        <v>3385</v>
      </c>
      <c r="H1061" t="s">
        <v>2306</v>
      </c>
      <c r="I1061">
        <v>1987</v>
      </c>
      <c r="J1061" t="s">
        <v>2307</v>
      </c>
      <c r="K1061" t="s">
        <v>2308</v>
      </c>
      <c r="L1061" t="s">
        <v>2309</v>
      </c>
      <c r="M1061" t="s">
        <v>2298</v>
      </c>
      <c r="N1061" t="s">
        <v>2310</v>
      </c>
      <c r="O1061" t="s">
        <v>40</v>
      </c>
      <c r="P1061" t="s">
        <v>2324</v>
      </c>
      <c r="Q1061">
        <v>0</v>
      </c>
      <c r="V1061" t="s">
        <v>119</v>
      </c>
      <c r="Y1061">
        <v>1979</v>
      </c>
      <c r="Z1061">
        <v>9</v>
      </c>
      <c r="AA1061">
        <v>1</v>
      </c>
      <c r="AB1061">
        <v>1979</v>
      </c>
      <c r="AC1061">
        <v>9</v>
      </c>
      <c r="AD1061">
        <v>11</v>
      </c>
      <c r="AE1061" t="s">
        <v>2325</v>
      </c>
      <c r="AG1061" t="s">
        <v>2326</v>
      </c>
      <c r="AH1061" t="s">
        <v>192</v>
      </c>
      <c r="AI1061" t="s">
        <v>207</v>
      </c>
      <c r="AJ1061" t="s">
        <v>2302</v>
      </c>
      <c r="AK1061" t="s">
        <v>2323</v>
      </c>
      <c r="AL1061" t="b">
        <v>1</v>
      </c>
      <c r="AM1061" t="b">
        <v>1</v>
      </c>
      <c r="AN1061" t="s">
        <v>165</v>
      </c>
      <c r="AP1061" t="s">
        <v>3631</v>
      </c>
      <c r="AQ1061" t="s">
        <v>3632</v>
      </c>
      <c r="AR1061" t="s">
        <v>3633</v>
      </c>
      <c r="AS1061" t="s">
        <v>3634</v>
      </c>
      <c r="AT1061" s="44" t="s">
        <v>207</v>
      </c>
      <c r="AU1061" t="s">
        <v>2302</v>
      </c>
      <c r="AV1061" t="s">
        <v>4506</v>
      </c>
      <c r="AW1061" t="s">
        <v>4506</v>
      </c>
      <c r="AX1061" t="s">
        <v>2304</v>
      </c>
      <c r="AY1061" t="s">
        <v>4506</v>
      </c>
      <c r="AZ1061" t="s">
        <v>4507</v>
      </c>
      <c r="BA1061" t="s">
        <v>3630</v>
      </c>
    </row>
    <row r="1062" spans="1:54" x14ac:dyDescent="0.45">
      <c r="A1062" s="1">
        <v>45757.459907407407</v>
      </c>
      <c r="B1062">
        <v>911269241</v>
      </c>
      <c r="C1062" t="s">
        <v>3567</v>
      </c>
      <c r="D1062">
        <v>2</v>
      </c>
      <c r="E1062" t="s">
        <v>222</v>
      </c>
      <c r="F1062" t="s">
        <v>2305</v>
      </c>
      <c r="G1062">
        <v>3385</v>
      </c>
      <c r="H1062" t="s">
        <v>2306</v>
      </c>
      <c r="I1062">
        <v>1987</v>
      </c>
      <c r="J1062" t="s">
        <v>2307</v>
      </c>
      <c r="K1062" t="s">
        <v>2308</v>
      </c>
      <c r="L1062" t="s">
        <v>2309</v>
      </c>
      <c r="M1062" t="s">
        <v>2298</v>
      </c>
      <c r="N1062" t="s">
        <v>2328</v>
      </c>
      <c r="O1062" t="s">
        <v>40</v>
      </c>
      <c r="P1062" t="s">
        <v>2329</v>
      </c>
      <c r="Q1062">
        <v>0</v>
      </c>
      <c r="V1062" t="s">
        <v>119</v>
      </c>
      <c r="Y1062">
        <v>1984</v>
      </c>
      <c r="Z1062">
        <v>8</v>
      </c>
      <c r="AA1062">
        <v>28</v>
      </c>
      <c r="AB1062"/>
      <c r="AC1062"/>
      <c r="AD1062"/>
      <c r="AE1062" t="s">
        <v>2330</v>
      </c>
      <c r="AG1062" t="s">
        <v>2331</v>
      </c>
      <c r="AI1062" t="s">
        <v>207</v>
      </c>
      <c r="AJ1062" t="s">
        <v>2302</v>
      </c>
      <c r="AK1062" t="s">
        <v>2323</v>
      </c>
      <c r="AL1062" t="b">
        <v>1</v>
      </c>
      <c r="AM1062" t="b">
        <v>1</v>
      </c>
      <c r="AN1062" t="s">
        <v>165</v>
      </c>
      <c r="AP1062" t="s">
        <v>3631</v>
      </c>
      <c r="AQ1062" t="s">
        <v>3632</v>
      </c>
      <c r="AR1062" t="s">
        <v>3633</v>
      </c>
      <c r="AS1062" t="s">
        <v>3634</v>
      </c>
      <c r="AT1062" s="44" t="s">
        <v>207</v>
      </c>
      <c r="AU1062" t="s">
        <v>2302</v>
      </c>
      <c r="AV1062" t="s">
        <v>4506</v>
      </c>
      <c r="AW1062" t="s">
        <v>4506</v>
      </c>
      <c r="AX1062" t="s">
        <v>2304</v>
      </c>
      <c r="AY1062" t="s">
        <v>4506</v>
      </c>
      <c r="AZ1062" t="s">
        <v>4507</v>
      </c>
      <c r="BA1062" t="s">
        <v>3630</v>
      </c>
    </row>
    <row r="1063" spans="1:54" x14ac:dyDescent="0.45">
      <c r="A1063" s="1">
        <v>45757.458900462967</v>
      </c>
      <c r="B1063">
        <v>911269241</v>
      </c>
      <c r="C1063" t="s">
        <v>3567</v>
      </c>
      <c r="D1063">
        <v>2</v>
      </c>
      <c r="E1063" t="s">
        <v>86</v>
      </c>
      <c r="F1063" t="s">
        <v>2305</v>
      </c>
      <c r="G1063">
        <v>3385</v>
      </c>
      <c r="H1063" t="s">
        <v>2306</v>
      </c>
      <c r="I1063">
        <v>1987</v>
      </c>
      <c r="J1063" t="s">
        <v>2307</v>
      </c>
      <c r="K1063" t="s">
        <v>2308</v>
      </c>
      <c r="L1063" t="s">
        <v>2309</v>
      </c>
      <c r="M1063" t="s">
        <v>2298</v>
      </c>
      <c r="N1063" t="s">
        <v>2332</v>
      </c>
      <c r="O1063" t="s">
        <v>40</v>
      </c>
      <c r="P1063" t="s">
        <v>2333</v>
      </c>
      <c r="Q1063">
        <v>0</v>
      </c>
      <c r="V1063" t="s">
        <v>119</v>
      </c>
      <c r="Y1063">
        <v>1984</v>
      </c>
      <c r="Z1063">
        <v>8</v>
      </c>
      <c r="AA1063">
        <v>7</v>
      </c>
      <c r="AB1063"/>
      <c r="AC1063"/>
      <c r="AD1063"/>
      <c r="AE1063" t="s">
        <v>2334</v>
      </c>
      <c r="AG1063" t="s">
        <v>2331</v>
      </c>
      <c r="AI1063" t="s">
        <v>207</v>
      </c>
      <c r="AJ1063" t="s">
        <v>2302</v>
      </c>
      <c r="AK1063" t="s">
        <v>2323</v>
      </c>
      <c r="AL1063" t="b">
        <v>1</v>
      </c>
      <c r="AM1063" t="b">
        <v>1</v>
      </c>
      <c r="AN1063" t="s">
        <v>165</v>
      </c>
      <c r="AP1063" t="s">
        <v>3631</v>
      </c>
      <c r="AQ1063" t="s">
        <v>3632</v>
      </c>
      <c r="AR1063" t="s">
        <v>3633</v>
      </c>
      <c r="AS1063" t="s">
        <v>3634</v>
      </c>
      <c r="AT1063" s="44" t="s">
        <v>207</v>
      </c>
      <c r="AU1063" t="s">
        <v>2302</v>
      </c>
      <c r="AV1063" t="s">
        <v>4506</v>
      </c>
      <c r="AW1063" t="s">
        <v>4506</v>
      </c>
      <c r="AX1063" t="s">
        <v>2304</v>
      </c>
      <c r="AY1063" t="s">
        <v>4506</v>
      </c>
      <c r="AZ1063" t="s">
        <v>4507</v>
      </c>
      <c r="BA1063" t="s">
        <v>3630</v>
      </c>
    </row>
    <row r="1064" spans="1:54" x14ac:dyDescent="0.45">
      <c r="A1064" s="1">
        <v>45757.457349537042</v>
      </c>
      <c r="B1064">
        <v>911269241</v>
      </c>
      <c r="C1064" t="s">
        <v>3567</v>
      </c>
      <c r="D1064">
        <v>2</v>
      </c>
      <c r="E1064" t="s">
        <v>222</v>
      </c>
      <c r="F1064" t="s">
        <v>2305</v>
      </c>
      <c r="G1064">
        <v>3385</v>
      </c>
      <c r="H1064" t="s">
        <v>2306</v>
      </c>
      <c r="I1064">
        <v>1987</v>
      </c>
      <c r="J1064" t="s">
        <v>2307</v>
      </c>
      <c r="K1064" t="s">
        <v>2308</v>
      </c>
      <c r="L1064" t="s">
        <v>2309</v>
      </c>
      <c r="M1064" t="s">
        <v>2298</v>
      </c>
      <c r="N1064" t="s">
        <v>2335</v>
      </c>
      <c r="O1064" t="s">
        <v>40</v>
      </c>
      <c r="P1064" t="s">
        <v>2336</v>
      </c>
      <c r="Q1064">
        <v>0</v>
      </c>
      <c r="V1064" t="s">
        <v>119</v>
      </c>
      <c r="Y1064">
        <v>1984</v>
      </c>
      <c r="Z1064">
        <v>8</v>
      </c>
      <c r="AA1064">
        <v>15</v>
      </c>
      <c r="AB1064"/>
      <c r="AC1064"/>
      <c r="AD1064"/>
      <c r="AE1064" t="s">
        <v>2337</v>
      </c>
      <c r="AG1064" t="s">
        <v>2331</v>
      </c>
      <c r="AI1064" t="s">
        <v>207</v>
      </c>
      <c r="AJ1064" t="s">
        <v>2302</v>
      </c>
      <c r="AK1064" t="s">
        <v>2323</v>
      </c>
      <c r="AL1064" t="b">
        <v>1</v>
      </c>
      <c r="AM1064" t="b">
        <v>1</v>
      </c>
      <c r="AN1064" t="s">
        <v>165</v>
      </c>
      <c r="AP1064" t="s">
        <v>3631</v>
      </c>
      <c r="AQ1064" t="s">
        <v>3632</v>
      </c>
      <c r="AR1064" t="s">
        <v>3633</v>
      </c>
      <c r="AS1064" t="s">
        <v>3634</v>
      </c>
      <c r="AT1064" s="44" t="s">
        <v>207</v>
      </c>
      <c r="AU1064" t="s">
        <v>2302</v>
      </c>
      <c r="AV1064" t="s">
        <v>4506</v>
      </c>
      <c r="AW1064" t="s">
        <v>4506</v>
      </c>
      <c r="AX1064" t="s">
        <v>2304</v>
      </c>
      <c r="AY1064" t="s">
        <v>4506</v>
      </c>
      <c r="AZ1064" t="s">
        <v>4507</v>
      </c>
      <c r="BA1064" t="s">
        <v>3630</v>
      </c>
    </row>
    <row r="1065" spans="1:54" x14ac:dyDescent="0.45">
      <c r="A1065" s="1">
        <v>45757.455833333333</v>
      </c>
      <c r="B1065">
        <v>911269241</v>
      </c>
      <c r="C1065" t="s">
        <v>3567</v>
      </c>
      <c r="D1065">
        <v>2</v>
      </c>
      <c r="E1065" t="s">
        <v>247</v>
      </c>
      <c r="F1065" t="s">
        <v>2305</v>
      </c>
      <c r="G1065">
        <v>3385</v>
      </c>
      <c r="H1065" t="s">
        <v>2306</v>
      </c>
      <c r="I1065">
        <v>1987</v>
      </c>
      <c r="J1065" t="s">
        <v>2307</v>
      </c>
      <c r="K1065" t="s">
        <v>2308</v>
      </c>
      <c r="L1065" t="s">
        <v>2309</v>
      </c>
      <c r="M1065" t="s">
        <v>2298</v>
      </c>
      <c r="N1065" t="s">
        <v>2335</v>
      </c>
      <c r="O1065" t="s">
        <v>2338</v>
      </c>
      <c r="P1065" t="s">
        <v>2339</v>
      </c>
      <c r="Q1065">
        <v>0</v>
      </c>
      <c r="V1065" t="s">
        <v>119</v>
      </c>
      <c r="Y1065">
        <v>1982</v>
      </c>
      <c r="Z1065">
        <v>8</v>
      </c>
      <c r="AA1065">
        <v>4</v>
      </c>
      <c r="AB1065"/>
      <c r="AC1065"/>
      <c r="AD1065"/>
      <c r="AE1065" t="s">
        <v>2340</v>
      </c>
      <c r="AG1065" t="s">
        <v>1975</v>
      </c>
      <c r="AI1065" t="s">
        <v>207</v>
      </c>
      <c r="AJ1065" t="s">
        <v>2302</v>
      </c>
      <c r="AK1065" t="s">
        <v>2323</v>
      </c>
      <c r="AL1065" t="b">
        <v>1</v>
      </c>
      <c r="AM1065" t="b">
        <v>1</v>
      </c>
      <c r="AN1065" t="s">
        <v>165</v>
      </c>
      <c r="AP1065" t="s">
        <v>3631</v>
      </c>
      <c r="AQ1065" t="s">
        <v>3632</v>
      </c>
      <c r="AR1065" t="s">
        <v>3633</v>
      </c>
      <c r="AS1065" t="s">
        <v>3634</v>
      </c>
      <c r="AT1065" s="44" t="s">
        <v>207</v>
      </c>
      <c r="AU1065" t="s">
        <v>2302</v>
      </c>
      <c r="AV1065" t="s">
        <v>4506</v>
      </c>
      <c r="AW1065" t="s">
        <v>4506</v>
      </c>
      <c r="AX1065" t="s">
        <v>2304</v>
      </c>
      <c r="AY1065" t="s">
        <v>4506</v>
      </c>
      <c r="AZ1065" t="s">
        <v>4507</v>
      </c>
      <c r="BA1065" t="s">
        <v>3630</v>
      </c>
    </row>
    <row r="1066" spans="1:54" x14ac:dyDescent="0.45">
      <c r="A1066" s="1">
        <v>45757.454780092587</v>
      </c>
      <c r="B1066">
        <v>911269241</v>
      </c>
      <c r="C1066" t="s">
        <v>3567</v>
      </c>
      <c r="D1066">
        <v>2</v>
      </c>
      <c r="E1066" t="s">
        <v>247</v>
      </c>
      <c r="F1066" t="s">
        <v>2305</v>
      </c>
      <c r="G1066">
        <v>3385</v>
      </c>
      <c r="H1066" t="s">
        <v>2306</v>
      </c>
      <c r="I1066">
        <v>1987</v>
      </c>
      <c r="J1066" t="s">
        <v>2307</v>
      </c>
      <c r="K1066" t="s">
        <v>2308</v>
      </c>
      <c r="L1066" t="s">
        <v>2309</v>
      </c>
      <c r="M1066" t="s">
        <v>2298</v>
      </c>
      <c r="N1066" t="s">
        <v>2335</v>
      </c>
      <c r="O1066" t="s">
        <v>2338</v>
      </c>
      <c r="P1066" t="s">
        <v>2341</v>
      </c>
      <c r="Q1066">
        <v>0</v>
      </c>
      <c r="V1066" t="s">
        <v>119</v>
      </c>
      <c r="Y1066">
        <v>1982</v>
      </c>
      <c r="Z1066">
        <v>8</v>
      </c>
      <c r="AA1066">
        <v>18</v>
      </c>
      <c r="AB1066"/>
      <c r="AC1066"/>
      <c r="AD1066"/>
      <c r="AE1066" t="s">
        <v>2342</v>
      </c>
      <c r="AG1066" t="s">
        <v>1975</v>
      </c>
      <c r="AI1066" t="s">
        <v>207</v>
      </c>
      <c r="AJ1066" t="s">
        <v>2302</v>
      </c>
      <c r="AK1066" t="s">
        <v>2323</v>
      </c>
      <c r="AL1066" t="b">
        <v>1</v>
      </c>
      <c r="AM1066" t="b">
        <v>1</v>
      </c>
      <c r="AN1066" t="s">
        <v>165</v>
      </c>
      <c r="AP1066" t="s">
        <v>3631</v>
      </c>
      <c r="AQ1066" t="s">
        <v>3632</v>
      </c>
      <c r="AR1066" t="s">
        <v>3633</v>
      </c>
      <c r="AS1066" t="s">
        <v>3634</v>
      </c>
      <c r="AT1066" s="44" t="s">
        <v>207</v>
      </c>
      <c r="AU1066" t="s">
        <v>2302</v>
      </c>
      <c r="AV1066" t="s">
        <v>4506</v>
      </c>
      <c r="AW1066" t="s">
        <v>4506</v>
      </c>
      <c r="AX1066" t="s">
        <v>2304</v>
      </c>
      <c r="AY1066" t="s">
        <v>4506</v>
      </c>
      <c r="AZ1066" t="s">
        <v>4507</v>
      </c>
      <c r="BA1066" t="s">
        <v>3630</v>
      </c>
    </row>
    <row r="1067" spans="1:54" s="22" customFormat="1" x14ac:dyDescent="0.45">
      <c r="A1067" s="21">
        <v>45757.454282407409</v>
      </c>
      <c r="B1067" s="22">
        <v>412819044</v>
      </c>
      <c r="C1067" s="22" t="s">
        <v>3565</v>
      </c>
      <c r="D1067" s="22">
        <v>3</v>
      </c>
      <c r="E1067" s="22" t="s">
        <v>153</v>
      </c>
      <c r="F1067" s="22" t="s">
        <v>1661</v>
      </c>
      <c r="G1067" s="22">
        <v>3785</v>
      </c>
      <c r="H1067" s="22" t="s">
        <v>53</v>
      </c>
      <c r="I1067" s="22">
        <v>1992</v>
      </c>
      <c r="J1067" s="22" t="s">
        <v>2346</v>
      </c>
      <c r="K1067" s="22" t="s">
        <v>2347</v>
      </c>
      <c r="L1067" s="22" t="s">
        <v>2348</v>
      </c>
      <c r="M1067" s="22" t="s">
        <v>39</v>
      </c>
      <c r="N1067" s="22" t="s">
        <v>178</v>
      </c>
      <c r="O1067" s="22" t="s">
        <v>568</v>
      </c>
      <c r="P1067" s="22" t="s">
        <v>2343</v>
      </c>
      <c r="Q1067" s="22">
        <v>0</v>
      </c>
      <c r="R1067" s="22">
        <v>43.469163000000002</v>
      </c>
      <c r="S1067" s="22">
        <v>78.639229</v>
      </c>
      <c r="T1067" s="22" t="s">
        <v>2344</v>
      </c>
      <c r="U1067" s="22" t="s">
        <v>2345</v>
      </c>
      <c r="V1067" s="22" t="s">
        <v>106</v>
      </c>
      <c r="X1067" s="22">
        <v>1500</v>
      </c>
      <c r="Y1067" s="22">
        <v>1988</v>
      </c>
      <c r="Z1067" s="22">
        <v>5</v>
      </c>
      <c r="AA1067" s="22">
        <v>28</v>
      </c>
      <c r="AB1067" s="22">
        <v>1988</v>
      </c>
      <c r="AC1067" s="22">
        <v>5</v>
      </c>
      <c r="AD1067" s="22">
        <v>29</v>
      </c>
      <c r="AG1067" s="22" t="s">
        <v>648</v>
      </c>
      <c r="AI1067" s="22" t="s">
        <v>48</v>
      </c>
      <c r="AJ1067" s="22" t="s">
        <v>1021</v>
      </c>
      <c r="AK1067" s="22" t="s">
        <v>2185</v>
      </c>
      <c r="AL1067" s="22" t="b">
        <v>1</v>
      </c>
      <c r="AM1067" s="22" t="b">
        <v>0</v>
      </c>
      <c r="AP1067" t="s">
        <v>3631</v>
      </c>
      <c r="AQ1067" t="s">
        <v>3632</v>
      </c>
      <c r="AR1067" t="s">
        <v>3633</v>
      </c>
      <c r="AS1067" t="s">
        <v>3634</v>
      </c>
      <c r="AT1067" s="44" t="s">
        <v>48</v>
      </c>
      <c r="AU1067" t="s">
        <v>1021</v>
      </c>
      <c r="AV1067" t="s">
        <v>4478</v>
      </c>
      <c r="AW1067" t="s">
        <v>4478</v>
      </c>
      <c r="AX1067" t="s">
        <v>4343</v>
      </c>
      <c r="AY1067" t="s">
        <v>4478</v>
      </c>
      <c r="AZ1067" t="s">
        <v>4479</v>
      </c>
      <c r="BA1067" t="s">
        <v>3630</v>
      </c>
      <c r="BB1067"/>
    </row>
    <row r="1068" spans="1:54" x14ac:dyDescent="0.45">
      <c r="A1068" s="1">
        <v>45757.453993055547</v>
      </c>
      <c r="B1068">
        <v>911269241</v>
      </c>
      <c r="C1068" t="s">
        <v>3567</v>
      </c>
      <c r="D1068">
        <v>1</v>
      </c>
      <c r="E1068" t="s">
        <v>51</v>
      </c>
      <c r="F1068" t="s">
        <v>2305</v>
      </c>
      <c r="G1068">
        <v>3385</v>
      </c>
      <c r="H1068" t="s">
        <v>2306</v>
      </c>
      <c r="I1068">
        <v>1987</v>
      </c>
      <c r="J1068" t="s">
        <v>2307</v>
      </c>
      <c r="K1068" t="s">
        <v>2308</v>
      </c>
      <c r="L1068" t="s">
        <v>2309</v>
      </c>
      <c r="M1068" t="s">
        <v>2298</v>
      </c>
      <c r="N1068" t="s">
        <v>2335</v>
      </c>
      <c r="O1068" t="s">
        <v>2338</v>
      </c>
      <c r="P1068" t="s">
        <v>2341</v>
      </c>
      <c r="Q1068">
        <v>0</v>
      </c>
      <c r="V1068" t="s">
        <v>119</v>
      </c>
      <c r="Y1068">
        <v>1982</v>
      </c>
      <c r="Z1068">
        <v>8</v>
      </c>
      <c r="AA1068">
        <v>21</v>
      </c>
      <c r="AB1068"/>
      <c r="AC1068"/>
      <c r="AD1068"/>
      <c r="AE1068" t="s">
        <v>2349</v>
      </c>
      <c r="AG1068" t="s">
        <v>1975</v>
      </c>
      <c r="AI1068" t="s">
        <v>207</v>
      </c>
      <c r="AJ1068" t="s">
        <v>2302</v>
      </c>
      <c r="AK1068" t="s">
        <v>2323</v>
      </c>
      <c r="AL1068" t="b">
        <v>1</v>
      </c>
      <c r="AM1068" t="b">
        <v>1</v>
      </c>
      <c r="AN1068" t="s">
        <v>165</v>
      </c>
      <c r="AP1068" t="s">
        <v>3631</v>
      </c>
      <c r="AQ1068" t="s">
        <v>3632</v>
      </c>
      <c r="AR1068" t="s">
        <v>3633</v>
      </c>
      <c r="AS1068" t="s">
        <v>3634</v>
      </c>
      <c r="AT1068" s="44" t="s">
        <v>207</v>
      </c>
      <c r="AU1068" t="s">
        <v>2302</v>
      </c>
      <c r="AV1068" t="s">
        <v>4506</v>
      </c>
      <c r="AW1068" t="s">
        <v>4506</v>
      </c>
      <c r="AX1068" t="s">
        <v>2304</v>
      </c>
      <c r="AY1068" t="s">
        <v>4506</v>
      </c>
      <c r="AZ1068" t="s">
        <v>4507</v>
      </c>
      <c r="BA1068" t="s">
        <v>3630</v>
      </c>
    </row>
    <row r="1069" spans="1:54" x14ac:dyDescent="0.45">
      <c r="A1069" s="1">
        <v>45757.452789351853</v>
      </c>
      <c r="B1069">
        <v>911269241</v>
      </c>
      <c r="C1069" t="s">
        <v>3567</v>
      </c>
      <c r="D1069">
        <v>1</v>
      </c>
      <c r="E1069" t="s">
        <v>65</v>
      </c>
      <c r="F1069" t="s">
        <v>2305</v>
      </c>
      <c r="G1069">
        <v>3385</v>
      </c>
      <c r="H1069" t="s">
        <v>2306</v>
      </c>
      <c r="I1069">
        <v>1987</v>
      </c>
      <c r="J1069" t="s">
        <v>2307</v>
      </c>
      <c r="K1069" t="s">
        <v>2308</v>
      </c>
      <c r="L1069" t="s">
        <v>2309</v>
      </c>
      <c r="M1069" t="s">
        <v>2298</v>
      </c>
      <c r="N1069" t="s">
        <v>2335</v>
      </c>
      <c r="O1069" t="s">
        <v>2338</v>
      </c>
      <c r="P1069" t="s">
        <v>2341</v>
      </c>
      <c r="Q1069">
        <v>0</v>
      </c>
      <c r="V1069" t="s">
        <v>119</v>
      </c>
      <c r="Y1069">
        <v>1982</v>
      </c>
      <c r="Z1069">
        <v>8</v>
      </c>
      <c r="AA1069">
        <v>22</v>
      </c>
      <c r="AB1069"/>
      <c r="AC1069"/>
      <c r="AD1069"/>
      <c r="AE1069" t="s">
        <v>2350</v>
      </c>
      <c r="AG1069" t="s">
        <v>1975</v>
      </c>
      <c r="AI1069" t="s">
        <v>207</v>
      </c>
      <c r="AJ1069" t="s">
        <v>2302</v>
      </c>
      <c r="AK1069" t="s">
        <v>2323</v>
      </c>
      <c r="AL1069" t="b">
        <v>1</v>
      </c>
      <c r="AM1069" t="b">
        <v>1</v>
      </c>
      <c r="AN1069" t="s">
        <v>165</v>
      </c>
      <c r="AP1069" t="s">
        <v>3631</v>
      </c>
      <c r="AQ1069" t="s">
        <v>3632</v>
      </c>
      <c r="AR1069" t="s">
        <v>3633</v>
      </c>
      <c r="AS1069" t="s">
        <v>3634</v>
      </c>
      <c r="AT1069" s="44" t="s">
        <v>207</v>
      </c>
      <c r="AU1069" t="s">
        <v>2302</v>
      </c>
      <c r="AV1069" t="s">
        <v>4506</v>
      </c>
      <c r="AW1069" t="s">
        <v>4506</v>
      </c>
      <c r="AX1069" t="s">
        <v>2304</v>
      </c>
      <c r="AY1069" t="s">
        <v>4506</v>
      </c>
      <c r="AZ1069" t="s">
        <v>4507</v>
      </c>
      <c r="BA1069" t="s">
        <v>3630</v>
      </c>
    </row>
    <row r="1070" spans="1:54" s="12" customFormat="1" x14ac:dyDescent="0.45">
      <c r="A1070" s="11">
        <v>45757.452094907407</v>
      </c>
      <c r="B1070" s="12">
        <v>412819044</v>
      </c>
      <c r="C1070" s="12" t="s">
        <v>3565</v>
      </c>
      <c r="D1070" s="12">
        <v>5</v>
      </c>
      <c r="E1070" s="12" t="s">
        <v>1484</v>
      </c>
      <c r="F1070" s="12" t="s">
        <v>1661</v>
      </c>
      <c r="G1070" s="12">
        <v>3785</v>
      </c>
      <c r="H1070" s="12" t="s">
        <v>53</v>
      </c>
      <c r="I1070" s="12">
        <v>1992</v>
      </c>
      <c r="J1070" s="12" t="s">
        <v>2346</v>
      </c>
      <c r="K1070" s="12" t="s">
        <v>2347</v>
      </c>
      <c r="L1070" s="12" t="s">
        <v>2348</v>
      </c>
      <c r="M1070" s="12" t="s">
        <v>39</v>
      </c>
      <c r="N1070" s="12" t="s">
        <v>178</v>
      </c>
      <c r="O1070" s="12" t="s">
        <v>2351</v>
      </c>
      <c r="P1070" s="12" t="s">
        <v>2352</v>
      </c>
      <c r="Q1070" s="12">
        <v>0</v>
      </c>
      <c r="R1070" s="12">
        <v>43.269741000000003</v>
      </c>
      <c r="S1070" s="12">
        <v>75.484063000000006</v>
      </c>
      <c r="T1070" s="12" t="s">
        <v>2353</v>
      </c>
      <c r="U1070" s="12" t="s">
        <v>2354</v>
      </c>
      <c r="V1070" s="12" t="s">
        <v>106</v>
      </c>
      <c r="X1070" s="12">
        <v>1000</v>
      </c>
      <c r="Y1070" s="12">
        <v>1988</v>
      </c>
      <c r="Z1070" s="12">
        <v>5</v>
      </c>
      <c r="AA1070" s="12">
        <v>23</v>
      </c>
      <c r="AB1070" s="12">
        <v>1988</v>
      </c>
      <c r="AC1070" s="12">
        <v>6</v>
      </c>
      <c r="AD1070" s="12">
        <v>3</v>
      </c>
      <c r="AG1070" s="12" t="s">
        <v>2355</v>
      </c>
      <c r="AI1070" s="12" t="s">
        <v>48</v>
      </c>
      <c r="AJ1070" s="12" t="s">
        <v>1021</v>
      </c>
      <c r="AK1070" s="12" t="s">
        <v>2185</v>
      </c>
      <c r="AL1070" s="12" t="b">
        <v>1</v>
      </c>
      <c r="AM1070" s="12" t="b">
        <v>0</v>
      </c>
      <c r="AP1070" t="s">
        <v>3631</v>
      </c>
      <c r="AQ1070" t="s">
        <v>3632</v>
      </c>
      <c r="AR1070" t="s">
        <v>3633</v>
      </c>
      <c r="AS1070" t="s">
        <v>3634</v>
      </c>
      <c r="AT1070" s="44" t="s">
        <v>48</v>
      </c>
      <c r="AU1070" t="s">
        <v>1021</v>
      </c>
      <c r="AV1070" t="s">
        <v>4478</v>
      </c>
      <c r="AW1070" t="s">
        <v>4478</v>
      </c>
      <c r="AX1070" t="s">
        <v>4343</v>
      </c>
      <c r="AY1070" t="s">
        <v>4478</v>
      </c>
      <c r="AZ1070" t="s">
        <v>4479</v>
      </c>
      <c r="BA1070" t="s">
        <v>3630</v>
      </c>
      <c r="BB1070"/>
    </row>
    <row r="1071" spans="1:54" x14ac:dyDescent="0.45">
      <c r="A1071" s="1">
        <v>45757.451967592591</v>
      </c>
      <c r="B1071">
        <v>911269241</v>
      </c>
      <c r="C1071" t="s">
        <v>3567</v>
      </c>
      <c r="D1071">
        <v>26</v>
      </c>
      <c r="E1071" t="s">
        <v>2357</v>
      </c>
      <c r="F1071" t="s">
        <v>2358</v>
      </c>
      <c r="G1071">
        <v>3385</v>
      </c>
      <c r="H1071" t="s">
        <v>2306</v>
      </c>
      <c r="I1071">
        <v>1987</v>
      </c>
      <c r="J1071" t="s">
        <v>2307</v>
      </c>
      <c r="K1071" t="s">
        <v>2308</v>
      </c>
      <c r="L1071" t="s">
        <v>2309</v>
      </c>
      <c r="M1071" t="s">
        <v>2298</v>
      </c>
      <c r="N1071" t="s">
        <v>2335</v>
      </c>
      <c r="O1071" t="s">
        <v>2338</v>
      </c>
      <c r="P1071" t="s">
        <v>2341</v>
      </c>
      <c r="Q1071">
        <v>0</v>
      </c>
      <c r="V1071" t="s">
        <v>119</v>
      </c>
      <c r="Y1071">
        <v>1982</v>
      </c>
      <c r="Z1071">
        <v>8</v>
      </c>
      <c r="AA1071">
        <v>23</v>
      </c>
      <c r="AB1071"/>
      <c r="AC1071"/>
      <c r="AD1071"/>
      <c r="AE1071" t="s">
        <v>2356</v>
      </c>
      <c r="AG1071" t="s">
        <v>1975</v>
      </c>
      <c r="AI1071" t="s">
        <v>207</v>
      </c>
      <c r="AJ1071" t="s">
        <v>2302</v>
      </c>
      <c r="AK1071" t="s">
        <v>2323</v>
      </c>
      <c r="AL1071" t="b">
        <v>1</v>
      </c>
      <c r="AM1071" t="b">
        <v>1</v>
      </c>
      <c r="AN1071" t="s">
        <v>165</v>
      </c>
      <c r="AP1071" t="s">
        <v>3631</v>
      </c>
      <c r="AQ1071" t="s">
        <v>3632</v>
      </c>
      <c r="AR1071" t="s">
        <v>3633</v>
      </c>
      <c r="AS1071" t="s">
        <v>3634</v>
      </c>
      <c r="AT1071" s="44" t="s">
        <v>207</v>
      </c>
      <c r="AU1071" t="s">
        <v>2302</v>
      </c>
      <c r="AV1071" t="s">
        <v>4506</v>
      </c>
      <c r="AW1071" t="s">
        <v>4506</v>
      </c>
      <c r="AX1071" t="s">
        <v>2304</v>
      </c>
      <c r="AY1071" t="s">
        <v>4506</v>
      </c>
      <c r="AZ1071" t="s">
        <v>4507</v>
      </c>
      <c r="BA1071" t="s">
        <v>3630</v>
      </c>
    </row>
    <row r="1072" spans="1:54" x14ac:dyDescent="0.45">
      <c r="A1072" s="1">
        <v>45757.450868055559</v>
      </c>
      <c r="B1072">
        <v>911269241</v>
      </c>
      <c r="C1072" t="s">
        <v>3567</v>
      </c>
      <c r="D1072">
        <v>1</v>
      </c>
      <c r="E1072" t="s">
        <v>51</v>
      </c>
      <c r="F1072" t="s">
        <v>2359</v>
      </c>
      <c r="G1072">
        <v>3385</v>
      </c>
      <c r="H1072" t="s">
        <v>2306</v>
      </c>
      <c r="I1072">
        <v>1987</v>
      </c>
      <c r="J1072" t="s">
        <v>2307</v>
      </c>
      <c r="K1072" t="s">
        <v>2308</v>
      </c>
      <c r="L1072" t="s">
        <v>2309</v>
      </c>
      <c r="M1072" t="s">
        <v>2298</v>
      </c>
      <c r="N1072" t="s">
        <v>2335</v>
      </c>
      <c r="O1072" t="s">
        <v>2338</v>
      </c>
      <c r="P1072" t="s">
        <v>2341</v>
      </c>
      <c r="Q1072">
        <v>0</v>
      </c>
      <c r="V1072" t="s">
        <v>119</v>
      </c>
      <c r="Y1072">
        <v>1982</v>
      </c>
      <c r="Z1072">
        <v>8</v>
      </c>
      <c r="AA1072">
        <v>23</v>
      </c>
      <c r="AB1072"/>
      <c r="AC1072"/>
      <c r="AD1072"/>
      <c r="AE1072" t="s">
        <v>2356</v>
      </c>
      <c r="AG1072" t="s">
        <v>1975</v>
      </c>
      <c r="AI1072" t="s">
        <v>207</v>
      </c>
      <c r="AJ1072" t="s">
        <v>2302</v>
      </c>
      <c r="AK1072" t="s">
        <v>2323</v>
      </c>
      <c r="AL1072" t="b">
        <v>1</v>
      </c>
      <c r="AM1072" t="b">
        <v>1</v>
      </c>
      <c r="AN1072" t="s">
        <v>462</v>
      </c>
      <c r="AP1072" t="s">
        <v>3631</v>
      </c>
      <c r="AQ1072" t="s">
        <v>3632</v>
      </c>
      <c r="AR1072" t="s">
        <v>3633</v>
      </c>
      <c r="AS1072" t="s">
        <v>3634</v>
      </c>
      <c r="AT1072" s="28" t="s">
        <v>207</v>
      </c>
      <c r="AU1072" t="s">
        <v>2302</v>
      </c>
      <c r="AV1072" t="s">
        <v>4506</v>
      </c>
      <c r="AW1072" t="s">
        <v>4506</v>
      </c>
      <c r="AX1072" t="s">
        <v>2304</v>
      </c>
      <c r="AY1072" t="s">
        <v>4506</v>
      </c>
      <c r="AZ1072" t="s">
        <v>4507</v>
      </c>
      <c r="BA1072" t="s">
        <v>3630</v>
      </c>
      <c r="BB1072" t="s">
        <v>4724</v>
      </c>
    </row>
    <row r="1073" spans="1:54" s="10" customFormat="1" x14ac:dyDescent="0.45">
      <c r="A1073" s="9">
        <v>45757.386782407411</v>
      </c>
      <c r="B1073" s="10">
        <v>412819044</v>
      </c>
      <c r="C1073" s="10" t="s">
        <v>3565</v>
      </c>
      <c r="D1073" s="10">
        <v>1</v>
      </c>
      <c r="E1073" s="10" t="s">
        <v>65</v>
      </c>
      <c r="F1073" s="10" t="s">
        <v>1661</v>
      </c>
      <c r="G1073" s="10">
        <v>3785</v>
      </c>
      <c r="H1073" s="10" t="s">
        <v>53</v>
      </c>
      <c r="I1073" s="10">
        <v>1992</v>
      </c>
      <c r="J1073" s="10" t="s">
        <v>2346</v>
      </c>
      <c r="K1073" s="10" t="s">
        <v>2347</v>
      </c>
      <c r="L1073" s="10" t="s">
        <v>2348</v>
      </c>
      <c r="M1073" s="10" t="s">
        <v>39</v>
      </c>
      <c r="N1073" s="10" t="s">
        <v>178</v>
      </c>
      <c r="O1073" s="10" t="s">
        <v>568</v>
      </c>
      <c r="P1073" s="10" t="s">
        <v>2360</v>
      </c>
      <c r="Q1073" s="10">
        <v>0</v>
      </c>
      <c r="R1073" s="10">
        <v>44.581186000000002</v>
      </c>
      <c r="S1073" s="10">
        <v>74.541038999999998</v>
      </c>
      <c r="T1073" s="10" t="s">
        <v>2361</v>
      </c>
      <c r="U1073" s="10" t="s">
        <v>2362</v>
      </c>
      <c r="V1073" s="10" t="s">
        <v>106</v>
      </c>
      <c r="X1073" s="10">
        <v>500</v>
      </c>
      <c r="Y1073" s="10">
        <v>1988</v>
      </c>
      <c r="Z1073" s="10">
        <v>5</v>
      </c>
      <c r="AA1073" s="10">
        <v>6</v>
      </c>
      <c r="AG1073" s="10" t="s">
        <v>820</v>
      </c>
      <c r="AI1073" s="10" t="s">
        <v>48</v>
      </c>
      <c r="AJ1073" s="10" t="s">
        <v>1021</v>
      </c>
      <c r="AK1073" s="10" t="s">
        <v>2230</v>
      </c>
      <c r="AL1073" s="10" t="b">
        <v>1</v>
      </c>
      <c r="AM1073" s="10" t="b">
        <v>0</v>
      </c>
      <c r="AP1073" t="s">
        <v>3631</v>
      </c>
      <c r="AQ1073" t="s">
        <v>3632</v>
      </c>
      <c r="AR1073" t="s">
        <v>3633</v>
      </c>
      <c r="AS1073" t="s">
        <v>3634</v>
      </c>
      <c r="AT1073" s="44" t="s">
        <v>48</v>
      </c>
      <c r="AU1073" t="s">
        <v>1021</v>
      </c>
      <c r="AV1073" t="s">
        <v>4485</v>
      </c>
      <c r="AW1073" t="s">
        <v>4485</v>
      </c>
      <c r="AX1073" t="s">
        <v>3814</v>
      </c>
      <c r="AY1073" t="s">
        <v>4485</v>
      </c>
      <c r="AZ1073" t="s">
        <v>4486</v>
      </c>
      <c r="BA1073" t="s">
        <v>3630</v>
      </c>
      <c r="BB1073"/>
    </row>
    <row r="1074" spans="1:54" s="10" customFormat="1" x14ac:dyDescent="0.45">
      <c r="A1074" s="9">
        <v>45757.384583333333</v>
      </c>
      <c r="B1074" s="10">
        <v>412819044</v>
      </c>
      <c r="C1074" s="10" t="s">
        <v>3565</v>
      </c>
      <c r="D1074" s="10">
        <v>1</v>
      </c>
      <c r="E1074" s="10" t="s">
        <v>51</v>
      </c>
      <c r="F1074" s="10" t="s">
        <v>1661</v>
      </c>
      <c r="G1074" s="10">
        <v>3785</v>
      </c>
      <c r="H1074" s="10" t="s">
        <v>53</v>
      </c>
      <c r="I1074" s="10">
        <v>1992</v>
      </c>
      <c r="J1074" s="10" t="s">
        <v>2346</v>
      </c>
      <c r="K1074" s="10" t="s">
        <v>2347</v>
      </c>
      <c r="L1074" s="10" t="s">
        <v>2348</v>
      </c>
      <c r="M1074" s="10" t="s">
        <v>39</v>
      </c>
      <c r="N1074" s="10" t="s">
        <v>178</v>
      </c>
      <c r="O1074" s="10" t="s">
        <v>2363</v>
      </c>
      <c r="P1074" s="10" t="s">
        <v>2364</v>
      </c>
      <c r="Q1074" s="10">
        <v>0</v>
      </c>
      <c r="R1074" s="10">
        <v>43.827710000000003</v>
      </c>
      <c r="S1074" s="10">
        <v>76.359116999999998</v>
      </c>
      <c r="T1074" s="10" t="s">
        <v>2365</v>
      </c>
      <c r="U1074" s="10" t="s">
        <v>2366</v>
      </c>
      <c r="V1074" s="10" t="s">
        <v>106</v>
      </c>
      <c r="X1074" s="10">
        <v>500</v>
      </c>
      <c r="Y1074" s="10">
        <v>1988</v>
      </c>
      <c r="Z1074" s="10">
        <v>5</v>
      </c>
      <c r="AA1074" s="10">
        <v>4</v>
      </c>
      <c r="AG1074" s="10" t="s">
        <v>648</v>
      </c>
      <c r="AI1074" s="10" t="s">
        <v>48</v>
      </c>
      <c r="AJ1074" s="10" t="s">
        <v>1021</v>
      </c>
      <c r="AK1074" s="10" t="s">
        <v>2230</v>
      </c>
      <c r="AL1074" s="10" t="b">
        <v>1</v>
      </c>
      <c r="AM1074" s="10" t="b">
        <v>0</v>
      </c>
      <c r="AP1074" t="s">
        <v>3631</v>
      </c>
      <c r="AQ1074" t="s">
        <v>3632</v>
      </c>
      <c r="AR1074" t="s">
        <v>3633</v>
      </c>
      <c r="AS1074" t="s">
        <v>3634</v>
      </c>
      <c r="AT1074" s="44" t="s">
        <v>48</v>
      </c>
      <c r="AU1074" t="s">
        <v>1021</v>
      </c>
      <c r="AV1074" t="s">
        <v>4485</v>
      </c>
      <c r="AW1074" t="s">
        <v>4485</v>
      </c>
      <c r="AX1074" t="s">
        <v>3814</v>
      </c>
      <c r="AY1074" t="s">
        <v>4485</v>
      </c>
      <c r="AZ1074" t="s">
        <v>4486</v>
      </c>
      <c r="BA1074" t="s">
        <v>3630</v>
      </c>
      <c r="BB1074"/>
    </row>
    <row r="1075" spans="1:54" x14ac:dyDescent="0.45">
      <c r="A1075" s="1">
        <v>45757.379386574074</v>
      </c>
      <c r="B1075">
        <v>911269241</v>
      </c>
      <c r="C1075" t="s">
        <v>3567</v>
      </c>
      <c r="D1075">
        <v>1</v>
      </c>
      <c r="E1075" t="s">
        <v>51</v>
      </c>
      <c r="F1075" t="s">
        <v>2305</v>
      </c>
      <c r="G1075">
        <v>3385</v>
      </c>
      <c r="H1075" t="s">
        <v>2306</v>
      </c>
      <c r="I1075">
        <v>1987</v>
      </c>
      <c r="J1075" t="s">
        <v>2307</v>
      </c>
      <c r="K1075" t="s">
        <v>2308</v>
      </c>
      <c r="L1075" t="s">
        <v>2309</v>
      </c>
      <c r="M1075" t="s">
        <v>2298</v>
      </c>
      <c r="N1075" t="s">
        <v>2367</v>
      </c>
      <c r="O1075" t="s">
        <v>40</v>
      </c>
      <c r="P1075" t="s">
        <v>2368</v>
      </c>
      <c r="Q1075">
        <v>0</v>
      </c>
      <c r="V1075" t="s">
        <v>119</v>
      </c>
      <c r="Y1075">
        <v>1983</v>
      </c>
      <c r="Z1075">
        <v>7</v>
      </c>
      <c r="AA1075">
        <v>26</v>
      </c>
      <c r="AB1075">
        <v>1978</v>
      </c>
      <c r="AC1075">
        <v>5</v>
      </c>
      <c r="AD1075">
        <v>30</v>
      </c>
      <c r="AE1075" t="s">
        <v>2369</v>
      </c>
      <c r="AG1075" t="s">
        <v>2370</v>
      </c>
      <c r="AH1075" t="s">
        <v>2371</v>
      </c>
      <c r="AI1075" t="s">
        <v>207</v>
      </c>
      <c r="AJ1075" t="s">
        <v>2302</v>
      </c>
      <c r="AK1075" t="s">
        <v>2372</v>
      </c>
      <c r="AL1075" t="b">
        <v>1</v>
      </c>
      <c r="AM1075" t="b">
        <v>0</v>
      </c>
      <c r="AP1075" t="s">
        <v>3631</v>
      </c>
      <c r="AQ1075" t="s">
        <v>3632</v>
      </c>
      <c r="AR1075" t="s">
        <v>3633</v>
      </c>
      <c r="AS1075" t="s">
        <v>3634</v>
      </c>
      <c r="AT1075" s="44" t="s">
        <v>207</v>
      </c>
      <c r="AU1075" t="s">
        <v>2302</v>
      </c>
      <c r="AV1075" t="s">
        <v>4508</v>
      </c>
      <c r="AW1075" t="s">
        <v>4508</v>
      </c>
      <c r="AX1075" t="s">
        <v>4510</v>
      </c>
      <c r="AY1075" t="s">
        <v>4508</v>
      </c>
      <c r="AZ1075" t="s">
        <v>4509</v>
      </c>
      <c r="BA1075" t="s">
        <v>3630</v>
      </c>
    </row>
    <row r="1076" spans="1:54" s="24" customFormat="1" x14ac:dyDescent="0.45">
      <c r="A1076" s="23">
        <v>45757.379328703697</v>
      </c>
      <c r="B1076" s="24">
        <v>412819044</v>
      </c>
      <c r="C1076" s="24" t="s">
        <v>3565</v>
      </c>
      <c r="D1076" s="24">
        <v>1</v>
      </c>
      <c r="E1076" s="24" t="s">
        <v>65</v>
      </c>
      <c r="F1076" s="24" t="s">
        <v>1661</v>
      </c>
      <c r="G1076" s="24">
        <v>3785</v>
      </c>
      <c r="H1076" s="24" t="s">
        <v>53</v>
      </c>
      <c r="I1076" s="24">
        <v>1992</v>
      </c>
      <c r="J1076" s="24" t="s">
        <v>2346</v>
      </c>
      <c r="K1076" s="24" t="s">
        <v>2347</v>
      </c>
      <c r="L1076" s="24" t="s">
        <v>2348</v>
      </c>
      <c r="M1076" s="24" t="s">
        <v>39</v>
      </c>
      <c r="N1076" s="24" t="s">
        <v>102</v>
      </c>
      <c r="O1076" s="24" t="s">
        <v>568</v>
      </c>
      <c r="P1076" s="24" t="s">
        <v>2373</v>
      </c>
      <c r="Q1076" s="24">
        <v>0</v>
      </c>
      <c r="R1076" s="24">
        <v>45.847611000000001</v>
      </c>
      <c r="S1076" s="24">
        <v>74.653593999999998</v>
      </c>
      <c r="T1076" s="24" t="s">
        <v>2374</v>
      </c>
      <c r="U1076" s="24" t="s">
        <v>2375</v>
      </c>
      <c r="V1076" s="24" t="s">
        <v>106</v>
      </c>
      <c r="X1076" s="24">
        <v>30000</v>
      </c>
      <c r="Y1076" s="24">
        <v>1988</v>
      </c>
      <c r="Z1076" s="24">
        <v>8</v>
      </c>
      <c r="AA1076" s="24">
        <v>3</v>
      </c>
      <c r="AG1076" s="24" t="s">
        <v>648</v>
      </c>
      <c r="AI1076" s="24" t="s">
        <v>48</v>
      </c>
      <c r="AJ1076" s="24" t="s">
        <v>1021</v>
      </c>
      <c r="AK1076" s="24" t="s">
        <v>2230</v>
      </c>
      <c r="AL1076" s="24" t="b">
        <v>1</v>
      </c>
      <c r="AM1076" s="24" t="b">
        <v>0</v>
      </c>
      <c r="AP1076" t="s">
        <v>3631</v>
      </c>
      <c r="AQ1076" t="s">
        <v>3632</v>
      </c>
      <c r="AR1076" t="s">
        <v>3633</v>
      </c>
      <c r="AS1076" t="s">
        <v>3634</v>
      </c>
      <c r="AT1076" s="44" t="s">
        <v>48</v>
      </c>
      <c r="AU1076" t="s">
        <v>1021</v>
      </c>
      <c r="AV1076" t="s">
        <v>4485</v>
      </c>
      <c r="AW1076" t="s">
        <v>4485</v>
      </c>
      <c r="AX1076" t="s">
        <v>3814</v>
      </c>
      <c r="AY1076" t="s">
        <v>4485</v>
      </c>
      <c r="AZ1076" t="s">
        <v>4486</v>
      </c>
      <c r="BA1076" t="s">
        <v>3630</v>
      </c>
      <c r="BB1076"/>
    </row>
    <row r="1077" spans="1:54" x14ac:dyDescent="0.45">
      <c r="A1077" s="1">
        <v>45757.378009259257</v>
      </c>
      <c r="B1077">
        <v>911269241</v>
      </c>
      <c r="C1077" t="s">
        <v>3567</v>
      </c>
      <c r="D1077">
        <v>2</v>
      </c>
      <c r="E1077" t="s">
        <v>247</v>
      </c>
      <c r="F1077" t="s">
        <v>2305</v>
      </c>
      <c r="G1077">
        <v>3385</v>
      </c>
      <c r="H1077" t="s">
        <v>2306</v>
      </c>
      <c r="I1077">
        <v>1987</v>
      </c>
      <c r="J1077" t="s">
        <v>2307</v>
      </c>
      <c r="K1077" t="s">
        <v>2308</v>
      </c>
      <c r="L1077" t="s">
        <v>2309</v>
      </c>
      <c r="M1077" t="s">
        <v>2298</v>
      </c>
      <c r="N1077" t="s">
        <v>2376</v>
      </c>
      <c r="O1077" t="s">
        <v>40</v>
      </c>
      <c r="P1077" t="s">
        <v>2377</v>
      </c>
      <c r="Q1077">
        <v>0</v>
      </c>
      <c r="V1077" t="s">
        <v>119</v>
      </c>
      <c r="Y1077">
        <v>1978</v>
      </c>
      <c r="Z1077">
        <v>5</v>
      </c>
      <c r="AA1077">
        <v>20</v>
      </c>
      <c r="AB1077">
        <v>1978</v>
      </c>
      <c r="AC1077">
        <v>5</v>
      </c>
      <c r="AD1077">
        <v>30</v>
      </c>
      <c r="AE1077" t="s">
        <v>2109</v>
      </c>
      <c r="AG1077" t="s">
        <v>1975</v>
      </c>
      <c r="AI1077" t="s">
        <v>207</v>
      </c>
      <c r="AJ1077" t="s">
        <v>2302</v>
      </c>
      <c r="AK1077" t="s">
        <v>2372</v>
      </c>
      <c r="AL1077" t="b">
        <v>1</v>
      </c>
      <c r="AM1077" t="b">
        <v>0</v>
      </c>
      <c r="AP1077" t="s">
        <v>3631</v>
      </c>
      <c r="AQ1077" t="s">
        <v>3632</v>
      </c>
      <c r="AR1077" t="s">
        <v>3633</v>
      </c>
      <c r="AS1077" t="s">
        <v>3634</v>
      </c>
      <c r="AT1077" s="44" t="s">
        <v>207</v>
      </c>
      <c r="AU1077" t="s">
        <v>2302</v>
      </c>
      <c r="AV1077" t="s">
        <v>4508</v>
      </c>
      <c r="AW1077" t="s">
        <v>4508</v>
      </c>
      <c r="AX1077" t="s">
        <v>4510</v>
      </c>
      <c r="AY1077" t="s">
        <v>4508</v>
      </c>
      <c r="AZ1077" t="s">
        <v>4509</v>
      </c>
      <c r="BA1077" t="s">
        <v>3630</v>
      </c>
    </row>
    <row r="1078" spans="1:54" x14ac:dyDescent="0.45">
      <c r="A1078" s="1">
        <v>45757.376967592587</v>
      </c>
      <c r="B1078">
        <v>911269241</v>
      </c>
      <c r="C1078" t="s">
        <v>3567</v>
      </c>
      <c r="D1078">
        <v>1</v>
      </c>
      <c r="E1078" t="s">
        <v>65</v>
      </c>
      <c r="F1078" t="s">
        <v>2382</v>
      </c>
      <c r="G1078">
        <v>3385</v>
      </c>
      <c r="H1078" t="s">
        <v>2306</v>
      </c>
      <c r="I1078">
        <v>1987</v>
      </c>
      <c r="J1078" t="s">
        <v>2307</v>
      </c>
      <c r="K1078" t="s">
        <v>2308</v>
      </c>
      <c r="L1078" t="s">
        <v>2309</v>
      </c>
      <c r="M1078" t="s">
        <v>2298</v>
      </c>
      <c r="N1078" t="s">
        <v>2378</v>
      </c>
      <c r="O1078" t="s">
        <v>40</v>
      </c>
      <c r="P1078" t="s">
        <v>2379</v>
      </c>
      <c r="Q1078">
        <v>0</v>
      </c>
      <c r="V1078" t="s">
        <v>119</v>
      </c>
      <c r="Y1078">
        <v>1978</v>
      </c>
      <c r="Z1078">
        <v>7</v>
      </c>
      <c r="AA1078">
        <v>25</v>
      </c>
      <c r="AB1078">
        <v>1980</v>
      </c>
      <c r="AC1078">
        <v>7</v>
      </c>
      <c r="AD1078">
        <v>20</v>
      </c>
      <c r="AE1078" t="s">
        <v>2380</v>
      </c>
      <c r="AG1078" t="s">
        <v>2381</v>
      </c>
      <c r="AI1078" t="s">
        <v>207</v>
      </c>
      <c r="AJ1078" t="s">
        <v>2302</v>
      </c>
      <c r="AK1078" t="s">
        <v>2372</v>
      </c>
      <c r="AL1078" t="b">
        <v>1</v>
      </c>
      <c r="AM1078" t="b">
        <v>0</v>
      </c>
      <c r="AP1078" t="s">
        <v>3631</v>
      </c>
      <c r="AQ1078" t="s">
        <v>3632</v>
      </c>
      <c r="AR1078" t="s">
        <v>3633</v>
      </c>
      <c r="AS1078" t="s">
        <v>3634</v>
      </c>
      <c r="AT1078" s="44" t="s">
        <v>207</v>
      </c>
      <c r="AU1078" t="s">
        <v>2302</v>
      </c>
      <c r="AV1078" t="s">
        <v>4508</v>
      </c>
      <c r="AW1078" t="s">
        <v>4508</v>
      </c>
      <c r="AX1078" t="s">
        <v>4510</v>
      </c>
      <c r="AY1078" t="s">
        <v>4508</v>
      </c>
      <c r="AZ1078" t="s">
        <v>4509</v>
      </c>
      <c r="BA1078" t="s">
        <v>3630</v>
      </c>
    </row>
    <row r="1079" spans="1:54" s="10" customFormat="1" x14ac:dyDescent="0.45">
      <c r="A1079" s="9">
        <v>45757.376793981493</v>
      </c>
      <c r="B1079" s="10">
        <v>412819044</v>
      </c>
      <c r="C1079" s="10" t="s">
        <v>3565</v>
      </c>
      <c r="D1079" s="10">
        <v>4</v>
      </c>
      <c r="E1079" s="10" t="s">
        <v>727</v>
      </c>
      <c r="F1079" s="10" t="s">
        <v>1661</v>
      </c>
      <c r="G1079" s="10">
        <v>3785</v>
      </c>
      <c r="H1079" s="10" t="s">
        <v>53</v>
      </c>
      <c r="I1079" s="10">
        <v>1992</v>
      </c>
      <c r="J1079" s="10" t="s">
        <v>2346</v>
      </c>
      <c r="K1079" s="10" t="s">
        <v>2347</v>
      </c>
      <c r="L1079" s="10" t="s">
        <v>2348</v>
      </c>
      <c r="M1079" s="10" t="s">
        <v>39</v>
      </c>
      <c r="N1079" s="10" t="s">
        <v>102</v>
      </c>
      <c r="O1079" s="10" t="s">
        <v>2383</v>
      </c>
      <c r="P1079" s="10" t="s">
        <v>2384</v>
      </c>
      <c r="Q1079" s="10">
        <v>0</v>
      </c>
      <c r="R1079" s="10">
        <v>44.155583</v>
      </c>
      <c r="S1079" s="10">
        <v>80.297032999999999</v>
      </c>
      <c r="T1079" s="10" t="s">
        <v>2385</v>
      </c>
      <c r="U1079" s="10" t="s">
        <v>2386</v>
      </c>
      <c r="V1079" s="10" t="s">
        <v>106</v>
      </c>
      <c r="W1079" s="10" t="s">
        <v>2387</v>
      </c>
      <c r="X1079" s="10">
        <v>3000</v>
      </c>
      <c r="Y1079" s="10">
        <v>1989</v>
      </c>
      <c r="Z1079" s="10">
        <v>10</v>
      </c>
      <c r="AA1079" s="10">
        <v>6</v>
      </c>
      <c r="AG1079" s="10" t="s">
        <v>566</v>
      </c>
      <c r="AI1079" s="10" t="s">
        <v>48</v>
      </c>
      <c r="AJ1079" s="10" t="s">
        <v>1021</v>
      </c>
      <c r="AK1079" s="10" t="s">
        <v>2230</v>
      </c>
      <c r="AL1079" s="10" t="b">
        <v>1</v>
      </c>
      <c r="AM1079" s="10" t="b">
        <v>0</v>
      </c>
      <c r="AP1079" t="s">
        <v>3631</v>
      </c>
      <c r="AQ1079" t="s">
        <v>3632</v>
      </c>
      <c r="AR1079" t="s">
        <v>3633</v>
      </c>
      <c r="AS1079" t="s">
        <v>3634</v>
      </c>
      <c r="AT1079" s="44" t="s">
        <v>48</v>
      </c>
      <c r="AU1079" t="s">
        <v>1021</v>
      </c>
      <c r="AV1079" t="s">
        <v>4485</v>
      </c>
      <c r="AW1079" t="s">
        <v>4485</v>
      </c>
      <c r="AX1079" t="s">
        <v>3814</v>
      </c>
      <c r="AY1079" t="s">
        <v>4485</v>
      </c>
      <c r="AZ1079" t="s">
        <v>4486</v>
      </c>
      <c r="BA1079" t="s">
        <v>3630</v>
      </c>
      <c r="BB1079"/>
    </row>
    <row r="1080" spans="1:54" x14ac:dyDescent="0.45">
      <c r="A1080" s="1">
        <v>45757.376203703709</v>
      </c>
      <c r="B1080">
        <v>911269241</v>
      </c>
      <c r="C1080" t="s">
        <v>3567</v>
      </c>
      <c r="D1080">
        <v>6</v>
      </c>
      <c r="E1080" t="s">
        <v>1197</v>
      </c>
      <c r="F1080" t="s">
        <v>2305</v>
      </c>
      <c r="G1080">
        <v>3385</v>
      </c>
      <c r="H1080" t="s">
        <v>2306</v>
      </c>
      <c r="I1080">
        <v>1987</v>
      </c>
      <c r="J1080" t="s">
        <v>2307</v>
      </c>
      <c r="K1080" t="s">
        <v>2308</v>
      </c>
      <c r="L1080" t="s">
        <v>2309</v>
      </c>
      <c r="M1080" t="s">
        <v>2298</v>
      </c>
      <c r="N1080" t="s">
        <v>2378</v>
      </c>
      <c r="O1080" t="s">
        <v>40</v>
      </c>
      <c r="P1080" t="s">
        <v>2379</v>
      </c>
      <c r="Q1080">
        <v>0</v>
      </c>
      <c r="V1080" t="s">
        <v>119</v>
      </c>
      <c r="Y1080">
        <v>1980</v>
      </c>
      <c r="Z1080">
        <v>7</v>
      </c>
      <c r="AA1080">
        <v>19</v>
      </c>
      <c r="AB1080">
        <v>1980</v>
      </c>
      <c r="AC1080">
        <v>7</v>
      </c>
      <c r="AD1080">
        <v>20</v>
      </c>
      <c r="AE1080" t="s">
        <v>2109</v>
      </c>
      <c r="AG1080" t="s">
        <v>2381</v>
      </c>
      <c r="AH1080" t="s">
        <v>2371</v>
      </c>
      <c r="AI1080" t="s">
        <v>207</v>
      </c>
      <c r="AJ1080" t="s">
        <v>2302</v>
      </c>
      <c r="AK1080" t="s">
        <v>2372</v>
      </c>
      <c r="AL1080" t="b">
        <v>1</v>
      </c>
      <c r="AM1080" t="b">
        <v>0</v>
      </c>
      <c r="AP1080" t="s">
        <v>3631</v>
      </c>
      <c r="AQ1080" t="s">
        <v>3632</v>
      </c>
      <c r="AR1080" t="s">
        <v>3633</v>
      </c>
      <c r="AS1080" t="s">
        <v>3634</v>
      </c>
      <c r="AT1080" s="44" t="s">
        <v>207</v>
      </c>
      <c r="AU1080" t="s">
        <v>2302</v>
      </c>
      <c r="AV1080" t="s">
        <v>4508</v>
      </c>
      <c r="AW1080" t="s">
        <v>4508</v>
      </c>
      <c r="AX1080" t="s">
        <v>4510</v>
      </c>
      <c r="AY1080" t="s">
        <v>4508</v>
      </c>
      <c r="AZ1080" t="s">
        <v>4509</v>
      </c>
      <c r="BA1080" t="s">
        <v>3630</v>
      </c>
    </row>
    <row r="1081" spans="1:54" x14ac:dyDescent="0.45">
      <c r="A1081" s="1">
        <v>45757.374340277784</v>
      </c>
      <c r="B1081">
        <v>911269241</v>
      </c>
      <c r="C1081" t="s">
        <v>3567</v>
      </c>
      <c r="D1081">
        <v>4</v>
      </c>
      <c r="E1081" t="s">
        <v>176</v>
      </c>
      <c r="F1081" t="s">
        <v>2305</v>
      </c>
      <c r="G1081">
        <v>3385</v>
      </c>
      <c r="H1081" t="s">
        <v>2306</v>
      </c>
      <c r="I1081">
        <v>1987</v>
      </c>
      <c r="J1081" t="s">
        <v>2307</v>
      </c>
      <c r="K1081" t="s">
        <v>2308</v>
      </c>
      <c r="L1081" t="s">
        <v>2309</v>
      </c>
      <c r="M1081" t="s">
        <v>2298</v>
      </c>
      <c r="N1081" t="s">
        <v>2335</v>
      </c>
      <c r="O1081" t="s">
        <v>40</v>
      </c>
      <c r="P1081" t="s">
        <v>2388</v>
      </c>
      <c r="Q1081">
        <v>0</v>
      </c>
      <c r="V1081" t="s">
        <v>119</v>
      </c>
      <c r="Y1081">
        <v>1979</v>
      </c>
      <c r="Z1081">
        <v>8</v>
      </c>
      <c r="AA1081">
        <v>5</v>
      </c>
      <c r="AB1081">
        <v>1979</v>
      </c>
      <c r="AC1081">
        <v>8</v>
      </c>
      <c r="AD1081">
        <v>20</v>
      </c>
      <c r="AE1081" t="s">
        <v>2389</v>
      </c>
      <c r="AG1081" t="s">
        <v>1975</v>
      </c>
      <c r="AI1081" t="s">
        <v>207</v>
      </c>
      <c r="AJ1081" t="s">
        <v>2302</v>
      </c>
      <c r="AK1081" t="s">
        <v>2390</v>
      </c>
      <c r="AL1081" t="b">
        <v>1</v>
      </c>
      <c r="AM1081" t="b">
        <v>0</v>
      </c>
      <c r="AP1081" t="s">
        <v>3631</v>
      </c>
      <c r="AQ1081" t="s">
        <v>3632</v>
      </c>
      <c r="AR1081" t="s">
        <v>3633</v>
      </c>
      <c r="AS1081" t="s">
        <v>3634</v>
      </c>
      <c r="AT1081" s="44" t="s">
        <v>207</v>
      </c>
      <c r="AU1081" t="s">
        <v>2302</v>
      </c>
      <c r="AV1081" t="s">
        <v>4511</v>
      </c>
      <c r="AW1081" t="s">
        <v>4511</v>
      </c>
      <c r="AX1081" t="s">
        <v>4513</v>
      </c>
      <c r="AY1081" t="s">
        <v>4511</v>
      </c>
      <c r="AZ1081" t="s">
        <v>4512</v>
      </c>
      <c r="BA1081" t="s">
        <v>3630</v>
      </c>
    </row>
    <row r="1082" spans="1:54" x14ac:dyDescent="0.45">
      <c r="A1082" s="1">
        <v>45757.372800925921</v>
      </c>
      <c r="B1082">
        <v>911269241</v>
      </c>
      <c r="C1082" t="s">
        <v>3567</v>
      </c>
      <c r="D1082">
        <v>2</v>
      </c>
      <c r="E1082" t="s">
        <v>86</v>
      </c>
      <c r="F1082" t="s">
        <v>2305</v>
      </c>
      <c r="G1082">
        <v>3385</v>
      </c>
      <c r="H1082" t="s">
        <v>2306</v>
      </c>
      <c r="I1082">
        <v>1987</v>
      </c>
      <c r="J1082" t="s">
        <v>2307</v>
      </c>
      <c r="K1082" t="s">
        <v>2308</v>
      </c>
      <c r="L1082" t="s">
        <v>2309</v>
      </c>
      <c r="M1082" t="s">
        <v>2298</v>
      </c>
      <c r="N1082" t="s">
        <v>2376</v>
      </c>
      <c r="O1082" t="s">
        <v>40</v>
      </c>
      <c r="P1082" t="s">
        <v>2377</v>
      </c>
      <c r="Q1082">
        <v>0</v>
      </c>
      <c r="V1082" t="s">
        <v>119</v>
      </c>
      <c r="Y1082">
        <v>1978</v>
      </c>
      <c r="Z1082">
        <v>5</v>
      </c>
      <c r="AA1082">
        <v>20</v>
      </c>
      <c r="AB1082">
        <v>1978</v>
      </c>
      <c r="AC1082">
        <v>5</v>
      </c>
      <c r="AD1082">
        <v>30</v>
      </c>
      <c r="AE1082" t="s">
        <v>2109</v>
      </c>
      <c r="AG1082" t="s">
        <v>1975</v>
      </c>
      <c r="AI1082" t="s">
        <v>207</v>
      </c>
      <c r="AJ1082" t="s">
        <v>2302</v>
      </c>
      <c r="AK1082" t="s">
        <v>2390</v>
      </c>
      <c r="AL1082" t="b">
        <v>1</v>
      </c>
      <c r="AM1082" t="b">
        <v>0</v>
      </c>
      <c r="AP1082" t="s">
        <v>3631</v>
      </c>
      <c r="AQ1082" t="s">
        <v>3632</v>
      </c>
      <c r="AR1082" t="s">
        <v>3633</v>
      </c>
      <c r="AS1082" t="s">
        <v>3634</v>
      </c>
      <c r="AT1082" s="44" t="s">
        <v>207</v>
      </c>
      <c r="AU1082" t="s">
        <v>2302</v>
      </c>
      <c r="AV1082" t="s">
        <v>4511</v>
      </c>
      <c r="AW1082" t="s">
        <v>4511</v>
      </c>
      <c r="AX1082" t="s">
        <v>4513</v>
      </c>
      <c r="AY1082" t="s">
        <v>4511</v>
      </c>
      <c r="AZ1082" t="s">
        <v>4512</v>
      </c>
      <c r="BA1082" t="s">
        <v>3630</v>
      </c>
    </row>
    <row r="1083" spans="1:54" x14ac:dyDescent="0.45">
      <c r="A1083" s="1">
        <v>45757.371296296304</v>
      </c>
      <c r="B1083">
        <v>911269241</v>
      </c>
      <c r="C1083" t="s">
        <v>3567</v>
      </c>
      <c r="D1083">
        <v>12</v>
      </c>
      <c r="E1083" t="s">
        <v>1841</v>
      </c>
      <c r="F1083" t="s">
        <v>2396</v>
      </c>
      <c r="G1083">
        <v>3385</v>
      </c>
      <c r="H1083" t="s">
        <v>2306</v>
      </c>
      <c r="I1083">
        <v>1987</v>
      </c>
      <c r="J1083" t="s">
        <v>2307</v>
      </c>
      <c r="K1083" t="s">
        <v>2308</v>
      </c>
      <c r="L1083" t="s">
        <v>2309</v>
      </c>
      <c r="M1083" t="s">
        <v>2298</v>
      </c>
      <c r="N1083" t="s">
        <v>2391</v>
      </c>
      <c r="O1083" t="s">
        <v>40</v>
      </c>
      <c r="P1083" t="s">
        <v>2392</v>
      </c>
      <c r="Q1083">
        <v>0</v>
      </c>
      <c r="V1083" t="s">
        <v>119</v>
      </c>
      <c r="Y1083">
        <v>1985</v>
      </c>
      <c r="Z1083">
        <v>6</v>
      </c>
      <c r="AA1083">
        <v>11</v>
      </c>
      <c r="AB1083">
        <v>1985</v>
      </c>
      <c r="AC1083">
        <v>7</v>
      </c>
      <c r="AD1083">
        <v>9</v>
      </c>
      <c r="AE1083" t="s">
        <v>2393</v>
      </c>
      <c r="AG1083" t="s">
        <v>1931</v>
      </c>
      <c r="AH1083" t="s">
        <v>2394</v>
      </c>
      <c r="AI1083" t="s">
        <v>207</v>
      </c>
      <c r="AJ1083" t="s">
        <v>2302</v>
      </c>
      <c r="AK1083" t="s">
        <v>2395</v>
      </c>
      <c r="AL1083" t="b">
        <v>1</v>
      </c>
      <c r="AM1083" t="b">
        <v>1</v>
      </c>
      <c r="AN1083" t="s">
        <v>165</v>
      </c>
      <c r="AP1083" t="s">
        <v>3631</v>
      </c>
      <c r="AQ1083" t="s">
        <v>3632</v>
      </c>
      <c r="AR1083" t="s">
        <v>3633</v>
      </c>
      <c r="AS1083" t="s">
        <v>3634</v>
      </c>
      <c r="AT1083" s="44" t="s">
        <v>207</v>
      </c>
      <c r="AU1083" t="s">
        <v>2302</v>
      </c>
      <c r="AV1083" t="s">
        <v>4514</v>
      </c>
      <c r="AW1083" t="s">
        <v>4514</v>
      </c>
      <c r="AX1083" t="s">
        <v>2304</v>
      </c>
      <c r="AY1083" t="s">
        <v>4514</v>
      </c>
      <c r="AZ1083" t="s">
        <v>4515</v>
      </c>
      <c r="BA1083" t="s">
        <v>3630</v>
      </c>
    </row>
    <row r="1084" spans="1:54" s="12" customFormat="1" x14ac:dyDescent="0.45">
      <c r="A1084" s="11">
        <v>45757.369479166657</v>
      </c>
      <c r="B1084" s="12">
        <v>412819044</v>
      </c>
      <c r="C1084" s="12" t="s">
        <v>3565</v>
      </c>
      <c r="D1084" s="12">
        <v>1</v>
      </c>
      <c r="E1084" s="12" t="s">
        <v>51</v>
      </c>
      <c r="F1084" s="12" t="s">
        <v>1661</v>
      </c>
      <c r="G1084" s="12">
        <v>3785</v>
      </c>
      <c r="H1084" s="12" t="s">
        <v>53</v>
      </c>
      <c r="I1084" s="12">
        <v>1992</v>
      </c>
      <c r="J1084" s="12" t="s">
        <v>2346</v>
      </c>
      <c r="K1084" s="12" t="s">
        <v>2347</v>
      </c>
      <c r="L1084" s="12" t="s">
        <v>2348</v>
      </c>
      <c r="M1084" s="12" t="s">
        <v>39</v>
      </c>
      <c r="N1084" s="12" t="s">
        <v>178</v>
      </c>
      <c r="O1084" s="12" t="s">
        <v>568</v>
      </c>
      <c r="P1084" s="12" t="s">
        <v>2397</v>
      </c>
      <c r="Q1084" s="12">
        <v>0</v>
      </c>
      <c r="R1084" s="12">
        <v>43.199041000000001</v>
      </c>
      <c r="S1084" s="12">
        <v>77.287965999999997</v>
      </c>
      <c r="T1084" s="12" t="s">
        <v>865</v>
      </c>
      <c r="U1084" s="12" t="s">
        <v>866</v>
      </c>
      <c r="V1084" s="12" t="s">
        <v>106</v>
      </c>
      <c r="W1084" s="12" t="s">
        <v>2398</v>
      </c>
      <c r="X1084" s="12">
        <v>1000</v>
      </c>
      <c r="Y1084" s="12">
        <v>1983</v>
      </c>
      <c r="Z1084" s="12">
        <v>9</v>
      </c>
      <c r="AA1084" s="12">
        <v>2</v>
      </c>
      <c r="AG1084" s="12" t="s">
        <v>680</v>
      </c>
      <c r="AJ1084" s="12" t="s">
        <v>978</v>
      </c>
      <c r="AK1084" s="12" t="s">
        <v>2399</v>
      </c>
      <c r="AL1084" s="12" t="b">
        <v>1</v>
      </c>
      <c r="AM1084" s="12" t="b">
        <v>0</v>
      </c>
      <c r="AP1084" t="s">
        <v>3631</v>
      </c>
      <c r="AQ1084" t="s">
        <v>3632</v>
      </c>
      <c r="AR1084" t="s">
        <v>3633</v>
      </c>
      <c r="AS1084" t="s">
        <v>3634</v>
      </c>
      <c r="AT1084" s="44" t="s">
        <v>48</v>
      </c>
      <c r="AU1084" t="s">
        <v>3864</v>
      </c>
      <c r="AV1084" t="s">
        <v>3644</v>
      </c>
      <c r="AW1084" t="s">
        <v>3864</v>
      </c>
      <c r="AX1084" t="s">
        <v>4518</v>
      </c>
      <c r="AY1084" t="s">
        <v>4516</v>
      </c>
      <c r="AZ1084" t="s">
        <v>4517</v>
      </c>
      <c r="BA1084" t="s">
        <v>3643</v>
      </c>
      <c r="BB1084"/>
    </row>
    <row r="1085" spans="1:54" x14ac:dyDescent="0.45">
      <c r="A1085" s="1">
        <v>45757.368009259248</v>
      </c>
      <c r="B1085">
        <v>911269241</v>
      </c>
      <c r="C1085" t="s">
        <v>3567</v>
      </c>
      <c r="D1085">
        <v>1</v>
      </c>
      <c r="E1085" t="s">
        <v>65</v>
      </c>
      <c r="F1085" t="s">
        <v>2406</v>
      </c>
      <c r="G1085">
        <v>3385</v>
      </c>
      <c r="H1085" t="s">
        <v>2306</v>
      </c>
      <c r="I1085">
        <v>1987</v>
      </c>
      <c r="J1085" t="s">
        <v>2307</v>
      </c>
      <c r="K1085" t="s">
        <v>2308</v>
      </c>
      <c r="L1085" t="s">
        <v>2309</v>
      </c>
      <c r="M1085" t="s">
        <v>2298</v>
      </c>
      <c r="N1085" t="s">
        <v>2400</v>
      </c>
      <c r="O1085" t="s">
        <v>2401</v>
      </c>
      <c r="P1085" t="s">
        <v>2402</v>
      </c>
      <c r="Q1085">
        <v>0</v>
      </c>
      <c r="V1085" t="s">
        <v>119</v>
      </c>
      <c r="Y1085">
        <v>1985</v>
      </c>
      <c r="Z1085">
        <v>5</v>
      </c>
      <c r="AA1085">
        <v>17</v>
      </c>
      <c r="AB1085"/>
      <c r="AC1085"/>
      <c r="AD1085"/>
      <c r="AE1085" t="s">
        <v>2403</v>
      </c>
      <c r="AG1085" t="s">
        <v>2404</v>
      </c>
      <c r="AH1085" t="s">
        <v>2405</v>
      </c>
      <c r="AI1085" t="s">
        <v>207</v>
      </c>
      <c r="AJ1085" t="s">
        <v>2302</v>
      </c>
      <c r="AK1085" t="s">
        <v>2395</v>
      </c>
      <c r="AL1085" t="b">
        <v>1</v>
      </c>
      <c r="AM1085" t="b">
        <v>1</v>
      </c>
      <c r="AN1085" t="s">
        <v>165</v>
      </c>
      <c r="AP1085" t="s">
        <v>3631</v>
      </c>
      <c r="AQ1085" t="s">
        <v>3632</v>
      </c>
      <c r="AR1085" t="s">
        <v>3633</v>
      </c>
      <c r="AS1085" t="s">
        <v>3634</v>
      </c>
      <c r="AT1085" s="44" t="s">
        <v>207</v>
      </c>
      <c r="AU1085" t="s">
        <v>2302</v>
      </c>
      <c r="AV1085" t="s">
        <v>4514</v>
      </c>
      <c r="AW1085" t="s">
        <v>4514</v>
      </c>
      <c r="AX1085" t="s">
        <v>2304</v>
      </c>
      <c r="AY1085" t="s">
        <v>4514</v>
      </c>
      <c r="AZ1085" t="s">
        <v>4515</v>
      </c>
      <c r="BA1085" t="s">
        <v>3630</v>
      </c>
    </row>
    <row r="1086" spans="1:54" x14ac:dyDescent="0.45">
      <c r="A1086" s="1">
        <v>45757.367719907408</v>
      </c>
      <c r="B1086">
        <v>911269241</v>
      </c>
      <c r="C1086" t="s">
        <v>3567</v>
      </c>
      <c r="D1086">
        <v>1</v>
      </c>
      <c r="E1086" t="s">
        <v>65</v>
      </c>
      <c r="F1086" t="s">
        <v>2305</v>
      </c>
      <c r="G1086">
        <v>3385</v>
      </c>
      <c r="H1086" t="s">
        <v>2306</v>
      </c>
      <c r="I1086">
        <v>1987</v>
      </c>
      <c r="J1086" t="s">
        <v>2307</v>
      </c>
      <c r="K1086" t="s">
        <v>2308</v>
      </c>
      <c r="L1086" t="s">
        <v>2309</v>
      </c>
      <c r="M1086" t="s">
        <v>2298</v>
      </c>
      <c r="N1086" t="s">
        <v>2400</v>
      </c>
      <c r="O1086" t="s">
        <v>2401</v>
      </c>
      <c r="P1086" t="s">
        <v>2402</v>
      </c>
      <c r="Q1086">
        <v>0</v>
      </c>
      <c r="V1086" t="s">
        <v>119</v>
      </c>
      <c r="Y1086">
        <v>1985</v>
      </c>
      <c r="Z1086">
        <v>5</v>
      </c>
      <c r="AA1086">
        <v>17</v>
      </c>
      <c r="AB1086"/>
      <c r="AC1086"/>
      <c r="AD1086"/>
      <c r="AE1086" t="s">
        <v>2403</v>
      </c>
      <c r="AG1086" t="s">
        <v>2404</v>
      </c>
      <c r="AH1086" t="s">
        <v>2405</v>
      </c>
      <c r="AI1086" t="s">
        <v>207</v>
      </c>
      <c r="AJ1086" t="s">
        <v>2302</v>
      </c>
      <c r="AK1086" t="s">
        <v>2395</v>
      </c>
      <c r="AL1086" t="b">
        <v>1</v>
      </c>
      <c r="AM1086" t="b">
        <v>1</v>
      </c>
      <c r="AN1086" t="s">
        <v>165</v>
      </c>
      <c r="AP1086" t="s">
        <v>3631</v>
      </c>
      <c r="AQ1086" t="s">
        <v>3632</v>
      </c>
      <c r="AR1086" t="s">
        <v>3633</v>
      </c>
      <c r="AS1086" t="s">
        <v>3634</v>
      </c>
      <c r="AT1086" s="44" t="s">
        <v>207</v>
      </c>
      <c r="AU1086" t="s">
        <v>2302</v>
      </c>
      <c r="AV1086" t="s">
        <v>4514</v>
      </c>
      <c r="AW1086" t="s">
        <v>4514</v>
      </c>
      <c r="AX1086" t="s">
        <v>2304</v>
      </c>
      <c r="AY1086" t="s">
        <v>4514</v>
      </c>
      <c r="AZ1086" t="s">
        <v>4515</v>
      </c>
      <c r="BA1086" t="s">
        <v>3630</v>
      </c>
    </row>
    <row r="1087" spans="1:54" x14ac:dyDescent="0.45">
      <c r="A1087" s="1">
        <v>45757.367314814823</v>
      </c>
      <c r="B1087">
        <v>911269241</v>
      </c>
      <c r="C1087" t="s">
        <v>3567</v>
      </c>
      <c r="D1087">
        <v>1</v>
      </c>
      <c r="E1087" t="s">
        <v>65</v>
      </c>
      <c r="F1087" t="s">
        <v>2305</v>
      </c>
      <c r="G1087">
        <v>3385</v>
      </c>
      <c r="H1087" t="s">
        <v>2306</v>
      </c>
      <c r="I1087">
        <v>1987</v>
      </c>
      <c r="J1087" t="s">
        <v>2307</v>
      </c>
      <c r="K1087" t="s">
        <v>2308</v>
      </c>
      <c r="L1087" t="s">
        <v>2309</v>
      </c>
      <c r="M1087" t="s">
        <v>2298</v>
      </c>
      <c r="N1087" t="s">
        <v>2400</v>
      </c>
      <c r="O1087" t="s">
        <v>2401</v>
      </c>
      <c r="P1087" t="s">
        <v>2402</v>
      </c>
      <c r="Q1087">
        <v>0</v>
      </c>
      <c r="V1087" t="s">
        <v>119</v>
      </c>
      <c r="Y1087">
        <v>1985</v>
      </c>
      <c r="Z1087">
        <v>5</v>
      </c>
      <c r="AA1087">
        <v>17</v>
      </c>
      <c r="AB1087"/>
      <c r="AC1087"/>
      <c r="AD1087"/>
      <c r="AE1087" t="s">
        <v>2403</v>
      </c>
      <c r="AG1087" t="s">
        <v>2404</v>
      </c>
      <c r="AH1087" t="s">
        <v>2405</v>
      </c>
      <c r="AI1087" t="s">
        <v>207</v>
      </c>
      <c r="AJ1087" t="s">
        <v>2302</v>
      </c>
      <c r="AK1087" t="s">
        <v>2395</v>
      </c>
      <c r="AL1087" t="b">
        <v>1</v>
      </c>
      <c r="AM1087" t="b">
        <v>1</v>
      </c>
      <c r="AN1087" t="s">
        <v>462</v>
      </c>
      <c r="AP1087" t="s">
        <v>3631</v>
      </c>
      <c r="AQ1087" t="s">
        <v>3632</v>
      </c>
      <c r="AR1087" t="s">
        <v>3633</v>
      </c>
      <c r="AS1087" t="s">
        <v>3634</v>
      </c>
      <c r="AT1087" s="28" t="s">
        <v>207</v>
      </c>
      <c r="AU1087" t="s">
        <v>2302</v>
      </c>
      <c r="AV1087" t="s">
        <v>4514</v>
      </c>
      <c r="AW1087" t="s">
        <v>4514</v>
      </c>
      <c r="AX1087" t="s">
        <v>2304</v>
      </c>
      <c r="AY1087" t="s">
        <v>4514</v>
      </c>
      <c r="AZ1087" t="s">
        <v>4515</v>
      </c>
      <c r="BA1087" t="s">
        <v>3630</v>
      </c>
      <c r="BB1087" t="s">
        <v>4724</v>
      </c>
    </row>
    <row r="1088" spans="1:54" x14ac:dyDescent="0.45">
      <c r="A1088" s="1">
        <v>45757.363217592589</v>
      </c>
      <c r="B1088">
        <v>911269241</v>
      </c>
      <c r="C1088" t="s">
        <v>3567</v>
      </c>
      <c r="D1088">
        <v>1</v>
      </c>
      <c r="E1088" t="s">
        <v>51</v>
      </c>
      <c r="F1088" t="s">
        <v>2305</v>
      </c>
      <c r="G1088">
        <v>3385</v>
      </c>
      <c r="H1088" t="s">
        <v>2306</v>
      </c>
      <c r="I1088">
        <v>1987</v>
      </c>
      <c r="J1088" t="s">
        <v>2307</v>
      </c>
      <c r="K1088" t="s">
        <v>2308</v>
      </c>
      <c r="L1088" t="s">
        <v>2309</v>
      </c>
      <c r="M1088" t="s">
        <v>2298</v>
      </c>
      <c r="N1088" t="s">
        <v>2318</v>
      </c>
      <c r="O1088" t="s">
        <v>40</v>
      </c>
      <c r="P1088" t="s">
        <v>2319</v>
      </c>
      <c r="Q1088">
        <v>0</v>
      </c>
      <c r="V1088" t="s">
        <v>119</v>
      </c>
      <c r="Y1088">
        <v>1984</v>
      </c>
      <c r="Z1088">
        <v>8</v>
      </c>
      <c r="AA1088">
        <v>10</v>
      </c>
      <c r="AB1088">
        <v>1984</v>
      </c>
      <c r="AC1088">
        <v>8</v>
      </c>
      <c r="AD1088">
        <v>20</v>
      </c>
      <c r="AE1088" t="s">
        <v>2407</v>
      </c>
      <c r="AG1088" t="s">
        <v>2408</v>
      </c>
      <c r="AI1088" t="s">
        <v>207</v>
      </c>
      <c r="AJ1088" t="s">
        <v>2302</v>
      </c>
      <c r="AK1088" t="s">
        <v>2409</v>
      </c>
      <c r="AL1088" t="b">
        <v>1</v>
      </c>
      <c r="AM1088" t="b">
        <v>0</v>
      </c>
      <c r="AP1088" t="s">
        <v>3631</v>
      </c>
      <c r="AQ1088" t="s">
        <v>3632</v>
      </c>
      <c r="AR1088" t="s">
        <v>3633</v>
      </c>
      <c r="AS1088" t="s">
        <v>3634</v>
      </c>
      <c r="AT1088" s="44" t="s">
        <v>207</v>
      </c>
      <c r="AU1088" t="s">
        <v>2302</v>
      </c>
      <c r="AV1088" t="s">
        <v>4519</v>
      </c>
      <c r="AW1088" t="s">
        <v>4519</v>
      </c>
      <c r="AX1088" t="s">
        <v>4521</v>
      </c>
      <c r="AY1088" t="s">
        <v>4519</v>
      </c>
      <c r="AZ1088" t="s">
        <v>4520</v>
      </c>
      <c r="BA1088" t="s">
        <v>3630</v>
      </c>
    </row>
    <row r="1089" spans="1:54" x14ac:dyDescent="0.45">
      <c r="A1089" s="1">
        <v>45757.361689814818</v>
      </c>
      <c r="B1089">
        <v>911269241</v>
      </c>
      <c r="C1089" t="s">
        <v>3567</v>
      </c>
      <c r="D1089">
        <v>11</v>
      </c>
      <c r="E1089" t="s">
        <v>1199</v>
      </c>
      <c r="F1089" t="s">
        <v>2305</v>
      </c>
      <c r="G1089">
        <v>3385</v>
      </c>
      <c r="H1089" t="s">
        <v>2306</v>
      </c>
      <c r="I1089">
        <v>1987</v>
      </c>
      <c r="J1089" t="s">
        <v>2307</v>
      </c>
      <c r="K1089" t="s">
        <v>2308</v>
      </c>
      <c r="L1089" t="s">
        <v>2309</v>
      </c>
      <c r="M1089" t="s">
        <v>2298</v>
      </c>
      <c r="N1089" t="s">
        <v>2318</v>
      </c>
      <c r="O1089" t="s">
        <v>40</v>
      </c>
      <c r="P1089" t="s">
        <v>2319</v>
      </c>
      <c r="Q1089">
        <v>0</v>
      </c>
      <c r="V1089" t="s">
        <v>119</v>
      </c>
      <c r="Y1089">
        <v>1984</v>
      </c>
      <c r="Z1089">
        <v>8</v>
      </c>
      <c r="AA1089">
        <v>18</v>
      </c>
      <c r="AB1089">
        <v>1983</v>
      </c>
      <c r="AC1089">
        <v>6</v>
      </c>
      <c r="AD1089">
        <v>21</v>
      </c>
      <c r="AE1089" t="s">
        <v>2410</v>
      </c>
      <c r="AG1089" t="s">
        <v>1975</v>
      </c>
      <c r="AH1089" t="s">
        <v>2322</v>
      </c>
      <c r="AI1089" t="s">
        <v>207</v>
      </c>
      <c r="AJ1089" t="s">
        <v>2302</v>
      </c>
      <c r="AK1089" t="s">
        <v>2409</v>
      </c>
      <c r="AL1089" t="b">
        <v>1</v>
      </c>
      <c r="AM1089" t="b">
        <v>0</v>
      </c>
      <c r="AP1089" t="s">
        <v>3631</v>
      </c>
      <c r="AQ1089" t="s">
        <v>3632</v>
      </c>
      <c r="AR1089" t="s">
        <v>3633</v>
      </c>
      <c r="AS1089" t="s">
        <v>3634</v>
      </c>
      <c r="AT1089" s="44" t="s">
        <v>207</v>
      </c>
      <c r="AU1089" t="s">
        <v>2302</v>
      </c>
      <c r="AV1089" t="s">
        <v>4519</v>
      </c>
      <c r="AW1089" t="s">
        <v>4519</v>
      </c>
      <c r="AX1089" t="s">
        <v>4521</v>
      </c>
      <c r="AY1089" t="s">
        <v>4519</v>
      </c>
      <c r="AZ1089" t="s">
        <v>4520</v>
      </c>
      <c r="BA1089" t="s">
        <v>3630</v>
      </c>
    </row>
    <row r="1090" spans="1:54" x14ac:dyDescent="0.45">
      <c r="A1090" s="1">
        <v>45757.360347222217</v>
      </c>
      <c r="B1090">
        <v>911269241</v>
      </c>
      <c r="C1090" t="s">
        <v>3567</v>
      </c>
      <c r="D1090">
        <v>3</v>
      </c>
      <c r="E1090" t="s">
        <v>71</v>
      </c>
      <c r="F1090" t="s">
        <v>2415</v>
      </c>
      <c r="G1090">
        <v>3385</v>
      </c>
      <c r="H1090" t="s">
        <v>2306</v>
      </c>
      <c r="I1090">
        <v>1987</v>
      </c>
      <c r="J1090" t="s">
        <v>2307</v>
      </c>
      <c r="K1090" t="s">
        <v>2308</v>
      </c>
      <c r="L1090" t="s">
        <v>2309</v>
      </c>
      <c r="M1090" t="s">
        <v>2298</v>
      </c>
      <c r="N1090" t="s">
        <v>2411</v>
      </c>
      <c r="O1090" t="s">
        <v>2412</v>
      </c>
      <c r="P1090" t="s">
        <v>2413</v>
      </c>
      <c r="Q1090">
        <v>0</v>
      </c>
      <c r="V1090" t="s">
        <v>119</v>
      </c>
      <c r="Y1090">
        <v>1983</v>
      </c>
      <c r="Z1090">
        <v>8</v>
      </c>
      <c r="AA1090">
        <v>11</v>
      </c>
      <c r="AB1090">
        <v>1983</v>
      </c>
      <c r="AC1090">
        <v>6</v>
      </c>
      <c r="AD1090">
        <v>21</v>
      </c>
      <c r="AE1090" t="s">
        <v>2414</v>
      </c>
      <c r="AG1090" t="s">
        <v>1975</v>
      </c>
      <c r="AI1090" t="s">
        <v>207</v>
      </c>
      <c r="AJ1090" t="s">
        <v>2302</v>
      </c>
      <c r="AK1090" t="s">
        <v>2409</v>
      </c>
      <c r="AL1090" t="b">
        <v>1</v>
      </c>
      <c r="AM1090" t="b">
        <v>0</v>
      </c>
      <c r="AP1090" t="s">
        <v>3631</v>
      </c>
      <c r="AQ1090" t="s">
        <v>3632</v>
      </c>
      <c r="AR1090" t="s">
        <v>3633</v>
      </c>
      <c r="AS1090" t="s">
        <v>3634</v>
      </c>
      <c r="AT1090" s="44" t="s">
        <v>207</v>
      </c>
      <c r="AU1090" t="s">
        <v>2302</v>
      </c>
      <c r="AV1090" t="s">
        <v>4519</v>
      </c>
      <c r="AW1090" t="s">
        <v>4519</v>
      </c>
      <c r="AX1090" t="s">
        <v>4521</v>
      </c>
      <c r="AY1090" t="s">
        <v>4519</v>
      </c>
      <c r="AZ1090" t="s">
        <v>4520</v>
      </c>
      <c r="BA1090" t="s">
        <v>3630</v>
      </c>
    </row>
    <row r="1091" spans="1:54" x14ac:dyDescent="0.45">
      <c r="A1091" s="1">
        <v>45757.359027777777</v>
      </c>
      <c r="B1091">
        <v>911269241</v>
      </c>
      <c r="C1091" t="s">
        <v>3567</v>
      </c>
      <c r="D1091">
        <v>6</v>
      </c>
      <c r="E1091" t="s">
        <v>92</v>
      </c>
      <c r="F1091" t="s">
        <v>2305</v>
      </c>
      <c r="G1091">
        <v>3385</v>
      </c>
      <c r="H1091" t="s">
        <v>2306</v>
      </c>
      <c r="I1091">
        <v>1987</v>
      </c>
      <c r="J1091" t="s">
        <v>2307</v>
      </c>
      <c r="K1091" t="s">
        <v>2308</v>
      </c>
      <c r="L1091" t="s">
        <v>2309</v>
      </c>
      <c r="M1091" t="s">
        <v>2298</v>
      </c>
      <c r="N1091" t="s">
        <v>2411</v>
      </c>
      <c r="O1091" t="s">
        <v>2412</v>
      </c>
      <c r="P1091" t="s">
        <v>2416</v>
      </c>
      <c r="Q1091">
        <v>0</v>
      </c>
      <c r="V1091" t="s">
        <v>119</v>
      </c>
      <c r="Y1091">
        <v>1983</v>
      </c>
      <c r="Z1091">
        <v>8</v>
      </c>
      <c r="AA1091">
        <v>9</v>
      </c>
      <c r="AB1091">
        <v>1983</v>
      </c>
      <c r="AC1091">
        <v>6</v>
      </c>
      <c r="AD1091">
        <v>21</v>
      </c>
      <c r="AE1091" t="s">
        <v>2417</v>
      </c>
      <c r="AG1091" t="s">
        <v>1975</v>
      </c>
      <c r="AI1091" t="s">
        <v>207</v>
      </c>
      <c r="AJ1091" t="s">
        <v>2302</v>
      </c>
      <c r="AK1091" t="s">
        <v>2409</v>
      </c>
      <c r="AL1091" t="b">
        <v>1</v>
      </c>
      <c r="AM1091" t="b">
        <v>0</v>
      </c>
      <c r="AP1091" t="s">
        <v>3631</v>
      </c>
      <c r="AQ1091" t="s">
        <v>3632</v>
      </c>
      <c r="AR1091" t="s">
        <v>3633</v>
      </c>
      <c r="AS1091" t="s">
        <v>3634</v>
      </c>
      <c r="AT1091" s="44" t="s">
        <v>207</v>
      </c>
      <c r="AU1091" t="s">
        <v>2302</v>
      </c>
      <c r="AV1091" t="s">
        <v>4519</v>
      </c>
      <c r="AW1091" t="s">
        <v>4519</v>
      </c>
      <c r="AX1091" t="s">
        <v>4521</v>
      </c>
      <c r="AY1091" t="s">
        <v>4519</v>
      </c>
      <c r="AZ1091" t="s">
        <v>4520</v>
      </c>
      <c r="BA1091" t="s">
        <v>3630</v>
      </c>
    </row>
    <row r="1092" spans="1:54" x14ac:dyDescent="0.45">
      <c r="A1092" s="1">
        <v>45757.35765046296</v>
      </c>
      <c r="B1092">
        <v>911269241</v>
      </c>
      <c r="C1092" t="s">
        <v>3567</v>
      </c>
      <c r="D1092">
        <v>36</v>
      </c>
      <c r="E1092" t="s">
        <v>2420</v>
      </c>
      <c r="F1092" t="s">
        <v>2305</v>
      </c>
      <c r="G1092">
        <v>3385</v>
      </c>
      <c r="H1092" t="s">
        <v>2306</v>
      </c>
      <c r="I1092">
        <v>1987</v>
      </c>
      <c r="J1092" t="s">
        <v>2307</v>
      </c>
      <c r="K1092" t="s">
        <v>2308</v>
      </c>
      <c r="L1092" t="s">
        <v>2309</v>
      </c>
      <c r="M1092" t="s">
        <v>2298</v>
      </c>
      <c r="N1092" t="s">
        <v>2411</v>
      </c>
      <c r="O1092" t="s">
        <v>2412</v>
      </c>
      <c r="P1092" t="s">
        <v>2418</v>
      </c>
      <c r="Q1092">
        <v>0</v>
      </c>
      <c r="V1092" t="s">
        <v>119</v>
      </c>
      <c r="Y1092">
        <v>1983</v>
      </c>
      <c r="Z1092">
        <v>6</v>
      </c>
      <c r="AA1092">
        <v>11</v>
      </c>
      <c r="AB1092">
        <v>1983</v>
      </c>
      <c r="AC1092">
        <v>6</v>
      </c>
      <c r="AD1092">
        <v>21</v>
      </c>
      <c r="AE1092" t="s">
        <v>2419</v>
      </c>
      <c r="AG1092" t="s">
        <v>1975</v>
      </c>
      <c r="AI1092" t="s">
        <v>207</v>
      </c>
      <c r="AJ1092" t="s">
        <v>2302</v>
      </c>
      <c r="AK1092" t="s">
        <v>2409</v>
      </c>
      <c r="AL1092" t="b">
        <v>1</v>
      </c>
      <c r="AM1092" t="b">
        <v>0</v>
      </c>
      <c r="AP1092" t="s">
        <v>3631</v>
      </c>
      <c r="AQ1092" t="s">
        <v>3632</v>
      </c>
      <c r="AR1092" t="s">
        <v>3633</v>
      </c>
      <c r="AS1092" t="s">
        <v>3634</v>
      </c>
      <c r="AT1092" s="44" t="s">
        <v>207</v>
      </c>
      <c r="AU1092" t="s">
        <v>2302</v>
      </c>
      <c r="AV1092" t="s">
        <v>4519</v>
      </c>
      <c r="AW1092" t="s">
        <v>4519</v>
      </c>
      <c r="AX1092" t="s">
        <v>4521</v>
      </c>
      <c r="AY1092" t="s">
        <v>4519</v>
      </c>
      <c r="AZ1092" t="s">
        <v>4520</v>
      </c>
      <c r="BA1092" t="s">
        <v>3630</v>
      </c>
    </row>
    <row r="1093" spans="1:54" s="10" customFormat="1" x14ac:dyDescent="0.45">
      <c r="A1093" s="9">
        <v>45757.356886574067</v>
      </c>
      <c r="B1093" s="10">
        <v>412819044</v>
      </c>
      <c r="C1093" s="10" t="s">
        <v>3565</v>
      </c>
      <c r="D1093" s="10">
        <v>1</v>
      </c>
      <c r="E1093" s="10" t="s">
        <v>51</v>
      </c>
      <c r="F1093" s="10" t="s">
        <v>2426</v>
      </c>
      <c r="G1093" s="10">
        <v>3785</v>
      </c>
      <c r="H1093" s="10" t="s">
        <v>53</v>
      </c>
      <c r="I1093" s="10">
        <v>1992</v>
      </c>
      <c r="J1093" s="10" t="s">
        <v>2346</v>
      </c>
      <c r="K1093" s="10" t="s">
        <v>2347</v>
      </c>
      <c r="L1093" s="10" t="s">
        <v>2348</v>
      </c>
      <c r="M1093" s="10" t="s">
        <v>39</v>
      </c>
      <c r="N1093" s="10" t="s">
        <v>178</v>
      </c>
      <c r="O1093" s="10" t="s">
        <v>754</v>
      </c>
      <c r="P1093" s="10" t="s">
        <v>2421</v>
      </c>
      <c r="Q1093" s="10">
        <v>0</v>
      </c>
      <c r="R1093" s="10">
        <v>43.238190000000003</v>
      </c>
      <c r="S1093" s="10">
        <v>77.257137999999998</v>
      </c>
      <c r="T1093" s="10" t="s">
        <v>2422</v>
      </c>
      <c r="U1093" s="10" t="s">
        <v>2423</v>
      </c>
      <c r="V1093" s="10" t="s">
        <v>106</v>
      </c>
      <c r="X1093" s="10">
        <v>500</v>
      </c>
      <c r="Y1093" s="10">
        <v>1986</v>
      </c>
      <c r="Z1093" s="10">
        <v>8</v>
      </c>
      <c r="AA1093" s="10">
        <v>13</v>
      </c>
      <c r="AG1093" s="10" t="s">
        <v>2424</v>
      </c>
      <c r="AJ1093" s="10" t="s">
        <v>163</v>
      </c>
      <c r="AK1093" s="10" t="s">
        <v>1319</v>
      </c>
      <c r="AL1093" s="10" t="b">
        <v>1</v>
      </c>
      <c r="AM1093" s="10" t="b">
        <v>1</v>
      </c>
      <c r="AN1093" s="10" t="s">
        <v>165</v>
      </c>
      <c r="AP1093" t="s">
        <v>3631</v>
      </c>
      <c r="AQ1093" t="s">
        <v>3632</v>
      </c>
      <c r="AR1093" t="s">
        <v>3633</v>
      </c>
      <c r="AS1093" t="s">
        <v>3634</v>
      </c>
      <c r="AT1093" s="44" t="s">
        <v>48</v>
      </c>
      <c r="AU1093" t="s">
        <v>3660</v>
      </c>
      <c r="AV1093" t="s">
        <v>4130</v>
      </c>
      <c r="AW1093" t="s">
        <v>4130</v>
      </c>
      <c r="AX1093" t="s">
        <v>4131</v>
      </c>
      <c r="AY1093" t="s">
        <v>4129</v>
      </c>
      <c r="AZ1093" t="s">
        <v>2425</v>
      </c>
      <c r="BA1093" t="s">
        <v>3630</v>
      </c>
      <c r="BB1093"/>
    </row>
    <row r="1094" spans="1:54" x14ac:dyDescent="0.45">
      <c r="A1094" s="1">
        <v>45757.35527777778</v>
      </c>
      <c r="B1094">
        <v>911269241</v>
      </c>
      <c r="C1094" t="s">
        <v>3567</v>
      </c>
      <c r="D1094">
        <v>2</v>
      </c>
      <c r="E1094" t="s">
        <v>247</v>
      </c>
      <c r="F1094" t="s">
        <v>2305</v>
      </c>
      <c r="G1094">
        <v>3385</v>
      </c>
      <c r="H1094" t="s">
        <v>2306</v>
      </c>
      <c r="I1094">
        <v>1987</v>
      </c>
      <c r="J1094" t="s">
        <v>2307</v>
      </c>
      <c r="K1094" t="s">
        <v>2308</v>
      </c>
      <c r="L1094" t="s">
        <v>2309</v>
      </c>
      <c r="M1094" t="s">
        <v>2298</v>
      </c>
      <c r="N1094" t="s">
        <v>2427</v>
      </c>
      <c r="O1094" t="s">
        <v>2428</v>
      </c>
      <c r="P1094" t="s">
        <v>2429</v>
      </c>
      <c r="Q1094">
        <v>0</v>
      </c>
      <c r="V1094" t="s">
        <v>119</v>
      </c>
      <c r="Y1094">
        <v>1979</v>
      </c>
      <c r="Z1094">
        <v>8</v>
      </c>
      <c r="AA1094"/>
      <c r="AB1094"/>
      <c r="AC1094"/>
      <c r="AD1094"/>
      <c r="AE1094" t="s">
        <v>2430</v>
      </c>
      <c r="AG1094" t="s">
        <v>2431</v>
      </c>
      <c r="AI1094" t="s">
        <v>207</v>
      </c>
      <c r="AJ1094" t="s">
        <v>2302</v>
      </c>
      <c r="AK1094" t="s">
        <v>2409</v>
      </c>
      <c r="AL1094" t="b">
        <v>1</v>
      </c>
      <c r="AM1094" t="b">
        <v>0</v>
      </c>
      <c r="AP1094" t="s">
        <v>3631</v>
      </c>
      <c r="AQ1094" t="s">
        <v>3632</v>
      </c>
      <c r="AR1094" t="s">
        <v>3633</v>
      </c>
      <c r="AS1094" t="s">
        <v>3634</v>
      </c>
      <c r="AT1094" s="44" t="s">
        <v>207</v>
      </c>
      <c r="AU1094" t="s">
        <v>2302</v>
      </c>
      <c r="AV1094" t="s">
        <v>4519</v>
      </c>
      <c r="AW1094" t="s">
        <v>4519</v>
      </c>
      <c r="AX1094" t="s">
        <v>4521</v>
      </c>
      <c r="AY1094" t="s">
        <v>4519</v>
      </c>
      <c r="AZ1094" t="s">
        <v>4520</v>
      </c>
      <c r="BA1094" t="s">
        <v>3630</v>
      </c>
    </row>
    <row r="1095" spans="1:54" s="8" customFormat="1" x14ac:dyDescent="0.45">
      <c r="A1095" s="7">
        <v>45757.354629629634</v>
      </c>
      <c r="B1095" s="8">
        <v>412819044</v>
      </c>
      <c r="C1095" s="8" t="s">
        <v>3565</v>
      </c>
      <c r="D1095" s="8">
        <v>1</v>
      </c>
      <c r="E1095" s="8" t="s">
        <v>51</v>
      </c>
      <c r="F1095" s="8" t="s">
        <v>2436</v>
      </c>
      <c r="G1095" s="8">
        <v>3785</v>
      </c>
      <c r="H1095" s="8" t="s">
        <v>53</v>
      </c>
      <c r="I1095" s="8">
        <v>1992</v>
      </c>
      <c r="J1095" s="8" t="s">
        <v>2346</v>
      </c>
      <c r="K1095" s="8" t="s">
        <v>2347</v>
      </c>
      <c r="L1095" s="8" t="s">
        <v>2348</v>
      </c>
      <c r="M1095" s="8" t="s">
        <v>39</v>
      </c>
      <c r="N1095" s="8" t="s">
        <v>178</v>
      </c>
      <c r="O1095" s="8" t="s">
        <v>754</v>
      </c>
      <c r="P1095" s="8" t="s">
        <v>2432</v>
      </c>
      <c r="Q1095" s="8">
        <v>0</v>
      </c>
      <c r="R1095" s="8">
        <v>43.223998000000002</v>
      </c>
      <c r="S1095" s="8">
        <v>77.259134000000003</v>
      </c>
      <c r="T1095" s="8" t="s">
        <v>2433</v>
      </c>
      <c r="U1095" s="8" t="s">
        <v>2434</v>
      </c>
      <c r="V1095" s="8" t="s">
        <v>106</v>
      </c>
      <c r="W1095" s="8" t="s">
        <v>2435</v>
      </c>
      <c r="X1095" s="8">
        <v>500</v>
      </c>
      <c r="Y1095" s="8">
        <v>1983</v>
      </c>
      <c r="Z1095" s="8">
        <v>9</v>
      </c>
      <c r="AA1095" s="8">
        <v>1</v>
      </c>
      <c r="AG1095" s="8" t="s">
        <v>680</v>
      </c>
      <c r="AJ1095" s="8" t="s">
        <v>163</v>
      </c>
      <c r="AK1095" s="8" t="s">
        <v>1319</v>
      </c>
      <c r="AL1095" s="8" t="b">
        <v>1</v>
      </c>
      <c r="AM1095" s="8" t="b">
        <v>1</v>
      </c>
      <c r="AN1095" s="8" t="s">
        <v>165</v>
      </c>
      <c r="AP1095" t="s">
        <v>3631</v>
      </c>
      <c r="AQ1095" t="s">
        <v>3632</v>
      </c>
      <c r="AR1095" t="s">
        <v>3633</v>
      </c>
      <c r="AS1095" t="s">
        <v>3634</v>
      </c>
      <c r="AT1095" s="44" t="s">
        <v>48</v>
      </c>
      <c r="AU1095" t="s">
        <v>3660</v>
      </c>
      <c r="AV1095" t="s">
        <v>4130</v>
      </c>
      <c r="AW1095" t="s">
        <v>4130</v>
      </c>
      <c r="AX1095" t="s">
        <v>4131</v>
      </c>
      <c r="AY1095" t="s">
        <v>4129</v>
      </c>
      <c r="AZ1095" t="s">
        <v>2425</v>
      </c>
      <c r="BA1095" t="s">
        <v>3630</v>
      </c>
      <c r="BB1095"/>
    </row>
    <row r="1096" spans="1:54" x14ac:dyDescent="0.45">
      <c r="A1096" s="1">
        <v>45757.354050925933</v>
      </c>
      <c r="B1096">
        <v>911269241</v>
      </c>
      <c r="C1096" t="s">
        <v>3567</v>
      </c>
      <c r="D1096">
        <v>1</v>
      </c>
      <c r="E1096" t="s">
        <v>51</v>
      </c>
      <c r="F1096" t="s">
        <v>2305</v>
      </c>
      <c r="G1096">
        <v>3385</v>
      </c>
      <c r="H1096" t="s">
        <v>2306</v>
      </c>
      <c r="I1096">
        <v>1987</v>
      </c>
      <c r="J1096" t="s">
        <v>2307</v>
      </c>
      <c r="K1096" t="s">
        <v>2308</v>
      </c>
      <c r="L1096" t="s">
        <v>2309</v>
      </c>
      <c r="M1096" t="s">
        <v>2298</v>
      </c>
      <c r="N1096" t="s">
        <v>2427</v>
      </c>
      <c r="O1096" t="s">
        <v>2428</v>
      </c>
      <c r="P1096" t="s">
        <v>2429</v>
      </c>
      <c r="Q1096">
        <v>0</v>
      </c>
      <c r="V1096" t="s">
        <v>119</v>
      </c>
      <c r="Y1096">
        <v>1980</v>
      </c>
      <c r="Z1096">
        <v>8</v>
      </c>
      <c r="AA1096"/>
      <c r="AB1096"/>
      <c r="AC1096"/>
      <c r="AD1096"/>
      <c r="AE1096" t="s">
        <v>2325</v>
      </c>
      <c r="AG1096" t="s">
        <v>2437</v>
      </c>
      <c r="AI1096" t="s">
        <v>207</v>
      </c>
      <c r="AJ1096" t="s">
        <v>2302</v>
      </c>
      <c r="AK1096" t="s">
        <v>2409</v>
      </c>
      <c r="AL1096" t="b">
        <v>1</v>
      </c>
      <c r="AM1096" t="b">
        <v>0</v>
      </c>
      <c r="AP1096" t="s">
        <v>3631</v>
      </c>
      <c r="AQ1096" t="s">
        <v>3632</v>
      </c>
      <c r="AR1096" t="s">
        <v>3633</v>
      </c>
      <c r="AS1096" t="s">
        <v>3634</v>
      </c>
      <c r="AT1096" s="44" t="s">
        <v>207</v>
      </c>
      <c r="AU1096" t="s">
        <v>2302</v>
      </c>
      <c r="AV1096" t="s">
        <v>4519</v>
      </c>
      <c r="AW1096" t="s">
        <v>4519</v>
      </c>
      <c r="AX1096" t="s">
        <v>4521</v>
      </c>
      <c r="AY1096" t="s">
        <v>4519</v>
      </c>
      <c r="AZ1096" t="s">
        <v>4520</v>
      </c>
      <c r="BA1096" t="s">
        <v>3630</v>
      </c>
    </row>
    <row r="1097" spans="1:54" s="6" customFormat="1" x14ac:dyDescent="0.45">
      <c r="A1097" s="5">
        <v>45757.353622685187</v>
      </c>
      <c r="B1097" s="6">
        <v>412819044</v>
      </c>
      <c r="C1097" s="6" t="s">
        <v>3565</v>
      </c>
      <c r="D1097" s="6">
        <v>2</v>
      </c>
      <c r="E1097" s="6" t="s">
        <v>222</v>
      </c>
      <c r="F1097" s="6" t="s">
        <v>2438</v>
      </c>
      <c r="G1097" s="6">
        <v>3785</v>
      </c>
      <c r="H1097" s="6" t="s">
        <v>53</v>
      </c>
      <c r="I1097" s="6">
        <v>1992</v>
      </c>
      <c r="J1097" s="6" t="s">
        <v>2346</v>
      </c>
      <c r="K1097" s="6" t="s">
        <v>2347</v>
      </c>
      <c r="L1097" s="6" t="s">
        <v>2348</v>
      </c>
      <c r="M1097" s="6" t="s">
        <v>39</v>
      </c>
      <c r="N1097" s="6" t="s">
        <v>178</v>
      </c>
      <c r="O1097" s="6" t="s">
        <v>754</v>
      </c>
      <c r="P1097" s="6" t="s">
        <v>2432</v>
      </c>
      <c r="Q1097" s="6">
        <v>0</v>
      </c>
      <c r="R1097" s="6">
        <v>43.223998000000002</v>
      </c>
      <c r="S1097" s="6">
        <v>77.259134000000003</v>
      </c>
      <c r="T1097" s="6" t="s">
        <v>2433</v>
      </c>
      <c r="U1097" s="6" t="s">
        <v>2434</v>
      </c>
      <c r="V1097" s="6" t="s">
        <v>106</v>
      </c>
      <c r="W1097" s="6" t="s">
        <v>2435</v>
      </c>
      <c r="X1097" s="6">
        <v>500</v>
      </c>
      <c r="Y1097" s="6">
        <v>1983</v>
      </c>
      <c r="Z1097" s="6">
        <v>9</v>
      </c>
      <c r="AA1097" s="6">
        <v>1</v>
      </c>
      <c r="AG1097" s="6" t="s">
        <v>680</v>
      </c>
      <c r="AJ1097" s="6" t="s">
        <v>163</v>
      </c>
      <c r="AK1097" s="6" t="s">
        <v>1319</v>
      </c>
      <c r="AL1097" s="6" t="b">
        <v>1</v>
      </c>
      <c r="AM1097" s="6" t="b">
        <v>1</v>
      </c>
      <c r="AN1097" s="6" t="s">
        <v>165</v>
      </c>
      <c r="AP1097" t="s">
        <v>3631</v>
      </c>
      <c r="AQ1097" t="s">
        <v>3632</v>
      </c>
      <c r="AR1097" t="s">
        <v>3633</v>
      </c>
      <c r="AS1097" t="s">
        <v>3634</v>
      </c>
      <c r="AT1097" s="44" t="s">
        <v>48</v>
      </c>
      <c r="AU1097" t="s">
        <v>3660</v>
      </c>
      <c r="AV1097" t="s">
        <v>4130</v>
      </c>
      <c r="AW1097" t="s">
        <v>4130</v>
      </c>
      <c r="AX1097" t="s">
        <v>4131</v>
      </c>
      <c r="AY1097" t="s">
        <v>4129</v>
      </c>
      <c r="AZ1097" t="s">
        <v>2425</v>
      </c>
      <c r="BA1097" t="s">
        <v>3630</v>
      </c>
      <c r="BB1097"/>
    </row>
    <row r="1098" spans="1:54" x14ac:dyDescent="0.45">
      <c r="A1098" s="1">
        <v>45757.350300925929</v>
      </c>
      <c r="B1098">
        <v>911269241</v>
      </c>
      <c r="C1098" t="s">
        <v>3567</v>
      </c>
      <c r="D1098">
        <v>3</v>
      </c>
      <c r="E1098" t="s">
        <v>71</v>
      </c>
      <c r="F1098" t="s">
        <v>2442</v>
      </c>
      <c r="G1098">
        <v>3385</v>
      </c>
      <c r="H1098" t="s">
        <v>2306</v>
      </c>
      <c r="I1098">
        <v>1987</v>
      </c>
      <c r="J1098" t="s">
        <v>2307</v>
      </c>
      <c r="K1098" t="s">
        <v>2308</v>
      </c>
      <c r="L1098" t="s">
        <v>2309</v>
      </c>
      <c r="M1098" t="s">
        <v>2298</v>
      </c>
      <c r="N1098" t="s">
        <v>40</v>
      </c>
      <c r="O1098" t="s">
        <v>40</v>
      </c>
      <c r="P1098" t="s">
        <v>2439</v>
      </c>
      <c r="Q1098">
        <v>0</v>
      </c>
      <c r="V1098" t="s">
        <v>119</v>
      </c>
      <c r="Y1098">
        <v>1930</v>
      </c>
      <c r="Z1098">
        <v>9</v>
      </c>
      <c r="AA1098">
        <v>27</v>
      </c>
      <c r="AB1098"/>
      <c r="AC1098"/>
      <c r="AD1098"/>
      <c r="AG1098" t="s">
        <v>2440</v>
      </c>
      <c r="AI1098" t="s">
        <v>207</v>
      </c>
      <c r="AJ1098" t="s">
        <v>2302</v>
      </c>
      <c r="AK1098" t="s">
        <v>2441</v>
      </c>
      <c r="AL1098" t="b">
        <v>1</v>
      </c>
      <c r="AM1098" t="b">
        <v>0</v>
      </c>
      <c r="AP1098" t="s">
        <v>3631</v>
      </c>
      <c r="AQ1098" t="s">
        <v>3632</v>
      </c>
      <c r="AR1098" t="s">
        <v>3633</v>
      </c>
      <c r="AS1098" t="s">
        <v>3634</v>
      </c>
      <c r="AT1098" s="44" t="s">
        <v>207</v>
      </c>
      <c r="AU1098" t="s">
        <v>2302</v>
      </c>
      <c r="AV1098" t="s">
        <v>4522</v>
      </c>
      <c r="AW1098" t="s">
        <v>4522</v>
      </c>
      <c r="AX1098" t="s">
        <v>4041</v>
      </c>
      <c r="AY1098" t="s">
        <v>4522</v>
      </c>
      <c r="AZ1098" t="s">
        <v>4523</v>
      </c>
      <c r="BA1098" t="s">
        <v>3630</v>
      </c>
    </row>
    <row r="1099" spans="1:54" s="12" customFormat="1" x14ac:dyDescent="0.45">
      <c r="A1099" s="11">
        <v>45757.349641203713</v>
      </c>
      <c r="B1099" s="12">
        <v>412819044</v>
      </c>
      <c r="C1099" s="12" t="s">
        <v>3565</v>
      </c>
      <c r="D1099" s="12">
        <v>1</v>
      </c>
      <c r="E1099" s="12" t="s">
        <v>51</v>
      </c>
      <c r="F1099" s="12" t="s">
        <v>2445</v>
      </c>
      <c r="G1099" s="12">
        <v>3785</v>
      </c>
      <c r="H1099" s="12" t="s">
        <v>53</v>
      </c>
      <c r="I1099" s="12">
        <v>1992</v>
      </c>
      <c r="J1099" s="12" t="s">
        <v>2346</v>
      </c>
      <c r="K1099" s="12" t="s">
        <v>2347</v>
      </c>
      <c r="L1099" s="12" t="s">
        <v>2348</v>
      </c>
      <c r="M1099" s="12" t="s">
        <v>39</v>
      </c>
      <c r="N1099" s="12" t="s">
        <v>178</v>
      </c>
      <c r="O1099" s="12" t="s">
        <v>754</v>
      </c>
      <c r="P1099" s="12" t="s">
        <v>2432</v>
      </c>
      <c r="Q1099" s="12">
        <v>0</v>
      </c>
      <c r="R1099" s="12">
        <v>43.222042000000002</v>
      </c>
      <c r="S1099" s="12">
        <v>77.257423000000003</v>
      </c>
      <c r="T1099" s="12" t="s">
        <v>2443</v>
      </c>
      <c r="U1099" s="12" t="s">
        <v>2444</v>
      </c>
      <c r="V1099" s="12" t="s">
        <v>106</v>
      </c>
      <c r="X1099" s="12">
        <v>1500</v>
      </c>
      <c r="Y1099" s="12">
        <v>1984</v>
      </c>
      <c r="Z1099" s="12">
        <v>9</v>
      </c>
      <c r="AA1099" s="12">
        <v>27</v>
      </c>
      <c r="AG1099" s="12" t="s">
        <v>648</v>
      </c>
      <c r="AJ1099" s="12" t="s">
        <v>163</v>
      </c>
      <c r="AK1099" s="12" t="s">
        <v>1319</v>
      </c>
      <c r="AL1099" s="12" t="b">
        <v>1</v>
      </c>
      <c r="AM1099" s="12" t="b">
        <v>1</v>
      </c>
      <c r="AN1099" s="12" t="s">
        <v>462</v>
      </c>
      <c r="AP1099" t="s">
        <v>3631</v>
      </c>
      <c r="AQ1099" t="s">
        <v>3632</v>
      </c>
      <c r="AR1099" t="s">
        <v>3633</v>
      </c>
      <c r="AS1099" t="s">
        <v>3634</v>
      </c>
      <c r="AT1099" s="28" t="s">
        <v>48</v>
      </c>
      <c r="AU1099" t="s">
        <v>3660</v>
      </c>
      <c r="AV1099" t="s">
        <v>4130</v>
      </c>
      <c r="AW1099" t="s">
        <v>4130</v>
      </c>
      <c r="AX1099" t="s">
        <v>4131</v>
      </c>
      <c r="AY1099" t="s">
        <v>4129</v>
      </c>
      <c r="AZ1099" t="s">
        <v>2425</v>
      </c>
      <c r="BA1099" t="s">
        <v>3630</v>
      </c>
      <c r="BB1099" t="s">
        <v>4724</v>
      </c>
    </row>
    <row r="1100" spans="1:54" x14ac:dyDescent="0.45">
      <c r="A1100" s="1">
        <v>45757.348935185189</v>
      </c>
      <c r="B1100">
        <v>911269241</v>
      </c>
      <c r="C1100" t="s">
        <v>3567</v>
      </c>
      <c r="D1100">
        <v>3</v>
      </c>
      <c r="E1100" t="s">
        <v>846</v>
      </c>
      <c r="G1100">
        <v>3385</v>
      </c>
      <c r="H1100" t="s">
        <v>2306</v>
      </c>
      <c r="I1100">
        <v>1987</v>
      </c>
      <c r="J1100" t="s">
        <v>2307</v>
      </c>
      <c r="K1100" t="s">
        <v>2308</v>
      </c>
      <c r="L1100" t="s">
        <v>2309</v>
      </c>
      <c r="M1100" t="s">
        <v>2298</v>
      </c>
      <c r="N1100" t="s">
        <v>40</v>
      </c>
      <c r="O1100" t="s">
        <v>40</v>
      </c>
      <c r="P1100" t="s">
        <v>2446</v>
      </c>
      <c r="Q1100">
        <v>0</v>
      </c>
      <c r="V1100" t="s">
        <v>119</v>
      </c>
      <c r="Y1100">
        <v>1930</v>
      </c>
      <c r="Z1100">
        <v>7</v>
      </c>
      <c r="AA1100">
        <v>29</v>
      </c>
      <c r="AB1100"/>
      <c r="AC1100"/>
      <c r="AD1100"/>
      <c r="AG1100" t="s">
        <v>2440</v>
      </c>
      <c r="AI1100" t="s">
        <v>207</v>
      </c>
      <c r="AJ1100" t="s">
        <v>2302</v>
      </c>
      <c r="AK1100" t="s">
        <v>2441</v>
      </c>
      <c r="AL1100" t="b">
        <v>1</v>
      </c>
      <c r="AM1100" t="b">
        <v>0</v>
      </c>
      <c r="AP1100" t="s">
        <v>3631</v>
      </c>
      <c r="AQ1100" t="s">
        <v>3632</v>
      </c>
      <c r="AR1100" t="s">
        <v>3633</v>
      </c>
      <c r="AS1100" t="s">
        <v>3634</v>
      </c>
      <c r="AT1100" s="44" t="s">
        <v>207</v>
      </c>
      <c r="AU1100" t="s">
        <v>2302</v>
      </c>
      <c r="AV1100" t="s">
        <v>4522</v>
      </c>
      <c r="AW1100" t="s">
        <v>4522</v>
      </c>
      <c r="AX1100" t="s">
        <v>4041</v>
      </c>
      <c r="AY1100" t="s">
        <v>4522</v>
      </c>
      <c r="AZ1100" t="s">
        <v>4523</v>
      </c>
      <c r="BA1100" t="s">
        <v>3630</v>
      </c>
    </row>
    <row r="1101" spans="1:54" x14ac:dyDescent="0.45">
      <c r="A1101" s="1">
        <v>45757.347893518519</v>
      </c>
      <c r="B1101">
        <v>911269241</v>
      </c>
      <c r="C1101" t="s">
        <v>3567</v>
      </c>
      <c r="D1101">
        <v>3</v>
      </c>
      <c r="E1101" t="s">
        <v>846</v>
      </c>
      <c r="G1101">
        <v>3385</v>
      </c>
      <c r="H1101" t="s">
        <v>2306</v>
      </c>
      <c r="I1101">
        <v>1987</v>
      </c>
      <c r="J1101" t="s">
        <v>2307</v>
      </c>
      <c r="K1101" t="s">
        <v>2308</v>
      </c>
      <c r="L1101" t="s">
        <v>2309</v>
      </c>
      <c r="M1101" t="s">
        <v>2298</v>
      </c>
      <c r="N1101" t="s">
        <v>40</v>
      </c>
      <c r="O1101" t="s">
        <v>40</v>
      </c>
      <c r="P1101" t="s">
        <v>2447</v>
      </c>
      <c r="Q1101">
        <v>0</v>
      </c>
      <c r="V1101" t="s">
        <v>119</v>
      </c>
      <c r="Y1101">
        <v>1930</v>
      </c>
      <c r="Z1101">
        <v>9</v>
      </c>
      <c r="AA1101">
        <v>5</v>
      </c>
      <c r="AB1101"/>
      <c r="AC1101"/>
      <c r="AD1101"/>
      <c r="AG1101" t="s">
        <v>2440</v>
      </c>
      <c r="AI1101" t="s">
        <v>207</v>
      </c>
      <c r="AJ1101" t="s">
        <v>2302</v>
      </c>
      <c r="AK1101" t="s">
        <v>2441</v>
      </c>
      <c r="AL1101" t="b">
        <v>1</v>
      </c>
      <c r="AM1101" t="b">
        <v>0</v>
      </c>
      <c r="AP1101" t="s">
        <v>3631</v>
      </c>
      <c r="AQ1101" t="s">
        <v>3632</v>
      </c>
      <c r="AR1101" t="s">
        <v>3633</v>
      </c>
      <c r="AS1101" t="s">
        <v>3634</v>
      </c>
      <c r="AT1101" s="44" t="s">
        <v>207</v>
      </c>
      <c r="AU1101" t="s">
        <v>2302</v>
      </c>
      <c r="AV1101" t="s">
        <v>4522</v>
      </c>
      <c r="AW1101" t="s">
        <v>4522</v>
      </c>
      <c r="AX1101" t="s">
        <v>4041</v>
      </c>
      <c r="AY1101" t="s">
        <v>4522</v>
      </c>
      <c r="AZ1101" t="s">
        <v>4523</v>
      </c>
      <c r="BA1101" t="s">
        <v>3630</v>
      </c>
    </row>
    <row r="1102" spans="1:54" x14ac:dyDescent="0.45">
      <c r="A1102" s="1">
        <v>45757.346087962957</v>
      </c>
      <c r="B1102">
        <v>911269241</v>
      </c>
      <c r="C1102" t="s">
        <v>3567</v>
      </c>
      <c r="D1102">
        <v>1</v>
      </c>
      <c r="E1102" t="s">
        <v>51</v>
      </c>
      <c r="F1102" t="s">
        <v>2305</v>
      </c>
      <c r="G1102">
        <v>3385</v>
      </c>
      <c r="H1102" t="s">
        <v>2306</v>
      </c>
      <c r="I1102">
        <v>1987</v>
      </c>
      <c r="J1102" t="s">
        <v>2307</v>
      </c>
      <c r="K1102" t="s">
        <v>2308</v>
      </c>
      <c r="L1102" t="s">
        <v>2309</v>
      </c>
      <c r="M1102" t="s">
        <v>2298</v>
      </c>
      <c r="N1102" t="s">
        <v>2318</v>
      </c>
      <c r="O1102" t="s">
        <v>40</v>
      </c>
      <c r="P1102" t="s">
        <v>2448</v>
      </c>
      <c r="Q1102">
        <v>0</v>
      </c>
      <c r="V1102" t="s">
        <v>119</v>
      </c>
      <c r="Y1102">
        <v>1983</v>
      </c>
      <c r="Z1102">
        <v>6</v>
      </c>
      <c r="AA1102">
        <v>13</v>
      </c>
      <c r="AB1102">
        <v>1983</v>
      </c>
      <c r="AC1102">
        <v>7</v>
      </c>
      <c r="AD1102">
        <v>1</v>
      </c>
      <c r="AG1102" t="s">
        <v>2449</v>
      </c>
      <c r="AI1102" t="s">
        <v>207</v>
      </c>
      <c r="AJ1102" t="s">
        <v>2302</v>
      </c>
      <c r="AK1102" t="s">
        <v>2441</v>
      </c>
      <c r="AL1102" t="b">
        <v>1</v>
      </c>
      <c r="AM1102" t="b">
        <v>0</v>
      </c>
      <c r="AP1102" t="s">
        <v>3631</v>
      </c>
      <c r="AQ1102" t="s">
        <v>3632</v>
      </c>
      <c r="AR1102" t="s">
        <v>3633</v>
      </c>
      <c r="AS1102" t="s">
        <v>3634</v>
      </c>
      <c r="AT1102" s="44" t="s">
        <v>207</v>
      </c>
      <c r="AU1102" t="s">
        <v>2302</v>
      </c>
      <c r="AV1102" t="s">
        <v>4522</v>
      </c>
      <c r="AW1102" t="s">
        <v>4522</v>
      </c>
      <c r="AX1102" t="s">
        <v>4041</v>
      </c>
      <c r="AY1102" t="s">
        <v>4522</v>
      </c>
      <c r="AZ1102" t="s">
        <v>4523</v>
      </c>
      <c r="BA1102" t="s">
        <v>3630</v>
      </c>
    </row>
    <row r="1103" spans="1:54" x14ac:dyDescent="0.45">
      <c r="A1103" s="1">
        <v>45757.34438657407</v>
      </c>
      <c r="B1103">
        <v>911269241</v>
      </c>
      <c r="C1103" t="s">
        <v>3567</v>
      </c>
      <c r="D1103">
        <v>3</v>
      </c>
      <c r="E1103" t="s">
        <v>71</v>
      </c>
      <c r="F1103" t="s">
        <v>2452</v>
      </c>
      <c r="G1103">
        <v>3385</v>
      </c>
      <c r="H1103" t="s">
        <v>2306</v>
      </c>
      <c r="I1103">
        <v>1987</v>
      </c>
      <c r="J1103" t="s">
        <v>2307</v>
      </c>
      <c r="K1103" t="s">
        <v>2308</v>
      </c>
      <c r="L1103" t="s">
        <v>2309</v>
      </c>
      <c r="M1103" t="s">
        <v>2298</v>
      </c>
      <c r="N1103" t="s">
        <v>2335</v>
      </c>
      <c r="O1103" t="s">
        <v>40</v>
      </c>
      <c r="P1103" t="s">
        <v>2450</v>
      </c>
      <c r="Q1103">
        <v>0</v>
      </c>
      <c r="V1103" t="s">
        <v>119</v>
      </c>
      <c r="Y1103">
        <v>1977</v>
      </c>
      <c r="Z1103">
        <v>6</v>
      </c>
      <c r="AA1103"/>
      <c r="AB1103">
        <v>1977</v>
      </c>
      <c r="AC1103">
        <v>8</v>
      </c>
      <c r="AD1103"/>
      <c r="AE1103" t="s">
        <v>2451</v>
      </c>
      <c r="AG1103" t="s">
        <v>1975</v>
      </c>
      <c r="AI1103" t="s">
        <v>207</v>
      </c>
      <c r="AJ1103" t="s">
        <v>2302</v>
      </c>
      <c r="AK1103" t="s">
        <v>2441</v>
      </c>
      <c r="AL1103" t="b">
        <v>1</v>
      </c>
      <c r="AM1103" t="b">
        <v>0</v>
      </c>
      <c r="AP1103" t="s">
        <v>3631</v>
      </c>
      <c r="AQ1103" t="s">
        <v>3632</v>
      </c>
      <c r="AR1103" t="s">
        <v>3633</v>
      </c>
      <c r="AS1103" t="s">
        <v>3634</v>
      </c>
      <c r="AT1103" s="44" t="s">
        <v>207</v>
      </c>
      <c r="AU1103" t="s">
        <v>2302</v>
      </c>
      <c r="AV1103" t="s">
        <v>4522</v>
      </c>
      <c r="AW1103" t="s">
        <v>4522</v>
      </c>
      <c r="AX1103" t="s">
        <v>4041</v>
      </c>
      <c r="AY1103" t="s">
        <v>4522</v>
      </c>
      <c r="AZ1103" t="s">
        <v>4523</v>
      </c>
      <c r="BA1103" t="s">
        <v>3630</v>
      </c>
    </row>
    <row r="1104" spans="1:54" s="10" customFormat="1" x14ac:dyDescent="0.45">
      <c r="A1104" s="9">
        <v>45757.34412037037</v>
      </c>
      <c r="B1104" s="10">
        <v>412819044</v>
      </c>
      <c r="C1104" s="10" t="s">
        <v>3565</v>
      </c>
      <c r="D1104" s="10">
        <v>1</v>
      </c>
      <c r="E1104" s="10" t="s">
        <v>65</v>
      </c>
      <c r="F1104" s="10" t="s">
        <v>2458</v>
      </c>
      <c r="G1104" s="10">
        <v>3785</v>
      </c>
      <c r="H1104" s="10" t="s">
        <v>53</v>
      </c>
      <c r="I1104" s="10">
        <v>1992</v>
      </c>
      <c r="J1104" s="10" t="s">
        <v>2346</v>
      </c>
      <c r="K1104" s="10" t="s">
        <v>2347</v>
      </c>
      <c r="L1104" s="10" t="s">
        <v>2348</v>
      </c>
      <c r="M1104" s="10" t="s">
        <v>39</v>
      </c>
      <c r="N1104" s="10" t="s">
        <v>178</v>
      </c>
      <c r="O1104" s="10" t="s">
        <v>2453</v>
      </c>
      <c r="P1104" s="10" t="s">
        <v>2454</v>
      </c>
      <c r="Q1104" s="10">
        <v>0</v>
      </c>
      <c r="R1104" s="10">
        <v>43.741903000000001</v>
      </c>
      <c r="S1104" s="10">
        <v>79.828314000000006</v>
      </c>
      <c r="T1104" s="10" t="s">
        <v>2455</v>
      </c>
      <c r="U1104" s="10" t="s">
        <v>2456</v>
      </c>
      <c r="V1104" s="10" t="s">
        <v>106</v>
      </c>
      <c r="W1104" s="10" t="s">
        <v>2457</v>
      </c>
      <c r="X1104" s="10">
        <v>1000</v>
      </c>
      <c r="Y1104" s="10">
        <v>1989</v>
      </c>
      <c r="Z1104" s="10">
        <v>10</v>
      </c>
      <c r="AA1104" s="10">
        <v>5</v>
      </c>
      <c r="AE1104" s="10" t="s">
        <v>125</v>
      </c>
      <c r="AG1104" s="10" t="s">
        <v>566</v>
      </c>
      <c r="AJ1104" s="10" t="s">
        <v>163</v>
      </c>
      <c r="AK1104" s="10" t="s">
        <v>564</v>
      </c>
      <c r="AL1104" s="10" t="b">
        <v>1</v>
      </c>
      <c r="AM1104" s="10" t="b">
        <v>1</v>
      </c>
      <c r="AN1104" s="10" t="s">
        <v>165</v>
      </c>
      <c r="AP1104" t="s">
        <v>3631</v>
      </c>
      <c r="AQ1104" t="s">
        <v>3632</v>
      </c>
      <c r="AR1104" t="s">
        <v>3633</v>
      </c>
      <c r="AS1104" t="s">
        <v>3634</v>
      </c>
      <c r="AT1104" s="44" t="s">
        <v>48</v>
      </c>
      <c r="AU1104" t="s">
        <v>3660</v>
      </c>
      <c r="AV1104" t="s">
        <v>4526</v>
      </c>
      <c r="AW1104" t="s">
        <v>4526</v>
      </c>
      <c r="AX1104" t="s">
        <v>4131</v>
      </c>
      <c r="AY1104" t="s">
        <v>4524</v>
      </c>
      <c r="AZ1104" t="s">
        <v>4525</v>
      </c>
      <c r="BA1104" t="s">
        <v>3630</v>
      </c>
      <c r="BB1104"/>
    </row>
    <row r="1105" spans="1:54" x14ac:dyDescent="0.45">
      <c r="A1105" s="1">
        <v>45757.344074074077</v>
      </c>
      <c r="B1105">
        <v>911269241</v>
      </c>
      <c r="C1105" t="s">
        <v>3567</v>
      </c>
      <c r="D1105">
        <v>6</v>
      </c>
      <c r="E1105" t="s">
        <v>621</v>
      </c>
      <c r="F1105" t="s">
        <v>2305</v>
      </c>
      <c r="G1105">
        <v>3385</v>
      </c>
      <c r="H1105" t="s">
        <v>2306</v>
      </c>
      <c r="I1105">
        <v>1987</v>
      </c>
      <c r="J1105" t="s">
        <v>2307</v>
      </c>
      <c r="K1105" t="s">
        <v>2308</v>
      </c>
      <c r="L1105" t="s">
        <v>2309</v>
      </c>
      <c r="M1105" t="s">
        <v>2298</v>
      </c>
      <c r="N1105" t="s">
        <v>2335</v>
      </c>
      <c r="O1105" t="s">
        <v>40</v>
      </c>
      <c r="P1105" t="s">
        <v>2450</v>
      </c>
      <c r="Q1105">
        <v>0</v>
      </c>
      <c r="V1105" t="s">
        <v>119</v>
      </c>
      <c r="Y1105">
        <v>1977</v>
      </c>
      <c r="Z1105">
        <v>6</v>
      </c>
      <c r="AA1105"/>
      <c r="AB1105">
        <v>1977</v>
      </c>
      <c r="AC1105">
        <v>8</v>
      </c>
      <c r="AD1105"/>
      <c r="AE1105" t="s">
        <v>2451</v>
      </c>
      <c r="AG1105" t="s">
        <v>1975</v>
      </c>
      <c r="AI1105" t="s">
        <v>207</v>
      </c>
      <c r="AJ1105" t="s">
        <v>2302</v>
      </c>
      <c r="AK1105" t="s">
        <v>2441</v>
      </c>
      <c r="AL1105" t="b">
        <v>1</v>
      </c>
      <c r="AM1105" t="b">
        <v>0</v>
      </c>
      <c r="AP1105" t="s">
        <v>3631</v>
      </c>
      <c r="AQ1105" t="s">
        <v>3632</v>
      </c>
      <c r="AR1105" t="s">
        <v>3633</v>
      </c>
      <c r="AS1105" t="s">
        <v>3634</v>
      </c>
      <c r="AT1105" s="44" t="s">
        <v>207</v>
      </c>
      <c r="AU1105" t="s">
        <v>2302</v>
      </c>
      <c r="AV1105" t="s">
        <v>4522</v>
      </c>
      <c r="AW1105" t="s">
        <v>4522</v>
      </c>
      <c r="AX1105" t="s">
        <v>4041</v>
      </c>
      <c r="AY1105" t="s">
        <v>4522</v>
      </c>
      <c r="AZ1105" t="s">
        <v>4523</v>
      </c>
      <c r="BA1105" t="s">
        <v>3630</v>
      </c>
    </row>
    <row r="1106" spans="1:54" x14ac:dyDescent="0.45">
      <c r="A1106" s="1">
        <v>45757.34202546296</v>
      </c>
      <c r="B1106">
        <v>911269241</v>
      </c>
      <c r="C1106" t="s">
        <v>3567</v>
      </c>
      <c r="D1106">
        <v>1</v>
      </c>
      <c r="E1106" t="s">
        <v>51</v>
      </c>
      <c r="F1106" t="s">
        <v>2305</v>
      </c>
      <c r="G1106">
        <v>3385</v>
      </c>
      <c r="H1106" t="s">
        <v>2306</v>
      </c>
      <c r="I1106">
        <v>1987</v>
      </c>
      <c r="J1106" t="s">
        <v>2307</v>
      </c>
      <c r="K1106" t="s">
        <v>2308</v>
      </c>
      <c r="L1106" t="s">
        <v>2309</v>
      </c>
      <c r="M1106" t="s">
        <v>2298</v>
      </c>
      <c r="N1106" t="s">
        <v>2459</v>
      </c>
      <c r="O1106" t="s">
        <v>40</v>
      </c>
      <c r="P1106" t="s">
        <v>2460</v>
      </c>
      <c r="Q1106">
        <v>0</v>
      </c>
      <c r="V1106" t="s">
        <v>119</v>
      </c>
      <c r="Y1106">
        <v>1984</v>
      </c>
      <c r="Z1106">
        <v>8</v>
      </c>
      <c r="AA1106">
        <v>23</v>
      </c>
      <c r="AB1106">
        <v>1981</v>
      </c>
      <c r="AC1106">
        <v>9</v>
      </c>
      <c r="AD1106"/>
      <c r="AE1106" t="s">
        <v>2380</v>
      </c>
      <c r="AG1106" t="s">
        <v>2331</v>
      </c>
      <c r="AI1106" t="s">
        <v>207</v>
      </c>
      <c r="AJ1106" t="s">
        <v>2302</v>
      </c>
      <c r="AK1106" t="s">
        <v>2441</v>
      </c>
      <c r="AL1106" t="b">
        <v>1</v>
      </c>
      <c r="AM1106" t="b">
        <v>0</v>
      </c>
      <c r="AP1106" t="s">
        <v>3631</v>
      </c>
      <c r="AQ1106" t="s">
        <v>3632</v>
      </c>
      <c r="AR1106" t="s">
        <v>3633</v>
      </c>
      <c r="AS1106" t="s">
        <v>3634</v>
      </c>
      <c r="AT1106" s="44" t="s">
        <v>207</v>
      </c>
      <c r="AU1106" t="s">
        <v>2302</v>
      </c>
      <c r="AV1106" t="s">
        <v>4522</v>
      </c>
      <c r="AW1106" t="s">
        <v>4522</v>
      </c>
      <c r="AX1106" t="s">
        <v>4041</v>
      </c>
      <c r="AY1106" t="s">
        <v>4522</v>
      </c>
      <c r="AZ1106" t="s">
        <v>4523</v>
      </c>
      <c r="BA1106" t="s">
        <v>3630</v>
      </c>
    </row>
    <row r="1107" spans="1:54" x14ac:dyDescent="0.45">
      <c r="A1107" s="1">
        <v>45757.340324074074</v>
      </c>
      <c r="B1107">
        <v>911269241</v>
      </c>
      <c r="C1107" t="s">
        <v>3567</v>
      </c>
      <c r="D1107">
        <v>1</v>
      </c>
      <c r="E1107" t="s">
        <v>65</v>
      </c>
      <c r="F1107" t="s">
        <v>2305</v>
      </c>
      <c r="G1107">
        <v>3385</v>
      </c>
      <c r="H1107" t="s">
        <v>2306</v>
      </c>
      <c r="I1107">
        <v>1987</v>
      </c>
      <c r="J1107" t="s">
        <v>2307</v>
      </c>
      <c r="K1107" t="s">
        <v>2308</v>
      </c>
      <c r="L1107" t="s">
        <v>2309</v>
      </c>
      <c r="M1107" t="s">
        <v>2298</v>
      </c>
      <c r="N1107" t="s">
        <v>2461</v>
      </c>
      <c r="O1107" t="s">
        <v>40</v>
      </c>
      <c r="P1107" t="s">
        <v>2462</v>
      </c>
      <c r="Q1107">
        <v>0</v>
      </c>
      <c r="V1107" t="s">
        <v>119</v>
      </c>
      <c r="Y1107">
        <v>1981</v>
      </c>
      <c r="Z1107">
        <v>6</v>
      </c>
      <c r="AA1107">
        <v>26</v>
      </c>
      <c r="AB1107">
        <v>1981</v>
      </c>
      <c r="AC1107">
        <v>9</v>
      </c>
      <c r="AD1107"/>
      <c r="AE1107" t="s">
        <v>2463</v>
      </c>
      <c r="AG1107" t="s">
        <v>1975</v>
      </c>
      <c r="AI1107" t="s">
        <v>207</v>
      </c>
      <c r="AJ1107" t="s">
        <v>2302</v>
      </c>
      <c r="AK1107" t="s">
        <v>2441</v>
      </c>
      <c r="AL1107" t="b">
        <v>1</v>
      </c>
      <c r="AM1107" t="b">
        <v>0</v>
      </c>
      <c r="AP1107" t="s">
        <v>3631</v>
      </c>
      <c r="AQ1107" t="s">
        <v>3632</v>
      </c>
      <c r="AR1107" t="s">
        <v>3633</v>
      </c>
      <c r="AS1107" t="s">
        <v>3634</v>
      </c>
      <c r="AT1107" s="44" t="s">
        <v>207</v>
      </c>
      <c r="AU1107" t="s">
        <v>2302</v>
      </c>
      <c r="AV1107" t="s">
        <v>4522</v>
      </c>
      <c r="AW1107" t="s">
        <v>4522</v>
      </c>
      <c r="AX1107" t="s">
        <v>4041</v>
      </c>
      <c r="AY1107" t="s">
        <v>4522</v>
      </c>
      <c r="AZ1107" t="s">
        <v>4523</v>
      </c>
      <c r="BA1107" t="s">
        <v>3630</v>
      </c>
    </row>
    <row r="1108" spans="1:54" x14ac:dyDescent="0.45">
      <c r="A1108" s="1">
        <v>45757.339363425926</v>
      </c>
      <c r="B1108">
        <v>911269241</v>
      </c>
      <c r="C1108" t="s">
        <v>3567</v>
      </c>
      <c r="D1108">
        <v>1</v>
      </c>
      <c r="E1108" t="s">
        <v>65</v>
      </c>
      <c r="F1108" t="s">
        <v>2305</v>
      </c>
      <c r="G1108">
        <v>3385</v>
      </c>
      <c r="H1108" t="s">
        <v>2306</v>
      </c>
      <c r="I1108">
        <v>1987</v>
      </c>
      <c r="J1108" t="s">
        <v>2307</v>
      </c>
      <c r="K1108" t="s">
        <v>2308</v>
      </c>
      <c r="L1108" t="s">
        <v>2309</v>
      </c>
      <c r="M1108" t="s">
        <v>2298</v>
      </c>
      <c r="N1108" t="s">
        <v>2367</v>
      </c>
      <c r="O1108" t="s">
        <v>40</v>
      </c>
      <c r="P1108" t="s">
        <v>2368</v>
      </c>
      <c r="Q1108">
        <v>0</v>
      </c>
      <c r="V1108" t="s">
        <v>119</v>
      </c>
      <c r="Y1108">
        <v>1983</v>
      </c>
      <c r="Z1108">
        <v>7</v>
      </c>
      <c r="AA1108">
        <v>16</v>
      </c>
      <c r="AB1108">
        <v>1981</v>
      </c>
      <c r="AC1108">
        <v>9</v>
      </c>
      <c r="AD1108"/>
      <c r="AE1108" t="s">
        <v>2464</v>
      </c>
      <c r="AG1108" t="s">
        <v>2370</v>
      </c>
      <c r="AH1108" t="s">
        <v>2371</v>
      </c>
      <c r="AI1108" t="s">
        <v>207</v>
      </c>
      <c r="AJ1108" t="s">
        <v>2302</v>
      </c>
      <c r="AK1108" t="s">
        <v>2441</v>
      </c>
      <c r="AL1108" t="b">
        <v>1</v>
      </c>
      <c r="AM1108" t="b">
        <v>0</v>
      </c>
      <c r="AP1108" t="s">
        <v>3631</v>
      </c>
      <c r="AQ1108" t="s">
        <v>3632</v>
      </c>
      <c r="AR1108" t="s">
        <v>3633</v>
      </c>
      <c r="AS1108" t="s">
        <v>3634</v>
      </c>
      <c r="AT1108" s="44" t="s">
        <v>207</v>
      </c>
      <c r="AU1108" t="s">
        <v>2302</v>
      </c>
      <c r="AV1108" t="s">
        <v>4522</v>
      </c>
      <c r="AW1108" t="s">
        <v>4522</v>
      </c>
      <c r="AX1108" t="s">
        <v>4041</v>
      </c>
      <c r="AY1108" t="s">
        <v>4522</v>
      </c>
      <c r="AZ1108" t="s">
        <v>4523</v>
      </c>
      <c r="BA1108" t="s">
        <v>3630</v>
      </c>
    </row>
    <row r="1109" spans="1:54" s="8" customFormat="1" x14ac:dyDescent="0.45">
      <c r="A1109" s="7">
        <v>45757.338773148149</v>
      </c>
      <c r="B1109" s="8">
        <v>412819044</v>
      </c>
      <c r="C1109" s="8" t="s">
        <v>3565</v>
      </c>
      <c r="D1109" s="8">
        <v>1</v>
      </c>
      <c r="E1109" s="8" t="s">
        <v>65</v>
      </c>
      <c r="F1109" s="8" t="s">
        <v>2468</v>
      </c>
      <c r="G1109" s="8">
        <v>3785</v>
      </c>
      <c r="H1109" s="8" t="s">
        <v>53</v>
      </c>
      <c r="I1109" s="8">
        <v>1992</v>
      </c>
      <c r="J1109" s="8" t="s">
        <v>2346</v>
      </c>
      <c r="K1109" s="8" t="s">
        <v>2347</v>
      </c>
      <c r="L1109" s="8" t="s">
        <v>2348</v>
      </c>
      <c r="M1109" s="8" t="s">
        <v>39</v>
      </c>
      <c r="N1109" s="8" t="s">
        <v>178</v>
      </c>
      <c r="O1109" s="8" t="s">
        <v>568</v>
      </c>
      <c r="P1109" s="8" t="s">
        <v>2465</v>
      </c>
      <c r="Q1109" s="8">
        <v>0</v>
      </c>
      <c r="R1109" s="8">
        <v>44.774360999999999</v>
      </c>
      <c r="S1109" s="8">
        <v>74.266763999999995</v>
      </c>
      <c r="T1109" s="8" t="s">
        <v>2466</v>
      </c>
      <c r="U1109" s="8" t="s">
        <v>2467</v>
      </c>
      <c r="V1109" s="8" t="s">
        <v>106</v>
      </c>
      <c r="X1109" s="8">
        <v>24000</v>
      </c>
      <c r="Y1109" s="8">
        <v>1988</v>
      </c>
      <c r="Z1109" s="8">
        <v>5</v>
      </c>
      <c r="AA1109" s="8">
        <v>6</v>
      </c>
      <c r="AB1109" s="8">
        <v>1988</v>
      </c>
      <c r="AC1109" s="8">
        <v>5</v>
      </c>
      <c r="AD1109" s="8">
        <v>7</v>
      </c>
      <c r="AG1109" s="8" t="s">
        <v>820</v>
      </c>
      <c r="AJ1109" s="8" t="s">
        <v>163</v>
      </c>
      <c r="AK1109" s="8" t="s">
        <v>564</v>
      </c>
      <c r="AL1109" s="8" t="b">
        <v>1</v>
      </c>
      <c r="AM1109" s="8" t="b">
        <v>1</v>
      </c>
      <c r="AN1109" s="8" t="s">
        <v>165</v>
      </c>
      <c r="AP1109" t="s">
        <v>3631</v>
      </c>
      <c r="AQ1109" t="s">
        <v>3632</v>
      </c>
      <c r="AR1109" t="s">
        <v>3633</v>
      </c>
      <c r="AS1109" t="s">
        <v>3634</v>
      </c>
      <c r="AT1109" s="44" t="s">
        <v>48</v>
      </c>
      <c r="AU1109" t="s">
        <v>3660</v>
      </c>
      <c r="AV1109" t="s">
        <v>4526</v>
      </c>
      <c r="AW1109" t="s">
        <v>4526</v>
      </c>
      <c r="AX1109" t="s">
        <v>4131</v>
      </c>
      <c r="AY1109" t="s">
        <v>4524</v>
      </c>
      <c r="AZ1109" t="s">
        <v>4525</v>
      </c>
      <c r="BA1109" t="s">
        <v>3630</v>
      </c>
      <c r="BB1109"/>
    </row>
    <row r="1110" spans="1:54" s="8" customFormat="1" x14ac:dyDescent="0.45">
      <c r="A1110" s="7">
        <v>45757.338414351849</v>
      </c>
      <c r="B1110" s="8">
        <v>412819044</v>
      </c>
      <c r="C1110" s="8" t="s">
        <v>3565</v>
      </c>
      <c r="D1110" s="8">
        <v>1</v>
      </c>
      <c r="E1110" s="8" t="s">
        <v>65</v>
      </c>
      <c r="F1110" s="8" t="s">
        <v>2469</v>
      </c>
      <c r="G1110" s="8">
        <v>3785</v>
      </c>
      <c r="H1110" s="8" t="s">
        <v>53</v>
      </c>
      <c r="I1110" s="8">
        <v>1992</v>
      </c>
      <c r="J1110" s="8" t="s">
        <v>2346</v>
      </c>
      <c r="K1110" s="8" t="s">
        <v>2347</v>
      </c>
      <c r="L1110" s="8" t="s">
        <v>2348</v>
      </c>
      <c r="M1110" s="8" t="s">
        <v>39</v>
      </c>
      <c r="N1110" s="8" t="s">
        <v>178</v>
      </c>
      <c r="O1110" s="8" t="s">
        <v>568</v>
      </c>
      <c r="P1110" s="8" t="s">
        <v>2465</v>
      </c>
      <c r="Q1110" s="8">
        <v>0</v>
      </c>
      <c r="R1110" s="8">
        <v>44.774360999999999</v>
      </c>
      <c r="S1110" s="8">
        <v>74.266763999999995</v>
      </c>
      <c r="T1110" s="8" t="s">
        <v>2466</v>
      </c>
      <c r="U1110" s="8" t="s">
        <v>2467</v>
      </c>
      <c r="V1110" s="8" t="s">
        <v>106</v>
      </c>
      <c r="X1110" s="8">
        <v>24000</v>
      </c>
      <c r="Y1110" s="8">
        <v>1988</v>
      </c>
      <c r="Z1110" s="8">
        <v>5</v>
      </c>
      <c r="AA1110" s="8">
        <v>6</v>
      </c>
      <c r="AB1110" s="8">
        <v>1988</v>
      </c>
      <c r="AC1110" s="8">
        <v>5</v>
      </c>
      <c r="AD1110" s="8">
        <v>7</v>
      </c>
      <c r="AG1110" s="8" t="s">
        <v>820</v>
      </c>
      <c r="AJ1110" s="8" t="s">
        <v>163</v>
      </c>
      <c r="AK1110" s="8" t="s">
        <v>564</v>
      </c>
      <c r="AL1110" s="8" t="b">
        <v>1</v>
      </c>
      <c r="AM1110" s="8" t="b">
        <v>1</v>
      </c>
      <c r="AN1110" s="8" t="s">
        <v>165</v>
      </c>
      <c r="AP1110" t="s">
        <v>3631</v>
      </c>
      <c r="AQ1110" t="s">
        <v>3632</v>
      </c>
      <c r="AR1110" t="s">
        <v>3633</v>
      </c>
      <c r="AS1110" t="s">
        <v>3634</v>
      </c>
      <c r="AT1110" s="44" t="s">
        <v>48</v>
      </c>
      <c r="AU1110" t="s">
        <v>3660</v>
      </c>
      <c r="AV1110" t="s">
        <v>4526</v>
      </c>
      <c r="AW1110" t="s">
        <v>4526</v>
      </c>
      <c r="AX1110" t="s">
        <v>4131</v>
      </c>
      <c r="AY1110" t="s">
        <v>4524</v>
      </c>
      <c r="AZ1110" t="s">
        <v>4525</v>
      </c>
      <c r="BA1110" t="s">
        <v>3630</v>
      </c>
      <c r="BB1110"/>
    </row>
    <row r="1111" spans="1:54" x14ac:dyDescent="0.45">
      <c r="A1111" s="1">
        <v>45757.338124999987</v>
      </c>
      <c r="B1111">
        <v>911269241</v>
      </c>
      <c r="C1111" t="s">
        <v>3567</v>
      </c>
      <c r="D1111">
        <v>1</v>
      </c>
      <c r="E1111" t="s">
        <v>51</v>
      </c>
      <c r="F1111" t="s">
        <v>2305</v>
      </c>
      <c r="G1111">
        <v>3385</v>
      </c>
      <c r="H1111" t="s">
        <v>2306</v>
      </c>
      <c r="I1111">
        <v>1987</v>
      </c>
      <c r="J1111" t="s">
        <v>2307</v>
      </c>
      <c r="K1111" t="s">
        <v>2308</v>
      </c>
      <c r="L1111" t="s">
        <v>2309</v>
      </c>
      <c r="M1111" t="s">
        <v>2298</v>
      </c>
      <c r="N1111" t="s">
        <v>2376</v>
      </c>
      <c r="O1111" t="s">
        <v>40</v>
      </c>
      <c r="P1111" t="s">
        <v>2470</v>
      </c>
      <c r="Q1111">
        <v>0</v>
      </c>
      <c r="V1111" t="s">
        <v>119</v>
      </c>
      <c r="Y1111">
        <v>1981</v>
      </c>
      <c r="Z1111">
        <v>9</v>
      </c>
      <c r="AA1111">
        <v>27</v>
      </c>
      <c r="AB1111">
        <v>1981</v>
      </c>
      <c r="AC1111">
        <v>9</v>
      </c>
      <c r="AD1111"/>
      <c r="AE1111" t="s">
        <v>2380</v>
      </c>
      <c r="AG1111" t="s">
        <v>1931</v>
      </c>
      <c r="AH1111" t="s">
        <v>2371</v>
      </c>
      <c r="AI1111" t="s">
        <v>207</v>
      </c>
      <c r="AJ1111" t="s">
        <v>2302</v>
      </c>
      <c r="AK1111" t="s">
        <v>2441</v>
      </c>
      <c r="AL1111" t="b">
        <v>1</v>
      </c>
      <c r="AM1111" t="b">
        <v>0</v>
      </c>
      <c r="AP1111" t="s">
        <v>3631</v>
      </c>
      <c r="AQ1111" t="s">
        <v>3632</v>
      </c>
      <c r="AR1111" t="s">
        <v>3633</v>
      </c>
      <c r="AS1111" t="s">
        <v>3634</v>
      </c>
      <c r="AT1111" s="44" t="s">
        <v>207</v>
      </c>
      <c r="AU1111" t="s">
        <v>2302</v>
      </c>
      <c r="AV1111" t="s">
        <v>4522</v>
      </c>
      <c r="AW1111" t="s">
        <v>4522</v>
      </c>
      <c r="AX1111" t="s">
        <v>4041</v>
      </c>
      <c r="AY1111" t="s">
        <v>4522</v>
      </c>
      <c r="AZ1111" t="s">
        <v>4523</v>
      </c>
      <c r="BA1111" t="s">
        <v>3630</v>
      </c>
    </row>
    <row r="1112" spans="1:54" x14ac:dyDescent="0.45">
      <c r="A1112" s="1">
        <v>45757.336851851847</v>
      </c>
      <c r="B1112">
        <v>911269241</v>
      </c>
      <c r="C1112" t="s">
        <v>3567</v>
      </c>
      <c r="D1112">
        <v>30</v>
      </c>
      <c r="E1112" t="s">
        <v>2473</v>
      </c>
      <c r="F1112" t="s">
        <v>2305</v>
      </c>
      <c r="G1112">
        <v>3385</v>
      </c>
      <c r="H1112" t="s">
        <v>2306</v>
      </c>
      <c r="I1112">
        <v>1987</v>
      </c>
      <c r="J1112" t="s">
        <v>2307</v>
      </c>
      <c r="K1112" t="s">
        <v>2308</v>
      </c>
      <c r="L1112" t="s">
        <v>2309</v>
      </c>
      <c r="M1112" t="s">
        <v>2298</v>
      </c>
      <c r="N1112" t="s">
        <v>2376</v>
      </c>
      <c r="O1112" t="s">
        <v>40</v>
      </c>
      <c r="P1112" t="s">
        <v>2471</v>
      </c>
      <c r="Q1112">
        <v>0</v>
      </c>
      <c r="V1112" t="s">
        <v>119</v>
      </c>
      <c r="Y1112">
        <v>1981</v>
      </c>
      <c r="Z1112">
        <v>5</v>
      </c>
      <c r="AA1112"/>
      <c r="AB1112">
        <v>1981</v>
      </c>
      <c r="AC1112">
        <v>9</v>
      </c>
      <c r="AD1112"/>
      <c r="AE1112" t="s">
        <v>2109</v>
      </c>
      <c r="AG1112" t="s">
        <v>2472</v>
      </c>
      <c r="AI1112" t="s">
        <v>207</v>
      </c>
      <c r="AJ1112" t="s">
        <v>2302</v>
      </c>
      <c r="AK1112" t="s">
        <v>2441</v>
      </c>
      <c r="AL1112" t="b">
        <v>1</v>
      </c>
      <c r="AM1112" t="b">
        <v>0</v>
      </c>
      <c r="AP1112" t="s">
        <v>3631</v>
      </c>
      <c r="AQ1112" t="s">
        <v>3632</v>
      </c>
      <c r="AR1112" t="s">
        <v>3633</v>
      </c>
      <c r="AS1112" t="s">
        <v>3634</v>
      </c>
      <c r="AT1112" s="44" t="s">
        <v>207</v>
      </c>
      <c r="AU1112" t="s">
        <v>2302</v>
      </c>
      <c r="AV1112" t="s">
        <v>4522</v>
      </c>
      <c r="AW1112" t="s">
        <v>4522</v>
      </c>
      <c r="AX1112" t="s">
        <v>4041</v>
      </c>
      <c r="AY1112" t="s">
        <v>4522</v>
      </c>
      <c r="AZ1112" t="s">
        <v>4523</v>
      </c>
      <c r="BA1112" t="s">
        <v>3630</v>
      </c>
    </row>
    <row r="1113" spans="1:54" x14ac:dyDescent="0.45">
      <c r="A1113" s="1">
        <v>45757.3356712963</v>
      </c>
      <c r="B1113">
        <v>911269241</v>
      </c>
      <c r="C1113" t="s">
        <v>3567</v>
      </c>
      <c r="D1113">
        <v>1</v>
      </c>
      <c r="E1113" t="s">
        <v>51</v>
      </c>
      <c r="F1113" t="s">
        <v>2305</v>
      </c>
      <c r="G1113">
        <v>3385</v>
      </c>
      <c r="H1113" t="s">
        <v>2306</v>
      </c>
      <c r="I1113">
        <v>1987</v>
      </c>
      <c r="J1113" t="s">
        <v>2307</v>
      </c>
      <c r="K1113" t="s">
        <v>2308</v>
      </c>
      <c r="L1113" t="s">
        <v>2309</v>
      </c>
      <c r="M1113" t="s">
        <v>2298</v>
      </c>
      <c r="N1113" t="s">
        <v>2378</v>
      </c>
      <c r="O1113" t="s">
        <v>40</v>
      </c>
      <c r="P1113" t="s">
        <v>2379</v>
      </c>
      <c r="Q1113">
        <v>0</v>
      </c>
      <c r="V1113" t="s">
        <v>119</v>
      </c>
      <c r="Y1113">
        <v>1978</v>
      </c>
      <c r="Z1113">
        <v>8</v>
      </c>
      <c r="AA1113">
        <v>24</v>
      </c>
      <c r="AB1113"/>
      <c r="AC1113"/>
      <c r="AD1113"/>
      <c r="AE1113" t="s">
        <v>2380</v>
      </c>
      <c r="AG1113" t="s">
        <v>2381</v>
      </c>
      <c r="AH1113" t="s">
        <v>2371</v>
      </c>
      <c r="AI1113" t="s">
        <v>207</v>
      </c>
      <c r="AJ1113" t="s">
        <v>2302</v>
      </c>
      <c r="AK1113" t="s">
        <v>2441</v>
      </c>
      <c r="AL1113" t="b">
        <v>1</v>
      </c>
      <c r="AM1113" t="b">
        <v>0</v>
      </c>
      <c r="AP1113" t="s">
        <v>3631</v>
      </c>
      <c r="AQ1113" t="s">
        <v>3632</v>
      </c>
      <c r="AR1113" t="s">
        <v>3633</v>
      </c>
      <c r="AS1113" t="s">
        <v>3634</v>
      </c>
      <c r="AT1113" s="44" t="s">
        <v>207</v>
      </c>
      <c r="AU1113" t="s">
        <v>2302</v>
      </c>
      <c r="AV1113" t="s">
        <v>4522</v>
      </c>
      <c r="AW1113" t="s">
        <v>4522</v>
      </c>
      <c r="AX1113" t="s">
        <v>4041</v>
      </c>
      <c r="AY1113" t="s">
        <v>4522</v>
      </c>
      <c r="AZ1113" t="s">
        <v>4523</v>
      </c>
      <c r="BA1113" t="s">
        <v>3630</v>
      </c>
    </row>
    <row r="1114" spans="1:54" s="10" customFormat="1" x14ac:dyDescent="0.45">
      <c r="A1114" s="9">
        <v>45757.331388888888</v>
      </c>
      <c r="B1114" s="10">
        <v>412819044</v>
      </c>
      <c r="C1114" s="10" t="s">
        <v>3565</v>
      </c>
      <c r="D1114" s="10">
        <v>2</v>
      </c>
      <c r="E1114" s="10" t="s">
        <v>86</v>
      </c>
      <c r="F1114" s="10" t="s">
        <v>2478</v>
      </c>
      <c r="G1114" s="10">
        <v>3785</v>
      </c>
      <c r="H1114" s="10" t="s">
        <v>53</v>
      </c>
      <c r="I1114" s="10">
        <v>1992</v>
      </c>
      <c r="J1114" s="10" t="s">
        <v>2346</v>
      </c>
      <c r="K1114" s="10" t="s">
        <v>2347</v>
      </c>
      <c r="L1114" s="10" t="s">
        <v>2348</v>
      </c>
      <c r="M1114" s="10" t="s">
        <v>39</v>
      </c>
      <c r="N1114" s="10" t="s">
        <v>102</v>
      </c>
      <c r="O1114" s="10" t="s">
        <v>1869</v>
      </c>
      <c r="P1114" s="10" t="s">
        <v>2474</v>
      </c>
      <c r="Q1114" s="10">
        <v>0</v>
      </c>
      <c r="R1114" s="10">
        <v>45.738694000000002</v>
      </c>
      <c r="S1114" s="10">
        <v>78.040981000000002</v>
      </c>
      <c r="T1114" s="10" t="s">
        <v>2475</v>
      </c>
      <c r="U1114" s="10" t="s">
        <v>2476</v>
      </c>
      <c r="V1114" s="10" t="s">
        <v>106</v>
      </c>
      <c r="W1114" s="10" t="s">
        <v>2477</v>
      </c>
      <c r="X1114" s="10">
        <v>3000</v>
      </c>
      <c r="Y1114" s="10">
        <v>1988</v>
      </c>
      <c r="Z1114" s="10">
        <v>7</v>
      </c>
      <c r="AA1114" s="10">
        <v>29</v>
      </c>
      <c r="AE1114" s="10" t="s">
        <v>125</v>
      </c>
      <c r="AG1114" s="10" t="s">
        <v>648</v>
      </c>
      <c r="AJ1114" s="10" t="s">
        <v>163</v>
      </c>
      <c r="AK1114" s="10" t="s">
        <v>564</v>
      </c>
      <c r="AL1114" s="10" t="b">
        <v>1</v>
      </c>
      <c r="AM1114" s="10" t="b">
        <v>1</v>
      </c>
      <c r="AN1114" s="10" t="s">
        <v>165</v>
      </c>
      <c r="AP1114" t="s">
        <v>3631</v>
      </c>
      <c r="AQ1114" t="s">
        <v>3632</v>
      </c>
      <c r="AR1114" t="s">
        <v>3633</v>
      </c>
      <c r="AS1114" t="s">
        <v>3634</v>
      </c>
      <c r="AT1114" s="44" t="s">
        <v>48</v>
      </c>
      <c r="AU1114" t="s">
        <v>3660</v>
      </c>
      <c r="AV1114" t="s">
        <v>4526</v>
      </c>
      <c r="AW1114" t="s">
        <v>4526</v>
      </c>
      <c r="AX1114" t="s">
        <v>4131</v>
      </c>
      <c r="AY1114" t="s">
        <v>4524</v>
      </c>
      <c r="AZ1114" t="s">
        <v>4525</v>
      </c>
      <c r="BA1114" t="s">
        <v>3630</v>
      </c>
      <c r="BB1114"/>
    </row>
    <row r="1115" spans="1:54" s="10" customFormat="1" x14ac:dyDescent="0.45">
      <c r="A1115" s="9">
        <v>45757.325740740736</v>
      </c>
      <c r="B1115" s="10">
        <v>412819044</v>
      </c>
      <c r="C1115" s="10" t="s">
        <v>3565</v>
      </c>
      <c r="D1115" s="10">
        <v>1</v>
      </c>
      <c r="E1115" s="10" t="s">
        <v>51</v>
      </c>
      <c r="F1115" s="10" t="s">
        <v>2483</v>
      </c>
      <c r="G1115" s="10">
        <v>3785</v>
      </c>
      <c r="H1115" s="10" t="s">
        <v>53</v>
      </c>
      <c r="I1115" s="10">
        <v>1992</v>
      </c>
      <c r="J1115" s="10" t="s">
        <v>2346</v>
      </c>
      <c r="K1115" s="10" t="s">
        <v>2347</v>
      </c>
      <c r="L1115" s="10" t="s">
        <v>2348</v>
      </c>
      <c r="M1115" s="10" t="s">
        <v>39</v>
      </c>
      <c r="N1115" s="10" t="s">
        <v>102</v>
      </c>
      <c r="O1115" s="10" t="s">
        <v>2479</v>
      </c>
      <c r="P1115" s="10" t="s">
        <v>2480</v>
      </c>
      <c r="Q1115" s="10">
        <v>0</v>
      </c>
      <c r="R1115" s="10">
        <v>46.206923000000003</v>
      </c>
      <c r="S1115" s="10">
        <v>78.735872000000001</v>
      </c>
      <c r="T1115" s="10" t="s">
        <v>2481</v>
      </c>
      <c r="U1115" s="10" t="s">
        <v>2482</v>
      </c>
      <c r="V1115" s="10" t="s">
        <v>106</v>
      </c>
      <c r="X1115" s="10">
        <v>1500</v>
      </c>
      <c r="Y1115" s="10">
        <v>1988</v>
      </c>
      <c r="Z1115" s="10">
        <v>8</v>
      </c>
      <c r="AA1115" s="10">
        <v>2</v>
      </c>
      <c r="AG1115" s="10" t="s">
        <v>566</v>
      </c>
      <c r="AJ1115" s="10" t="s">
        <v>163</v>
      </c>
      <c r="AK1115" s="10" t="s">
        <v>564</v>
      </c>
      <c r="AL1115" s="10" t="b">
        <v>1</v>
      </c>
      <c r="AM1115" s="10" t="b">
        <v>1</v>
      </c>
      <c r="AN1115" s="10" t="s">
        <v>462</v>
      </c>
      <c r="AP1115" t="s">
        <v>3631</v>
      </c>
      <c r="AQ1115" t="s">
        <v>3632</v>
      </c>
      <c r="AR1115" t="s">
        <v>3633</v>
      </c>
      <c r="AS1115" t="s">
        <v>3634</v>
      </c>
      <c r="AT1115" s="28" t="s">
        <v>48</v>
      </c>
      <c r="AU1115" t="s">
        <v>3660</v>
      </c>
      <c r="AV1115" t="s">
        <v>4526</v>
      </c>
      <c r="AW1115" t="s">
        <v>4526</v>
      </c>
      <c r="AX1115" t="s">
        <v>4131</v>
      </c>
      <c r="AY1115" t="s">
        <v>4524</v>
      </c>
      <c r="AZ1115" t="s">
        <v>4525</v>
      </c>
      <c r="BA1115" t="s">
        <v>3630</v>
      </c>
      <c r="BB1115" t="s">
        <v>4724</v>
      </c>
    </row>
    <row r="1116" spans="1:54" x14ac:dyDescent="0.45">
      <c r="A1116" s="1">
        <v>45757.324826388889</v>
      </c>
      <c r="B1116">
        <v>911269241</v>
      </c>
      <c r="C1116" t="s">
        <v>3567</v>
      </c>
      <c r="D1116">
        <v>2</v>
      </c>
      <c r="E1116" t="s">
        <v>222</v>
      </c>
      <c r="F1116" t="s">
        <v>2487</v>
      </c>
      <c r="G1116">
        <v>3385</v>
      </c>
      <c r="H1116" t="s">
        <v>2306</v>
      </c>
      <c r="I1116">
        <v>1987</v>
      </c>
      <c r="J1116" t="s">
        <v>2307</v>
      </c>
      <c r="K1116" t="s">
        <v>2308</v>
      </c>
      <c r="L1116" t="s">
        <v>2309</v>
      </c>
      <c r="M1116" t="s">
        <v>2298</v>
      </c>
      <c r="N1116" t="s">
        <v>2318</v>
      </c>
      <c r="O1116" t="s">
        <v>40</v>
      </c>
      <c r="P1116" t="s">
        <v>2484</v>
      </c>
      <c r="Q1116">
        <v>0</v>
      </c>
      <c r="V1116" t="s">
        <v>119</v>
      </c>
      <c r="Y1116">
        <v>1984</v>
      </c>
      <c r="Z1116">
        <v>8</v>
      </c>
      <c r="AA1116">
        <v>5</v>
      </c>
      <c r="AB1116">
        <v>1984</v>
      </c>
      <c r="AC1116">
        <v>8</v>
      </c>
      <c r="AD1116">
        <v>24</v>
      </c>
      <c r="AE1116" t="s">
        <v>2485</v>
      </c>
      <c r="AG1116" t="s">
        <v>1975</v>
      </c>
      <c r="AI1116" t="s">
        <v>207</v>
      </c>
      <c r="AJ1116" t="s">
        <v>2302</v>
      </c>
      <c r="AK1116" t="s">
        <v>2486</v>
      </c>
      <c r="AL1116" t="b">
        <v>1</v>
      </c>
      <c r="AM1116" t="b">
        <v>1</v>
      </c>
      <c r="AN1116" t="s">
        <v>165</v>
      </c>
      <c r="AP1116" t="s">
        <v>3631</v>
      </c>
      <c r="AQ1116" t="s">
        <v>3632</v>
      </c>
      <c r="AR1116" t="s">
        <v>3633</v>
      </c>
      <c r="AS1116" t="s">
        <v>3634</v>
      </c>
      <c r="AT1116" s="44" t="s">
        <v>207</v>
      </c>
      <c r="AU1116" t="s">
        <v>2302</v>
      </c>
      <c r="AV1116" t="s">
        <v>4527</v>
      </c>
      <c r="AW1116" t="s">
        <v>4527</v>
      </c>
      <c r="AX1116" t="s">
        <v>2304</v>
      </c>
      <c r="AY1116" t="s">
        <v>4527</v>
      </c>
      <c r="AZ1116" t="s">
        <v>4528</v>
      </c>
      <c r="BA1116" t="s">
        <v>3630</v>
      </c>
    </row>
    <row r="1117" spans="1:54" x14ac:dyDescent="0.45">
      <c r="A1117" s="1">
        <v>45757.324456018519</v>
      </c>
      <c r="B1117">
        <v>911269241</v>
      </c>
      <c r="C1117" t="s">
        <v>3567</v>
      </c>
      <c r="D1117">
        <v>7</v>
      </c>
      <c r="E1117" t="s">
        <v>945</v>
      </c>
      <c r="F1117" t="s">
        <v>2305</v>
      </c>
      <c r="G1117">
        <v>3385</v>
      </c>
      <c r="H1117" t="s">
        <v>2306</v>
      </c>
      <c r="I1117">
        <v>1987</v>
      </c>
      <c r="J1117" t="s">
        <v>2307</v>
      </c>
      <c r="K1117" t="s">
        <v>2308</v>
      </c>
      <c r="L1117" t="s">
        <v>2309</v>
      </c>
      <c r="M1117" t="s">
        <v>2298</v>
      </c>
      <c r="N1117" t="s">
        <v>2318</v>
      </c>
      <c r="O1117" t="s">
        <v>40</v>
      </c>
      <c r="P1117" t="s">
        <v>2484</v>
      </c>
      <c r="Q1117">
        <v>0</v>
      </c>
      <c r="V1117" t="s">
        <v>119</v>
      </c>
      <c r="Y1117">
        <v>1984</v>
      </c>
      <c r="Z1117">
        <v>8</v>
      </c>
      <c r="AA1117">
        <v>5</v>
      </c>
      <c r="AB1117">
        <v>1984</v>
      </c>
      <c r="AC1117">
        <v>8</v>
      </c>
      <c r="AD1117">
        <v>24</v>
      </c>
      <c r="AE1117" t="s">
        <v>2485</v>
      </c>
      <c r="AG1117" t="s">
        <v>1975</v>
      </c>
      <c r="AI1117" t="s">
        <v>207</v>
      </c>
      <c r="AJ1117" t="s">
        <v>2302</v>
      </c>
      <c r="AK1117" t="s">
        <v>2486</v>
      </c>
      <c r="AL1117" t="b">
        <v>1</v>
      </c>
      <c r="AM1117" t="b">
        <v>1</v>
      </c>
      <c r="AN1117" t="s">
        <v>165</v>
      </c>
      <c r="AP1117" t="s">
        <v>3631</v>
      </c>
      <c r="AQ1117" t="s">
        <v>3632</v>
      </c>
      <c r="AR1117" t="s">
        <v>3633</v>
      </c>
      <c r="AS1117" t="s">
        <v>3634</v>
      </c>
      <c r="AT1117" s="44" t="s">
        <v>207</v>
      </c>
      <c r="AU1117" t="s">
        <v>2302</v>
      </c>
      <c r="AV1117" t="s">
        <v>4527</v>
      </c>
      <c r="AW1117" t="s">
        <v>4527</v>
      </c>
      <c r="AX1117" t="s">
        <v>2304</v>
      </c>
      <c r="AY1117" t="s">
        <v>4527</v>
      </c>
      <c r="AZ1117" t="s">
        <v>4528</v>
      </c>
      <c r="BA1117" t="s">
        <v>3630</v>
      </c>
    </row>
    <row r="1118" spans="1:54" x14ac:dyDescent="0.45">
      <c r="A1118" s="1">
        <v>45757.322581018518</v>
      </c>
      <c r="B1118">
        <v>911269241</v>
      </c>
      <c r="C1118" t="s">
        <v>3567</v>
      </c>
      <c r="D1118">
        <v>8</v>
      </c>
      <c r="E1118" t="s">
        <v>2491</v>
      </c>
      <c r="F1118" t="s">
        <v>2305</v>
      </c>
      <c r="G1118">
        <v>3385</v>
      </c>
      <c r="H1118" t="s">
        <v>2306</v>
      </c>
      <c r="I1118">
        <v>1987</v>
      </c>
      <c r="J1118" t="s">
        <v>2307</v>
      </c>
      <c r="K1118" t="s">
        <v>2308</v>
      </c>
      <c r="L1118" t="s">
        <v>2309</v>
      </c>
      <c r="M1118" t="s">
        <v>2298</v>
      </c>
      <c r="N1118" t="s">
        <v>2318</v>
      </c>
      <c r="O1118" t="s">
        <v>40</v>
      </c>
      <c r="P1118" t="s">
        <v>2488</v>
      </c>
      <c r="Q1118">
        <v>0</v>
      </c>
      <c r="V1118" t="s">
        <v>119</v>
      </c>
      <c r="Y1118">
        <v>1984</v>
      </c>
      <c r="Z1118">
        <v>8</v>
      </c>
      <c r="AA1118">
        <v>3</v>
      </c>
      <c r="AB1118">
        <v>1984</v>
      </c>
      <c r="AC1118">
        <v>8</v>
      </c>
      <c r="AD1118">
        <v>24</v>
      </c>
      <c r="AE1118" t="s">
        <v>2489</v>
      </c>
      <c r="AG1118" t="s">
        <v>2490</v>
      </c>
      <c r="AI1118" t="s">
        <v>207</v>
      </c>
      <c r="AJ1118" t="s">
        <v>2302</v>
      </c>
      <c r="AK1118" t="s">
        <v>2486</v>
      </c>
      <c r="AL1118" t="b">
        <v>1</v>
      </c>
      <c r="AM1118" t="b">
        <v>1</v>
      </c>
      <c r="AN1118" t="s">
        <v>165</v>
      </c>
      <c r="AP1118" t="s">
        <v>3631</v>
      </c>
      <c r="AQ1118" t="s">
        <v>3632</v>
      </c>
      <c r="AR1118" t="s">
        <v>3633</v>
      </c>
      <c r="AS1118" t="s">
        <v>3634</v>
      </c>
      <c r="AT1118" s="44" t="s">
        <v>207</v>
      </c>
      <c r="AU1118" t="s">
        <v>2302</v>
      </c>
      <c r="AV1118" t="s">
        <v>4527</v>
      </c>
      <c r="AW1118" t="s">
        <v>4527</v>
      </c>
      <c r="AX1118" t="s">
        <v>2304</v>
      </c>
      <c r="AY1118" t="s">
        <v>4527</v>
      </c>
      <c r="AZ1118" t="s">
        <v>4528</v>
      </c>
      <c r="BA1118" t="s">
        <v>3630</v>
      </c>
    </row>
    <row r="1119" spans="1:54" x14ac:dyDescent="0.45">
      <c r="A1119" s="1">
        <v>45757.321203703701</v>
      </c>
      <c r="B1119">
        <v>911269241</v>
      </c>
      <c r="C1119" t="s">
        <v>3567</v>
      </c>
      <c r="D1119">
        <v>1</v>
      </c>
      <c r="E1119" t="s">
        <v>65</v>
      </c>
      <c r="F1119" t="s">
        <v>2305</v>
      </c>
      <c r="G1119">
        <v>3385</v>
      </c>
      <c r="H1119" t="s">
        <v>2306</v>
      </c>
      <c r="I1119">
        <v>1987</v>
      </c>
      <c r="J1119" t="s">
        <v>2307</v>
      </c>
      <c r="K1119" t="s">
        <v>2308</v>
      </c>
      <c r="L1119" t="s">
        <v>2309</v>
      </c>
      <c r="M1119" t="s">
        <v>2298</v>
      </c>
      <c r="N1119" t="s">
        <v>2318</v>
      </c>
      <c r="O1119" t="s">
        <v>40</v>
      </c>
      <c r="P1119" t="s">
        <v>2488</v>
      </c>
      <c r="Q1119">
        <v>0</v>
      </c>
      <c r="V1119" t="s">
        <v>119</v>
      </c>
      <c r="Y1119">
        <v>1984</v>
      </c>
      <c r="Z1119">
        <v>8</v>
      </c>
      <c r="AA1119">
        <v>25</v>
      </c>
      <c r="AB1119">
        <v>1982</v>
      </c>
      <c r="AC1119">
        <v>8</v>
      </c>
      <c r="AD1119">
        <v>20</v>
      </c>
      <c r="AE1119" t="s">
        <v>2492</v>
      </c>
      <c r="AG1119" t="s">
        <v>2493</v>
      </c>
      <c r="AI1119" t="s">
        <v>207</v>
      </c>
      <c r="AJ1119" t="s">
        <v>2302</v>
      </c>
      <c r="AK1119" t="s">
        <v>2486</v>
      </c>
      <c r="AL1119" t="b">
        <v>1</v>
      </c>
      <c r="AM1119" t="b">
        <v>1</v>
      </c>
      <c r="AN1119" t="s">
        <v>165</v>
      </c>
      <c r="AP1119" t="s">
        <v>3631</v>
      </c>
      <c r="AQ1119" t="s">
        <v>3632</v>
      </c>
      <c r="AR1119" t="s">
        <v>3633</v>
      </c>
      <c r="AS1119" t="s">
        <v>3634</v>
      </c>
      <c r="AT1119" s="44" t="s">
        <v>207</v>
      </c>
      <c r="AU1119" t="s">
        <v>2302</v>
      </c>
      <c r="AV1119" t="s">
        <v>4527</v>
      </c>
      <c r="AW1119" t="s">
        <v>4527</v>
      </c>
      <c r="AX1119" t="s">
        <v>2304</v>
      </c>
      <c r="AY1119" t="s">
        <v>4527</v>
      </c>
      <c r="AZ1119" t="s">
        <v>4528</v>
      </c>
      <c r="BA1119" t="s">
        <v>3630</v>
      </c>
    </row>
    <row r="1120" spans="1:54" x14ac:dyDescent="0.45">
      <c r="A1120" s="1">
        <v>45757.3200462963</v>
      </c>
      <c r="B1120">
        <v>911269241</v>
      </c>
      <c r="C1120" t="s">
        <v>3567</v>
      </c>
      <c r="D1120">
        <v>4</v>
      </c>
      <c r="E1120" t="s">
        <v>131</v>
      </c>
      <c r="F1120" t="s">
        <v>2305</v>
      </c>
      <c r="G1120">
        <v>3385</v>
      </c>
      <c r="H1120" t="s">
        <v>2306</v>
      </c>
      <c r="I1120">
        <v>1987</v>
      </c>
      <c r="J1120" t="s">
        <v>2307</v>
      </c>
      <c r="K1120" t="s">
        <v>2308</v>
      </c>
      <c r="L1120" t="s">
        <v>2309</v>
      </c>
      <c r="M1120" t="s">
        <v>2298</v>
      </c>
      <c r="N1120" t="s">
        <v>2318</v>
      </c>
      <c r="O1120" t="s">
        <v>40</v>
      </c>
      <c r="P1120" t="s">
        <v>2488</v>
      </c>
      <c r="Q1120">
        <v>0</v>
      </c>
      <c r="V1120" t="s">
        <v>119</v>
      </c>
      <c r="Y1120">
        <v>1983</v>
      </c>
      <c r="Z1120">
        <v>8</v>
      </c>
      <c r="AA1120">
        <v>24</v>
      </c>
      <c r="AB1120">
        <v>1982</v>
      </c>
      <c r="AC1120">
        <v>8</v>
      </c>
      <c r="AD1120">
        <v>20</v>
      </c>
      <c r="AE1120" t="s">
        <v>2494</v>
      </c>
      <c r="AG1120" t="s">
        <v>2493</v>
      </c>
      <c r="AH1120" t="s">
        <v>2322</v>
      </c>
      <c r="AI1120" t="s">
        <v>207</v>
      </c>
      <c r="AJ1120" t="s">
        <v>2302</v>
      </c>
      <c r="AK1120" t="s">
        <v>2486</v>
      </c>
      <c r="AL1120" t="b">
        <v>1</v>
      </c>
      <c r="AM1120" t="b">
        <v>1</v>
      </c>
      <c r="AN1120" t="s">
        <v>165</v>
      </c>
      <c r="AP1120" t="s">
        <v>3631</v>
      </c>
      <c r="AQ1120" t="s">
        <v>3632</v>
      </c>
      <c r="AR1120" t="s">
        <v>3633</v>
      </c>
      <c r="AS1120" t="s">
        <v>3634</v>
      </c>
      <c r="AT1120" s="44" t="s">
        <v>207</v>
      </c>
      <c r="AU1120" t="s">
        <v>2302</v>
      </c>
      <c r="AV1120" t="s">
        <v>4527</v>
      </c>
      <c r="AW1120" t="s">
        <v>4527</v>
      </c>
      <c r="AX1120" t="s">
        <v>2304</v>
      </c>
      <c r="AY1120" t="s">
        <v>4527</v>
      </c>
      <c r="AZ1120" t="s">
        <v>4528</v>
      </c>
      <c r="BA1120" t="s">
        <v>3630</v>
      </c>
    </row>
    <row r="1121" spans="1:54" s="8" customFormat="1" x14ac:dyDescent="0.45">
      <c r="A1121" s="7">
        <v>45757.31795138889</v>
      </c>
      <c r="B1121" s="8">
        <v>412819044</v>
      </c>
      <c r="C1121" s="8" t="s">
        <v>3565</v>
      </c>
      <c r="D1121" s="8">
        <v>1</v>
      </c>
      <c r="E1121" s="8" t="s">
        <v>51</v>
      </c>
      <c r="F1121" s="8" t="s">
        <v>2498</v>
      </c>
      <c r="G1121" s="8">
        <v>3785</v>
      </c>
      <c r="H1121" s="8" t="s">
        <v>53</v>
      </c>
      <c r="I1121" s="8">
        <v>1992</v>
      </c>
      <c r="J1121" s="8" t="s">
        <v>2346</v>
      </c>
      <c r="K1121" s="8" t="s">
        <v>2347</v>
      </c>
      <c r="L1121" s="8" t="s">
        <v>2348</v>
      </c>
      <c r="M1121" s="8" t="s">
        <v>39</v>
      </c>
      <c r="N1121" s="8" t="s">
        <v>178</v>
      </c>
      <c r="O1121" s="8" t="s">
        <v>568</v>
      </c>
      <c r="P1121" s="8" t="s">
        <v>1679</v>
      </c>
      <c r="Q1121" s="8">
        <v>0</v>
      </c>
      <c r="R1121" s="8">
        <v>43.885283000000001</v>
      </c>
      <c r="S1121" s="8">
        <v>77.057023000000001</v>
      </c>
      <c r="T1121" s="8" t="s">
        <v>2495</v>
      </c>
      <c r="U1121" s="8" t="s">
        <v>2496</v>
      </c>
      <c r="V1121" s="8" t="s">
        <v>106</v>
      </c>
      <c r="X1121" s="8">
        <v>2500</v>
      </c>
      <c r="Y1121" s="8">
        <v>1984</v>
      </c>
      <c r="Z1121" s="8">
        <v>9</v>
      </c>
      <c r="AA1121" s="8">
        <v>16</v>
      </c>
      <c r="AG1121" s="8" t="s">
        <v>2497</v>
      </c>
      <c r="AJ1121" s="8" t="s">
        <v>163</v>
      </c>
      <c r="AK1121" s="8" t="s">
        <v>1560</v>
      </c>
      <c r="AL1121" s="8" t="b">
        <v>1</v>
      </c>
      <c r="AM1121" s="8" t="b">
        <v>1</v>
      </c>
      <c r="AN1121" s="8" t="s">
        <v>165</v>
      </c>
      <c r="AP1121" t="s">
        <v>3631</v>
      </c>
      <c r="AQ1121" t="s">
        <v>3632</v>
      </c>
      <c r="AR1121" t="s">
        <v>3633</v>
      </c>
      <c r="AS1121" t="s">
        <v>3634</v>
      </c>
      <c r="AT1121" s="44" t="s">
        <v>48</v>
      </c>
      <c r="AU1121" t="s">
        <v>3660</v>
      </c>
      <c r="AV1121" t="s">
        <v>4304</v>
      </c>
      <c r="AW1121" t="s">
        <v>4304</v>
      </c>
      <c r="AX1121" t="s">
        <v>4131</v>
      </c>
      <c r="AY1121" t="s">
        <v>4302</v>
      </c>
      <c r="AZ1121" t="s">
        <v>4303</v>
      </c>
      <c r="BA1121" t="s">
        <v>3630</v>
      </c>
      <c r="BB1121"/>
    </row>
    <row r="1122" spans="1:54" x14ac:dyDescent="0.45">
      <c r="A1122" s="1">
        <v>45757.317685185189</v>
      </c>
      <c r="B1122">
        <v>911269241</v>
      </c>
      <c r="C1122" t="s">
        <v>3567</v>
      </c>
      <c r="D1122">
        <v>5</v>
      </c>
      <c r="E1122" t="s">
        <v>772</v>
      </c>
      <c r="F1122" t="s">
        <v>2305</v>
      </c>
      <c r="G1122">
        <v>3385</v>
      </c>
      <c r="H1122" t="s">
        <v>2306</v>
      </c>
      <c r="I1122">
        <v>1987</v>
      </c>
      <c r="J1122" t="s">
        <v>2307</v>
      </c>
      <c r="K1122" t="s">
        <v>2308</v>
      </c>
      <c r="L1122" t="s">
        <v>2309</v>
      </c>
      <c r="M1122" t="s">
        <v>2499</v>
      </c>
      <c r="N1122" t="s">
        <v>2500</v>
      </c>
      <c r="O1122" t="s">
        <v>40</v>
      </c>
      <c r="P1122" t="s">
        <v>2501</v>
      </c>
      <c r="Q1122">
        <v>0</v>
      </c>
      <c r="V1122" t="s">
        <v>119</v>
      </c>
      <c r="Y1122">
        <v>1985</v>
      </c>
      <c r="Z1122">
        <v>7</v>
      </c>
      <c r="AA1122">
        <v>3</v>
      </c>
      <c r="AB1122">
        <v>1982</v>
      </c>
      <c r="AC1122">
        <v>8</v>
      </c>
      <c r="AD1122">
        <v>20</v>
      </c>
      <c r="AE1122" t="s">
        <v>2502</v>
      </c>
      <c r="AG1122" t="s">
        <v>2503</v>
      </c>
      <c r="AI1122" t="s">
        <v>207</v>
      </c>
      <c r="AJ1122" t="s">
        <v>2302</v>
      </c>
      <c r="AK1122" t="s">
        <v>2486</v>
      </c>
      <c r="AL1122" t="b">
        <v>1</v>
      </c>
      <c r="AM1122" t="b">
        <v>1</v>
      </c>
      <c r="AN1122" t="s">
        <v>165</v>
      </c>
      <c r="AP1122" t="s">
        <v>3631</v>
      </c>
      <c r="AQ1122" t="s">
        <v>3632</v>
      </c>
      <c r="AR1122" t="s">
        <v>3633</v>
      </c>
      <c r="AS1122" t="s">
        <v>3634</v>
      </c>
      <c r="AT1122" s="44" t="s">
        <v>207</v>
      </c>
      <c r="AU1122" t="s">
        <v>2302</v>
      </c>
      <c r="AV1122" t="s">
        <v>4527</v>
      </c>
      <c r="AW1122" t="s">
        <v>4527</v>
      </c>
      <c r="AX1122" t="s">
        <v>2304</v>
      </c>
      <c r="AY1122" t="s">
        <v>4527</v>
      </c>
      <c r="AZ1122" t="s">
        <v>4528</v>
      </c>
      <c r="BA1122" t="s">
        <v>3630</v>
      </c>
    </row>
    <row r="1123" spans="1:54" x14ac:dyDescent="0.45">
      <c r="A1123" s="1">
        <v>45757.316400462973</v>
      </c>
      <c r="B1123">
        <v>911269241</v>
      </c>
      <c r="C1123" t="s">
        <v>3567</v>
      </c>
      <c r="D1123">
        <v>14</v>
      </c>
      <c r="E1123" t="s">
        <v>2508</v>
      </c>
      <c r="F1123" t="s">
        <v>2305</v>
      </c>
      <c r="G1123">
        <v>3385</v>
      </c>
      <c r="H1123" t="s">
        <v>2306</v>
      </c>
      <c r="I1123">
        <v>1987</v>
      </c>
      <c r="J1123" t="s">
        <v>2307</v>
      </c>
      <c r="K1123" t="s">
        <v>2308</v>
      </c>
      <c r="L1123" t="s">
        <v>2309</v>
      </c>
      <c r="M1123" t="s">
        <v>2499</v>
      </c>
      <c r="N1123" t="s">
        <v>2504</v>
      </c>
      <c r="O1123" t="s">
        <v>40</v>
      </c>
      <c r="P1123" t="s">
        <v>2505</v>
      </c>
      <c r="Q1123">
        <v>0</v>
      </c>
      <c r="V1123" t="s">
        <v>119</v>
      </c>
      <c r="Y1123">
        <v>1985</v>
      </c>
      <c r="Z1123">
        <v>8</v>
      </c>
      <c r="AA1123">
        <v>19</v>
      </c>
      <c r="AB1123">
        <v>1982</v>
      </c>
      <c r="AC1123">
        <v>8</v>
      </c>
      <c r="AD1123">
        <v>20</v>
      </c>
      <c r="AE1123" t="s">
        <v>2506</v>
      </c>
      <c r="AG1123" t="s">
        <v>2507</v>
      </c>
      <c r="AI1123" t="s">
        <v>207</v>
      </c>
      <c r="AJ1123" t="s">
        <v>2302</v>
      </c>
      <c r="AK1123" t="s">
        <v>2486</v>
      </c>
      <c r="AL1123" t="b">
        <v>1</v>
      </c>
      <c r="AM1123" t="b">
        <v>1</v>
      </c>
      <c r="AN1123" t="s">
        <v>165</v>
      </c>
      <c r="AP1123" t="s">
        <v>3631</v>
      </c>
      <c r="AQ1123" t="s">
        <v>3632</v>
      </c>
      <c r="AR1123" t="s">
        <v>3633</v>
      </c>
      <c r="AS1123" t="s">
        <v>3634</v>
      </c>
      <c r="AT1123" s="44" t="s">
        <v>207</v>
      </c>
      <c r="AU1123" t="s">
        <v>2302</v>
      </c>
      <c r="AV1123" t="s">
        <v>4527</v>
      </c>
      <c r="AW1123" t="s">
        <v>4527</v>
      </c>
      <c r="AX1123" t="s">
        <v>2304</v>
      </c>
      <c r="AY1123" t="s">
        <v>4527</v>
      </c>
      <c r="AZ1123" t="s">
        <v>4528</v>
      </c>
      <c r="BA1123" t="s">
        <v>3630</v>
      </c>
    </row>
    <row r="1124" spans="1:54" s="10" customFormat="1" x14ac:dyDescent="0.45">
      <c r="A1124" s="9">
        <v>45757.316053240742</v>
      </c>
      <c r="B1124" s="10">
        <v>412819044</v>
      </c>
      <c r="C1124" s="10" t="s">
        <v>3565</v>
      </c>
      <c r="D1124" s="10">
        <v>2</v>
      </c>
      <c r="E1124" s="10" t="s">
        <v>86</v>
      </c>
      <c r="F1124" s="10" t="s">
        <v>2512</v>
      </c>
      <c r="G1124" s="10">
        <v>3785</v>
      </c>
      <c r="H1124" s="10" t="s">
        <v>53</v>
      </c>
      <c r="I1124" s="10">
        <v>1992</v>
      </c>
      <c r="J1124" s="10" t="s">
        <v>2346</v>
      </c>
      <c r="K1124" s="10" t="s">
        <v>2347</v>
      </c>
      <c r="L1124" s="10" t="s">
        <v>2348</v>
      </c>
      <c r="M1124" s="10" t="s">
        <v>39</v>
      </c>
      <c r="N1124" s="10" t="s">
        <v>178</v>
      </c>
      <c r="O1124" s="10" t="s">
        <v>897</v>
      </c>
      <c r="P1124" s="10" t="s">
        <v>2509</v>
      </c>
      <c r="Q1124" s="10">
        <v>0</v>
      </c>
      <c r="R1124" s="10">
        <v>43.364088000000002</v>
      </c>
      <c r="S1124" s="10">
        <v>79.104410000000001</v>
      </c>
      <c r="T1124" s="10" t="s">
        <v>2510</v>
      </c>
      <c r="U1124" s="10" t="s">
        <v>2511</v>
      </c>
      <c r="V1124" s="10" t="s">
        <v>106</v>
      </c>
      <c r="X1124" s="10">
        <v>5000</v>
      </c>
      <c r="Y1124" s="10">
        <v>1991</v>
      </c>
      <c r="Z1124" s="10">
        <v>5</v>
      </c>
      <c r="AA1124" s="10">
        <v>29</v>
      </c>
      <c r="AG1124" s="10" t="s">
        <v>566</v>
      </c>
      <c r="AJ1124" s="10" t="s">
        <v>163</v>
      </c>
      <c r="AK1124" s="10" t="s">
        <v>1560</v>
      </c>
      <c r="AL1124" s="10" t="b">
        <v>1</v>
      </c>
      <c r="AM1124" s="10" t="b">
        <v>1</v>
      </c>
      <c r="AN1124" s="10" t="s">
        <v>165</v>
      </c>
      <c r="AP1124" t="s">
        <v>3631</v>
      </c>
      <c r="AQ1124" t="s">
        <v>3632</v>
      </c>
      <c r="AR1124" t="s">
        <v>3633</v>
      </c>
      <c r="AS1124" t="s">
        <v>3634</v>
      </c>
      <c r="AT1124" s="44" t="s">
        <v>48</v>
      </c>
      <c r="AU1124" t="s">
        <v>3660</v>
      </c>
      <c r="AV1124" t="s">
        <v>4304</v>
      </c>
      <c r="AW1124" t="s">
        <v>4304</v>
      </c>
      <c r="AX1124" t="s">
        <v>4131</v>
      </c>
      <c r="AY1124" t="s">
        <v>4302</v>
      </c>
      <c r="AZ1124" t="s">
        <v>4303</v>
      </c>
      <c r="BA1124" t="s">
        <v>3630</v>
      </c>
      <c r="BB1124"/>
    </row>
    <row r="1125" spans="1:54" x14ac:dyDescent="0.45">
      <c r="A1125" s="1">
        <v>45757.313217592593</v>
      </c>
      <c r="B1125">
        <v>911269241</v>
      </c>
      <c r="C1125" t="s">
        <v>3567</v>
      </c>
      <c r="D1125">
        <v>11</v>
      </c>
      <c r="E1125" t="s">
        <v>1182</v>
      </c>
      <c r="F1125" t="s">
        <v>2305</v>
      </c>
      <c r="G1125">
        <v>3385</v>
      </c>
      <c r="H1125" t="s">
        <v>2306</v>
      </c>
      <c r="I1125">
        <v>1987</v>
      </c>
      <c r="J1125" t="s">
        <v>2307</v>
      </c>
      <c r="K1125" t="s">
        <v>2308</v>
      </c>
      <c r="L1125" t="s">
        <v>2309</v>
      </c>
      <c r="M1125" t="s">
        <v>2499</v>
      </c>
      <c r="N1125" t="s">
        <v>2335</v>
      </c>
      <c r="O1125" t="s">
        <v>2338</v>
      </c>
      <c r="P1125" t="s">
        <v>2513</v>
      </c>
      <c r="Q1125">
        <v>0</v>
      </c>
      <c r="V1125" t="s">
        <v>119</v>
      </c>
      <c r="Y1125">
        <v>1982</v>
      </c>
      <c r="Z1125">
        <v>8</v>
      </c>
      <c r="AA1125">
        <v>2</v>
      </c>
      <c r="AB1125">
        <v>1982</v>
      </c>
      <c r="AC1125">
        <v>8</v>
      </c>
      <c r="AD1125">
        <v>20</v>
      </c>
      <c r="AE1125" t="s">
        <v>2350</v>
      </c>
      <c r="AG1125" t="s">
        <v>1266</v>
      </c>
      <c r="AI1125" t="s">
        <v>207</v>
      </c>
      <c r="AJ1125" t="s">
        <v>2302</v>
      </c>
      <c r="AK1125" t="s">
        <v>2486</v>
      </c>
      <c r="AL1125" t="b">
        <v>1</v>
      </c>
      <c r="AM1125" t="b">
        <v>1</v>
      </c>
      <c r="AN1125" t="s">
        <v>165</v>
      </c>
      <c r="AP1125" t="s">
        <v>3631</v>
      </c>
      <c r="AQ1125" t="s">
        <v>3632</v>
      </c>
      <c r="AR1125" t="s">
        <v>3633</v>
      </c>
      <c r="AS1125" t="s">
        <v>3634</v>
      </c>
      <c r="AT1125" s="44" t="s">
        <v>207</v>
      </c>
      <c r="AU1125" t="s">
        <v>2302</v>
      </c>
      <c r="AV1125" t="s">
        <v>4527</v>
      </c>
      <c r="AW1125" t="s">
        <v>4527</v>
      </c>
      <c r="AX1125" t="s">
        <v>2304</v>
      </c>
      <c r="AY1125" t="s">
        <v>4527</v>
      </c>
      <c r="AZ1125" t="s">
        <v>4528</v>
      </c>
      <c r="BA1125" t="s">
        <v>3630</v>
      </c>
    </row>
    <row r="1126" spans="1:54" x14ac:dyDescent="0.45">
      <c r="A1126" s="1">
        <v>45757.310960648138</v>
      </c>
      <c r="B1126">
        <v>911269241</v>
      </c>
      <c r="C1126" t="s">
        <v>3567</v>
      </c>
      <c r="D1126">
        <v>31</v>
      </c>
      <c r="E1126" t="s">
        <v>2515</v>
      </c>
      <c r="F1126" t="s">
        <v>2305</v>
      </c>
      <c r="G1126">
        <v>3385</v>
      </c>
      <c r="H1126" t="s">
        <v>2306</v>
      </c>
      <c r="I1126">
        <v>1987</v>
      </c>
      <c r="J1126" t="s">
        <v>2307</v>
      </c>
      <c r="K1126" t="s">
        <v>2308</v>
      </c>
      <c r="L1126" t="s">
        <v>2309</v>
      </c>
      <c r="M1126" t="s">
        <v>2499</v>
      </c>
      <c r="N1126" t="s">
        <v>2335</v>
      </c>
      <c r="O1126" t="s">
        <v>2338</v>
      </c>
      <c r="P1126" t="s">
        <v>2341</v>
      </c>
      <c r="Q1126">
        <v>0</v>
      </c>
      <c r="V1126" t="s">
        <v>119</v>
      </c>
      <c r="Y1126">
        <v>1982</v>
      </c>
      <c r="Z1126">
        <v>8</v>
      </c>
      <c r="AA1126">
        <v>19</v>
      </c>
      <c r="AB1126">
        <v>1982</v>
      </c>
      <c r="AC1126">
        <v>8</v>
      </c>
      <c r="AD1126">
        <v>20</v>
      </c>
      <c r="AE1126" t="s">
        <v>2514</v>
      </c>
      <c r="AG1126" t="s">
        <v>1266</v>
      </c>
      <c r="AI1126" t="s">
        <v>207</v>
      </c>
      <c r="AJ1126" t="s">
        <v>2302</v>
      </c>
      <c r="AK1126" t="s">
        <v>2486</v>
      </c>
      <c r="AL1126" t="b">
        <v>1</v>
      </c>
      <c r="AM1126" t="b">
        <v>1</v>
      </c>
      <c r="AN1126" t="s">
        <v>165</v>
      </c>
      <c r="AP1126" t="s">
        <v>3631</v>
      </c>
      <c r="AQ1126" t="s">
        <v>3632</v>
      </c>
      <c r="AR1126" t="s">
        <v>3633</v>
      </c>
      <c r="AS1126" t="s">
        <v>3634</v>
      </c>
      <c r="AT1126" s="44" t="s">
        <v>207</v>
      </c>
      <c r="AU1126" t="s">
        <v>2302</v>
      </c>
      <c r="AV1126" t="s">
        <v>4527</v>
      </c>
      <c r="AW1126" t="s">
        <v>4527</v>
      </c>
      <c r="AX1126" t="s">
        <v>2304</v>
      </c>
      <c r="AY1126" t="s">
        <v>4527</v>
      </c>
      <c r="AZ1126" t="s">
        <v>4528</v>
      </c>
      <c r="BA1126" t="s">
        <v>3630</v>
      </c>
    </row>
    <row r="1127" spans="1:54" x14ac:dyDescent="0.45">
      <c r="A1127" s="1">
        <v>45757.309444444443</v>
      </c>
      <c r="B1127">
        <v>911269241</v>
      </c>
      <c r="C1127" t="s">
        <v>3567</v>
      </c>
      <c r="D1127">
        <v>3</v>
      </c>
      <c r="E1127" t="s">
        <v>71</v>
      </c>
      <c r="F1127" t="s">
        <v>2516</v>
      </c>
      <c r="G1127">
        <v>3385</v>
      </c>
      <c r="H1127" t="s">
        <v>2306</v>
      </c>
      <c r="I1127">
        <v>1987</v>
      </c>
      <c r="J1127" t="s">
        <v>2307</v>
      </c>
      <c r="K1127" t="s">
        <v>2308</v>
      </c>
      <c r="L1127" t="s">
        <v>2309</v>
      </c>
      <c r="M1127" t="s">
        <v>2499</v>
      </c>
      <c r="N1127" t="s">
        <v>2335</v>
      </c>
      <c r="O1127" t="s">
        <v>2338</v>
      </c>
      <c r="P1127" t="s">
        <v>2341</v>
      </c>
      <c r="Q1127">
        <v>0</v>
      </c>
      <c r="V1127" t="s">
        <v>119</v>
      </c>
      <c r="Y1127">
        <v>1982</v>
      </c>
      <c r="Z1127">
        <v>8</v>
      </c>
      <c r="AA1127">
        <v>22</v>
      </c>
      <c r="AB1127"/>
      <c r="AC1127"/>
      <c r="AD1127"/>
      <c r="AE1127" t="s">
        <v>2350</v>
      </c>
      <c r="AG1127" t="s">
        <v>1266</v>
      </c>
      <c r="AI1127" t="s">
        <v>207</v>
      </c>
      <c r="AJ1127" t="s">
        <v>2302</v>
      </c>
      <c r="AK1127" t="s">
        <v>2486</v>
      </c>
      <c r="AL1127" t="b">
        <v>1</v>
      </c>
      <c r="AM1127" t="b">
        <v>1</v>
      </c>
      <c r="AN1127" t="s">
        <v>165</v>
      </c>
      <c r="AP1127" t="s">
        <v>3631</v>
      </c>
      <c r="AQ1127" t="s">
        <v>3632</v>
      </c>
      <c r="AR1127" t="s">
        <v>3633</v>
      </c>
      <c r="AS1127" t="s">
        <v>3634</v>
      </c>
      <c r="AT1127" s="44" t="s">
        <v>207</v>
      </c>
      <c r="AU1127" t="s">
        <v>2302</v>
      </c>
      <c r="AV1127" t="s">
        <v>4527</v>
      </c>
      <c r="AW1127" t="s">
        <v>4527</v>
      </c>
      <c r="AX1127" t="s">
        <v>2304</v>
      </c>
      <c r="AY1127" t="s">
        <v>4527</v>
      </c>
      <c r="AZ1127" t="s">
        <v>4528</v>
      </c>
      <c r="BA1127" t="s">
        <v>3630</v>
      </c>
    </row>
    <row r="1128" spans="1:54" x14ac:dyDescent="0.45">
      <c r="A1128" s="1">
        <v>45757.309050925927</v>
      </c>
      <c r="B1128">
        <v>911269241</v>
      </c>
      <c r="C1128" t="s">
        <v>3567</v>
      </c>
      <c r="D1128">
        <v>8</v>
      </c>
      <c r="E1128" t="s">
        <v>1495</v>
      </c>
      <c r="F1128" t="s">
        <v>2305</v>
      </c>
      <c r="G1128">
        <v>3385</v>
      </c>
      <c r="H1128" t="s">
        <v>2306</v>
      </c>
      <c r="I1128">
        <v>1987</v>
      </c>
      <c r="J1128" t="s">
        <v>2307</v>
      </c>
      <c r="K1128" t="s">
        <v>2308</v>
      </c>
      <c r="L1128" t="s">
        <v>2309</v>
      </c>
      <c r="M1128" t="s">
        <v>2499</v>
      </c>
      <c r="N1128" t="s">
        <v>2335</v>
      </c>
      <c r="O1128" t="s">
        <v>2338</v>
      </c>
      <c r="P1128" t="s">
        <v>2341</v>
      </c>
      <c r="Q1128">
        <v>0</v>
      </c>
      <c r="V1128" t="s">
        <v>119</v>
      </c>
      <c r="Y1128">
        <v>1982</v>
      </c>
      <c r="Z1128">
        <v>8</v>
      </c>
      <c r="AA1128">
        <v>22</v>
      </c>
      <c r="AB1128"/>
      <c r="AC1128"/>
      <c r="AD1128"/>
      <c r="AE1128" t="s">
        <v>2350</v>
      </c>
      <c r="AG1128" t="s">
        <v>1266</v>
      </c>
      <c r="AI1128" t="s">
        <v>207</v>
      </c>
      <c r="AJ1128" t="s">
        <v>2302</v>
      </c>
      <c r="AK1128" t="s">
        <v>2486</v>
      </c>
      <c r="AL1128" t="b">
        <v>1</v>
      </c>
      <c r="AM1128" t="b">
        <v>1</v>
      </c>
      <c r="AN1128" t="s">
        <v>165</v>
      </c>
      <c r="AP1128" t="s">
        <v>3631</v>
      </c>
      <c r="AQ1128" t="s">
        <v>3632</v>
      </c>
      <c r="AR1128" t="s">
        <v>3633</v>
      </c>
      <c r="AS1128" t="s">
        <v>3634</v>
      </c>
      <c r="AT1128" s="44" t="s">
        <v>207</v>
      </c>
      <c r="AU1128" t="s">
        <v>2302</v>
      </c>
      <c r="AV1128" t="s">
        <v>4527</v>
      </c>
      <c r="AW1128" t="s">
        <v>4527</v>
      </c>
      <c r="AX1128" t="s">
        <v>2304</v>
      </c>
      <c r="AY1128" t="s">
        <v>4527</v>
      </c>
      <c r="AZ1128" t="s">
        <v>4528</v>
      </c>
      <c r="BA1128" t="s">
        <v>3630</v>
      </c>
    </row>
    <row r="1129" spans="1:54" s="8" customFormat="1" x14ac:dyDescent="0.45">
      <c r="A1129" s="7">
        <v>45757.308831018519</v>
      </c>
      <c r="B1129" s="8">
        <v>412819044</v>
      </c>
      <c r="C1129" s="8" t="s">
        <v>3565</v>
      </c>
      <c r="D1129" s="8">
        <v>1</v>
      </c>
      <c r="E1129" s="8" t="s">
        <v>65</v>
      </c>
      <c r="F1129" s="8" t="s">
        <v>2520</v>
      </c>
      <c r="G1129" s="8">
        <v>3785</v>
      </c>
      <c r="H1129" s="8" t="s">
        <v>53</v>
      </c>
      <c r="I1129" s="8">
        <v>1992</v>
      </c>
      <c r="J1129" s="8" t="s">
        <v>2346</v>
      </c>
      <c r="K1129" s="8" t="s">
        <v>2347</v>
      </c>
      <c r="L1129" s="8" t="s">
        <v>2348</v>
      </c>
      <c r="M1129" s="8" t="s">
        <v>39</v>
      </c>
      <c r="N1129" s="8" t="s">
        <v>178</v>
      </c>
      <c r="O1129" s="8" t="s">
        <v>754</v>
      </c>
      <c r="P1129" s="8" t="s">
        <v>2517</v>
      </c>
      <c r="Q1129" s="8">
        <v>0</v>
      </c>
      <c r="R1129" s="8">
        <v>43.976439999999997</v>
      </c>
      <c r="S1129" s="8">
        <v>77.339781000000002</v>
      </c>
      <c r="T1129" s="8" t="s">
        <v>2518</v>
      </c>
      <c r="U1129" s="8" t="s">
        <v>2519</v>
      </c>
      <c r="V1129" s="8" t="s">
        <v>106</v>
      </c>
      <c r="X1129" s="8">
        <v>2000</v>
      </c>
      <c r="Y1129" s="8">
        <v>1984</v>
      </c>
      <c r="Z1129" s="8">
        <v>7</v>
      </c>
      <c r="AA1129" s="8">
        <v>9</v>
      </c>
      <c r="AG1129" s="8" t="s">
        <v>2424</v>
      </c>
      <c r="AI1129" s="8" t="s">
        <v>48</v>
      </c>
      <c r="AJ1129" s="8" t="s">
        <v>99</v>
      </c>
      <c r="AK1129" s="8" t="s">
        <v>100</v>
      </c>
      <c r="AL1129" s="8" t="b">
        <v>1</v>
      </c>
      <c r="AM1129" s="8" t="b">
        <v>0</v>
      </c>
      <c r="AP1129" t="s">
        <v>3631</v>
      </c>
      <c r="AQ1129" t="s">
        <v>3632</v>
      </c>
      <c r="AR1129" t="s">
        <v>3633</v>
      </c>
      <c r="AS1129" t="s">
        <v>3634</v>
      </c>
      <c r="AT1129" s="44" t="s">
        <v>48</v>
      </c>
      <c r="AU1129" t="s">
        <v>99</v>
      </c>
      <c r="AV1129" t="s">
        <v>3639</v>
      </c>
      <c r="AW1129" t="s">
        <v>3639</v>
      </c>
      <c r="AX1129" t="s">
        <v>3641</v>
      </c>
      <c r="AY1129" t="s">
        <v>3639</v>
      </c>
      <c r="AZ1129" t="s">
        <v>3640</v>
      </c>
      <c r="BA1129" t="s">
        <v>3630</v>
      </c>
      <c r="BB1129"/>
    </row>
    <row r="1130" spans="1:54" x14ac:dyDescent="0.45">
      <c r="A1130" s="1">
        <v>45757.308321759258</v>
      </c>
      <c r="B1130">
        <v>911269241</v>
      </c>
      <c r="C1130" t="s">
        <v>3567</v>
      </c>
      <c r="D1130">
        <v>1</v>
      </c>
      <c r="E1130" t="s">
        <v>51</v>
      </c>
      <c r="F1130" t="s">
        <v>2305</v>
      </c>
      <c r="G1130">
        <v>3385</v>
      </c>
      <c r="H1130" t="s">
        <v>2306</v>
      </c>
      <c r="I1130">
        <v>1987</v>
      </c>
      <c r="J1130" t="s">
        <v>2307</v>
      </c>
      <c r="K1130" t="s">
        <v>2308</v>
      </c>
      <c r="L1130" t="s">
        <v>2309</v>
      </c>
      <c r="M1130" t="s">
        <v>2499</v>
      </c>
      <c r="N1130" t="s">
        <v>2335</v>
      </c>
      <c r="O1130" t="s">
        <v>2338</v>
      </c>
      <c r="P1130" t="s">
        <v>2341</v>
      </c>
      <c r="Q1130">
        <v>0</v>
      </c>
      <c r="V1130" t="s">
        <v>119</v>
      </c>
      <c r="Y1130">
        <v>1982</v>
      </c>
      <c r="Z1130">
        <v>8</v>
      </c>
      <c r="AA1130">
        <v>22</v>
      </c>
      <c r="AB1130"/>
      <c r="AC1130"/>
      <c r="AD1130"/>
      <c r="AE1130" t="s">
        <v>2350</v>
      </c>
      <c r="AG1130" t="s">
        <v>1266</v>
      </c>
      <c r="AI1130" t="s">
        <v>207</v>
      </c>
      <c r="AJ1130" t="s">
        <v>2302</v>
      </c>
      <c r="AK1130" t="s">
        <v>2486</v>
      </c>
      <c r="AL1130" t="b">
        <v>1</v>
      </c>
      <c r="AM1130" t="b">
        <v>1</v>
      </c>
      <c r="AN1130" t="s">
        <v>462</v>
      </c>
      <c r="AP1130" t="s">
        <v>3631</v>
      </c>
      <c r="AQ1130" t="s">
        <v>3632</v>
      </c>
      <c r="AR1130" t="s">
        <v>3633</v>
      </c>
      <c r="AS1130" t="s">
        <v>3634</v>
      </c>
      <c r="AT1130" s="28" t="s">
        <v>207</v>
      </c>
      <c r="AU1130" t="s">
        <v>2302</v>
      </c>
      <c r="AV1130" t="s">
        <v>4527</v>
      </c>
      <c r="AW1130" t="s">
        <v>4527</v>
      </c>
      <c r="AX1130" t="s">
        <v>2304</v>
      </c>
      <c r="AY1130" t="s">
        <v>4527</v>
      </c>
      <c r="AZ1130" t="s">
        <v>4528</v>
      </c>
      <c r="BA1130" t="s">
        <v>3630</v>
      </c>
      <c r="BB1130" t="s">
        <v>4724</v>
      </c>
    </row>
    <row r="1131" spans="1:54" s="10" customFormat="1" x14ac:dyDescent="0.45">
      <c r="A1131" s="9">
        <v>45757.308055555557</v>
      </c>
      <c r="B1131" s="10">
        <v>412819044</v>
      </c>
      <c r="C1131" s="10" t="s">
        <v>3565</v>
      </c>
      <c r="D1131" s="10">
        <v>3</v>
      </c>
      <c r="E1131" s="10" t="s">
        <v>71</v>
      </c>
      <c r="F1131" s="10" t="s">
        <v>2521</v>
      </c>
      <c r="G1131" s="10">
        <v>3785</v>
      </c>
      <c r="H1131" s="10" t="s">
        <v>53</v>
      </c>
      <c r="I1131" s="10">
        <v>1992</v>
      </c>
      <c r="J1131" s="10" t="s">
        <v>2346</v>
      </c>
      <c r="K1131" s="10" t="s">
        <v>2347</v>
      </c>
      <c r="L1131" s="10" t="s">
        <v>2348</v>
      </c>
      <c r="M1131" s="10" t="s">
        <v>39</v>
      </c>
      <c r="N1131" s="10" t="s">
        <v>178</v>
      </c>
      <c r="O1131" s="10" t="s">
        <v>754</v>
      </c>
      <c r="P1131" s="10" t="s">
        <v>2517</v>
      </c>
      <c r="Q1131" s="10">
        <v>0</v>
      </c>
      <c r="R1131" s="10">
        <v>43.976439999999997</v>
      </c>
      <c r="S1131" s="10">
        <v>77.339781000000002</v>
      </c>
      <c r="T1131" s="10" t="s">
        <v>2518</v>
      </c>
      <c r="U1131" s="10" t="s">
        <v>2519</v>
      </c>
      <c r="V1131" s="10" t="s">
        <v>106</v>
      </c>
      <c r="X1131" s="10">
        <v>2000</v>
      </c>
      <c r="Y1131" s="10">
        <v>1991</v>
      </c>
      <c r="Z1131" s="10">
        <v>5</v>
      </c>
      <c r="AA1131" s="10">
        <v>8</v>
      </c>
      <c r="AG1131" s="10" t="s">
        <v>2171</v>
      </c>
      <c r="AI1131" s="10" t="s">
        <v>48</v>
      </c>
      <c r="AJ1131" s="10" t="s">
        <v>99</v>
      </c>
      <c r="AK1131" s="10" t="s">
        <v>100</v>
      </c>
      <c r="AL1131" s="10" t="b">
        <v>1</v>
      </c>
      <c r="AM1131" s="10" t="b">
        <v>0</v>
      </c>
      <c r="AP1131" t="s">
        <v>3631</v>
      </c>
      <c r="AQ1131" t="s">
        <v>3632</v>
      </c>
      <c r="AR1131" t="s">
        <v>3633</v>
      </c>
      <c r="AS1131" t="s">
        <v>3634</v>
      </c>
      <c r="AT1131" s="44" t="s">
        <v>48</v>
      </c>
      <c r="AU1131" t="s">
        <v>99</v>
      </c>
      <c r="AV1131" t="s">
        <v>3639</v>
      </c>
      <c r="AW1131" t="s">
        <v>3639</v>
      </c>
      <c r="AX1131" t="s">
        <v>3641</v>
      </c>
      <c r="AY1131" t="s">
        <v>3639</v>
      </c>
      <c r="AZ1131" t="s">
        <v>3640</v>
      </c>
      <c r="BA1131" t="s">
        <v>3630</v>
      </c>
      <c r="BB1131"/>
    </row>
    <row r="1132" spans="1:54" x14ac:dyDescent="0.45">
      <c r="A1132" s="1">
        <v>45757.304791666669</v>
      </c>
      <c r="B1132">
        <v>911269241</v>
      </c>
      <c r="C1132" t="s">
        <v>3567</v>
      </c>
      <c r="D1132">
        <v>1</v>
      </c>
      <c r="E1132" t="s">
        <v>51</v>
      </c>
      <c r="F1132" t="s">
        <v>2305</v>
      </c>
      <c r="G1132">
        <v>3385</v>
      </c>
      <c r="H1132" t="s">
        <v>2306</v>
      </c>
      <c r="I1132">
        <v>1987</v>
      </c>
      <c r="J1132" t="s">
        <v>2307</v>
      </c>
      <c r="K1132" t="s">
        <v>2308</v>
      </c>
      <c r="L1132" t="s">
        <v>2309</v>
      </c>
      <c r="M1132" t="s">
        <v>2499</v>
      </c>
      <c r="N1132" t="s">
        <v>2522</v>
      </c>
      <c r="O1132" t="s">
        <v>2523</v>
      </c>
      <c r="P1132" t="s">
        <v>2524</v>
      </c>
      <c r="Q1132">
        <v>0</v>
      </c>
      <c r="V1132" t="s">
        <v>119</v>
      </c>
      <c r="Y1132">
        <v>1981</v>
      </c>
      <c r="Z1132">
        <v>6</v>
      </c>
      <c r="AA1132">
        <v>8</v>
      </c>
      <c r="AB1132"/>
      <c r="AC1132"/>
      <c r="AD1132"/>
      <c r="AE1132" t="s">
        <v>2525</v>
      </c>
      <c r="AG1132" t="s">
        <v>2526</v>
      </c>
      <c r="AH1132" t="s">
        <v>2527</v>
      </c>
      <c r="AI1132" t="s">
        <v>207</v>
      </c>
      <c r="AJ1132" t="s">
        <v>2302</v>
      </c>
      <c r="AK1132" t="s">
        <v>2528</v>
      </c>
      <c r="AL1132" t="b">
        <v>1</v>
      </c>
      <c r="AM1132" t="b">
        <v>1</v>
      </c>
      <c r="AN1132" t="s">
        <v>462</v>
      </c>
      <c r="AP1132" t="s">
        <v>3631</v>
      </c>
      <c r="AQ1132" t="s">
        <v>3632</v>
      </c>
      <c r="AR1132" t="s">
        <v>3633</v>
      </c>
      <c r="AS1132" t="s">
        <v>3634</v>
      </c>
      <c r="AT1132" s="28" t="s">
        <v>207</v>
      </c>
      <c r="AU1132" t="s">
        <v>2302</v>
      </c>
      <c r="AV1132" t="s">
        <v>4529</v>
      </c>
      <c r="AW1132" t="s">
        <v>4529</v>
      </c>
      <c r="AX1132" t="s">
        <v>2304</v>
      </c>
      <c r="AY1132" t="s">
        <v>4529</v>
      </c>
      <c r="AZ1132" t="s">
        <v>4530</v>
      </c>
      <c r="BA1132" t="s">
        <v>3630</v>
      </c>
      <c r="BB1132" t="s">
        <v>4724</v>
      </c>
    </row>
    <row r="1133" spans="1:54" s="8" customFormat="1" x14ac:dyDescent="0.45">
      <c r="A1133" s="7">
        <v>45757.302349537043</v>
      </c>
      <c r="B1133" s="8">
        <v>412819044</v>
      </c>
      <c r="C1133" s="8" t="s">
        <v>3565</v>
      </c>
      <c r="D1133" s="8">
        <v>1</v>
      </c>
      <c r="E1133" s="8" t="s">
        <v>65</v>
      </c>
      <c r="F1133" s="8" t="s">
        <v>2535</v>
      </c>
      <c r="G1133" s="8">
        <v>3785</v>
      </c>
      <c r="H1133" s="8" t="s">
        <v>53</v>
      </c>
      <c r="I1133" s="8">
        <v>1992</v>
      </c>
      <c r="J1133" s="8" t="s">
        <v>2346</v>
      </c>
      <c r="K1133" s="8" t="s">
        <v>2347</v>
      </c>
      <c r="L1133" s="8" t="s">
        <v>2348</v>
      </c>
      <c r="M1133" s="8" t="s">
        <v>39</v>
      </c>
      <c r="N1133" s="8" t="s">
        <v>102</v>
      </c>
      <c r="O1133" s="8" t="s">
        <v>2529</v>
      </c>
      <c r="P1133" s="8" t="s">
        <v>2530</v>
      </c>
      <c r="Q1133" s="8">
        <v>0</v>
      </c>
      <c r="R1133" s="8">
        <v>45.399850000000001</v>
      </c>
      <c r="S1133" s="8">
        <v>78.027848000000006</v>
      </c>
      <c r="T1133" s="8" t="s">
        <v>2531</v>
      </c>
      <c r="U1133" s="8" t="s">
        <v>2532</v>
      </c>
      <c r="V1133" s="8" t="s">
        <v>106</v>
      </c>
      <c r="W1133" s="8" t="s">
        <v>2533</v>
      </c>
      <c r="X1133" s="8">
        <v>2000</v>
      </c>
      <c r="Y1133" s="8">
        <v>1988</v>
      </c>
      <c r="Z1133" s="8">
        <v>7</v>
      </c>
      <c r="AA1133" s="8">
        <v>26</v>
      </c>
      <c r="AG1133" s="8" t="s">
        <v>566</v>
      </c>
      <c r="AI1133" s="8" t="s">
        <v>48</v>
      </c>
      <c r="AJ1133" s="8" t="s">
        <v>99</v>
      </c>
      <c r="AK1133" s="8" t="s">
        <v>2534</v>
      </c>
      <c r="AL1133" s="8" t="b">
        <v>1</v>
      </c>
      <c r="AM1133" s="8" t="b">
        <v>1</v>
      </c>
      <c r="AN1133" s="8" t="s">
        <v>462</v>
      </c>
      <c r="AP1133" t="s">
        <v>3631</v>
      </c>
      <c r="AQ1133" t="s">
        <v>3632</v>
      </c>
      <c r="AR1133" t="s">
        <v>3633</v>
      </c>
      <c r="AS1133" t="s">
        <v>3634</v>
      </c>
      <c r="AT1133" s="28" t="s">
        <v>48</v>
      </c>
      <c r="AU1133" t="s">
        <v>99</v>
      </c>
      <c r="AV1133" t="s">
        <v>4531</v>
      </c>
      <c r="AW1133" t="s">
        <v>4531</v>
      </c>
      <c r="AX1133" t="s">
        <v>4318</v>
      </c>
      <c r="AY1133" t="s">
        <v>4531</v>
      </c>
      <c r="AZ1133" t="s">
        <v>4532</v>
      </c>
      <c r="BA1133" t="s">
        <v>3630</v>
      </c>
      <c r="BB1133" t="s">
        <v>4724</v>
      </c>
    </row>
    <row r="1134" spans="1:54" x14ac:dyDescent="0.45">
      <c r="A1134" s="1">
        <v>45757.301782407398</v>
      </c>
      <c r="B1134">
        <v>911269241</v>
      </c>
      <c r="C1134" t="s">
        <v>3567</v>
      </c>
      <c r="D1134">
        <v>1</v>
      </c>
      <c r="E1134" t="s">
        <v>51</v>
      </c>
      <c r="F1134" t="s">
        <v>2305</v>
      </c>
      <c r="G1134">
        <v>3385</v>
      </c>
      <c r="H1134" t="s">
        <v>2306</v>
      </c>
      <c r="I1134">
        <v>1987</v>
      </c>
      <c r="J1134" t="s">
        <v>2307</v>
      </c>
      <c r="K1134" t="s">
        <v>2308</v>
      </c>
      <c r="L1134" t="s">
        <v>2309</v>
      </c>
      <c r="M1134" t="s">
        <v>2499</v>
      </c>
      <c r="N1134" t="s">
        <v>2536</v>
      </c>
      <c r="O1134" t="s">
        <v>40</v>
      </c>
      <c r="P1134" t="s">
        <v>2537</v>
      </c>
      <c r="Q1134">
        <v>0</v>
      </c>
      <c r="V1134" t="s">
        <v>119</v>
      </c>
      <c r="Y1134">
        <v>1981</v>
      </c>
      <c r="Z1134">
        <v>8</v>
      </c>
      <c r="AA1134">
        <v>18</v>
      </c>
      <c r="AB1134">
        <v>1979</v>
      </c>
      <c r="AC1134">
        <v>6</v>
      </c>
      <c r="AD1134"/>
      <c r="AE1134" t="s">
        <v>2538</v>
      </c>
      <c r="AG1134" t="s">
        <v>2539</v>
      </c>
      <c r="AI1134" t="s">
        <v>207</v>
      </c>
      <c r="AJ1134" t="s">
        <v>2302</v>
      </c>
      <c r="AK1134" t="s">
        <v>2540</v>
      </c>
      <c r="AL1134" t="b">
        <v>1</v>
      </c>
      <c r="AM1134" t="b">
        <v>0</v>
      </c>
      <c r="AP1134" t="s">
        <v>3631</v>
      </c>
      <c r="AQ1134" t="s">
        <v>3632</v>
      </c>
      <c r="AR1134" t="s">
        <v>3633</v>
      </c>
      <c r="AS1134" t="s">
        <v>3634</v>
      </c>
      <c r="AT1134" s="44" t="s">
        <v>207</v>
      </c>
      <c r="AU1134" t="s">
        <v>2302</v>
      </c>
      <c r="AV1134" t="s">
        <v>4533</v>
      </c>
      <c r="AW1134" t="s">
        <v>4533</v>
      </c>
      <c r="AX1134" t="s">
        <v>4535</v>
      </c>
      <c r="AY1134" t="s">
        <v>4533</v>
      </c>
      <c r="AZ1134" t="s">
        <v>4534</v>
      </c>
      <c r="BA1134" t="s">
        <v>3630</v>
      </c>
    </row>
    <row r="1135" spans="1:54" x14ac:dyDescent="0.45">
      <c r="A1135" s="1">
        <v>45757.29959490741</v>
      </c>
      <c r="B1135">
        <v>911269241</v>
      </c>
      <c r="C1135" t="s">
        <v>3567</v>
      </c>
      <c r="D1135">
        <v>10</v>
      </c>
      <c r="E1135" t="s">
        <v>1408</v>
      </c>
      <c r="F1135" t="s">
        <v>2305</v>
      </c>
      <c r="G1135">
        <v>3385</v>
      </c>
      <c r="H1135" t="s">
        <v>2306</v>
      </c>
      <c r="I1135">
        <v>1987</v>
      </c>
      <c r="J1135" t="s">
        <v>2307</v>
      </c>
      <c r="K1135" t="s">
        <v>2308</v>
      </c>
      <c r="L1135" t="s">
        <v>2309</v>
      </c>
      <c r="M1135" t="s">
        <v>39</v>
      </c>
      <c r="N1135" t="s">
        <v>2542</v>
      </c>
      <c r="O1135" t="s">
        <v>40</v>
      </c>
      <c r="P1135" t="s">
        <v>2543</v>
      </c>
      <c r="Q1135">
        <v>0</v>
      </c>
      <c r="V1135" t="s">
        <v>119</v>
      </c>
      <c r="Y1135">
        <v>1983</v>
      </c>
      <c r="Z1135">
        <v>8</v>
      </c>
      <c r="AA1135">
        <v>30</v>
      </c>
      <c r="AB1135"/>
      <c r="AC1135"/>
      <c r="AD1135"/>
      <c r="AG1135" t="s">
        <v>2503</v>
      </c>
      <c r="AH1135" t="s">
        <v>2544</v>
      </c>
      <c r="AI1135" t="s">
        <v>207</v>
      </c>
      <c r="AJ1135" t="s">
        <v>2302</v>
      </c>
      <c r="AK1135" t="s">
        <v>2545</v>
      </c>
      <c r="AL1135" t="b">
        <v>1</v>
      </c>
      <c r="AM1135" t="b">
        <v>0</v>
      </c>
      <c r="AP1135" t="s">
        <v>3631</v>
      </c>
      <c r="AQ1135" t="s">
        <v>3632</v>
      </c>
      <c r="AR1135" t="s">
        <v>3633</v>
      </c>
      <c r="AS1135" t="s">
        <v>3634</v>
      </c>
      <c r="AT1135" s="44" t="s">
        <v>207</v>
      </c>
      <c r="AU1135" t="s">
        <v>2302</v>
      </c>
      <c r="AV1135" t="s">
        <v>4536</v>
      </c>
      <c r="AW1135" t="s">
        <v>4536</v>
      </c>
      <c r="AX1135" t="s">
        <v>4513</v>
      </c>
      <c r="AY1135" t="s">
        <v>4536</v>
      </c>
      <c r="AZ1135" t="s">
        <v>4537</v>
      </c>
      <c r="BA1135" t="s">
        <v>3630</v>
      </c>
    </row>
    <row r="1136" spans="1:54" x14ac:dyDescent="0.45">
      <c r="A1136" s="1">
        <v>45757.297372685192</v>
      </c>
      <c r="B1136">
        <v>911269241</v>
      </c>
      <c r="C1136" t="s">
        <v>3567</v>
      </c>
      <c r="D1136">
        <v>1</v>
      </c>
      <c r="E1136" t="s">
        <v>51</v>
      </c>
      <c r="F1136" t="s">
        <v>2549</v>
      </c>
      <c r="G1136">
        <v>3385</v>
      </c>
      <c r="H1136" t="s">
        <v>2306</v>
      </c>
      <c r="I1136">
        <v>1987</v>
      </c>
      <c r="J1136" t="s">
        <v>2307</v>
      </c>
      <c r="K1136" t="s">
        <v>2308</v>
      </c>
      <c r="L1136" t="s">
        <v>2309</v>
      </c>
      <c r="M1136" t="s">
        <v>2546</v>
      </c>
      <c r="N1136" t="s">
        <v>40</v>
      </c>
      <c r="O1136" t="s">
        <v>40</v>
      </c>
      <c r="P1136" t="s">
        <v>2547</v>
      </c>
      <c r="Q1136">
        <v>0</v>
      </c>
      <c r="V1136" t="s">
        <v>119</v>
      </c>
      <c r="Y1136">
        <v>1979</v>
      </c>
      <c r="Z1136">
        <v>5</v>
      </c>
      <c r="AA1136"/>
      <c r="AB1136">
        <v>1979</v>
      </c>
      <c r="AC1136">
        <v>6</v>
      </c>
      <c r="AD1136"/>
      <c r="AG1136" t="s">
        <v>2548</v>
      </c>
      <c r="AI1136" t="s">
        <v>207</v>
      </c>
      <c r="AJ1136" t="s">
        <v>2302</v>
      </c>
      <c r="AK1136" t="s">
        <v>2545</v>
      </c>
      <c r="AL1136" t="b">
        <v>1</v>
      </c>
      <c r="AM1136" t="b">
        <v>0</v>
      </c>
      <c r="AP1136" t="s">
        <v>3631</v>
      </c>
      <c r="AQ1136" t="s">
        <v>3632</v>
      </c>
      <c r="AR1136" t="s">
        <v>3633</v>
      </c>
      <c r="AS1136" t="s">
        <v>3634</v>
      </c>
      <c r="AT1136" s="44" t="s">
        <v>207</v>
      </c>
      <c r="AU1136" t="s">
        <v>2302</v>
      </c>
      <c r="AV1136" t="s">
        <v>4536</v>
      </c>
      <c r="AW1136" t="s">
        <v>4536</v>
      </c>
      <c r="AX1136" t="s">
        <v>4513</v>
      </c>
      <c r="AY1136" t="s">
        <v>4536</v>
      </c>
      <c r="AZ1136" t="s">
        <v>4537</v>
      </c>
      <c r="BA1136" t="s">
        <v>3630</v>
      </c>
    </row>
    <row r="1137" spans="1:53" x14ac:dyDescent="0.45">
      <c r="A1137" s="1">
        <v>45757.296249999999</v>
      </c>
      <c r="B1137">
        <v>911269241</v>
      </c>
      <c r="C1137" t="s">
        <v>3567</v>
      </c>
      <c r="D1137">
        <v>1</v>
      </c>
      <c r="E1137" t="s">
        <v>51</v>
      </c>
      <c r="F1137" t="s">
        <v>2305</v>
      </c>
      <c r="G1137">
        <v>3385</v>
      </c>
      <c r="H1137" t="s">
        <v>2306</v>
      </c>
      <c r="I1137">
        <v>1987</v>
      </c>
      <c r="J1137" t="s">
        <v>2307</v>
      </c>
      <c r="K1137" t="s">
        <v>2308</v>
      </c>
      <c r="L1137" t="s">
        <v>2309</v>
      </c>
      <c r="M1137" t="s">
        <v>2546</v>
      </c>
      <c r="N1137" t="s">
        <v>2550</v>
      </c>
      <c r="O1137" t="s">
        <v>40</v>
      </c>
      <c r="P1137" t="s">
        <v>2551</v>
      </c>
      <c r="Q1137">
        <v>0</v>
      </c>
      <c r="V1137" t="s">
        <v>119</v>
      </c>
      <c r="Y1137">
        <v>1983</v>
      </c>
      <c r="Z1137">
        <v>4</v>
      </c>
      <c r="AA1137">
        <v>29</v>
      </c>
      <c r="AB1137">
        <v>1983</v>
      </c>
      <c r="AC1137">
        <v>4</v>
      </c>
      <c r="AD1137">
        <v>25</v>
      </c>
      <c r="AE1137" t="s">
        <v>2552</v>
      </c>
      <c r="AG1137" t="s">
        <v>2553</v>
      </c>
      <c r="AH1137" t="s">
        <v>2554</v>
      </c>
      <c r="AI1137" t="s">
        <v>207</v>
      </c>
      <c r="AJ1137" t="s">
        <v>2302</v>
      </c>
      <c r="AK1137" t="s">
        <v>2545</v>
      </c>
      <c r="AL1137" t="b">
        <v>1</v>
      </c>
      <c r="AM1137" t="b">
        <v>0</v>
      </c>
      <c r="AP1137" t="s">
        <v>3631</v>
      </c>
      <c r="AQ1137" t="s">
        <v>3632</v>
      </c>
      <c r="AR1137" t="s">
        <v>3633</v>
      </c>
      <c r="AS1137" t="s">
        <v>3634</v>
      </c>
      <c r="AT1137" s="44" t="s">
        <v>207</v>
      </c>
      <c r="AU1137" t="s">
        <v>2302</v>
      </c>
      <c r="AV1137" t="s">
        <v>4536</v>
      </c>
      <c r="AW1137" t="s">
        <v>4536</v>
      </c>
      <c r="AX1137" t="s">
        <v>4513</v>
      </c>
      <c r="AY1137" t="s">
        <v>4536</v>
      </c>
      <c r="AZ1137" t="s">
        <v>4537</v>
      </c>
      <c r="BA1137" t="s">
        <v>3630</v>
      </c>
    </row>
    <row r="1138" spans="1:53" x14ac:dyDescent="0.45">
      <c r="A1138" s="1">
        <v>45757.294849537036</v>
      </c>
      <c r="B1138">
        <v>911269241</v>
      </c>
      <c r="C1138" t="s">
        <v>3567</v>
      </c>
      <c r="D1138">
        <v>1</v>
      </c>
      <c r="E1138" t="s">
        <v>65</v>
      </c>
      <c r="F1138" t="s">
        <v>2560</v>
      </c>
      <c r="G1138">
        <v>3385</v>
      </c>
      <c r="H1138" t="s">
        <v>2306</v>
      </c>
      <c r="I1138">
        <v>1987</v>
      </c>
      <c r="J1138" t="s">
        <v>2307</v>
      </c>
      <c r="K1138" t="s">
        <v>2308</v>
      </c>
      <c r="L1138" t="s">
        <v>2309</v>
      </c>
      <c r="M1138" t="s">
        <v>2555</v>
      </c>
      <c r="N1138" t="s">
        <v>2556</v>
      </c>
      <c r="O1138" t="s">
        <v>40</v>
      </c>
      <c r="P1138" t="s">
        <v>2557</v>
      </c>
      <c r="Q1138">
        <v>0</v>
      </c>
      <c r="V1138" t="s">
        <v>119</v>
      </c>
      <c r="Y1138">
        <v>1983</v>
      </c>
      <c r="Z1138">
        <v>4</v>
      </c>
      <c r="AA1138">
        <v>22</v>
      </c>
      <c r="AB1138">
        <v>1983</v>
      </c>
      <c r="AC1138">
        <v>4</v>
      </c>
      <c r="AD1138">
        <v>25</v>
      </c>
      <c r="AE1138" t="s">
        <v>2552</v>
      </c>
      <c r="AG1138" t="s">
        <v>2558</v>
      </c>
      <c r="AH1138" t="s">
        <v>2559</v>
      </c>
      <c r="AI1138" t="s">
        <v>207</v>
      </c>
      <c r="AJ1138" t="s">
        <v>2302</v>
      </c>
      <c r="AK1138" t="s">
        <v>2545</v>
      </c>
      <c r="AL1138" t="b">
        <v>1</v>
      </c>
      <c r="AM1138" t="b">
        <v>0</v>
      </c>
      <c r="AP1138" t="s">
        <v>3631</v>
      </c>
      <c r="AQ1138" t="s">
        <v>3632</v>
      </c>
      <c r="AR1138" t="s">
        <v>3633</v>
      </c>
      <c r="AS1138" t="s">
        <v>3634</v>
      </c>
      <c r="AT1138" s="44" t="s">
        <v>207</v>
      </c>
      <c r="AU1138" t="s">
        <v>2302</v>
      </c>
      <c r="AV1138" t="s">
        <v>4536</v>
      </c>
      <c r="AW1138" t="s">
        <v>4536</v>
      </c>
      <c r="AX1138" t="s">
        <v>4513</v>
      </c>
      <c r="AY1138" t="s">
        <v>4536</v>
      </c>
      <c r="AZ1138" t="s">
        <v>4537</v>
      </c>
      <c r="BA1138" t="s">
        <v>3630</v>
      </c>
    </row>
    <row r="1139" spans="1:53" x14ac:dyDescent="0.45">
      <c r="A1139" s="1">
        <v>45757.293506944443</v>
      </c>
      <c r="B1139">
        <v>911269241</v>
      </c>
      <c r="C1139" t="s">
        <v>3567</v>
      </c>
      <c r="D1139">
        <v>1</v>
      </c>
      <c r="E1139" t="s">
        <v>65</v>
      </c>
      <c r="F1139" t="s">
        <v>2305</v>
      </c>
      <c r="G1139">
        <v>3385</v>
      </c>
      <c r="H1139" t="s">
        <v>2306</v>
      </c>
      <c r="I1139">
        <v>1987</v>
      </c>
      <c r="J1139" t="s">
        <v>2307</v>
      </c>
      <c r="K1139" t="s">
        <v>2308</v>
      </c>
      <c r="L1139" t="s">
        <v>2309</v>
      </c>
      <c r="M1139" t="s">
        <v>2555</v>
      </c>
      <c r="N1139" t="s">
        <v>2561</v>
      </c>
      <c r="O1139" t="s">
        <v>40</v>
      </c>
      <c r="P1139" t="s">
        <v>2562</v>
      </c>
      <c r="Q1139">
        <v>0</v>
      </c>
      <c r="V1139" t="s">
        <v>119</v>
      </c>
      <c r="Y1139">
        <v>1985</v>
      </c>
      <c r="Z1139">
        <v>5</v>
      </c>
      <c r="AA1139">
        <v>10</v>
      </c>
      <c r="AB1139">
        <v>1982</v>
      </c>
      <c r="AC1139">
        <v>9</v>
      </c>
      <c r="AD1139">
        <v>16</v>
      </c>
      <c r="AE1139" t="s">
        <v>2563</v>
      </c>
      <c r="AG1139" t="s">
        <v>2558</v>
      </c>
      <c r="AH1139" t="s">
        <v>2564</v>
      </c>
      <c r="AI1139" t="s">
        <v>207</v>
      </c>
      <c r="AJ1139" t="s">
        <v>2302</v>
      </c>
      <c r="AK1139" t="s">
        <v>2545</v>
      </c>
      <c r="AL1139" t="b">
        <v>1</v>
      </c>
      <c r="AM1139" t="b">
        <v>0</v>
      </c>
      <c r="AP1139" t="s">
        <v>3631</v>
      </c>
      <c r="AQ1139" t="s">
        <v>3632</v>
      </c>
      <c r="AR1139" t="s">
        <v>3633</v>
      </c>
      <c r="AS1139" t="s">
        <v>3634</v>
      </c>
      <c r="AT1139" s="44" t="s">
        <v>207</v>
      </c>
      <c r="AU1139" t="s">
        <v>2302</v>
      </c>
      <c r="AV1139" t="s">
        <v>4536</v>
      </c>
      <c r="AW1139" t="s">
        <v>4536</v>
      </c>
      <c r="AX1139" t="s">
        <v>4513</v>
      </c>
      <c r="AY1139" t="s">
        <v>4536</v>
      </c>
      <c r="AZ1139" t="s">
        <v>4537</v>
      </c>
      <c r="BA1139" t="s">
        <v>3630</v>
      </c>
    </row>
    <row r="1140" spans="1:53" x14ac:dyDescent="0.45">
      <c r="A1140" s="1">
        <v>45757.292025462957</v>
      </c>
      <c r="B1140">
        <v>911269241</v>
      </c>
      <c r="C1140" t="s">
        <v>3567</v>
      </c>
      <c r="D1140">
        <v>2</v>
      </c>
      <c r="E1140" t="s">
        <v>247</v>
      </c>
      <c r="F1140" t="s">
        <v>2305</v>
      </c>
      <c r="G1140">
        <v>3385</v>
      </c>
      <c r="H1140" t="s">
        <v>2306</v>
      </c>
      <c r="I1140">
        <v>1987</v>
      </c>
      <c r="J1140" t="s">
        <v>2307</v>
      </c>
      <c r="K1140" t="s">
        <v>2308</v>
      </c>
      <c r="L1140" t="s">
        <v>2309</v>
      </c>
      <c r="M1140" t="s">
        <v>39</v>
      </c>
      <c r="N1140" t="s">
        <v>2565</v>
      </c>
      <c r="O1140" t="s">
        <v>40</v>
      </c>
      <c r="P1140" t="s">
        <v>2566</v>
      </c>
      <c r="Q1140">
        <v>0</v>
      </c>
      <c r="V1140" t="s">
        <v>119</v>
      </c>
      <c r="Y1140">
        <v>1982</v>
      </c>
      <c r="Z1140">
        <v>8</v>
      </c>
      <c r="AA1140">
        <v>29</v>
      </c>
      <c r="AB1140">
        <v>1982</v>
      </c>
      <c r="AC1140">
        <v>9</v>
      </c>
      <c r="AD1140">
        <v>16</v>
      </c>
      <c r="AE1140" t="s">
        <v>2567</v>
      </c>
      <c r="AG1140" t="s">
        <v>1931</v>
      </c>
      <c r="AI1140" t="s">
        <v>207</v>
      </c>
      <c r="AJ1140" t="s">
        <v>2302</v>
      </c>
      <c r="AK1140" t="s">
        <v>2545</v>
      </c>
      <c r="AL1140" t="b">
        <v>1</v>
      </c>
      <c r="AM1140" t="b">
        <v>0</v>
      </c>
      <c r="AP1140" t="s">
        <v>3631</v>
      </c>
      <c r="AQ1140" t="s">
        <v>3632</v>
      </c>
      <c r="AR1140" t="s">
        <v>3633</v>
      </c>
      <c r="AS1140" t="s">
        <v>3634</v>
      </c>
      <c r="AT1140" s="44" t="s">
        <v>207</v>
      </c>
      <c r="AU1140" t="s">
        <v>2302</v>
      </c>
      <c r="AV1140" t="s">
        <v>4536</v>
      </c>
      <c r="AW1140" t="s">
        <v>4536</v>
      </c>
      <c r="AX1140" t="s">
        <v>4513</v>
      </c>
      <c r="AY1140" t="s">
        <v>4536</v>
      </c>
      <c r="AZ1140" t="s">
        <v>4537</v>
      </c>
      <c r="BA1140" t="s">
        <v>3630</v>
      </c>
    </row>
    <row r="1141" spans="1:53" x14ac:dyDescent="0.45">
      <c r="A1141" s="1">
        <v>45757.290567129632</v>
      </c>
      <c r="B1141">
        <v>911269241</v>
      </c>
      <c r="C1141" t="s">
        <v>3567</v>
      </c>
      <c r="D1141">
        <v>3</v>
      </c>
      <c r="E1141" t="s">
        <v>846</v>
      </c>
      <c r="F1141" t="s">
        <v>2305</v>
      </c>
      <c r="G1141">
        <v>3385</v>
      </c>
      <c r="H1141" t="s">
        <v>2306</v>
      </c>
      <c r="I1141">
        <v>1987</v>
      </c>
      <c r="J1141" t="s">
        <v>2307</v>
      </c>
      <c r="K1141" t="s">
        <v>2308</v>
      </c>
      <c r="L1141" t="s">
        <v>2309</v>
      </c>
      <c r="M1141" t="s">
        <v>2298</v>
      </c>
      <c r="N1141" t="s">
        <v>2568</v>
      </c>
      <c r="O1141" t="s">
        <v>40</v>
      </c>
      <c r="P1141" t="s">
        <v>2569</v>
      </c>
      <c r="Q1141">
        <v>0</v>
      </c>
      <c r="V1141" t="s">
        <v>119</v>
      </c>
      <c r="Y1141">
        <v>1982</v>
      </c>
      <c r="Z1141">
        <v>5</v>
      </c>
      <c r="AA1141">
        <v>28</v>
      </c>
      <c r="AB1141">
        <v>1982</v>
      </c>
      <c r="AC1141">
        <v>6</v>
      </c>
      <c r="AD1141">
        <v>9</v>
      </c>
      <c r="AE1141" t="s">
        <v>2570</v>
      </c>
      <c r="AG1141" t="s">
        <v>2404</v>
      </c>
      <c r="AI1141" t="s">
        <v>207</v>
      </c>
      <c r="AJ1141" t="s">
        <v>2302</v>
      </c>
      <c r="AK1141" t="s">
        <v>2545</v>
      </c>
      <c r="AL1141" t="b">
        <v>1</v>
      </c>
      <c r="AM1141" t="b">
        <v>0</v>
      </c>
      <c r="AP1141" t="s">
        <v>3631</v>
      </c>
      <c r="AQ1141" t="s">
        <v>3632</v>
      </c>
      <c r="AR1141" t="s">
        <v>3633</v>
      </c>
      <c r="AS1141" t="s">
        <v>3634</v>
      </c>
      <c r="AT1141" s="44" t="s">
        <v>207</v>
      </c>
      <c r="AU1141" t="s">
        <v>2302</v>
      </c>
      <c r="AV1141" t="s">
        <v>4536</v>
      </c>
      <c r="AW1141" t="s">
        <v>4536</v>
      </c>
      <c r="AX1141" t="s">
        <v>4513</v>
      </c>
      <c r="AY1141" t="s">
        <v>4536</v>
      </c>
      <c r="AZ1141" t="s">
        <v>4537</v>
      </c>
      <c r="BA1141" t="s">
        <v>3630</v>
      </c>
    </row>
    <row r="1142" spans="1:53" x14ac:dyDescent="0.45">
      <c r="A1142" s="1">
        <v>45757.289305555547</v>
      </c>
      <c r="B1142">
        <v>911269241</v>
      </c>
      <c r="C1142" t="s">
        <v>3567</v>
      </c>
      <c r="D1142">
        <v>2</v>
      </c>
      <c r="E1142" t="s">
        <v>247</v>
      </c>
      <c r="F1142" t="s">
        <v>2305</v>
      </c>
      <c r="G1142">
        <v>3385</v>
      </c>
      <c r="H1142" t="s">
        <v>2306</v>
      </c>
      <c r="I1142">
        <v>1987</v>
      </c>
      <c r="J1142" t="s">
        <v>2307</v>
      </c>
      <c r="K1142" t="s">
        <v>2308</v>
      </c>
      <c r="L1142" t="s">
        <v>2309</v>
      </c>
      <c r="M1142" t="s">
        <v>2298</v>
      </c>
      <c r="N1142" t="s">
        <v>2571</v>
      </c>
      <c r="O1142" t="s">
        <v>40</v>
      </c>
      <c r="P1142" t="s">
        <v>2572</v>
      </c>
      <c r="Q1142">
        <v>0</v>
      </c>
      <c r="V1142" t="s">
        <v>119</v>
      </c>
      <c r="Y1142">
        <v>1982</v>
      </c>
      <c r="Z1142">
        <v>6</v>
      </c>
      <c r="AA1142">
        <v>8</v>
      </c>
      <c r="AB1142">
        <v>1982</v>
      </c>
      <c r="AC1142">
        <v>6</v>
      </c>
      <c r="AD1142">
        <v>9</v>
      </c>
      <c r="AE1142" t="s">
        <v>2573</v>
      </c>
      <c r="AG1142" t="s">
        <v>2404</v>
      </c>
      <c r="AH1142" t="s">
        <v>2574</v>
      </c>
      <c r="AI1142" t="s">
        <v>207</v>
      </c>
      <c r="AJ1142" t="s">
        <v>2302</v>
      </c>
      <c r="AK1142" t="s">
        <v>2545</v>
      </c>
      <c r="AL1142" t="b">
        <v>1</v>
      </c>
      <c r="AM1142" t="b">
        <v>0</v>
      </c>
      <c r="AP1142" t="s">
        <v>3631</v>
      </c>
      <c r="AQ1142" t="s">
        <v>3632</v>
      </c>
      <c r="AR1142" t="s">
        <v>3633</v>
      </c>
      <c r="AS1142" t="s">
        <v>3634</v>
      </c>
      <c r="AT1142" s="44" t="s">
        <v>207</v>
      </c>
      <c r="AU1142" t="s">
        <v>2302</v>
      </c>
      <c r="AV1142" t="s">
        <v>4536</v>
      </c>
      <c r="AW1142" t="s">
        <v>4536</v>
      </c>
      <c r="AX1142" t="s">
        <v>4513</v>
      </c>
      <c r="AY1142" t="s">
        <v>4536</v>
      </c>
      <c r="AZ1142" t="s">
        <v>4537</v>
      </c>
      <c r="BA1142" t="s">
        <v>3630</v>
      </c>
    </row>
    <row r="1143" spans="1:53" x14ac:dyDescent="0.45">
      <c r="A1143" s="1">
        <v>45757.288136574083</v>
      </c>
      <c r="B1143">
        <v>911269241</v>
      </c>
      <c r="C1143" t="s">
        <v>3567</v>
      </c>
      <c r="D1143">
        <v>3</v>
      </c>
      <c r="E1143" t="s">
        <v>846</v>
      </c>
      <c r="F1143" t="s">
        <v>2305</v>
      </c>
      <c r="G1143">
        <v>3385</v>
      </c>
      <c r="H1143" t="s">
        <v>2306</v>
      </c>
      <c r="I1143">
        <v>1987</v>
      </c>
      <c r="J1143" t="s">
        <v>2307</v>
      </c>
      <c r="K1143" t="s">
        <v>2308</v>
      </c>
      <c r="L1143" t="s">
        <v>2309</v>
      </c>
      <c r="M1143" t="s">
        <v>2575</v>
      </c>
      <c r="N1143" t="s">
        <v>2576</v>
      </c>
      <c r="O1143" t="s">
        <v>40</v>
      </c>
      <c r="P1143" t="s">
        <v>2577</v>
      </c>
      <c r="Q1143">
        <v>0</v>
      </c>
      <c r="V1143" t="s">
        <v>119</v>
      </c>
      <c r="Y1143">
        <v>1983</v>
      </c>
      <c r="Z1143">
        <v>5</v>
      </c>
      <c r="AA1143">
        <v>1</v>
      </c>
      <c r="AB1143">
        <v>1983</v>
      </c>
      <c r="AC1143">
        <v>5</v>
      </c>
      <c r="AD1143">
        <v>16</v>
      </c>
      <c r="AE1143" t="s">
        <v>2578</v>
      </c>
      <c r="AG1143" t="s">
        <v>2404</v>
      </c>
      <c r="AH1143" t="s">
        <v>2579</v>
      </c>
      <c r="AI1143" t="s">
        <v>207</v>
      </c>
      <c r="AJ1143" t="s">
        <v>2302</v>
      </c>
      <c r="AK1143" t="s">
        <v>2545</v>
      </c>
      <c r="AL1143" t="b">
        <v>1</v>
      </c>
      <c r="AM1143" t="b">
        <v>0</v>
      </c>
      <c r="AP1143" t="s">
        <v>3631</v>
      </c>
      <c r="AQ1143" t="s">
        <v>3632</v>
      </c>
      <c r="AR1143" t="s">
        <v>3633</v>
      </c>
      <c r="AS1143" t="s">
        <v>3634</v>
      </c>
      <c r="AT1143" s="44" t="s">
        <v>207</v>
      </c>
      <c r="AU1143" t="s">
        <v>2302</v>
      </c>
      <c r="AV1143" t="s">
        <v>4536</v>
      </c>
      <c r="AW1143" t="s">
        <v>4536</v>
      </c>
      <c r="AX1143" t="s">
        <v>4513</v>
      </c>
      <c r="AY1143" t="s">
        <v>4536</v>
      </c>
      <c r="AZ1143" t="s">
        <v>4537</v>
      </c>
      <c r="BA1143" t="s">
        <v>3630</v>
      </c>
    </row>
    <row r="1144" spans="1:53" x14ac:dyDescent="0.45">
      <c r="A1144" s="1">
        <v>45757.286921296298</v>
      </c>
      <c r="B1144">
        <v>911269241</v>
      </c>
      <c r="C1144" t="s">
        <v>3567</v>
      </c>
      <c r="D1144">
        <v>1</v>
      </c>
      <c r="E1144" t="s">
        <v>65</v>
      </c>
      <c r="F1144" t="s">
        <v>2305</v>
      </c>
      <c r="G1144">
        <v>3385</v>
      </c>
      <c r="H1144" t="s">
        <v>2306</v>
      </c>
      <c r="I1144">
        <v>1987</v>
      </c>
      <c r="J1144" t="s">
        <v>2307</v>
      </c>
      <c r="K1144" t="s">
        <v>2308</v>
      </c>
      <c r="L1144" t="s">
        <v>2309</v>
      </c>
      <c r="M1144" t="s">
        <v>2575</v>
      </c>
      <c r="N1144" t="s">
        <v>2580</v>
      </c>
      <c r="O1144" t="s">
        <v>40</v>
      </c>
      <c r="P1144" t="s">
        <v>2581</v>
      </c>
      <c r="Q1144">
        <v>0</v>
      </c>
      <c r="V1144" t="s">
        <v>119</v>
      </c>
      <c r="Y1144">
        <v>1983</v>
      </c>
      <c r="Z1144">
        <v>4</v>
      </c>
      <c r="AA1144">
        <v>22</v>
      </c>
      <c r="AB1144">
        <v>1983</v>
      </c>
      <c r="AC1144">
        <v>5</v>
      </c>
      <c r="AD1144">
        <v>16</v>
      </c>
      <c r="AE1144" t="s">
        <v>2582</v>
      </c>
      <c r="AG1144" t="s">
        <v>2404</v>
      </c>
      <c r="AH1144" t="s">
        <v>2583</v>
      </c>
      <c r="AI1144" t="s">
        <v>207</v>
      </c>
      <c r="AJ1144" t="s">
        <v>2302</v>
      </c>
      <c r="AK1144" t="s">
        <v>2545</v>
      </c>
      <c r="AL1144" t="b">
        <v>1</v>
      </c>
      <c r="AM1144" t="b">
        <v>0</v>
      </c>
      <c r="AP1144" t="s">
        <v>3631</v>
      </c>
      <c r="AQ1144" t="s">
        <v>3632</v>
      </c>
      <c r="AR1144" t="s">
        <v>3633</v>
      </c>
      <c r="AS1144" t="s">
        <v>3634</v>
      </c>
      <c r="AT1144" s="44" t="s">
        <v>207</v>
      </c>
      <c r="AU1144" t="s">
        <v>2302</v>
      </c>
      <c r="AV1144" t="s">
        <v>4536</v>
      </c>
      <c r="AW1144" t="s">
        <v>4536</v>
      </c>
      <c r="AX1144" t="s">
        <v>4513</v>
      </c>
      <c r="AY1144" t="s">
        <v>4536</v>
      </c>
      <c r="AZ1144" t="s">
        <v>4537</v>
      </c>
      <c r="BA1144" t="s">
        <v>3630</v>
      </c>
    </row>
    <row r="1145" spans="1:53" x14ac:dyDescent="0.45">
      <c r="A1145" s="1">
        <v>45757.285740740743</v>
      </c>
      <c r="B1145">
        <v>911269241</v>
      </c>
      <c r="C1145" t="s">
        <v>3567</v>
      </c>
      <c r="D1145">
        <v>1</v>
      </c>
      <c r="E1145" t="s">
        <v>65</v>
      </c>
      <c r="F1145" t="s">
        <v>2305</v>
      </c>
      <c r="G1145">
        <v>3385</v>
      </c>
      <c r="H1145" t="s">
        <v>2306</v>
      </c>
      <c r="I1145">
        <v>1987</v>
      </c>
      <c r="J1145" t="s">
        <v>2307</v>
      </c>
      <c r="K1145" t="s">
        <v>2308</v>
      </c>
      <c r="L1145" t="s">
        <v>2309</v>
      </c>
      <c r="M1145" t="s">
        <v>2575</v>
      </c>
      <c r="N1145" t="s">
        <v>40</v>
      </c>
      <c r="O1145" t="s">
        <v>2584</v>
      </c>
      <c r="P1145" t="s">
        <v>2585</v>
      </c>
      <c r="Q1145">
        <v>0</v>
      </c>
      <c r="V1145" t="s">
        <v>119</v>
      </c>
      <c r="Y1145">
        <v>1983</v>
      </c>
      <c r="Z1145">
        <v>10</v>
      </c>
      <c r="AA1145">
        <v>16</v>
      </c>
      <c r="AB1145">
        <v>1983</v>
      </c>
      <c r="AC1145">
        <v>5</v>
      </c>
      <c r="AD1145">
        <v>16</v>
      </c>
      <c r="AE1145" t="s">
        <v>2586</v>
      </c>
      <c r="AG1145" t="s">
        <v>2404</v>
      </c>
      <c r="AH1145" t="s">
        <v>2587</v>
      </c>
      <c r="AI1145" t="s">
        <v>207</v>
      </c>
      <c r="AJ1145" t="s">
        <v>2302</v>
      </c>
      <c r="AK1145" t="s">
        <v>2545</v>
      </c>
      <c r="AL1145" t="b">
        <v>1</v>
      </c>
      <c r="AM1145" t="b">
        <v>0</v>
      </c>
      <c r="AP1145" t="s">
        <v>3631</v>
      </c>
      <c r="AQ1145" t="s">
        <v>3632</v>
      </c>
      <c r="AR1145" t="s">
        <v>3633</v>
      </c>
      <c r="AS1145" t="s">
        <v>3634</v>
      </c>
      <c r="AT1145" s="44" t="s">
        <v>207</v>
      </c>
      <c r="AU1145" t="s">
        <v>2302</v>
      </c>
      <c r="AV1145" t="s">
        <v>4536</v>
      </c>
      <c r="AW1145" t="s">
        <v>4536</v>
      </c>
      <c r="AX1145" t="s">
        <v>4513</v>
      </c>
      <c r="AY1145" t="s">
        <v>4536</v>
      </c>
      <c r="AZ1145" t="s">
        <v>4537</v>
      </c>
      <c r="BA1145" t="s">
        <v>3630</v>
      </c>
    </row>
    <row r="1146" spans="1:53" x14ac:dyDescent="0.45">
      <c r="A1146" s="1">
        <v>45757.284155092602</v>
      </c>
      <c r="B1146">
        <v>911269241</v>
      </c>
      <c r="C1146" t="s">
        <v>3567</v>
      </c>
      <c r="D1146">
        <v>1</v>
      </c>
      <c r="E1146" t="s">
        <v>65</v>
      </c>
      <c r="F1146" t="s">
        <v>2305</v>
      </c>
      <c r="G1146">
        <v>3385</v>
      </c>
      <c r="H1146" t="s">
        <v>2306</v>
      </c>
      <c r="I1146">
        <v>1987</v>
      </c>
      <c r="J1146" t="s">
        <v>2307</v>
      </c>
      <c r="K1146" t="s">
        <v>2308</v>
      </c>
      <c r="L1146" t="s">
        <v>2309</v>
      </c>
      <c r="M1146" t="s">
        <v>2522</v>
      </c>
      <c r="N1146" t="s">
        <v>40</v>
      </c>
      <c r="O1146" t="s">
        <v>40</v>
      </c>
      <c r="P1146" t="s">
        <v>2588</v>
      </c>
      <c r="Q1146">
        <v>0</v>
      </c>
      <c r="V1146" t="s">
        <v>119</v>
      </c>
      <c r="Y1146">
        <v>1983</v>
      </c>
      <c r="Z1146">
        <v>5</v>
      </c>
      <c r="AA1146">
        <v>12</v>
      </c>
      <c r="AB1146">
        <v>1983</v>
      </c>
      <c r="AC1146">
        <v>5</v>
      </c>
      <c r="AD1146">
        <v>16</v>
      </c>
      <c r="AE1146" t="s">
        <v>2589</v>
      </c>
      <c r="AG1146" t="s">
        <v>2404</v>
      </c>
      <c r="AH1146" t="s">
        <v>2590</v>
      </c>
      <c r="AI1146" t="s">
        <v>207</v>
      </c>
      <c r="AJ1146" t="s">
        <v>2302</v>
      </c>
      <c r="AK1146" t="s">
        <v>2545</v>
      </c>
      <c r="AL1146" t="b">
        <v>1</v>
      </c>
      <c r="AM1146" t="b">
        <v>0</v>
      </c>
      <c r="AP1146" t="s">
        <v>3631</v>
      </c>
      <c r="AQ1146" t="s">
        <v>3632</v>
      </c>
      <c r="AR1146" t="s">
        <v>3633</v>
      </c>
      <c r="AS1146" t="s">
        <v>3634</v>
      </c>
      <c r="AT1146" s="44" t="s">
        <v>207</v>
      </c>
      <c r="AU1146" t="s">
        <v>2302</v>
      </c>
      <c r="AV1146" t="s">
        <v>4536</v>
      </c>
      <c r="AW1146" t="s">
        <v>4536</v>
      </c>
      <c r="AX1146" t="s">
        <v>4513</v>
      </c>
      <c r="AY1146" t="s">
        <v>4536</v>
      </c>
      <c r="AZ1146" t="s">
        <v>4537</v>
      </c>
      <c r="BA1146" t="s">
        <v>3630</v>
      </c>
    </row>
    <row r="1147" spans="1:53" x14ac:dyDescent="0.45">
      <c r="A1147" s="1">
        <v>45757.282777777778</v>
      </c>
      <c r="B1147">
        <v>911269241</v>
      </c>
      <c r="C1147" t="s">
        <v>3567</v>
      </c>
      <c r="D1147">
        <v>1</v>
      </c>
      <c r="E1147" t="s">
        <v>65</v>
      </c>
      <c r="F1147" t="s">
        <v>2305</v>
      </c>
      <c r="G1147">
        <v>3385</v>
      </c>
      <c r="H1147" t="s">
        <v>2306</v>
      </c>
      <c r="I1147">
        <v>1987</v>
      </c>
      <c r="J1147" t="s">
        <v>2307</v>
      </c>
      <c r="K1147" t="s">
        <v>2308</v>
      </c>
      <c r="L1147" t="s">
        <v>2309</v>
      </c>
      <c r="M1147" t="s">
        <v>2522</v>
      </c>
      <c r="N1147" t="s">
        <v>40</v>
      </c>
      <c r="O1147" t="s">
        <v>2523</v>
      </c>
      <c r="P1147" t="s">
        <v>2591</v>
      </c>
      <c r="Q1147">
        <v>0</v>
      </c>
      <c r="V1147" t="s">
        <v>119</v>
      </c>
      <c r="Y1147">
        <v>1981</v>
      </c>
      <c r="Z1147">
        <v>6</v>
      </c>
      <c r="AA1147">
        <v>8</v>
      </c>
      <c r="AB1147"/>
      <c r="AC1147"/>
      <c r="AD1147"/>
      <c r="AE1147" t="s">
        <v>2525</v>
      </c>
      <c r="AG1147" t="s">
        <v>2526</v>
      </c>
      <c r="AH1147" t="s">
        <v>2527</v>
      </c>
      <c r="AI1147" t="s">
        <v>207</v>
      </c>
      <c r="AJ1147" t="s">
        <v>2302</v>
      </c>
      <c r="AK1147" t="s">
        <v>2545</v>
      </c>
      <c r="AL1147" t="b">
        <v>1</v>
      </c>
      <c r="AM1147" t="b">
        <v>0</v>
      </c>
      <c r="AP1147" t="s">
        <v>3631</v>
      </c>
      <c r="AQ1147" t="s">
        <v>3632</v>
      </c>
      <c r="AR1147" t="s">
        <v>3633</v>
      </c>
      <c r="AS1147" t="s">
        <v>3634</v>
      </c>
      <c r="AT1147" s="44" t="s">
        <v>207</v>
      </c>
      <c r="AU1147" t="s">
        <v>2302</v>
      </c>
      <c r="AV1147" t="s">
        <v>4536</v>
      </c>
      <c r="AW1147" t="s">
        <v>4536</v>
      </c>
      <c r="AX1147" t="s">
        <v>4513</v>
      </c>
      <c r="AY1147" t="s">
        <v>4536</v>
      </c>
      <c r="AZ1147" t="s">
        <v>4537</v>
      </c>
      <c r="BA1147" t="s">
        <v>3630</v>
      </c>
    </row>
    <row r="1148" spans="1:53" x14ac:dyDescent="0.45">
      <c r="A1148" s="1">
        <v>45757.281284722223</v>
      </c>
      <c r="B1148">
        <v>911269241</v>
      </c>
      <c r="C1148" t="s">
        <v>3567</v>
      </c>
      <c r="D1148">
        <v>1</v>
      </c>
      <c r="E1148" t="s">
        <v>51</v>
      </c>
      <c r="F1148" t="s">
        <v>2305</v>
      </c>
      <c r="G1148">
        <v>3385</v>
      </c>
      <c r="H1148" t="s">
        <v>2306</v>
      </c>
      <c r="I1148">
        <v>1987</v>
      </c>
      <c r="J1148" t="s">
        <v>2307</v>
      </c>
      <c r="K1148" t="s">
        <v>2308</v>
      </c>
      <c r="L1148" t="s">
        <v>2309</v>
      </c>
      <c r="M1148" t="s">
        <v>2592</v>
      </c>
      <c r="N1148" t="s">
        <v>40</v>
      </c>
      <c r="O1148" t="s">
        <v>2593</v>
      </c>
      <c r="P1148" t="s">
        <v>2594</v>
      </c>
      <c r="Q1148">
        <v>0</v>
      </c>
      <c r="V1148" t="s">
        <v>119</v>
      </c>
      <c r="Y1148">
        <v>1983</v>
      </c>
      <c r="Z1148">
        <v>6</v>
      </c>
      <c r="AA1148">
        <v>25</v>
      </c>
      <c r="AB1148"/>
      <c r="AC1148"/>
      <c r="AD1148"/>
      <c r="AE1148" t="s">
        <v>2595</v>
      </c>
      <c r="AG1148" t="s">
        <v>2404</v>
      </c>
      <c r="AH1148" t="s">
        <v>2596</v>
      </c>
      <c r="AI1148" t="s">
        <v>207</v>
      </c>
      <c r="AJ1148" t="s">
        <v>2302</v>
      </c>
      <c r="AK1148" t="s">
        <v>2545</v>
      </c>
      <c r="AL1148" t="b">
        <v>1</v>
      </c>
      <c r="AM1148" t="b">
        <v>0</v>
      </c>
      <c r="AP1148" t="s">
        <v>3631</v>
      </c>
      <c r="AQ1148" t="s">
        <v>3632</v>
      </c>
      <c r="AR1148" t="s">
        <v>3633</v>
      </c>
      <c r="AS1148" t="s">
        <v>3634</v>
      </c>
      <c r="AT1148" s="44" t="s">
        <v>207</v>
      </c>
      <c r="AU1148" t="s">
        <v>2302</v>
      </c>
      <c r="AV1148" t="s">
        <v>4536</v>
      </c>
      <c r="AW1148" t="s">
        <v>4536</v>
      </c>
      <c r="AX1148" t="s">
        <v>4513</v>
      </c>
      <c r="AY1148" t="s">
        <v>4536</v>
      </c>
      <c r="AZ1148" t="s">
        <v>4537</v>
      </c>
      <c r="BA1148" t="s">
        <v>3630</v>
      </c>
    </row>
    <row r="1149" spans="1:53" x14ac:dyDescent="0.45">
      <c r="A1149" s="1">
        <v>45757.279872685191</v>
      </c>
      <c r="B1149">
        <v>911269241</v>
      </c>
      <c r="C1149" t="s">
        <v>3567</v>
      </c>
      <c r="D1149">
        <v>1</v>
      </c>
      <c r="E1149" t="s">
        <v>51</v>
      </c>
      <c r="F1149" t="s">
        <v>2305</v>
      </c>
      <c r="G1149">
        <v>3385</v>
      </c>
      <c r="H1149" t="s">
        <v>2306</v>
      </c>
      <c r="I1149">
        <v>1987</v>
      </c>
      <c r="J1149" t="s">
        <v>2307</v>
      </c>
      <c r="K1149" t="s">
        <v>2308</v>
      </c>
      <c r="L1149" t="s">
        <v>2309</v>
      </c>
      <c r="M1149" t="s">
        <v>2592</v>
      </c>
      <c r="N1149" t="s">
        <v>2597</v>
      </c>
      <c r="O1149" t="s">
        <v>40</v>
      </c>
      <c r="P1149" t="s">
        <v>2598</v>
      </c>
      <c r="Q1149">
        <v>0</v>
      </c>
      <c r="V1149" t="s">
        <v>119</v>
      </c>
      <c r="Y1149">
        <v>1983</v>
      </c>
      <c r="Z1149">
        <v>6</v>
      </c>
      <c r="AA1149">
        <v>17</v>
      </c>
      <c r="AB1149"/>
      <c r="AC1149"/>
      <c r="AD1149"/>
      <c r="AE1149" t="s">
        <v>2599</v>
      </c>
      <c r="AG1149" t="s">
        <v>2404</v>
      </c>
      <c r="AH1149" t="s">
        <v>2600</v>
      </c>
      <c r="AI1149" t="s">
        <v>207</v>
      </c>
      <c r="AJ1149" t="s">
        <v>2302</v>
      </c>
      <c r="AK1149" t="s">
        <v>2545</v>
      </c>
      <c r="AL1149" t="b">
        <v>1</v>
      </c>
      <c r="AM1149" t="b">
        <v>0</v>
      </c>
      <c r="AP1149" t="s">
        <v>3631</v>
      </c>
      <c r="AQ1149" t="s">
        <v>3632</v>
      </c>
      <c r="AR1149" t="s">
        <v>3633</v>
      </c>
      <c r="AS1149" t="s">
        <v>3634</v>
      </c>
      <c r="AT1149" s="44" t="s">
        <v>207</v>
      </c>
      <c r="AU1149" t="s">
        <v>2302</v>
      </c>
      <c r="AV1149" t="s">
        <v>4536</v>
      </c>
      <c r="AW1149" t="s">
        <v>4536</v>
      </c>
      <c r="AX1149" t="s">
        <v>4513</v>
      </c>
      <c r="AY1149" t="s">
        <v>4536</v>
      </c>
      <c r="AZ1149" t="s">
        <v>4537</v>
      </c>
      <c r="BA1149" t="s">
        <v>3630</v>
      </c>
    </row>
    <row r="1150" spans="1:53" x14ac:dyDescent="0.45">
      <c r="A1150" s="1">
        <v>45757.27820601852</v>
      </c>
      <c r="B1150">
        <v>911269241</v>
      </c>
      <c r="C1150" t="s">
        <v>3567</v>
      </c>
      <c r="D1150">
        <v>1</v>
      </c>
      <c r="E1150" t="s">
        <v>51</v>
      </c>
      <c r="F1150" t="s">
        <v>2305</v>
      </c>
      <c r="G1150">
        <v>3385</v>
      </c>
      <c r="H1150" t="s">
        <v>2306</v>
      </c>
      <c r="I1150">
        <v>1987</v>
      </c>
      <c r="J1150" t="s">
        <v>2307</v>
      </c>
      <c r="K1150" t="s">
        <v>2308</v>
      </c>
      <c r="L1150" t="s">
        <v>2309</v>
      </c>
      <c r="M1150" t="s">
        <v>2298</v>
      </c>
      <c r="N1150" t="s">
        <v>2461</v>
      </c>
      <c r="O1150" t="s">
        <v>40</v>
      </c>
      <c r="P1150" t="s">
        <v>2462</v>
      </c>
      <c r="Q1150">
        <v>0</v>
      </c>
      <c r="V1150" t="s">
        <v>119</v>
      </c>
      <c r="Y1150">
        <v>1981</v>
      </c>
      <c r="Z1150">
        <v>6</v>
      </c>
      <c r="AA1150">
        <v>14</v>
      </c>
      <c r="AB1150"/>
      <c r="AC1150"/>
      <c r="AD1150"/>
      <c r="AE1150" t="s">
        <v>2601</v>
      </c>
      <c r="AG1150" t="s">
        <v>2602</v>
      </c>
      <c r="AI1150" t="s">
        <v>207</v>
      </c>
      <c r="AJ1150" t="s">
        <v>2302</v>
      </c>
      <c r="AK1150" t="s">
        <v>2545</v>
      </c>
      <c r="AL1150" t="b">
        <v>1</v>
      </c>
      <c r="AM1150" t="b">
        <v>0</v>
      </c>
      <c r="AP1150" t="s">
        <v>3631</v>
      </c>
      <c r="AQ1150" t="s">
        <v>3632</v>
      </c>
      <c r="AR1150" t="s">
        <v>3633</v>
      </c>
      <c r="AS1150" t="s">
        <v>3634</v>
      </c>
      <c r="AT1150" s="44" t="s">
        <v>207</v>
      </c>
      <c r="AU1150" t="s">
        <v>2302</v>
      </c>
      <c r="AV1150" t="s">
        <v>4536</v>
      </c>
      <c r="AW1150" t="s">
        <v>4536</v>
      </c>
      <c r="AX1150" t="s">
        <v>4513</v>
      </c>
      <c r="AY1150" t="s">
        <v>4536</v>
      </c>
      <c r="AZ1150" t="s">
        <v>4537</v>
      </c>
      <c r="BA1150" t="s">
        <v>3630</v>
      </c>
    </row>
    <row r="1151" spans="1:53" x14ac:dyDescent="0.45">
      <c r="A1151" s="1">
        <v>45757.277187500003</v>
      </c>
      <c r="B1151">
        <v>911269241</v>
      </c>
      <c r="C1151" t="s">
        <v>3567</v>
      </c>
      <c r="D1151">
        <v>1</v>
      </c>
      <c r="E1151" t="s">
        <v>51</v>
      </c>
      <c r="F1151" t="s">
        <v>2305</v>
      </c>
      <c r="G1151">
        <v>3385</v>
      </c>
      <c r="H1151" t="s">
        <v>2306</v>
      </c>
      <c r="I1151">
        <v>1987</v>
      </c>
      <c r="J1151" t="s">
        <v>2307</v>
      </c>
      <c r="K1151" t="s">
        <v>2308</v>
      </c>
      <c r="L1151" t="s">
        <v>2309</v>
      </c>
      <c r="M1151" t="s">
        <v>2298</v>
      </c>
      <c r="N1151" t="s">
        <v>2376</v>
      </c>
      <c r="O1151" t="s">
        <v>40</v>
      </c>
      <c r="P1151" t="s">
        <v>2603</v>
      </c>
      <c r="Q1151">
        <v>0</v>
      </c>
      <c r="V1151" t="s">
        <v>119</v>
      </c>
      <c r="Y1151">
        <v>1981</v>
      </c>
      <c r="Z1151">
        <v>6</v>
      </c>
      <c r="AA1151">
        <v>19</v>
      </c>
      <c r="AB1151"/>
      <c r="AC1151"/>
      <c r="AD1151"/>
      <c r="AE1151" t="s">
        <v>2604</v>
      </c>
      <c r="AG1151" t="s">
        <v>1931</v>
      </c>
      <c r="AH1151" t="s">
        <v>2371</v>
      </c>
      <c r="AI1151" t="s">
        <v>207</v>
      </c>
      <c r="AJ1151" t="s">
        <v>2302</v>
      </c>
      <c r="AK1151" t="s">
        <v>2545</v>
      </c>
      <c r="AL1151" t="b">
        <v>1</v>
      </c>
      <c r="AM1151" t="b">
        <v>0</v>
      </c>
      <c r="AP1151" t="s">
        <v>3631</v>
      </c>
      <c r="AQ1151" t="s">
        <v>3632</v>
      </c>
      <c r="AR1151" t="s">
        <v>3633</v>
      </c>
      <c r="AS1151" t="s">
        <v>3634</v>
      </c>
      <c r="AT1151" s="44" t="s">
        <v>207</v>
      </c>
      <c r="AU1151" t="s">
        <v>2302</v>
      </c>
      <c r="AV1151" t="s">
        <v>4536</v>
      </c>
      <c r="AW1151" t="s">
        <v>4536</v>
      </c>
      <c r="AX1151" t="s">
        <v>4513</v>
      </c>
      <c r="AY1151" t="s">
        <v>4536</v>
      </c>
      <c r="AZ1151" t="s">
        <v>4537</v>
      </c>
      <c r="BA1151" t="s">
        <v>3630</v>
      </c>
    </row>
    <row r="1152" spans="1:53" x14ac:dyDescent="0.45">
      <c r="A1152" s="1">
        <v>45757.275949074072</v>
      </c>
      <c r="B1152">
        <v>911269241</v>
      </c>
      <c r="C1152" t="s">
        <v>3567</v>
      </c>
      <c r="D1152">
        <v>2</v>
      </c>
      <c r="E1152" t="s">
        <v>86</v>
      </c>
      <c r="G1152">
        <v>3385</v>
      </c>
      <c r="H1152" t="s">
        <v>2306</v>
      </c>
      <c r="I1152">
        <v>1987</v>
      </c>
      <c r="J1152" t="s">
        <v>2307</v>
      </c>
      <c r="K1152" t="s">
        <v>2308</v>
      </c>
      <c r="L1152" t="s">
        <v>2309</v>
      </c>
      <c r="M1152" t="s">
        <v>2298</v>
      </c>
      <c r="N1152" t="s">
        <v>2378</v>
      </c>
      <c r="O1152" t="s">
        <v>40</v>
      </c>
      <c r="P1152" t="s">
        <v>2379</v>
      </c>
      <c r="Q1152">
        <v>0</v>
      </c>
      <c r="V1152" t="s">
        <v>119</v>
      </c>
      <c r="Y1152">
        <v>1980</v>
      </c>
      <c r="Z1152">
        <v>7</v>
      </c>
      <c r="AA1152">
        <v>27</v>
      </c>
      <c r="AB1152"/>
      <c r="AC1152"/>
      <c r="AD1152"/>
      <c r="AE1152" t="s">
        <v>2605</v>
      </c>
      <c r="AG1152" t="s">
        <v>2606</v>
      </c>
      <c r="AH1152" t="s">
        <v>2371</v>
      </c>
      <c r="AI1152" t="s">
        <v>207</v>
      </c>
      <c r="AJ1152" t="s">
        <v>2302</v>
      </c>
      <c r="AK1152" t="s">
        <v>2545</v>
      </c>
      <c r="AL1152" t="b">
        <v>1</v>
      </c>
      <c r="AM1152" t="b">
        <v>0</v>
      </c>
      <c r="AP1152" t="s">
        <v>3631</v>
      </c>
      <c r="AQ1152" t="s">
        <v>3632</v>
      </c>
      <c r="AR1152" t="s">
        <v>3633</v>
      </c>
      <c r="AS1152" t="s">
        <v>3634</v>
      </c>
      <c r="AT1152" s="44" t="s">
        <v>207</v>
      </c>
      <c r="AU1152" t="s">
        <v>2302</v>
      </c>
      <c r="AV1152" t="s">
        <v>4536</v>
      </c>
      <c r="AW1152" t="s">
        <v>4536</v>
      </c>
      <c r="AX1152" t="s">
        <v>4513</v>
      </c>
      <c r="AY1152" t="s">
        <v>4536</v>
      </c>
      <c r="AZ1152" t="s">
        <v>4537</v>
      </c>
      <c r="BA1152" t="s">
        <v>3630</v>
      </c>
    </row>
    <row r="1153" spans="1:54" s="10" customFormat="1" x14ac:dyDescent="0.45">
      <c r="A1153" s="9">
        <v>45756.530034722222</v>
      </c>
      <c r="B1153" s="10">
        <v>412819044</v>
      </c>
      <c r="C1153" s="10" t="s">
        <v>3565</v>
      </c>
      <c r="D1153" s="10">
        <v>1</v>
      </c>
      <c r="E1153" s="10" t="s">
        <v>65</v>
      </c>
      <c r="F1153" s="10" t="s">
        <v>836</v>
      </c>
      <c r="G1153" s="10">
        <v>3222</v>
      </c>
      <c r="H1153" s="10" t="s">
        <v>2613</v>
      </c>
      <c r="I1153" s="10">
        <v>2001</v>
      </c>
      <c r="J1153" s="10" t="s">
        <v>2614</v>
      </c>
      <c r="K1153" s="10" t="s">
        <v>2615</v>
      </c>
      <c r="L1153" s="10" t="s">
        <v>2616</v>
      </c>
      <c r="M1153" s="10" t="s">
        <v>39</v>
      </c>
      <c r="N1153" s="10" t="s">
        <v>2607</v>
      </c>
      <c r="O1153" s="10" t="s">
        <v>2608</v>
      </c>
      <c r="P1153" s="10" t="s">
        <v>2609</v>
      </c>
      <c r="Q1153" s="10">
        <v>0</v>
      </c>
      <c r="R1153" s="10">
        <v>45.872852999999999</v>
      </c>
      <c r="S1153" s="10">
        <v>80.564722000000003</v>
      </c>
      <c r="T1153" s="10" t="s">
        <v>2610</v>
      </c>
      <c r="U1153" s="10" t="s">
        <v>2611</v>
      </c>
      <c r="V1153" s="10" t="s">
        <v>106</v>
      </c>
      <c r="X1153" s="10">
        <v>1000</v>
      </c>
      <c r="Y1153" s="10">
        <v>1998</v>
      </c>
      <c r="Z1153" s="10">
        <v>6</v>
      </c>
      <c r="AA1153" s="10">
        <v>4</v>
      </c>
      <c r="AG1153" s="10" t="s">
        <v>613</v>
      </c>
      <c r="AI1153" s="10" t="s">
        <v>490</v>
      </c>
      <c r="AJ1153" s="10" t="s">
        <v>1152</v>
      </c>
      <c r="AK1153" s="10" t="s">
        <v>2612</v>
      </c>
      <c r="AL1153" s="10" t="b">
        <v>1</v>
      </c>
      <c r="AM1153" s="10" t="b">
        <v>1</v>
      </c>
      <c r="AN1153" s="10" t="s">
        <v>165</v>
      </c>
      <c r="AP1153" t="s">
        <v>3631</v>
      </c>
      <c r="AQ1153" t="s">
        <v>3632</v>
      </c>
      <c r="AR1153" t="s">
        <v>3633</v>
      </c>
      <c r="AS1153" t="s">
        <v>3634</v>
      </c>
      <c r="AT1153" s="44" t="s">
        <v>490</v>
      </c>
      <c r="AU1153" t="s">
        <v>1152</v>
      </c>
      <c r="AV1153" t="s">
        <v>4538</v>
      </c>
      <c r="AW1153" t="s">
        <v>4538</v>
      </c>
      <c r="AX1153" t="s">
        <v>4540</v>
      </c>
      <c r="AY1153" t="s">
        <v>4538</v>
      </c>
      <c r="AZ1153" t="s">
        <v>4539</v>
      </c>
      <c r="BA1153" t="s">
        <v>3630</v>
      </c>
      <c r="BB1153"/>
    </row>
    <row r="1154" spans="1:54" s="10" customFormat="1" x14ac:dyDescent="0.45">
      <c r="A1154" s="9">
        <v>45756.524699074071</v>
      </c>
      <c r="B1154" s="10">
        <v>412819044</v>
      </c>
      <c r="C1154" s="10" t="s">
        <v>3565</v>
      </c>
      <c r="D1154" s="10">
        <v>10</v>
      </c>
      <c r="E1154" s="10" t="s">
        <v>1672</v>
      </c>
      <c r="F1154" s="10" t="s">
        <v>836</v>
      </c>
      <c r="G1154" s="10">
        <v>3222</v>
      </c>
      <c r="H1154" s="10" t="s">
        <v>2613</v>
      </c>
      <c r="I1154" s="10">
        <v>2001</v>
      </c>
      <c r="J1154" s="10" t="s">
        <v>2614</v>
      </c>
      <c r="K1154" s="10" t="s">
        <v>2615</v>
      </c>
      <c r="L1154" s="10" t="s">
        <v>2616</v>
      </c>
      <c r="M1154" s="10" t="s">
        <v>39</v>
      </c>
      <c r="N1154" s="10" t="s">
        <v>178</v>
      </c>
      <c r="O1154" s="10" t="s">
        <v>674</v>
      </c>
      <c r="P1154" s="10" t="s">
        <v>2617</v>
      </c>
      <c r="Q1154" s="10">
        <v>0</v>
      </c>
      <c r="R1154" s="10">
        <v>43.2</v>
      </c>
      <c r="S1154" s="10">
        <v>76.900000000000006</v>
      </c>
      <c r="T1154" s="10" t="s">
        <v>2618</v>
      </c>
      <c r="U1154" s="10" t="s">
        <v>260</v>
      </c>
      <c r="V1154" s="10" t="s">
        <v>44</v>
      </c>
      <c r="Y1154" s="10">
        <v>1996</v>
      </c>
      <c r="Z1154" s="10">
        <v>5</v>
      </c>
      <c r="AA1154" s="10">
        <v>20</v>
      </c>
      <c r="AB1154" s="10">
        <v>1997</v>
      </c>
      <c r="AC1154" s="10">
        <v>6</v>
      </c>
      <c r="AD1154" s="10">
        <v>5</v>
      </c>
      <c r="AG1154" s="10" t="s">
        <v>613</v>
      </c>
      <c r="AH1154" s="10" t="s">
        <v>2619</v>
      </c>
      <c r="AI1154" s="10" t="s">
        <v>490</v>
      </c>
      <c r="AJ1154" s="10" t="s">
        <v>1152</v>
      </c>
      <c r="AK1154" s="10" t="s">
        <v>2612</v>
      </c>
      <c r="AL1154" s="10" t="b">
        <v>1</v>
      </c>
      <c r="AM1154" s="10" t="b">
        <v>1</v>
      </c>
      <c r="AN1154" s="10" t="s">
        <v>165</v>
      </c>
      <c r="AP1154" t="s">
        <v>3631</v>
      </c>
      <c r="AQ1154" t="s">
        <v>3632</v>
      </c>
      <c r="AR1154" t="s">
        <v>3633</v>
      </c>
      <c r="AS1154" t="s">
        <v>3634</v>
      </c>
      <c r="AT1154" s="44" t="s">
        <v>490</v>
      </c>
      <c r="AU1154" t="s">
        <v>1152</v>
      </c>
      <c r="AV1154" t="s">
        <v>4538</v>
      </c>
      <c r="AW1154" t="s">
        <v>4538</v>
      </c>
      <c r="AX1154" t="s">
        <v>4540</v>
      </c>
      <c r="AY1154" t="s">
        <v>4538</v>
      </c>
      <c r="AZ1154" t="s">
        <v>4539</v>
      </c>
      <c r="BA1154" t="s">
        <v>3630</v>
      </c>
      <c r="BB1154"/>
    </row>
    <row r="1155" spans="1:54" s="10" customFormat="1" x14ac:dyDescent="0.45">
      <c r="A1155" s="9">
        <v>45756.523090277777</v>
      </c>
      <c r="B1155" s="10">
        <v>412819044</v>
      </c>
      <c r="C1155" s="10" t="s">
        <v>3565</v>
      </c>
      <c r="D1155" s="10">
        <v>1</v>
      </c>
      <c r="E1155" s="10" t="s">
        <v>51</v>
      </c>
      <c r="F1155" s="10" t="s">
        <v>836</v>
      </c>
      <c r="G1155" s="10">
        <v>3222</v>
      </c>
      <c r="H1155" s="10" t="s">
        <v>2613</v>
      </c>
      <c r="I1155" s="10">
        <v>2001</v>
      </c>
      <c r="J1155" s="10" t="s">
        <v>2614</v>
      </c>
      <c r="K1155" s="10" t="s">
        <v>2615</v>
      </c>
      <c r="L1155" s="10" t="s">
        <v>2616</v>
      </c>
      <c r="M1155" s="10" t="s">
        <v>39</v>
      </c>
      <c r="N1155" s="10" t="s">
        <v>178</v>
      </c>
      <c r="O1155" s="10" t="s">
        <v>568</v>
      </c>
      <c r="P1155" s="10" t="s">
        <v>2620</v>
      </c>
      <c r="Q1155" s="10">
        <v>0</v>
      </c>
      <c r="R1155" s="10">
        <v>43.216667000000001</v>
      </c>
      <c r="S1155" s="10">
        <v>76.916667000000004</v>
      </c>
      <c r="T1155" s="10" t="s">
        <v>2621</v>
      </c>
      <c r="U1155" s="10" t="s">
        <v>2622</v>
      </c>
      <c r="V1155" s="10" t="s">
        <v>44</v>
      </c>
      <c r="Y1155" s="10">
        <v>1997</v>
      </c>
      <c r="Z1155" s="10">
        <v>6</v>
      </c>
      <c r="AA1155" s="10">
        <v>26</v>
      </c>
      <c r="AG1155" s="10" t="s">
        <v>613</v>
      </c>
      <c r="AI1155" s="10" t="s">
        <v>490</v>
      </c>
      <c r="AJ1155" s="10" t="s">
        <v>1152</v>
      </c>
      <c r="AK1155" s="10" t="s">
        <v>2612</v>
      </c>
      <c r="AL1155" s="10" t="b">
        <v>1</v>
      </c>
      <c r="AM1155" s="10" t="b">
        <v>1</v>
      </c>
      <c r="AN1155" s="10" t="s">
        <v>165</v>
      </c>
      <c r="AP1155" t="s">
        <v>3631</v>
      </c>
      <c r="AQ1155" t="s">
        <v>3632</v>
      </c>
      <c r="AR1155" t="s">
        <v>3633</v>
      </c>
      <c r="AS1155" t="s">
        <v>3634</v>
      </c>
      <c r="AT1155" s="44" t="s">
        <v>490</v>
      </c>
      <c r="AU1155" t="s">
        <v>1152</v>
      </c>
      <c r="AV1155" t="s">
        <v>4538</v>
      </c>
      <c r="AW1155" t="s">
        <v>4538</v>
      </c>
      <c r="AX1155" t="s">
        <v>4540</v>
      </c>
      <c r="AY1155" t="s">
        <v>4538</v>
      </c>
      <c r="AZ1155" t="s">
        <v>4539</v>
      </c>
      <c r="BA1155" t="s">
        <v>3630</v>
      </c>
      <c r="BB1155"/>
    </row>
    <row r="1156" spans="1:54" s="10" customFormat="1" x14ac:dyDescent="0.45">
      <c r="A1156" s="9">
        <v>45756.521203703713</v>
      </c>
      <c r="B1156" s="10">
        <v>412819044</v>
      </c>
      <c r="C1156" s="10" t="s">
        <v>3565</v>
      </c>
      <c r="D1156" s="10">
        <v>1</v>
      </c>
      <c r="E1156" s="10" t="s">
        <v>51</v>
      </c>
      <c r="F1156" s="10" t="s">
        <v>836</v>
      </c>
      <c r="G1156" s="10">
        <v>3222</v>
      </c>
      <c r="H1156" s="10" t="s">
        <v>2613</v>
      </c>
      <c r="I1156" s="10">
        <v>2001</v>
      </c>
      <c r="J1156" s="10" t="s">
        <v>2614</v>
      </c>
      <c r="K1156" s="10" t="s">
        <v>2615</v>
      </c>
      <c r="L1156" s="10" t="s">
        <v>2616</v>
      </c>
      <c r="M1156" s="10" t="s">
        <v>39</v>
      </c>
      <c r="N1156" s="10" t="s">
        <v>178</v>
      </c>
      <c r="O1156" s="10" t="s">
        <v>568</v>
      </c>
      <c r="P1156" s="10" t="s">
        <v>2623</v>
      </c>
      <c r="Q1156" s="10">
        <v>0</v>
      </c>
      <c r="R1156" s="10">
        <v>43.630254999999998</v>
      </c>
      <c r="S1156" s="10">
        <v>75.204189999999997</v>
      </c>
      <c r="T1156" s="10" t="s">
        <v>2624</v>
      </c>
      <c r="U1156" s="10" t="s">
        <v>2625</v>
      </c>
      <c r="V1156" s="10" t="s">
        <v>106</v>
      </c>
      <c r="X1156" s="10">
        <v>2000</v>
      </c>
      <c r="Y1156" s="10">
        <v>1988</v>
      </c>
      <c r="Z1156" s="10">
        <v>5</v>
      </c>
      <c r="AA1156" s="10">
        <v>10</v>
      </c>
      <c r="AE1156" s="10" t="s">
        <v>2626</v>
      </c>
      <c r="AG1156" s="10" t="s">
        <v>2627</v>
      </c>
      <c r="AI1156" s="10" t="s">
        <v>490</v>
      </c>
      <c r="AJ1156" s="10" t="s">
        <v>1152</v>
      </c>
      <c r="AK1156" s="10" t="s">
        <v>2612</v>
      </c>
      <c r="AL1156" s="10" t="b">
        <v>1</v>
      </c>
      <c r="AM1156" s="10" t="b">
        <v>1</v>
      </c>
      <c r="AN1156" s="10" t="s">
        <v>165</v>
      </c>
      <c r="AP1156" t="s">
        <v>3631</v>
      </c>
      <c r="AQ1156" t="s">
        <v>3632</v>
      </c>
      <c r="AR1156" t="s">
        <v>3633</v>
      </c>
      <c r="AS1156" t="s">
        <v>3634</v>
      </c>
      <c r="AT1156" s="44" t="s">
        <v>490</v>
      </c>
      <c r="AU1156" t="s">
        <v>1152</v>
      </c>
      <c r="AV1156" t="s">
        <v>4538</v>
      </c>
      <c r="AW1156" t="s">
        <v>4538</v>
      </c>
      <c r="AX1156" t="s">
        <v>4540</v>
      </c>
      <c r="AY1156" t="s">
        <v>4538</v>
      </c>
      <c r="AZ1156" t="s">
        <v>4539</v>
      </c>
      <c r="BA1156" t="s">
        <v>3630</v>
      </c>
      <c r="BB1156"/>
    </row>
    <row r="1157" spans="1:54" s="10" customFormat="1" x14ac:dyDescent="0.45">
      <c r="A1157" s="9">
        <v>45756.517881944441</v>
      </c>
      <c r="B1157" s="10">
        <v>412819044</v>
      </c>
      <c r="C1157" s="10" t="s">
        <v>3565</v>
      </c>
      <c r="D1157" s="10">
        <v>1</v>
      </c>
      <c r="E1157" s="10" t="s">
        <v>51</v>
      </c>
      <c r="F1157" s="10" t="s">
        <v>836</v>
      </c>
      <c r="G1157" s="10">
        <v>3222</v>
      </c>
      <c r="H1157" s="10" t="s">
        <v>2613</v>
      </c>
      <c r="I1157" s="10">
        <v>2001</v>
      </c>
      <c r="J1157" s="10" t="s">
        <v>2614</v>
      </c>
      <c r="K1157" s="10" t="s">
        <v>2615</v>
      </c>
      <c r="L1157" s="10" t="s">
        <v>2616</v>
      </c>
      <c r="M1157" s="10" t="s">
        <v>39</v>
      </c>
      <c r="N1157" s="10" t="s">
        <v>77</v>
      </c>
      <c r="O1157" s="10" t="s">
        <v>674</v>
      </c>
      <c r="P1157" s="10" t="s">
        <v>2617</v>
      </c>
      <c r="Q1157" s="10">
        <v>0</v>
      </c>
      <c r="R1157" s="10">
        <v>43.2</v>
      </c>
      <c r="S1157" s="10">
        <v>76.900000000000006</v>
      </c>
      <c r="T1157" s="10" t="s">
        <v>2618</v>
      </c>
      <c r="U1157" s="10" t="s">
        <v>260</v>
      </c>
      <c r="V1157" s="10" t="s">
        <v>44</v>
      </c>
      <c r="Y1157" s="10">
        <v>1996</v>
      </c>
      <c r="Z1157" s="10">
        <v>5</v>
      </c>
      <c r="AA1157" s="10">
        <v>20</v>
      </c>
      <c r="AB1157" s="10">
        <v>1997</v>
      </c>
      <c r="AC1157" s="10">
        <v>6</v>
      </c>
      <c r="AD1157" s="10">
        <v>5</v>
      </c>
      <c r="AG1157" s="10" t="s">
        <v>613</v>
      </c>
      <c r="AI1157" s="10" t="s">
        <v>490</v>
      </c>
      <c r="AJ1157" s="10" t="s">
        <v>1152</v>
      </c>
      <c r="AK1157" s="10" t="s">
        <v>2612</v>
      </c>
      <c r="AL1157" s="10" t="b">
        <v>1</v>
      </c>
      <c r="AM1157" s="10" t="b">
        <v>1</v>
      </c>
      <c r="AN1157" s="10" t="s">
        <v>462</v>
      </c>
      <c r="AP1157" t="s">
        <v>3631</v>
      </c>
      <c r="AQ1157" t="s">
        <v>3632</v>
      </c>
      <c r="AR1157" t="s">
        <v>3633</v>
      </c>
      <c r="AS1157" t="s">
        <v>3634</v>
      </c>
      <c r="AT1157" s="28" t="s">
        <v>490</v>
      </c>
      <c r="AU1157" t="s">
        <v>1152</v>
      </c>
      <c r="AV1157" t="s">
        <v>4538</v>
      </c>
      <c r="AW1157" t="s">
        <v>4538</v>
      </c>
      <c r="AX1157" t="s">
        <v>4540</v>
      </c>
      <c r="AY1157" t="s">
        <v>4538</v>
      </c>
      <c r="AZ1157" t="s">
        <v>4539</v>
      </c>
      <c r="BA1157" t="s">
        <v>3630</v>
      </c>
      <c r="BB1157" t="s">
        <v>4724</v>
      </c>
    </row>
    <row r="1158" spans="1:54" s="10" customFormat="1" x14ac:dyDescent="0.45">
      <c r="A1158" s="9">
        <v>45756.507430555561</v>
      </c>
      <c r="B1158" s="10">
        <v>412819044</v>
      </c>
      <c r="C1158" s="10" t="s">
        <v>3565</v>
      </c>
      <c r="D1158" s="10">
        <v>1</v>
      </c>
      <c r="E1158" s="10" t="s">
        <v>51</v>
      </c>
      <c r="F1158" s="10" t="s">
        <v>836</v>
      </c>
      <c r="G1158" s="10">
        <v>3200</v>
      </c>
      <c r="H1158" s="10" t="s">
        <v>2632</v>
      </c>
      <c r="I1158" s="10">
        <v>2002</v>
      </c>
      <c r="J1158" s="10" t="s">
        <v>2633</v>
      </c>
      <c r="K1158" s="10" t="s">
        <v>2634</v>
      </c>
      <c r="L1158" s="10" t="s">
        <v>2635</v>
      </c>
      <c r="M1158" s="10" t="s">
        <v>39</v>
      </c>
      <c r="N1158" s="10" t="s">
        <v>77</v>
      </c>
      <c r="O1158" s="10" t="s">
        <v>568</v>
      </c>
      <c r="P1158" s="10" t="s">
        <v>2628</v>
      </c>
      <c r="Q1158" s="10">
        <v>0</v>
      </c>
      <c r="R1158" s="10">
        <v>43.391807</v>
      </c>
      <c r="S1158" s="10">
        <v>79.035264999999995</v>
      </c>
      <c r="T1158" s="10" t="s">
        <v>2629</v>
      </c>
      <c r="U1158" s="10" t="s">
        <v>2630</v>
      </c>
      <c r="V1158" s="10" t="s">
        <v>106</v>
      </c>
      <c r="W1158" s="10" t="s">
        <v>2272</v>
      </c>
      <c r="X1158" s="10">
        <v>2500</v>
      </c>
      <c r="Y1158" s="10">
        <v>1989</v>
      </c>
      <c r="Z1158" s="10">
        <v>10</v>
      </c>
      <c r="AA1158" s="10">
        <v>2</v>
      </c>
      <c r="AG1158" s="10" t="s">
        <v>566</v>
      </c>
      <c r="AI1158" s="10" t="s">
        <v>48</v>
      </c>
      <c r="AJ1158" s="10" t="s">
        <v>970</v>
      </c>
      <c r="AK1158" s="10" t="s">
        <v>2631</v>
      </c>
      <c r="AL1158" s="10" t="b">
        <v>1</v>
      </c>
      <c r="AM1158" s="10" t="b">
        <v>0</v>
      </c>
      <c r="AP1158" t="s">
        <v>3631</v>
      </c>
      <c r="AQ1158" t="s">
        <v>3632</v>
      </c>
      <c r="AR1158" t="s">
        <v>3633</v>
      </c>
      <c r="AS1158" t="s">
        <v>3634</v>
      </c>
      <c r="AT1158" s="44" t="s">
        <v>48</v>
      </c>
      <c r="AU1158" t="s">
        <v>970</v>
      </c>
      <c r="AV1158" t="s">
        <v>4541</v>
      </c>
      <c r="AW1158" t="s">
        <v>4541</v>
      </c>
      <c r="AX1158" t="s">
        <v>4543</v>
      </c>
      <c r="AY1158" t="s">
        <v>4541</v>
      </c>
      <c r="AZ1158" t="s">
        <v>4542</v>
      </c>
      <c r="BA1158" t="s">
        <v>3630</v>
      </c>
      <c r="BB1158"/>
    </row>
    <row r="1159" spans="1:54" s="10" customFormat="1" x14ac:dyDescent="0.45">
      <c r="A1159" s="9">
        <v>45756.503159722233</v>
      </c>
      <c r="B1159" s="10">
        <v>412819044</v>
      </c>
      <c r="C1159" s="10" t="s">
        <v>3565</v>
      </c>
      <c r="D1159" s="10">
        <v>1</v>
      </c>
      <c r="E1159" s="10" t="s">
        <v>65</v>
      </c>
      <c r="F1159" s="10" t="s">
        <v>836</v>
      </c>
      <c r="G1159" s="10">
        <v>3200</v>
      </c>
      <c r="H1159" s="10" t="s">
        <v>2632</v>
      </c>
      <c r="I1159" s="10">
        <v>2002</v>
      </c>
      <c r="J1159" s="10" t="s">
        <v>2633</v>
      </c>
      <c r="K1159" s="10" t="s">
        <v>2634</v>
      </c>
      <c r="L1159" s="10" t="s">
        <v>2635</v>
      </c>
      <c r="M1159" s="10" t="s">
        <v>39</v>
      </c>
      <c r="N1159" s="10" t="s">
        <v>77</v>
      </c>
      <c r="O1159" s="10" t="s">
        <v>2636</v>
      </c>
      <c r="P1159" s="10" t="s">
        <v>2260</v>
      </c>
      <c r="Q1159" s="10">
        <v>0</v>
      </c>
      <c r="R1159" s="10">
        <v>44.035131</v>
      </c>
      <c r="S1159" s="10">
        <v>79.515919999999994</v>
      </c>
      <c r="T1159" s="10" t="s">
        <v>2637</v>
      </c>
      <c r="U1159" s="10" t="s">
        <v>2638</v>
      </c>
      <c r="V1159" s="10" t="s">
        <v>106</v>
      </c>
      <c r="X1159" s="10">
        <v>1000</v>
      </c>
      <c r="Y1159" s="10">
        <v>1983</v>
      </c>
      <c r="Z1159" s="10">
        <v>10</v>
      </c>
      <c r="AA1159" s="10">
        <v>20</v>
      </c>
      <c r="AG1159" s="10" t="s">
        <v>1881</v>
      </c>
      <c r="AI1159" s="10" t="s">
        <v>48</v>
      </c>
      <c r="AJ1159" s="10" t="s">
        <v>970</v>
      </c>
      <c r="AK1159" s="10" t="s">
        <v>2631</v>
      </c>
      <c r="AL1159" s="10" t="b">
        <v>1</v>
      </c>
      <c r="AM1159" s="10" t="b">
        <v>0</v>
      </c>
      <c r="AP1159" t="s">
        <v>3631</v>
      </c>
      <c r="AQ1159" t="s">
        <v>3632</v>
      </c>
      <c r="AR1159" t="s">
        <v>3633</v>
      </c>
      <c r="AS1159" t="s">
        <v>3634</v>
      </c>
      <c r="AT1159" s="44" t="s">
        <v>48</v>
      </c>
      <c r="AU1159" t="s">
        <v>970</v>
      </c>
      <c r="AV1159" t="s">
        <v>4541</v>
      </c>
      <c r="AW1159" t="s">
        <v>4541</v>
      </c>
      <c r="AX1159" t="s">
        <v>4543</v>
      </c>
      <c r="AY1159" t="s">
        <v>4541</v>
      </c>
      <c r="AZ1159" t="s">
        <v>4542</v>
      </c>
      <c r="BA1159" t="s">
        <v>3630</v>
      </c>
      <c r="BB1159"/>
    </row>
    <row r="1160" spans="1:54" s="10" customFormat="1" x14ac:dyDescent="0.45">
      <c r="A1160" s="9">
        <v>45756.500335648147</v>
      </c>
      <c r="B1160" s="10">
        <v>412819044</v>
      </c>
      <c r="C1160" s="10" t="s">
        <v>3565</v>
      </c>
      <c r="D1160" s="10">
        <v>1</v>
      </c>
      <c r="E1160" s="10" t="s">
        <v>51</v>
      </c>
      <c r="F1160" s="10" t="s">
        <v>1810</v>
      </c>
      <c r="G1160" s="10">
        <v>3200</v>
      </c>
      <c r="H1160" s="10" t="s">
        <v>2632</v>
      </c>
      <c r="I1160" s="10">
        <v>2002</v>
      </c>
      <c r="J1160" s="10" t="s">
        <v>2633</v>
      </c>
      <c r="K1160" s="10" t="s">
        <v>2634</v>
      </c>
      <c r="L1160" s="10" t="s">
        <v>2635</v>
      </c>
      <c r="M1160" s="10" t="s">
        <v>39</v>
      </c>
      <c r="N1160" s="10" t="s">
        <v>77</v>
      </c>
      <c r="O1160" s="10" t="s">
        <v>2636</v>
      </c>
      <c r="P1160" s="10" t="s">
        <v>2639</v>
      </c>
      <c r="Q1160" s="10">
        <v>0</v>
      </c>
      <c r="R1160" s="10">
        <v>45.835878000000001</v>
      </c>
      <c r="S1160" s="10">
        <v>80.619457999999995</v>
      </c>
      <c r="T1160" s="10" t="s">
        <v>2640</v>
      </c>
      <c r="U1160" s="10" t="s">
        <v>2641</v>
      </c>
      <c r="V1160" s="10" t="s">
        <v>106</v>
      </c>
      <c r="X1160" s="10">
        <v>1500</v>
      </c>
      <c r="Y1160" s="10">
        <v>1990</v>
      </c>
      <c r="Z1160" s="10">
        <v>10</v>
      </c>
      <c r="AA1160" s="10">
        <v>3</v>
      </c>
      <c r="AG1160" s="10" t="s">
        <v>2642</v>
      </c>
      <c r="AI1160" s="10" t="s">
        <v>48</v>
      </c>
      <c r="AJ1160" s="10" t="s">
        <v>970</v>
      </c>
      <c r="AK1160" s="10" t="s">
        <v>2631</v>
      </c>
      <c r="AL1160" s="10" t="b">
        <v>1</v>
      </c>
      <c r="AM1160" s="10" t="b">
        <v>0</v>
      </c>
      <c r="AP1160" t="s">
        <v>3631</v>
      </c>
      <c r="AQ1160" t="s">
        <v>3632</v>
      </c>
      <c r="AR1160" t="s">
        <v>3633</v>
      </c>
      <c r="AS1160" t="s">
        <v>3634</v>
      </c>
      <c r="AT1160" s="44" t="s">
        <v>48</v>
      </c>
      <c r="AU1160" t="s">
        <v>970</v>
      </c>
      <c r="AV1160" t="s">
        <v>4541</v>
      </c>
      <c r="AW1160" t="s">
        <v>4541</v>
      </c>
      <c r="AX1160" t="s">
        <v>4543</v>
      </c>
      <c r="AY1160" t="s">
        <v>4541</v>
      </c>
      <c r="AZ1160" t="s">
        <v>4542</v>
      </c>
      <c r="BA1160" t="s">
        <v>3630</v>
      </c>
      <c r="BB1160"/>
    </row>
    <row r="1161" spans="1:54" s="10" customFormat="1" x14ac:dyDescent="0.45">
      <c r="A1161" s="9">
        <v>45756.492106481477</v>
      </c>
      <c r="B1161" s="10">
        <v>412819044</v>
      </c>
      <c r="C1161" s="10" t="s">
        <v>3565</v>
      </c>
      <c r="D1161" s="10">
        <v>1</v>
      </c>
      <c r="E1161" s="10" t="s">
        <v>65</v>
      </c>
      <c r="F1161" s="10" t="s">
        <v>836</v>
      </c>
      <c r="G1161" s="10">
        <v>3200</v>
      </c>
      <c r="H1161" s="10" t="s">
        <v>2632</v>
      </c>
      <c r="I1161" s="10">
        <v>2002</v>
      </c>
      <c r="J1161" s="10" t="s">
        <v>2633</v>
      </c>
      <c r="K1161" s="10" t="s">
        <v>2634</v>
      </c>
      <c r="L1161" s="10" t="s">
        <v>2635</v>
      </c>
      <c r="M1161" s="10" t="s">
        <v>39</v>
      </c>
      <c r="N1161" s="10" t="s">
        <v>2643</v>
      </c>
      <c r="O1161" s="10" t="s">
        <v>931</v>
      </c>
      <c r="P1161" s="10" t="s">
        <v>2644</v>
      </c>
      <c r="Q1161" s="10">
        <v>0</v>
      </c>
      <c r="T1161" s="10" t="s">
        <v>3583</v>
      </c>
      <c r="U1161" s="10" t="s">
        <v>3584</v>
      </c>
      <c r="V1161" s="10" t="s">
        <v>106</v>
      </c>
      <c r="W1161" s="10" t="s">
        <v>3585</v>
      </c>
      <c r="Y1161" s="10">
        <v>1988</v>
      </c>
      <c r="Z1161" s="10">
        <v>6</v>
      </c>
      <c r="AG1161" s="10" t="s">
        <v>2645</v>
      </c>
      <c r="AI1161" s="10" t="s">
        <v>48</v>
      </c>
      <c r="AJ1161" s="10" t="s">
        <v>970</v>
      </c>
      <c r="AK1161" s="10" t="s">
        <v>2631</v>
      </c>
      <c r="AL1161" s="10" t="b">
        <v>1</v>
      </c>
      <c r="AM1161" s="10" t="b">
        <v>0</v>
      </c>
      <c r="AP1161" t="s">
        <v>3631</v>
      </c>
      <c r="AQ1161" t="s">
        <v>3632</v>
      </c>
      <c r="AR1161" t="s">
        <v>3633</v>
      </c>
      <c r="AS1161" t="s">
        <v>3634</v>
      </c>
      <c r="AT1161" s="44" t="s">
        <v>48</v>
      </c>
      <c r="AU1161" t="s">
        <v>970</v>
      </c>
      <c r="AV1161" t="s">
        <v>4541</v>
      </c>
      <c r="AW1161" t="s">
        <v>4541</v>
      </c>
      <c r="AX1161" t="s">
        <v>4543</v>
      </c>
      <c r="AY1161" t="s">
        <v>4541</v>
      </c>
      <c r="AZ1161" t="s">
        <v>4542</v>
      </c>
      <c r="BA1161" t="s">
        <v>3630</v>
      </c>
      <c r="BB1161"/>
    </row>
    <row r="1162" spans="1:54" s="12" customFormat="1" x14ac:dyDescent="0.45">
      <c r="A1162" s="11">
        <v>45756.358043981483</v>
      </c>
      <c r="B1162" s="12">
        <v>950994899</v>
      </c>
      <c r="C1162" s="12" t="s">
        <v>3568</v>
      </c>
      <c r="D1162" s="12">
        <v>2</v>
      </c>
      <c r="E1162" s="12" t="s">
        <v>247</v>
      </c>
      <c r="G1162" s="12">
        <v>3792</v>
      </c>
      <c r="H1162" s="12" t="s">
        <v>53</v>
      </c>
      <c r="I1162" s="12">
        <v>1995</v>
      </c>
      <c r="J1162" s="12" t="s">
        <v>2080</v>
      </c>
      <c r="K1162" s="12" t="s">
        <v>2081</v>
      </c>
      <c r="L1162" s="12" t="s">
        <v>2082</v>
      </c>
      <c r="M1162" s="12" t="s">
        <v>1277</v>
      </c>
      <c r="N1162" s="12" t="s">
        <v>2646</v>
      </c>
      <c r="O1162" s="12" t="s">
        <v>2647</v>
      </c>
      <c r="P1162" s="12" t="s">
        <v>2648</v>
      </c>
      <c r="Q1162" s="12">
        <v>0</v>
      </c>
      <c r="R1162" s="12">
        <v>44.160969999999999</v>
      </c>
      <c r="S1162" s="12">
        <v>76.099260000000001</v>
      </c>
      <c r="T1162" s="12" t="s">
        <v>2649</v>
      </c>
      <c r="U1162" s="12" t="s">
        <v>2650</v>
      </c>
      <c r="V1162" s="12" t="s">
        <v>106</v>
      </c>
      <c r="W1162" s="12" t="s">
        <v>1888</v>
      </c>
      <c r="X1162" s="12">
        <v>1000</v>
      </c>
      <c r="Y1162" s="12">
        <v>1986</v>
      </c>
      <c r="Z1162" s="12">
        <v>6</v>
      </c>
      <c r="AA1162" s="12">
        <v>20</v>
      </c>
      <c r="AG1162" s="12" t="s">
        <v>2651</v>
      </c>
      <c r="AI1162" s="12" t="s">
        <v>48</v>
      </c>
      <c r="AJ1162" s="12" t="s">
        <v>2078</v>
      </c>
      <c r="AK1162" s="12" t="s">
        <v>2079</v>
      </c>
      <c r="AL1162" s="12" t="b">
        <v>1</v>
      </c>
      <c r="AM1162" s="12" t="b">
        <v>1</v>
      </c>
      <c r="AN1162" s="12" t="s">
        <v>165</v>
      </c>
      <c r="AP1162" t="s">
        <v>3631</v>
      </c>
      <c r="AQ1162" t="s">
        <v>3632</v>
      </c>
      <c r="AR1162" t="s">
        <v>3633</v>
      </c>
      <c r="AS1162" t="s">
        <v>3634</v>
      </c>
      <c r="AT1162" s="44" t="s">
        <v>48</v>
      </c>
      <c r="AU1162" t="s">
        <v>2078</v>
      </c>
      <c r="AV1162" t="s">
        <v>4449</v>
      </c>
      <c r="AW1162" t="s">
        <v>4449</v>
      </c>
      <c r="AX1162" t="s">
        <v>4321</v>
      </c>
      <c r="AY1162" t="s">
        <v>4449</v>
      </c>
      <c r="AZ1162" t="s">
        <v>4450</v>
      </c>
      <c r="BA1162" t="s">
        <v>3630</v>
      </c>
      <c r="BB1162"/>
    </row>
    <row r="1163" spans="1:54" s="12" customFormat="1" x14ac:dyDescent="0.45">
      <c r="A1163" s="11">
        <v>45756.355543981481</v>
      </c>
      <c r="B1163" s="12">
        <v>950994899</v>
      </c>
      <c r="C1163" s="12" t="s">
        <v>3568</v>
      </c>
      <c r="D1163" s="12">
        <v>1</v>
      </c>
      <c r="E1163" s="12" t="s">
        <v>65</v>
      </c>
      <c r="G1163" s="12">
        <v>3792</v>
      </c>
      <c r="H1163" s="12" t="s">
        <v>53</v>
      </c>
      <c r="I1163" s="12">
        <v>1995</v>
      </c>
      <c r="J1163" s="12" t="s">
        <v>2080</v>
      </c>
      <c r="K1163" s="12" t="s">
        <v>2081</v>
      </c>
      <c r="L1163" s="12" t="s">
        <v>2082</v>
      </c>
      <c r="M1163" s="12" t="s">
        <v>1277</v>
      </c>
      <c r="N1163" s="12" t="s">
        <v>2646</v>
      </c>
      <c r="O1163" s="12" t="s">
        <v>893</v>
      </c>
      <c r="P1163" s="12" t="s">
        <v>2652</v>
      </c>
      <c r="Q1163" s="12">
        <v>0</v>
      </c>
      <c r="R1163" s="12">
        <v>43.314399999999999</v>
      </c>
      <c r="S1163" s="12">
        <v>75.681700000000006</v>
      </c>
      <c r="T1163" s="12" t="s">
        <v>1913</v>
      </c>
      <c r="U1163" s="12" t="s">
        <v>1914</v>
      </c>
      <c r="V1163" s="12" t="s">
        <v>106</v>
      </c>
      <c r="W1163" s="12" t="s">
        <v>1888</v>
      </c>
      <c r="X1163" s="12">
        <v>2500</v>
      </c>
      <c r="Y1163" s="12">
        <v>1991</v>
      </c>
      <c r="Z1163" s="12">
        <v>5</v>
      </c>
      <c r="AA1163" s="12">
        <v>13</v>
      </c>
      <c r="AG1163" s="12" t="s">
        <v>1535</v>
      </c>
      <c r="AI1163" s="12" t="s">
        <v>48</v>
      </c>
      <c r="AJ1163" s="12" t="s">
        <v>2078</v>
      </c>
      <c r="AK1163" s="12" t="s">
        <v>2079</v>
      </c>
      <c r="AL1163" s="12" t="b">
        <v>1</v>
      </c>
      <c r="AM1163" s="12" t="b">
        <v>1</v>
      </c>
      <c r="AN1163" s="12" t="s">
        <v>165</v>
      </c>
      <c r="AP1163" t="s">
        <v>3631</v>
      </c>
      <c r="AQ1163" t="s">
        <v>3632</v>
      </c>
      <c r="AR1163" t="s">
        <v>3633</v>
      </c>
      <c r="AS1163" t="s">
        <v>3634</v>
      </c>
      <c r="AT1163" s="44" t="s">
        <v>48</v>
      </c>
      <c r="AU1163" t="s">
        <v>2078</v>
      </c>
      <c r="AV1163" t="s">
        <v>4449</v>
      </c>
      <c r="AW1163" t="s">
        <v>4449</v>
      </c>
      <c r="AX1163" t="s">
        <v>4321</v>
      </c>
      <c r="AY1163" t="s">
        <v>4449</v>
      </c>
      <c r="AZ1163" t="s">
        <v>4450</v>
      </c>
      <c r="BA1163" t="s">
        <v>3630</v>
      </c>
      <c r="BB1163"/>
    </row>
    <row r="1164" spans="1:54" s="12" customFormat="1" x14ac:dyDescent="0.45">
      <c r="A1164" s="11">
        <v>45756.354270833333</v>
      </c>
      <c r="B1164" s="12">
        <v>950994899</v>
      </c>
      <c r="C1164" s="12" t="s">
        <v>3568</v>
      </c>
      <c r="D1164" s="12">
        <v>1</v>
      </c>
      <c r="E1164" s="12" t="s">
        <v>51</v>
      </c>
      <c r="G1164" s="12">
        <v>3792</v>
      </c>
      <c r="H1164" s="12" t="s">
        <v>53</v>
      </c>
      <c r="I1164" s="12">
        <v>1995</v>
      </c>
      <c r="J1164" s="12" t="s">
        <v>2080</v>
      </c>
      <c r="K1164" s="12" t="s">
        <v>2081</v>
      </c>
      <c r="L1164" s="12" t="s">
        <v>2082</v>
      </c>
      <c r="M1164" s="12" t="s">
        <v>1277</v>
      </c>
      <c r="N1164" s="12" t="s">
        <v>2646</v>
      </c>
      <c r="O1164" s="12" t="s">
        <v>893</v>
      </c>
      <c r="P1164" s="12" t="s">
        <v>2653</v>
      </c>
      <c r="Q1164" s="12">
        <v>0</v>
      </c>
      <c r="R1164" s="12">
        <v>43.048000000000002</v>
      </c>
      <c r="S1164" s="12">
        <v>74.714100000000002</v>
      </c>
      <c r="T1164" s="12" t="s">
        <v>1920</v>
      </c>
      <c r="U1164" s="12" t="s">
        <v>1921</v>
      </c>
      <c r="V1164" s="12" t="s">
        <v>106</v>
      </c>
      <c r="X1164" s="12">
        <v>2500</v>
      </c>
      <c r="Y1164" s="12">
        <v>1984</v>
      </c>
      <c r="Z1164" s="12">
        <v>4</v>
      </c>
      <c r="AA1164" s="12">
        <v>24</v>
      </c>
      <c r="AG1164" s="12" t="s">
        <v>2654</v>
      </c>
      <c r="AI1164" s="12" t="s">
        <v>48</v>
      </c>
      <c r="AJ1164" s="12" t="s">
        <v>2078</v>
      </c>
      <c r="AK1164" s="12" t="s">
        <v>2079</v>
      </c>
      <c r="AL1164" s="12" t="b">
        <v>1</v>
      </c>
      <c r="AM1164" s="12" t="b">
        <v>1</v>
      </c>
      <c r="AN1164" s="12" t="s">
        <v>165</v>
      </c>
      <c r="AP1164" t="s">
        <v>3631</v>
      </c>
      <c r="AQ1164" t="s">
        <v>3632</v>
      </c>
      <c r="AR1164" t="s">
        <v>3633</v>
      </c>
      <c r="AS1164" t="s">
        <v>3634</v>
      </c>
      <c r="AT1164" s="44" t="s">
        <v>48</v>
      </c>
      <c r="AU1164" t="s">
        <v>2078</v>
      </c>
      <c r="AV1164" t="s">
        <v>4449</v>
      </c>
      <c r="AW1164" t="s">
        <v>4449</v>
      </c>
      <c r="AX1164" t="s">
        <v>4321</v>
      </c>
      <c r="AY1164" t="s">
        <v>4449</v>
      </c>
      <c r="AZ1164" t="s">
        <v>4450</v>
      </c>
      <c r="BA1164" t="s">
        <v>3630</v>
      </c>
      <c r="BB1164"/>
    </row>
    <row r="1165" spans="1:54" s="12" customFormat="1" x14ac:dyDescent="0.45">
      <c r="A1165" s="11">
        <v>45756.349328703713</v>
      </c>
      <c r="B1165" s="12">
        <v>950994899</v>
      </c>
      <c r="C1165" s="12" t="s">
        <v>3568</v>
      </c>
      <c r="D1165" s="12">
        <v>1</v>
      </c>
      <c r="E1165" s="12" t="s">
        <v>65</v>
      </c>
      <c r="G1165" s="12">
        <v>3792</v>
      </c>
      <c r="H1165" s="12" t="s">
        <v>53</v>
      </c>
      <c r="I1165" s="12">
        <v>1995</v>
      </c>
      <c r="J1165" s="12" t="s">
        <v>2080</v>
      </c>
      <c r="K1165" s="12" t="s">
        <v>2081</v>
      </c>
      <c r="L1165" s="12" t="s">
        <v>2082</v>
      </c>
      <c r="M1165" s="12" t="s">
        <v>1277</v>
      </c>
      <c r="N1165" s="12" t="s">
        <v>2655</v>
      </c>
      <c r="O1165" s="12" t="s">
        <v>2656</v>
      </c>
      <c r="P1165" s="12" t="s">
        <v>2657</v>
      </c>
      <c r="Q1165" s="12">
        <v>0</v>
      </c>
      <c r="R1165" s="12">
        <v>45.462339999999998</v>
      </c>
      <c r="S1165" s="12">
        <v>78.247240000000005</v>
      </c>
      <c r="T1165" s="12" t="s">
        <v>2658</v>
      </c>
      <c r="U1165" s="12" t="s">
        <v>2659</v>
      </c>
      <c r="V1165" s="12" t="s">
        <v>106</v>
      </c>
      <c r="X1165" s="12">
        <v>2000</v>
      </c>
      <c r="Y1165" s="12">
        <v>1988</v>
      </c>
      <c r="Z1165" s="12">
        <v>7</v>
      </c>
      <c r="AA1165" s="12">
        <v>26</v>
      </c>
      <c r="AG1165" s="12" t="s">
        <v>1535</v>
      </c>
      <c r="AI1165" s="12" t="s">
        <v>48</v>
      </c>
      <c r="AJ1165" s="12" t="s">
        <v>2078</v>
      </c>
      <c r="AK1165" s="12" t="s">
        <v>2660</v>
      </c>
      <c r="AL1165" s="12" t="b">
        <v>1</v>
      </c>
      <c r="AM1165" s="12" t="b">
        <v>0</v>
      </c>
      <c r="AP1165" t="s">
        <v>3631</v>
      </c>
      <c r="AQ1165" t="s">
        <v>3632</v>
      </c>
      <c r="AR1165" t="s">
        <v>3633</v>
      </c>
      <c r="AS1165" t="s">
        <v>3634</v>
      </c>
      <c r="AT1165" s="44" t="s">
        <v>48</v>
      </c>
      <c r="AU1165" t="s">
        <v>2078</v>
      </c>
      <c r="AV1165" t="s">
        <v>4544</v>
      </c>
      <c r="AW1165" t="s">
        <v>4544</v>
      </c>
      <c r="AX1165" t="s">
        <v>4546</v>
      </c>
      <c r="AY1165" t="s">
        <v>4544</v>
      </c>
      <c r="AZ1165" t="s">
        <v>4545</v>
      </c>
      <c r="BA1165" t="s">
        <v>3630</v>
      </c>
      <c r="BB1165"/>
    </row>
    <row r="1166" spans="1:54" s="12" customFormat="1" x14ac:dyDescent="0.45">
      <c r="A1166" s="11">
        <v>45754.840601851851</v>
      </c>
      <c r="B1166" s="12">
        <v>950994899</v>
      </c>
      <c r="C1166" s="12" t="s">
        <v>3568</v>
      </c>
      <c r="D1166" s="12">
        <v>1</v>
      </c>
      <c r="E1166" s="12" t="s">
        <v>65</v>
      </c>
      <c r="G1166" s="12">
        <v>3792</v>
      </c>
      <c r="H1166" s="12" t="s">
        <v>53</v>
      </c>
      <c r="I1166" s="12">
        <v>1995</v>
      </c>
      <c r="J1166" s="12" t="s">
        <v>2080</v>
      </c>
      <c r="K1166" s="12" t="s">
        <v>2081</v>
      </c>
      <c r="L1166" s="12" t="s">
        <v>2082</v>
      </c>
      <c r="M1166" s="12" t="s">
        <v>1277</v>
      </c>
      <c r="N1166" s="12" t="s">
        <v>2655</v>
      </c>
      <c r="O1166" s="12" t="s">
        <v>2661</v>
      </c>
      <c r="P1166" s="12" t="s">
        <v>2662</v>
      </c>
      <c r="Q1166" s="12">
        <v>0</v>
      </c>
      <c r="R1166" s="12">
        <v>46.214500000000001</v>
      </c>
      <c r="S1166" s="12">
        <v>78.744</v>
      </c>
      <c r="T1166" s="12" t="s">
        <v>2663</v>
      </c>
      <c r="U1166" s="12" t="s">
        <v>2664</v>
      </c>
      <c r="V1166" s="12" t="s">
        <v>106</v>
      </c>
      <c r="X1166" s="12">
        <v>3000</v>
      </c>
      <c r="Y1166" s="12">
        <v>1988</v>
      </c>
      <c r="Z1166" s="12">
        <v>8</v>
      </c>
      <c r="AA1166" s="12">
        <v>2</v>
      </c>
      <c r="AG1166" s="12" t="s">
        <v>2665</v>
      </c>
      <c r="AI1166" s="12" t="s">
        <v>48</v>
      </c>
      <c r="AJ1166" s="12" t="s">
        <v>2078</v>
      </c>
      <c r="AK1166" s="12" t="s">
        <v>2660</v>
      </c>
      <c r="AL1166" s="12" t="b">
        <v>1</v>
      </c>
      <c r="AM1166" s="12" t="b">
        <v>0</v>
      </c>
      <c r="AP1166" t="s">
        <v>3631</v>
      </c>
      <c r="AQ1166" t="s">
        <v>3632</v>
      </c>
      <c r="AR1166" t="s">
        <v>3633</v>
      </c>
      <c r="AS1166" t="s">
        <v>3634</v>
      </c>
      <c r="AT1166" s="44" t="s">
        <v>48</v>
      </c>
      <c r="AU1166" t="s">
        <v>2078</v>
      </c>
      <c r="AV1166" t="s">
        <v>4544</v>
      </c>
      <c r="AW1166" t="s">
        <v>4544</v>
      </c>
      <c r="AX1166" t="s">
        <v>4546</v>
      </c>
      <c r="AY1166" t="s">
        <v>4544</v>
      </c>
      <c r="AZ1166" t="s">
        <v>4545</v>
      </c>
      <c r="BA1166" t="s">
        <v>3630</v>
      </c>
      <c r="BB1166"/>
    </row>
    <row r="1167" spans="1:54" s="12" customFormat="1" x14ac:dyDescent="0.45">
      <c r="A1167" s="11">
        <v>45754.837048611109</v>
      </c>
      <c r="B1167" s="12">
        <v>950994899</v>
      </c>
      <c r="C1167" s="12" t="s">
        <v>3568</v>
      </c>
      <c r="D1167" s="12">
        <v>2</v>
      </c>
      <c r="E1167" s="12" t="s">
        <v>247</v>
      </c>
      <c r="G1167" s="12">
        <v>3792</v>
      </c>
      <c r="H1167" s="12" t="s">
        <v>53</v>
      </c>
      <c r="I1167" s="12">
        <v>1995</v>
      </c>
      <c r="J1167" s="12" t="s">
        <v>2080</v>
      </c>
      <c r="K1167" s="12" t="s">
        <v>2081</v>
      </c>
      <c r="L1167" s="12" t="s">
        <v>2082</v>
      </c>
      <c r="M1167" s="12" t="s">
        <v>1277</v>
      </c>
      <c r="N1167" s="12" t="s">
        <v>2666</v>
      </c>
      <c r="O1167" s="12" t="s">
        <v>2667</v>
      </c>
      <c r="P1167" s="12" t="s">
        <v>2668</v>
      </c>
      <c r="Q1167" s="12">
        <v>0</v>
      </c>
      <c r="R1167" s="12">
        <v>44.691499999999998</v>
      </c>
      <c r="S1167" s="12">
        <v>65.529709999999994</v>
      </c>
      <c r="T1167" s="12" t="s">
        <v>2669</v>
      </c>
      <c r="U1167" s="12" t="s">
        <v>2670</v>
      </c>
      <c r="V1167" s="12" t="s">
        <v>106</v>
      </c>
      <c r="X1167" s="12">
        <v>1000</v>
      </c>
      <c r="Y1167" s="12">
        <v>1989</v>
      </c>
      <c r="Z1167" s="12">
        <v>6</v>
      </c>
      <c r="AA1167" s="12">
        <v>22</v>
      </c>
      <c r="AB1167" s="12">
        <v>1989</v>
      </c>
      <c r="AC1167" s="12">
        <v>6</v>
      </c>
      <c r="AD1167" s="12">
        <v>23</v>
      </c>
      <c r="AG1167" s="12" t="s">
        <v>2665</v>
      </c>
      <c r="AI1167" s="12" t="s">
        <v>48</v>
      </c>
      <c r="AJ1167" s="12" t="s">
        <v>2078</v>
      </c>
      <c r="AK1167" s="12" t="s">
        <v>2660</v>
      </c>
      <c r="AL1167" s="12" t="b">
        <v>1</v>
      </c>
      <c r="AM1167" s="12" t="b">
        <v>0</v>
      </c>
      <c r="AP1167" t="s">
        <v>3631</v>
      </c>
      <c r="AQ1167" t="s">
        <v>3632</v>
      </c>
      <c r="AR1167" t="s">
        <v>3633</v>
      </c>
      <c r="AS1167" t="s">
        <v>3634</v>
      </c>
      <c r="AT1167" s="44" t="s">
        <v>48</v>
      </c>
      <c r="AU1167" t="s">
        <v>2078</v>
      </c>
      <c r="AV1167" t="s">
        <v>4544</v>
      </c>
      <c r="AW1167" t="s">
        <v>4544</v>
      </c>
      <c r="AX1167" t="s">
        <v>4546</v>
      </c>
      <c r="AY1167" t="s">
        <v>4544</v>
      </c>
      <c r="AZ1167" t="s">
        <v>4545</v>
      </c>
      <c r="BA1167" t="s">
        <v>3630</v>
      </c>
      <c r="BB1167"/>
    </row>
    <row r="1168" spans="1:54" s="12" customFormat="1" x14ac:dyDescent="0.45">
      <c r="A1168" s="11">
        <v>45754.833900462967</v>
      </c>
      <c r="B1168" s="12">
        <v>950994899</v>
      </c>
      <c r="C1168" s="12" t="s">
        <v>3568</v>
      </c>
      <c r="D1168" s="12">
        <v>1</v>
      </c>
      <c r="E1168" s="12" t="s">
        <v>65</v>
      </c>
      <c r="G1168" s="12">
        <v>3792</v>
      </c>
      <c r="H1168" s="12" t="s">
        <v>53</v>
      </c>
      <c r="I1168" s="12">
        <v>1995</v>
      </c>
      <c r="J1168" s="12" t="s">
        <v>2080</v>
      </c>
      <c r="K1168" s="12" t="s">
        <v>2081</v>
      </c>
      <c r="L1168" s="12" t="s">
        <v>2082</v>
      </c>
      <c r="M1168" s="12" t="s">
        <v>1277</v>
      </c>
      <c r="N1168" s="12" t="s">
        <v>2671</v>
      </c>
      <c r="O1168" s="12" t="s">
        <v>2672</v>
      </c>
      <c r="P1168" s="12" t="s">
        <v>2673</v>
      </c>
      <c r="Q1168" s="12">
        <v>0</v>
      </c>
      <c r="R1168" s="12">
        <v>44.136417999999999</v>
      </c>
      <c r="S1168" s="12">
        <v>68.793599999999998</v>
      </c>
      <c r="T1168" s="12" t="s">
        <v>2674</v>
      </c>
      <c r="U1168" s="12" t="s">
        <v>2675</v>
      </c>
      <c r="V1168" s="12" t="s">
        <v>106</v>
      </c>
      <c r="X1168" s="12">
        <v>1500</v>
      </c>
      <c r="Y1168" s="12">
        <v>1989</v>
      </c>
      <c r="Z1168" s="12">
        <v>6</v>
      </c>
      <c r="AA1168" s="12">
        <v>26</v>
      </c>
      <c r="AG1168" s="12" t="s">
        <v>2665</v>
      </c>
      <c r="AI1168" s="12" t="s">
        <v>48</v>
      </c>
      <c r="AJ1168" s="12" t="s">
        <v>2078</v>
      </c>
      <c r="AK1168" s="12" t="s">
        <v>2660</v>
      </c>
      <c r="AL1168" s="12" t="b">
        <v>1</v>
      </c>
      <c r="AM1168" s="12" t="b">
        <v>0</v>
      </c>
      <c r="AP1168" t="s">
        <v>3631</v>
      </c>
      <c r="AQ1168" t="s">
        <v>3632</v>
      </c>
      <c r="AR1168" t="s">
        <v>3633</v>
      </c>
      <c r="AS1168" t="s">
        <v>3634</v>
      </c>
      <c r="AT1168" s="44" t="s">
        <v>48</v>
      </c>
      <c r="AU1168" t="s">
        <v>2078</v>
      </c>
      <c r="AV1168" t="s">
        <v>4544</v>
      </c>
      <c r="AW1168" t="s">
        <v>4544</v>
      </c>
      <c r="AX1168" t="s">
        <v>4546</v>
      </c>
      <c r="AY1168" t="s">
        <v>4544</v>
      </c>
      <c r="AZ1168" t="s">
        <v>4545</v>
      </c>
      <c r="BA1168" t="s">
        <v>3630</v>
      </c>
      <c r="BB1168"/>
    </row>
    <row r="1169" spans="1:54" s="12" customFormat="1" x14ac:dyDescent="0.45">
      <c r="A1169" s="11">
        <v>45754.831157407403</v>
      </c>
      <c r="B1169" s="12">
        <v>950994899</v>
      </c>
      <c r="C1169" s="12" t="s">
        <v>3568</v>
      </c>
      <c r="D1169" s="12">
        <v>2</v>
      </c>
      <c r="E1169" s="12" t="s">
        <v>247</v>
      </c>
      <c r="G1169" s="12">
        <v>3792</v>
      </c>
      <c r="H1169" s="12" t="s">
        <v>53</v>
      </c>
      <c r="I1169" s="12">
        <v>1995</v>
      </c>
      <c r="J1169" s="12" t="s">
        <v>2080</v>
      </c>
      <c r="K1169" s="12" t="s">
        <v>2081</v>
      </c>
      <c r="L1169" s="12" t="s">
        <v>2082</v>
      </c>
      <c r="M1169" s="12" t="s">
        <v>1277</v>
      </c>
      <c r="N1169" s="12" t="s">
        <v>2671</v>
      </c>
      <c r="O1169" s="12" t="s">
        <v>2676</v>
      </c>
      <c r="P1169" s="12" t="s">
        <v>2677</v>
      </c>
      <c r="Q1169" s="12">
        <v>0</v>
      </c>
      <c r="R1169" s="12">
        <v>44.810119999999998</v>
      </c>
      <c r="S1169" s="12">
        <v>70.000900000000001</v>
      </c>
      <c r="T1169" s="12" t="s">
        <v>2678</v>
      </c>
      <c r="U1169" s="12" t="s">
        <v>2679</v>
      </c>
      <c r="V1169" s="12" t="s">
        <v>106</v>
      </c>
      <c r="X1169" s="12">
        <v>1000</v>
      </c>
      <c r="Y1169" s="12">
        <v>1989</v>
      </c>
      <c r="Z1169" s="12">
        <v>6</v>
      </c>
      <c r="AA1169" s="12">
        <v>28</v>
      </c>
      <c r="AG1169" s="12" t="s">
        <v>2665</v>
      </c>
      <c r="AI1169" s="12" t="s">
        <v>48</v>
      </c>
      <c r="AJ1169" s="12" t="s">
        <v>2078</v>
      </c>
      <c r="AK1169" s="12" t="s">
        <v>2660</v>
      </c>
      <c r="AL1169" s="12" t="b">
        <v>1</v>
      </c>
      <c r="AM1169" s="12" t="b">
        <v>0</v>
      </c>
      <c r="AP1169" t="s">
        <v>3631</v>
      </c>
      <c r="AQ1169" t="s">
        <v>3632</v>
      </c>
      <c r="AR1169" t="s">
        <v>3633</v>
      </c>
      <c r="AS1169" t="s">
        <v>3634</v>
      </c>
      <c r="AT1169" s="44" t="s">
        <v>48</v>
      </c>
      <c r="AU1169" t="s">
        <v>2078</v>
      </c>
      <c r="AV1169" t="s">
        <v>4544</v>
      </c>
      <c r="AW1169" t="s">
        <v>4544</v>
      </c>
      <c r="AX1169" t="s">
        <v>4546</v>
      </c>
      <c r="AY1169" t="s">
        <v>4544</v>
      </c>
      <c r="AZ1169" t="s">
        <v>4545</v>
      </c>
      <c r="BA1169" t="s">
        <v>3630</v>
      </c>
      <c r="BB1169"/>
    </row>
    <row r="1170" spans="1:54" s="12" customFormat="1" x14ac:dyDescent="0.45">
      <c r="A1170" s="11">
        <v>45754.828888888893</v>
      </c>
      <c r="B1170" s="12">
        <v>950994899</v>
      </c>
      <c r="C1170" s="12" t="s">
        <v>3568</v>
      </c>
      <c r="D1170" s="12">
        <v>1</v>
      </c>
      <c r="E1170" s="12" t="s">
        <v>65</v>
      </c>
      <c r="G1170" s="12">
        <v>3792</v>
      </c>
      <c r="H1170" s="12" t="s">
        <v>53</v>
      </c>
      <c r="I1170" s="12">
        <v>1995</v>
      </c>
      <c r="J1170" s="12" t="s">
        <v>2080</v>
      </c>
      <c r="K1170" s="12" t="s">
        <v>2081</v>
      </c>
      <c r="L1170" s="12" t="s">
        <v>2082</v>
      </c>
      <c r="M1170" s="12" t="s">
        <v>1277</v>
      </c>
      <c r="N1170" s="12" t="s">
        <v>2671</v>
      </c>
      <c r="O1170" s="12" t="s">
        <v>2680</v>
      </c>
      <c r="P1170" s="12" t="s">
        <v>2681</v>
      </c>
      <c r="Q1170" s="12">
        <v>0</v>
      </c>
      <c r="R1170" s="12">
        <v>44.450650000000003</v>
      </c>
      <c r="S1170" s="12">
        <v>72.373900000000006</v>
      </c>
      <c r="T1170" s="12" t="s">
        <v>2682</v>
      </c>
      <c r="U1170" s="12" t="s">
        <v>2683</v>
      </c>
      <c r="V1170" s="12" t="s">
        <v>106</v>
      </c>
      <c r="X1170" s="12">
        <v>1500</v>
      </c>
      <c r="Y1170" s="12">
        <v>1989</v>
      </c>
      <c r="Z1170" s="12">
        <v>6</v>
      </c>
      <c r="AA1170" s="12">
        <v>28</v>
      </c>
      <c r="AG1170" s="12" t="s">
        <v>1293</v>
      </c>
      <c r="AI1170" s="12" t="s">
        <v>48</v>
      </c>
      <c r="AJ1170" s="12" t="s">
        <v>2078</v>
      </c>
      <c r="AK1170" s="12" t="s">
        <v>2660</v>
      </c>
      <c r="AL1170" s="12" t="b">
        <v>1</v>
      </c>
      <c r="AM1170" s="12" t="b">
        <v>0</v>
      </c>
      <c r="AP1170" t="s">
        <v>3631</v>
      </c>
      <c r="AQ1170" t="s">
        <v>3632</v>
      </c>
      <c r="AR1170" t="s">
        <v>3633</v>
      </c>
      <c r="AS1170" t="s">
        <v>3634</v>
      </c>
      <c r="AT1170" s="44" t="s">
        <v>48</v>
      </c>
      <c r="AU1170" t="s">
        <v>2078</v>
      </c>
      <c r="AV1170" t="s">
        <v>4544</v>
      </c>
      <c r="AW1170" t="s">
        <v>4544</v>
      </c>
      <c r="AX1170" t="s">
        <v>4546</v>
      </c>
      <c r="AY1170" t="s">
        <v>4544</v>
      </c>
      <c r="AZ1170" t="s">
        <v>4545</v>
      </c>
      <c r="BA1170" t="s">
        <v>3630</v>
      </c>
      <c r="BB1170"/>
    </row>
    <row r="1171" spans="1:54" s="12" customFormat="1" x14ac:dyDescent="0.45">
      <c r="A1171" s="11">
        <v>45754.827222222222</v>
      </c>
      <c r="B1171" s="12">
        <v>950994899</v>
      </c>
      <c r="C1171" s="12" t="s">
        <v>3568</v>
      </c>
      <c r="D1171" s="12">
        <v>3</v>
      </c>
      <c r="E1171" s="12" t="s">
        <v>846</v>
      </c>
      <c r="G1171" s="12">
        <v>3792</v>
      </c>
      <c r="H1171" s="12" t="s">
        <v>53</v>
      </c>
      <c r="I1171" s="12">
        <v>1995</v>
      </c>
      <c r="J1171" s="12" t="s">
        <v>2080</v>
      </c>
      <c r="K1171" s="12" t="s">
        <v>2081</v>
      </c>
      <c r="L1171" s="12" t="s">
        <v>2082</v>
      </c>
      <c r="M1171" s="12" t="s">
        <v>1277</v>
      </c>
      <c r="N1171" s="12" t="s">
        <v>77</v>
      </c>
      <c r="O1171" s="12" t="s">
        <v>931</v>
      </c>
      <c r="P1171" s="12" t="s">
        <v>1879</v>
      </c>
      <c r="Q1171" s="12">
        <v>0</v>
      </c>
      <c r="R1171" s="12">
        <v>44.810854999999997</v>
      </c>
      <c r="S1171" s="12">
        <v>76.276101999999995</v>
      </c>
      <c r="T1171" s="12" t="s">
        <v>2684</v>
      </c>
      <c r="U1171" s="12" t="s">
        <v>2685</v>
      </c>
      <c r="V1171" s="12" t="s">
        <v>106</v>
      </c>
      <c r="X1171" s="12">
        <v>3000</v>
      </c>
      <c r="Y1171" s="12">
        <v>1982</v>
      </c>
      <c r="Z1171" s="12">
        <v>5</v>
      </c>
      <c r="AA1171" s="12">
        <v>19</v>
      </c>
      <c r="AG1171" s="12" t="s">
        <v>2686</v>
      </c>
      <c r="AI1171" s="12" t="s">
        <v>48</v>
      </c>
      <c r="AJ1171" s="12" t="s">
        <v>2078</v>
      </c>
      <c r="AK1171" s="12" t="s">
        <v>2660</v>
      </c>
      <c r="AL1171" s="12" t="b">
        <v>1</v>
      </c>
      <c r="AM1171" s="12" t="b">
        <v>0</v>
      </c>
      <c r="AP1171" t="s">
        <v>3631</v>
      </c>
      <c r="AQ1171" t="s">
        <v>3632</v>
      </c>
      <c r="AR1171" t="s">
        <v>3633</v>
      </c>
      <c r="AS1171" t="s">
        <v>3634</v>
      </c>
      <c r="AT1171" s="44" t="s">
        <v>48</v>
      </c>
      <c r="AU1171" t="s">
        <v>2078</v>
      </c>
      <c r="AV1171" t="s">
        <v>4544</v>
      </c>
      <c r="AW1171" t="s">
        <v>4544</v>
      </c>
      <c r="AX1171" t="s">
        <v>4546</v>
      </c>
      <c r="AY1171" t="s">
        <v>4544</v>
      </c>
      <c r="AZ1171" t="s">
        <v>4545</v>
      </c>
      <c r="BA1171" t="s">
        <v>3630</v>
      </c>
      <c r="BB1171"/>
    </row>
    <row r="1172" spans="1:54" s="12" customFormat="1" x14ac:dyDescent="0.45">
      <c r="A1172" s="11">
        <v>45754.823900462958</v>
      </c>
      <c r="B1172" s="12">
        <v>950994899</v>
      </c>
      <c r="C1172" s="12" t="s">
        <v>3568</v>
      </c>
      <c r="D1172" s="12">
        <v>1</v>
      </c>
      <c r="E1172" s="12" t="s">
        <v>65</v>
      </c>
      <c r="G1172" s="12">
        <v>3792</v>
      </c>
      <c r="H1172" s="12" t="s">
        <v>53</v>
      </c>
      <c r="I1172" s="12">
        <v>1995</v>
      </c>
      <c r="J1172" s="12" t="s">
        <v>2080</v>
      </c>
      <c r="K1172" s="12" t="s">
        <v>2081</v>
      </c>
      <c r="L1172" s="12" t="s">
        <v>2082</v>
      </c>
      <c r="M1172" s="12" t="s">
        <v>1277</v>
      </c>
      <c r="N1172" s="12" t="s">
        <v>77</v>
      </c>
      <c r="O1172" s="12" t="s">
        <v>893</v>
      </c>
      <c r="P1172" s="12" t="s">
        <v>2652</v>
      </c>
      <c r="Q1172" s="12">
        <v>0</v>
      </c>
      <c r="R1172" s="12">
        <v>43.314399999999999</v>
      </c>
      <c r="S1172" s="12">
        <v>75.681707000000003</v>
      </c>
      <c r="T1172" s="12" t="s">
        <v>1913</v>
      </c>
      <c r="U1172" s="12" t="s">
        <v>2687</v>
      </c>
      <c r="V1172" s="12" t="s">
        <v>106</v>
      </c>
      <c r="X1172" s="12">
        <v>3000</v>
      </c>
      <c r="Y1172" s="12">
        <v>1991</v>
      </c>
      <c r="Z1172" s="12">
        <v>5</v>
      </c>
      <c r="AA1172" s="12">
        <v>3</v>
      </c>
      <c r="AG1172" s="12" t="s">
        <v>175</v>
      </c>
      <c r="AI1172" s="12" t="s">
        <v>48</v>
      </c>
      <c r="AJ1172" s="12" t="s">
        <v>2078</v>
      </c>
      <c r="AK1172" s="12" t="s">
        <v>2660</v>
      </c>
      <c r="AL1172" s="12" t="b">
        <v>1</v>
      </c>
      <c r="AM1172" s="12" t="b">
        <v>0</v>
      </c>
      <c r="AP1172" t="s">
        <v>3631</v>
      </c>
      <c r="AQ1172" t="s">
        <v>3632</v>
      </c>
      <c r="AR1172" t="s">
        <v>3633</v>
      </c>
      <c r="AS1172" t="s">
        <v>3634</v>
      </c>
      <c r="AT1172" s="44" t="s">
        <v>48</v>
      </c>
      <c r="AU1172" t="s">
        <v>2078</v>
      </c>
      <c r="AV1172" t="s">
        <v>4544</v>
      </c>
      <c r="AW1172" t="s">
        <v>4544</v>
      </c>
      <c r="AX1172" t="s">
        <v>4546</v>
      </c>
      <c r="AY1172" t="s">
        <v>4544</v>
      </c>
      <c r="AZ1172" t="s">
        <v>4545</v>
      </c>
      <c r="BA1172" t="s">
        <v>3630</v>
      </c>
      <c r="BB1172"/>
    </row>
    <row r="1173" spans="1:54" s="12" customFormat="1" x14ac:dyDescent="0.45">
      <c r="A1173" s="11">
        <v>45754.817210648151</v>
      </c>
      <c r="B1173" s="12">
        <v>950994899</v>
      </c>
      <c r="C1173" s="12" t="s">
        <v>3568</v>
      </c>
      <c r="D1173" s="12">
        <v>1</v>
      </c>
      <c r="E1173" s="12" t="s">
        <v>65</v>
      </c>
      <c r="G1173" s="12">
        <v>3792</v>
      </c>
      <c r="H1173" s="12" t="s">
        <v>53</v>
      </c>
      <c r="I1173" s="12">
        <v>1995</v>
      </c>
      <c r="J1173" s="12" t="s">
        <v>2080</v>
      </c>
      <c r="K1173" s="12" t="s">
        <v>2081</v>
      </c>
      <c r="L1173" s="12" t="s">
        <v>2082</v>
      </c>
      <c r="M1173" s="12" t="s">
        <v>1277</v>
      </c>
      <c r="N1173" s="12" t="s">
        <v>77</v>
      </c>
      <c r="O1173" s="12" t="s">
        <v>2688</v>
      </c>
      <c r="P1173" s="12" t="s">
        <v>2075</v>
      </c>
      <c r="Q1173" s="12">
        <v>0</v>
      </c>
      <c r="R1173" s="12">
        <v>43.533050000000003</v>
      </c>
      <c r="S1173" s="12">
        <v>73.800112999999996</v>
      </c>
      <c r="T1173" s="12" t="s">
        <v>2689</v>
      </c>
      <c r="U1173" s="12" t="s">
        <v>2690</v>
      </c>
      <c r="V1173" s="12" t="s">
        <v>106</v>
      </c>
      <c r="X1173" s="12">
        <v>20000</v>
      </c>
      <c r="Y1173" s="12">
        <v>1990</v>
      </c>
      <c r="Z1173" s="12">
        <v>6</v>
      </c>
      <c r="AA1173" s="12">
        <v>30</v>
      </c>
      <c r="AG1173" s="12" t="s">
        <v>1293</v>
      </c>
      <c r="AI1173" s="12" t="s">
        <v>48</v>
      </c>
      <c r="AJ1173" s="12" t="s">
        <v>2078</v>
      </c>
      <c r="AK1173" s="12" t="s">
        <v>2660</v>
      </c>
      <c r="AL1173" s="12" t="b">
        <v>1</v>
      </c>
      <c r="AM1173" s="12" t="b">
        <v>0</v>
      </c>
      <c r="AP1173" t="s">
        <v>3631</v>
      </c>
      <c r="AQ1173" t="s">
        <v>3632</v>
      </c>
      <c r="AR1173" t="s">
        <v>3633</v>
      </c>
      <c r="AS1173" t="s">
        <v>3634</v>
      </c>
      <c r="AT1173" s="44" t="s">
        <v>48</v>
      </c>
      <c r="AU1173" t="s">
        <v>2078</v>
      </c>
      <c r="AV1173" t="s">
        <v>4544</v>
      </c>
      <c r="AW1173" t="s">
        <v>4544</v>
      </c>
      <c r="AX1173" t="s">
        <v>4546</v>
      </c>
      <c r="AY1173" t="s">
        <v>4544</v>
      </c>
      <c r="AZ1173" t="s">
        <v>4545</v>
      </c>
      <c r="BA1173" t="s">
        <v>3630</v>
      </c>
      <c r="BB1173"/>
    </row>
    <row r="1174" spans="1:54" s="12" customFormat="1" x14ac:dyDescent="0.45">
      <c r="A1174" s="11">
        <v>45754.813425925917</v>
      </c>
      <c r="B1174" s="12">
        <v>950994899</v>
      </c>
      <c r="C1174" s="12" t="s">
        <v>3568</v>
      </c>
      <c r="D1174" s="12">
        <v>1</v>
      </c>
      <c r="E1174" s="12" t="s">
        <v>65</v>
      </c>
      <c r="G1174" s="12">
        <v>3792</v>
      </c>
      <c r="H1174" s="12" t="s">
        <v>53</v>
      </c>
      <c r="I1174" s="12">
        <v>1995</v>
      </c>
      <c r="J1174" s="12" t="s">
        <v>2080</v>
      </c>
      <c r="K1174" s="12" t="s">
        <v>2081</v>
      </c>
      <c r="L1174" s="12" t="s">
        <v>2082</v>
      </c>
      <c r="M1174" s="12" t="s">
        <v>1277</v>
      </c>
      <c r="N1174" s="12" t="s">
        <v>77</v>
      </c>
      <c r="O1174" s="12" t="s">
        <v>2691</v>
      </c>
      <c r="P1174" s="12" t="s">
        <v>2692</v>
      </c>
      <c r="Q1174" s="12">
        <v>0</v>
      </c>
      <c r="R1174" s="12">
        <v>43.965299999999999</v>
      </c>
      <c r="S1174" s="12">
        <v>77.291799999999995</v>
      </c>
      <c r="T1174" s="12" t="s">
        <v>2693</v>
      </c>
      <c r="U1174" s="12" t="s">
        <v>2694</v>
      </c>
      <c r="V1174" s="12" t="s">
        <v>106</v>
      </c>
      <c r="X1174" s="12">
        <v>1000</v>
      </c>
      <c r="Y1174" s="12">
        <v>1990</v>
      </c>
      <c r="Z1174" s="12">
        <v>6</v>
      </c>
      <c r="AA1174" s="12">
        <v>24</v>
      </c>
      <c r="AG1174" s="12" t="s">
        <v>2695</v>
      </c>
      <c r="AI1174" s="12" t="s">
        <v>48</v>
      </c>
      <c r="AJ1174" s="12" t="s">
        <v>2078</v>
      </c>
      <c r="AK1174" s="12" t="s">
        <v>2660</v>
      </c>
      <c r="AL1174" s="12" t="b">
        <v>1</v>
      </c>
      <c r="AM1174" s="12" t="b">
        <v>0</v>
      </c>
      <c r="AP1174" t="s">
        <v>3631</v>
      </c>
      <c r="AQ1174" t="s">
        <v>3632</v>
      </c>
      <c r="AR1174" t="s">
        <v>3633</v>
      </c>
      <c r="AS1174" t="s">
        <v>3634</v>
      </c>
      <c r="AT1174" s="44" t="s">
        <v>48</v>
      </c>
      <c r="AU1174" t="s">
        <v>2078</v>
      </c>
      <c r="AV1174" t="s">
        <v>4544</v>
      </c>
      <c r="AW1174" t="s">
        <v>4544</v>
      </c>
      <c r="AX1174" t="s">
        <v>4546</v>
      </c>
      <c r="AY1174" t="s">
        <v>4544</v>
      </c>
      <c r="AZ1174" t="s">
        <v>4545</v>
      </c>
      <c r="BA1174" t="s">
        <v>3630</v>
      </c>
      <c r="BB1174"/>
    </row>
    <row r="1175" spans="1:54" s="12" customFormat="1" x14ac:dyDescent="0.45">
      <c r="A1175" s="11">
        <v>45754.811365740738</v>
      </c>
      <c r="B1175" s="12">
        <v>950994899</v>
      </c>
      <c r="C1175" s="12" t="s">
        <v>3568</v>
      </c>
      <c r="D1175" s="12">
        <v>1</v>
      </c>
      <c r="E1175" s="12" t="s">
        <v>65</v>
      </c>
      <c r="G1175" s="12">
        <v>3792</v>
      </c>
      <c r="H1175" s="12" t="s">
        <v>53</v>
      </c>
      <c r="I1175" s="12">
        <v>1995</v>
      </c>
      <c r="J1175" s="12" t="s">
        <v>2080</v>
      </c>
      <c r="K1175" s="12" t="s">
        <v>2081</v>
      </c>
      <c r="L1175" s="12" t="s">
        <v>2082</v>
      </c>
      <c r="M1175" s="12" t="s">
        <v>1277</v>
      </c>
      <c r="N1175" s="12" t="s">
        <v>77</v>
      </c>
      <c r="O1175" s="12" t="s">
        <v>2696</v>
      </c>
      <c r="P1175" s="12" t="s">
        <v>2697</v>
      </c>
      <c r="Q1175" s="12">
        <v>0</v>
      </c>
      <c r="R1175" s="12">
        <v>43.3947</v>
      </c>
      <c r="S1175" s="12">
        <v>79.119370000000004</v>
      </c>
      <c r="T1175" s="12" t="s">
        <v>2698</v>
      </c>
      <c r="U1175" s="12" t="s">
        <v>2699</v>
      </c>
      <c r="V1175" s="12" t="s">
        <v>106</v>
      </c>
      <c r="X1175" s="12">
        <v>7000</v>
      </c>
      <c r="Y1175" s="12">
        <v>1989</v>
      </c>
      <c r="Z1175" s="12">
        <v>10</v>
      </c>
      <c r="AA1175" s="12">
        <v>1</v>
      </c>
      <c r="AG1175" s="12" t="s">
        <v>1535</v>
      </c>
      <c r="AI1175" s="12" t="s">
        <v>48</v>
      </c>
      <c r="AJ1175" s="12" t="s">
        <v>2078</v>
      </c>
      <c r="AK1175" s="12" t="s">
        <v>2660</v>
      </c>
      <c r="AL1175" s="12" t="b">
        <v>1</v>
      </c>
      <c r="AM1175" s="12" t="b">
        <v>0</v>
      </c>
      <c r="AP1175" t="s">
        <v>3631</v>
      </c>
      <c r="AQ1175" t="s">
        <v>3632</v>
      </c>
      <c r="AR1175" t="s">
        <v>3633</v>
      </c>
      <c r="AS1175" t="s">
        <v>3634</v>
      </c>
      <c r="AT1175" s="44" t="s">
        <v>48</v>
      </c>
      <c r="AU1175" t="s">
        <v>2078</v>
      </c>
      <c r="AV1175" t="s">
        <v>4544</v>
      </c>
      <c r="AW1175" t="s">
        <v>4544</v>
      </c>
      <c r="AX1175" t="s">
        <v>4546</v>
      </c>
      <c r="AY1175" t="s">
        <v>4544</v>
      </c>
      <c r="AZ1175" t="s">
        <v>4545</v>
      </c>
      <c r="BA1175" t="s">
        <v>3630</v>
      </c>
      <c r="BB1175"/>
    </row>
    <row r="1176" spans="1:54" s="12" customFormat="1" x14ac:dyDescent="0.45">
      <c r="A1176" s="11">
        <v>45754.804456018523</v>
      </c>
      <c r="B1176" s="12">
        <v>950994899</v>
      </c>
      <c r="C1176" s="12" t="s">
        <v>3568</v>
      </c>
      <c r="D1176" s="12">
        <v>1</v>
      </c>
      <c r="E1176" s="12" t="s">
        <v>277</v>
      </c>
      <c r="G1176" s="12">
        <v>3429</v>
      </c>
      <c r="H1176" s="12" t="s">
        <v>2705</v>
      </c>
      <c r="I1176" s="12">
        <v>2001</v>
      </c>
      <c r="J1176" s="12" t="s">
        <v>2706</v>
      </c>
      <c r="K1176" s="12" t="s">
        <v>2707</v>
      </c>
      <c r="L1176" s="12" t="s">
        <v>2708</v>
      </c>
      <c r="M1176" s="12" t="s">
        <v>1277</v>
      </c>
      <c r="N1176" s="12" t="s">
        <v>737</v>
      </c>
      <c r="O1176" s="12" t="s">
        <v>737</v>
      </c>
      <c r="P1176" s="12" t="s">
        <v>737</v>
      </c>
      <c r="Q1176" s="12">
        <v>0</v>
      </c>
      <c r="R1176" s="12">
        <v>43.307479999999998</v>
      </c>
      <c r="S1176" s="12">
        <v>71.128720000000001</v>
      </c>
      <c r="T1176" s="12" t="s">
        <v>2700</v>
      </c>
      <c r="U1176" s="12" t="s">
        <v>2701</v>
      </c>
      <c r="V1176" s="12" t="s">
        <v>106</v>
      </c>
      <c r="X1176" s="12">
        <v>50000</v>
      </c>
      <c r="Y1176" s="12">
        <v>1992</v>
      </c>
      <c r="AG1176" s="12" t="s">
        <v>2702</v>
      </c>
      <c r="AH1176" s="12" t="s">
        <v>2703</v>
      </c>
      <c r="AJ1176" s="12" t="s">
        <v>718</v>
      </c>
      <c r="AK1176" s="12" t="s">
        <v>2704</v>
      </c>
      <c r="AL1176" s="12" t="b">
        <v>1</v>
      </c>
      <c r="AM1176" s="12" t="b">
        <v>0</v>
      </c>
      <c r="AP1176" t="s">
        <v>3631</v>
      </c>
      <c r="AQ1176" t="s">
        <v>3632</v>
      </c>
      <c r="AR1176" t="s">
        <v>3633</v>
      </c>
      <c r="AS1176" t="s">
        <v>3634</v>
      </c>
      <c r="AT1176" s="44" t="s">
        <v>1428</v>
      </c>
      <c r="AU1176" t="s">
        <v>718</v>
      </c>
      <c r="AV1176" t="s">
        <v>3810</v>
      </c>
      <c r="AW1176" t="s">
        <v>3810</v>
      </c>
      <c r="AX1176" t="s">
        <v>3811</v>
      </c>
      <c r="AY1176" t="s">
        <v>3810</v>
      </c>
      <c r="AZ1176" t="s">
        <v>3809</v>
      </c>
      <c r="BA1176" t="s">
        <v>3630</v>
      </c>
      <c r="BB1176"/>
    </row>
    <row r="1177" spans="1:54" s="12" customFormat="1" x14ac:dyDescent="0.45">
      <c r="A1177" s="11">
        <v>45753.689560185187</v>
      </c>
      <c r="B1177" s="12">
        <v>950994899</v>
      </c>
      <c r="C1177" s="12" t="s">
        <v>3568</v>
      </c>
      <c r="D1177" s="12">
        <v>1</v>
      </c>
      <c r="E1177" s="12" t="s">
        <v>51</v>
      </c>
      <c r="G1177" s="12">
        <v>812</v>
      </c>
      <c r="H1177" s="12" t="s">
        <v>2716</v>
      </c>
      <c r="I1177" s="12">
        <v>2009</v>
      </c>
      <c r="J1177" s="12" t="s">
        <v>2717</v>
      </c>
      <c r="K1177" s="12" t="s">
        <v>2718</v>
      </c>
      <c r="L1177" s="12" t="s">
        <v>2719</v>
      </c>
      <c r="M1177" s="12" t="s">
        <v>712</v>
      </c>
      <c r="N1177" s="12" t="s">
        <v>268</v>
      </c>
      <c r="O1177" s="12" t="s">
        <v>2709</v>
      </c>
      <c r="P1177" s="12" t="s">
        <v>2710</v>
      </c>
      <c r="Q1177" s="12">
        <v>0</v>
      </c>
      <c r="R1177" s="12">
        <v>43.199530000000003</v>
      </c>
      <c r="S1177" s="12">
        <v>76.623367999999999</v>
      </c>
      <c r="T1177" s="12" t="s">
        <v>2711</v>
      </c>
      <c r="U1177" s="12" t="s">
        <v>2712</v>
      </c>
      <c r="V1177" s="12" t="s">
        <v>106</v>
      </c>
      <c r="X1177" s="12">
        <v>3500</v>
      </c>
      <c r="Y1177" s="12">
        <v>1979</v>
      </c>
      <c r="Z1177" s="12">
        <v>6</v>
      </c>
      <c r="AA1177" s="12">
        <v>7</v>
      </c>
      <c r="AE1177" s="12" t="s">
        <v>2713</v>
      </c>
      <c r="AG1177" s="12" t="s">
        <v>2714</v>
      </c>
      <c r="AI1177" s="12" t="s">
        <v>1032</v>
      </c>
      <c r="AJ1177" s="12" t="s">
        <v>1033</v>
      </c>
      <c r="AK1177" s="12" t="s">
        <v>2715</v>
      </c>
      <c r="AL1177" s="12" t="b">
        <v>1</v>
      </c>
      <c r="AM1177" s="12" t="b">
        <v>0</v>
      </c>
      <c r="AP1177" t="s">
        <v>3631</v>
      </c>
      <c r="AQ1177" t="s">
        <v>3632</v>
      </c>
      <c r="AR1177" t="s">
        <v>3633</v>
      </c>
      <c r="AS1177" t="s">
        <v>3634</v>
      </c>
      <c r="AT1177" s="44" t="s">
        <v>1032</v>
      </c>
      <c r="AU1177" t="s">
        <v>1033</v>
      </c>
      <c r="AV1177" t="s">
        <v>4547</v>
      </c>
      <c r="AW1177" t="s">
        <v>4547</v>
      </c>
      <c r="AX1177" t="s">
        <v>4549</v>
      </c>
      <c r="AY1177" t="s">
        <v>4547</v>
      </c>
      <c r="AZ1177" t="s">
        <v>4548</v>
      </c>
      <c r="BA1177" t="s">
        <v>3630</v>
      </c>
      <c r="BB1177"/>
    </row>
    <row r="1178" spans="1:54" x14ac:dyDescent="0.45">
      <c r="A1178" s="1">
        <v>45751.912777777783</v>
      </c>
      <c r="B1178">
        <v>911269241</v>
      </c>
      <c r="C1178" t="s">
        <v>3567</v>
      </c>
      <c r="D1178">
        <v>1</v>
      </c>
      <c r="E1178" t="s">
        <v>1115</v>
      </c>
      <c r="G1178">
        <v>3558</v>
      </c>
      <c r="H1178" t="s">
        <v>613</v>
      </c>
      <c r="I1178">
        <v>1997</v>
      </c>
      <c r="J1178" t="s">
        <v>2727</v>
      </c>
      <c r="K1178" t="s">
        <v>2728</v>
      </c>
      <c r="L1178" t="s">
        <v>2729</v>
      </c>
      <c r="M1178" t="s">
        <v>2720</v>
      </c>
      <c r="N1178" t="s">
        <v>2721</v>
      </c>
      <c r="O1178" t="s">
        <v>338</v>
      </c>
      <c r="P1178" t="s">
        <v>2722</v>
      </c>
      <c r="Q1178">
        <v>0</v>
      </c>
      <c r="R1178">
        <v>42.868290999999999</v>
      </c>
      <c r="S1178">
        <v>74.587423999999999</v>
      </c>
      <c r="T1178" t="s">
        <v>2723</v>
      </c>
      <c r="U1178" t="s">
        <v>2724</v>
      </c>
      <c r="V1178" t="s">
        <v>106</v>
      </c>
      <c r="X1178">
        <v>2500</v>
      </c>
      <c r="Y1178">
        <v>1997</v>
      </c>
      <c r="Z1178">
        <v>3</v>
      </c>
      <c r="AA1178">
        <v>31</v>
      </c>
      <c r="AB1178"/>
      <c r="AC1178"/>
      <c r="AD1178"/>
      <c r="AG1178" t="s">
        <v>501</v>
      </c>
      <c r="AJ1178" t="s">
        <v>2725</v>
      </c>
      <c r="AK1178" t="s">
        <v>2726</v>
      </c>
      <c r="AL1178" t="b">
        <v>1</v>
      </c>
      <c r="AM1178" t="b">
        <v>0</v>
      </c>
      <c r="AP1178" t="s">
        <v>3631</v>
      </c>
      <c r="AQ1178" t="s">
        <v>3632</v>
      </c>
      <c r="AR1178" t="s">
        <v>3633</v>
      </c>
      <c r="AS1178" t="s">
        <v>3634</v>
      </c>
      <c r="AT1178" s="44" t="s">
        <v>207</v>
      </c>
      <c r="AU1178" t="s">
        <v>4552</v>
      </c>
      <c r="AV1178" t="s">
        <v>4553</v>
      </c>
      <c r="AW1178" t="s">
        <v>4553</v>
      </c>
      <c r="AX1178" t="s">
        <v>4554</v>
      </c>
      <c r="AY1178" t="s">
        <v>4550</v>
      </c>
      <c r="AZ1178" t="s">
        <v>4551</v>
      </c>
      <c r="BA1178" t="s">
        <v>3630</v>
      </c>
    </row>
    <row r="1179" spans="1:54" x14ac:dyDescent="0.45">
      <c r="A1179" s="1">
        <v>45751.909733796303</v>
      </c>
      <c r="B1179">
        <v>911269241</v>
      </c>
      <c r="C1179" t="s">
        <v>3567</v>
      </c>
      <c r="D1179">
        <v>1</v>
      </c>
      <c r="E1179" t="s">
        <v>65</v>
      </c>
      <c r="G1179">
        <v>3558</v>
      </c>
      <c r="H1179" t="s">
        <v>613</v>
      </c>
      <c r="I1179">
        <v>1997</v>
      </c>
      <c r="J1179" t="s">
        <v>2727</v>
      </c>
      <c r="K1179" t="s">
        <v>2728</v>
      </c>
      <c r="L1179" t="s">
        <v>2729</v>
      </c>
      <c r="M1179" t="s">
        <v>39</v>
      </c>
      <c r="N1179" t="s">
        <v>188</v>
      </c>
      <c r="O1179" t="s">
        <v>2730</v>
      </c>
      <c r="P1179" t="s">
        <v>2731</v>
      </c>
      <c r="Q1179">
        <v>0</v>
      </c>
      <c r="R1179">
        <v>43.14161</v>
      </c>
      <c r="S1179">
        <v>79.350389000000007</v>
      </c>
      <c r="T1179" t="s">
        <v>2732</v>
      </c>
      <c r="U1179" t="s">
        <v>2733</v>
      </c>
      <c r="V1179" t="s">
        <v>106</v>
      </c>
      <c r="X1179">
        <v>4500</v>
      </c>
      <c r="Y1179">
        <v>1993</v>
      </c>
      <c r="Z1179">
        <v>7</v>
      </c>
      <c r="AA1179">
        <v>8</v>
      </c>
      <c r="AB1179"/>
      <c r="AC1179"/>
      <c r="AD1179"/>
      <c r="AG1179" t="s">
        <v>2734</v>
      </c>
      <c r="AH1179" t="s">
        <v>2735</v>
      </c>
      <c r="AJ1179" t="s">
        <v>2725</v>
      </c>
      <c r="AK1179" t="s">
        <v>2726</v>
      </c>
      <c r="AL1179" t="b">
        <v>1</v>
      </c>
      <c r="AM1179" t="b">
        <v>0</v>
      </c>
      <c r="AP1179" t="s">
        <v>3631</v>
      </c>
      <c r="AQ1179" t="s">
        <v>3632</v>
      </c>
      <c r="AR1179" t="s">
        <v>3633</v>
      </c>
      <c r="AS1179" t="s">
        <v>3634</v>
      </c>
      <c r="AT1179" s="44" t="s">
        <v>207</v>
      </c>
      <c r="AU1179" t="s">
        <v>4552</v>
      </c>
      <c r="AV1179" t="s">
        <v>4553</v>
      </c>
      <c r="AW1179" t="s">
        <v>4553</v>
      </c>
      <c r="AX1179" t="s">
        <v>4554</v>
      </c>
      <c r="AY1179" t="s">
        <v>4550</v>
      </c>
      <c r="AZ1179" t="s">
        <v>4551</v>
      </c>
      <c r="BA1179" t="s">
        <v>3630</v>
      </c>
    </row>
    <row r="1180" spans="1:54" x14ac:dyDescent="0.45">
      <c r="A1180" s="1">
        <v>45751.906319444453</v>
      </c>
      <c r="B1180">
        <v>911269241</v>
      </c>
      <c r="C1180" t="s">
        <v>3567</v>
      </c>
      <c r="D1180">
        <v>2</v>
      </c>
      <c r="E1180" t="s">
        <v>1003</v>
      </c>
      <c r="G1180">
        <v>3558</v>
      </c>
      <c r="H1180" t="s">
        <v>613</v>
      </c>
      <c r="I1180">
        <v>1997</v>
      </c>
      <c r="J1180" t="s">
        <v>2727</v>
      </c>
      <c r="K1180" t="s">
        <v>2728</v>
      </c>
      <c r="L1180" t="s">
        <v>2729</v>
      </c>
      <c r="M1180" t="s">
        <v>39</v>
      </c>
      <c r="N1180" t="s">
        <v>188</v>
      </c>
      <c r="O1180" t="s">
        <v>2736</v>
      </c>
      <c r="P1180" t="s">
        <v>2737</v>
      </c>
      <c r="Q1180">
        <v>0</v>
      </c>
      <c r="R1180">
        <v>43.209198000000001</v>
      </c>
      <c r="S1180">
        <v>76.914250999999993</v>
      </c>
      <c r="T1180" t="s">
        <v>2738</v>
      </c>
      <c r="U1180" t="s">
        <v>2739</v>
      </c>
      <c r="V1180" t="s">
        <v>106</v>
      </c>
      <c r="X1180">
        <v>250</v>
      </c>
      <c r="Y1180">
        <v>1996</v>
      </c>
      <c r="Z1180">
        <v>10</v>
      </c>
      <c r="AA1180">
        <v>1</v>
      </c>
      <c r="AB1180"/>
      <c r="AC1180"/>
      <c r="AD1180"/>
      <c r="AG1180" t="s">
        <v>501</v>
      </c>
      <c r="AJ1180" t="s">
        <v>2725</v>
      </c>
      <c r="AK1180" t="s">
        <v>2726</v>
      </c>
      <c r="AL1180" t="b">
        <v>1</v>
      </c>
      <c r="AM1180" t="b">
        <v>0</v>
      </c>
      <c r="AP1180" t="s">
        <v>3631</v>
      </c>
      <c r="AQ1180" t="s">
        <v>3632</v>
      </c>
      <c r="AR1180" t="s">
        <v>3633</v>
      </c>
      <c r="AS1180" t="s">
        <v>3634</v>
      </c>
      <c r="AT1180" s="44" t="s">
        <v>207</v>
      </c>
      <c r="AU1180" t="s">
        <v>4552</v>
      </c>
      <c r="AV1180" t="s">
        <v>4553</v>
      </c>
      <c r="AW1180" t="s">
        <v>4553</v>
      </c>
      <c r="AX1180" t="s">
        <v>4554</v>
      </c>
      <c r="AY1180" t="s">
        <v>4550</v>
      </c>
      <c r="AZ1180" t="s">
        <v>4551</v>
      </c>
      <c r="BA1180" t="s">
        <v>3630</v>
      </c>
    </row>
    <row r="1181" spans="1:54" x14ac:dyDescent="0.45">
      <c r="A1181" s="1">
        <v>45751.906018518523</v>
      </c>
      <c r="B1181">
        <v>911269241</v>
      </c>
      <c r="C1181" t="s">
        <v>3567</v>
      </c>
      <c r="D1181">
        <v>2</v>
      </c>
      <c r="E1181" t="s">
        <v>86</v>
      </c>
      <c r="G1181">
        <v>3558</v>
      </c>
      <c r="H1181" t="s">
        <v>613</v>
      </c>
      <c r="I1181">
        <v>1997</v>
      </c>
      <c r="J1181" t="s">
        <v>2727</v>
      </c>
      <c r="K1181" t="s">
        <v>2728</v>
      </c>
      <c r="L1181" t="s">
        <v>2729</v>
      </c>
      <c r="M1181" t="s">
        <v>39</v>
      </c>
      <c r="N1181" t="s">
        <v>188</v>
      </c>
      <c r="O1181" t="s">
        <v>2736</v>
      </c>
      <c r="P1181" t="s">
        <v>2737</v>
      </c>
      <c r="Q1181">
        <v>0</v>
      </c>
      <c r="R1181">
        <v>43.209198000000001</v>
      </c>
      <c r="S1181">
        <v>76.914250999999993</v>
      </c>
      <c r="T1181" t="s">
        <v>2738</v>
      </c>
      <c r="U1181" t="s">
        <v>2739</v>
      </c>
      <c r="V1181" t="s">
        <v>106</v>
      </c>
      <c r="X1181">
        <v>250</v>
      </c>
      <c r="Y1181">
        <v>1996</v>
      </c>
      <c r="Z1181">
        <v>6</v>
      </c>
      <c r="AA1181">
        <v>5</v>
      </c>
      <c r="AB1181"/>
      <c r="AC1181"/>
      <c r="AD1181"/>
      <c r="AG1181" t="s">
        <v>501</v>
      </c>
      <c r="AJ1181" t="s">
        <v>2725</v>
      </c>
      <c r="AK1181" t="s">
        <v>2726</v>
      </c>
      <c r="AL1181" t="b">
        <v>1</v>
      </c>
      <c r="AM1181" t="b">
        <v>0</v>
      </c>
      <c r="AP1181" t="s">
        <v>3631</v>
      </c>
      <c r="AQ1181" t="s">
        <v>3632</v>
      </c>
      <c r="AR1181" t="s">
        <v>3633</v>
      </c>
      <c r="AS1181" t="s">
        <v>3634</v>
      </c>
      <c r="AT1181" s="44" t="s">
        <v>207</v>
      </c>
      <c r="AU1181" t="s">
        <v>4552</v>
      </c>
      <c r="AV1181" t="s">
        <v>4553</v>
      </c>
      <c r="AW1181" t="s">
        <v>4553</v>
      </c>
      <c r="AX1181" t="s">
        <v>4554</v>
      </c>
      <c r="AY1181" t="s">
        <v>4550</v>
      </c>
      <c r="AZ1181" t="s">
        <v>4551</v>
      </c>
      <c r="BA1181" t="s">
        <v>3630</v>
      </c>
    </row>
    <row r="1182" spans="1:54" x14ac:dyDescent="0.45">
      <c r="A1182" s="1">
        <v>45751.905648148153</v>
      </c>
      <c r="B1182">
        <v>911269241</v>
      </c>
      <c r="C1182" t="s">
        <v>3567</v>
      </c>
      <c r="D1182">
        <v>3</v>
      </c>
      <c r="E1182" t="s">
        <v>1402</v>
      </c>
      <c r="G1182">
        <v>3558</v>
      </c>
      <c r="H1182" t="s">
        <v>613</v>
      </c>
      <c r="I1182">
        <v>1997</v>
      </c>
      <c r="J1182" t="s">
        <v>2727</v>
      </c>
      <c r="K1182" t="s">
        <v>2728</v>
      </c>
      <c r="L1182" t="s">
        <v>2729</v>
      </c>
      <c r="M1182" t="s">
        <v>39</v>
      </c>
      <c r="N1182" t="s">
        <v>188</v>
      </c>
      <c r="O1182" t="s">
        <v>2736</v>
      </c>
      <c r="P1182" t="s">
        <v>2737</v>
      </c>
      <c r="Q1182">
        <v>0</v>
      </c>
      <c r="R1182">
        <v>43.209198000000001</v>
      </c>
      <c r="S1182">
        <v>76.914250999999993</v>
      </c>
      <c r="T1182" t="s">
        <v>2738</v>
      </c>
      <c r="U1182" t="s">
        <v>2739</v>
      </c>
      <c r="V1182" t="s">
        <v>106</v>
      </c>
      <c r="X1182">
        <v>250</v>
      </c>
      <c r="Y1182">
        <v>1995</v>
      </c>
      <c r="Z1182">
        <v>7</v>
      </c>
      <c r="AA1182">
        <v>25</v>
      </c>
      <c r="AB1182"/>
      <c r="AC1182"/>
      <c r="AD1182"/>
      <c r="AG1182" t="s">
        <v>501</v>
      </c>
      <c r="AJ1182" t="s">
        <v>2725</v>
      </c>
      <c r="AK1182" t="s">
        <v>2726</v>
      </c>
      <c r="AL1182" t="b">
        <v>1</v>
      </c>
      <c r="AM1182" t="b">
        <v>0</v>
      </c>
      <c r="AP1182" t="s">
        <v>3631</v>
      </c>
      <c r="AQ1182" t="s">
        <v>3632</v>
      </c>
      <c r="AR1182" t="s">
        <v>3633</v>
      </c>
      <c r="AS1182" t="s">
        <v>3634</v>
      </c>
      <c r="AT1182" s="44" t="s">
        <v>207</v>
      </c>
      <c r="AU1182" t="s">
        <v>4552</v>
      </c>
      <c r="AV1182" t="s">
        <v>4553</v>
      </c>
      <c r="AW1182" t="s">
        <v>4553</v>
      </c>
      <c r="AX1182" t="s">
        <v>4554</v>
      </c>
      <c r="AY1182" t="s">
        <v>4550</v>
      </c>
      <c r="AZ1182" t="s">
        <v>4551</v>
      </c>
      <c r="BA1182" t="s">
        <v>3630</v>
      </c>
    </row>
    <row r="1183" spans="1:54" x14ac:dyDescent="0.45">
      <c r="A1183" s="1">
        <v>45751.905208333337</v>
      </c>
      <c r="B1183">
        <v>911269241</v>
      </c>
      <c r="C1183" t="s">
        <v>3567</v>
      </c>
      <c r="D1183">
        <v>3</v>
      </c>
      <c r="E1183" t="s">
        <v>153</v>
      </c>
      <c r="G1183">
        <v>3558</v>
      </c>
      <c r="H1183" t="s">
        <v>613</v>
      </c>
      <c r="I1183">
        <v>1997</v>
      </c>
      <c r="J1183" t="s">
        <v>2727</v>
      </c>
      <c r="K1183" t="s">
        <v>2728</v>
      </c>
      <c r="L1183" t="s">
        <v>2729</v>
      </c>
      <c r="M1183" t="s">
        <v>39</v>
      </c>
      <c r="N1183" t="s">
        <v>188</v>
      </c>
      <c r="O1183" t="s">
        <v>2736</v>
      </c>
      <c r="P1183" t="s">
        <v>2737</v>
      </c>
      <c r="Q1183">
        <v>0</v>
      </c>
      <c r="R1183">
        <v>43.209198000000001</v>
      </c>
      <c r="S1183">
        <v>76.914250999999993</v>
      </c>
      <c r="T1183" t="s">
        <v>2738</v>
      </c>
      <c r="U1183" t="s">
        <v>2739</v>
      </c>
      <c r="V1183" t="s">
        <v>106</v>
      </c>
      <c r="X1183">
        <v>250</v>
      </c>
      <c r="Y1183">
        <v>1995</v>
      </c>
      <c r="Z1183">
        <v>5</v>
      </c>
      <c r="AA1183">
        <v>28</v>
      </c>
      <c r="AB1183"/>
      <c r="AC1183"/>
      <c r="AD1183"/>
      <c r="AG1183" t="s">
        <v>501</v>
      </c>
      <c r="AJ1183" t="s">
        <v>2725</v>
      </c>
      <c r="AK1183" t="s">
        <v>2726</v>
      </c>
      <c r="AL1183" t="b">
        <v>1</v>
      </c>
      <c r="AM1183" t="b">
        <v>0</v>
      </c>
      <c r="AP1183" t="s">
        <v>3631</v>
      </c>
      <c r="AQ1183" t="s">
        <v>3632</v>
      </c>
      <c r="AR1183" t="s">
        <v>3633</v>
      </c>
      <c r="AS1183" t="s">
        <v>3634</v>
      </c>
      <c r="AT1183" s="44" t="s">
        <v>207</v>
      </c>
      <c r="AU1183" t="s">
        <v>4552</v>
      </c>
      <c r="AV1183" t="s">
        <v>4553</v>
      </c>
      <c r="AW1183" t="s">
        <v>4553</v>
      </c>
      <c r="AX1183" t="s">
        <v>4554</v>
      </c>
      <c r="AY1183" t="s">
        <v>4550</v>
      </c>
      <c r="AZ1183" t="s">
        <v>4551</v>
      </c>
      <c r="BA1183" t="s">
        <v>3630</v>
      </c>
    </row>
    <row r="1184" spans="1:54" x14ac:dyDescent="0.45">
      <c r="A1184" s="1">
        <v>45751.901921296303</v>
      </c>
      <c r="B1184">
        <v>911269241</v>
      </c>
      <c r="C1184" t="s">
        <v>3567</v>
      </c>
      <c r="D1184">
        <v>1</v>
      </c>
      <c r="E1184" t="s">
        <v>65</v>
      </c>
      <c r="G1184">
        <v>3558</v>
      </c>
      <c r="H1184" t="s">
        <v>613</v>
      </c>
      <c r="I1184">
        <v>1997</v>
      </c>
      <c r="J1184" t="s">
        <v>2727</v>
      </c>
      <c r="K1184" t="s">
        <v>2728</v>
      </c>
      <c r="L1184" t="s">
        <v>2729</v>
      </c>
      <c r="M1184" t="s">
        <v>39</v>
      </c>
      <c r="N1184" t="s">
        <v>188</v>
      </c>
      <c r="O1184" t="s">
        <v>2740</v>
      </c>
      <c r="P1184" t="s">
        <v>2741</v>
      </c>
      <c r="Q1184">
        <v>0</v>
      </c>
      <c r="R1184">
        <v>43.922745999999997</v>
      </c>
      <c r="S1184">
        <v>77.100453000000002</v>
      </c>
      <c r="T1184" t="s">
        <v>2742</v>
      </c>
      <c r="U1184" t="s">
        <v>2743</v>
      </c>
      <c r="V1184" t="s">
        <v>106</v>
      </c>
      <c r="X1184">
        <v>100</v>
      </c>
      <c r="Y1184">
        <v>1990</v>
      </c>
      <c r="Z1184">
        <v>5</v>
      </c>
      <c r="AA1184">
        <v>26</v>
      </c>
      <c r="AB1184">
        <v>1990</v>
      </c>
      <c r="AC1184">
        <v>5</v>
      </c>
      <c r="AD1184">
        <v>27</v>
      </c>
      <c r="AG1184" t="s">
        <v>2744</v>
      </c>
      <c r="AJ1184" t="s">
        <v>2725</v>
      </c>
      <c r="AK1184" t="s">
        <v>2726</v>
      </c>
      <c r="AL1184" t="b">
        <v>1</v>
      </c>
      <c r="AM1184" t="b">
        <v>0</v>
      </c>
      <c r="AP1184" t="s">
        <v>3631</v>
      </c>
      <c r="AQ1184" t="s">
        <v>3632</v>
      </c>
      <c r="AR1184" t="s">
        <v>3633</v>
      </c>
      <c r="AS1184" t="s">
        <v>3634</v>
      </c>
      <c r="AT1184" s="44" t="s">
        <v>207</v>
      </c>
      <c r="AU1184" t="s">
        <v>4552</v>
      </c>
      <c r="AV1184" t="s">
        <v>4553</v>
      </c>
      <c r="AW1184" t="s">
        <v>4553</v>
      </c>
      <c r="AX1184" t="s">
        <v>4554</v>
      </c>
      <c r="AY1184" t="s">
        <v>4550</v>
      </c>
      <c r="AZ1184" t="s">
        <v>4551</v>
      </c>
      <c r="BA1184" t="s">
        <v>3630</v>
      </c>
    </row>
    <row r="1185" spans="1:53" x14ac:dyDescent="0.45">
      <c r="A1185" s="1">
        <v>45751.898865740739</v>
      </c>
      <c r="B1185">
        <v>911269241</v>
      </c>
      <c r="C1185" t="s">
        <v>3567</v>
      </c>
      <c r="D1185">
        <v>1</v>
      </c>
      <c r="E1185" t="s">
        <v>65</v>
      </c>
      <c r="G1185">
        <v>3558</v>
      </c>
      <c r="H1185" t="s">
        <v>613</v>
      </c>
      <c r="I1185">
        <v>1997</v>
      </c>
      <c r="J1185" t="s">
        <v>2727</v>
      </c>
      <c r="K1185" t="s">
        <v>2728</v>
      </c>
      <c r="L1185" t="s">
        <v>2729</v>
      </c>
      <c r="M1185" t="s">
        <v>39</v>
      </c>
      <c r="N1185" t="s">
        <v>188</v>
      </c>
      <c r="O1185" t="s">
        <v>1553</v>
      </c>
      <c r="P1185" t="s">
        <v>2745</v>
      </c>
      <c r="Q1185">
        <v>0</v>
      </c>
      <c r="R1185">
        <v>43.257474999999999</v>
      </c>
      <c r="S1185">
        <v>76.323980000000006</v>
      </c>
      <c r="T1185" t="s">
        <v>2746</v>
      </c>
      <c r="U1185" t="s">
        <v>2747</v>
      </c>
      <c r="V1185" t="s">
        <v>106</v>
      </c>
      <c r="X1185">
        <v>10000</v>
      </c>
      <c r="Y1185">
        <v>1997</v>
      </c>
      <c r="Z1185">
        <v>4</v>
      </c>
      <c r="AA1185">
        <v>9</v>
      </c>
      <c r="AB1185"/>
      <c r="AC1185"/>
      <c r="AD1185"/>
      <c r="AG1185" t="s">
        <v>501</v>
      </c>
      <c r="AJ1185" t="s">
        <v>2725</v>
      </c>
      <c r="AK1185" t="s">
        <v>2726</v>
      </c>
      <c r="AL1185" t="b">
        <v>1</v>
      </c>
      <c r="AM1185" t="b">
        <v>0</v>
      </c>
      <c r="AP1185" t="s">
        <v>3631</v>
      </c>
      <c r="AQ1185" t="s">
        <v>3632</v>
      </c>
      <c r="AR1185" t="s">
        <v>3633</v>
      </c>
      <c r="AS1185" t="s">
        <v>3634</v>
      </c>
      <c r="AT1185" s="44" t="s">
        <v>207</v>
      </c>
      <c r="AU1185" t="s">
        <v>4552</v>
      </c>
      <c r="AV1185" t="s">
        <v>4553</v>
      </c>
      <c r="AW1185" t="s">
        <v>4553</v>
      </c>
      <c r="AX1185" t="s">
        <v>4554</v>
      </c>
      <c r="AY1185" t="s">
        <v>4550</v>
      </c>
      <c r="AZ1185" t="s">
        <v>4551</v>
      </c>
      <c r="BA1185" t="s">
        <v>3630</v>
      </c>
    </row>
    <row r="1186" spans="1:53" x14ac:dyDescent="0.45">
      <c r="A1186" s="1">
        <v>45751.892511574071</v>
      </c>
      <c r="B1186">
        <v>911269241</v>
      </c>
      <c r="C1186" t="s">
        <v>3567</v>
      </c>
      <c r="D1186">
        <v>1</v>
      </c>
      <c r="E1186" t="s">
        <v>51</v>
      </c>
      <c r="G1186">
        <v>3558</v>
      </c>
      <c r="H1186" t="s">
        <v>613</v>
      </c>
      <c r="I1186">
        <v>1997</v>
      </c>
      <c r="J1186" t="s">
        <v>2727</v>
      </c>
      <c r="K1186" t="s">
        <v>2728</v>
      </c>
      <c r="L1186" t="s">
        <v>2729</v>
      </c>
      <c r="M1186" t="s">
        <v>2522</v>
      </c>
      <c r="N1186" t="s">
        <v>2748</v>
      </c>
      <c r="O1186" t="s">
        <v>2749</v>
      </c>
      <c r="P1186" t="s">
        <v>2750</v>
      </c>
      <c r="Q1186">
        <v>0</v>
      </c>
      <c r="R1186">
        <v>41.731886000000003</v>
      </c>
      <c r="S1186">
        <v>41.737656000000001</v>
      </c>
      <c r="T1186" t="s">
        <v>2751</v>
      </c>
      <c r="U1186" t="s">
        <v>2752</v>
      </c>
      <c r="V1186" t="s">
        <v>106</v>
      </c>
      <c r="X1186">
        <v>1000</v>
      </c>
      <c r="Y1186">
        <v>1979</v>
      </c>
      <c r="Z1186">
        <v>10</v>
      </c>
      <c r="AA1186">
        <v>23</v>
      </c>
      <c r="AB1186"/>
      <c r="AC1186"/>
      <c r="AD1186"/>
      <c r="AE1186" t="s">
        <v>2753</v>
      </c>
      <c r="AG1186" t="s">
        <v>126</v>
      </c>
      <c r="AJ1186" t="s">
        <v>2725</v>
      </c>
      <c r="AK1186" t="s">
        <v>2726</v>
      </c>
      <c r="AL1186" t="b">
        <v>1</v>
      </c>
      <c r="AM1186" t="b">
        <v>0</v>
      </c>
      <c r="AP1186" t="s">
        <v>3631</v>
      </c>
      <c r="AQ1186" t="s">
        <v>3632</v>
      </c>
      <c r="AR1186" t="s">
        <v>3633</v>
      </c>
      <c r="AS1186" t="s">
        <v>3634</v>
      </c>
      <c r="AT1186" s="44" t="s">
        <v>207</v>
      </c>
      <c r="AU1186" t="s">
        <v>4552</v>
      </c>
      <c r="AV1186" t="s">
        <v>4553</v>
      </c>
      <c r="AW1186" t="s">
        <v>4553</v>
      </c>
      <c r="AX1186" t="s">
        <v>4554</v>
      </c>
      <c r="AY1186" t="s">
        <v>4550</v>
      </c>
      <c r="AZ1186" t="s">
        <v>4551</v>
      </c>
      <c r="BA1186" t="s">
        <v>3630</v>
      </c>
    </row>
    <row r="1187" spans="1:53" x14ac:dyDescent="0.45">
      <c r="A1187" s="1">
        <v>45751.890347222223</v>
      </c>
      <c r="B1187">
        <v>911269241</v>
      </c>
      <c r="C1187" t="s">
        <v>3567</v>
      </c>
      <c r="D1187">
        <v>11</v>
      </c>
      <c r="E1187" t="s">
        <v>646</v>
      </c>
      <c r="G1187">
        <v>3558</v>
      </c>
      <c r="H1187" t="s">
        <v>613</v>
      </c>
      <c r="I1187">
        <v>1997</v>
      </c>
      <c r="J1187" t="s">
        <v>2727</v>
      </c>
      <c r="K1187" t="s">
        <v>2728</v>
      </c>
      <c r="L1187" t="s">
        <v>2729</v>
      </c>
      <c r="M1187" t="s">
        <v>2754</v>
      </c>
      <c r="N1187" t="s">
        <v>2755</v>
      </c>
      <c r="O1187" t="s">
        <v>338</v>
      </c>
      <c r="P1187" t="s">
        <v>2756</v>
      </c>
      <c r="Q1187">
        <v>0</v>
      </c>
      <c r="R1187">
        <v>48.478115000000003</v>
      </c>
      <c r="S1187">
        <v>35.011333</v>
      </c>
      <c r="T1187" t="s">
        <v>2757</v>
      </c>
      <c r="U1187" t="s">
        <v>2758</v>
      </c>
      <c r="V1187" t="s">
        <v>106</v>
      </c>
      <c r="X1187">
        <v>9000</v>
      </c>
      <c r="Y1187">
        <v>1972</v>
      </c>
      <c r="Z1187"/>
      <c r="AA1187"/>
      <c r="AB1187"/>
      <c r="AC1187"/>
      <c r="AD1187"/>
      <c r="AG1187" t="s">
        <v>175</v>
      </c>
      <c r="AJ1187" t="s">
        <v>2725</v>
      </c>
      <c r="AK1187" t="s">
        <v>2726</v>
      </c>
      <c r="AL1187" t="b">
        <v>1</v>
      </c>
      <c r="AM1187" t="b">
        <v>0</v>
      </c>
      <c r="AP1187" t="s">
        <v>3631</v>
      </c>
      <c r="AQ1187" t="s">
        <v>3632</v>
      </c>
      <c r="AR1187" t="s">
        <v>3633</v>
      </c>
      <c r="AS1187" t="s">
        <v>3634</v>
      </c>
      <c r="AT1187" s="44" t="s">
        <v>207</v>
      </c>
      <c r="AU1187" t="s">
        <v>4552</v>
      </c>
      <c r="AV1187" t="s">
        <v>4553</v>
      </c>
      <c r="AW1187" t="s">
        <v>4553</v>
      </c>
      <c r="AX1187" t="s">
        <v>4554</v>
      </c>
      <c r="AY1187" t="s">
        <v>4550</v>
      </c>
      <c r="AZ1187" t="s">
        <v>4551</v>
      </c>
      <c r="BA1187" t="s">
        <v>3630</v>
      </c>
    </row>
    <row r="1188" spans="1:53" x14ac:dyDescent="0.45">
      <c r="A1188" s="1">
        <v>45751.887800925921</v>
      </c>
      <c r="B1188">
        <v>911269241</v>
      </c>
      <c r="C1188" t="s">
        <v>3567</v>
      </c>
      <c r="D1188">
        <v>1</v>
      </c>
      <c r="E1188" t="s">
        <v>65</v>
      </c>
      <c r="G1188">
        <v>3558</v>
      </c>
      <c r="H1188" t="s">
        <v>613</v>
      </c>
      <c r="I1188">
        <v>1997</v>
      </c>
      <c r="J1188" t="s">
        <v>2727</v>
      </c>
      <c r="K1188" t="s">
        <v>2728</v>
      </c>
      <c r="L1188" t="s">
        <v>2729</v>
      </c>
      <c r="M1188" t="s">
        <v>745</v>
      </c>
      <c r="N1188" t="s">
        <v>2759</v>
      </c>
      <c r="O1188" t="s">
        <v>338</v>
      </c>
      <c r="P1188" t="s">
        <v>2760</v>
      </c>
      <c r="Q1188">
        <v>0</v>
      </c>
      <c r="R1188">
        <v>43.104999999999997</v>
      </c>
      <c r="S1188">
        <v>131.51249999999999</v>
      </c>
      <c r="T1188" t="s">
        <v>2761</v>
      </c>
      <c r="U1188" t="s">
        <v>2762</v>
      </c>
      <c r="V1188" t="s">
        <v>106</v>
      </c>
      <c r="X1188">
        <v>9000</v>
      </c>
      <c r="Y1188">
        <v>1977</v>
      </c>
      <c r="Z1188">
        <v>7</v>
      </c>
      <c r="AA1188">
        <v>13</v>
      </c>
      <c r="AB1188"/>
      <c r="AC1188"/>
      <c r="AD1188"/>
      <c r="AE1188" t="s">
        <v>2763</v>
      </c>
      <c r="AG1188" t="s">
        <v>2764</v>
      </c>
      <c r="AJ1188" t="s">
        <v>2725</v>
      </c>
      <c r="AK1188" t="s">
        <v>2726</v>
      </c>
      <c r="AL1188" t="b">
        <v>1</v>
      </c>
      <c r="AM1188" t="b">
        <v>0</v>
      </c>
      <c r="AP1188" t="s">
        <v>3631</v>
      </c>
      <c r="AQ1188" t="s">
        <v>3632</v>
      </c>
      <c r="AR1188" t="s">
        <v>3633</v>
      </c>
      <c r="AS1188" t="s">
        <v>3634</v>
      </c>
      <c r="AT1188" s="44" t="s">
        <v>207</v>
      </c>
      <c r="AU1188" t="s">
        <v>4552</v>
      </c>
      <c r="AV1188" t="s">
        <v>4553</v>
      </c>
      <c r="AW1188" t="s">
        <v>4553</v>
      </c>
      <c r="AX1188" t="s">
        <v>4554</v>
      </c>
      <c r="AY1188" t="s">
        <v>4550</v>
      </c>
      <c r="AZ1188" t="s">
        <v>4551</v>
      </c>
      <c r="BA1188" t="s">
        <v>3630</v>
      </c>
    </row>
    <row r="1189" spans="1:53" x14ac:dyDescent="0.45">
      <c r="A1189" s="1">
        <v>45751.886921296304</v>
      </c>
      <c r="B1189">
        <v>911269241</v>
      </c>
      <c r="C1189" t="s">
        <v>3567</v>
      </c>
      <c r="D1189">
        <v>1</v>
      </c>
      <c r="E1189" t="s">
        <v>65</v>
      </c>
      <c r="G1189">
        <v>3558</v>
      </c>
      <c r="H1189" t="s">
        <v>613</v>
      </c>
      <c r="I1189">
        <v>1997</v>
      </c>
      <c r="J1189" t="s">
        <v>2727</v>
      </c>
      <c r="K1189" t="s">
        <v>2728</v>
      </c>
      <c r="L1189" t="s">
        <v>2729</v>
      </c>
      <c r="M1189" t="s">
        <v>745</v>
      </c>
      <c r="N1189" t="s">
        <v>2759</v>
      </c>
      <c r="O1189" t="s">
        <v>338</v>
      </c>
      <c r="P1189" t="s">
        <v>2760</v>
      </c>
      <c r="Q1189">
        <v>0</v>
      </c>
      <c r="R1189">
        <v>43.104999999999997</v>
      </c>
      <c r="S1189">
        <v>131.51249999999999</v>
      </c>
      <c r="T1189" t="s">
        <v>2761</v>
      </c>
      <c r="U1189" t="s">
        <v>2762</v>
      </c>
      <c r="V1189" t="s">
        <v>106</v>
      </c>
      <c r="X1189">
        <v>9000</v>
      </c>
      <c r="Y1189">
        <v>1976</v>
      </c>
      <c r="Z1189">
        <v>9</v>
      </c>
      <c r="AA1189">
        <v>12</v>
      </c>
      <c r="AB1189"/>
      <c r="AC1189"/>
      <c r="AD1189"/>
      <c r="AG1189" t="s">
        <v>2764</v>
      </c>
      <c r="AJ1189" t="s">
        <v>2725</v>
      </c>
      <c r="AK1189" t="s">
        <v>2726</v>
      </c>
      <c r="AL1189" t="b">
        <v>1</v>
      </c>
      <c r="AM1189" t="b">
        <v>0</v>
      </c>
      <c r="AP1189" t="s">
        <v>3631</v>
      </c>
      <c r="AQ1189" t="s">
        <v>3632</v>
      </c>
      <c r="AR1189" t="s">
        <v>3633</v>
      </c>
      <c r="AS1189" t="s">
        <v>3634</v>
      </c>
      <c r="AT1189" s="44" t="s">
        <v>207</v>
      </c>
      <c r="AU1189" t="s">
        <v>4552</v>
      </c>
      <c r="AV1189" t="s">
        <v>4553</v>
      </c>
      <c r="AW1189" t="s">
        <v>4553</v>
      </c>
      <c r="AX1189" t="s">
        <v>4554</v>
      </c>
      <c r="AY1189" t="s">
        <v>4550</v>
      </c>
      <c r="AZ1189" t="s">
        <v>4551</v>
      </c>
      <c r="BA1189" t="s">
        <v>3630</v>
      </c>
    </row>
    <row r="1190" spans="1:53" x14ac:dyDescent="0.45">
      <c r="A1190" s="1">
        <v>45751.886550925927</v>
      </c>
      <c r="B1190">
        <v>911269241</v>
      </c>
      <c r="C1190" t="s">
        <v>3567</v>
      </c>
      <c r="D1190">
        <v>1</v>
      </c>
      <c r="E1190" t="s">
        <v>51</v>
      </c>
      <c r="G1190">
        <v>3558</v>
      </c>
      <c r="H1190" t="s">
        <v>613</v>
      </c>
      <c r="I1190">
        <v>1997</v>
      </c>
      <c r="J1190" t="s">
        <v>2727</v>
      </c>
      <c r="K1190" t="s">
        <v>2728</v>
      </c>
      <c r="L1190" t="s">
        <v>2729</v>
      </c>
      <c r="M1190" t="s">
        <v>745</v>
      </c>
      <c r="N1190" t="s">
        <v>2759</v>
      </c>
      <c r="O1190" t="s">
        <v>338</v>
      </c>
      <c r="P1190" t="s">
        <v>2760</v>
      </c>
      <c r="Q1190">
        <v>0</v>
      </c>
      <c r="R1190">
        <v>43.104999999999997</v>
      </c>
      <c r="S1190">
        <v>131.51249999999999</v>
      </c>
      <c r="T1190" t="s">
        <v>2761</v>
      </c>
      <c r="U1190" t="s">
        <v>2762</v>
      </c>
      <c r="V1190" t="s">
        <v>106</v>
      </c>
      <c r="X1190">
        <v>9000</v>
      </c>
      <c r="Y1190">
        <v>1976</v>
      </c>
      <c r="Z1190">
        <v>8</v>
      </c>
      <c r="AA1190">
        <v>30</v>
      </c>
      <c r="AB1190"/>
      <c r="AC1190"/>
      <c r="AD1190"/>
      <c r="AG1190" t="s">
        <v>2764</v>
      </c>
      <c r="AJ1190" t="s">
        <v>2725</v>
      </c>
      <c r="AK1190" t="s">
        <v>2726</v>
      </c>
      <c r="AL1190" t="b">
        <v>1</v>
      </c>
      <c r="AM1190" t="b">
        <v>0</v>
      </c>
      <c r="AP1190" t="s">
        <v>3631</v>
      </c>
      <c r="AQ1190" t="s">
        <v>3632</v>
      </c>
      <c r="AR1190" t="s">
        <v>3633</v>
      </c>
      <c r="AS1190" t="s">
        <v>3634</v>
      </c>
      <c r="AT1190" s="44" t="s">
        <v>207</v>
      </c>
      <c r="AU1190" t="s">
        <v>4552</v>
      </c>
      <c r="AV1190" t="s">
        <v>4553</v>
      </c>
      <c r="AW1190" t="s">
        <v>4553</v>
      </c>
      <c r="AX1190" t="s">
        <v>4554</v>
      </c>
      <c r="AY1190" t="s">
        <v>4550</v>
      </c>
      <c r="AZ1190" t="s">
        <v>4551</v>
      </c>
      <c r="BA1190" t="s">
        <v>3630</v>
      </c>
    </row>
    <row r="1191" spans="1:53" x14ac:dyDescent="0.45">
      <c r="A1191" s="1">
        <v>45751.886145833327</v>
      </c>
      <c r="B1191">
        <v>911269241</v>
      </c>
      <c r="C1191" t="s">
        <v>3567</v>
      </c>
      <c r="D1191">
        <v>1</v>
      </c>
      <c r="E1191" t="s">
        <v>51</v>
      </c>
      <c r="G1191">
        <v>3558</v>
      </c>
      <c r="H1191" t="s">
        <v>613</v>
      </c>
      <c r="I1191">
        <v>1997</v>
      </c>
      <c r="J1191" t="s">
        <v>2727</v>
      </c>
      <c r="K1191" t="s">
        <v>2728</v>
      </c>
      <c r="L1191" t="s">
        <v>2729</v>
      </c>
      <c r="M1191" t="s">
        <v>745</v>
      </c>
      <c r="N1191" t="s">
        <v>2759</v>
      </c>
      <c r="O1191" t="s">
        <v>338</v>
      </c>
      <c r="P1191" t="s">
        <v>2760</v>
      </c>
      <c r="Q1191">
        <v>0</v>
      </c>
      <c r="R1191">
        <v>43.104999999999997</v>
      </c>
      <c r="S1191">
        <v>131.51249999999999</v>
      </c>
      <c r="T1191" t="s">
        <v>2761</v>
      </c>
      <c r="U1191" t="s">
        <v>2762</v>
      </c>
      <c r="V1191" t="s">
        <v>106</v>
      </c>
      <c r="X1191">
        <v>9000</v>
      </c>
      <c r="Y1191">
        <v>1976</v>
      </c>
      <c r="Z1191">
        <v>7</v>
      </c>
      <c r="AA1191">
        <v>24</v>
      </c>
      <c r="AB1191"/>
      <c r="AC1191"/>
      <c r="AD1191"/>
      <c r="AG1191" t="s">
        <v>2764</v>
      </c>
      <c r="AJ1191" t="s">
        <v>2725</v>
      </c>
      <c r="AK1191" t="s">
        <v>2726</v>
      </c>
      <c r="AL1191" t="b">
        <v>1</v>
      </c>
      <c r="AM1191" t="b">
        <v>0</v>
      </c>
      <c r="AP1191" t="s">
        <v>3631</v>
      </c>
      <c r="AQ1191" t="s">
        <v>3632</v>
      </c>
      <c r="AR1191" t="s">
        <v>3633</v>
      </c>
      <c r="AS1191" t="s">
        <v>3634</v>
      </c>
      <c r="AT1191" s="44" t="s">
        <v>207</v>
      </c>
      <c r="AU1191" t="s">
        <v>4552</v>
      </c>
      <c r="AV1191" t="s">
        <v>4553</v>
      </c>
      <c r="AW1191" t="s">
        <v>4553</v>
      </c>
      <c r="AX1191" t="s">
        <v>4554</v>
      </c>
      <c r="AY1191" t="s">
        <v>4550</v>
      </c>
      <c r="AZ1191" t="s">
        <v>4551</v>
      </c>
      <c r="BA1191" t="s">
        <v>3630</v>
      </c>
    </row>
    <row r="1192" spans="1:53" x14ac:dyDescent="0.45">
      <c r="A1192" s="1">
        <v>45751.883599537032</v>
      </c>
      <c r="B1192">
        <v>911269241</v>
      </c>
      <c r="C1192" t="s">
        <v>3567</v>
      </c>
      <c r="D1192">
        <v>1</v>
      </c>
      <c r="E1192" t="s">
        <v>65</v>
      </c>
      <c r="G1192">
        <v>3558</v>
      </c>
      <c r="H1192" t="s">
        <v>613</v>
      </c>
      <c r="I1192">
        <v>1997</v>
      </c>
      <c r="J1192" t="s">
        <v>2727</v>
      </c>
      <c r="K1192" t="s">
        <v>2728</v>
      </c>
      <c r="L1192" t="s">
        <v>2729</v>
      </c>
      <c r="M1192" t="s">
        <v>745</v>
      </c>
      <c r="N1192" t="s">
        <v>2759</v>
      </c>
      <c r="O1192" t="s">
        <v>338</v>
      </c>
      <c r="P1192" t="s">
        <v>2765</v>
      </c>
      <c r="Q1192">
        <v>0</v>
      </c>
      <c r="R1192">
        <v>43.680199999999999</v>
      </c>
      <c r="S1192">
        <v>132.5455</v>
      </c>
      <c r="T1192" t="s">
        <v>2766</v>
      </c>
      <c r="U1192" t="s">
        <v>2767</v>
      </c>
      <c r="V1192" t="s">
        <v>106</v>
      </c>
      <c r="X1192">
        <v>30000</v>
      </c>
      <c r="Y1192">
        <v>1992</v>
      </c>
      <c r="Z1192">
        <v>7</v>
      </c>
      <c r="AA1192">
        <v>20</v>
      </c>
      <c r="AB1192">
        <v>1992</v>
      </c>
      <c r="AC1192">
        <v>7</v>
      </c>
      <c r="AD1192">
        <v>30</v>
      </c>
      <c r="AG1192" t="s">
        <v>2768</v>
      </c>
      <c r="AJ1192" t="s">
        <v>2725</v>
      </c>
      <c r="AK1192" t="s">
        <v>2726</v>
      </c>
      <c r="AL1192" t="b">
        <v>1</v>
      </c>
      <c r="AM1192" t="b">
        <v>0</v>
      </c>
      <c r="AP1192" t="s">
        <v>3631</v>
      </c>
      <c r="AQ1192" t="s">
        <v>3632</v>
      </c>
      <c r="AR1192" t="s">
        <v>3633</v>
      </c>
      <c r="AS1192" t="s">
        <v>3634</v>
      </c>
      <c r="AT1192" s="44" t="s">
        <v>207</v>
      </c>
      <c r="AU1192" t="s">
        <v>4552</v>
      </c>
      <c r="AV1192" t="s">
        <v>4553</v>
      </c>
      <c r="AW1192" t="s">
        <v>4553</v>
      </c>
      <c r="AX1192" t="s">
        <v>4554</v>
      </c>
      <c r="AY1192" t="s">
        <v>4550</v>
      </c>
      <c r="AZ1192" t="s">
        <v>4551</v>
      </c>
      <c r="BA1192" t="s">
        <v>3630</v>
      </c>
    </row>
    <row r="1193" spans="1:53" x14ac:dyDescent="0.45">
      <c r="A1193" s="1">
        <v>45751.882708333331</v>
      </c>
      <c r="B1193">
        <v>911269241</v>
      </c>
      <c r="C1193" t="s">
        <v>3567</v>
      </c>
      <c r="D1193">
        <v>1</v>
      </c>
      <c r="E1193" t="s">
        <v>65</v>
      </c>
      <c r="G1193">
        <v>3558</v>
      </c>
      <c r="H1193" t="s">
        <v>613</v>
      </c>
      <c r="I1193">
        <v>1997</v>
      </c>
      <c r="J1193" t="s">
        <v>2727</v>
      </c>
      <c r="K1193" t="s">
        <v>2728</v>
      </c>
      <c r="L1193" t="s">
        <v>2729</v>
      </c>
      <c r="M1193" t="s">
        <v>745</v>
      </c>
      <c r="N1193" t="s">
        <v>2759</v>
      </c>
      <c r="O1193" t="s">
        <v>338</v>
      </c>
      <c r="P1193" t="s">
        <v>2765</v>
      </c>
      <c r="Q1193">
        <v>0</v>
      </c>
      <c r="R1193">
        <v>43.680199999999999</v>
      </c>
      <c r="S1193">
        <v>132.5455</v>
      </c>
      <c r="T1193" t="s">
        <v>2766</v>
      </c>
      <c r="U1193" t="s">
        <v>2767</v>
      </c>
      <c r="V1193" t="s">
        <v>106</v>
      </c>
      <c r="X1193">
        <v>30000</v>
      </c>
      <c r="Y1193">
        <v>1977</v>
      </c>
      <c r="Z1193">
        <v>7</v>
      </c>
      <c r="AA1193">
        <v>9</v>
      </c>
      <c r="AB1193"/>
      <c r="AC1193"/>
      <c r="AD1193"/>
      <c r="AG1193" t="s">
        <v>2769</v>
      </c>
      <c r="AJ1193" t="s">
        <v>2725</v>
      </c>
      <c r="AK1193" t="s">
        <v>2726</v>
      </c>
      <c r="AL1193" t="b">
        <v>1</v>
      </c>
      <c r="AM1193" t="b">
        <v>0</v>
      </c>
      <c r="AP1193" t="s">
        <v>3631</v>
      </c>
      <c r="AQ1193" t="s">
        <v>3632</v>
      </c>
      <c r="AR1193" t="s">
        <v>3633</v>
      </c>
      <c r="AS1193" t="s">
        <v>3634</v>
      </c>
      <c r="AT1193" s="44" t="s">
        <v>207</v>
      </c>
      <c r="AU1193" t="s">
        <v>4552</v>
      </c>
      <c r="AV1193" t="s">
        <v>4553</v>
      </c>
      <c r="AW1193" t="s">
        <v>4553</v>
      </c>
      <c r="AX1193" t="s">
        <v>4554</v>
      </c>
      <c r="AY1193" t="s">
        <v>4550</v>
      </c>
      <c r="AZ1193" t="s">
        <v>4551</v>
      </c>
      <c r="BA1193" t="s">
        <v>3630</v>
      </c>
    </row>
    <row r="1194" spans="1:53" x14ac:dyDescent="0.45">
      <c r="A1194" s="1">
        <v>45751.879282407397</v>
      </c>
      <c r="B1194">
        <v>911269241</v>
      </c>
      <c r="C1194" t="s">
        <v>3567</v>
      </c>
      <c r="D1194">
        <v>1</v>
      </c>
      <c r="E1194" t="s">
        <v>65</v>
      </c>
      <c r="G1194">
        <v>3558</v>
      </c>
      <c r="H1194" t="s">
        <v>613</v>
      </c>
      <c r="I1194">
        <v>1997</v>
      </c>
      <c r="J1194" t="s">
        <v>2727</v>
      </c>
      <c r="K1194" t="s">
        <v>2728</v>
      </c>
      <c r="L1194" t="s">
        <v>2729</v>
      </c>
      <c r="M1194" t="s">
        <v>745</v>
      </c>
      <c r="N1194" t="s">
        <v>2770</v>
      </c>
      <c r="O1194" t="s">
        <v>2771</v>
      </c>
      <c r="P1194" t="s">
        <v>2772</v>
      </c>
      <c r="Q1194">
        <v>0</v>
      </c>
      <c r="R1194">
        <v>48.206899999999997</v>
      </c>
      <c r="S1194">
        <v>134.8784</v>
      </c>
      <c r="T1194" t="s">
        <v>2773</v>
      </c>
      <c r="U1194" t="s">
        <v>2774</v>
      </c>
      <c r="V1194" t="s">
        <v>106</v>
      </c>
      <c r="X1194">
        <v>14000</v>
      </c>
      <c r="Y1194">
        <v>1987</v>
      </c>
      <c r="Z1194">
        <v>9</v>
      </c>
      <c r="AA1194">
        <v>10</v>
      </c>
      <c r="AB1194"/>
      <c r="AC1194"/>
      <c r="AD1194"/>
      <c r="AE1194" t="s">
        <v>2775</v>
      </c>
      <c r="AG1194" t="s">
        <v>2776</v>
      </c>
      <c r="AJ1194" t="s">
        <v>2725</v>
      </c>
      <c r="AK1194" t="s">
        <v>2726</v>
      </c>
      <c r="AL1194" t="b">
        <v>1</v>
      </c>
      <c r="AM1194" t="b">
        <v>0</v>
      </c>
      <c r="AP1194" t="s">
        <v>3631</v>
      </c>
      <c r="AQ1194" t="s">
        <v>3632</v>
      </c>
      <c r="AR1194" t="s">
        <v>3633</v>
      </c>
      <c r="AS1194" t="s">
        <v>3634</v>
      </c>
      <c r="AT1194" s="44" t="s">
        <v>207</v>
      </c>
      <c r="AU1194" t="s">
        <v>4552</v>
      </c>
      <c r="AV1194" t="s">
        <v>4553</v>
      </c>
      <c r="AW1194" t="s">
        <v>4553</v>
      </c>
      <c r="AX1194" t="s">
        <v>4554</v>
      </c>
      <c r="AY1194" t="s">
        <v>4550</v>
      </c>
      <c r="AZ1194" t="s">
        <v>4551</v>
      </c>
      <c r="BA1194" t="s">
        <v>3630</v>
      </c>
    </row>
    <row r="1195" spans="1:53" x14ac:dyDescent="0.45">
      <c r="A1195" s="1">
        <v>45751.877118055563</v>
      </c>
      <c r="B1195">
        <v>911269241</v>
      </c>
      <c r="C1195" t="s">
        <v>3567</v>
      </c>
      <c r="D1195">
        <v>1</v>
      </c>
      <c r="E1195" t="s">
        <v>65</v>
      </c>
      <c r="G1195">
        <v>3558</v>
      </c>
      <c r="H1195" t="s">
        <v>613</v>
      </c>
      <c r="I1195">
        <v>1997</v>
      </c>
      <c r="J1195" t="s">
        <v>2727</v>
      </c>
      <c r="K1195" t="s">
        <v>2728</v>
      </c>
      <c r="L1195" t="s">
        <v>2729</v>
      </c>
      <c r="M1195" t="s">
        <v>745</v>
      </c>
      <c r="N1195" t="s">
        <v>2770</v>
      </c>
      <c r="O1195" t="s">
        <v>2771</v>
      </c>
      <c r="P1195" t="s">
        <v>2777</v>
      </c>
      <c r="Q1195">
        <v>0</v>
      </c>
      <c r="R1195">
        <v>48.297899999999998</v>
      </c>
      <c r="S1195">
        <v>134.8289</v>
      </c>
      <c r="T1195" t="s">
        <v>2778</v>
      </c>
      <c r="U1195" t="s">
        <v>2779</v>
      </c>
      <c r="V1195" t="s">
        <v>106</v>
      </c>
      <c r="X1195">
        <v>500</v>
      </c>
      <c r="Y1195">
        <v>1987</v>
      </c>
      <c r="Z1195">
        <v>7</v>
      </c>
      <c r="AA1195"/>
      <c r="AB1195">
        <v>1987</v>
      </c>
      <c r="AC1195">
        <v>8</v>
      </c>
      <c r="AD1195"/>
      <c r="AG1195" t="s">
        <v>2776</v>
      </c>
      <c r="AJ1195" t="s">
        <v>2725</v>
      </c>
      <c r="AK1195" t="s">
        <v>2726</v>
      </c>
      <c r="AL1195" t="b">
        <v>1</v>
      </c>
      <c r="AM1195" t="b">
        <v>0</v>
      </c>
      <c r="AP1195" t="s">
        <v>3631</v>
      </c>
      <c r="AQ1195" t="s">
        <v>3632</v>
      </c>
      <c r="AR1195" t="s">
        <v>3633</v>
      </c>
      <c r="AS1195" t="s">
        <v>3634</v>
      </c>
      <c r="AT1195" s="44" t="s">
        <v>207</v>
      </c>
      <c r="AU1195" t="s">
        <v>4552</v>
      </c>
      <c r="AV1195" t="s">
        <v>4553</v>
      </c>
      <c r="AW1195" t="s">
        <v>4553</v>
      </c>
      <c r="AX1195" t="s">
        <v>4554</v>
      </c>
      <c r="AY1195" t="s">
        <v>4550</v>
      </c>
      <c r="AZ1195" t="s">
        <v>4551</v>
      </c>
      <c r="BA1195" t="s">
        <v>3630</v>
      </c>
    </row>
    <row r="1196" spans="1:53" x14ac:dyDescent="0.45">
      <c r="A1196" s="1">
        <v>45751.874386574069</v>
      </c>
      <c r="B1196">
        <v>911269241</v>
      </c>
      <c r="C1196" t="s">
        <v>3567</v>
      </c>
      <c r="D1196">
        <v>1</v>
      </c>
      <c r="E1196" t="s">
        <v>65</v>
      </c>
      <c r="G1196">
        <v>3558</v>
      </c>
      <c r="H1196" t="s">
        <v>613</v>
      </c>
      <c r="I1196">
        <v>1997</v>
      </c>
      <c r="J1196" t="s">
        <v>2727</v>
      </c>
      <c r="K1196" t="s">
        <v>2728</v>
      </c>
      <c r="L1196" t="s">
        <v>2729</v>
      </c>
      <c r="M1196" t="s">
        <v>745</v>
      </c>
      <c r="N1196" t="s">
        <v>2770</v>
      </c>
      <c r="O1196" t="s">
        <v>338</v>
      </c>
      <c r="P1196" t="s">
        <v>2780</v>
      </c>
      <c r="Q1196">
        <v>0</v>
      </c>
      <c r="R1196">
        <v>48.204999999999998</v>
      </c>
      <c r="S1196">
        <v>134.858</v>
      </c>
      <c r="T1196" t="s">
        <v>2781</v>
      </c>
      <c r="U1196" t="s">
        <v>2782</v>
      </c>
      <c r="V1196" t="s">
        <v>106</v>
      </c>
      <c r="X1196">
        <v>15000</v>
      </c>
      <c r="Y1196">
        <v>1987</v>
      </c>
      <c r="Z1196">
        <v>7</v>
      </c>
      <c r="AA1196">
        <v>27</v>
      </c>
      <c r="AB1196">
        <v>1987</v>
      </c>
      <c r="AC1196">
        <v>7</v>
      </c>
      <c r="AD1196">
        <v>30</v>
      </c>
      <c r="AE1196" t="s">
        <v>2783</v>
      </c>
      <c r="AG1196" t="s">
        <v>2776</v>
      </c>
      <c r="AJ1196" t="s">
        <v>2725</v>
      </c>
      <c r="AK1196" t="s">
        <v>2726</v>
      </c>
      <c r="AL1196" t="b">
        <v>1</v>
      </c>
      <c r="AM1196" t="b">
        <v>0</v>
      </c>
      <c r="AP1196" t="s">
        <v>3631</v>
      </c>
      <c r="AQ1196" t="s">
        <v>3632</v>
      </c>
      <c r="AR1196" t="s">
        <v>3633</v>
      </c>
      <c r="AS1196" t="s">
        <v>3634</v>
      </c>
      <c r="AT1196" s="44" t="s">
        <v>207</v>
      </c>
      <c r="AU1196" t="s">
        <v>4552</v>
      </c>
      <c r="AV1196" t="s">
        <v>4553</v>
      </c>
      <c r="AW1196" t="s">
        <v>4553</v>
      </c>
      <c r="AX1196" t="s">
        <v>4554</v>
      </c>
      <c r="AY1196" t="s">
        <v>4550</v>
      </c>
      <c r="AZ1196" t="s">
        <v>4551</v>
      </c>
      <c r="BA1196" t="s">
        <v>3630</v>
      </c>
    </row>
    <row r="1197" spans="1:53" x14ac:dyDescent="0.45">
      <c r="A1197" s="1">
        <v>45751.868171296301</v>
      </c>
      <c r="B1197">
        <v>911269241</v>
      </c>
      <c r="C1197" t="s">
        <v>3567</v>
      </c>
      <c r="D1197">
        <v>9</v>
      </c>
      <c r="E1197" t="s">
        <v>2792</v>
      </c>
      <c r="G1197">
        <v>3558</v>
      </c>
      <c r="H1197" t="s">
        <v>613</v>
      </c>
      <c r="I1197">
        <v>1997</v>
      </c>
      <c r="J1197" t="s">
        <v>2727</v>
      </c>
      <c r="K1197" t="s">
        <v>2728</v>
      </c>
      <c r="L1197" t="s">
        <v>2729</v>
      </c>
      <c r="M1197" t="s">
        <v>745</v>
      </c>
      <c r="N1197" t="s">
        <v>2784</v>
      </c>
      <c r="O1197" t="s">
        <v>2785</v>
      </c>
      <c r="P1197" t="s">
        <v>2786</v>
      </c>
      <c r="Q1197">
        <v>0</v>
      </c>
      <c r="R1197">
        <v>49.697150000000001</v>
      </c>
      <c r="S1197">
        <v>111.21995</v>
      </c>
      <c r="T1197" t="s">
        <v>2787</v>
      </c>
      <c r="U1197" t="s">
        <v>2788</v>
      </c>
      <c r="V1197" t="s">
        <v>106</v>
      </c>
      <c r="X1197">
        <v>34000</v>
      </c>
      <c r="Y1197">
        <v>1991</v>
      </c>
      <c r="Z1197">
        <v>6</v>
      </c>
      <c r="AA1197">
        <v>16</v>
      </c>
      <c r="AB1197"/>
      <c r="AC1197"/>
      <c r="AD1197"/>
      <c r="AE1197" t="s">
        <v>2789</v>
      </c>
      <c r="AG1197" t="s">
        <v>2790</v>
      </c>
      <c r="AH1197" t="s">
        <v>2791</v>
      </c>
      <c r="AJ1197" t="s">
        <v>2725</v>
      </c>
      <c r="AK1197" t="s">
        <v>2726</v>
      </c>
      <c r="AL1197" t="b">
        <v>1</v>
      </c>
      <c r="AM1197" t="b">
        <v>0</v>
      </c>
      <c r="AP1197" t="s">
        <v>3631</v>
      </c>
      <c r="AQ1197" t="s">
        <v>3632</v>
      </c>
      <c r="AR1197" t="s">
        <v>3633</v>
      </c>
      <c r="AS1197" t="s">
        <v>3634</v>
      </c>
      <c r="AT1197" s="44" t="s">
        <v>207</v>
      </c>
      <c r="AU1197" t="s">
        <v>4552</v>
      </c>
      <c r="AV1197" t="s">
        <v>4553</v>
      </c>
      <c r="AW1197" t="s">
        <v>4553</v>
      </c>
      <c r="AX1197" t="s">
        <v>4554</v>
      </c>
      <c r="AY1197" t="s">
        <v>4550</v>
      </c>
      <c r="AZ1197" t="s">
        <v>4551</v>
      </c>
      <c r="BA1197" t="s">
        <v>3630</v>
      </c>
    </row>
    <row r="1198" spans="1:53" x14ac:dyDescent="0.45">
      <c r="A1198" s="1">
        <v>45751.863344907411</v>
      </c>
      <c r="B1198">
        <v>911269241</v>
      </c>
      <c r="C1198" t="s">
        <v>3567</v>
      </c>
      <c r="D1198">
        <v>1</v>
      </c>
      <c r="E1198" t="s">
        <v>65</v>
      </c>
      <c r="G1198">
        <v>3558</v>
      </c>
      <c r="H1198" t="s">
        <v>613</v>
      </c>
      <c r="I1198">
        <v>1997</v>
      </c>
      <c r="J1198" t="s">
        <v>2727</v>
      </c>
      <c r="K1198" t="s">
        <v>2728</v>
      </c>
      <c r="L1198" t="s">
        <v>2729</v>
      </c>
      <c r="M1198" t="s">
        <v>745</v>
      </c>
      <c r="N1198" t="s">
        <v>2784</v>
      </c>
      <c r="O1198" t="s">
        <v>2785</v>
      </c>
      <c r="P1198" t="s">
        <v>2793</v>
      </c>
      <c r="Q1198">
        <v>0</v>
      </c>
      <c r="R1198">
        <v>49.735340000000001</v>
      </c>
      <c r="S1198">
        <v>111.01754</v>
      </c>
      <c r="T1198" t="s">
        <v>2794</v>
      </c>
      <c r="U1198" t="s">
        <v>2795</v>
      </c>
      <c r="V1198" t="s">
        <v>106</v>
      </c>
      <c r="X1198">
        <v>8000</v>
      </c>
      <c r="Y1198">
        <v>1991</v>
      </c>
      <c r="Z1198">
        <v>6</v>
      </c>
      <c r="AA1198">
        <v>14</v>
      </c>
      <c r="AB1198">
        <v>1991</v>
      </c>
      <c r="AC1198">
        <v>6</v>
      </c>
      <c r="AD1198">
        <v>15</v>
      </c>
      <c r="AE1198" t="s">
        <v>2796</v>
      </c>
      <c r="AG1198" t="s">
        <v>2797</v>
      </c>
      <c r="AH1198" t="s">
        <v>2798</v>
      </c>
      <c r="AJ1198" t="s">
        <v>2725</v>
      </c>
      <c r="AK1198" t="s">
        <v>2726</v>
      </c>
      <c r="AL1198" t="b">
        <v>1</v>
      </c>
      <c r="AM1198" t="b">
        <v>0</v>
      </c>
      <c r="AP1198" t="s">
        <v>3631</v>
      </c>
      <c r="AQ1198" t="s">
        <v>3632</v>
      </c>
      <c r="AR1198" t="s">
        <v>3633</v>
      </c>
      <c r="AS1198" t="s">
        <v>3634</v>
      </c>
      <c r="AT1198" s="44" t="s">
        <v>207</v>
      </c>
      <c r="AU1198" t="s">
        <v>4552</v>
      </c>
      <c r="AV1198" t="s">
        <v>4553</v>
      </c>
      <c r="AW1198" t="s">
        <v>4553</v>
      </c>
      <c r="AX1198" t="s">
        <v>4554</v>
      </c>
      <c r="AY1198" t="s">
        <v>4550</v>
      </c>
      <c r="AZ1198" t="s">
        <v>4551</v>
      </c>
      <c r="BA1198" t="s">
        <v>3630</v>
      </c>
    </row>
    <row r="1199" spans="1:53" x14ac:dyDescent="0.45">
      <c r="A1199" s="1">
        <v>45751.857870370368</v>
      </c>
      <c r="B1199">
        <v>911269241</v>
      </c>
      <c r="C1199" t="s">
        <v>3567</v>
      </c>
      <c r="D1199">
        <v>12</v>
      </c>
      <c r="E1199" t="s">
        <v>2804</v>
      </c>
      <c r="G1199">
        <v>3558</v>
      </c>
      <c r="H1199" t="s">
        <v>613</v>
      </c>
      <c r="I1199">
        <v>1997</v>
      </c>
      <c r="J1199" t="s">
        <v>2727</v>
      </c>
      <c r="K1199" t="s">
        <v>2728</v>
      </c>
      <c r="L1199" t="s">
        <v>2729</v>
      </c>
      <c r="M1199" t="s">
        <v>745</v>
      </c>
      <c r="N1199" t="s">
        <v>2799</v>
      </c>
      <c r="O1199" t="s">
        <v>338</v>
      </c>
      <c r="P1199" t="s">
        <v>2800</v>
      </c>
      <c r="Q1199">
        <v>0</v>
      </c>
      <c r="R1199">
        <v>55.752172999999999</v>
      </c>
      <c r="S1199">
        <v>37.620533999999999</v>
      </c>
      <c r="T1199" t="s">
        <v>2801</v>
      </c>
      <c r="U1199" t="s">
        <v>2802</v>
      </c>
      <c r="V1199" t="s">
        <v>106</v>
      </c>
      <c r="X1199">
        <v>2000</v>
      </c>
      <c r="Y1199">
        <v>1996</v>
      </c>
      <c r="Z1199">
        <v>7</v>
      </c>
      <c r="AA1199">
        <v>20</v>
      </c>
      <c r="AB1199">
        <v>1996</v>
      </c>
      <c r="AC1199">
        <v>7</v>
      </c>
      <c r="AD1199">
        <v>25</v>
      </c>
      <c r="AG1199" t="s">
        <v>2803</v>
      </c>
      <c r="AJ1199" t="s">
        <v>2725</v>
      </c>
      <c r="AK1199" t="s">
        <v>2726</v>
      </c>
      <c r="AL1199" t="b">
        <v>1</v>
      </c>
      <c r="AM1199" t="b">
        <v>0</v>
      </c>
      <c r="AP1199" t="s">
        <v>3631</v>
      </c>
      <c r="AQ1199" t="s">
        <v>3632</v>
      </c>
      <c r="AR1199" t="s">
        <v>3633</v>
      </c>
      <c r="AS1199" t="s">
        <v>3634</v>
      </c>
      <c r="AT1199" s="44" t="s">
        <v>207</v>
      </c>
      <c r="AU1199" t="s">
        <v>4552</v>
      </c>
      <c r="AV1199" t="s">
        <v>4553</v>
      </c>
      <c r="AW1199" t="s">
        <v>4553</v>
      </c>
      <c r="AX1199" t="s">
        <v>4554</v>
      </c>
      <c r="AY1199" t="s">
        <v>4550</v>
      </c>
      <c r="AZ1199" t="s">
        <v>4551</v>
      </c>
      <c r="BA1199" t="s">
        <v>3630</v>
      </c>
    </row>
    <row r="1200" spans="1:53" x14ac:dyDescent="0.45">
      <c r="A1200" s="1">
        <v>45751.856076388889</v>
      </c>
      <c r="B1200">
        <v>911269241</v>
      </c>
      <c r="C1200" t="s">
        <v>3567</v>
      </c>
      <c r="D1200">
        <v>2</v>
      </c>
      <c r="E1200" t="s">
        <v>247</v>
      </c>
      <c r="G1200">
        <v>3558</v>
      </c>
      <c r="H1200" t="s">
        <v>613</v>
      </c>
      <c r="I1200">
        <v>1997</v>
      </c>
      <c r="J1200" t="s">
        <v>2727</v>
      </c>
      <c r="K1200" t="s">
        <v>2728</v>
      </c>
      <c r="L1200" t="s">
        <v>2729</v>
      </c>
      <c r="M1200" t="s">
        <v>745</v>
      </c>
      <c r="N1200" t="s">
        <v>2805</v>
      </c>
      <c r="O1200" t="s">
        <v>2806</v>
      </c>
      <c r="P1200" t="s">
        <v>2807</v>
      </c>
      <c r="Q1200">
        <v>0</v>
      </c>
      <c r="R1200">
        <v>59.940108000000002</v>
      </c>
      <c r="S1200">
        <v>30.243466000000002</v>
      </c>
      <c r="T1200" t="s">
        <v>2808</v>
      </c>
      <c r="U1200" t="s">
        <v>2809</v>
      </c>
      <c r="V1200" t="s">
        <v>106</v>
      </c>
      <c r="X1200">
        <v>2000</v>
      </c>
      <c r="Y1200">
        <v>1996</v>
      </c>
      <c r="Z1200">
        <v>7</v>
      </c>
      <c r="AA1200">
        <v>24</v>
      </c>
      <c r="AB1200">
        <v>1996</v>
      </c>
      <c r="AC1200">
        <v>7</v>
      </c>
      <c r="AD1200">
        <v>25</v>
      </c>
      <c r="AG1200" t="s">
        <v>2803</v>
      </c>
      <c r="AJ1200" t="s">
        <v>2725</v>
      </c>
      <c r="AK1200" t="s">
        <v>2726</v>
      </c>
      <c r="AL1200" t="b">
        <v>1</v>
      </c>
      <c r="AM1200" t="b">
        <v>0</v>
      </c>
      <c r="AP1200" t="s">
        <v>3631</v>
      </c>
      <c r="AQ1200" t="s">
        <v>3632</v>
      </c>
      <c r="AR1200" t="s">
        <v>3633</v>
      </c>
      <c r="AS1200" t="s">
        <v>3634</v>
      </c>
      <c r="AT1200" s="44" t="s">
        <v>207</v>
      </c>
      <c r="AU1200" t="s">
        <v>4552</v>
      </c>
      <c r="AV1200" t="s">
        <v>4553</v>
      </c>
      <c r="AW1200" t="s">
        <v>4553</v>
      </c>
      <c r="AX1200" t="s">
        <v>4554</v>
      </c>
      <c r="AY1200" t="s">
        <v>4550</v>
      </c>
      <c r="AZ1200" t="s">
        <v>4551</v>
      </c>
      <c r="BA1200" t="s">
        <v>3630</v>
      </c>
    </row>
    <row r="1201" spans="1:54" x14ac:dyDescent="0.45">
      <c r="A1201" s="1">
        <v>45751.852673611109</v>
      </c>
      <c r="B1201">
        <v>911269241</v>
      </c>
      <c r="C1201" t="s">
        <v>3567</v>
      </c>
      <c r="D1201">
        <v>52</v>
      </c>
      <c r="E1201" t="s">
        <v>2817</v>
      </c>
      <c r="G1201">
        <v>3558</v>
      </c>
      <c r="H1201" t="s">
        <v>613</v>
      </c>
      <c r="I1201">
        <v>1997</v>
      </c>
      <c r="J1201" t="s">
        <v>2727</v>
      </c>
      <c r="K1201" t="s">
        <v>2728</v>
      </c>
      <c r="L1201" t="s">
        <v>2729</v>
      </c>
      <c r="M1201" t="s">
        <v>2810</v>
      </c>
      <c r="N1201" t="s">
        <v>2811</v>
      </c>
      <c r="O1201" t="s">
        <v>2812</v>
      </c>
      <c r="P1201" t="s">
        <v>2813</v>
      </c>
      <c r="Q1201">
        <v>0</v>
      </c>
      <c r="R1201">
        <v>52.166637999999999</v>
      </c>
      <c r="S1201">
        <v>22.268198000000002</v>
      </c>
      <c r="T1201" t="s">
        <v>2814</v>
      </c>
      <c r="U1201" t="s">
        <v>2815</v>
      </c>
      <c r="V1201" t="s">
        <v>106</v>
      </c>
      <c r="X1201">
        <v>2500</v>
      </c>
      <c r="Y1201">
        <v>1996</v>
      </c>
      <c r="Z1201">
        <v>7</v>
      </c>
      <c r="AA1201">
        <v>9</v>
      </c>
      <c r="AB1201">
        <v>1996</v>
      </c>
      <c r="AC1201">
        <v>7</v>
      </c>
      <c r="AD1201">
        <v>12</v>
      </c>
      <c r="AG1201" t="s">
        <v>2816</v>
      </c>
      <c r="AJ1201" t="s">
        <v>2725</v>
      </c>
      <c r="AK1201" t="s">
        <v>2726</v>
      </c>
      <c r="AL1201" t="b">
        <v>1</v>
      </c>
      <c r="AM1201" t="b">
        <v>0</v>
      </c>
      <c r="AP1201" t="s">
        <v>3631</v>
      </c>
      <c r="AQ1201" t="s">
        <v>3632</v>
      </c>
      <c r="AR1201" t="s">
        <v>3633</v>
      </c>
      <c r="AS1201" t="s">
        <v>3634</v>
      </c>
      <c r="AT1201" s="44" t="s">
        <v>207</v>
      </c>
      <c r="AU1201" t="s">
        <v>4552</v>
      </c>
      <c r="AV1201" t="s">
        <v>4553</v>
      </c>
      <c r="AW1201" t="s">
        <v>4553</v>
      </c>
      <c r="AX1201" t="s">
        <v>4554</v>
      </c>
      <c r="AY1201" t="s">
        <v>4550</v>
      </c>
      <c r="AZ1201" t="s">
        <v>4551</v>
      </c>
      <c r="BA1201" t="s">
        <v>3630</v>
      </c>
    </row>
    <row r="1202" spans="1:54" x14ac:dyDescent="0.45">
      <c r="A1202" s="1">
        <v>45751.84956018519</v>
      </c>
      <c r="B1202">
        <v>911269241</v>
      </c>
      <c r="C1202" t="s">
        <v>3567</v>
      </c>
      <c r="D1202">
        <v>62</v>
      </c>
      <c r="E1202" t="s">
        <v>2822</v>
      </c>
      <c r="G1202">
        <v>3558</v>
      </c>
      <c r="H1202" t="s">
        <v>613</v>
      </c>
      <c r="I1202">
        <v>1997</v>
      </c>
      <c r="J1202" t="s">
        <v>2727</v>
      </c>
      <c r="K1202" t="s">
        <v>2728</v>
      </c>
      <c r="L1202" t="s">
        <v>2729</v>
      </c>
      <c r="M1202" t="s">
        <v>2810</v>
      </c>
      <c r="N1202" t="s">
        <v>2818</v>
      </c>
      <c r="O1202" t="s">
        <v>338</v>
      </c>
      <c r="P1202" t="s">
        <v>2819</v>
      </c>
      <c r="Q1202">
        <v>0</v>
      </c>
      <c r="R1202">
        <v>52.245800000000003</v>
      </c>
      <c r="S1202">
        <v>21.044599999999999</v>
      </c>
      <c r="T1202" t="s">
        <v>2820</v>
      </c>
      <c r="U1202" t="s">
        <v>2821</v>
      </c>
      <c r="V1202" t="s">
        <v>106</v>
      </c>
      <c r="X1202">
        <v>250</v>
      </c>
      <c r="Y1202">
        <v>1996</v>
      </c>
      <c r="Z1202">
        <v>7</v>
      </c>
      <c r="AA1202">
        <v>13</v>
      </c>
      <c r="AB1202"/>
      <c r="AC1202"/>
      <c r="AD1202"/>
      <c r="AG1202" t="s">
        <v>2803</v>
      </c>
      <c r="AJ1202" t="s">
        <v>2725</v>
      </c>
      <c r="AK1202" t="s">
        <v>2726</v>
      </c>
      <c r="AL1202" t="b">
        <v>1</v>
      </c>
      <c r="AM1202" t="b">
        <v>0</v>
      </c>
      <c r="AP1202" t="s">
        <v>3631</v>
      </c>
      <c r="AQ1202" t="s">
        <v>3632</v>
      </c>
      <c r="AR1202" t="s">
        <v>3633</v>
      </c>
      <c r="AS1202" t="s">
        <v>3634</v>
      </c>
      <c r="AT1202" s="44" t="s">
        <v>207</v>
      </c>
      <c r="AU1202" t="s">
        <v>4552</v>
      </c>
      <c r="AV1202" t="s">
        <v>4553</v>
      </c>
      <c r="AW1202" t="s">
        <v>4553</v>
      </c>
      <c r="AX1202" t="s">
        <v>4554</v>
      </c>
      <c r="AY1202" t="s">
        <v>4550</v>
      </c>
      <c r="AZ1202" t="s">
        <v>4551</v>
      </c>
      <c r="BA1202" t="s">
        <v>3630</v>
      </c>
    </row>
    <row r="1203" spans="1:54" x14ac:dyDescent="0.45">
      <c r="A1203" s="1">
        <v>45751.845775462964</v>
      </c>
      <c r="B1203">
        <v>911269241</v>
      </c>
      <c r="C1203" t="s">
        <v>3567</v>
      </c>
      <c r="D1203">
        <v>9</v>
      </c>
      <c r="E1203" t="s">
        <v>2827</v>
      </c>
      <c r="G1203">
        <v>3558</v>
      </c>
      <c r="H1203" t="s">
        <v>613</v>
      </c>
      <c r="I1203">
        <v>1997</v>
      </c>
      <c r="J1203" t="s">
        <v>2727</v>
      </c>
      <c r="K1203" t="s">
        <v>2728</v>
      </c>
      <c r="L1203" t="s">
        <v>2729</v>
      </c>
      <c r="M1203" t="s">
        <v>2810</v>
      </c>
      <c r="N1203" t="s">
        <v>2818</v>
      </c>
      <c r="O1203" t="s">
        <v>2823</v>
      </c>
      <c r="P1203" t="s">
        <v>2824</v>
      </c>
      <c r="Q1203">
        <v>0</v>
      </c>
      <c r="R1203">
        <v>52.125587000000003</v>
      </c>
      <c r="S1203">
        <v>20.670062000000001</v>
      </c>
      <c r="T1203" t="s">
        <v>2825</v>
      </c>
      <c r="U1203" t="s">
        <v>2826</v>
      </c>
      <c r="V1203" t="s">
        <v>106</v>
      </c>
      <c r="X1203">
        <v>2500</v>
      </c>
      <c r="Y1203">
        <v>1996</v>
      </c>
      <c r="Z1203">
        <v>7</v>
      </c>
      <c r="AA1203">
        <v>13</v>
      </c>
      <c r="AB1203"/>
      <c r="AC1203"/>
      <c r="AD1203"/>
      <c r="AG1203" t="s">
        <v>501</v>
      </c>
      <c r="AJ1203" t="s">
        <v>2725</v>
      </c>
      <c r="AK1203" t="s">
        <v>2726</v>
      </c>
      <c r="AL1203" t="b">
        <v>1</v>
      </c>
      <c r="AM1203" t="b">
        <v>0</v>
      </c>
      <c r="AP1203" t="s">
        <v>3631</v>
      </c>
      <c r="AQ1203" t="s">
        <v>3632</v>
      </c>
      <c r="AR1203" t="s">
        <v>3633</v>
      </c>
      <c r="AS1203" t="s">
        <v>3634</v>
      </c>
      <c r="AT1203" s="44" t="s">
        <v>207</v>
      </c>
      <c r="AU1203" t="s">
        <v>4552</v>
      </c>
      <c r="AV1203" t="s">
        <v>4553</v>
      </c>
      <c r="AW1203" t="s">
        <v>4553</v>
      </c>
      <c r="AX1203" t="s">
        <v>4554</v>
      </c>
      <c r="AY1203" t="s">
        <v>4550</v>
      </c>
      <c r="AZ1203" t="s">
        <v>4551</v>
      </c>
      <c r="BA1203" t="s">
        <v>3630</v>
      </c>
    </row>
    <row r="1204" spans="1:54" x14ac:dyDescent="0.45">
      <c r="A1204" s="1">
        <v>45751.83494212963</v>
      </c>
      <c r="B1204">
        <v>911269241</v>
      </c>
      <c r="C1204" t="s">
        <v>3567</v>
      </c>
      <c r="D1204">
        <v>2</v>
      </c>
      <c r="E1204" t="s">
        <v>247</v>
      </c>
      <c r="G1204">
        <v>2800</v>
      </c>
      <c r="H1204" t="s">
        <v>2834</v>
      </c>
      <c r="I1204">
        <v>1985</v>
      </c>
      <c r="J1204" t="s">
        <v>2835</v>
      </c>
      <c r="K1204" t="s">
        <v>2836</v>
      </c>
      <c r="L1204" t="s">
        <v>2837</v>
      </c>
      <c r="M1204" t="s">
        <v>2828</v>
      </c>
      <c r="N1204" t="s">
        <v>338</v>
      </c>
      <c r="O1204" t="s">
        <v>338</v>
      </c>
      <c r="P1204" t="s">
        <v>2829</v>
      </c>
      <c r="Q1204">
        <v>0</v>
      </c>
      <c r="V1204" t="s">
        <v>119</v>
      </c>
      <c r="W1204" t="s">
        <v>2830</v>
      </c>
      <c r="Y1204">
        <v>1907</v>
      </c>
      <c r="Z1204">
        <v>7</v>
      </c>
      <c r="AA1204"/>
      <c r="AB1204"/>
      <c r="AC1204"/>
      <c r="AD1204"/>
      <c r="AG1204" t="s">
        <v>2831</v>
      </c>
      <c r="AH1204" t="s">
        <v>2832</v>
      </c>
      <c r="AJ1204" t="s">
        <v>1166</v>
      </c>
      <c r="AK1204" t="s">
        <v>2833</v>
      </c>
      <c r="AL1204" t="b">
        <v>1</v>
      </c>
      <c r="AM1204" t="b">
        <v>0</v>
      </c>
      <c r="AP1204" t="s">
        <v>3631</v>
      </c>
      <c r="AQ1204" t="s">
        <v>3632</v>
      </c>
      <c r="AR1204" t="s">
        <v>3633</v>
      </c>
      <c r="AS1204" t="s">
        <v>3634</v>
      </c>
      <c r="AT1204" s="44" t="s">
        <v>490</v>
      </c>
      <c r="AU1204" t="s">
        <v>1166</v>
      </c>
      <c r="AV1204" t="s">
        <v>4555</v>
      </c>
      <c r="AW1204" t="s">
        <v>4555</v>
      </c>
      <c r="AX1204" t="s">
        <v>3837</v>
      </c>
      <c r="AY1204" t="s">
        <v>4555</v>
      </c>
      <c r="AZ1204" t="s">
        <v>4556</v>
      </c>
      <c r="BA1204" t="s">
        <v>3630</v>
      </c>
    </row>
    <row r="1205" spans="1:54" x14ac:dyDescent="0.45">
      <c r="A1205" s="1">
        <v>45751.831631944442</v>
      </c>
      <c r="B1205">
        <v>911269241</v>
      </c>
      <c r="C1205" t="s">
        <v>3567</v>
      </c>
      <c r="D1205">
        <v>1</v>
      </c>
      <c r="E1205" t="s">
        <v>65</v>
      </c>
      <c r="G1205">
        <v>2800</v>
      </c>
      <c r="H1205" t="s">
        <v>2834</v>
      </c>
      <c r="I1205">
        <v>1985</v>
      </c>
      <c r="J1205" t="s">
        <v>2835</v>
      </c>
      <c r="K1205" t="s">
        <v>2836</v>
      </c>
      <c r="L1205" t="s">
        <v>2837</v>
      </c>
      <c r="M1205" t="s">
        <v>2828</v>
      </c>
      <c r="N1205" t="s">
        <v>2838</v>
      </c>
      <c r="O1205" t="s">
        <v>2839</v>
      </c>
      <c r="P1205" t="s">
        <v>2840</v>
      </c>
      <c r="Q1205">
        <v>0</v>
      </c>
      <c r="R1205">
        <v>38.975821000000003</v>
      </c>
      <c r="S1205">
        <v>66.688337000000004</v>
      </c>
      <c r="T1205" t="s">
        <v>2841</v>
      </c>
      <c r="U1205" t="s">
        <v>2842</v>
      </c>
      <c r="V1205" t="s">
        <v>106</v>
      </c>
      <c r="X1205">
        <v>1500</v>
      </c>
      <c r="Y1205">
        <v>1941</v>
      </c>
      <c r="Z1205">
        <v>12</v>
      </c>
      <c r="AA1205">
        <v>1</v>
      </c>
      <c r="AB1205"/>
      <c r="AC1205"/>
      <c r="AD1205"/>
      <c r="AG1205" t="s">
        <v>2843</v>
      </c>
      <c r="AJ1205" t="s">
        <v>1166</v>
      </c>
      <c r="AK1205" t="s">
        <v>2833</v>
      </c>
      <c r="AL1205" t="b">
        <v>1</v>
      </c>
      <c r="AM1205" t="b">
        <v>0</v>
      </c>
      <c r="AP1205" t="s">
        <v>3631</v>
      </c>
      <c r="AQ1205" t="s">
        <v>3632</v>
      </c>
      <c r="AR1205" t="s">
        <v>3633</v>
      </c>
      <c r="AS1205" t="s">
        <v>3634</v>
      </c>
      <c r="AT1205" s="44" t="s">
        <v>490</v>
      </c>
      <c r="AU1205" t="s">
        <v>1166</v>
      </c>
      <c r="AV1205" t="s">
        <v>4555</v>
      </c>
      <c r="AW1205" t="s">
        <v>4555</v>
      </c>
      <c r="AX1205" t="s">
        <v>3837</v>
      </c>
      <c r="AY1205" t="s">
        <v>4555</v>
      </c>
      <c r="AZ1205" t="s">
        <v>4556</v>
      </c>
      <c r="BA1205" t="s">
        <v>3630</v>
      </c>
      <c r="BB1205" t="s">
        <v>4710</v>
      </c>
    </row>
    <row r="1206" spans="1:54" x14ac:dyDescent="0.45">
      <c r="A1206" s="1">
        <v>45751.827314814807</v>
      </c>
      <c r="B1206">
        <v>911269241</v>
      </c>
      <c r="C1206" t="s">
        <v>3567</v>
      </c>
      <c r="D1206">
        <v>6</v>
      </c>
      <c r="E1206" t="s">
        <v>92</v>
      </c>
      <c r="G1206">
        <v>2800</v>
      </c>
      <c r="H1206" t="s">
        <v>2834</v>
      </c>
      <c r="I1206">
        <v>1985</v>
      </c>
      <c r="J1206" t="s">
        <v>2835</v>
      </c>
      <c r="K1206" t="s">
        <v>2836</v>
      </c>
      <c r="L1206" t="s">
        <v>2837</v>
      </c>
      <c r="M1206" t="s">
        <v>2844</v>
      </c>
      <c r="N1206" t="s">
        <v>2845</v>
      </c>
      <c r="O1206" t="s">
        <v>2846</v>
      </c>
      <c r="P1206" t="s">
        <v>2847</v>
      </c>
      <c r="Q1206">
        <v>0</v>
      </c>
      <c r="R1206">
        <v>45.789726000000002</v>
      </c>
      <c r="S1206">
        <v>47.889294999999997</v>
      </c>
      <c r="T1206" t="s">
        <v>2848</v>
      </c>
      <c r="U1206" t="s">
        <v>2849</v>
      </c>
      <c r="V1206" t="s">
        <v>106</v>
      </c>
      <c r="X1206">
        <v>250</v>
      </c>
      <c r="Y1206">
        <v>1973</v>
      </c>
      <c r="Z1206">
        <v>6</v>
      </c>
      <c r="AA1206"/>
      <c r="AB1206"/>
      <c r="AC1206"/>
      <c r="AD1206"/>
      <c r="AG1206" t="s">
        <v>2850</v>
      </c>
      <c r="AH1206" t="s">
        <v>2851</v>
      </c>
      <c r="AI1206" t="s">
        <v>490</v>
      </c>
      <c r="AJ1206" t="s">
        <v>1166</v>
      </c>
      <c r="AK1206" t="s">
        <v>2852</v>
      </c>
      <c r="AL1206" t="b">
        <v>1</v>
      </c>
      <c r="AM1206" t="b">
        <v>0</v>
      </c>
      <c r="AP1206" t="s">
        <v>3631</v>
      </c>
      <c r="AQ1206" t="s">
        <v>3632</v>
      </c>
      <c r="AR1206" t="s">
        <v>3633</v>
      </c>
      <c r="AS1206" t="s">
        <v>3634</v>
      </c>
      <c r="AT1206" s="44" t="s">
        <v>490</v>
      </c>
      <c r="AU1206" t="s">
        <v>1166</v>
      </c>
      <c r="AV1206" t="s">
        <v>4557</v>
      </c>
      <c r="AW1206" t="s">
        <v>4557</v>
      </c>
      <c r="AX1206" t="s">
        <v>4559</v>
      </c>
      <c r="AY1206" t="s">
        <v>4557</v>
      </c>
      <c r="AZ1206" t="s">
        <v>4558</v>
      </c>
      <c r="BA1206" t="s">
        <v>3630</v>
      </c>
    </row>
    <row r="1207" spans="1:54" x14ac:dyDescent="0.45">
      <c r="A1207" s="1">
        <v>45751.824421296304</v>
      </c>
      <c r="B1207">
        <v>911269241</v>
      </c>
      <c r="C1207" t="s">
        <v>3567</v>
      </c>
      <c r="D1207">
        <v>2</v>
      </c>
      <c r="E1207" t="s">
        <v>222</v>
      </c>
      <c r="G1207">
        <v>2800</v>
      </c>
      <c r="H1207" t="s">
        <v>2834</v>
      </c>
      <c r="I1207">
        <v>1985</v>
      </c>
      <c r="J1207" t="s">
        <v>2835</v>
      </c>
      <c r="K1207" t="s">
        <v>2836</v>
      </c>
      <c r="L1207" t="s">
        <v>2837</v>
      </c>
      <c r="M1207" t="s">
        <v>2854</v>
      </c>
      <c r="N1207" t="s">
        <v>338</v>
      </c>
      <c r="O1207" t="s">
        <v>338</v>
      </c>
      <c r="P1207" t="s">
        <v>2855</v>
      </c>
      <c r="Q1207">
        <v>0</v>
      </c>
      <c r="V1207" t="s">
        <v>119</v>
      </c>
      <c r="Y1207">
        <v>1909</v>
      </c>
      <c r="Z1207">
        <v>9</v>
      </c>
      <c r="AA1207">
        <v>10</v>
      </c>
      <c r="AB1207"/>
      <c r="AC1207"/>
      <c r="AD1207"/>
      <c r="AG1207" t="s">
        <v>2856</v>
      </c>
      <c r="AH1207" t="s">
        <v>2857</v>
      </c>
      <c r="AI1207" t="s">
        <v>490</v>
      </c>
      <c r="AJ1207" t="s">
        <v>1166</v>
      </c>
      <c r="AK1207" t="s">
        <v>2858</v>
      </c>
      <c r="AL1207" t="b">
        <v>1</v>
      </c>
      <c r="AM1207" t="b">
        <v>0</v>
      </c>
      <c r="AP1207" t="s">
        <v>3631</v>
      </c>
      <c r="AQ1207" t="s">
        <v>3632</v>
      </c>
      <c r="AR1207" t="s">
        <v>3633</v>
      </c>
      <c r="AS1207" t="s">
        <v>3634</v>
      </c>
      <c r="AT1207" s="44" t="s">
        <v>490</v>
      </c>
      <c r="AU1207" t="s">
        <v>1166</v>
      </c>
      <c r="AV1207" t="s">
        <v>4562</v>
      </c>
      <c r="AW1207" t="s">
        <v>4562</v>
      </c>
      <c r="AX1207" t="s">
        <v>4563</v>
      </c>
      <c r="AY1207" t="s">
        <v>4560</v>
      </c>
      <c r="AZ1207" t="s">
        <v>4685</v>
      </c>
      <c r="BA1207" t="s">
        <v>3630</v>
      </c>
    </row>
    <row r="1208" spans="1:54" x14ac:dyDescent="0.45">
      <c r="A1208" s="1">
        <v>45751.821817129632</v>
      </c>
      <c r="B1208">
        <v>911269241</v>
      </c>
      <c r="C1208" t="s">
        <v>3567</v>
      </c>
      <c r="D1208">
        <v>1</v>
      </c>
      <c r="E1208" t="s">
        <v>65</v>
      </c>
      <c r="G1208">
        <v>2800</v>
      </c>
      <c r="H1208" t="s">
        <v>2834</v>
      </c>
      <c r="I1208">
        <v>1985</v>
      </c>
      <c r="J1208" t="s">
        <v>2835</v>
      </c>
      <c r="K1208" t="s">
        <v>2836</v>
      </c>
      <c r="L1208" t="s">
        <v>2837</v>
      </c>
      <c r="M1208" t="s">
        <v>2859</v>
      </c>
      <c r="N1208" t="s">
        <v>338</v>
      </c>
      <c r="O1208" t="s">
        <v>338</v>
      </c>
      <c r="P1208" t="s">
        <v>2860</v>
      </c>
      <c r="Q1208">
        <v>0</v>
      </c>
      <c r="V1208" t="s">
        <v>119</v>
      </c>
      <c r="Y1208">
        <v>1914</v>
      </c>
      <c r="Z1208">
        <v>8</v>
      </c>
      <c r="AA1208">
        <v>8</v>
      </c>
      <c r="AB1208"/>
      <c r="AC1208"/>
      <c r="AD1208"/>
      <c r="AG1208" t="s">
        <v>338</v>
      </c>
      <c r="AH1208" t="s">
        <v>2861</v>
      </c>
      <c r="AI1208" t="s">
        <v>490</v>
      </c>
      <c r="AJ1208" t="s">
        <v>1166</v>
      </c>
      <c r="AK1208" t="s">
        <v>2862</v>
      </c>
      <c r="AL1208" t="b">
        <v>1</v>
      </c>
      <c r="AM1208" t="b">
        <v>0</v>
      </c>
      <c r="AP1208" t="s">
        <v>3631</v>
      </c>
      <c r="AQ1208" t="s">
        <v>3632</v>
      </c>
      <c r="AR1208" t="s">
        <v>3633</v>
      </c>
      <c r="AS1208" t="s">
        <v>3634</v>
      </c>
      <c r="AT1208" s="44" t="s">
        <v>490</v>
      </c>
      <c r="AU1208" t="s">
        <v>1166</v>
      </c>
      <c r="AV1208" t="s">
        <v>4566</v>
      </c>
      <c r="AW1208" t="s">
        <v>4566</v>
      </c>
      <c r="AX1208" t="s">
        <v>2863</v>
      </c>
      <c r="AY1208" t="s">
        <v>4564</v>
      </c>
      <c r="AZ1208" t="s">
        <v>4565</v>
      </c>
      <c r="BA1208" t="s">
        <v>3630</v>
      </c>
    </row>
    <row r="1209" spans="1:54" s="26" customFormat="1" x14ac:dyDescent="0.45">
      <c r="A1209" s="25">
        <v>45751.702673611107</v>
      </c>
      <c r="B1209" s="26">
        <v>950994899</v>
      </c>
      <c r="C1209" s="26" t="s">
        <v>3568</v>
      </c>
      <c r="D1209" s="26">
        <v>1</v>
      </c>
      <c r="E1209" s="26" t="s">
        <v>65</v>
      </c>
      <c r="G1209" s="26">
        <v>4907</v>
      </c>
      <c r="H1209" s="26" t="s">
        <v>2869</v>
      </c>
      <c r="I1209" s="26">
        <v>2004</v>
      </c>
      <c r="J1209" s="26" t="s">
        <v>2870</v>
      </c>
      <c r="K1209" s="26" t="s">
        <v>2871</v>
      </c>
      <c r="L1209" s="26" t="s">
        <v>2872</v>
      </c>
      <c r="M1209" s="26" t="s">
        <v>1277</v>
      </c>
      <c r="N1209" s="26" t="s">
        <v>77</v>
      </c>
      <c r="O1209" s="26" t="s">
        <v>1922</v>
      </c>
      <c r="P1209" s="26" t="s">
        <v>2864</v>
      </c>
      <c r="Q1209" s="26">
        <v>0</v>
      </c>
      <c r="R1209" s="26">
        <v>45.542729999999999</v>
      </c>
      <c r="S1209" s="26">
        <v>80.710280999999995</v>
      </c>
      <c r="T1209" s="26" t="s">
        <v>2865</v>
      </c>
      <c r="U1209" s="26" t="s">
        <v>2866</v>
      </c>
      <c r="V1209" s="26" t="s">
        <v>106</v>
      </c>
      <c r="X1209" s="26">
        <v>2000</v>
      </c>
      <c r="Y1209" s="26">
        <v>2001</v>
      </c>
      <c r="Z1209" s="26">
        <v>6</v>
      </c>
      <c r="AA1209" s="26">
        <v>13</v>
      </c>
      <c r="AB1209" s="26">
        <v>2001</v>
      </c>
      <c r="AC1209" s="26">
        <v>6</v>
      </c>
      <c r="AD1209" s="26">
        <v>15</v>
      </c>
      <c r="AE1209" s="26" t="s">
        <v>2867</v>
      </c>
      <c r="AG1209" s="26" t="s">
        <v>2404</v>
      </c>
      <c r="AI1209" s="26" t="s">
        <v>229</v>
      </c>
      <c r="AJ1209" s="26" t="s">
        <v>1441</v>
      </c>
      <c r="AK1209" s="26" t="s">
        <v>2868</v>
      </c>
      <c r="AL1209" s="26" t="b">
        <v>1</v>
      </c>
      <c r="AM1209" s="26" t="b">
        <v>0</v>
      </c>
      <c r="AP1209" t="s">
        <v>3631</v>
      </c>
      <c r="AQ1209" t="s">
        <v>3632</v>
      </c>
      <c r="AR1209" t="s">
        <v>3633</v>
      </c>
      <c r="AS1209" t="s">
        <v>3634</v>
      </c>
      <c r="AT1209" s="44" t="s">
        <v>229</v>
      </c>
      <c r="AU1209" t="s">
        <v>1441</v>
      </c>
      <c r="AV1209" t="s">
        <v>4567</v>
      </c>
      <c r="AW1209" t="s">
        <v>4567</v>
      </c>
      <c r="AX1209" t="s">
        <v>3897</v>
      </c>
      <c r="AY1209" t="s">
        <v>4567</v>
      </c>
      <c r="AZ1209" t="s">
        <v>4568</v>
      </c>
      <c r="BA1209" t="s">
        <v>3630</v>
      </c>
      <c r="BB1209"/>
    </row>
    <row r="1210" spans="1:54" s="26" customFormat="1" x14ac:dyDescent="0.45">
      <c r="A1210" s="25">
        <v>45751.695706018523</v>
      </c>
      <c r="B1210" s="26">
        <v>950994899</v>
      </c>
      <c r="C1210" s="26" t="s">
        <v>3568</v>
      </c>
      <c r="D1210" s="26">
        <v>12</v>
      </c>
      <c r="E1210" s="26" t="s">
        <v>2875</v>
      </c>
      <c r="G1210" s="26">
        <v>4907</v>
      </c>
      <c r="H1210" s="26" t="s">
        <v>2869</v>
      </c>
      <c r="I1210" s="26">
        <v>2004</v>
      </c>
      <c r="J1210" s="26" t="s">
        <v>2870</v>
      </c>
      <c r="K1210" s="26" t="s">
        <v>2871</v>
      </c>
      <c r="L1210" s="26" t="s">
        <v>2872</v>
      </c>
      <c r="M1210" s="26" t="s">
        <v>1277</v>
      </c>
      <c r="N1210" s="26" t="s">
        <v>77</v>
      </c>
      <c r="O1210" s="26" t="s">
        <v>1557</v>
      </c>
      <c r="P1210" s="26" t="s">
        <v>2873</v>
      </c>
      <c r="Q1210" s="26">
        <v>0</v>
      </c>
      <c r="R1210" s="26">
        <v>43.629370000000002</v>
      </c>
      <c r="S1210" s="26">
        <v>79.362729999999999</v>
      </c>
      <c r="T1210" s="26" t="s">
        <v>1558</v>
      </c>
      <c r="U1210" s="26" t="s">
        <v>1559</v>
      </c>
      <c r="V1210" s="26" t="s">
        <v>106</v>
      </c>
      <c r="X1210" s="26">
        <v>4000</v>
      </c>
      <c r="Y1210" s="26">
        <v>2001</v>
      </c>
      <c r="Z1210" s="26">
        <v>5</v>
      </c>
      <c r="AA1210" s="26">
        <v>29</v>
      </c>
      <c r="AB1210" s="26">
        <v>2001</v>
      </c>
      <c r="AC1210" s="26">
        <v>5</v>
      </c>
      <c r="AD1210" s="26">
        <v>31</v>
      </c>
      <c r="AE1210" s="26" t="s">
        <v>2874</v>
      </c>
      <c r="AG1210" s="26" t="s">
        <v>2404</v>
      </c>
      <c r="AI1210" s="26" t="s">
        <v>229</v>
      </c>
      <c r="AJ1210" s="26" t="s">
        <v>1634</v>
      </c>
      <c r="AK1210" s="26" t="s">
        <v>770</v>
      </c>
      <c r="AL1210" s="26" t="b">
        <v>1</v>
      </c>
      <c r="AM1210" s="26" t="b">
        <v>0</v>
      </c>
      <c r="AP1210" t="s">
        <v>3631</v>
      </c>
      <c r="AQ1210" t="s">
        <v>3632</v>
      </c>
      <c r="AR1210" t="s">
        <v>3633</v>
      </c>
      <c r="AS1210" t="s">
        <v>3634</v>
      </c>
      <c r="AT1210" s="44" t="s">
        <v>229</v>
      </c>
      <c r="AU1210" t="s">
        <v>1634</v>
      </c>
      <c r="AV1210" t="s">
        <v>4325</v>
      </c>
      <c r="AW1210" t="s">
        <v>4325</v>
      </c>
      <c r="AX1210" t="s">
        <v>4327</v>
      </c>
      <c r="AY1210" t="s">
        <v>4325</v>
      </c>
      <c r="AZ1210" t="s">
        <v>4326</v>
      </c>
      <c r="BA1210" t="s">
        <v>3630</v>
      </c>
      <c r="BB1210"/>
    </row>
    <row r="1211" spans="1:54" s="31" customFormat="1" x14ac:dyDescent="0.45">
      <c r="A1211" s="30">
        <v>45751.694340277783</v>
      </c>
      <c r="B1211" s="31">
        <v>950994899</v>
      </c>
      <c r="C1211" s="31" t="s">
        <v>3568</v>
      </c>
      <c r="D1211" s="31">
        <v>2</v>
      </c>
      <c r="E1211" s="31" t="s">
        <v>222</v>
      </c>
      <c r="G1211" s="31">
        <v>4907</v>
      </c>
      <c r="H1211" s="31" t="s">
        <v>2869</v>
      </c>
      <c r="I1211" s="31">
        <v>2004</v>
      </c>
      <c r="J1211" s="31" t="s">
        <v>2870</v>
      </c>
      <c r="K1211" s="31" t="s">
        <v>2871</v>
      </c>
      <c r="L1211" s="31" t="s">
        <v>2872</v>
      </c>
      <c r="M1211" s="31" t="s">
        <v>1277</v>
      </c>
      <c r="N1211" s="31" t="s">
        <v>77</v>
      </c>
      <c r="O1211" s="31" t="s">
        <v>1557</v>
      </c>
      <c r="P1211" s="31" t="s">
        <v>2873</v>
      </c>
      <c r="Q1211" s="31">
        <v>0</v>
      </c>
      <c r="R1211" s="31">
        <v>43.629370000000002</v>
      </c>
      <c r="S1211" s="31">
        <v>79.362729999999999</v>
      </c>
      <c r="T1211" s="31" t="s">
        <v>1558</v>
      </c>
      <c r="U1211" s="31" t="s">
        <v>1559</v>
      </c>
      <c r="V1211" s="31" t="s">
        <v>106</v>
      </c>
      <c r="X1211" s="31">
        <v>4000</v>
      </c>
      <c r="Y1211" s="31">
        <v>2001</v>
      </c>
      <c r="Z1211" s="31">
        <v>5</v>
      </c>
      <c r="AA1211" s="31">
        <v>29</v>
      </c>
      <c r="AB1211" s="31">
        <v>2001</v>
      </c>
      <c r="AC1211" s="31">
        <v>5</v>
      </c>
      <c r="AD1211" s="31">
        <v>31</v>
      </c>
      <c r="AE1211" s="31" t="s">
        <v>2874</v>
      </c>
      <c r="AG1211" s="31" t="s">
        <v>2404</v>
      </c>
      <c r="AJ1211" s="31" t="s">
        <v>2876</v>
      </c>
      <c r="AK1211" s="31" t="s">
        <v>2877</v>
      </c>
      <c r="AL1211" s="31" t="b">
        <v>1</v>
      </c>
      <c r="AM1211" s="31" t="b">
        <v>1</v>
      </c>
      <c r="AN1211" s="31" t="s">
        <v>3596</v>
      </c>
      <c r="AO1211" s="31" t="s">
        <v>2878</v>
      </c>
      <c r="AP1211" t="s">
        <v>3631</v>
      </c>
      <c r="AQ1211" t="s">
        <v>3632</v>
      </c>
      <c r="AR1211" t="s">
        <v>3633</v>
      </c>
      <c r="AS1211" t="s">
        <v>3634</v>
      </c>
      <c r="AT1211" s="44" t="s">
        <v>229</v>
      </c>
      <c r="AU1211" t="s">
        <v>2876</v>
      </c>
      <c r="AV1211" t="s">
        <v>4569</v>
      </c>
      <c r="AW1211" t="s">
        <v>4569</v>
      </c>
      <c r="AX1211" t="s">
        <v>4571</v>
      </c>
      <c r="AY1211" t="s">
        <v>4569</v>
      </c>
      <c r="AZ1211" t="s">
        <v>4570</v>
      </c>
      <c r="BA1211" t="s">
        <v>3630</v>
      </c>
      <c r="BB1211" t="s">
        <v>4700</v>
      </c>
    </row>
    <row r="1212" spans="1:54" x14ac:dyDescent="0.45">
      <c r="A1212" s="1">
        <v>45751.614861111113</v>
      </c>
      <c r="B1212">
        <v>911269241</v>
      </c>
      <c r="C1212" t="s">
        <v>3567</v>
      </c>
      <c r="D1212">
        <v>2</v>
      </c>
      <c r="E1212" t="s">
        <v>247</v>
      </c>
      <c r="G1212">
        <v>2800</v>
      </c>
      <c r="H1212" t="s">
        <v>2834</v>
      </c>
      <c r="I1212">
        <v>1985</v>
      </c>
      <c r="J1212" t="s">
        <v>2835</v>
      </c>
      <c r="K1212" t="s">
        <v>2836</v>
      </c>
      <c r="L1212" t="s">
        <v>2837</v>
      </c>
      <c r="M1212" t="s">
        <v>267</v>
      </c>
      <c r="N1212" t="s">
        <v>338</v>
      </c>
      <c r="O1212" t="s">
        <v>338</v>
      </c>
      <c r="P1212" t="s">
        <v>2879</v>
      </c>
      <c r="Q1212">
        <v>0</v>
      </c>
      <c r="V1212" t="s">
        <v>119</v>
      </c>
      <c r="Y1212">
        <v>1906</v>
      </c>
      <c r="Z1212">
        <v>5</v>
      </c>
      <c r="AA1212">
        <v>22</v>
      </c>
      <c r="AB1212"/>
      <c r="AC1212"/>
      <c r="AD1212"/>
      <c r="AG1212" t="s">
        <v>2880</v>
      </c>
      <c r="AH1212" t="s">
        <v>2881</v>
      </c>
      <c r="AI1212" t="s">
        <v>490</v>
      </c>
      <c r="AJ1212" t="s">
        <v>1166</v>
      </c>
      <c r="AK1212" t="s">
        <v>2862</v>
      </c>
      <c r="AL1212" t="b">
        <v>1</v>
      </c>
      <c r="AM1212" t="b">
        <v>0</v>
      </c>
      <c r="AP1212" t="s">
        <v>3631</v>
      </c>
      <c r="AQ1212" t="s">
        <v>3632</v>
      </c>
      <c r="AR1212" t="s">
        <v>3633</v>
      </c>
      <c r="AS1212" t="s">
        <v>3634</v>
      </c>
      <c r="AT1212" s="44" t="s">
        <v>490</v>
      </c>
      <c r="AU1212" t="s">
        <v>1166</v>
      </c>
      <c r="AV1212" t="s">
        <v>4566</v>
      </c>
      <c r="AW1212" t="s">
        <v>4566</v>
      </c>
      <c r="AX1212" t="s">
        <v>2863</v>
      </c>
      <c r="AY1212" t="s">
        <v>4564</v>
      </c>
      <c r="AZ1212" t="s">
        <v>4565</v>
      </c>
      <c r="BA1212" t="s">
        <v>3630</v>
      </c>
    </row>
    <row r="1213" spans="1:54" x14ac:dyDescent="0.45">
      <c r="A1213" s="1">
        <v>45751.608888888892</v>
      </c>
      <c r="B1213">
        <v>911269241</v>
      </c>
      <c r="C1213" t="s">
        <v>3567</v>
      </c>
      <c r="D1213">
        <v>2</v>
      </c>
      <c r="E1213" t="s">
        <v>247</v>
      </c>
      <c r="G1213">
        <v>2800</v>
      </c>
      <c r="H1213" t="s">
        <v>2834</v>
      </c>
      <c r="I1213">
        <v>1985</v>
      </c>
      <c r="J1213" t="s">
        <v>2835</v>
      </c>
      <c r="K1213" t="s">
        <v>2836</v>
      </c>
      <c r="L1213" t="s">
        <v>2837</v>
      </c>
      <c r="M1213" t="s">
        <v>2859</v>
      </c>
      <c r="N1213" t="s">
        <v>2882</v>
      </c>
      <c r="O1213" t="s">
        <v>2883</v>
      </c>
      <c r="P1213" t="s">
        <v>2884</v>
      </c>
      <c r="Q1213">
        <v>0</v>
      </c>
      <c r="V1213" t="s">
        <v>119</v>
      </c>
      <c r="Y1213">
        <v>1937</v>
      </c>
      <c r="Z1213">
        <v>8</v>
      </c>
      <c r="AA1213"/>
      <c r="AB1213"/>
      <c r="AC1213"/>
      <c r="AD1213"/>
      <c r="AG1213" t="s">
        <v>2885</v>
      </c>
      <c r="AH1213" t="s">
        <v>2886</v>
      </c>
      <c r="AI1213" t="s">
        <v>490</v>
      </c>
      <c r="AJ1213" t="s">
        <v>1166</v>
      </c>
      <c r="AK1213" t="s">
        <v>2862</v>
      </c>
      <c r="AL1213" t="b">
        <v>1</v>
      </c>
      <c r="AM1213" t="b">
        <v>0</v>
      </c>
      <c r="AP1213" t="s">
        <v>3631</v>
      </c>
      <c r="AQ1213" t="s">
        <v>3632</v>
      </c>
      <c r="AR1213" t="s">
        <v>3633</v>
      </c>
      <c r="AS1213" t="s">
        <v>3634</v>
      </c>
      <c r="AT1213" s="44" t="s">
        <v>490</v>
      </c>
      <c r="AU1213" t="s">
        <v>1166</v>
      </c>
      <c r="AV1213" t="s">
        <v>4566</v>
      </c>
      <c r="AW1213" t="s">
        <v>4566</v>
      </c>
      <c r="AX1213" t="s">
        <v>2863</v>
      </c>
      <c r="AY1213" t="s">
        <v>4564</v>
      </c>
      <c r="AZ1213" t="s">
        <v>4565</v>
      </c>
      <c r="BA1213" t="s">
        <v>3630</v>
      </c>
    </row>
    <row r="1214" spans="1:54" x14ac:dyDescent="0.45">
      <c r="A1214" s="1">
        <v>45751.607442129629</v>
      </c>
      <c r="B1214">
        <v>911269241</v>
      </c>
      <c r="C1214" t="s">
        <v>3567</v>
      </c>
      <c r="D1214">
        <v>3</v>
      </c>
      <c r="E1214" t="s">
        <v>846</v>
      </c>
      <c r="G1214">
        <v>2800</v>
      </c>
      <c r="H1214" t="s">
        <v>2834</v>
      </c>
      <c r="I1214">
        <v>1985</v>
      </c>
      <c r="J1214" t="s">
        <v>2835</v>
      </c>
      <c r="K1214" t="s">
        <v>2836</v>
      </c>
      <c r="L1214" t="s">
        <v>2837</v>
      </c>
      <c r="M1214" t="s">
        <v>712</v>
      </c>
      <c r="N1214" t="s">
        <v>2887</v>
      </c>
      <c r="O1214" t="s">
        <v>2888</v>
      </c>
      <c r="Q1214">
        <v>0</v>
      </c>
      <c r="V1214" t="s">
        <v>119</v>
      </c>
      <c r="Y1214">
        <v>1896</v>
      </c>
      <c r="Z1214"/>
      <c r="AA1214"/>
      <c r="AB1214"/>
      <c r="AC1214"/>
      <c r="AD1214"/>
      <c r="AG1214" t="s">
        <v>2889</v>
      </c>
      <c r="AH1214" t="s">
        <v>2890</v>
      </c>
      <c r="AI1214" t="s">
        <v>490</v>
      </c>
      <c r="AJ1214" t="s">
        <v>1166</v>
      </c>
      <c r="AK1214" t="s">
        <v>2862</v>
      </c>
      <c r="AL1214" t="b">
        <v>1</v>
      </c>
      <c r="AM1214" t="b">
        <v>0</v>
      </c>
      <c r="AP1214" t="s">
        <v>3631</v>
      </c>
      <c r="AQ1214" t="s">
        <v>3632</v>
      </c>
      <c r="AR1214" t="s">
        <v>3633</v>
      </c>
      <c r="AS1214" t="s">
        <v>3634</v>
      </c>
      <c r="AT1214" s="44" t="s">
        <v>490</v>
      </c>
      <c r="AU1214" t="s">
        <v>1166</v>
      </c>
      <c r="AV1214" t="s">
        <v>4566</v>
      </c>
      <c r="AW1214" t="s">
        <v>4566</v>
      </c>
      <c r="AX1214" t="s">
        <v>2863</v>
      </c>
      <c r="AY1214" t="s">
        <v>4564</v>
      </c>
      <c r="AZ1214" t="s">
        <v>4565</v>
      </c>
      <c r="BA1214" t="s">
        <v>3630</v>
      </c>
    </row>
    <row r="1215" spans="1:54" x14ac:dyDescent="0.45">
      <c r="A1215" s="1">
        <v>45751.606006944443</v>
      </c>
      <c r="B1215">
        <v>911269241</v>
      </c>
      <c r="C1215" t="s">
        <v>3567</v>
      </c>
      <c r="D1215">
        <v>1</v>
      </c>
      <c r="E1215" t="s">
        <v>65</v>
      </c>
      <c r="G1215">
        <v>2800</v>
      </c>
      <c r="H1215" t="s">
        <v>2834</v>
      </c>
      <c r="I1215">
        <v>1985</v>
      </c>
      <c r="J1215" t="s">
        <v>2835</v>
      </c>
      <c r="K1215" t="s">
        <v>2836</v>
      </c>
      <c r="L1215" t="s">
        <v>2837</v>
      </c>
      <c r="M1215" t="s">
        <v>2891</v>
      </c>
      <c r="N1215" t="s">
        <v>338</v>
      </c>
      <c r="O1215" t="s">
        <v>338</v>
      </c>
      <c r="P1215" t="s">
        <v>2892</v>
      </c>
      <c r="Q1215">
        <v>0</v>
      </c>
      <c r="R1215">
        <v>38.933286000000003</v>
      </c>
      <c r="S1215">
        <v>48.602193</v>
      </c>
      <c r="T1215" t="s">
        <v>2893</v>
      </c>
      <c r="U1215" t="s">
        <v>2894</v>
      </c>
      <c r="V1215" t="s">
        <v>106</v>
      </c>
      <c r="W1215" t="s">
        <v>2895</v>
      </c>
      <c r="X1215">
        <v>40000</v>
      </c>
      <c r="Y1215">
        <v>1909</v>
      </c>
      <c r="Z1215">
        <v>5</v>
      </c>
      <c r="AA1215">
        <v>2</v>
      </c>
      <c r="AB1215"/>
      <c r="AC1215"/>
      <c r="AD1215"/>
      <c r="AG1215" t="s">
        <v>2896</v>
      </c>
      <c r="AH1215" t="s">
        <v>2897</v>
      </c>
      <c r="AI1215" t="s">
        <v>490</v>
      </c>
      <c r="AJ1215" t="s">
        <v>1166</v>
      </c>
      <c r="AK1215" t="s">
        <v>2862</v>
      </c>
      <c r="AL1215" t="b">
        <v>1</v>
      </c>
      <c r="AM1215" t="b">
        <v>0</v>
      </c>
      <c r="AP1215" t="s">
        <v>3631</v>
      </c>
      <c r="AQ1215" t="s">
        <v>3632</v>
      </c>
      <c r="AR1215" t="s">
        <v>3633</v>
      </c>
      <c r="AS1215" t="s">
        <v>3634</v>
      </c>
      <c r="AT1215" s="44" t="s">
        <v>490</v>
      </c>
      <c r="AU1215" t="s">
        <v>1166</v>
      </c>
      <c r="AV1215" t="s">
        <v>4566</v>
      </c>
      <c r="AW1215" t="s">
        <v>4566</v>
      </c>
      <c r="AX1215" t="s">
        <v>2863</v>
      </c>
      <c r="AY1215" t="s">
        <v>4564</v>
      </c>
      <c r="AZ1215" t="s">
        <v>4565</v>
      </c>
      <c r="BA1215" t="s">
        <v>3630</v>
      </c>
    </row>
    <row r="1216" spans="1:54" x14ac:dyDescent="0.45">
      <c r="A1216" s="1">
        <v>45751.596886574072</v>
      </c>
      <c r="B1216">
        <v>911269241</v>
      </c>
      <c r="C1216" t="s">
        <v>3567</v>
      </c>
      <c r="D1216">
        <v>5</v>
      </c>
      <c r="E1216" t="s">
        <v>1274</v>
      </c>
      <c r="G1216">
        <v>2800</v>
      </c>
      <c r="H1216" t="s">
        <v>2834</v>
      </c>
      <c r="I1216">
        <v>1985</v>
      </c>
      <c r="J1216" t="s">
        <v>2835</v>
      </c>
      <c r="K1216" t="s">
        <v>2836</v>
      </c>
      <c r="L1216" t="s">
        <v>2837</v>
      </c>
      <c r="M1216" t="s">
        <v>2844</v>
      </c>
      <c r="N1216" t="s">
        <v>2898</v>
      </c>
      <c r="O1216" t="s">
        <v>338</v>
      </c>
      <c r="P1216" t="s">
        <v>2899</v>
      </c>
      <c r="Q1216">
        <v>0</v>
      </c>
      <c r="V1216" t="s">
        <v>119</v>
      </c>
      <c r="Y1216">
        <v>1896</v>
      </c>
      <c r="Z1216">
        <v>7</v>
      </c>
      <c r="AA1216">
        <v>3</v>
      </c>
      <c r="AB1216"/>
      <c r="AC1216"/>
      <c r="AD1216"/>
      <c r="AG1216" t="s">
        <v>2889</v>
      </c>
      <c r="AH1216" t="s">
        <v>2900</v>
      </c>
      <c r="AI1216" t="s">
        <v>490</v>
      </c>
      <c r="AJ1216" t="s">
        <v>1166</v>
      </c>
      <c r="AK1216" t="s">
        <v>2862</v>
      </c>
      <c r="AL1216" t="b">
        <v>1</v>
      </c>
      <c r="AM1216" t="b">
        <v>0</v>
      </c>
      <c r="AP1216" t="s">
        <v>3631</v>
      </c>
      <c r="AQ1216" t="s">
        <v>3632</v>
      </c>
      <c r="AR1216" t="s">
        <v>3633</v>
      </c>
      <c r="AS1216" t="s">
        <v>3634</v>
      </c>
      <c r="AT1216" s="44" t="s">
        <v>490</v>
      </c>
      <c r="AU1216" t="s">
        <v>1166</v>
      </c>
      <c r="AV1216" t="s">
        <v>4566</v>
      </c>
      <c r="AW1216" t="s">
        <v>4566</v>
      </c>
      <c r="AX1216" t="s">
        <v>2863</v>
      </c>
      <c r="AY1216" t="s">
        <v>4564</v>
      </c>
      <c r="AZ1216" t="s">
        <v>4565</v>
      </c>
      <c r="BA1216" t="s">
        <v>3630</v>
      </c>
    </row>
    <row r="1217" spans="1:54" x14ac:dyDescent="0.45">
      <c r="A1217" s="1">
        <v>45751.594872685193</v>
      </c>
      <c r="B1217">
        <v>911269241</v>
      </c>
      <c r="C1217" t="s">
        <v>3567</v>
      </c>
      <c r="D1217">
        <v>1</v>
      </c>
      <c r="E1217" t="s">
        <v>65</v>
      </c>
      <c r="G1217">
        <v>2800</v>
      </c>
      <c r="H1217" t="s">
        <v>2834</v>
      </c>
      <c r="I1217">
        <v>1985</v>
      </c>
      <c r="J1217" t="s">
        <v>2835</v>
      </c>
      <c r="K1217" t="s">
        <v>2836</v>
      </c>
      <c r="L1217" t="s">
        <v>2837</v>
      </c>
      <c r="M1217" t="s">
        <v>2901</v>
      </c>
      <c r="N1217" t="s">
        <v>338</v>
      </c>
      <c r="O1217" t="s">
        <v>338</v>
      </c>
      <c r="P1217" t="s">
        <v>2902</v>
      </c>
      <c r="Q1217">
        <v>0</v>
      </c>
      <c r="R1217">
        <v>41.91</v>
      </c>
      <c r="S1217">
        <v>41.77</v>
      </c>
      <c r="T1217" t="s">
        <v>2903</v>
      </c>
      <c r="U1217" t="s">
        <v>2904</v>
      </c>
      <c r="V1217" t="s">
        <v>106</v>
      </c>
      <c r="X1217">
        <v>500</v>
      </c>
      <c r="Y1217">
        <v>1909</v>
      </c>
      <c r="Z1217">
        <v>7</v>
      </c>
      <c r="AA1217">
        <v>13</v>
      </c>
      <c r="AB1217"/>
      <c r="AC1217"/>
      <c r="AD1217"/>
      <c r="AG1217" t="s">
        <v>2905</v>
      </c>
      <c r="AH1217" t="s">
        <v>2906</v>
      </c>
      <c r="AI1217" t="s">
        <v>490</v>
      </c>
      <c r="AJ1217" t="s">
        <v>1166</v>
      </c>
      <c r="AK1217" t="s">
        <v>2862</v>
      </c>
      <c r="AL1217" t="b">
        <v>1</v>
      </c>
      <c r="AM1217" t="b">
        <v>0</v>
      </c>
      <c r="AP1217" t="s">
        <v>3631</v>
      </c>
      <c r="AQ1217" t="s">
        <v>3632</v>
      </c>
      <c r="AR1217" t="s">
        <v>3633</v>
      </c>
      <c r="AS1217" t="s">
        <v>3634</v>
      </c>
      <c r="AT1217" s="44" t="s">
        <v>490</v>
      </c>
      <c r="AU1217" t="s">
        <v>1166</v>
      </c>
      <c r="AV1217" t="s">
        <v>4566</v>
      </c>
      <c r="AW1217" t="s">
        <v>4566</v>
      </c>
      <c r="AX1217" t="s">
        <v>2863</v>
      </c>
      <c r="AY1217" t="s">
        <v>4564</v>
      </c>
      <c r="AZ1217" t="s">
        <v>4565</v>
      </c>
      <c r="BA1217" t="s">
        <v>3630</v>
      </c>
    </row>
    <row r="1218" spans="1:54" x14ac:dyDescent="0.45">
      <c r="A1218" s="1">
        <v>45751.590069444443</v>
      </c>
      <c r="B1218">
        <v>911269241</v>
      </c>
      <c r="C1218" t="s">
        <v>3567</v>
      </c>
      <c r="D1218">
        <v>1</v>
      </c>
      <c r="E1218" t="s">
        <v>65</v>
      </c>
      <c r="G1218">
        <v>2800</v>
      </c>
      <c r="H1218" t="s">
        <v>2834</v>
      </c>
      <c r="I1218">
        <v>1985</v>
      </c>
      <c r="J1218" t="s">
        <v>2835</v>
      </c>
      <c r="K1218" t="s">
        <v>2836</v>
      </c>
      <c r="L1218" t="s">
        <v>2837</v>
      </c>
      <c r="M1218" t="s">
        <v>973</v>
      </c>
      <c r="N1218" t="s">
        <v>338</v>
      </c>
      <c r="O1218" t="s">
        <v>338</v>
      </c>
      <c r="P1218" t="s">
        <v>2907</v>
      </c>
      <c r="Q1218">
        <v>0</v>
      </c>
      <c r="V1218" t="s">
        <v>119</v>
      </c>
      <c r="Y1218">
        <v>1907</v>
      </c>
      <c r="Z1218">
        <v>6</v>
      </c>
      <c r="AA1218">
        <v>17</v>
      </c>
      <c r="AB1218"/>
      <c r="AC1218"/>
      <c r="AD1218"/>
      <c r="AG1218" t="s">
        <v>2908</v>
      </c>
      <c r="AH1218" t="s">
        <v>2909</v>
      </c>
      <c r="AI1218" t="s">
        <v>490</v>
      </c>
      <c r="AJ1218" t="s">
        <v>1166</v>
      </c>
      <c r="AK1218" t="s">
        <v>2862</v>
      </c>
      <c r="AL1218" t="b">
        <v>1</v>
      </c>
      <c r="AM1218" t="b">
        <v>0</v>
      </c>
      <c r="AP1218" t="s">
        <v>3631</v>
      </c>
      <c r="AQ1218" t="s">
        <v>3632</v>
      </c>
      <c r="AR1218" t="s">
        <v>3633</v>
      </c>
      <c r="AS1218" t="s">
        <v>3634</v>
      </c>
      <c r="AT1218" s="44" t="s">
        <v>490</v>
      </c>
      <c r="AU1218" t="s">
        <v>1166</v>
      </c>
      <c r="AV1218" t="s">
        <v>4566</v>
      </c>
      <c r="AW1218" t="s">
        <v>4566</v>
      </c>
      <c r="AX1218" t="s">
        <v>2863</v>
      </c>
      <c r="AY1218" t="s">
        <v>4564</v>
      </c>
      <c r="AZ1218" t="s">
        <v>4565</v>
      </c>
      <c r="BA1218" t="s">
        <v>3630</v>
      </c>
    </row>
    <row r="1219" spans="1:54" x14ac:dyDescent="0.45">
      <c r="A1219" s="1">
        <v>45751.587164351848</v>
      </c>
      <c r="B1219">
        <v>911269241</v>
      </c>
      <c r="C1219" t="s">
        <v>3567</v>
      </c>
      <c r="D1219">
        <v>7</v>
      </c>
      <c r="E1219" t="s">
        <v>945</v>
      </c>
      <c r="G1219">
        <v>2800</v>
      </c>
      <c r="H1219" t="s">
        <v>2834</v>
      </c>
      <c r="I1219">
        <v>1985</v>
      </c>
      <c r="J1219" t="s">
        <v>2835</v>
      </c>
      <c r="K1219" t="s">
        <v>2836</v>
      </c>
      <c r="L1219" t="s">
        <v>2837</v>
      </c>
      <c r="M1219" t="s">
        <v>2828</v>
      </c>
      <c r="N1219" t="s">
        <v>2910</v>
      </c>
      <c r="O1219" t="s">
        <v>2911</v>
      </c>
      <c r="P1219" t="s">
        <v>2912</v>
      </c>
      <c r="Q1219">
        <v>0</v>
      </c>
      <c r="R1219">
        <v>41.550414000000004</v>
      </c>
      <c r="S1219">
        <v>70.024066000000005</v>
      </c>
      <c r="T1219" t="s">
        <v>2913</v>
      </c>
      <c r="U1219" t="s">
        <v>2914</v>
      </c>
      <c r="V1219" t="s">
        <v>106</v>
      </c>
      <c r="X1219">
        <v>800</v>
      </c>
      <c r="Y1219">
        <v>1909</v>
      </c>
      <c r="Z1219">
        <v>7</v>
      </c>
      <c r="AA1219">
        <v>6</v>
      </c>
      <c r="AB1219"/>
      <c r="AC1219"/>
      <c r="AD1219"/>
      <c r="AG1219" t="s">
        <v>2831</v>
      </c>
      <c r="AH1219" t="s">
        <v>2915</v>
      </c>
      <c r="AI1219" t="s">
        <v>490</v>
      </c>
      <c r="AJ1219" t="s">
        <v>1166</v>
      </c>
      <c r="AK1219" t="s">
        <v>2862</v>
      </c>
      <c r="AL1219" t="b">
        <v>1</v>
      </c>
      <c r="AM1219" t="b">
        <v>0</v>
      </c>
      <c r="AP1219" t="s">
        <v>3631</v>
      </c>
      <c r="AQ1219" t="s">
        <v>3632</v>
      </c>
      <c r="AR1219" t="s">
        <v>3633</v>
      </c>
      <c r="AS1219" t="s">
        <v>3634</v>
      </c>
      <c r="AT1219" s="44" t="s">
        <v>490</v>
      </c>
      <c r="AU1219" t="s">
        <v>1166</v>
      </c>
      <c r="AV1219" t="s">
        <v>4566</v>
      </c>
      <c r="AW1219" t="s">
        <v>4566</v>
      </c>
      <c r="AX1219" t="s">
        <v>2863</v>
      </c>
      <c r="AY1219" t="s">
        <v>4564</v>
      </c>
      <c r="AZ1219" t="s">
        <v>4565</v>
      </c>
      <c r="BA1219" t="s">
        <v>3630</v>
      </c>
    </row>
    <row r="1220" spans="1:54" x14ac:dyDescent="0.45">
      <c r="A1220" s="1">
        <v>45751.582905092597</v>
      </c>
      <c r="B1220">
        <v>911269241</v>
      </c>
      <c r="C1220" t="s">
        <v>3567</v>
      </c>
      <c r="D1220">
        <v>1</v>
      </c>
      <c r="E1220" t="s">
        <v>51</v>
      </c>
      <c r="G1220">
        <v>2800</v>
      </c>
      <c r="H1220" t="s">
        <v>2834</v>
      </c>
      <c r="I1220">
        <v>1985</v>
      </c>
      <c r="J1220" t="s">
        <v>2835</v>
      </c>
      <c r="K1220" t="s">
        <v>2836</v>
      </c>
      <c r="L1220" t="s">
        <v>2837</v>
      </c>
      <c r="M1220" t="s">
        <v>2844</v>
      </c>
      <c r="N1220" t="s">
        <v>338</v>
      </c>
      <c r="O1220" t="s">
        <v>338</v>
      </c>
      <c r="P1220" t="s">
        <v>2916</v>
      </c>
      <c r="Q1220">
        <v>0</v>
      </c>
      <c r="R1220">
        <v>45.203951000000004</v>
      </c>
      <c r="S1220">
        <v>33.359969</v>
      </c>
      <c r="T1220" t="s">
        <v>2917</v>
      </c>
      <c r="U1220" t="s">
        <v>2918</v>
      </c>
      <c r="V1220" t="s">
        <v>106</v>
      </c>
      <c r="X1220">
        <v>3500</v>
      </c>
      <c r="Y1220">
        <v>1916</v>
      </c>
      <c r="Z1220">
        <v>5</v>
      </c>
      <c r="AA1220">
        <v>15</v>
      </c>
      <c r="AB1220"/>
      <c r="AC1220"/>
      <c r="AD1220"/>
      <c r="AG1220" t="s">
        <v>2919</v>
      </c>
      <c r="AH1220" t="s">
        <v>2920</v>
      </c>
      <c r="AI1220" t="s">
        <v>490</v>
      </c>
      <c r="AJ1220" t="s">
        <v>1166</v>
      </c>
      <c r="AK1220" t="s">
        <v>2862</v>
      </c>
      <c r="AL1220" t="b">
        <v>1</v>
      </c>
      <c r="AM1220" t="b">
        <v>0</v>
      </c>
      <c r="AP1220" t="s">
        <v>3631</v>
      </c>
      <c r="AQ1220" t="s">
        <v>3632</v>
      </c>
      <c r="AR1220" t="s">
        <v>3633</v>
      </c>
      <c r="AS1220" t="s">
        <v>3634</v>
      </c>
      <c r="AT1220" s="44" t="s">
        <v>490</v>
      </c>
      <c r="AU1220" t="s">
        <v>1166</v>
      </c>
      <c r="AV1220" t="s">
        <v>4566</v>
      </c>
      <c r="AW1220" t="s">
        <v>4566</v>
      </c>
      <c r="AX1220" t="s">
        <v>2863</v>
      </c>
      <c r="AY1220" t="s">
        <v>4564</v>
      </c>
      <c r="AZ1220" t="s">
        <v>4565</v>
      </c>
      <c r="BA1220" t="s">
        <v>3630</v>
      </c>
    </row>
    <row r="1221" spans="1:54" x14ac:dyDescent="0.45">
      <c r="A1221" s="1">
        <v>45751.579837962963</v>
      </c>
      <c r="B1221">
        <v>911269241</v>
      </c>
      <c r="C1221" t="s">
        <v>3567</v>
      </c>
      <c r="D1221">
        <v>1</v>
      </c>
      <c r="E1221" t="s">
        <v>51</v>
      </c>
      <c r="G1221">
        <v>2800</v>
      </c>
      <c r="H1221" t="s">
        <v>2834</v>
      </c>
      <c r="I1221">
        <v>1985</v>
      </c>
      <c r="J1221" t="s">
        <v>2835</v>
      </c>
      <c r="K1221" t="s">
        <v>2836</v>
      </c>
      <c r="L1221" t="s">
        <v>2837</v>
      </c>
      <c r="M1221" t="s">
        <v>267</v>
      </c>
      <c r="N1221" t="s">
        <v>338</v>
      </c>
      <c r="O1221" t="s">
        <v>338</v>
      </c>
      <c r="P1221" t="s">
        <v>2921</v>
      </c>
      <c r="Q1221">
        <v>0</v>
      </c>
      <c r="V1221" t="s">
        <v>119</v>
      </c>
      <c r="Y1221">
        <v>1928</v>
      </c>
      <c r="Z1221">
        <v>6</v>
      </c>
      <c r="AA1221">
        <v>23</v>
      </c>
      <c r="AB1221"/>
      <c r="AC1221"/>
      <c r="AD1221"/>
      <c r="AG1221" t="s">
        <v>2922</v>
      </c>
      <c r="AH1221" t="s">
        <v>2923</v>
      </c>
      <c r="AI1221" t="s">
        <v>490</v>
      </c>
      <c r="AJ1221" t="s">
        <v>1166</v>
      </c>
      <c r="AK1221" t="s">
        <v>2862</v>
      </c>
      <c r="AL1221" t="b">
        <v>1</v>
      </c>
      <c r="AM1221" t="b">
        <v>0</v>
      </c>
      <c r="AP1221" t="s">
        <v>3631</v>
      </c>
      <c r="AQ1221" t="s">
        <v>3632</v>
      </c>
      <c r="AR1221" t="s">
        <v>3633</v>
      </c>
      <c r="AS1221" t="s">
        <v>3634</v>
      </c>
      <c r="AT1221" s="44" t="s">
        <v>490</v>
      </c>
      <c r="AU1221" t="s">
        <v>1166</v>
      </c>
      <c r="AV1221" t="s">
        <v>4566</v>
      </c>
      <c r="AW1221" t="s">
        <v>4566</v>
      </c>
      <c r="AX1221" t="s">
        <v>2863</v>
      </c>
      <c r="AY1221" t="s">
        <v>4564</v>
      </c>
      <c r="AZ1221" t="s">
        <v>4565</v>
      </c>
      <c r="BA1221" t="s">
        <v>3630</v>
      </c>
    </row>
    <row r="1222" spans="1:54" x14ac:dyDescent="0.45">
      <c r="A1222" s="1">
        <v>45751.572708333333</v>
      </c>
      <c r="B1222">
        <v>911269241</v>
      </c>
      <c r="C1222" t="s">
        <v>3567</v>
      </c>
      <c r="D1222">
        <v>3</v>
      </c>
      <c r="E1222" t="s">
        <v>153</v>
      </c>
      <c r="G1222">
        <v>2800</v>
      </c>
      <c r="H1222" t="s">
        <v>2834</v>
      </c>
      <c r="I1222">
        <v>1985</v>
      </c>
      <c r="J1222" t="s">
        <v>2835</v>
      </c>
      <c r="K1222" t="s">
        <v>2836</v>
      </c>
      <c r="L1222" t="s">
        <v>2837</v>
      </c>
      <c r="M1222" t="s">
        <v>712</v>
      </c>
      <c r="N1222" t="s">
        <v>338</v>
      </c>
      <c r="O1222" t="s">
        <v>338</v>
      </c>
      <c r="P1222" t="s">
        <v>2924</v>
      </c>
      <c r="Q1222">
        <v>0</v>
      </c>
      <c r="V1222" t="s">
        <v>119</v>
      </c>
      <c r="W1222" t="s">
        <v>2925</v>
      </c>
      <c r="Y1222">
        <v>1900</v>
      </c>
      <c r="Z1222">
        <v>5</v>
      </c>
      <c r="AA1222">
        <v>29</v>
      </c>
      <c r="AB1222"/>
      <c r="AC1222"/>
      <c r="AD1222"/>
      <c r="AG1222" t="s">
        <v>338</v>
      </c>
      <c r="AH1222" t="s">
        <v>2926</v>
      </c>
      <c r="AI1222" t="s">
        <v>490</v>
      </c>
      <c r="AJ1222" t="s">
        <v>1166</v>
      </c>
      <c r="AK1222" t="s">
        <v>2862</v>
      </c>
      <c r="AL1222" t="b">
        <v>1</v>
      </c>
      <c r="AM1222" t="b">
        <v>0</v>
      </c>
      <c r="AP1222" t="s">
        <v>3631</v>
      </c>
      <c r="AQ1222" t="s">
        <v>3632</v>
      </c>
      <c r="AR1222" t="s">
        <v>3633</v>
      </c>
      <c r="AS1222" t="s">
        <v>3634</v>
      </c>
      <c r="AT1222" s="44" t="s">
        <v>490</v>
      </c>
      <c r="AU1222" t="s">
        <v>1166</v>
      </c>
      <c r="AV1222" t="s">
        <v>4566</v>
      </c>
      <c r="AW1222" t="s">
        <v>4566</v>
      </c>
      <c r="AX1222" t="s">
        <v>2863</v>
      </c>
      <c r="AY1222" t="s">
        <v>4564</v>
      </c>
      <c r="AZ1222" t="s">
        <v>4565</v>
      </c>
      <c r="BA1222" t="s">
        <v>3630</v>
      </c>
    </row>
    <row r="1223" spans="1:54" x14ac:dyDescent="0.45">
      <c r="A1223" s="1">
        <v>45751.569537037038</v>
      </c>
      <c r="B1223">
        <v>911269241</v>
      </c>
      <c r="C1223" t="s">
        <v>3567</v>
      </c>
      <c r="D1223">
        <v>1</v>
      </c>
      <c r="E1223" t="s">
        <v>51</v>
      </c>
      <c r="G1223">
        <v>2800</v>
      </c>
      <c r="H1223" t="s">
        <v>2834</v>
      </c>
      <c r="I1223">
        <v>1985</v>
      </c>
      <c r="J1223" t="s">
        <v>2835</v>
      </c>
      <c r="K1223" t="s">
        <v>2836</v>
      </c>
      <c r="L1223" t="s">
        <v>2837</v>
      </c>
      <c r="M1223" t="s">
        <v>2927</v>
      </c>
      <c r="N1223" t="s">
        <v>2928</v>
      </c>
      <c r="O1223" t="s">
        <v>338</v>
      </c>
      <c r="P1223" t="s">
        <v>2929</v>
      </c>
      <c r="Q1223">
        <v>0</v>
      </c>
      <c r="R1223">
        <v>41.713253999999999</v>
      </c>
      <c r="S1223">
        <v>44.812932000000004</v>
      </c>
      <c r="T1223" t="s">
        <v>2930</v>
      </c>
      <c r="U1223" t="s">
        <v>2931</v>
      </c>
      <c r="V1223" t="s">
        <v>106</v>
      </c>
      <c r="X1223">
        <v>12500</v>
      </c>
      <c r="Y1223">
        <v>1915</v>
      </c>
      <c r="Z1223">
        <v>6</v>
      </c>
      <c r="AA1223">
        <v>7</v>
      </c>
      <c r="AB1223"/>
      <c r="AC1223"/>
      <c r="AD1223"/>
      <c r="AG1223" t="s">
        <v>2932</v>
      </c>
      <c r="AH1223" t="s">
        <v>2933</v>
      </c>
      <c r="AI1223" t="s">
        <v>490</v>
      </c>
      <c r="AJ1223" t="s">
        <v>1166</v>
      </c>
      <c r="AK1223" t="s">
        <v>2862</v>
      </c>
      <c r="AL1223" t="b">
        <v>1</v>
      </c>
      <c r="AM1223" t="b">
        <v>0</v>
      </c>
      <c r="AP1223" t="s">
        <v>3631</v>
      </c>
      <c r="AQ1223" t="s">
        <v>3632</v>
      </c>
      <c r="AR1223" t="s">
        <v>3633</v>
      </c>
      <c r="AS1223" t="s">
        <v>3634</v>
      </c>
      <c r="AT1223" s="44" t="s">
        <v>490</v>
      </c>
      <c r="AU1223" t="s">
        <v>1166</v>
      </c>
      <c r="AV1223" t="s">
        <v>4566</v>
      </c>
      <c r="AW1223" t="s">
        <v>4566</v>
      </c>
      <c r="AX1223" t="s">
        <v>2863</v>
      </c>
      <c r="AY1223" t="s">
        <v>4564</v>
      </c>
      <c r="AZ1223" t="s">
        <v>4565</v>
      </c>
      <c r="BA1223" t="s">
        <v>3630</v>
      </c>
    </row>
    <row r="1224" spans="1:54" x14ac:dyDescent="0.45">
      <c r="A1224" s="1">
        <v>45751.567002314812</v>
      </c>
      <c r="B1224">
        <v>911269241</v>
      </c>
      <c r="C1224" t="s">
        <v>3567</v>
      </c>
      <c r="D1224">
        <v>3</v>
      </c>
      <c r="E1224" t="s">
        <v>153</v>
      </c>
      <c r="G1224">
        <v>2800</v>
      </c>
      <c r="H1224" t="s">
        <v>2834</v>
      </c>
      <c r="I1224">
        <v>1985</v>
      </c>
      <c r="J1224" t="s">
        <v>2835</v>
      </c>
      <c r="K1224" t="s">
        <v>2836</v>
      </c>
      <c r="L1224" t="s">
        <v>2837</v>
      </c>
      <c r="M1224" t="s">
        <v>2844</v>
      </c>
      <c r="N1224" t="s">
        <v>2934</v>
      </c>
      <c r="O1224" t="s">
        <v>2935</v>
      </c>
      <c r="P1224" t="s">
        <v>2936</v>
      </c>
      <c r="Q1224">
        <v>0</v>
      </c>
      <c r="R1224">
        <v>51.06897</v>
      </c>
      <c r="S1224">
        <v>40.720841</v>
      </c>
      <c r="T1224" t="s">
        <v>2937</v>
      </c>
      <c r="U1224" t="s">
        <v>2938</v>
      </c>
      <c r="V1224" t="s">
        <v>106</v>
      </c>
      <c r="W1224" t="s">
        <v>2939</v>
      </c>
      <c r="X1224">
        <v>3500</v>
      </c>
      <c r="Y1224">
        <v>1922</v>
      </c>
      <c r="Z1224">
        <v>5</v>
      </c>
      <c r="AA1224"/>
      <c r="AB1224">
        <v>1923</v>
      </c>
      <c r="AC1224">
        <v>6</v>
      </c>
      <c r="AD1224"/>
      <c r="AG1224" t="s">
        <v>2940</v>
      </c>
      <c r="AH1224" t="s">
        <v>2941</v>
      </c>
      <c r="AI1224" t="s">
        <v>490</v>
      </c>
      <c r="AJ1224" t="s">
        <v>1166</v>
      </c>
      <c r="AK1224" t="s">
        <v>2862</v>
      </c>
      <c r="AL1224" t="b">
        <v>1</v>
      </c>
      <c r="AM1224" t="b">
        <v>0</v>
      </c>
      <c r="AP1224" t="s">
        <v>3631</v>
      </c>
      <c r="AQ1224" t="s">
        <v>3632</v>
      </c>
      <c r="AR1224" t="s">
        <v>3633</v>
      </c>
      <c r="AS1224" t="s">
        <v>3634</v>
      </c>
      <c r="AT1224" s="44" t="s">
        <v>490</v>
      </c>
      <c r="AU1224" t="s">
        <v>1166</v>
      </c>
      <c r="AV1224" t="s">
        <v>4566</v>
      </c>
      <c r="AW1224" t="s">
        <v>4566</v>
      </c>
      <c r="AX1224" t="s">
        <v>2863</v>
      </c>
      <c r="AY1224" t="s">
        <v>4564</v>
      </c>
      <c r="AZ1224" t="s">
        <v>4565</v>
      </c>
      <c r="BA1224" t="s">
        <v>3630</v>
      </c>
    </row>
    <row r="1225" spans="1:54" x14ac:dyDescent="0.45">
      <c r="A1225" s="1">
        <v>45751.550266203703</v>
      </c>
      <c r="B1225">
        <v>911269241</v>
      </c>
      <c r="C1225" t="s">
        <v>3567</v>
      </c>
      <c r="D1225">
        <v>1</v>
      </c>
      <c r="E1225" t="s">
        <v>51</v>
      </c>
      <c r="G1225">
        <v>2800</v>
      </c>
      <c r="H1225" t="s">
        <v>2834</v>
      </c>
      <c r="I1225">
        <v>1985</v>
      </c>
      <c r="J1225" t="s">
        <v>2835</v>
      </c>
      <c r="K1225" t="s">
        <v>2836</v>
      </c>
      <c r="L1225" t="s">
        <v>2837</v>
      </c>
      <c r="M1225" t="s">
        <v>2844</v>
      </c>
      <c r="N1225" t="s">
        <v>338</v>
      </c>
      <c r="O1225" t="s">
        <v>338</v>
      </c>
      <c r="P1225" t="s">
        <v>2942</v>
      </c>
      <c r="Q1225">
        <v>0</v>
      </c>
      <c r="R1225">
        <v>44.410221999999997</v>
      </c>
      <c r="S1225">
        <v>33.871110999999999</v>
      </c>
      <c r="T1225" t="s">
        <v>2943</v>
      </c>
      <c r="U1225" t="s">
        <v>2944</v>
      </c>
      <c r="V1225" t="s">
        <v>106</v>
      </c>
      <c r="W1225" t="s">
        <v>2945</v>
      </c>
      <c r="X1225">
        <v>500</v>
      </c>
      <c r="Y1225">
        <v>1900</v>
      </c>
      <c r="Z1225"/>
      <c r="AA1225"/>
      <c r="AB1225"/>
      <c r="AC1225"/>
      <c r="AD1225"/>
      <c r="AG1225" t="s">
        <v>338</v>
      </c>
      <c r="AH1225" t="s">
        <v>2946</v>
      </c>
      <c r="AI1225" t="s">
        <v>490</v>
      </c>
      <c r="AJ1225" t="s">
        <v>1166</v>
      </c>
      <c r="AK1225" t="s">
        <v>1051</v>
      </c>
      <c r="AL1225" t="b">
        <v>1</v>
      </c>
      <c r="AM1225" t="b">
        <v>0</v>
      </c>
      <c r="AP1225" t="s">
        <v>3631</v>
      </c>
      <c r="AQ1225" t="s">
        <v>3632</v>
      </c>
      <c r="AR1225" t="s">
        <v>3633</v>
      </c>
      <c r="AS1225" t="s">
        <v>3634</v>
      </c>
      <c r="AT1225" s="44" t="s">
        <v>490</v>
      </c>
      <c r="AU1225" t="s">
        <v>1166</v>
      </c>
      <c r="AV1225" t="s">
        <v>4572</v>
      </c>
      <c r="AW1225" t="s">
        <v>4572</v>
      </c>
      <c r="AX1225" t="s">
        <v>2947</v>
      </c>
      <c r="AY1225" t="s">
        <v>4572</v>
      </c>
      <c r="AZ1225" t="s">
        <v>4573</v>
      </c>
      <c r="BA1225" t="s">
        <v>3630</v>
      </c>
    </row>
    <row r="1226" spans="1:54" x14ac:dyDescent="0.45">
      <c r="A1226" s="1">
        <v>45751.545173611114</v>
      </c>
      <c r="B1226">
        <v>911269241</v>
      </c>
      <c r="C1226" t="s">
        <v>3567</v>
      </c>
      <c r="D1226">
        <v>6</v>
      </c>
      <c r="E1226" t="s">
        <v>92</v>
      </c>
      <c r="G1226">
        <v>2800</v>
      </c>
      <c r="H1226" t="s">
        <v>2834</v>
      </c>
      <c r="I1226">
        <v>1985</v>
      </c>
      <c r="J1226" t="s">
        <v>2835</v>
      </c>
      <c r="K1226" t="s">
        <v>2836</v>
      </c>
      <c r="L1226" t="s">
        <v>2837</v>
      </c>
      <c r="M1226" t="s">
        <v>2844</v>
      </c>
      <c r="N1226" t="s">
        <v>338</v>
      </c>
      <c r="O1226" t="s">
        <v>338</v>
      </c>
      <c r="P1226" t="s">
        <v>2948</v>
      </c>
      <c r="Q1226">
        <v>0</v>
      </c>
      <c r="R1226">
        <v>44.932993000000003</v>
      </c>
      <c r="S1226">
        <v>35.233154999999996</v>
      </c>
      <c r="T1226" t="s">
        <v>2949</v>
      </c>
      <c r="U1226" t="s">
        <v>2950</v>
      </c>
      <c r="V1226" t="s">
        <v>106</v>
      </c>
      <c r="W1226" t="s">
        <v>2945</v>
      </c>
      <c r="X1226">
        <v>1500</v>
      </c>
      <c r="Y1226">
        <v>1924</v>
      </c>
      <c r="Z1226">
        <v>10</v>
      </c>
      <c r="AA1226">
        <v>2</v>
      </c>
      <c r="AB1226"/>
      <c r="AC1226"/>
      <c r="AD1226"/>
      <c r="AG1226" t="s">
        <v>338</v>
      </c>
      <c r="AH1226" t="s">
        <v>2951</v>
      </c>
      <c r="AI1226" t="s">
        <v>490</v>
      </c>
      <c r="AJ1226" t="s">
        <v>1166</v>
      </c>
      <c r="AK1226" t="s">
        <v>1051</v>
      </c>
      <c r="AL1226" t="b">
        <v>1</v>
      </c>
      <c r="AM1226" t="b">
        <v>0</v>
      </c>
      <c r="AP1226" t="s">
        <v>3631</v>
      </c>
      <c r="AQ1226" t="s">
        <v>3632</v>
      </c>
      <c r="AR1226" t="s">
        <v>3633</v>
      </c>
      <c r="AS1226" t="s">
        <v>3634</v>
      </c>
      <c r="AT1226" s="44" t="s">
        <v>490</v>
      </c>
      <c r="AU1226" t="s">
        <v>1166</v>
      </c>
      <c r="AV1226" t="s">
        <v>4572</v>
      </c>
      <c r="AW1226" t="s">
        <v>4572</v>
      </c>
      <c r="AX1226" t="s">
        <v>2947</v>
      </c>
      <c r="AY1226" t="s">
        <v>4572</v>
      </c>
      <c r="AZ1226" t="s">
        <v>4573</v>
      </c>
      <c r="BA1226" t="s">
        <v>3630</v>
      </c>
    </row>
    <row r="1227" spans="1:54" x14ac:dyDescent="0.45">
      <c r="A1227" s="1">
        <v>45751.543865740743</v>
      </c>
      <c r="B1227">
        <v>911269241</v>
      </c>
      <c r="C1227" t="s">
        <v>3567</v>
      </c>
      <c r="D1227">
        <v>4</v>
      </c>
      <c r="E1227" t="s">
        <v>176</v>
      </c>
      <c r="G1227">
        <v>2800</v>
      </c>
      <c r="H1227" t="s">
        <v>2834</v>
      </c>
      <c r="I1227">
        <v>1985</v>
      </c>
      <c r="J1227" t="s">
        <v>2835</v>
      </c>
      <c r="K1227" t="s">
        <v>2836</v>
      </c>
      <c r="L1227" t="s">
        <v>2837</v>
      </c>
      <c r="M1227" t="s">
        <v>2844</v>
      </c>
      <c r="N1227" t="s">
        <v>338</v>
      </c>
      <c r="O1227" t="s">
        <v>338</v>
      </c>
      <c r="P1227" t="s">
        <v>2952</v>
      </c>
      <c r="Q1227">
        <v>0</v>
      </c>
      <c r="R1227">
        <v>44.932993000000003</v>
      </c>
      <c r="S1227">
        <v>35.233154999999996</v>
      </c>
      <c r="T1227" t="s">
        <v>2949</v>
      </c>
      <c r="U1227" t="s">
        <v>2950</v>
      </c>
      <c r="V1227" t="s">
        <v>106</v>
      </c>
      <c r="X1227">
        <v>1500</v>
      </c>
      <c r="Y1227">
        <v>1924</v>
      </c>
      <c r="Z1227">
        <v>7</v>
      </c>
      <c r="AA1227">
        <v>19</v>
      </c>
      <c r="AB1227"/>
      <c r="AC1227"/>
      <c r="AD1227"/>
      <c r="AG1227" t="s">
        <v>2953</v>
      </c>
      <c r="AH1227" t="s">
        <v>2951</v>
      </c>
      <c r="AI1227" t="s">
        <v>490</v>
      </c>
      <c r="AJ1227" t="s">
        <v>1166</v>
      </c>
      <c r="AK1227" t="s">
        <v>1051</v>
      </c>
      <c r="AL1227" t="b">
        <v>1</v>
      </c>
      <c r="AM1227" t="b">
        <v>0</v>
      </c>
      <c r="AP1227" t="s">
        <v>3631</v>
      </c>
      <c r="AQ1227" t="s">
        <v>3632</v>
      </c>
      <c r="AR1227" t="s">
        <v>3633</v>
      </c>
      <c r="AS1227" t="s">
        <v>3634</v>
      </c>
      <c r="AT1227" s="44" t="s">
        <v>490</v>
      </c>
      <c r="AU1227" t="s">
        <v>1166</v>
      </c>
      <c r="AV1227" t="s">
        <v>4572</v>
      </c>
      <c r="AW1227" t="s">
        <v>4572</v>
      </c>
      <c r="AX1227" t="s">
        <v>2947</v>
      </c>
      <c r="AY1227" t="s">
        <v>4572</v>
      </c>
      <c r="AZ1227" t="s">
        <v>4573</v>
      </c>
      <c r="BA1227" t="s">
        <v>3630</v>
      </c>
    </row>
    <row r="1228" spans="1:54" x14ac:dyDescent="0.45">
      <c r="A1228" s="1">
        <v>45751.541898148149</v>
      </c>
      <c r="B1228">
        <v>911269241</v>
      </c>
      <c r="C1228" t="s">
        <v>3567</v>
      </c>
      <c r="D1228">
        <v>4</v>
      </c>
      <c r="E1228" t="s">
        <v>1015</v>
      </c>
      <c r="G1228">
        <v>2800</v>
      </c>
      <c r="H1228" t="s">
        <v>2834</v>
      </c>
      <c r="I1228">
        <v>1985</v>
      </c>
      <c r="J1228" t="s">
        <v>2835</v>
      </c>
      <c r="K1228" t="s">
        <v>2836</v>
      </c>
      <c r="L1228" t="s">
        <v>2837</v>
      </c>
      <c r="M1228" t="s">
        <v>2844</v>
      </c>
      <c r="N1228" t="s">
        <v>338</v>
      </c>
      <c r="O1228" t="s">
        <v>338</v>
      </c>
      <c r="P1228" t="s">
        <v>2954</v>
      </c>
      <c r="Q1228">
        <v>0</v>
      </c>
      <c r="R1228">
        <v>44.932993000000003</v>
      </c>
      <c r="S1228">
        <v>35.233154999999996</v>
      </c>
      <c r="T1228" t="s">
        <v>2949</v>
      </c>
      <c r="U1228" t="s">
        <v>2950</v>
      </c>
      <c r="V1228" t="s">
        <v>106</v>
      </c>
      <c r="X1228">
        <v>1500</v>
      </c>
      <c r="Y1228">
        <v>1924</v>
      </c>
      <c r="Z1228">
        <v>6</v>
      </c>
      <c r="AA1228">
        <v>7</v>
      </c>
      <c r="AB1228"/>
      <c r="AC1228"/>
      <c r="AD1228"/>
      <c r="AG1228" t="s">
        <v>338</v>
      </c>
      <c r="AH1228" t="s">
        <v>2951</v>
      </c>
      <c r="AI1228" t="s">
        <v>490</v>
      </c>
      <c r="AJ1228" t="s">
        <v>1166</v>
      </c>
      <c r="AK1228" t="s">
        <v>1051</v>
      </c>
      <c r="AL1228" t="b">
        <v>1</v>
      </c>
      <c r="AM1228" t="b">
        <v>0</v>
      </c>
      <c r="AP1228" t="s">
        <v>3631</v>
      </c>
      <c r="AQ1228" t="s">
        <v>3632</v>
      </c>
      <c r="AR1228" t="s">
        <v>3633</v>
      </c>
      <c r="AS1228" t="s">
        <v>3634</v>
      </c>
      <c r="AT1228" s="44" t="s">
        <v>490</v>
      </c>
      <c r="AU1228" t="s">
        <v>1166</v>
      </c>
      <c r="AV1228" t="s">
        <v>4572</v>
      </c>
      <c r="AW1228" t="s">
        <v>4572</v>
      </c>
      <c r="AX1228" t="s">
        <v>2947</v>
      </c>
      <c r="AY1228" t="s">
        <v>4572</v>
      </c>
      <c r="AZ1228" t="s">
        <v>4573</v>
      </c>
      <c r="BA1228" t="s">
        <v>3630</v>
      </c>
    </row>
    <row r="1229" spans="1:54" x14ac:dyDescent="0.45">
      <c r="A1229" s="1">
        <v>45751.528877314813</v>
      </c>
      <c r="B1229">
        <v>911269241</v>
      </c>
      <c r="C1229" t="s">
        <v>3567</v>
      </c>
      <c r="D1229">
        <v>2</v>
      </c>
      <c r="E1229" t="s">
        <v>86</v>
      </c>
      <c r="G1229">
        <v>2800</v>
      </c>
      <c r="H1229" t="s">
        <v>2834</v>
      </c>
      <c r="I1229">
        <v>1985</v>
      </c>
      <c r="J1229" t="s">
        <v>2835</v>
      </c>
      <c r="K1229" t="s">
        <v>2836</v>
      </c>
      <c r="L1229" t="s">
        <v>2837</v>
      </c>
      <c r="M1229" t="s">
        <v>267</v>
      </c>
      <c r="N1229" t="s">
        <v>338</v>
      </c>
      <c r="O1229" t="s">
        <v>338</v>
      </c>
      <c r="P1229" t="s">
        <v>2955</v>
      </c>
      <c r="Q1229">
        <v>0</v>
      </c>
      <c r="V1229" t="s">
        <v>119</v>
      </c>
      <c r="Y1229">
        <v>1907</v>
      </c>
      <c r="Z1229">
        <v>7</v>
      </c>
      <c r="AA1229">
        <v>18</v>
      </c>
      <c r="AB1229"/>
      <c r="AC1229"/>
      <c r="AD1229"/>
      <c r="AE1229" t="s">
        <v>2956</v>
      </c>
      <c r="AG1229" t="s">
        <v>2831</v>
      </c>
      <c r="AH1229" t="s">
        <v>2957</v>
      </c>
      <c r="AI1229" t="s">
        <v>490</v>
      </c>
      <c r="AJ1229" t="s">
        <v>1166</v>
      </c>
      <c r="AK1229" t="s">
        <v>2958</v>
      </c>
      <c r="AL1229" t="b">
        <v>1</v>
      </c>
      <c r="AM1229" t="b">
        <v>0</v>
      </c>
      <c r="AP1229" t="s">
        <v>3631</v>
      </c>
      <c r="AQ1229" t="s">
        <v>3632</v>
      </c>
      <c r="AR1229" t="s">
        <v>3633</v>
      </c>
      <c r="AS1229" t="s">
        <v>3634</v>
      </c>
      <c r="AT1229" s="44" t="s">
        <v>490</v>
      </c>
      <c r="AU1229" t="s">
        <v>1166</v>
      </c>
      <c r="AV1229" t="s">
        <v>4574</v>
      </c>
      <c r="AW1229" t="s">
        <v>4574</v>
      </c>
      <c r="AX1229" t="s">
        <v>2959</v>
      </c>
      <c r="AY1229" t="s">
        <v>4574</v>
      </c>
      <c r="AZ1229" t="s">
        <v>4575</v>
      </c>
      <c r="BA1229" t="s">
        <v>3630</v>
      </c>
    </row>
    <row r="1230" spans="1:54" x14ac:dyDescent="0.45">
      <c r="A1230" s="1">
        <v>45751.526030092587</v>
      </c>
      <c r="B1230">
        <v>911269241</v>
      </c>
      <c r="C1230" t="s">
        <v>3567</v>
      </c>
      <c r="D1230">
        <v>1</v>
      </c>
      <c r="E1230" t="s">
        <v>65</v>
      </c>
      <c r="G1230">
        <v>2800</v>
      </c>
      <c r="H1230" t="s">
        <v>2834</v>
      </c>
      <c r="I1230">
        <v>1985</v>
      </c>
      <c r="J1230" t="s">
        <v>2835</v>
      </c>
      <c r="K1230" t="s">
        <v>2836</v>
      </c>
      <c r="L1230" t="s">
        <v>2837</v>
      </c>
      <c r="M1230" t="s">
        <v>2844</v>
      </c>
      <c r="N1230" t="s">
        <v>2845</v>
      </c>
      <c r="O1230" t="s">
        <v>2846</v>
      </c>
      <c r="P1230" t="s">
        <v>2960</v>
      </c>
      <c r="Q1230">
        <v>0</v>
      </c>
      <c r="R1230">
        <v>45.789444000000003</v>
      </c>
      <c r="S1230">
        <v>47.889167</v>
      </c>
      <c r="T1230" t="s">
        <v>2961</v>
      </c>
      <c r="U1230" t="s">
        <v>2962</v>
      </c>
      <c r="V1230" t="s">
        <v>106</v>
      </c>
      <c r="X1230">
        <v>300</v>
      </c>
      <c r="Y1230">
        <v>1973</v>
      </c>
      <c r="Z1230">
        <v>6</v>
      </c>
      <c r="AA1230"/>
      <c r="AB1230"/>
      <c r="AC1230"/>
      <c r="AD1230"/>
      <c r="AG1230" t="s">
        <v>2963</v>
      </c>
      <c r="AI1230" t="s">
        <v>490</v>
      </c>
      <c r="AJ1230" t="s">
        <v>1166</v>
      </c>
      <c r="AK1230" t="s">
        <v>2964</v>
      </c>
      <c r="AL1230" t="b">
        <v>1</v>
      </c>
      <c r="AM1230" t="b">
        <v>1</v>
      </c>
      <c r="AN1230" t="s">
        <v>462</v>
      </c>
      <c r="AP1230" t="s">
        <v>3631</v>
      </c>
      <c r="AQ1230" t="s">
        <v>3632</v>
      </c>
      <c r="AR1230" t="s">
        <v>3633</v>
      </c>
      <c r="AS1230" t="s">
        <v>3634</v>
      </c>
      <c r="AT1230" s="28" t="s">
        <v>490</v>
      </c>
      <c r="AU1230" t="s">
        <v>1166</v>
      </c>
      <c r="AV1230" t="s">
        <v>4576</v>
      </c>
      <c r="AW1230" t="s">
        <v>4576</v>
      </c>
      <c r="AX1230" t="s">
        <v>4578</v>
      </c>
      <c r="AY1230" t="s">
        <v>4576</v>
      </c>
      <c r="AZ1230" t="s">
        <v>4577</v>
      </c>
      <c r="BA1230" t="s">
        <v>3630</v>
      </c>
      <c r="BB1230" t="s">
        <v>4724</v>
      </c>
    </row>
    <row r="1231" spans="1:54" x14ac:dyDescent="0.45">
      <c r="A1231" s="1">
        <v>45751.519143518519</v>
      </c>
      <c r="B1231">
        <v>911269241</v>
      </c>
      <c r="C1231" t="s">
        <v>3567</v>
      </c>
      <c r="D1231">
        <v>1</v>
      </c>
      <c r="E1231" t="s">
        <v>65</v>
      </c>
      <c r="G1231">
        <v>2800</v>
      </c>
      <c r="H1231" t="s">
        <v>2834</v>
      </c>
      <c r="I1231">
        <v>1985</v>
      </c>
      <c r="J1231" t="s">
        <v>2835</v>
      </c>
      <c r="K1231" t="s">
        <v>2836</v>
      </c>
      <c r="L1231" t="s">
        <v>2837</v>
      </c>
      <c r="M1231" t="s">
        <v>2828</v>
      </c>
      <c r="N1231" t="s">
        <v>338</v>
      </c>
      <c r="O1231" t="s">
        <v>338</v>
      </c>
      <c r="P1231" t="s">
        <v>2965</v>
      </c>
      <c r="Q1231">
        <v>0</v>
      </c>
      <c r="V1231" t="s">
        <v>119</v>
      </c>
      <c r="Y1231">
        <v>1912</v>
      </c>
      <c r="Z1231"/>
      <c r="AA1231"/>
      <c r="AB1231"/>
      <c r="AC1231"/>
      <c r="AD1231"/>
      <c r="AG1231" t="s">
        <v>2896</v>
      </c>
      <c r="AH1231" t="s">
        <v>2966</v>
      </c>
      <c r="AI1231" t="s">
        <v>490</v>
      </c>
      <c r="AJ1231" t="s">
        <v>1166</v>
      </c>
      <c r="AK1231" t="s">
        <v>2967</v>
      </c>
      <c r="AL1231" t="b">
        <v>1</v>
      </c>
      <c r="AM1231" t="b">
        <v>1</v>
      </c>
      <c r="AN1231" t="s">
        <v>165</v>
      </c>
      <c r="AP1231" t="s">
        <v>3631</v>
      </c>
      <c r="AQ1231" t="s">
        <v>3632</v>
      </c>
      <c r="AR1231" t="s">
        <v>3633</v>
      </c>
      <c r="AS1231" t="s">
        <v>3634</v>
      </c>
      <c r="AT1231" s="44" t="s">
        <v>490</v>
      </c>
      <c r="AU1231" t="s">
        <v>1166</v>
      </c>
      <c r="AV1231" t="s">
        <v>4579</v>
      </c>
      <c r="AW1231" t="s">
        <v>4579</v>
      </c>
      <c r="AX1231" t="s">
        <v>4578</v>
      </c>
      <c r="AY1231" t="s">
        <v>4579</v>
      </c>
      <c r="AZ1231" t="s">
        <v>4580</v>
      </c>
      <c r="BA1231" t="s">
        <v>3630</v>
      </c>
    </row>
    <row r="1232" spans="1:54" x14ac:dyDescent="0.45">
      <c r="A1232" s="1">
        <v>45751.516608796301</v>
      </c>
      <c r="B1232">
        <v>911269241</v>
      </c>
      <c r="C1232" t="s">
        <v>3567</v>
      </c>
      <c r="D1232">
        <v>1</v>
      </c>
      <c r="E1232" t="s">
        <v>65</v>
      </c>
      <c r="G1232">
        <v>2800</v>
      </c>
      <c r="H1232" t="s">
        <v>2834</v>
      </c>
      <c r="I1232">
        <v>1985</v>
      </c>
      <c r="J1232" t="s">
        <v>2835</v>
      </c>
      <c r="K1232" t="s">
        <v>2836</v>
      </c>
      <c r="L1232" t="s">
        <v>2837</v>
      </c>
      <c r="M1232" t="s">
        <v>2968</v>
      </c>
      <c r="N1232" t="s">
        <v>338</v>
      </c>
      <c r="O1232" t="s">
        <v>338</v>
      </c>
      <c r="P1232" t="s">
        <v>2969</v>
      </c>
      <c r="Q1232">
        <v>0</v>
      </c>
      <c r="V1232" t="s">
        <v>119</v>
      </c>
      <c r="Y1232">
        <v>1910</v>
      </c>
      <c r="Z1232">
        <v>5</v>
      </c>
      <c r="AA1232">
        <v>7</v>
      </c>
      <c r="AB1232"/>
      <c r="AC1232"/>
      <c r="AD1232"/>
      <c r="AG1232" t="s">
        <v>2831</v>
      </c>
      <c r="AH1232" t="s">
        <v>2970</v>
      </c>
      <c r="AI1232" t="s">
        <v>490</v>
      </c>
      <c r="AJ1232" t="s">
        <v>1166</v>
      </c>
      <c r="AK1232" t="s">
        <v>2967</v>
      </c>
      <c r="AL1232" t="b">
        <v>1</v>
      </c>
      <c r="AM1232" t="b">
        <v>1</v>
      </c>
      <c r="AN1232" t="s">
        <v>462</v>
      </c>
      <c r="AP1232" t="s">
        <v>3631</v>
      </c>
      <c r="AQ1232" t="s">
        <v>3632</v>
      </c>
      <c r="AR1232" t="s">
        <v>3633</v>
      </c>
      <c r="AS1232" t="s">
        <v>3634</v>
      </c>
      <c r="AT1232" s="28" t="s">
        <v>490</v>
      </c>
      <c r="AU1232" t="s">
        <v>1166</v>
      </c>
      <c r="AV1232" t="s">
        <v>4579</v>
      </c>
      <c r="AW1232" t="s">
        <v>4579</v>
      </c>
      <c r="AX1232" t="s">
        <v>4578</v>
      </c>
      <c r="AY1232" t="s">
        <v>4579</v>
      </c>
      <c r="AZ1232" t="s">
        <v>4580</v>
      </c>
      <c r="BA1232" t="s">
        <v>3630</v>
      </c>
      <c r="BB1232" t="s">
        <v>4724</v>
      </c>
    </row>
    <row r="1233" spans="1:54" x14ac:dyDescent="0.45">
      <c r="A1233" s="1">
        <v>45751.514236111107</v>
      </c>
      <c r="B1233">
        <v>911269241</v>
      </c>
      <c r="C1233" t="s">
        <v>3567</v>
      </c>
      <c r="D1233">
        <v>3</v>
      </c>
      <c r="E1233" t="s">
        <v>846</v>
      </c>
      <c r="G1233">
        <v>2800</v>
      </c>
      <c r="H1233" t="s">
        <v>2834</v>
      </c>
      <c r="I1233">
        <v>1985</v>
      </c>
      <c r="J1233" t="s">
        <v>2835</v>
      </c>
      <c r="K1233" t="s">
        <v>2836</v>
      </c>
      <c r="L1233" t="s">
        <v>2837</v>
      </c>
      <c r="M1233" t="s">
        <v>267</v>
      </c>
      <c r="N1233" t="s">
        <v>338</v>
      </c>
      <c r="O1233" t="s">
        <v>338</v>
      </c>
      <c r="P1233" t="s">
        <v>2971</v>
      </c>
      <c r="Q1233">
        <v>0</v>
      </c>
      <c r="V1233" t="s">
        <v>119</v>
      </c>
      <c r="W1233" t="s">
        <v>2972</v>
      </c>
      <c r="Y1233">
        <v>1910</v>
      </c>
      <c r="Z1233">
        <v>5</v>
      </c>
      <c r="AA1233">
        <v>15</v>
      </c>
      <c r="AB1233">
        <v>1910</v>
      </c>
      <c r="AC1233">
        <v>5</v>
      </c>
      <c r="AD1233">
        <v>21</v>
      </c>
      <c r="AG1233" t="s">
        <v>2973</v>
      </c>
      <c r="AH1233" t="s">
        <v>2974</v>
      </c>
      <c r="AI1233" t="s">
        <v>490</v>
      </c>
      <c r="AJ1233" t="s">
        <v>1166</v>
      </c>
      <c r="AK1233" t="s">
        <v>2975</v>
      </c>
      <c r="AL1233" t="b">
        <v>1</v>
      </c>
      <c r="AM1233" t="b">
        <v>1</v>
      </c>
      <c r="AN1233" t="s">
        <v>455</v>
      </c>
      <c r="AP1233" t="s">
        <v>3631</v>
      </c>
      <c r="AQ1233" t="s">
        <v>3632</v>
      </c>
      <c r="AR1233" t="s">
        <v>3633</v>
      </c>
      <c r="AS1233" t="s">
        <v>3634</v>
      </c>
      <c r="AT1233" s="44" t="s">
        <v>490</v>
      </c>
      <c r="AU1233" t="s">
        <v>1166</v>
      </c>
      <c r="AV1233" t="s">
        <v>4581</v>
      </c>
      <c r="AW1233" t="s">
        <v>4581</v>
      </c>
      <c r="AX1233" t="s">
        <v>4578</v>
      </c>
      <c r="AY1233" t="s">
        <v>4581</v>
      </c>
      <c r="AZ1233" t="s">
        <v>4582</v>
      </c>
      <c r="BA1233" t="s">
        <v>3630</v>
      </c>
      <c r="BB1233" t="s">
        <v>4709</v>
      </c>
    </row>
    <row r="1234" spans="1:54" s="12" customFormat="1" x14ac:dyDescent="0.45">
      <c r="A1234" s="11">
        <v>45750.590231481481</v>
      </c>
      <c r="B1234" s="12">
        <v>412819044</v>
      </c>
      <c r="C1234" s="12" t="s">
        <v>3565</v>
      </c>
      <c r="D1234" s="12">
        <v>1</v>
      </c>
      <c r="E1234" s="12" t="s">
        <v>51</v>
      </c>
      <c r="F1234" s="12" t="s">
        <v>1661</v>
      </c>
      <c r="G1234" s="12">
        <v>4148</v>
      </c>
      <c r="H1234" s="12" t="s">
        <v>1662</v>
      </c>
      <c r="I1234" s="12">
        <v>1995</v>
      </c>
      <c r="J1234" s="12" t="s">
        <v>2980</v>
      </c>
      <c r="K1234" s="12" t="s">
        <v>2981</v>
      </c>
      <c r="L1234" s="12" t="s">
        <v>2982</v>
      </c>
      <c r="M1234" s="12" t="s">
        <v>39</v>
      </c>
      <c r="N1234" s="12" t="s">
        <v>102</v>
      </c>
      <c r="O1234" s="12" t="s">
        <v>2976</v>
      </c>
      <c r="P1234" s="12" t="s">
        <v>2977</v>
      </c>
      <c r="Q1234" s="12">
        <v>0</v>
      </c>
      <c r="R1234" s="12">
        <v>44.041463</v>
      </c>
      <c r="S1234" s="12">
        <v>80.338627000000002</v>
      </c>
      <c r="T1234" s="12" t="s">
        <v>2978</v>
      </c>
      <c r="U1234" s="12" t="s">
        <v>2979</v>
      </c>
      <c r="V1234" s="12" t="s">
        <v>106</v>
      </c>
      <c r="X1234" s="12">
        <v>2500</v>
      </c>
      <c r="Y1234" s="12">
        <v>1989</v>
      </c>
      <c r="Z1234" s="12">
        <v>10</v>
      </c>
      <c r="AA1234" s="12">
        <v>7</v>
      </c>
      <c r="AG1234" s="12" t="s">
        <v>566</v>
      </c>
      <c r="AI1234" s="12" t="s">
        <v>490</v>
      </c>
      <c r="AJ1234" s="12" t="s">
        <v>1152</v>
      </c>
      <c r="AK1234" s="12" t="s">
        <v>1719</v>
      </c>
      <c r="AL1234" s="12" t="b">
        <v>1</v>
      </c>
      <c r="AM1234" s="12" t="b">
        <v>0</v>
      </c>
      <c r="AP1234" t="s">
        <v>3631</v>
      </c>
      <c r="AQ1234" t="s">
        <v>3632</v>
      </c>
      <c r="AR1234" t="s">
        <v>3633</v>
      </c>
      <c r="AS1234" t="s">
        <v>3634</v>
      </c>
      <c r="AT1234" s="44" t="s">
        <v>490</v>
      </c>
      <c r="AU1234" t="s">
        <v>1152</v>
      </c>
      <c r="AV1234" t="s">
        <v>4354</v>
      </c>
      <c r="AW1234" t="s">
        <v>4354</v>
      </c>
      <c r="AX1234" t="s">
        <v>4356</v>
      </c>
      <c r="AY1234" t="s">
        <v>4354</v>
      </c>
      <c r="AZ1234" t="s">
        <v>4355</v>
      </c>
      <c r="BA1234" t="s">
        <v>3630</v>
      </c>
      <c r="BB1234"/>
    </row>
    <row r="1235" spans="1:54" s="12" customFormat="1" x14ac:dyDescent="0.45">
      <c r="A1235" s="11">
        <v>45750.585706018523</v>
      </c>
      <c r="B1235" s="12">
        <v>412819044</v>
      </c>
      <c r="C1235" s="12" t="s">
        <v>3565</v>
      </c>
      <c r="D1235" s="12">
        <v>5</v>
      </c>
      <c r="E1235" s="12" t="s">
        <v>1274</v>
      </c>
      <c r="F1235" s="12" t="s">
        <v>1661</v>
      </c>
      <c r="G1235" s="12">
        <v>4148</v>
      </c>
      <c r="H1235" s="12" t="s">
        <v>1662</v>
      </c>
      <c r="I1235" s="12">
        <v>1995</v>
      </c>
      <c r="J1235" s="12" t="s">
        <v>2980</v>
      </c>
      <c r="K1235" s="12" t="s">
        <v>2981</v>
      </c>
      <c r="L1235" s="12" t="s">
        <v>2982</v>
      </c>
      <c r="M1235" s="12" t="s">
        <v>39</v>
      </c>
      <c r="N1235" s="12" t="s">
        <v>178</v>
      </c>
      <c r="O1235" s="12" t="s">
        <v>2983</v>
      </c>
      <c r="P1235" s="12" t="s">
        <v>1679</v>
      </c>
      <c r="Q1235" s="12">
        <v>0</v>
      </c>
      <c r="R1235" s="12">
        <v>43.867581999999999</v>
      </c>
      <c r="S1235" s="12">
        <v>77.054643999999996</v>
      </c>
      <c r="T1235" s="12" t="s">
        <v>2984</v>
      </c>
      <c r="U1235" s="12" t="s">
        <v>2985</v>
      </c>
      <c r="V1235" s="12" t="s">
        <v>106</v>
      </c>
      <c r="X1235" s="12">
        <v>2500</v>
      </c>
      <c r="Y1235" s="12">
        <v>1988</v>
      </c>
      <c r="Z1235" s="12">
        <v>5</v>
      </c>
      <c r="AA1235" s="12">
        <v>18</v>
      </c>
      <c r="AB1235" s="12">
        <v>1988</v>
      </c>
      <c r="AC1235" s="12">
        <v>5</v>
      </c>
      <c r="AD1235" s="12">
        <v>27</v>
      </c>
      <c r="AG1235" s="12" t="s">
        <v>566</v>
      </c>
      <c r="AI1235" s="12" t="s">
        <v>490</v>
      </c>
      <c r="AJ1235" s="12" t="s">
        <v>1152</v>
      </c>
      <c r="AK1235" s="12" t="s">
        <v>1684</v>
      </c>
      <c r="AL1235" s="12" t="b">
        <v>1</v>
      </c>
      <c r="AM1235" s="12" t="b">
        <v>0</v>
      </c>
      <c r="AP1235" t="s">
        <v>3631</v>
      </c>
      <c r="AQ1235" t="s">
        <v>3632</v>
      </c>
      <c r="AR1235" t="s">
        <v>3633</v>
      </c>
      <c r="AS1235" t="s">
        <v>3634</v>
      </c>
      <c r="AT1235" s="44" t="s">
        <v>490</v>
      </c>
      <c r="AU1235" t="s">
        <v>4050</v>
      </c>
      <c r="AV1235" t="s">
        <v>2986</v>
      </c>
      <c r="AW1235" t="s">
        <v>2986</v>
      </c>
      <c r="AX1235" t="s">
        <v>3814</v>
      </c>
      <c r="AY1235" t="s">
        <v>4336</v>
      </c>
      <c r="AZ1235" t="s">
        <v>4337</v>
      </c>
      <c r="BA1235" t="s">
        <v>3630</v>
      </c>
      <c r="BB1235"/>
    </row>
    <row r="1236" spans="1:54" s="12" customFormat="1" x14ac:dyDescent="0.45">
      <c r="A1236" s="11">
        <v>45750.56422453704</v>
      </c>
      <c r="B1236" s="12">
        <v>412819044</v>
      </c>
      <c r="C1236" s="12" t="s">
        <v>3565</v>
      </c>
      <c r="D1236" s="12">
        <v>1</v>
      </c>
      <c r="E1236" s="12" t="s">
        <v>51</v>
      </c>
      <c r="F1236" s="12" t="s">
        <v>2992</v>
      </c>
      <c r="G1236" s="12">
        <v>4148</v>
      </c>
      <c r="H1236" s="12" t="s">
        <v>1662</v>
      </c>
      <c r="I1236" s="12">
        <v>1995</v>
      </c>
      <c r="J1236" s="12" t="s">
        <v>2980</v>
      </c>
      <c r="K1236" s="12" t="s">
        <v>2981</v>
      </c>
      <c r="L1236" s="12" t="s">
        <v>2982</v>
      </c>
      <c r="M1236" s="12" t="s">
        <v>39</v>
      </c>
      <c r="N1236" s="12" t="s">
        <v>102</v>
      </c>
      <c r="O1236" s="12" t="s">
        <v>2987</v>
      </c>
      <c r="P1236" s="12" t="s">
        <v>2988</v>
      </c>
      <c r="Q1236" s="12">
        <v>0</v>
      </c>
      <c r="R1236" s="12">
        <v>44.143436000000001</v>
      </c>
      <c r="S1236" s="12">
        <v>80.295743000000002</v>
      </c>
      <c r="T1236" s="12" t="s">
        <v>2989</v>
      </c>
      <c r="U1236" s="12" t="s">
        <v>2990</v>
      </c>
      <c r="V1236" s="12" t="s">
        <v>106</v>
      </c>
      <c r="W1236" s="12" t="s">
        <v>2991</v>
      </c>
      <c r="X1236" s="12">
        <v>5000</v>
      </c>
      <c r="Y1236" s="12">
        <v>1989</v>
      </c>
      <c r="Z1236" s="12">
        <v>10</v>
      </c>
      <c r="AA1236" s="12">
        <v>6</v>
      </c>
      <c r="AG1236" s="12" t="s">
        <v>568</v>
      </c>
      <c r="AI1236" s="12" t="s">
        <v>490</v>
      </c>
      <c r="AJ1236" s="12" t="s">
        <v>1152</v>
      </c>
      <c r="AK1236" s="12" t="s">
        <v>364</v>
      </c>
      <c r="AL1236" s="12" t="b">
        <v>1</v>
      </c>
      <c r="AM1236" s="12" t="b">
        <v>0</v>
      </c>
      <c r="AP1236" t="s">
        <v>3631</v>
      </c>
      <c r="AQ1236" t="s">
        <v>3632</v>
      </c>
      <c r="AR1236" t="s">
        <v>3633</v>
      </c>
      <c r="AS1236" t="s">
        <v>3634</v>
      </c>
      <c r="AT1236" s="44" t="s">
        <v>490</v>
      </c>
      <c r="AU1236" t="s">
        <v>1152</v>
      </c>
      <c r="AV1236" t="s">
        <v>4338</v>
      </c>
      <c r="AW1236" t="s">
        <v>4338</v>
      </c>
      <c r="AX1236" t="s">
        <v>4343</v>
      </c>
      <c r="AY1236" t="s">
        <v>4338</v>
      </c>
      <c r="AZ1236" t="s">
        <v>4339</v>
      </c>
      <c r="BA1236" t="s">
        <v>3630</v>
      </c>
      <c r="BB1236"/>
    </row>
    <row r="1237" spans="1:54" s="12" customFormat="1" x14ac:dyDescent="0.45">
      <c r="A1237" s="11">
        <v>45750.560671296298</v>
      </c>
      <c r="B1237" s="12">
        <v>412819044</v>
      </c>
      <c r="C1237" s="12" t="s">
        <v>3565</v>
      </c>
      <c r="D1237" s="12">
        <v>1</v>
      </c>
      <c r="E1237" s="12" t="s">
        <v>51</v>
      </c>
      <c r="F1237" s="12" t="s">
        <v>577</v>
      </c>
      <c r="G1237" s="12">
        <v>4148</v>
      </c>
      <c r="H1237" s="12" t="s">
        <v>1662</v>
      </c>
      <c r="I1237" s="12">
        <v>1995</v>
      </c>
      <c r="J1237" s="12" t="s">
        <v>2980</v>
      </c>
      <c r="K1237" s="12" t="s">
        <v>2981</v>
      </c>
      <c r="L1237" s="12" t="s">
        <v>2982</v>
      </c>
      <c r="M1237" s="12" t="s">
        <v>39</v>
      </c>
      <c r="N1237" s="12" t="s">
        <v>178</v>
      </c>
      <c r="O1237" s="12" t="s">
        <v>568</v>
      </c>
      <c r="P1237" s="12" t="s">
        <v>2993</v>
      </c>
      <c r="Q1237" s="12">
        <v>0</v>
      </c>
      <c r="R1237" s="12">
        <v>43.908740999999999</v>
      </c>
      <c r="S1237" s="12">
        <v>78.131468999999996</v>
      </c>
      <c r="T1237" s="12" t="s">
        <v>2994</v>
      </c>
      <c r="U1237" s="12" t="s">
        <v>2995</v>
      </c>
      <c r="V1237" s="12" t="s">
        <v>106</v>
      </c>
      <c r="X1237" s="12">
        <v>1000</v>
      </c>
      <c r="Y1237" s="12">
        <v>1989</v>
      </c>
      <c r="Z1237" s="12">
        <v>9</v>
      </c>
      <c r="AA1237" s="12">
        <v>9</v>
      </c>
      <c r="AG1237" s="12" t="s">
        <v>2252</v>
      </c>
      <c r="AI1237" s="12" t="s">
        <v>490</v>
      </c>
      <c r="AJ1237" s="12" t="s">
        <v>1152</v>
      </c>
      <c r="AK1237" s="12" t="s">
        <v>2996</v>
      </c>
      <c r="AL1237" s="12" t="b">
        <v>1</v>
      </c>
      <c r="AM1237" s="12" t="b">
        <v>0</v>
      </c>
      <c r="AP1237" t="s">
        <v>3631</v>
      </c>
      <c r="AQ1237" t="s">
        <v>3632</v>
      </c>
      <c r="AR1237" t="s">
        <v>3633</v>
      </c>
      <c r="AS1237" t="s">
        <v>3634</v>
      </c>
      <c r="AT1237" s="44" t="s">
        <v>490</v>
      </c>
      <c r="AU1237" t="s">
        <v>4050</v>
      </c>
      <c r="AV1237" t="s">
        <v>4585</v>
      </c>
      <c r="AW1237" t="s">
        <v>4585</v>
      </c>
      <c r="AX1237" t="s">
        <v>4586</v>
      </c>
      <c r="AY1237" t="s">
        <v>4583</v>
      </c>
      <c r="AZ1237" t="s">
        <v>4584</v>
      </c>
      <c r="BA1237" t="s">
        <v>3630</v>
      </c>
      <c r="BB1237"/>
    </row>
    <row r="1238" spans="1:54" s="12" customFormat="1" x14ac:dyDescent="0.45">
      <c r="A1238" s="11">
        <v>45750.557789351849</v>
      </c>
      <c r="B1238" s="12">
        <v>412819044</v>
      </c>
      <c r="C1238" s="12" t="s">
        <v>3565</v>
      </c>
      <c r="D1238" s="12">
        <v>1</v>
      </c>
      <c r="E1238" s="12" t="s">
        <v>51</v>
      </c>
      <c r="F1238" s="12" t="s">
        <v>2992</v>
      </c>
      <c r="G1238" s="12">
        <v>4148</v>
      </c>
      <c r="H1238" s="12" t="s">
        <v>1662</v>
      </c>
      <c r="I1238" s="12">
        <v>1995</v>
      </c>
      <c r="J1238" s="12" t="s">
        <v>2980</v>
      </c>
      <c r="K1238" s="12" t="s">
        <v>2981</v>
      </c>
      <c r="L1238" s="12" t="s">
        <v>2982</v>
      </c>
      <c r="M1238" s="12" t="s">
        <v>39</v>
      </c>
      <c r="N1238" s="12" t="s">
        <v>102</v>
      </c>
      <c r="O1238" s="12" t="s">
        <v>1666</v>
      </c>
      <c r="P1238" s="12" t="s">
        <v>2988</v>
      </c>
      <c r="Q1238" s="12">
        <v>0</v>
      </c>
      <c r="R1238" s="12">
        <v>44.143436000000001</v>
      </c>
      <c r="S1238" s="12">
        <v>80.295743000000002</v>
      </c>
      <c r="T1238" s="12" t="s">
        <v>2989</v>
      </c>
      <c r="U1238" s="12" t="s">
        <v>2990</v>
      </c>
      <c r="V1238" s="12" t="s">
        <v>106</v>
      </c>
      <c r="W1238" s="12" t="s">
        <v>2997</v>
      </c>
      <c r="X1238" s="12">
        <v>5000</v>
      </c>
      <c r="Y1238" s="12">
        <v>1989</v>
      </c>
      <c r="Z1238" s="12">
        <v>10</v>
      </c>
      <c r="AA1238" s="12">
        <v>6</v>
      </c>
      <c r="AG1238" s="12" t="s">
        <v>568</v>
      </c>
      <c r="AI1238" s="12" t="s">
        <v>490</v>
      </c>
      <c r="AJ1238" s="12" t="s">
        <v>1152</v>
      </c>
      <c r="AK1238" s="12" t="s">
        <v>1703</v>
      </c>
      <c r="AL1238" s="12" t="b">
        <v>1</v>
      </c>
      <c r="AM1238" s="12" t="b">
        <v>0</v>
      </c>
      <c r="AP1238" t="s">
        <v>3631</v>
      </c>
      <c r="AQ1238" t="s">
        <v>3632</v>
      </c>
      <c r="AR1238" t="s">
        <v>3633</v>
      </c>
      <c r="AS1238" t="s">
        <v>3634</v>
      </c>
      <c r="AT1238" s="44" t="s">
        <v>490</v>
      </c>
      <c r="AU1238" t="s">
        <v>1152</v>
      </c>
      <c r="AV1238" t="s">
        <v>4344</v>
      </c>
      <c r="AW1238" t="s">
        <v>4344</v>
      </c>
      <c r="AX1238" t="s">
        <v>3085</v>
      </c>
      <c r="AY1238" t="s">
        <v>4344</v>
      </c>
      <c r="AZ1238" t="s">
        <v>4345</v>
      </c>
      <c r="BA1238" t="s">
        <v>3630</v>
      </c>
      <c r="BB1238"/>
    </row>
    <row r="1239" spans="1:54" s="12" customFormat="1" x14ac:dyDescent="0.45">
      <c r="A1239" s="11">
        <v>45750.544108796297</v>
      </c>
      <c r="B1239" s="12">
        <v>412819044</v>
      </c>
      <c r="C1239" s="12" t="s">
        <v>3565</v>
      </c>
      <c r="D1239" s="12">
        <v>1</v>
      </c>
      <c r="E1239" s="12" t="s">
        <v>65</v>
      </c>
      <c r="F1239" s="12" t="s">
        <v>3003</v>
      </c>
      <c r="G1239" s="12">
        <v>4148</v>
      </c>
      <c r="H1239" s="12" t="s">
        <v>1662</v>
      </c>
      <c r="I1239" s="12">
        <v>1995</v>
      </c>
      <c r="J1239" s="12" t="s">
        <v>2980</v>
      </c>
      <c r="K1239" s="12" t="s">
        <v>2981</v>
      </c>
      <c r="L1239" s="12" t="s">
        <v>2982</v>
      </c>
      <c r="M1239" s="12" t="s">
        <v>39</v>
      </c>
      <c r="N1239" s="12" t="s">
        <v>178</v>
      </c>
      <c r="O1239" s="12" t="s">
        <v>1278</v>
      </c>
      <c r="P1239" s="12" t="s">
        <v>2998</v>
      </c>
      <c r="Q1239" s="12">
        <v>0</v>
      </c>
      <c r="R1239" s="12">
        <v>44.202244</v>
      </c>
      <c r="S1239" s="12">
        <v>75.836804000000001</v>
      </c>
      <c r="T1239" s="12" t="s">
        <v>2999</v>
      </c>
      <c r="U1239" s="12" t="s">
        <v>3000</v>
      </c>
      <c r="V1239" s="12" t="s">
        <v>106</v>
      </c>
      <c r="X1239" s="12">
        <v>1000</v>
      </c>
      <c r="Y1239" s="12">
        <v>1986</v>
      </c>
      <c r="Z1239" s="12">
        <v>5</v>
      </c>
      <c r="AA1239" s="12">
        <v>28</v>
      </c>
      <c r="AG1239" s="12" t="s">
        <v>3001</v>
      </c>
      <c r="AI1239" s="12" t="s">
        <v>490</v>
      </c>
      <c r="AJ1239" s="12" t="s">
        <v>1152</v>
      </c>
      <c r="AK1239" s="12" t="s">
        <v>3002</v>
      </c>
      <c r="AL1239" s="12" t="b">
        <v>1</v>
      </c>
      <c r="AM1239" s="12" t="b">
        <v>0</v>
      </c>
      <c r="AP1239" t="s">
        <v>3631</v>
      </c>
      <c r="AQ1239" t="s">
        <v>3632</v>
      </c>
      <c r="AR1239" t="s">
        <v>3633</v>
      </c>
      <c r="AS1239" t="s">
        <v>3634</v>
      </c>
      <c r="AT1239" s="44" t="s">
        <v>490</v>
      </c>
      <c r="AU1239" t="s">
        <v>3028</v>
      </c>
      <c r="AV1239" t="s">
        <v>4589</v>
      </c>
      <c r="AW1239" t="s">
        <v>4589</v>
      </c>
      <c r="AX1239" t="s">
        <v>4590</v>
      </c>
      <c r="AY1239" t="s">
        <v>4587</v>
      </c>
      <c r="AZ1239" t="s">
        <v>4588</v>
      </c>
      <c r="BA1239" t="s">
        <v>3630</v>
      </c>
      <c r="BB1239"/>
    </row>
    <row r="1240" spans="1:54" s="12" customFormat="1" x14ac:dyDescent="0.45">
      <c r="A1240" s="11">
        <v>45750.542743055557</v>
      </c>
      <c r="B1240" s="12">
        <v>412819044</v>
      </c>
      <c r="C1240" s="12" t="s">
        <v>3565</v>
      </c>
      <c r="D1240" s="12">
        <v>1</v>
      </c>
      <c r="E1240" s="12" t="s">
        <v>65</v>
      </c>
      <c r="F1240" s="12" t="s">
        <v>3003</v>
      </c>
      <c r="G1240" s="12">
        <v>4148</v>
      </c>
      <c r="H1240" s="12" t="s">
        <v>1662</v>
      </c>
      <c r="I1240" s="12">
        <v>1995</v>
      </c>
      <c r="J1240" s="12" t="s">
        <v>2980</v>
      </c>
      <c r="K1240" s="12" t="s">
        <v>2981</v>
      </c>
      <c r="L1240" s="12" t="s">
        <v>2982</v>
      </c>
      <c r="M1240" s="12" t="s">
        <v>39</v>
      </c>
      <c r="N1240" s="12" t="s">
        <v>178</v>
      </c>
      <c r="O1240" s="12" t="s">
        <v>858</v>
      </c>
      <c r="P1240" s="12" t="s">
        <v>3004</v>
      </c>
      <c r="Q1240" s="12">
        <v>0</v>
      </c>
      <c r="R1240" s="12">
        <v>43.872259999999997</v>
      </c>
      <c r="S1240" s="12">
        <v>77.058340999999999</v>
      </c>
      <c r="T1240" s="12" t="s">
        <v>3005</v>
      </c>
      <c r="U1240" s="12" t="s">
        <v>3006</v>
      </c>
      <c r="V1240" s="12" t="s">
        <v>106</v>
      </c>
      <c r="X1240" s="12">
        <v>2000</v>
      </c>
      <c r="Y1240" s="12">
        <v>1988</v>
      </c>
      <c r="Z1240" s="12">
        <v>5</v>
      </c>
      <c r="AA1240" s="12">
        <v>27</v>
      </c>
      <c r="AG1240" s="12" t="s">
        <v>566</v>
      </c>
      <c r="AI1240" s="12" t="s">
        <v>490</v>
      </c>
      <c r="AJ1240" s="12" t="s">
        <v>1152</v>
      </c>
      <c r="AK1240" s="12" t="s">
        <v>3002</v>
      </c>
      <c r="AL1240" s="12" t="b">
        <v>1</v>
      </c>
      <c r="AM1240" s="12" t="b">
        <v>0</v>
      </c>
      <c r="AP1240" t="s">
        <v>3631</v>
      </c>
      <c r="AQ1240" t="s">
        <v>3632</v>
      </c>
      <c r="AR1240" t="s">
        <v>3633</v>
      </c>
      <c r="AS1240" t="s">
        <v>3634</v>
      </c>
      <c r="AT1240" s="44" t="s">
        <v>490</v>
      </c>
      <c r="AU1240" t="s">
        <v>3028</v>
      </c>
      <c r="AV1240" t="s">
        <v>4589</v>
      </c>
      <c r="AW1240" t="s">
        <v>4589</v>
      </c>
      <c r="AX1240" t="s">
        <v>4590</v>
      </c>
      <c r="AY1240" t="s">
        <v>4587</v>
      </c>
      <c r="AZ1240" t="s">
        <v>4588</v>
      </c>
      <c r="BA1240" t="s">
        <v>3630</v>
      </c>
      <c r="BB1240"/>
    </row>
    <row r="1241" spans="1:54" s="12" customFormat="1" x14ac:dyDescent="0.45">
      <c r="A1241" s="11">
        <v>45750.535925925928</v>
      </c>
      <c r="B1241" s="12">
        <v>412819044</v>
      </c>
      <c r="C1241" s="12" t="s">
        <v>3565</v>
      </c>
      <c r="D1241" s="12">
        <v>1</v>
      </c>
      <c r="E1241" s="12" t="s">
        <v>65</v>
      </c>
      <c r="F1241" s="12" t="s">
        <v>2992</v>
      </c>
      <c r="G1241" s="12">
        <v>4148</v>
      </c>
      <c r="H1241" s="12" t="s">
        <v>1662</v>
      </c>
      <c r="I1241" s="12">
        <v>1995</v>
      </c>
      <c r="J1241" s="12" t="s">
        <v>2980</v>
      </c>
      <c r="K1241" s="12" t="s">
        <v>2981</v>
      </c>
      <c r="L1241" s="12" t="s">
        <v>2982</v>
      </c>
      <c r="M1241" s="12" t="s">
        <v>39</v>
      </c>
      <c r="N1241" s="12" t="s">
        <v>178</v>
      </c>
      <c r="O1241" s="12" t="s">
        <v>568</v>
      </c>
      <c r="P1241" s="12" t="s">
        <v>3007</v>
      </c>
      <c r="Q1241" s="12">
        <v>0</v>
      </c>
      <c r="R1241" s="12">
        <v>43.494526999999998</v>
      </c>
      <c r="S1241" s="12">
        <v>78.590934000000004</v>
      </c>
      <c r="T1241" s="12" t="s">
        <v>3008</v>
      </c>
      <c r="U1241" s="12" t="s">
        <v>3009</v>
      </c>
      <c r="V1241" s="12" t="s">
        <v>106</v>
      </c>
      <c r="W1241" s="12" t="s">
        <v>3010</v>
      </c>
      <c r="X1241" s="12">
        <v>7000</v>
      </c>
      <c r="Y1241" s="12">
        <v>1990</v>
      </c>
      <c r="Z1241" s="12">
        <v>4</v>
      </c>
      <c r="AA1241" s="12">
        <v>22</v>
      </c>
      <c r="AG1241" s="12" t="s">
        <v>568</v>
      </c>
      <c r="AI1241" s="12" t="s">
        <v>490</v>
      </c>
      <c r="AJ1241" s="12" t="s">
        <v>1152</v>
      </c>
      <c r="AK1241" s="12" t="s">
        <v>1156</v>
      </c>
      <c r="AL1241" s="12" t="b">
        <v>1</v>
      </c>
      <c r="AM1241" s="12" t="b">
        <v>0</v>
      </c>
      <c r="AP1241" t="s">
        <v>3631</v>
      </c>
      <c r="AQ1241" t="s">
        <v>3632</v>
      </c>
      <c r="AR1241" t="s">
        <v>3633</v>
      </c>
      <c r="AS1241" t="s">
        <v>3634</v>
      </c>
      <c r="AT1241" s="44" t="s">
        <v>490</v>
      </c>
      <c r="AU1241" t="s">
        <v>1152</v>
      </c>
      <c r="AV1241" t="s">
        <v>4046</v>
      </c>
      <c r="AW1241" t="s">
        <v>4046</v>
      </c>
      <c r="AX1241" t="s">
        <v>3648</v>
      </c>
      <c r="AY1241" t="s">
        <v>4046</v>
      </c>
      <c r="AZ1241" t="s">
        <v>4047</v>
      </c>
      <c r="BA1241" t="s">
        <v>3630</v>
      </c>
      <c r="BB1241"/>
    </row>
    <row r="1242" spans="1:54" s="12" customFormat="1" x14ac:dyDescent="0.45">
      <c r="A1242" s="11">
        <v>45750.529050925921</v>
      </c>
      <c r="B1242" s="12">
        <v>412819044</v>
      </c>
      <c r="C1242" s="12" t="s">
        <v>3565</v>
      </c>
      <c r="D1242" s="12">
        <v>2</v>
      </c>
      <c r="E1242" s="12" t="s">
        <v>86</v>
      </c>
      <c r="F1242" s="12" t="s">
        <v>2992</v>
      </c>
      <c r="G1242" s="12">
        <v>4148</v>
      </c>
      <c r="H1242" s="12" t="s">
        <v>1662</v>
      </c>
      <c r="I1242" s="12">
        <v>1995</v>
      </c>
      <c r="J1242" s="12" t="s">
        <v>2980</v>
      </c>
      <c r="K1242" s="12" t="s">
        <v>2981</v>
      </c>
      <c r="L1242" s="12" t="s">
        <v>2982</v>
      </c>
      <c r="M1242" s="12" t="s">
        <v>39</v>
      </c>
      <c r="N1242" s="12" t="s">
        <v>77</v>
      </c>
      <c r="O1242" s="12" t="s">
        <v>674</v>
      </c>
      <c r="P1242" s="12" t="s">
        <v>3011</v>
      </c>
      <c r="Q1242" s="12">
        <v>0</v>
      </c>
      <c r="R1242" s="12">
        <v>43.219130999999997</v>
      </c>
      <c r="S1242" s="12">
        <v>76.914387000000005</v>
      </c>
      <c r="T1242" s="12" t="s">
        <v>3012</v>
      </c>
      <c r="U1242" s="12" t="s">
        <v>3013</v>
      </c>
      <c r="V1242" s="12" t="s">
        <v>106</v>
      </c>
      <c r="X1242" s="12">
        <v>1000</v>
      </c>
      <c r="Y1242" s="12">
        <v>1981</v>
      </c>
      <c r="Z1242" s="12">
        <v>4</v>
      </c>
      <c r="AA1242" s="12">
        <v>22</v>
      </c>
      <c r="AG1242" s="12" t="s">
        <v>566</v>
      </c>
      <c r="AI1242" s="12" t="s">
        <v>490</v>
      </c>
      <c r="AJ1242" s="12" t="s">
        <v>1152</v>
      </c>
      <c r="AK1242" s="12" t="s">
        <v>1156</v>
      </c>
      <c r="AL1242" s="12" t="b">
        <v>1</v>
      </c>
      <c r="AM1242" s="12" t="b">
        <v>0</v>
      </c>
      <c r="AP1242" t="s">
        <v>3631</v>
      </c>
      <c r="AQ1242" t="s">
        <v>3632</v>
      </c>
      <c r="AR1242" t="s">
        <v>3633</v>
      </c>
      <c r="AS1242" t="s">
        <v>3634</v>
      </c>
      <c r="AT1242" s="44" t="s">
        <v>490</v>
      </c>
      <c r="AU1242" t="s">
        <v>1152</v>
      </c>
      <c r="AV1242" t="s">
        <v>4046</v>
      </c>
      <c r="AW1242" t="s">
        <v>4046</v>
      </c>
      <c r="AX1242" t="s">
        <v>3648</v>
      </c>
      <c r="AY1242" t="s">
        <v>4046</v>
      </c>
      <c r="AZ1242" t="s">
        <v>4047</v>
      </c>
      <c r="BA1242" t="s">
        <v>3630</v>
      </c>
      <c r="BB1242" t="s">
        <v>4699</v>
      </c>
    </row>
    <row r="1243" spans="1:54" s="12" customFormat="1" x14ac:dyDescent="0.45">
      <c r="A1243" s="11">
        <v>45750.527060185181</v>
      </c>
      <c r="B1243" s="12">
        <v>412819044</v>
      </c>
      <c r="C1243" s="12" t="s">
        <v>3565</v>
      </c>
      <c r="D1243" s="12">
        <v>1</v>
      </c>
      <c r="E1243" s="12" t="s">
        <v>65</v>
      </c>
      <c r="F1243" s="12" t="s">
        <v>3014</v>
      </c>
      <c r="G1243" s="12">
        <v>4148</v>
      </c>
      <c r="H1243" s="12" t="s">
        <v>1662</v>
      </c>
      <c r="I1243" s="12">
        <v>1995</v>
      </c>
      <c r="J1243" s="12" t="s">
        <v>2980</v>
      </c>
      <c r="K1243" s="12" t="s">
        <v>2981</v>
      </c>
      <c r="L1243" s="12" t="s">
        <v>2982</v>
      </c>
      <c r="M1243" s="12" t="s">
        <v>39</v>
      </c>
      <c r="N1243" s="12" t="s">
        <v>77</v>
      </c>
      <c r="O1243" s="12" t="s">
        <v>674</v>
      </c>
      <c r="P1243" s="12" t="s">
        <v>3011</v>
      </c>
      <c r="Q1243" s="12">
        <v>0</v>
      </c>
      <c r="R1243" s="12">
        <v>43.219130999999997</v>
      </c>
      <c r="S1243" s="12">
        <v>76.914387000000005</v>
      </c>
      <c r="T1243" s="12" t="s">
        <v>3012</v>
      </c>
      <c r="U1243" s="12" t="s">
        <v>3013</v>
      </c>
      <c r="V1243" s="12" t="s">
        <v>106</v>
      </c>
      <c r="X1243" s="12">
        <v>1000</v>
      </c>
      <c r="Y1243" s="12">
        <v>1990</v>
      </c>
      <c r="Z1243" s="12">
        <v>4</v>
      </c>
      <c r="AA1243" s="12">
        <v>5</v>
      </c>
      <c r="AG1243" s="12" t="s">
        <v>837</v>
      </c>
      <c r="AI1243" s="12" t="s">
        <v>490</v>
      </c>
      <c r="AJ1243" s="12" t="s">
        <v>1152</v>
      </c>
      <c r="AK1243" s="12" t="s">
        <v>1156</v>
      </c>
      <c r="AL1243" s="12" t="b">
        <v>1</v>
      </c>
      <c r="AM1243" s="12" t="b">
        <v>0</v>
      </c>
      <c r="AP1243" t="s">
        <v>3631</v>
      </c>
      <c r="AQ1243" t="s">
        <v>3632</v>
      </c>
      <c r="AR1243" t="s">
        <v>3633</v>
      </c>
      <c r="AS1243" t="s">
        <v>3634</v>
      </c>
      <c r="AT1243" s="44" t="s">
        <v>490</v>
      </c>
      <c r="AU1243" t="s">
        <v>1152</v>
      </c>
      <c r="AV1243" t="s">
        <v>4046</v>
      </c>
      <c r="AW1243" t="s">
        <v>4046</v>
      </c>
      <c r="AX1243" t="s">
        <v>3648</v>
      </c>
      <c r="AY1243" t="s">
        <v>4046</v>
      </c>
      <c r="AZ1243" t="s">
        <v>4047</v>
      </c>
      <c r="BA1243" t="s">
        <v>3630</v>
      </c>
      <c r="BB1243" t="s">
        <v>4699</v>
      </c>
    </row>
    <row r="1244" spans="1:54" s="12" customFormat="1" x14ac:dyDescent="0.45">
      <c r="A1244" s="11">
        <v>45750.520902777767</v>
      </c>
      <c r="B1244" s="12">
        <v>412819044</v>
      </c>
      <c r="C1244" s="12" t="s">
        <v>3565</v>
      </c>
      <c r="D1244" s="12">
        <v>1</v>
      </c>
      <c r="E1244" s="12" t="s">
        <v>65</v>
      </c>
      <c r="F1244" s="12" t="s">
        <v>2992</v>
      </c>
      <c r="G1244" s="12">
        <v>4148</v>
      </c>
      <c r="H1244" s="12" t="s">
        <v>1662</v>
      </c>
      <c r="I1244" s="12">
        <v>1995</v>
      </c>
      <c r="J1244" s="12" t="s">
        <v>2980</v>
      </c>
      <c r="K1244" s="12" t="s">
        <v>2981</v>
      </c>
      <c r="L1244" s="12" t="s">
        <v>2982</v>
      </c>
      <c r="M1244" s="12" t="s">
        <v>39</v>
      </c>
      <c r="N1244" s="12" t="s">
        <v>77</v>
      </c>
      <c r="O1244" s="12" t="s">
        <v>568</v>
      </c>
      <c r="P1244" s="12" t="s">
        <v>3015</v>
      </c>
      <c r="Q1244" s="12">
        <v>0</v>
      </c>
      <c r="R1244" s="12">
        <v>44.200490000000002</v>
      </c>
      <c r="S1244" s="12">
        <v>75.833383999999995</v>
      </c>
      <c r="T1244" s="12" t="s">
        <v>3016</v>
      </c>
      <c r="U1244" s="12" t="s">
        <v>3017</v>
      </c>
      <c r="V1244" s="12" t="s">
        <v>106</v>
      </c>
      <c r="W1244" s="12" t="s">
        <v>3018</v>
      </c>
      <c r="X1244" s="12">
        <v>1000</v>
      </c>
      <c r="Y1244" s="12">
        <v>1989</v>
      </c>
      <c r="Z1244" s="12">
        <v>7</v>
      </c>
      <c r="AG1244" s="12" t="s">
        <v>3019</v>
      </c>
      <c r="AI1244" s="12" t="s">
        <v>490</v>
      </c>
      <c r="AJ1244" s="12" t="s">
        <v>1190</v>
      </c>
      <c r="AK1244" s="12" t="s">
        <v>1732</v>
      </c>
      <c r="AL1244" s="12" t="b">
        <v>1</v>
      </c>
      <c r="AM1244" s="12" t="b">
        <v>0</v>
      </c>
      <c r="AP1244" t="s">
        <v>3631</v>
      </c>
      <c r="AQ1244" t="s">
        <v>3632</v>
      </c>
      <c r="AR1244" t="s">
        <v>3633</v>
      </c>
      <c r="AS1244" t="s">
        <v>3634</v>
      </c>
      <c r="AT1244" s="44" t="s">
        <v>490</v>
      </c>
      <c r="AU1244" t="s">
        <v>1190</v>
      </c>
      <c r="AV1244" t="s">
        <v>4361</v>
      </c>
      <c r="AW1244" t="s">
        <v>4361</v>
      </c>
      <c r="AX1244" t="s">
        <v>3668</v>
      </c>
      <c r="AY1244" t="s">
        <v>4361</v>
      </c>
      <c r="AZ1244" t="s">
        <v>4362</v>
      </c>
      <c r="BA1244" t="s">
        <v>3630</v>
      </c>
      <c r="BB1244"/>
    </row>
    <row r="1245" spans="1:54" s="12" customFormat="1" x14ac:dyDescent="0.45">
      <c r="A1245" s="11">
        <v>45750.508263888893</v>
      </c>
      <c r="B1245" s="12">
        <v>412819044</v>
      </c>
      <c r="C1245" s="12" t="s">
        <v>3565</v>
      </c>
      <c r="D1245" s="12">
        <v>3</v>
      </c>
      <c r="E1245" s="12" t="s">
        <v>846</v>
      </c>
      <c r="F1245" s="12" t="s">
        <v>3014</v>
      </c>
      <c r="G1245" s="12">
        <v>4148</v>
      </c>
      <c r="H1245" s="12" t="s">
        <v>1662</v>
      </c>
      <c r="I1245" s="12">
        <v>1995</v>
      </c>
      <c r="J1245" s="12" t="s">
        <v>2980</v>
      </c>
      <c r="K1245" s="12" t="s">
        <v>2981</v>
      </c>
      <c r="L1245" s="12" t="s">
        <v>2982</v>
      </c>
      <c r="M1245" s="12" t="s">
        <v>39</v>
      </c>
      <c r="N1245" s="12" t="s">
        <v>77</v>
      </c>
      <c r="O1245" s="12" t="s">
        <v>1278</v>
      </c>
      <c r="P1245" s="12" t="s">
        <v>3020</v>
      </c>
      <c r="Q1245" s="12">
        <v>0</v>
      </c>
      <c r="R1245" s="12">
        <v>44.200490000000002</v>
      </c>
      <c r="S1245" s="12">
        <v>75.833383999999995</v>
      </c>
      <c r="T1245" s="12" t="s">
        <v>3016</v>
      </c>
      <c r="U1245" s="12" t="s">
        <v>3017</v>
      </c>
      <c r="V1245" s="12" t="s">
        <v>106</v>
      </c>
      <c r="X1245" s="12">
        <v>1000</v>
      </c>
      <c r="Y1245" s="12">
        <v>1986</v>
      </c>
      <c r="Z1245" s="12">
        <v>6</v>
      </c>
      <c r="AA1245" s="12">
        <v>20</v>
      </c>
      <c r="AG1245" s="12" t="s">
        <v>3001</v>
      </c>
      <c r="AI1245" s="12" t="s">
        <v>490</v>
      </c>
      <c r="AJ1245" s="12" t="s">
        <v>1149</v>
      </c>
      <c r="AK1245" s="12" t="s">
        <v>3021</v>
      </c>
      <c r="AL1245" s="12" t="b">
        <v>1</v>
      </c>
      <c r="AM1245" s="12" t="b">
        <v>0</v>
      </c>
      <c r="AP1245" t="s">
        <v>3631</v>
      </c>
      <c r="AQ1245" t="s">
        <v>3632</v>
      </c>
      <c r="AR1245" t="s">
        <v>3633</v>
      </c>
      <c r="AS1245" t="s">
        <v>3634</v>
      </c>
      <c r="AT1245" s="44" t="s">
        <v>490</v>
      </c>
      <c r="AU1245" t="s">
        <v>1149</v>
      </c>
      <c r="AV1245" t="s">
        <v>4591</v>
      </c>
      <c r="AW1245" t="s">
        <v>4591</v>
      </c>
      <c r="AX1245" t="s">
        <v>4593</v>
      </c>
      <c r="AY1245" t="s">
        <v>4591</v>
      </c>
      <c r="AZ1245" t="s">
        <v>4592</v>
      </c>
      <c r="BA1245" t="s">
        <v>3630</v>
      </c>
      <c r="BB1245"/>
    </row>
    <row r="1246" spans="1:54" s="12" customFormat="1" x14ac:dyDescent="0.45">
      <c r="A1246" s="11">
        <v>45750.5</v>
      </c>
      <c r="B1246" s="12">
        <v>412819044</v>
      </c>
      <c r="C1246" s="12" t="s">
        <v>3565</v>
      </c>
      <c r="D1246" s="12">
        <v>1</v>
      </c>
      <c r="E1246" s="12" t="s">
        <v>65</v>
      </c>
      <c r="F1246" s="12" t="s">
        <v>577</v>
      </c>
      <c r="G1246" s="12">
        <v>4148</v>
      </c>
      <c r="H1246" s="12" t="s">
        <v>1662</v>
      </c>
      <c r="I1246" s="12">
        <v>1995</v>
      </c>
      <c r="J1246" s="12" t="s">
        <v>2980</v>
      </c>
      <c r="K1246" s="12" t="s">
        <v>2981</v>
      </c>
      <c r="L1246" s="12" t="s">
        <v>2982</v>
      </c>
      <c r="M1246" s="12" t="s">
        <v>39</v>
      </c>
      <c r="N1246" s="12" t="s">
        <v>178</v>
      </c>
      <c r="O1246" s="12" t="s">
        <v>847</v>
      </c>
      <c r="P1246" s="12" t="s">
        <v>3022</v>
      </c>
      <c r="Q1246" s="12">
        <v>0</v>
      </c>
      <c r="R1246" s="12">
        <v>43.550699000000002</v>
      </c>
      <c r="S1246" s="12">
        <v>78.483090000000004</v>
      </c>
      <c r="T1246" s="12" t="s">
        <v>3023</v>
      </c>
      <c r="U1246" s="12" t="s">
        <v>3024</v>
      </c>
      <c r="V1246" s="12" t="s">
        <v>106</v>
      </c>
      <c r="X1246" s="12">
        <v>500</v>
      </c>
      <c r="Y1246" s="12">
        <v>1988</v>
      </c>
      <c r="Z1246" s="12">
        <v>5</v>
      </c>
      <c r="AA1246" s="12">
        <v>29</v>
      </c>
      <c r="AG1246" s="12" t="s">
        <v>3025</v>
      </c>
      <c r="AI1246" s="12" t="s">
        <v>490</v>
      </c>
      <c r="AJ1246" s="12" t="s">
        <v>1149</v>
      </c>
      <c r="AK1246" s="12" t="s">
        <v>3021</v>
      </c>
      <c r="AL1246" s="12" t="b">
        <v>1</v>
      </c>
      <c r="AM1246" s="12" t="b">
        <v>0</v>
      </c>
      <c r="AP1246" t="s">
        <v>3631</v>
      </c>
      <c r="AQ1246" t="s">
        <v>3632</v>
      </c>
      <c r="AR1246" t="s">
        <v>3633</v>
      </c>
      <c r="AS1246" t="s">
        <v>3634</v>
      </c>
      <c r="AT1246" s="44" t="s">
        <v>490</v>
      </c>
      <c r="AU1246" t="s">
        <v>1149</v>
      </c>
      <c r="AV1246" t="s">
        <v>4591</v>
      </c>
      <c r="AW1246" t="s">
        <v>4591</v>
      </c>
      <c r="AX1246" t="s">
        <v>4593</v>
      </c>
      <c r="AY1246" t="s">
        <v>4591</v>
      </c>
      <c r="AZ1246" t="s">
        <v>4592</v>
      </c>
      <c r="BA1246" t="s">
        <v>3630</v>
      </c>
      <c r="BB1246"/>
    </row>
    <row r="1247" spans="1:54" s="12" customFormat="1" x14ac:dyDescent="0.45">
      <c r="A1247" s="11">
        <v>45750.495509259257</v>
      </c>
      <c r="B1247" s="12">
        <v>412819044</v>
      </c>
      <c r="C1247" s="12" t="s">
        <v>3565</v>
      </c>
      <c r="D1247" s="12">
        <v>2</v>
      </c>
      <c r="E1247" s="12" t="s">
        <v>86</v>
      </c>
      <c r="F1247" s="12" t="s">
        <v>1661</v>
      </c>
      <c r="G1247" s="12">
        <v>4148</v>
      </c>
      <c r="H1247" s="12" t="s">
        <v>1662</v>
      </c>
      <c r="I1247" s="12">
        <v>1995</v>
      </c>
      <c r="J1247" s="12" t="s">
        <v>2980</v>
      </c>
      <c r="K1247" s="12" t="s">
        <v>2981</v>
      </c>
      <c r="L1247" s="12" t="s">
        <v>2982</v>
      </c>
      <c r="M1247" s="12" t="s">
        <v>39</v>
      </c>
      <c r="N1247" s="12" t="s">
        <v>77</v>
      </c>
      <c r="O1247" s="12" t="s">
        <v>568</v>
      </c>
      <c r="P1247" s="12" t="s">
        <v>2993</v>
      </c>
      <c r="Q1247" s="12">
        <v>0</v>
      </c>
      <c r="R1247" s="12">
        <v>43.913376</v>
      </c>
      <c r="S1247" s="12">
        <v>78.172781000000001</v>
      </c>
      <c r="T1247" s="12" t="s">
        <v>3026</v>
      </c>
      <c r="U1247" s="12" t="s">
        <v>3027</v>
      </c>
      <c r="V1247" s="12" t="s">
        <v>106</v>
      </c>
      <c r="X1247" s="12">
        <v>2500</v>
      </c>
      <c r="Y1247" s="12">
        <v>1989</v>
      </c>
      <c r="Z1247" s="12">
        <v>9</v>
      </c>
      <c r="AA1247" s="12">
        <v>9</v>
      </c>
      <c r="AG1247" s="12" t="s">
        <v>2252</v>
      </c>
      <c r="AI1247" s="12" t="s">
        <v>490</v>
      </c>
      <c r="AJ1247" s="12" t="s">
        <v>3028</v>
      </c>
      <c r="AK1247" s="12" t="s">
        <v>1170</v>
      </c>
      <c r="AL1247" s="12" t="b">
        <v>1</v>
      </c>
      <c r="AM1247" s="12" t="b">
        <v>0</v>
      </c>
      <c r="AP1247" t="s">
        <v>3631</v>
      </c>
      <c r="AQ1247" t="s">
        <v>3632</v>
      </c>
      <c r="AR1247" t="s">
        <v>3633</v>
      </c>
      <c r="AS1247" t="s">
        <v>3634</v>
      </c>
      <c r="AT1247" s="44" t="s">
        <v>490</v>
      </c>
      <c r="AU1247" t="s">
        <v>3028</v>
      </c>
      <c r="AV1247" t="s">
        <v>4067</v>
      </c>
      <c r="AW1247" t="s">
        <v>4067</v>
      </c>
      <c r="AX1247" t="s">
        <v>3651</v>
      </c>
      <c r="AY1247" t="s">
        <v>4067</v>
      </c>
      <c r="AZ1247" t="s">
        <v>4066</v>
      </c>
      <c r="BA1247" t="s">
        <v>3630</v>
      </c>
      <c r="BB1247"/>
    </row>
    <row r="1248" spans="1:54" s="12" customFormat="1" x14ac:dyDescent="0.45">
      <c r="A1248" s="11">
        <v>45750.489745370367</v>
      </c>
      <c r="B1248" s="12">
        <v>412819044</v>
      </c>
      <c r="C1248" s="12" t="s">
        <v>3565</v>
      </c>
      <c r="D1248" s="12">
        <v>2</v>
      </c>
      <c r="E1248" s="12" t="s">
        <v>247</v>
      </c>
      <c r="F1248" s="12" t="s">
        <v>1661</v>
      </c>
      <c r="G1248" s="12">
        <v>4148</v>
      </c>
      <c r="H1248" s="12" t="s">
        <v>1662</v>
      </c>
      <c r="I1248" s="12">
        <v>1995</v>
      </c>
      <c r="J1248" s="12" t="s">
        <v>2980</v>
      </c>
      <c r="K1248" s="12" t="s">
        <v>2981</v>
      </c>
      <c r="L1248" s="12" t="s">
        <v>2982</v>
      </c>
      <c r="M1248" s="12" t="s">
        <v>39</v>
      </c>
      <c r="N1248" s="12" t="s">
        <v>737</v>
      </c>
      <c r="O1248" s="12" t="s">
        <v>3029</v>
      </c>
      <c r="P1248" s="12" t="s">
        <v>3030</v>
      </c>
      <c r="Q1248" s="12">
        <v>0</v>
      </c>
      <c r="R1248" s="12">
        <v>45.353214000000001</v>
      </c>
      <c r="S1248" s="12">
        <v>71.741123999999999</v>
      </c>
      <c r="T1248" s="12" t="s">
        <v>3031</v>
      </c>
      <c r="U1248" s="12" t="s">
        <v>3032</v>
      </c>
      <c r="V1248" s="12" t="s">
        <v>106</v>
      </c>
      <c r="X1248" s="12">
        <v>5000</v>
      </c>
      <c r="Y1248" s="12">
        <v>1990</v>
      </c>
      <c r="Z1248" s="12">
        <v>6</v>
      </c>
      <c r="AA1248" s="12">
        <v>5</v>
      </c>
      <c r="AG1248" s="12" t="s">
        <v>1752</v>
      </c>
      <c r="AI1248" s="12" t="s">
        <v>490</v>
      </c>
      <c r="AJ1248" s="12" t="s">
        <v>3028</v>
      </c>
      <c r="AK1248" s="12" t="s">
        <v>1170</v>
      </c>
      <c r="AL1248" s="12" t="b">
        <v>1</v>
      </c>
      <c r="AM1248" s="12" t="b">
        <v>0</v>
      </c>
      <c r="AP1248" t="s">
        <v>3631</v>
      </c>
      <c r="AQ1248" t="s">
        <v>3632</v>
      </c>
      <c r="AR1248" t="s">
        <v>3633</v>
      </c>
      <c r="AS1248" t="s">
        <v>3634</v>
      </c>
      <c r="AT1248" s="44" t="s">
        <v>490</v>
      </c>
      <c r="AU1248" t="s">
        <v>3028</v>
      </c>
      <c r="AV1248" t="s">
        <v>4067</v>
      </c>
      <c r="AW1248" t="s">
        <v>4067</v>
      </c>
      <c r="AX1248" t="s">
        <v>3651</v>
      </c>
      <c r="AY1248" t="s">
        <v>4067</v>
      </c>
      <c r="AZ1248" t="s">
        <v>4066</v>
      </c>
      <c r="BA1248" t="s">
        <v>3630</v>
      </c>
      <c r="BB1248"/>
    </row>
    <row r="1249" spans="1:54" s="12" customFormat="1" x14ac:dyDescent="0.45">
      <c r="A1249" s="11">
        <v>45750.447743055563</v>
      </c>
      <c r="B1249" s="12">
        <v>412819044</v>
      </c>
      <c r="C1249" s="12" t="s">
        <v>3565</v>
      </c>
      <c r="D1249" s="12">
        <v>1</v>
      </c>
      <c r="E1249" s="12" t="s">
        <v>65</v>
      </c>
      <c r="F1249" s="12" t="s">
        <v>836</v>
      </c>
      <c r="G1249" s="12">
        <v>3911</v>
      </c>
      <c r="H1249" s="12" t="s">
        <v>1801</v>
      </c>
      <c r="I1249" s="12">
        <v>2000</v>
      </c>
      <c r="J1249" s="12" t="s">
        <v>3036</v>
      </c>
      <c r="K1249" s="12" t="s">
        <v>3037</v>
      </c>
      <c r="L1249" s="12" t="s">
        <v>3038</v>
      </c>
      <c r="M1249" s="12" t="s">
        <v>39</v>
      </c>
      <c r="N1249" s="12" t="s">
        <v>77</v>
      </c>
      <c r="O1249" s="12" t="s">
        <v>1794</v>
      </c>
      <c r="P1249" s="12" t="s">
        <v>3033</v>
      </c>
      <c r="Q1249" s="12">
        <v>0</v>
      </c>
      <c r="R1249" s="12">
        <v>43.536686000000003</v>
      </c>
      <c r="S1249" s="12">
        <v>79.402563000000001</v>
      </c>
      <c r="T1249" s="12" t="s">
        <v>3034</v>
      </c>
      <c r="U1249" s="12" t="s">
        <v>3035</v>
      </c>
      <c r="V1249" s="12" t="s">
        <v>106</v>
      </c>
      <c r="X1249" s="12">
        <v>2500</v>
      </c>
      <c r="Y1249" s="12">
        <v>1997</v>
      </c>
      <c r="Z1249" s="12">
        <v>7</v>
      </c>
      <c r="AA1249" s="12">
        <v>6</v>
      </c>
      <c r="AG1249" s="12" t="s">
        <v>613</v>
      </c>
      <c r="AJ1249" s="12" t="s">
        <v>163</v>
      </c>
      <c r="AK1249" s="12" t="s">
        <v>164</v>
      </c>
      <c r="AL1249" s="12" t="b">
        <v>1</v>
      </c>
      <c r="AM1249" s="12" t="b">
        <v>0</v>
      </c>
      <c r="AP1249" t="s">
        <v>3631</v>
      </c>
      <c r="AQ1249" t="s">
        <v>3632</v>
      </c>
      <c r="AR1249" t="s">
        <v>3633</v>
      </c>
      <c r="AS1249" t="s">
        <v>3634</v>
      </c>
      <c r="AT1249" s="44" t="s">
        <v>48</v>
      </c>
      <c r="AU1249" t="s">
        <v>3660</v>
      </c>
      <c r="AV1249" t="s">
        <v>3661</v>
      </c>
      <c r="AW1249" t="s">
        <v>3661</v>
      </c>
      <c r="AX1249" t="s">
        <v>3662</v>
      </c>
      <c r="AY1249" t="s">
        <v>3658</v>
      </c>
      <c r="AZ1249" t="s">
        <v>3659</v>
      </c>
      <c r="BA1249" t="s">
        <v>3630</v>
      </c>
      <c r="BB1249"/>
    </row>
    <row r="1250" spans="1:54" s="12" customFormat="1" x14ac:dyDescent="0.45">
      <c r="A1250" s="11">
        <v>45750.444212962961</v>
      </c>
      <c r="B1250" s="12">
        <v>412819044</v>
      </c>
      <c r="C1250" s="12" t="s">
        <v>3565</v>
      </c>
      <c r="D1250" s="12">
        <v>6</v>
      </c>
      <c r="E1250" s="12" t="s">
        <v>3043</v>
      </c>
      <c r="F1250" s="12" t="s">
        <v>836</v>
      </c>
      <c r="G1250" s="12">
        <v>3911</v>
      </c>
      <c r="H1250" s="12" t="s">
        <v>1801</v>
      </c>
      <c r="I1250" s="12">
        <v>2000</v>
      </c>
      <c r="J1250" s="12" t="s">
        <v>3036</v>
      </c>
      <c r="K1250" s="12" t="s">
        <v>3037</v>
      </c>
      <c r="L1250" s="12" t="s">
        <v>3038</v>
      </c>
      <c r="M1250" s="12" t="s">
        <v>39</v>
      </c>
      <c r="N1250" s="12" t="s">
        <v>77</v>
      </c>
      <c r="O1250" s="12" t="s">
        <v>852</v>
      </c>
      <c r="P1250" s="12" t="s">
        <v>852</v>
      </c>
      <c r="Q1250" s="12">
        <v>0</v>
      </c>
      <c r="R1250" s="12">
        <v>43.249772</v>
      </c>
      <c r="S1250" s="12">
        <v>76.926849000000004</v>
      </c>
      <c r="T1250" s="12" t="s">
        <v>3039</v>
      </c>
      <c r="U1250" s="12" t="s">
        <v>3040</v>
      </c>
      <c r="V1250" s="12" t="s">
        <v>106</v>
      </c>
      <c r="W1250" s="12" t="s">
        <v>3041</v>
      </c>
      <c r="X1250" s="12">
        <v>6000</v>
      </c>
      <c r="Y1250" s="12">
        <v>1997</v>
      </c>
      <c r="Z1250" s="12">
        <v>7</v>
      </c>
      <c r="AG1250" s="12" t="s">
        <v>3042</v>
      </c>
      <c r="AI1250" s="12" t="s">
        <v>48</v>
      </c>
      <c r="AJ1250" s="12" t="s">
        <v>983</v>
      </c>
      <c r="AK1250" s="12" t="s">
        <v>1868</v>
      </c>
      <c r="AL1250" s="12" t="b">
        <v>1</v>
      </c>
      <c r="AM1250" s="12" t="b">
        <v>0</v>
      </c>
      <c r="AP1250" t="s">
        <v>3631</v>
      </c>
      <c r="AQ1250" t="s">
        <v>3632</v>
      </c>
      <c r="AR1250" t="s">
        <v>3633</v>
      </c>
      <c r="AS1250" t="s">
        <v>3634</v>
      </c>
      <c r="AT1250" s="44" t="s">
        <v>48</v>
      </c>
      <c r="AU1250" t="s">
        <v>4393</v>
      </c>
      <c r="AV1250" t="s">
        <v>4394</v>
      </c>
      <c r="AW1250" t="s">
        <v>4394</v>
      </c>
      <c r="AX1250" t="s">
        <v>4312</v>
      </c>
      <c r="AY1250" t="s">
        <v>4391</v>
      </c>
      <c r="AZ1250" t="s">
        <v>4392</v>
      </c>
      <c r="BA1250" t="s">
        <v>3630</v>
      </c>
      <c r="BB1250"/>
    </row>
    <row r="1251" spans="1:54" s="12" customFormat="1" x14ac:dyDescent="0.45">
      <c r="A1251" s="11">
        <v>45750.439826388887</v>
      </c>
      <c r="B1251" s="12">
        <v>412819044</v>
      </c>
      <c r="C1251" s="12" t="s">
        <v>3565</v>
      </c>
      <c r="D1251" s="12">
        <v>1</v>
      </c>
      <c r="E1251" s="12" t="s">
        <v>51</v>
      </c>
      <c r="F1251" s="12" t="s">
        <v>836</v>
      </c>
      <c r="G1251" s="12">
        <v>3911</v>
      </c>
      <c r="H1251" s="12" t="s">
        <v>1801</v>
      </c>
      <c r="I1251" s="12">
        <v>2000</v>
      </c>
      <c r="J1251" s="12" t="s">
        <v>3036</v>
      </c>
      <c r="K1251" s="12" t="s">
        <v>3037</v>
      </c>
      <c r="L1251" s="12" t="s">
        <v>3038</v>
      </c>
      <c r="M1251" s="12" t="s">
        <v>39</v>
      </c>
      <c r="N1251" s="12" t="s">
        <v>77</v>
      </c>
      <c r="O1251" s="12" t="s">
        <v>568</v>
      </c>
      <c r="P1251" s="12" t="s">
        <v>3044</v>
      </c>
      <c r="Q1251" s="12">
        <v>0</v>
      </c>
      <c r="R1251" s="12">
        <v>43.191661000000003</v>
      </c>
      <c r="S1251" s="12">
        <v>77.028859999999995</v>
      </c>
      <c r="T1251" s="12" t="s">
        <v>3045</v>
      </c>
      <c r="U1251" s="12" t="s">
        <v>3046</v>
      </c>
      <c r="V1251" s="12" t="s">
        <v>106</v>
      </c>
      <c r="X1251" s="12">
        <v>1000</v>
      </c>
      <c r="Y1251" s="12">
        <v>1997</v>
      </c>
      <c r="Z1251" s="12">
        <v>8</v>
      </c>
      <c r="AA1251" s="12">
        <v>5</v>
      </c>
      <c r="AB1251" s="12">
        <v>1997</v>
      </c>
      <c r="AC1251" s="12">
        <v>8</v>
      </c>
      <c r="AD1251" s="12">
        <v>13</v>
      </c>
      <c r="AG1251" s="12" t="s">
        <v>613</v>
      </c>
      <c r="AI1251" s="12" t="s">
        <v>48</v>
      </c>
      <c r="AJ1251" s="12" t="s">
        <v>983</v>
      </c>
      <c r="AK1251" s="12" t="s">
        <v>984</v>
      </c>
      <c r="AL1251" s="12" t="b">
        <v>1</v>
      </c>
      <c r="AM1251" s="12" t="b">
        <v>0</v>
      </c>
      <c r="AP1251" t="s">
        <v>3631</v>
      </c>
      <c r="AQ1251" t="s">
        <v>3632</v>
      </c>
      <c r="AR1251" t="s">
        <v>3633</v>
      </c>
      <c r="AS1251" t="s">
        <v>3634</v>
      </c>
      <c r="AT1251" s="44" t="s">
        <v>48</v>
      </c>
      <c r="AU1251" t="s">
        <v>983</v>
      </c>
      <c r="AV1251" t="s">
        <v>3867</v>
      </c>
      <c r="AW1251" t="s">
        <v>3867</v>
      </c>
      <c r="AX1251" t="s">
        <v>3657</v>
      </c>
      <c r="AY1251" t="s">
        <v>3867</v>
      </c>
      <c r="AZ1251" t="s">
        <v>3868</v>
      </c>
      <c r="BA1251" t="s">
        <v>3630</v>
      </c>
      <c r="BB1251"/>
    </row>
    <row r="1252" spans="1:54" s="12" customFormat="1" x14ac:dyDescent="0.45">
      <c r="A1252" s="11">
        <v>45750.438240740739</v>
      </c>
      <c r="B1252" s="12">
        <v>412819044</v>
      </c>
      <c r="C1252" s="12" t="s">
        <v>3565</v>
      </c>
      <c r="D1252" s="12">
        <v>2</v>
      </c>
      <c r="E1252" s="12" t="s">
        <v>222</v>
      </c>
      <c r="F1252" s="12" t="s">
        <v>1809</v>
      </c>
      <c r="G1252" s="12">
        <v>3911</v>
      </c>
      <c r="H1252" s="12" t="s">
        <v>1801</v>
      </c>
      <c r="I1252" s="12">
        <v>2000</v>
      </c>
      <c r="J1252" s="12" t="s">
        <v>3036</v>
      </c>
      <c r="K1252" s="12" t="s">
        <v>3037</v>
      </c>
      <c r="L1252" s="12" t="s">
        <v>3038</v>
      </c>
      <c r="M1252" s="12" t="s">
        <v>39</v>
      </c>
      <c r="N1252" s="12" t="s">
        <v>77</v>
      </c>
      <c r="O1252" s="12" t="s">
        <v>568</v>
      </c>
      <c r="P1252" s="12" t="s">
        <v>3047</v>
      </c>
      <c r="Q1252" s="12">
        <v>0</v>
      </c>
      <c r="R1252" s="12">
        <v>43.289906000000002</v>
      </c>
      <c r="S1252" s="12">
        <v>77.206996000000004</v>
      </c>
      <c r="T1252" s="12" t="s">
        <v>3048</v>
      </c>
      <c r="U1252" s="12" t="s">
        <v>3049</v>
      </c>
      <c r="V1252" s="12" t="s">
        <v>106</v>
      </c>
      <c r="X1252" s="12">
        <v>1000</v>
      </c>
      <c r="Y1252" s="12">
        <v>1998</v>
      </c>
      <c r="Z1252" s="12">
        <v>6</v>
      </c>
      <c r="AA1252" s="12">
        <v>1</v>
      </c>
      <c r="AG1252" s="12" t="s">
        <v>613</v>
      </c>
      <c r="AI1252" s="12" t="s">
        <v>48</v>
      </c>
      <c r="AJ1252" s="12" t="s">
        <v>1950</v>
      </c>
      <c r="AK1252" s="12" t="s">
        <v>1951</v>
      </c>
      <c r="AL1252" s="12" t="b">
        <v>1</v>
      </c>
      <c r="AM1252" s="12" t="b">
        <v>0</v>
      </c>
      <c r="AP1252" t="s">
        <v>3631</v>
      </c>
      <c r="AQ1252" t="s">
        <v>3632</v>
      </c>
      <c r="AR1252" t="s">
        <v>3633</v>
      </c>
      <c r="AS1252" t="s">
        <v>3634</v>
      </c>
      <c r="AT1252" s="44" t="s">
        <v>48</v>
      </c>
      <c r="AU1252" t="s">
        <v>1950</v>
      </c>
      <c r="AV1252" t="s">
        <v>3880</v>
      </c>
      <c r="AW1252" t="s">
        <v>3880</v>
      </c>
      <c r="AX1252" t="s">
        <v>3858</v>
      </c>
      <c r="AY1252" t="s">
        <v>3880</v>
      </c>
      <c r="AZ1252" t="s">
        <v>3879</v>
      </c>
      <c r="BA1252" t="s">
        <v>3630</v>
      </c>
      <c r="BB1252"/>
    </row>
    <row r="1253" spans="1:54" s="12" customFormat="1" x14ac:dyDescent="0.45">
      <c r="A1253" s="11">
        <v>45750.436689814807</v>
      </c>
      <c r="B1253" s="12">
        <v>412819044</v>
      </c>
      <c r="C1253" s="12" t="s">
        <v>3565</v>
      </c>
      <c r="D1253" s="12">
        <v>1</v>
      </c>
      <c r="E1253" s="12" t="s">
        <v>51</v>
      </c>
      <c r="F1253" s="12" t="s">
        <v>577</v>
      </c>
      <c r="G1253" s="12">
        <v>3911</v>
      </c>
      <c r="H1253" s="12" t="s">
        <v>1801</v>
      </c>
      <c r="I1253" s="12">
        <v>2000</v>
      </c>
      <c r="J1253" s="12" t="s">
        <v>3036</v>
      </c>
      <c r="K1253" s="12" t="s">
        <v>3037</v>
      </c>
      <c r="L1253" s="12" t="s">
        <v>3038</v>
      </c>
      <c r="M1253" s="12" t="s">
        <v>39</v>
      </c>
      <c r="N1253" s="12" t="s">
        <v>77</v>
      </c>
      <c r="O1253" s="12" t="s">
        <v>568</v>
      </c>
      <c r="P1253" s="12" t="s">
        <v>3044</v>
      </c>
      <c r="Q1253" s="12">
        <v>0</v>
      </c>
      <c r="R1253" s="12">
        <v>43.191661000000003</v>
      </c>
      <c r="S1253" s="12">
        <v>77.028859999999995</v>
      </c>
      <c r="T1253" s="12" t="s">
        <v>3045</v>
      </c>
      <c r="U1253" s="12" t="s">
        <v>3046</v>
      </c>
      <c r="V1253" s="12" t="s">
        <v>106</v>
      </c>
      <c r="X1253" s="12">
        <v>1000</v>
      </c>
      <c r="Y1253" s="12">
        <v>1997</v>
      </c>
      <c r="Z1253" s="12">
        <v>8</v>
      </c>
      <c r="AA1253" s="12">
        <v>5</v>
      </c>
      <c r="AB1253" s="12">
        <v>1997</v>
      </c>
      <c r="AC1253" s="12">
        <v>8</v>
      </c>
      <c r="AD1253" s="12">
        <v>13</v>
      </c>
      <c r="AG1253" s="12" t="s">
        <v>613</v>
      </c>
      <c r="AI1253" s="12" t="s">
        <v>48</v>
      </c>
      <c r="AJ1253" s="12" t="s">
        <v>1950</v>
      </c>
      <c r="AK1253" s="12" t="s">
        <v>1951</v>
      </c>
      <c r="AL1253" s="12" t="b">
        <v>1</v>
      </c>
      <c r="AM1253" s="12" t="b">
        <v>0</v>
      </c>
      <c r="AP1253" t="s">
        <v>3631</v>
      </c>
      <c r="AQ1253" t="s">
        <v>3632</v>
      </c>
      <c r="AR1253" t="s">
        <v>3633</v>
      </c>
      <c r="AS1253" t="s">
        <v>3634</v>
      </c>
      <c r="AT1253" s="44" t="s">
        <v>48</v>
      </c>
      <c r="AU1253" t="s">
        <v>1950</v>
      </c>
      <c r="AV1253" t="s">
        <v>3880</v>
      </c>
      <c r="AW1253" t="s">
        <v>3880</v>
      </c>
      <c r="AX1253" t="s">
        <v>3858</v>
      </c>
      <c r="AY1253" t="s">
        <v>3880</v>
      </c>
      <c r="AZ1253" t="s">
        <v>3879</v>
      </c>
      <c r="BA1253" t="s">
        <v>3630</v>
      </c>
      <c r="BB1253"/>
    </row>
    <row r="1254" spans="1:54" s="12" customFormat="1" x14ac:dyDescent="0.45">
      <c r="A1254" s="11">
        <v>45750.435162037043</v>
      </c>
      <c r="B1254" s="12">
        <v>412819044</v>
      </c>
      <c r="C1254" s="12" t="s">
        <v>3565</v>
      </c>
      <c r="D1254" s="12">
        <v>1</v>
      </c>
      <c r="E1254" s="12" t="s">
        <v>65</v>
      </c>
      <c r="F1254" s="12" t="s">
        <v>836</v>
      </c>
      <c r="G1254" s="12">
        <v>3911</v>
      </c>
      <c r="H1254" s="12" t="s">
        <v>1801</v>
      </c>
      <c r="I1254" s="12">
        <v>2000</v>
      </c>
      <c r="J1254" s="12" t="s">
        <v>3036</v>
      </c>
      <c r="K1254" s="12" t="s">
        <v>3037</v>
      </c>
      <c r="L1254" s="12" t="s">
        <v>3038</v>
      </c>
      <c r="M1254" s="12" t="s">
        <v>39</v>
      </c>
      <c r="N1254" s="12" t="s">
        <v>77</v>
      </c>
      <c r="O1254" s="12" t="s">
        <v>893</v>
      </c>
      <c r="P1254" s="12" t="s">
        <v>3050</v>
      </c>
      <c r="Q1254" s="12">
        <v>0</v>
      </c>
      <c r="R1254" s="12">
        <v>43.166859000000002</v>
      </c>
      <c r="S1254" s="12">
        <v>76.408816000000002</v>
      </c>
      <c r="T1254" s="12" t="s">
        <v>1789</v>
      </c>
      <c r="U1254" s="12" t="s">
        <v>1790</v>
      </c>
      <c r="V1254" s="12" t="s">
        <v>106</v>
      </c>
      <c r="X1254" s="12">
        <v>3000</v>
      </c>
      <c r="Y1254" s="12">
        <v>1994</v>
      </c>
      <c r="Z1254" s="12">
        <v>6</v>
      </c>
      <c r="AG1254" s="12" t="s">
        <v>566</v>
      </c>
      <c r="AI1254" s="12" t="s">
        <v>48</v>
      </c>
      <c r="AJ1254" s="12" t="s">
        <v>1950</v>
      </c>
      <c r="AK1254" s="12" t="s">
        <v>1951</v>
      </c>
      <c r="AL1254" s="12" t="b">
        <v>1</v>
      </c>
      <c r="AM1254" s="12" t="b">
        <v>0</v>
      </c>
      <c r="AP1254" t="s">
        <v>3631</v>
      </c>
      <c r="AQ1254" t="s">
        <v>3632</v>
      </c>
      <c r="AR1254" t="s">
        <v>3633</v>
      </c>
      <c r="AS1254" t="s">
        <v>3634</v>
      </c>
      <c r="AT1254" s="44" t="s">
        <v>48</v>
      </c>
      <c r="AU1254" t="s">
        <v>1950</v>
      </c>
      <c r="AV1254" t="s">
        <v>3880</v>
      </c>
      <c r="AW1254" t="s">
        <v>3880</v>
      </c>
      <c r="AX1254" t="s">
        <v>3858</v>
      </c>
      <c r="AY1254" t="s">
        <v>3880</v>
      </c>
      <c r="AZ1254" t="s">
        <v>3879</v>
      </c>
      <c r="BA1254" t="s">
        <v>3630</v>
      </c>
      <c r="BB1254"/>
    </row>
    <row r="1255" spans="1:54" s="12" customFormat="1" x14ac:dyDescent="0.45">
      <c r="A1255" s="11">
        <v>45750.433576388888</v>
      </c>
      <c r="B1255" s="12">
        <v>412819044</v>
      </c>
      <c r="C1255" s="12" t="s">
        <v>3565</v>
      </c>
      <c r="D1255" s="12">
        <v>2</v>
      </c>
      <c r="E1255" s="12" t="s">
        <v>247</v>
      </c>
      <c r="F1255" s="12" t="s">
        <v>836</v>
      </c>
      <c r="G1255" s="12">
        <v>3911</v>
      </c>
      <c r="H1255" s="12" t="s">
        <v>1801</v>
      </c>
      <c r="I1255" s="12">
        <v>2000</v>
      </c>
      <c r="J1255" s="12" t="s">
        <v>3036</v>
      </c>
      <c r="K1255" s="12" t="s">
        <v>3037</v>
      </c>
      <c r="L1255" s="12" t="s">
        <v>3038</v>
      </c>
      <c r="M1255" s="12" t="s">
        <v>39</v>
      </c>
      <c r="N1255" s="12" t="s">
        <v>77</v>
      </c>
      <c r="O1255" s="12" t="s">
        <v>883</v>
      </c>
      <c r="P1255" s="12" t="s">
        <v>3051</v>
      </c>
      <c r="Q1255" s="12">
        <v>0</v>
      </c>
      <c r="R1255" s="12">
        <v>43.980054000000003</v>
      </c>
      <c r="S1255" s="12">
        <v>77.315274000000002</v>
      </c>
      <c r="T1255" s="12" t="s">
        <v>3052</v>
      </c>
      <c r="U1255" s="12" t="s">
        <v>3053</v>
      </c>
      <c r="V1255" s="12" t="s">
        <v>106</v>
      </c>
      <c r="X1255" s="12">
        <v>1000</v>
      </c>
      <c r="Y1255" s="12">
        <v>1996</v>
      </c>
      <c r="Z1255" s="12">
        <v>5</v>
      </c>
      <c r="AA1255" s="12">
        <v>7</v>
      </c>
      <c r="AB1255" s="12">
        <v>1996</v>
      </c>
      <c r="AC1255" s="12">
        <v>7</v>
      </c>
      <c r="AD1255" s="12">
        <v>2</v>
      </c>
      <c r="AG1255" s="12" t="s">
        <v>566</v>
      </c>
      <c r="AI1255" s="12" t="s">
        <v>48</v>
      </c>
      <c r="AJ1255" s="12" t="s">
        <v>964</v>
      </c>
      <c r="AK1255" s="12" t="s">
        <v>3054</v>
      </c>
      <c r="AL1255" s="12" t="b">
        <v>1</v>
      </c>
      <c r="AM1255" s="12" t="b">
        <v>0</v>
      </c>
      <c r="AP1255" t="s">
        <v>3631</v>
      </c>
      <c r="AQ1255" t="s">
        <v>3632</v>
      </c>
      <c r="AR1255" t="s">
        <v>3633</v>
      </c>
      <c r="AS1255" t="s">
        <v>3634</v>
      </c>
      <c r="AT1255" s="44" t="s">
        <v>48</v>
      </c>
      <c r="AU1255" t="s">
        <v>964</v>
      </c>
      <c r="AV1255" t="s">
        <v>4594</v>
      </c>
      <c r="AW1255" t="s">
        <v>4594</v>
      </c>
      <c r="AX1255" t="s">
        <v>3208</v>
      </c>
      <c r="AY1255" t="s">
        <v>4594</v>
      </c>
      <c r="AZ1255" t="s">
        <v>4595</v>
      </c>
      <c r="BA1255" t="s">
        <v>3630</v>
      </c>
      <c r="BB1255"/>
    </row>
    <row r="1256" spans="1:54" s="12" customFormat="1" x14ac:dyDescent="0.45">
      <c r="A1256" s="11">
        <v>45750.369039351848</v>
      </c>
      <c r="B1256" s="12">
        <v>412819044</v>
      </c>
      <c r="C1256" s="12" t="s">
        <v>3565</v>
      </c>
      <c r="D1256" s="12">
        <v>2</v>
      </c>
      <c r="E1256" s="12" t="s">
        <v>247</v>
      </c>
      <c r="F1256" s="12" t="s">
        <v>836</v>
      </c>
      <c r="G1256" s="12">
        <v>3911</v>
      </c>
      <c r="H1256" s="12" t="s">
        <v>1801</v>
      </c>
      <c r="I1256" s="12">
        <v>2000</v>
      </c>
      <c r="J1256" s="12" t="s">
        <v>3036</v>
      </c>
      <c r="K1256" s="12" t="s">
        <v>3037</v>
      </c>
      <c r="L1256" s="12" t="s">
        <v>3038</v>
      </c>
      <c r="M1256" s="12" t="s">
        <v>39</v>
      </c>
      <c r="N1256" s="12" t="s">
        <v>568</v>
      </c>
      <c r="O1256" s="12" t="s">
        <v>568</v>
      </c>
      <c r="P1256" s="12" t="s">
        <v>3055</v>
      </c>
      <c r="Q1256" s="12">
        <v>0</v>
      </c>
      <c r="R1256" s="12">
        <v>44.231147999999997</v>
      </c>
      <c r="S1256" s="12">
        <v>73.892830000000004</v>
      </c>
      <c r="T1256" s="12" t="s">
        <v>3056</v>
      </c>
      <c r="U1256" s="12" t="s">
        <v>3057</v>
      </c>
      <c r="V1256" s="12" t="s">
        <v>106</v>
      </c>
      <c r="X1256" s="12">
        <v>1000</v>
      </c>
      <c r="Y1256" s="12">
        <v>1996</v>
      </c>
      <c r="Z1256" s="12">
        <v>5</v>
      </c>
      <c r="AA1256" s="12">
        <v>31</v>
      </c>
      <c r="AB1256" s="12">
        <v>1996</v>
      </c>
      <c r="AC1256" s="12">
        <v>6</v>
      </c>
      <c r="AD1256" s="12">
        <v>1</v>
      </c>
      <c r="AG1256" s="12" t="s">
        <v>613</v>
      </c>
      <c r="AI1256" s="12" t="s">
        <v>48</v>
      </c>
      <c r="AJ1256" s="12" t="s">
        <v>964</v>
      </c>
      <c r="AK1256" s="12" t="s">
        <v>3058</v>
      </c>
      <c r="AL1256" s="12" t="b">
        <v>1</v>
      </c>
      <c r="AM1256" s="12" t="b">
        <v>0</v>
      </c>
      <c r="AP1256" t="s">
        <v>3631</v>
      </c>
      <c r="AQ1256" t="s">
        <v>3632</v>
      </c>
      <c r="AR1256" t="s">
        <v>3633</v>
      </c>
      <c r="AS1256" t="s">
        <v>3634</v>
      </c>
      <c r="AT1256" s="44" t="s">
        <v>48</v>
      </c>
      <c r="AU1256" t="s">
        <v>964</v>
      </c>
      <c r="AV1256" t="s">
        <v>4596</v>
      </c>
      <c r="AW1256" t="s">
        <v>4596</v>
      </c>
      <c r="AX1256" t="s">
        <v>3208</v>
      </c>
      <c r="AY1256" t="s">
        <v>4596</v>
      </c>
      <c r="AZ1256" t="s">
        <v>4597</v>
      </c>
      <c r="BA1256" t="s">
        <v>3630</v>
      </c>
      <c r="BB1256"/>
    </row>
    <row r="1257" spans="1:54" s="12" customFormat="1" x14ac:dyDescent="0.45">
      <c r="A1257" s="11">
        <v>45750.364201388889</v>
      </c>
      <c r="B1257" s="12">
        <v>412819044</v>
      </c>
      <c r="C1257" s="12" t="s">
        <v>3565</v>
      </c>
      <c r="D1257" s="12">
        <v>1</v>
      </c>
      <c r="E1257" s="12" t="s">
        <v>65</v>
      </c>
      <c r="F1257" s="12" t="s">
        <v>836</v>
      </c>
      <c r="G1257" s="12">
        <v>3911</v>
      </c>
      <c r="H1257" s="12" t="s">
        <v>1801</v>
      </c>
      <c r="I1257" s="12">
        <v>2000</v>
      </c>
      <c r="J1257" s="12" t="s">
        <v>3036</v>
      </c>
      <c r="K1257" s="12" t="s">
        <v>3037</v>
      </c>
      <c r="L1257" s="12" t="s">
        <v>3038</v>
      </c>
      <c r="M1257" s="12" t="s">
        <v>39</v>
      </c>
      <c r="N1257" s="12" t="s">
        <v>77</v>
      </c>
      <c r="O1257" s="12" t="s">
        <v>1794</v>
      </c>
      <c r="P1257" s="12" t="s">
        <v>3059</v>
      </c>
      <c r="Q1257" s="12">
        <v>0</v>
      </c>
      <c r="R1257" s="12">
        <v>43.5</v>
      </c>
      <c r="S1257" s="12">
        <v>79.2</v>
      </c>
      <c r="T1257" s="12" t="s">
        <v>3060</v>
      </c>
      <c r="U1257" s="12" t="s">
        <v>3061</v>
      </c>
      <c r="V1257" s="12" t="s">
        <v>44</v>
      </c>
      <c r="Y1257" s="12">
        <v>1996</v>
      </c>
      <c r="Z1257" s="12">
        <v>6</v>
      </c>
      <c r="AA1257" s="12">
        <v>7</v>
      </c>
      <c r="AG1257" s="12" t="s">
        <v>613</v>
      </c>
      <c r="AI1257" s="12" t="s">
        <v>48</v>
      </c>
      <c r="AJ1257" s="12" t="s">
        <v>964</v>
      </c>
      <c r="AK1257" s="12" t="s">
        <v>3058</v>
      </c>
      <c r="AL1257" s="12" t="b">
        <v>1</v>
      </c>
      <c r="AM1257" s="12" t="b">
        <v>0</v>
      </c>
      <c r="AP1257" t="s">
        <v>3631</v>
      </c>
      <c r="AQ1257" t="s">
        <v>3632</v>
      </c>
      <c r="AR1257" t="s">
        <v>3633</v>
      </c>
      <c r="AS1257" t="s">
        <v>3634</v>
      </c>
      <c r="AT1257" s="44" t="s">
        <v>48</v>
      </c>
      <c r="AU1257" t="s">
        <v>964</v>
      </c>
      <c r="AV1257" t="s">
        <v>4596</v>
      </c>
      <c r="AW1257" t="s">
        <v>4596</v>
      </c>
      <c r="AX1257" t="s">
        <v>3208</v>
      </c>
      <c r="AY1257" t="s">
        <v>4596</v>
      </c>
      <c r="AZ1257" t="s">
        <v>4597</v>
      </c>
      <c r="BA1257" t="s">
        <v>3630</v>
      </c>
      <c r="BB1257"/>
    </row>
    <row r="1258" spans="1:54" s="12" customFormat="1" x14ac:dyDescent="0.45">
      <c r="A1258" s="11">
        <v>45750.360196759248</v>
      </c>
      <c r="B1258" s="12">
        <v>412819044</v>
      </c>
      <c r="C1258" s="12" t="s">
        <v>3565</v>
      </c>
      <c r="D1258" s="12">
        <v>4</v>
      </c>
      <c r="E1258" s="12" t="s">
        <v>131</v>
      </c>
      <c r="F1258" s="12" t="s">
        <v>836</v>
      </c>
      <c r="G1258" s="12">
        <v>3911</v>
      </c>
      <c r="H1258" s="12" t="s">
        <v>1801</v>
      </c>
      <c r="I1258" s="12">
        <v>2000</v>
      </c>
      <c r="J1258" s="12" t="s">
        <v>3036</v>
      </c>
      <c r="K1258" s="12" t="s">
        <v>3037</v>
      </c>
      <c r="L1258" s="12" t="s">
        <v>3038</v>
      </c>
      <c r="M1258" s="12" t="s">
        <v>39</v>
      </c>
      <c r="N1258" s="12" t="s">
        <v>77</v>
      </c>
      <c r="O1258" s="12" t="s">
        <v>568</v>
      </c>
      <c r="P1258" s="12" t="s">
        <v>3051</v>
      </c>
      <c r="Q1258" s="12">
        <v>0</v>
      </c>
      <c r="R1258" s="12">
        <v>43.989904000000003</v>
      </c>
      <c r="S1258" s="12">
        <v>77.310242000000002</v>
      </c>
      <c r="T1258" s="12" t="s">
        <v>3062</v>
      </c>
      <c r="U1258" s="12" t="s">
        <v>3063</v>
      </c>
      <c r="V1258" s="12" t="s">
        <v>106</v>
      </c>
      <c r="X1258" s="12">
        <v>1000</v>
      </c>
      <c r="Y1258" s="12">
        <v>1996</v>
      </c>
      <c r="Z1258" s="12">
        <v>10</v>
      </c>
      <c r="AA1258" s="12">
        <v>12</v>
      </c>
      <c r="AG1258" s="12" t="s">
        <v>1831</v>
      </c>
      <c r="AI1258" s="12" t="s">
        <v>48</v>
      </c>
      <c r="AJ1258" s="12" t="s">
        <v>964</v>
      </c>
      <c r="AK1258" s="12" t="s">
        <v>3058</v>
      </c>
      <c r="AL1258" s="12" t="b">
        <v>1</v>
      </c>
      <c r="AM1258" s="12" t="b">
        <v>0</v>
      </c>
      <c r="AP1258" t="s">
        <v>3631</v>
      </c>
      <c r="AQ1258" t="s">
        <v>3632</v>
      </c>
      <c r="AR1258" t="s">
        <v>3633</v>
      </c>
      <c r="AS1258" t="s">
        <v>3634</v>
      </c>
      <c r="AT1258" s="44" t="s">
        <v>48</v>
      </c>
      <c r="AU1258" t="s">
        <v>964</v>
      </c>
      <c r="AV1258" t="s">
        <v>4596</v>
      </c>
      <c r="AW1258" t="s">
        <v>4596</v>
      </c>
      <c r="AX1258" t="s">
        <v>3208</v>
      </c>
      <c r="AY1258" t="s">
        <v>4596</v>
      </c>
      <c r="AZ1258" t="s">
        <v>4597</v>
      </c>
      <c r="BA1258" t="s">
        <v>3630</v>
      </c>
      <c r="BB1258"/>
    </row>
    <row r="1259" spans="1:54" s="12" customFormat="1" x14ac:dyDescent="0.45">
      <c r="A1259" s="11">
        <v>45750.356562499997</v>
      </c>
      <c r="B1259" s="12">
        <v>412819044</v>
      </c>
      <c r="C1259" s="12" t="s">
        <v>3565</v>
      </c>
      <c r="D1259" s="12">
        <v>1</v>
      </c>
      <c r="E1259" s="12" t="s">
        <v>51</v>
      </c>
      <c r="F1259" s="12" t="s">
        <v>836</v>
      </c>
      <c r="G1259" s="12">
        <v>3911</v>
      </c>
      <c r="H1259" s="12" t="s">
        <v>1801</v>
      </c>
      <c r="I1259" s="12">
        <v>2000</v>
      </c>
      <c r="J1259" s="12" t="s">
        <v>3036</v>
      </c>
      <c r="K1259" s="12" t="s">
        <v>3037</v>
      </c>
      <c r="L1259" s="12" t="s">
        <v>3038</v>
      </c>
      <c r="M1259" s="12" t="s">
        <v>39</v>
      </c>
      <c r="N1259" s="12" t="s">
        <v>77</v>
      </c>
      <c r="O1259" s="12" t="s">
        <v>568</v>
      </c>
      <c r="P1259" s="12" t="s">
        <v>3064</v>
      </c>
      <c r="Q1259" s="12">
        <v>0</v>
      </c>
      <c r="R1259" s="12">
        <v>43.95</v>
      </c>
      <c r="S1259" s="12">
        <v>77.066666999999995</v>
      </c>
      <c r="T1259" s="12" t="s">
        <v>3065</v>
      </c>
      <c r="U1259" s="12" t="s">
        <v>886</v>
      </c>
      <c r="V1259" s="12" t="s">
        <v>44</v>
      </c>
      <c r="Y1259" s="12">
        <v>1996</v>
      </c>
      <c r="Z1259" s="12">
        <v>5</v>
      </c>
      <c r="AA1259" s="12">
        <v>5</v>
      </c>
      <c r="AB1259" s="12">
        <v>1996</v>
      </c>
      <c r="AC1259" s="12">
        <v>5</v>
      </c>
      <c r="AD1259" s="12">
        <v>17</v>
      </c>
      <c r="AG1259" s="12" t="s">
        <v>3066</v>
      </c>
      <c r="AI1259" s="12" t="s">
        <v>48</v>
      </c>
      <c r="AJ1259" s="12" t="s">
        <v>964</v>
      </c>
      <c r="AK1259" s="12" t="s">
        <v>3058</v>
      </c>
      <c r="AL1259" s="12" t="b">
        <v>1</v>
      </c>
      <c r="AM1259" s="12" t="b">
        <v>0</v>
      </c>
      <c r="AP1259" t="s">
        <v>3631</v>
      </c>
      <c r="AQ1259" t="s">
        <v>3632</v>
      </c>
      <c r="AR1259" t="s">
        <v>3633</v>
      </c>
      <c r="AS1259" t="s">
        <v>3634</v>
      </c>
      <c r="AT1259" s="44" t="s">
        <v>48</v>
      </c>
      <c r="AU1259" t="s">
        <v>964</v>
      </c>
      <c r="AV1259" t="s">
        <v>4596</v>
      </c>
      <c r="AW1259" t="s">
        <v>4596</v>
      </c>
      <c r="AX1259" t="s">
        <v>3208</v>
      </c>
      <c r="AY1259" t="s">
        <v>4596</v>
      </c>
      <c r="AZ1259" t="s">
        <v>4597</v>
      </c>
      <c r="BA1259" t="s">
        <v>3630</v>
      </c>
      <c r="BB1259"/>
    </row>
    <row r="1260" spans="1:54" s="12" customFormat="1" x14ac:dyDescent="0.45">
      <c r="A1260" s="11">
        <v>45750.354085648149</v>
      </c>
      <c r="B1260" s="12">
        <v>412819044</v>
      </c>
      <c r="C1260" s="12" t="s">
        <v>3565</v>
      </c>
      <c r="D1260" s="12">
        <v>1</v>
      </c>
      <c r="E1260" s="12" t="s">
        <v>51</v>
      </c>
      <c r="F1260" s="12" t="s">
        <v>836</v>
      </c>
      <c r="G1260" s="12">
        <v>3911</v>
      </c>
      <c r="H1260" s="12" t="s">
        <v>1801</v>
      </c>
      <c r="I1260" s="12">
        <v>2000</v>
      </c>
      <c r="J1260" s="12" t="s">
        <v>3036</v>
      </c>
      <c r="K1260" s="12" t="s">
        <v>3037</v>
      </c>
      <c r="L1260" s="12" t="s">
        <v>3038</v>
      </c>
      <c r="M1260" s="12" t="s">
        <v>39</v>
      </c>
      <c r="N1260" s="12" t="s">
        <v>77</v>
      </c>
      <c r="O1260" s="12" t="s">
        <v>568</v>
      </c>
      <c r="P1260" s="12" t="s">
        <v>3067</v>
      </c>
      <c r="Q1260" s="12">
        <v>0</v>
      </c>
      <c r="R1260" s="12">
        <v>43.290747000000003</v>
      </c>
      <c r="S1260" s="12">
        <v>77.204667000000001</v>
      </c>
      <c r="T1260" s="12" t="s">
        <v>3068</v>
      </c>
      <c r="U1260" s="12" t="s">
        <v>3069</v>
      </c>
      <c r="V1260" s="12" t="s">
        <v>106</v>
      </c>
      <c r="X1260" s="12">
        <v>1000</v>
      </c>
      <c r="Y1260" s="12">
        <v>1998</v>
      </c>
      <c r="Z1260" s="12">
        <v>6</v>
      </c>
      <c r="AA1260" s="12">
        <v>1</v>
      </c>
      <c r="AG1260" s="12" t="s">
        <v>613</v>
      </c>
      <c r="AI1260" s="12" t="s">
        <v>48</v>
      </c>
      <c r="AJ1260" s="12" t="s">
        <v>63</v>
      </c>
      <c r="AK1260" s="12" t="s">
        <v>64</v>
      </c>
      <c r="AL1260" s="12" t="b">
        <v>1</v>
      </c>
      <c r="AM1260" s="12" t="b">
        <v>0</v>
      </c>
      <c r="AP1260" t="s">
        <v>3631</v>
      </c>
      <c r="AQ1260" t="s">
        <v>3632</v>
      </c>
      <c r="AR1260" t="s">
        <v>3633</v>
      </c>
      <c r="AS1260" t="s">
        <v>3634</v>
      </c>
      <c r="AT1260" s="44" t="s">
        <v>48</v>
      </c>
      <c r="AU1260" t="s">
        <v>63</v>
      </c>
      <c r="AV1260" t="s">
        <v>3636</v>
      </c>
      <c r="AW1260" t="s">
        <v>3636</v>
      </c>
      <c r="AX1260" t="s">
        <v>3638</v>
      </c>
      <c r="AY1260" t="s">
        <v>3636</v>
      </c>
      <c r="AZ1260" t="s">
        <v>3637</v>
      </c>
      <c r="BA1260" t="s">
        <v>3630</v>
      </c>
      <c r="BB1260"/>
    </row>
    <row r="1261" spans="1:54" s="12" customFormat="1" x14ac:dyDescent="0.45">
      <c r="A1261" s="11">
        <v>45750.351967592593</v>
      </c>
      <c r="B1261" s="12">
        <v>412819044</v>
      </c>
      <c r="C1261" s="12" t="s">
        <v>3565</v>
      </c>
      <c r="D1261" s="12">
        <v>1</v>
      </c>
      <c r="E1261" s="12" t="s">
        <v>51</v>
      </c>
      <c r="F1261" s="12" t="s">
        <v>577</v>
      </c>
      <c r="G1261" s="12">
        <v>3911</v>
      </c>
      <c r="H1261" s="12" t="s">
        <v>1801</v>
      </c>
      <c r="I1261" s="12">
        <v>2000</v>
      </c>
      <c r="J1261" s="12" t="s">
        <v>3036</v>
      </c>
      <c r="K1261" s="12" t="s">
        <v>3037</v>
      </c>
      <c r="L1261" s="12" t="s">
        <v>3038</v>
      </c>
      <c r="M1261" s="12" t="s">
        <v>39</v>
      </c>
      <c r="N1261" s="12" t="s">
        <v>77</v>
      </c>
      <c r="O1261" s="12" t="s">
        <v>568</v>
      </c>
      <c r="P1261" s="12" t="s">
        <v>919</v>
      </c>
      <c r="Q1261" s="12">
        <v>0</v>
      </c>
      <c r="R1261" s="12">
        <v>43.251055000000001</v>
      </c>
      <c r="S1261" s="12">
        <v>76.927266000000003</v>
      </c>
      <c r="T1261" s="12" t="s">
        <v>3070</v>
      </c>
      <c r="U1261" s="12" t="s">
        <v>3071</v>
      </c>
      <c r="V1261" s="12" t="s">
        <v>106</v>
      </c>
      <c r="X1261" s="12">
        <v>7000</v>
      </c>
      <c r="Y1261" s="12">
        <v>1998</v>
      </c>
      <c r="Z1261" s="12">
        <v>6</v>
      </c>
      <c r="AA1261" s="12">
        <v>30</v>
      </c>
      <c r="AG1261" s="12" t="s">
        <v>613</v>
      </c>
      <c r="AI1261" s="12" t="s">
        <v>48</v>
      </c>
      <c r="AJ1261" s="12" t="s">
        <v>63</v>
      </c>
      <c r="AK1261" s="12" t="s">
        <v>64</v>
      </c>
      <c r="AL1261" s="12" t="b">
        <v>1</v>
      </c>
      <c r="AM1261" s="12" t="b">
        <v>0</v>
      </c>
      <c r="AP1261" t="s">
        <v>3631</v>
      </c>
      <c r="AQ1261" t="s">
        <v>3632</v>
      </c>
      <c r="AR1261" t="s">
        <v>3633</v>
      </c>
      <c r="AS1261" t="s">
        <v>3634</v>
      </c>
      <c r="AT1261" s="44" t="s">
        <v>48</v>
      </c>
      <c r="AU1261" t="s">
        <v>63</v>
      </c>
      <c r="AV1261" t="s">
        <v>3636</v>
      </c>
      <c r="AW1261" t="s">
        <v>3636</v>
      </c>
      <c r="AX1261" t="s">
        <v>3638</v>
      </c>
      <c r="AY1261" t="s">
        <v>3636</v>
      </c>
      <c r="AZ1261" t="s">
        <v>3637</v>
      </c>
      <c r="BA1261" t="s">
        <v>3630</v>
      </c>
      <c r="BB1261"/>
    </row>
    <row r="1262" spans="1:54" s="12" customFormat="1" x14ac:dyDescent="0.45">
      <c r="A1262" s="11">
        <v>45750.344201388893</v>
      </c>
      <c r="B1262" s="12">
        <v>412819044</v>
      </c>
      <c r="C1262" s="12" t="s">
        <v>3565</v>
      </c>
      <c r="D1262" s="12">
        <v>1</v>
      </c>
      <c r="E1262" s="12" t="s">
        <v>51</v>
      </c>
      <c r="F1262" s="12" t="s">
        <v>577</v>
      </c>
      <c r="G1262" s="12">
        <v>3911</v>
      </c>
      <c r="H1262" s="12" t="s">
        <v>1801</v>
      </c>
      <c r="I1262" s="12">
        <v>2000</v>
      </c>
      <c r="J1262" s="12" t="s">
        <v>3036</v>
      </c>
      <c r="K1262" s="12" t="s">
        <v>3037</v>
      </c>
      <c r="L1262" s="12" t="s">
        <v>3038</v>
      </c>
      <c r="M1262" s="12" t="s">
        <v>39</v>
      </c>
      <c r="N1262" s="12" t="s">
        <v>77</v>
      </c>
      <c r="O1262" s="12" t="s">
        <v>852</v>
      </c>
      <c r="P1262" s="12" t="s">
        <v>852</v>
      </c>
      <c r="Q1262" s="12">
        <v>0</v>
      </c>
      <c r="R1262" s="12">
        <v>43.251055000000001</v>
      </c>
      <c r="S1262" s="12">
        <v>76.927266000000003</v>
      </c>
      <c r="T1262" s="12" t="s">
        <v>3070</v>
      </c>
      <c r="U1262" s="12" t="s">
        <v>3071</v>
      </c>
      <c r="V1262" s="12" t="s">
        <v>106</v>
      </c>
      <c r="X1262" s="12">
        <v>6000</v>
      </c>
      <c r="Y1262" s="12">
        <v>1997</v>
      </c>
      <c r="Z1262" s="12">
        <v>6</v>
      </c>
      <c r="AA1262" s="12">
        <v>5</v>
      </c>
      <c r="AB1262" s="12">
        <v>1997</v>
      </c>
      <c r="AC1262" s="12">
        <v>6</v>
      </c>
      <c r="AD1262" s="12">
        <v>30</v>
      </c>
      <c r="AG1262" s="12" t="s">
        <v>613</v>
      </c>
      <c r="AI1262" s="12" t="s">
        <v>48</v>
      </c>
      <c r="AJ1262" s="12" t="s">
        <v>961</v>
      </c>
      <c r="AK1262" s="12" t="s">
        <v>962</v>
      </c>
      <c r="AL1262" s="12" t="b">
        <v>1</v>
      </c>
      <c r="AM1262" s="12" t="b">
        <v>0</v>
      </c>
      <c r="AP1262" t="s">
        <v>3631</v>
      </c>
      <c r="AQ1262" t="s">
        <v>3632</v>
      </c>
      <c r="AR1262" t="s">
        <v>3633</v>
      </c>
      <c r="AS1262" t="s">
        <v>3634</v>
      </c>
      <c r="AT1262" s="44" t="s">
        <v>48</v>
      </c>
      <c r="AU1262" t="s">
        <v>961</v>
      </c>
      <c r="AV1262" t="s">
        <v>3853</v>
      </c>
      <c r="AW1262" t="s">
        <v>3853</v>
      </c>
      <c r="AX1262" t="s">
        <v>3635</v>
      </c>
      <c r="AY1262" t="s">
        <v>3853</v>
      </c>
      <c r="AZ1262" t="s">
        <v>3854</v>
      </c>
      <c r="BA1262" t="s">
        <v>3630</v>
      </c>
      <c r="BB1262"/>
    </row>
    <row r="1263" spans="1:54" s="12" customFormat="1" x14ac:dyDescent="0.45">
      <c r="A1263" s="11">
        <v>45750.34165509259</v>
      </c>
      <c r="B1263" s="12">
        <v>412819044</v>
      </c>
      <c r="C1263" s="12" t="s">
        <v>3565</v>
      </c>
      <c r="D1263" s="12">
        <v>2</v>
      </c>
      <c r="E1263" s="12" t="s">
        <v>247</v>
      </c>
      <c r="F1263" s="12" t="s">
        <v>836</v>
      </c>
      <c r="G1263" s="12">
        <v>3911</v>
      </c>
      <c r="H1263" s="12" t="s">
        <v>1801</v>
      </c>
      <c r="I1263" s="12">
        <v>2000</v>
      </c>
      <c r="J1263" s="12" t="s">
        <v>3036</v>
      </c>
      <c r="K1263" s="12" t="s">
        <v>3037</v>
      </c>
      <c r="L1263" s="12" t="s">
        <v>3038</v>
      </c>
      <c r="M1263" s="12" t="s">
        <v>39</v>
      </c>
      <c r="N1263" s="12" t="s">
        <v>77</v>
      </c>
      <c r="O1263" s="12" t="s">
        <v>931</v>
      </c>
      <c r="P1263" s="12" t="s">
        <v>3072</v>
      </c>
      <c r="Q1263" s="12">
        <v>0</v>
      </c>
      <c r="R1263" s="12">
        <v>44.674399999999999</v>
      </c>
      <c r="S1263" s="12">
        <v>76.505437000000001</v>
      </c>
      <c r="T1263" s="12" t="s">
        <v>2244</v>
      </c>
      <c r="U1263" s="12" t="s">
        <v>2245</v>
      </c>
      <c r="V1263" s="12" t="s">
        <v>106</v>
      </c>
      <c r="X1263" s="12">
        <v>1000</v>
      </c>
      <c r="Y1263" s="12">
        <v>1995</v>
      </c>
      <c r="Z1263" s="12">
        <v>5</v>
      </c>
      <c r="AA1263" s="12">
        <v>26</v>
      </c>
      <c r="AB1263" s="12">
        <v>1995</v>
      </c>
      <c r="AC1263" s="12">
        <v>5</v>
      </c>
      <c r="AD1263" s="12">
        <v>28</v>
      </c>
      <c r="AG1263" s="12" t="s">
        <v>566</v>
      </c>
      <c r="AI1263" s="12" t="s">
        <v>48</v>
      </c>
      <c r="AJ1263" s="12" t="s">
        <v>961</v>
      </c>
      <c r="AK1263" s="12" t="s">
        <v>1772</v>
      </c>
      <c r="AL1263" s="12" t="b">
        <v>1</v>
      </c>
      <c r="AM1263" s="12" t="b">
        <v>0</v>
      </c>
      <c r="AO1263" s="12" t="s">
        <v>3073</v>
      </c>
      <c r="AP1263" t="s">
        <v>3631</v>
      </c>
      <c r="AQ1263" t="s">
        <v>3632</v>
      </c>
      <c r="AR1263" t="s">
        <v>3633</v>
      </c>
      <c r="AS1263" t="s">
        <v>3634</v>
      </c>
      <c r="AT1263" s="44" t="s">
        <v>48</v>
      </c>
      <c r="AU1263" t="s">
        <v>961</v>
      </c>
      <c r="AV1263" t="s">
        <v>4368</v>
      </c>
      <c r="AW1263" t="s">
        <v>4368</v>
      </c>
      <c r="AX1263" t="s">
        <v>3814</v>
      </c>
      <c r="AY1263" t="s">
        <v>4368</v>
      </c>
      <c r="AZ1263" t="s">
        <v>4369</v>
      </c>
      <c r="BA1263" t="s">
        <v>3630</v>
      </c>
      <c r="BB1263" t="s">
        <v>4701</v>
      </c>
    </row>
    <row r="1264" spans="1:54" s="12" customFormat="1" x14ac:dyDescent="0.45">
      <c r="A1264" s="11">
        <v>45750.33457175926</v>
      </c>
      <c r="B1264" s="12">
        <v>412819044</v>
      </c>
      <c r="C1264" s="12" t="s">
        <v>3565</v>
      </c>
      <c r="D1264" s="12">
        <v>1</v>
      </c>
      <c r="E1264" s="12" t="s">
        <v>51</v>
      </c>
      <c r="F1264" s="12" t="s">
        <v>836</v>
      </c>
      <c r="G1264" s="12">
        <v>3911</v>
      </c>
      <c r="H1264" s="12" t="s">
        <v>1801</v>
      </c>
      <c r="I1264" s="12">
        <v>2000</v>
      </c>
      <c r="J1264" s="12" t="s">
        <v>3036</v>
      </c>
      <c r="K1264" s="12" t="s">
        <v>3037</v>
      </c>
      <c r="L1264" s="12" t="s">
        <v>3038</v>
      </c>
      <c r="M1264" s="12" t="s">
        <v>39</v>
      </c>
      <c r="N1264" s="12" t="s">
        <v>77</v>
      </c>
      <c r="O1264" s="12" t="s">
        <v>568</v>
      </c>
      <c r="P1264" s="12" t="s">
        <v>3074</v>
      </c>
      <c r="Q1264" s="12">
        <v>0</v>
      </c>
      <c r="R1264" s="12">
        <v>43.24436</v>
      </c>
      <c r="S1264" s="12">
        <v>76.545810000000003</v>
      </c>
      <c r="T1264" s="12" t="s">
        <v>3075</v>
      </c>
      <c r="U1264" s="12" t="s">
        <v>3076</v>
      </c>
      <c r="V1264" s="12" t="s">
        <v>106</v>
      </c>
      <c r="W1264" s="12" t="s">
        <v>3077</v>
      </c>
      <c r="X1264" s="12">
        <v>500</v>
      </c>
      <c r="Y1264" s="12">
        <v>1998</v>
      </c>
      <c r="Z1264" s="12">
        <v>6</v>
      </c>
      <c r="AA1264" s="12">
        <v>8</v>
      </c>
      <c r="AG1264" s="12" t="s">
        <v>613</v>
      </c>
      <c r="AI1264" s="12" t="s">
        <v>48</v>
      </c>
      <c r="AJ1264" s="12" t="s">
        <v>961</v>
      </c>
      <c r="AK1264" s="12" t="s">
        <v>1772</v>
      </c>
      <c r="AL1264" s="12" t="b">
        <v>1</v>
      </c>
      <c r="AM1264" s="12" t="b">
        <v>0</v>
      </c>
      <c r="AO1264" s="12" t="s">
        <v>3073</v>
      </c>
      <c r="AP1264" t="s">
        <v>3631</v>
      </c>
      <c r="AQ1264" t="s">
        <v>3632</v>
      </c>
      <c r="AR1264" t="s">
        <v>3633</v>
      </c>
      <c r="AS1264" t="s">
        <v>3634</v>
      </c>
      <c r="AT1264" s="44" t="s">
        <v>48</v>
      </c>
      <c r="AU1264" t="s">
        <v>961</v>
      </c>
      <c r="AV1264" t="s">
        <v>4368</v>
      </c>
      <c r="AW1264" t="s">
        <v>4368</v>
      </c>
      <c r="AX1264" t="s">
        <v>3814</v>
      </c>
      <c r="AY1264" t="s">
        <v>4368</v>
      </c>
      <c r="AZ1264" t="s">
        <v>4369</v>
      </c>
      <c r="BA1264" t="s">
        <v>3630</v>
      </c>
      <c r="BB1264" t="s">
        <v>4701</v>
      </c>
    </row>
    <row r="1265" spans="1:54" s="12" customFormat="1" x14ac:dyDescent="0.45">
      <c r="A1265" s="11">
        <v>45750.330300925933</v>
      </c>
      <c r="B1265" s="12">
        <v>412819044</v>
      </c>
      <c r="C1265" s="12" t="s">
        <v>3565</v>
      </c>
      <c r="D1265" s="12">
        <v>1</v>
      </c>
      <c r="E1265" s="12" t="s">
        <v>65</v>
      </c>
      <c r="F1265" s="12" t="s">
        <v>836</v>
      </c>
      <c r="G1265" s="12">
        <v>3911</v>
      </c>
      <c r="H1265" s="12" t="s">
        <v>1801</v>
      </c>
      <c r="I1265" s="12">
        <v>2000</v>
      </c>
      <c r="J1265" s="12" t="s">
        <v>3036</v>
      </c>
      <c r="K1265" s="12" t="s">
        <v>3037</v>
      </c>
      <c r="L1265" s="12" t="s">
        <v>3038</v>
      </c>
      <c r="M1265" s="12" t="s">
        <v>39</v>
      </c>
      <c r="N1265" s="12" t="s">
        <v>77</v>
      </c>
      <c r="O1265" s="12" t="s">
        <v>568</v>
      </c>
      <c r="P1265" s="12" t="s">
        <v>3078</v>
      </c>
      <c r="Q1265" s="12">
        <v>0</v>
      </c>
      <c r="R1265" s="12">
        <v>43.786389999999997</v>
      </c>
      <c r="S1265" s="12">
        <v>76.886780999999999</v>
      </c>
      <c r="T1265" s="12" t="s">
        <v>3079</v>
      </c>
      <c r="U1265" s="12" t="s">
        <v>3080</v>
      </c>
      <c r="V1265" s="12" t="s">
        <v>106</v>
      </c>
      <c r="X1265" s="12">
        <v>1000</v>
      </c>
      <c r="Y1265" s="12">
        <v>1999</v>
      </c>
      <c r="Z1265" s="12">
        <v>5</v>
      </c>
      <c r="AA1265" s="12">
        <v>7</v>
      </c>
      <c r="AG1265" s="12" t="s">
        <v>566</v>
      </c>
      <c r="AI1265" s="12" t="s">
        <v>48</v>
      </c>
      <c r="AJ1265" s="12" t="s">
        <v>961</v>
      </c>
      <c r="AK1265" s="12" t="s">
        <v>1772</v>
      </c>
      <c r="AL1265" s="12" t="b">
        <v>1</v>
      </c>
      <c r="AM1265" s="12" t="b">
        <v>0</v>
      </c>
      <c r="AO1265" s="12" t="s">
        <v>3073</v>
      </c>
      <c r="AP1265" t="s">
        <v>3631</v>
      </c>
      <c r="AQ1265" t="s">
        <v>3632</v>
      </c>
      <c r="AR1265" t="s">
        <v>3633</v>
      </c>
      <c r="AS1265" t="s">
        <v>3634</v>
      </c>
      <c r="AT1265" s="44" t="s">
        <v>48</v>
      </c>
      <c r="AU1265" t="s">
        <v>961</v>
      </c>
      <c r="AV1265" t="s">
        <v>4368</v>
      </c>
      <c r="AW1265" t="s">
        <v>4368</v>
      </c>
      <c r="AX1265" t="s">
        <v>3814</v>
      </c>
      <c r="AY1265" t="s">
        <v>4368</v>
      </c>
      <c r="AZ1265" t="s">
        <v>4369</v>
      </c>
      <c r="BA1265" t="s">
        <v>3630</v>
      </c>
      <c r="BB1265" t="s">
        <v>4701</v>
      </c>
    </row>
    <row r="1266" spans="1:54" s="12" customFormat="1" x14ac:dyDescent="0.45">
      <c r="A1266" s="11">
        <v>45750.323993055557</v>
      </c>
      <c r="B1266" s="12">
        <v>412819044</v>
      </c>
      <c r="C1266" s="12" t="s">
        <v>3565</v>
      </c>
      <c r="D1266" s="12">
        <v>1</v>
      </c>
      <c r="E1266" s="12" t="s">
        <v>65</v>
      </c>
      <c r="F1266" s="12" t="s">
        <v>836</v>
      </c>
      <c r="G1266" s="12">
        <v>3911</v>
      </c>
      <c r="H1266" s="12" t="s">
        <v>1801</v>
      </c>
      <c r="I1266" s="12">
        <v>2000</v>
      </c>
      <c r="J1266" s="12" t="s">
        <v>3036</v>
      </c>
      <c r="K1266" s="12" t="s">
        <v>3037</v>
      </c>
      <c r="L1266" s="12" t="s">
        <v>3038</v>
      </c>
      <c r="M1266" s="12" t="s">
        <v>39</v>
      </c>
      <c r="N1266" s="12" t="s">
        <v>77</v>
      </c>
      <c r="O1266" s="12" t="s">
        <v>931</v>
      </c>
      <c r="P1266" s="12" t="s">
        <v>3072</v>
      </c>
      <c r="Q1266" s="12">
        <v>0</v>
      </c>
      <c r="R1266" s="12">
        <v>44.674399999999999</v>
      </c>
      <c r="S1266" s="12">
        <v>76.505437000000001</v>
      </c>
      <c r="T1266" s="12" t="s">
        <v>2244</v>
      </c>
      <c r="U1266" s="12" t="s">
        <v>2245</v>
      </c>
      <c r="V1266" s="12" t="s">
        <v>106</v>
      </c>
      <c r="X1266" s="12">
        <v>1000</v>
      </c>
      <c r="Y1266" s="12">
        <v>1995</v>
      </c>
      <c r="Z1266" s="12">
        <v>5</v>
      </c>
      <c r="AA1266" s="12">
        <v>28</v>
      </c>
      <c r="AG1266" s="12" t="s">
        <v>566</v>
      </c>
      <c r="AI1266" s="12" t="s">
        <v>48</v>
      </c>
      <c r="AJ1266" s="12" t="s">
        <v>961</v>
      </c>
      <c r="AK1266" s="12" t="s">
        <v>1780</v>
      </c>
      <c r="AL1266" s="12" t="b">
        <v>1</v>
      </c>
      <c r="AM1266" s="12" t="b">
        <v>0</v>
      </c>
      <c r="AO1266" s="12" t="s">
        <v>3081</v>
      </c>
      <c r="AP1266" t="s">
        <v>3631</v>
      </c>
      <c r="AQ1266" t="s">
        <v>3632</v>
      </c>
      <c r="AR1266" t="s">
        <v>3633</v>
      </c>
      <c r="AS1266" t="s">
        <v>3634</v>
      </c>
      <c r="AT1266" s="44" t="s">
        <v>48</v>
      </c>
      <c r="AU1266" t="s">
        <v>961</v>
      </c>
      <c r="AV1266" t="s">
        <v>4370</v>
      </c>
      <c r="AW1266" t="s">
        <v>4370</v>
      </c>
      <c r="AX1266" t="s">
        <v>4365</v>
      </c>
      <c r="AY1266" t="s">
        <v>4370</v>
      </c>
      <c r="AZ1266" t="s">
        <v>4371</v>
      </c>
      <c r="BA1266" t="s">
        <v>3630</v>
      </c>
      <c r="BB1266" t="s">
        <v>4724</v>
      </c>
    </row>
    <row r="1267" spans="1:54" x14ac:dyDescent="0.45">
      <c r="A1267" s="1">
        <v>45749.838553240741</v>
      </c>
      <c r="B1267">
        <v>911269241</v>
      </c>
      <c r="C1267" t="s">
        <v>3567</v>
      </c>
      <c r="D1267">
        <v>1</v>
      </c>
      <c r="E1267" t="s">
        <v>65</v>
      </c>
      <c r="G1267">
        <v>2788</v>
      </c>
      <c r="H1267" t="s">
        <v>2834</v>
      </c>
      <c r="I1267">
        <v>1968</v>
      </c>
      <c r="J1267" t="s">
        <v>3086</v>
      </c>
      <c r="K1267" t="s">
        <v>3087</v>
      </c>
      <c r="L1267" t="s">
        <v>3088</v>
      </c>
      <c r="M1267" t="s">
        <v>267</v>
      </c>
      <c r="N1267" t="s">
        <v>338</v>
      </c>
      <c r="O1267" t="s">
        <v>338</v>
      </c>
      <c r="P1267" t="s">
        <v>3082</v>
      </c>
      <c r="Q1267">
        <v>0</v>
      </c>
      <c r="T1267" t="s">
        <v>3607</v>
      </c>
      <c r="U1267" t="s">
        <v>3608</v>
      </c>
      <c r="V1267" t="s">
        <v>106</v>
      </c>
      <c r="X1267">
        <v>20000</v>
      </c>
      <c r="Y1267">
        <v>1919</v>
      </c>
      <c r="Z1267">
        <v>6</v>
      </c>
      <c r="AA1267">
        <v>19</v>
      </c>
      <c r="AB1267"/>
      <c r="AC1267"/>
      <c r="AD1267"/>
      <c r="AG1267" t="s">
        <v>3083</v>
      </c>
      <c r="AH1267" t="s">
        <v>3084</v>
      </c>
      <c r="AI1267" t="s">
        <v>490</v>
      </c>
      <c r="AJ1267" t="s">
        <v>1152</v>
      </c>
      <c r="AK1267" t="s">
        <v>1715</v>
      </c>
      <c r="AL1267" t="b">
        <v>1</v>
      </c>
      <c r="AM1267" t="b">
        <v>1</v>
      </c>
      <c r="AN1267" t="s">
        <v>455</v>
      </c>
      <c r="AP1267" t="s">
        <v>3631</v>
      </c>
      <c r="AQ1267" t="s">
        <v>3632</v>
      </c>
      <c r="AR1267" t="s">
        <v>3633</v>
      </c>
      <c r="AS1267" t="s">
        <v>3634</v>
      </c>
      <c r="AT1267" s="44" t="s">
        <v>490</v>
      </c>
      <c r="AU1267" t="s">
        <v>1152</v>
      </c>
      <c r="AV1267" t="s">
        <v>4352</v>
      </c>
      <c r="AW1267" t="s">
        <v>4352</v>
      </c>
      <c r="AX1267" t="s">
        <v>4353</v>
      </c>
      <c r="AY1267" t="s">
        <v>4350</v>
      </c>
      <c r="AZ1267" t="s">
        <v>4351</v>
      </c>
      <c r="BA1267" t="s">
        <v>3630</v>
      </c>
      <c r="BB1267" t="s">
        <v>4713</v>
      </c>
    </row>
    <row r="1268" spans="1:54" x14ac:dyDescent="0.45">
      <c r="A1268" s="1">
        <v>45749.834999999999</v>
      </c>
      <c r="B1268">
        <v>911269241</v>
      </c>
      <c r="C1268" t="s">
        <v>3567</v>
      </c>
      <c r="D1268">
        <v>1</v>
      </c>
      <c r="E1268" t="s">
        <v>65</v>
      </c>
      <c r="G1268">
        <v>2788</v>
      </c>
      <c r="H1268" t="s">
        <v>2834</v>
      </c>
      <c r="I1268">
        <v>1968</v>
      </c>
      <c r="J1268" t="s">
        <v>3086</v>
      </c>
      <c r="K1268" t="s">
        <v>3087</v>
      </c>
      <c r="L1268" t="s">
        <v>3088</v>
      </c>
      <c r="M1268" t="s">
        <v>267</v>
      </c>
      <c r="N1268" t="s">
        <v>1414</v>
      </c>
      <c r="O1268" t="s">
        <v>3089</v>
      </c>
      <c r="P1268" t="s">
        <v>1363</v>
      </c>
      <c r="Q1268">
        <v>0</v>
      </c>
      <c r="R1268">
        <v>43.099722</v>
      </c>
      <c r="S1268">
        <v>76.951582999999999</v>
      </c>
      <c r="T1268" t="s">
        <v>3090</v>
      </c>
      <c r="U1268" t="s">
        <v>3091</v>
      </c>
      <c r="V1268" t="s">
        <v>106</v>
      </c>
      <c r="X1268">
        <v>5000</v>
      </c>
      <c r="Y1268">
        <v>1935</v>
      </c>
      <c r="Z1268">
        <v>8</v>
      </c>
      <c r="AA1268">
        <v>21</v>
      </c>
      <c r="AB1268"/>
      <c r="AC1268"/>
      <c r="AD1268"/>
      <c r="AE1268" t="s">
        <v>3092</v>
      </c>
      <c r="AG1268" t="s">
        <v>3093</v>
      </c>
      <c r="AH1268" t="s">
        <v>3094</v>
      </c>
      <c r="AI1268" t="s">
        <v>490</v>
      </c>
      <c r="AJ1268" t="s">
        <v>1152</v>
      </c>
      <c r="AK1268" t="s">
        <v>1715</v>
      </c>
      <c r="AL1268" t="b">
        <v>1</v>
      </c>
      <c r="AM1268" t="b">
        <v>1</v>
      </c>
      <c r="AN1268" t="s">
        <v>455</v>
      </c>
      <c r="AP1268" t="s">
        <v>3631</v>
      </c>
      <c r="AQ1268" t="s">
        <v>3632</v>
      </c>
      <c r="AR1268" t="s">
        <v>3633</v>
      </c>
      <c r="AS1268" t="s">
        <v>3634</v>
      </c>
      <c r="AT1268" s="44" t="s">
        <v>490</v>
      </c>
      <c r="AU1268" t="s">
        <v>1152</v>
      </c>
      <c r="AV1268" t="s">
        <v>4352</v>
      </c>
      <c r="AW1268" t="s">
        <v>4352</v>
      </c>
      <c r="AX1268" t="s">
        <v>4353</v>
      </c>
      <c r="AY1268" t="s">
        <v>4350</v>
      </c>
      <c r="AZ1268" t="s">
        <v>4351</v>
      </c>
      <c r="BA1268" t="s">
        <v>3630</v>
      </c>
      <c r="BB1268" t="s">
        <v>4713</v>
      </c>
    </row>
    <row r="1269" spans="1:54" x14ac:dyDescent="0.45">
      <c r="A1269" s="1">
        <v>45749.82644675926</v>
      </c>
      <c r="B1269">
        <v>911269241</v>
      </c>
      <c r="C1269" t="s">
        <v>3567</v>
      </c>
      <c r="D1269">
        <v>10</v>
      </c>
      <c r="E1269" t="s">
        <v>3098</v>
      </c>
      <c r="G1269">
        <v>2788</v>
      </c>
      <c r="H1269" t="s">
        <v>2834</v>
      </c>
      <c r="I1269">
        <v>1968</v>
      </c>
      <c r="J1269" t="s">
        <v>3086</v>
      </c>
      <c r="K1269" t="s">
        <v>3087</v>
      </c>
      <c r="L1269" t="s">
        <v>3088</v>
      </c>
      <c r="M1269" t="s">
        <v>267</v>
      </c>
      <c r="N1269" t="s">
        <v>338</v>
      </c>
      <c r="O1269" t="s">
        <v>338</v>
      </c>
      <c r="P1269" t="s">
        <v>3095</v>
      </c>
      <c r="Q1269">
        <v>0</v>
      </c>
      <c r="T1269" t="s">
        <v>3609</v>
      </c>
      <c r="U1269" t="s">
        <v>3610</v>
      </c>
      <c r="V1269" t="s">
        <v>106</v>
      </c>
      <c r="W1269" t="s">
        <v>3096</v>
      </c>
      <c r="X1269">
        <v>10000</v>
      </c>
      <c r="Y1269">
        <v>1937</v>
      </c>
      <c r="Z1269">
        <v>8</v>
      </c>
      <c r="AA1269"/>
      <c r="AB1269"/>
      <c r="AC1269"/>
      <c r="AD1269"/>
      <c r="AG1269" t="s">
        <v>3093</v>
      </c>
      <c r="AH1269" t="s">
        <v>3097</v>
      </c>
      <c r="AI1269" t="s">
        <v>490</v>
      </c>
      <c r="AJ1269" t="s">
        <v>1152</v>
      </c>
      <c r="AK1269" t="s">
        <v>1715</v>
      </c>
      <c r="AL1269" t="b">
        <v>1</v>
      </c>
      <c r="AM1269" t="b">
        <v>1</v>
      </c>
      <c r="AN1269" t="s">
        <v>455</v>
      </c>
      <c r="AP1269" t="s">
        <v>3631</v>
      </c>
      <c r="AQ1269" t="s">
        <v>3632</v>
      </c>
      <c r="AR1269" t="s">
        <v>3633</v>
      </c>
      <c r="AS1269" t="s">
        <v>3634</v>
      </c>
      <c r="AT1269" s="44" t="s">
        <v>490</v>
      </c>
      <c r="AU1269" t="s">
        <v>1152</v>
      </c>
      <c r="AV1269" t="s">
        <v>4352</v>
      </c>
      <c r="AW1269" t="s">
        <v>4352</v>
      </c>
      <c r="AX1269" t="s">
        <v>4353</v>
      </c>
      <c r="AY1269" t="s">
        <v>4350</v>
      </c>
      <c r="AZ1269" t="s">
        <v>4351</v>
      </c>
      <c r="BA1269" t="s">
        <v>3630</v>
      </c>
      <c r="BB1269" t="s">
        <v>4713</v>
      </c>
    </row>
    <row r="1270" spans="1:54" s="10" customFormat="1" x14ac:dyDescent="0.45">
      <c r="A1270" s="9">
        <v>45749.588530092587</v>
      </c>
      <c r="B1270" s="10">
        <v>412819044</v>
      </c>
      <c r="C1270" s="10" t="s">
        <v>3565</v>
      </c>
      <c r="D1270" s="10">
        <v>1</v>
      </c>
      <c r="E1270" s="10" t="s">
        <v>51</v>
      </c>
      <c r="F1270" s="10" t="s">
        <v>836</v>
      </c>
      <c r="G1270" s="10">
        <v>3911</v>
      </c>
      <c r="H1270" s="10" t="s">
        <v>1801</v>
      </c>
      <c r="I1270" s="10">
        <v>2000</v>
      </c>
      <c r="J1270" s="10" t="s">
        <v>3036</v>
      </c>
      <c r="K1270" s="10" t="s">
        <v>3037</v>
      </c>
      <c r="L1270" s="10" t="s">
        <v>3038</v>
      </c>
      <c r="M1270" s="10" t="s">
        <v>39</v>
      </c>
      <c r="N1270" s="10" t="s">
        <v>77</v>
      </c>
      <c r="O1270" s="10" t="s">
        <v>568</v>
      </c>
      <c r="P1270" s="10" t="s">
        <v>3044</v>
      </c>
      <c r="Q1270" s="10">
        <v>0</v>
      </c>
      <c r="R1270" s="10">
        <v>43.191661000000003</v>
      </c>
      <c r="S1270" s="10">
        <v>77.028859999999995</v>
      </c>
      <c r="T1270" s="10" t="s">
        <v>3045</v>
      </c>
      <c r="U1270" s="10" t="s">
        <v>3046</v>
      </c>
      <c r="V1270" s="10" t="s">
        <v>106</v>
      </c>
      <c r="X1270" s="10">
        <v>1000</v>
      </c>
      <c r="Y1270" s="10">
        <v>1997</v>
      </c>
      <c r="Z1270" s="10">
        <v>8</v>
      </c>
      <c r="AA1270" s="10">
        <v>5</v>
      </c>
      <c r="AB1270" s="10">
        <v>1997</v>
      </c>
      <c r="AC1270" s="10">
        <v>8</v>
      </c>
      <c r="AD1270" s="10">
        <v>13</v>
      </c>
      <c r="AG1270" s="10" t="s">
        <v>613</v>
      </c>
      <c r="AI1270" s="10" t="s">
        <v>48</v>
      </c>
      <c r="AJ1270" s="10" t="s">
        <v>1934</v>
      </c>
      <c r="AK1270" s="10" t="s">
        <v>1935</v>
      </c>
      <c r="AL1270" s="10" t="b">
        <v>1</v>
      </c>
      <c r="AM1270" s="10" t="b">
        <v>0</v>
      </c>
      <c r="AP1270" t="s">
        <v>3631</v>
      </c>
      <c r="AQ1270" t="s">
        <v>3632</v>
      </c>
      <c r="AR1270" t="s">
        <v>3633</v>
      </c>
      <c r="AS1270" t="s">
        <v>3634</v>
      </c>
      <c r="AT1270" s="44" t="s">
        <v>48</v>
      </c>
      <c r="AU1270" t="s">
        <v>1934</v>
      </c>
      <c r="AV1270" t="s">
        <v>4420</v>
      </c>
      <c r="AW1270" t="s">
        <v>4420</v>
      </c>
      <c r="AX1270" t="s">
        <v>4422</v>
      </c>
      <c r="AY1270" t="s">
        <v>4420</v>
      </c>
      <c r="AZ1270" t="s">
        <v>4421</v>
      </c>
      <c r="BA1270" t="s">
        <v>3630</v>
      </c>
      <c r="BB1270"/>
    </row>
    <row r="1271" spans="1:54" s="10" customFormat="1" x14ac:dyDescent="0.45">
      <c r="A1271" s="9">
        <v>45749.586967592593</v>
      </c>
      <c r="B1271" s="10">
        <v>412819044</v>
      </c>
      <c r="C1271" s="10" t="s">
        <v>3565</v>
      </c>
      <c r="D1271" s="10">
        <v>1</v>
      </c>
      <c r="E1271" s="10" t="s">
        <v>65</v>
      </c>
      <c r="F1271" s="10" t="s">
        <v>836</v>
      </c>
      <c r="G1271" s="10">
        <v>3911</v>
      </c>
      <c r="H1271" s="10" t="s">
        <v>1801</v>
      </c>
      <c r="I1271" s="10">
        <v>2000</v>
      </c>
      <c r="J1271" s="10" t="s">
        <v>3036</v>
      </c>
      <c r="K1271" s="10" t="s">
        <v>3037</v>
      </c>
      <c r="L1271" s="10" t="s">
        <v>3038</v>
      </c>
      <c r="M1271" s="10" t="s">
        <v>39</v>
      </c>
      <c r="N1271" s="10" t="s">
        <v>77</v>
      </c>
      <c r="O1271" s="10" t="s">
        <v>852</v>
      </c>
      <c r="P1271" s="10" t="s">
        <v>1592</v>
      </c>
      <c r="Q1271" s="10">
        <v>0</v>
      </c>
      <c r="R1271" s="10">
        <v>43.211384000000002</v>
      </c>
      <c r="S1271" s="10">
        <v>76.911674000000005</v>
      </c>
      <c r="T1271" s="10" t="s">
        <v>3099</v>
      </c>
      <c r="U1271" s="10" t="s">
        <v>3100</v>
      </c>
      <c r="V1271" s="10" t="s">
        <v>106</v>
      </c>
      <c r="X1271" s="10">
        <v>500</v>
      </c>
      <c r="Y1271" s="10">
        <v>1993</v>
      </c>
      <c r="Z1271" s="10">
        <v>6</v>
      </c>
      <c r="AA1271" s="10">
        <v>30</v>
      </c>
      <c r="AG1271" s="10" t="s">
        <v>613</v>
      </c>
      <c r="AI1271" s="10" t="s">
        <v>48</v>
      </c>
      <c r="AJ1271" s="10" t="s">
        <v>2078</v>
      </c>
      <c r="AK1271" s="10" t="s">
        <v>2390</v>
      </c>
      <c r="AL1271" s="10" t="b">
        <v>1</v>
      </c>
      <c r="AM1271" s="10" t="b">
        <v>0</v>
      </c>
      <c r="AP1271" t="s">
        <v>3631</v>
      </c>
      <c r="AQ1271" t="s">
        <v>3632</v>
      </c>
      <c r="AR1271" t="s">
        <v>3633</v>
      </c>
      <c r="AS1271" t="s">
        <v>3634</v>
      </c>
      <c r="AT1271" s="44" t="s">
        <v>48</v>
      </c>
      <c r="AU1271" t="s">
        <v>2078</v>
      </c>
      <c r="AV1271" t="s">
        <v>4598</v>
      </c>
      <c r="AW1271" t="s">
        <v>4598</v>
      </c>
      <c r="AX1271" t="s">
        <v>3858</v>
      </c>
      <c r="AY1271" t="s">
        <v>4598</v>
      </c>
      <c r="AZ1271" t="s">
        <v>4599</v>
      </c>
      <c r="BA1271" t="s">
        <v>3630</v>
      </c>
      <c r="BB1271"/>
    </row>
    <row r="1272" spans="1:54" s="10" customFormat="1" x14ac:dyDescent="0.45">
      <c r="A1272" s="9">
        <v>45749.585821759261</v>
      </c>
      <c r="B1272" s="10">
        <v>412819044</v>
      </c>
      <c r="C1272" s="10" t="s">
        <v>3565</v>
      </c>
      <c r="D1272" s="10">
        <v>1</v>
      </c>
      <c r="E1272" s="10" t="s">
        <v>65</v>
      </c>
      <c r="F1272" s="10" t="s">
        <v>836</v>
      </c>
      <c r="G1272" s="10">
        <v>3911</v>
      </c>
      <c r="H1272" s="10" t="s">
        <v>1801</v>
      </c>
      <c r="I1272" s="10">
        <v>2000</v>
      </c>
      <c r="J1272" s="10" t="s">
        <v>3036</v>
      </c>
      <c r="K1272" s="10" t="s">
        <v>3037</v>
      </c>
      <c r="L1272" s="10" t="s">
        <v>3038</v>
      </c>
      <c r="M1272" s="10" t="s">
        <v>39</v>
      </c>
      <c r="N1272" s="10" t="s">
        <v>77</v>
      </c>
      <c r="O1272" s="10" t="s">
        <v>568</v>
      </c>
      <c r="P1272" s="10" t="s">
        <v>3064</v>
      </c>
      <c r="Q1272" s="10">
        <v>0</v>
      </c>
      <c r="R1272" s="10">
        <v>43.95</v>
      </c>
      <c r="S1272" s="10">
        <v>77.066666999999995</v>
      </c>
      <c r="T1272" s="10" t="s">
        <v>3065</v>
      </c>
      <c r="U1272" s="10" t="s">
        <v>886</v>
      </c>
      <c r="V1272" s="10" t="s">
        <v>44</v>
      </c>
      <c r="Y1272" s="10">
        <v>1996</v>
      </c>
      <c r="Z1272" s="10">
        <v>5</v>
      </c>
      <c r="AA1272" s="10">
        <v>13</v>
      </c>
      <c r="AB1272" s="10">
        <v>1996</v>
      </c>
      <c r="AC1272" s="10">
        <v>5</v>
      </c>
      <c r="AD1272" s="10">
        <v>17</v>
      </c>
      <c r="AG1272" s="10" t="s">
        <v>566</v>
      </c>
      <c r="AI1272" s="10" t="s">
        <v>48</v>
      </c>
      <c r="AJ1272" s="10" t="s">
        <v>2078</v>
      </c>
      <c r="AK1272" s="10" t="s">
        <v>2079</v>
      </c>
      <c r="AL1272" s="10" t="b">
        <v>1</v>
      </c>
      <c r="AM1272" s="10" t="b">
        <v>0</v>
      </c>
      <c r="AP1272" t="s">
        <v>3631</v>
      </c>
      <c r="AQ1272" t="s">
        <v>3632</v>
      </c>
      <c r="AR1272" t="s">
        <v>3633</v>
      </c>
      <c r="AS1272" t="s">
        <v>3634</v>
      </c>
      <c r="AT1272" s="44" t="s">
        <v>48</v>
      </c>
      <c r="AU1272" t="s">
        <v>2078</v>
      </c>
      <c r="AV1272" t="s">
        <v>4449</v>
      </c>
      <c r="AW1272" t="s">
        <v>4449</v>
      </c>
      <c r="AX1272" t="s">
        <v>4321</v>
      </c>
      <c r="AY1272" t="s">
        <v>4449</v>
      </c>
      <c r="AZ1272" t="s">
        <v>4450</v>
      </c>
      <c r="BA1272" t="s">
        <v>3630</v>
      </c>
      <c r="BB1272"/>
    </row>
    <row r="1273" spans="1:54" s="10" customFormat="1" x14ac:dyDescent="0.45">
      <c r="A1273" s="9">
        <v>45749.583819444437</v>
      </c>
      <c r="B1273" s="10">
        <v>412819044</v>
      </c>
      <c r="C1273" s="10" t="s">
        <v>3565</v>
      </c>
      <c r="D1273" s="10">
        <v>1</v>
      </c>
      <c r="E1273" s="10" t="s">
        <v>65</v>
      </c>
      <c r="F1273" s="10" t="s">
        <v>836</v>
      </c>
      <c r="G1273" s="10">
        <v>3911</v>
      </c>
      <c r="H1273" s="10" t="s">
        <v>1801</v>
      </c>
      <c r="I1273" s="10">
        <v>2000</v>
      </c>
      <c r="J1273" s="10" t="s">
        <v>3036</v>
      </c>
      <c r="K1273" s="10" t="s">
        <v>3037</v>
      </c>
      <c r="L1273" s="10" t="s">
        <v>3038</v>
      </c>
      <c r="M1273" s="10" t="s">
        <v>39</v>
      </c>
      <c r="N1273" s="10" t="s">
        <v>77</v>
      </c>
      <c r="O1273" s="10" t="s">
        <v>754</v>
      </c>
      <c r="P1273" s="10" t="s">
        <v>3101</v>
      </c>
      <c r="Q1273" s="10">
        <v>0</v>
      </c>
      <c r="R1273" s="10">
        <v>43.143152000000001</v>
      </c>
      <c r="S1273" s="10">
        <v>77.085192000000006</v>
      </c>
      <c r="T1273" s="10" t="s">
        <v>3102</v>
      </c>
      <c r="U1273" s="10" t="s">
        <v>3103</v>
      </c>
      <c r="V1273" s="10" t="s">
        <v>106</v>
      </c>
      <c r="W1273" s="10" t="s">
        <v>3104</v>
      </c>
      <c r="X1273" s="10">
        <v>1000</v>
      </c>
      <c r="Y1273" s="10">
        <v>1997</v>
      </c>
      <c r="Z1273" s="10">
        <v>6</v>
      </c>
      <c r="AA1273" s="10">
        <v>19</v>
      </c>
      <c r="AB1273" s="10">
        <v>1997</v>
      </c>
      <c r="AC1273" s="10">
        <v>8</v>
      </c>
      <c r="AD1273" s="10">
        <v>1</v>
      </c>
      <c r="AG1273" s="10" t="s">
        <v>613</v>
      </c>
      <c r="AI1273" s="10" t="s">
        <v>48</v>
      </c>
      <c r="AJ1273" s="10" t="s">
        <v>1942</v>
      </c>
      <c r="AK1273" s="10" t="s">
        <v>1943</v>
      </c>
      <c r="AL1273" s="10" t="b">
        <v>1</v>
      </c>
      <c r="AM1273" s="10" t="b">
        <v>0</v>
      </c>
      <c r="AP1273" t="s">
        <v>3631</v>
      </c>
      <c r="AQ1273" t="s">
        <v>3632</v>
      </c>
      <c r="AR1273" t="s">
        <v>3633</v>
      </c>
      <c r="AS1273" t="s">
        <v>3634</v>
      </c>
      <c r="AT1273" s="44" t="s">
        <v>48</v>
      </c>
      <c r="AU1273" t="s">
        <v>1942</v>
      </c>
      <c r="AV1273" t="s">
        <v>4425</v>
      </c>
      <c r="AW1273" t="s">
        <v>4425</v>
      </c>
      <c r="AX1273" t="s">
        <v>4426</v>
      </c>
      <c r="AY1273" t="s">
        <v>4423</v>
      </c>
      <c r="AZ1273" t="s">
        <v>4424</v>
      </c>
      <c r="BA1273" t="s">
        <v>3630</v>
      </c>
      <c r="BB1273"/>
    </row>
    <row r="1274" spans="1:54" s="10" customFormat="1" x14ac:dyDescent="0.45">
      <c r="A1274" s="9">
        <v>45749.581157407403</v>
      </c>
      <c r="B1274" s="10">
        <v>412819044</v>
      </c>
      <c r="C1274" s="10" t="s">
        <v>3565</v>
      </c>
      <c r="D1274" s="10">
        <v>1</v>
      </c>
      <c r="E1274" s="10" t="s">
        <v>51</v>
      </c>
      <c r="F1274" s="10" t="s">
        <v>836</v>
      </c>
      <c r="G1274" s="10">
        <v>3911</v>
      </c>
      <c r="H1274" s="10" t="s">
        <v>1801</v>
      </c>
      <c r="I1274" s="10">
        <v>2000</v>
      </c>
      <c r="J1274" s="10" t="s">
        <v>3036</v>
      </c>
      <c r="K1274" s="10" t="s">
        <v>3037</v>
      </c>
      <c r="L1274" s="10" t="s">
        <v>3038</v>
      </c>
      <c r="M1274" s="10" t="s">
        <v>39</v>
      </c>
      <c r="N1274" s="10" t="s">
        <v>77</v>
      </c>
      <c r="O1274" s="10" t="s">
        <v>893</v>
      </c>
      <c r="P1274" s="10" t="s">
        <v>1788</v>
      </c>
      <c r="Q1274" s="10">
        <v>0</v>
      </c>
      <c r="R1274" s="10">
        <v>43.166859000000002</v>
      </c>
      <c r="S1274" s="10">
        <v>76.408816000000002</v>
      </c>
      <c r="T1274" s="10" t="s">
        <v>1789</v>
      </c>
      <c r="U1274" s="10" t="s">
        <v>1790</v>
      </c>
      <c r="V1274" s="10" t="s">
        <v>106</v>
      </c>
      <c r="X1274" s="10">
        <v>3000</v>
      </c>
      <c r="Y1274" s="10">
        <v>1995</v>
      </c>
      <c r="Z1274" s="10">
        <v>4</v>
      </c>
      <c r="AA1274" s="10">
        <v>29</v>
      </c>
      <c r="AB1274" s="10">
        <v>1995</v>
      </c>
      <c r="AC1274" s="10">
        <v>5</v>
      </c>
      <c r="AD1274" s="10">
        <v>1</v>
      </c>
      <c r="AG1274" s="10" t="s">
        <v>566</v>
      </c>
      <c r="AI1274" s="10" t="s">
        <v>48</v>
      </c>
      <c r="AJ1274" s="10" t="s">
        <v>1021</v>
      </c>
      <c r="AK1274" s="10" t="s">
        <v>2185</v>
      </c>
      <c r="AL1274" s="10" t="b">
        <v>1</v>
      </c>
      <c r="AM1274" s="10" t="b">
        <v>0</v>
      </c>
      <c r="AP1274" t="s">
        <v>3631</v>
      </c>
      <c r="AQ1274" t="s">
        <v>3632</v>
      </c>
      <c r="AR1274" t="s">
        <v>3633</v>
      </c>
      <c r="AS1274" t="s">
        <v>3634</v>
      </c>
      <c r="AT1274" s="44" t="s">
        <v>48</v>
      </c>
      <c r="AU1274" t="s">
        <v>1021</v>
      </c>
      <c r="AV1274" t="s">
        <v>4478</v>
      </c>
      <c r="AW1274" t="s">
        <v>4478</v>
      </c>
      <c r="AX1274" t="s">
        <v>4343</v>
      </c>
      <c r="AY1274" t="s">
        <v>4478</v>
      </c>
      <c r="AZ1274" t="s">
        <v>4479</v>
      </c>
      <c r="BA1274" t="s">
        <v>3630</v>
      </c>
      <c r="BB1274"/>
    </row>
    <row r="1275" spans="1:54" s="10" customFormat="1" x14ac:dyDescent="0.45">
      <c r="A1275" s="9">
        <v>45749.580046296287</v>
      </c>
      <c r="B1275" s="10">
        <v>412819044</v>
      </c>
      <c r="C1275" s="10" t="s">
        <v>3565</v>
      </c>
      <c r="D1275" s="10">
        <v>1</v>
      </c>
      <c r="E1275" s="10" t="s">
        <v>51</v>
      </c>
      <c r="F1275" s="10" t="s">
        <v>836</v>
      </c>
      <c r="G1275" s="10">
        <v>3911</v>
      </c>
      <c r="H1275" s="10" t="s">
        <v>1801</v>
      </c>
      <c r="I1275" s="10">
        <v>2000</v>
      </c>
      <c r="J1275" s="10" t="s">
        <v>3036</v>
      </c>
      <c r="K1275" s="10" t="s">
        <v>3037</v>
      </c>
      <c r="L1275" s="10" t="s">
        <v>3038</v>
      </c>
      <c r="M1275" s="10" t="s">
        <v>39</v>
      </c>
      <c r="N1275" s="10" t="s">
        <v>77</v>
      </c>
      <c r="O1275" s="10" t="s">
        <v>852</v>
      </c>
      <c r="P1275" s="10" t="s">
        <v>852</v>
      </c>
      <c r="Q1275" s="10">
        <v>0</v>
      </c>
      <c r="R1275" s="10">
        <v>43.249617999999998</v>
      </c>
      <c r="S1275" s="10">
        <v>76.926579000000004</v>
      </c>
      <c r="T1275" s="10" t="s">
        <v>3105</v>
      </c>
      <c r="U1275" s="10" t="s">
        <v>3106</v>
      </c>
      <c r="V1275" s="10" t="s">
        <v>106</v>
      </c>
      <c r="X1275" s="10">
        <v>6000</v>
      </c>
      <c r="Y1275" s="10">
        <v>1996</v>
      </c>
      <c r="Z1275" s="10">
        <v>4</v>
      </c>
      <c r="AA1275" s="10">
        <v>1</v>
      </c>
      <c r="AG1275" s="10" t="s">
        <v>613</v>
      </c>
      <c r="AI1275" s="10" t="s">
        <v>48</v>
      </c>
      <c r="AJ1275" s="10" t="s">
        <v>1021</v>
      </c>
      <c r="AK1275" s="10" t="s">
        <v>2185</v>
      </c>
      <c r="AL1275" s="10" t="b">
        <v>1</v>
      </c>
      <c r="AM1275" s="10" t="b">
        <v>0</v>
      </c>
      <c r="AP1275" t="s">
        <v>3631</v>
      </c>
      <c r="AQ1275" t="s">
        <v>3632</v>
      </c>
      <c r="AR1275" t="s">
        <v>3633</v>
      </c>
      <c r="AS1275" t="s">
        <v>3634</v>
      </c>
      <c r="AT1275" s="44" t="s">
        <v>48</v>
      </c>
      <c r="AU1275" t="s">
        <v>1021</v>
      </c>
      <c r="AV1275" t="s">
        <v>4478</v>
      </c>
      <c r="AW1275" t="s">
        <v>4478</v>
      </c>
      <c r="AX1275" t="s">
        <v>4343</v>
      </c>
      <c r="AY1275" t="s">
        <v>4478</v>
      </c>
      <c r="AZ1275" t="s">
        <v>4479</v>
      </c>
      <c r="BA1275" t="s">
        <v>3630</v>
      </c>
      <c r="BB1275"/>
    </row>
    <row r="1276" spans="1:54" s="10" customFormat="1" x14ac:dyDescent="0.45">
      <c r="A1276" s="9">
        <v>45749.578657407408</v>
      </c>
      <c r="B1276" s="10">
        <v>412819044</v>
      </c>
      <c r="C1276" s="10" t="s">
        <v>3565</v>
      </c>
      <c r="D1276" s="10">
        <v>1</v>
      </c>
      <c r="E1276" s="10" t="s">
        <v>65</v>
      </c>
      <c r="F1276" s="10" t="s">
        <v>836</v>
      </c>
      <c r="G1276" s="10">
        <v>3911</v>
      </c>
      <c r="H1276" s="10" t="s">
        <v>1801</v>
      </c>
      <c r="I1276" s="10">
        <v>2000</v>
      </c>
      <c r="J1276" s="10" t="s">
        <v>3036</v>
      </c>
      <c r="K1276" s="10" t="s">
        <v>3037</v>
      </c>
      <c r="L1276" s="10" t="s">
        <v>3038</v>
      </c>
      <c r="M1276" s="10" t="s">
        <v>39</v>
      </c>
      <c r="N1276" s="10" t="s">
        <v>102</v>
      </c>
      <c r="O1276" s="10" t="s">
        <v>3107</v>
      </c>
      <c r="P1276" s="10" t="s">
        <v>3108</v>
      </c>
      <c r="Q1276" s="10">
        <v>0</v>
      </c>
      <c r="R1276" s="10">
        <v>45.783501000000001</v>
      </c>
      <c r="S1276" s="10">
        <v>77.963892000000001</v>
      </c>
      <c r="T1276" s="10" t="s">
        <v>3109</v>
      </c>
      <c r="U1276" s="10" t="s">
        <v>3110</v>
      </c>
      <c r="V1276" s="10" t="s">
        <v>106</v>
      </c>
      <c r="X1276" s="10">
        <v>500</v>
      </c>
      <c r="Y1276" s="10">
        <v>1988</v>
      </c>
      <c r="Z1276" s="10">
        <v>7</v>
      </c>
      <c r="AA1276" s="10">
        <v>28</v>
      </c>
      <c r="AG1276" s="10" t="s">
        <v>566</v>
      </c>
      <c r="AI1276" s="10" t="s">
        <v>48</v>
      </c>
      <c r="AJ1276" s="10" t="s">
        <v>1021</v>
      </c>
      <c r="AK1276" s="10" t="s">
        <v>2185</v>
      </c>
      <c r="AL1276" s="10" t="b">
        <v>1</v>
      </c>
      <c r="AM1276" s="10" t="b">
        <v>0</v>
      </c>
      <c r="AP1276" t="s">
        <v>3631</v>
      </c>
      <c r="AQ1276" t="s">
        <v>3632</v>
      </c>
      <c r="AR1276" t="s">
        <v>3633</v>
      </c>
      <c r="AS1276" t="s">
        <v>3634</v>
      </c>
      <c r="AT1276" s="44" t="s">
        <v>48</v>
      </c>
      <c r="AU1276" t="s">
        <v>1021</v>
      </c>
      <c r="AV1276" t="s">
        <v>4478</v>
      </c>
      <c r="AW1276" t="s">
        <v>4478</v>
      </c>
      <c r="AX1276" t="s">
        <v>4343</v>
      </c>
      <c r="AY1276" t="s">
        <v>4478</v>
      </c>
      <c r="AZ1276" t="s">
        <v>4479</v>
      </c>
      <c r="BA1276" t="s">
        <v>3630</v>
      </c>
      <c r="BB1276"/>
    </row>
    <row r="1277" spans="1:54" s="10" customFormat="1" x14ac:dyDescent="0.45">
      <c r="A1277" s="9">
        <v>45749.574849537043</v>
      </c>
      <c r="B1277" s="10">
        <v>412819044</v>
      </c>
      <c r="C1277" s="10" t="s">
        <v>3565</v>
      </c>
      <c r="D1277" s="10">
        <v>1</v>
      </c>
      <c r="E1277" s="10" t="s">
        <v>51</v>
      </c>
      <c r="F1277" s="10" t="s">
        <v>836</v>
      </c>
      <c r="G1277" s="10">
        <v>3911</v>
      </c>
      <c r="H1277" s="10" t="s">
        <v>1801</v>
      </c>
      <c r="I1277" s="10">
        <v>2000</v>
      </c>
      <c r="J1277" s="10" t="s">
        <v>3036</v>
      </c>
      <c r="K1277" s="10" t="s">
        <v>3037</v>
      </c>
      <c r="L1277" s="10" t="s">
        <v>3038</v>
      </c>
      <c r="M1277" s="10" t="s">
        <v>39</v>
      </c>
      <c r="N1277" s="10" t="s">
        <v>77</v>
      </c>
      <c r="O1277" s="10" t="s">
        <v>842</v>
      </c>
      <c r="P1277" s="10" t="s">
        <v>3111</v>
      </c>
      <c r="Q1277" s="10">
        <v>0</v>
      </c>
      <c r="R1277" s="10">
        <v>42.810279000000001</v>
      </c>
      <c r="S1277" s="10">
        <v>79.107763000000006</v>
      </c>
      <c r="T1277" s="10" t="s">
        <v>3112</v>
      </c>
      <c r="U1277" s="10" t="s">
        <v>3113</v>
      </c>
      <c r="V1277" s="10" t="s">
        <v>106</v>
      </c>
      <c r="W1277" s="10" t="s">
        <v>867</v>
      </c>
      <c r="X1277" s="10">
        <v>5000</v>
      </c>
      <c r="Y1277" s="10">
        <v>1983</v>
      </c>
      <c r="Z1277" s="10">
        <v>7</v>
      </c>
      <c r="AA1277" s="10">
        <v>12</v>
      </c>
      <c r="AG1277" s="10" t="s">
        <v>641</v>
      </c>
      <c r="AI1277" s="10" t="s">
        <v>48</v>
      </c>
      <c r="AJ1277" s="10" t="s">
        <v>1021</v>
      </c>
      <c r="AK1277" s="10" t="s">
        <v>2227</v>
      </c>
      <c r="AL1277" s="10" t="b">
        <v>1</v>
      </c>
      <c r="AM1277" s="10" t="b">
        <v>0</v>
      </c>
      <c r="AP1277" t="s">
        <v>3631</v>
      </c>
      <c r="AQ1277" t="s">
        <v>3632</v>
      </c>
      <c r="AR1277" t="s">
        <v>3633</v>
      </c>
      <c r="AS1277" t="s">
        <v>3634</v>
      </c>
      <c r="AT1277" s="44" t="s">
        <v>48</v>
      </c>
      <c r="AU1277" t="s">
        <v>1021</v>
      </c>
      <c r="AV1277" t="s">
        <v>4483</v>
      </c>
      <c r="AW1277" t="s">
        <v>4483</v>
      </c>
      <c r="AX1277" t="s">
        <v>3893</v>
      </c>
      <c r="AY1277" t="s">
        <v>4483</v>
      </c>
      <c r="AZ1277" t="s">
        <v>4484</v>
      </c>
      <c r="BA1277" t="s">
        <v>3630</v>
      </c>
      <c r="BB1277"/>
    </row>
    <row r="1278" spans="1:54" s="10" customFormat="1" x14ac:dyDescent="0.45">
      <c r="A1278" s="9">
        <v>45749.572372685187</v>
      </c>
      <c r="B1278" s="10">
        <v>412819044</v>
      </c>
      <c r="C1278" s="10" t="s">
        <v>3565</v>
      </c>
      <c r="D1278" s="10">
        <v>3</v>
      </c>
      <c r="E1278" s="10" t="s">
        <v>71</v>
      </c>
      <c r="F1278" s="10" t="s">
        <v>836</v>
      </c>
      <c r="G1278" s="10">
        <v>3911</v>
      </c>
      <c r="H1278" s="10" t="s">
        <v>1801</v>
      </c>
      <c r="I1278" s="10">
        <v>2000</v>
      </c>
      <c r="J1278" s="10" t="s">
        <v>3036</v>
      </c>
      <c r="K1278" s="10" t="s">
        <v>3037</v>
      </c>
      <c r="L1278" s="10" t="s">
        <v>3038</v>
      </c>
      <c r="M1278" s="10" t="s">
        <v>39</v>
      </c>
      <c r="N1278" s="10" t="s">
        <v>77</v>
      </c>
      <c r="O1278" s="10" t="s">
        <v>852</v>
      </c>
      <c r="P1278" s="10" t="s">
        <v>1592</v>
      </c>
      <c r="Q1278" s="10">
        <v>0</v>
      </c>
      <c r="R1278" s="10">
        <v>43.211384000000002</v>
      </c>
      <c r="S1278" s="10">
        <v>76.911674000000005</v>
      </c>
      <c r="T1278" s="10" t="s">
        <v>3099</v>
      </c>
      <c r="U1278" s="10" t="s">
        <v>3100</v>
      </c>
      <c r="V1278" s="10" t="s">
        <v>106</v>
      </c>
      <c r="X1278" s="10">
        <v>500</v>
      </c>
      <c r="Y1278" s="10">
        <v>1993</v>
      </c>
      <c r="Z1278" s="10">
        <v>6</v>
      </c>
      <c r="AA1278" s="10">
        <v>30</v>
      </c>
      <c r="AB1278" s="10">
        <v>1995</v>
      </c>
      <c r="AC1278" s="10">
        <v>8</v>
      </c>
      <c r="AD1278" s="10">
        <v>12</v>
      </c>
      <c r="AG1278" s="10" t="s">
        <v>613</v>
      </c>
      <c r="AI1278" s="10" t="s">
        <v>48</v>
      </c>
      <c r="AJ1278" s="10" t="s">
        <v>1021</v>
      </c>
      <c r="AK1278" s="10" t="s">
        <v>2227</v>
      </c>
      <c r="AL1278" s="10" t="b">
        <v>1</v>
      </c>
      <c r="AM1278" s="10" t="b">
        <v>0</v>
      </c>
      <c r="AP1278" t="s">
        <v>3631</v>
      </c>
      <c r="AQ1278" t="s">
        <v>3632</v>
      </c>
      <c r="AR1278" t="s">
        <v>3633</v>
      </c>
      <c r="AS1278" t="s">
        <v>3634</v>
      </c>
      <c r="AT1278" s="44" t="s">
        <v>48</v>
      </c>
      <c r="AU1278" t="s">
        <v>1021</v>
      </c>
      <c r="AV1278" t="s">
        <v>4483</v>
      </c>
      <c r="AW1278" t="s">
        <v>4483</v>
      </c>
      <c r="AX1278" t="s">
        <v>3893</v>
      </c>
      <c r="AY1278" t="s">
        <v>4483</v>
      </c>
      <c r="AZ1278" t="s">
        <v>4484</v>
      </c>
      <c r="BA1278" t="s">
        <v>3630</v>
      </c>
      <c r="BB1278"/>
    </row>
    <row r="1279" spans="1:54" s="10" customFormat="1" x14ac:dyDescent="0.45">
      <c r="A1279" s="9">
        <v>45749.571412037039</v>
      </c>
      <c r="B1279" s="10">
        <v>412819044</v>
      </c>
      <c r="C1279" s="10" t="s">
        <v>3565</v>
      </c>
      <c r="D1279" s="10">
        <v>2</v>
      </c>
      <c r="E1279" s="10" t="s">
        <v>86</v>
      </c>
      <c r="F1279" s="10" t="s">
        <v>836</v>
      </c>
      <c r="G1279" s="10">
        <v>3911</v>
      </c>
      <c r="H1279" s="10" t="s">
        <v>1801</v>
      </c>
      <c r="I1279" s="10">
        <v>2000</v>
      </c>
      <c r="J1279" s="10" t="s">
        <v>3036</v>
      </c>
      <c r="K1279" s="10" t="s">
        <v>3037</v>
      </c>
      <c r="L1279" s="10" t="s">
        <v>3038</v>
      </c>
      <c r="M1279" s="10" t="s">
        <v>39</v>
      </c>
      <c r="N1279" s="10" t="s">
        <v>77</v>
      </c>
      <c r="O1279" s="10" t="s">
        <v>852</v>
      </c>
      <c r="P1279" s="10" t="s">
        <v>1592</v>
      </c>
      <c r="Q1279" s="10">
        <v>0</v>
      </c>
      <c r="R1279" s="10">
        <v>43.211384000000002</v>
      </c>
      <c r="S1279" s="10">
        <v>76.911674000000005</v>
      </c>
      <c r="T1279" s="10" t="s">
        <v>3099</v>
      </c>
      <c r="U1279" s="10" t="s">
        <v>3100</v>
      </c>
      <c r="V1279" s="10" t="s">
        <v>106</v>
      </c>
      <c r="X1279" s="10">
        <v>500</v>
      </c>
      <c r="Y1279" s="10">
        <v>1996</v>
      </c>
      <c r="Z1279" s="10">
        <v>5</v>
      </c>
      <c r="AA1279" s="10">
        <v>19</v>
      </c>
      <c r="AB1279" s="10">
        <v>1996</v>
      </c>
      <c r="AC1279" s="10">
        <v>5</v>
      </c>
      <c r="AD1279" s="10">
        <v>20</v>
      </c>
      <c r="AG1279" s="10" t="s">
        <v>613</v>
      </c>
      <c r="AI1279" s="10" t="s">
        <v>48</v>
      </c>
      <c r="AJ1279" s="10" t="s">
        <v>1021</v>
      </c>
      <c r="AK1279" s="10" t="s">
        <v>2227</v>
      </c>
      <c r="AL1279" s="10" t="b">
        <v>1</v>
      </c>
      <c r="AM1279" s="10" t="b">
        <v>0</v>
      </c>
      <c r="AP1279" t="s">
        <v>3631</v>
      </c>
      <c r="AQ1279" t="s">
        <v>3632</v>
      </c>
      <c r="AR1279" t="s">
        <v>3633</v>
      </c>
      <c r="AS1279" t="s">
        <v>3634</v>
      </c>
      <c r="AT1279" s="44" t="s">
        <v>48</v>
      </c>
      <c r="AU1279" t="s">
        <v>1021</v>
      </c>
      <c r="AV1279" t="s">
        <v>4483</v>
      </c>
      <c r="AW1279" t="s">
        <v>4483</v>
      </c>
      <c r="AX1279" t="s">
        <v>3893</v>
      </c>
      <c r="AY1279" t="s">
        <v>4483</v>
      </c>
      <c r="AZ1279" t="s">
        <v>4484</v>
      </c>
      <c r="BA1279" t="s">
        <v>3630</v>
      </c>
      <c r="BB1279"/>
    </row>
    <row r="1280" spans="1:54" s="10" customFormat="1" x14ac:dyDescent="0.45">
      <c r="A1280" s="9">
        <v>45749.568599537037</v>
      </c>
      <c r="B1280" s="10">
        <v>412819044</v>
      </c>
      <c r="C1280" s="10" t="s">
        <v>3565</v>
      </c>
      <c r="D1280" s="10">
        <v>1</v>
      </c>
      <c r="E1280" s="10" t="s">
        <v>65</v>
      </c>
      <c r="F1280" s="10" t="s">
        <v>836</v>
      </c>
      <c r="G1280" s="10">
        <v>3911</v>
      </c>
      <c r="H1280" s="10" t="s">
        <v>1801</v>
      </c>
      <c r="I1280" s="10">
        <v>2000</v>
      </c>
      <c r="J1280" s="10" t="s">
        <v>3036</v>
      </c>
      <c r="K1280" s="10" t="s">
        <v>3037</v>
      </c>
      <c r="L1280" s="10" t="s">
        <v>3038</v>
      </c>
      <c r="M1280" s="10" t="s">
        <v>39</v>
      </c>
      <c r="N1280" s="10" t="s">
        <v>77</v>
      </c>
      <c r="O1280" s="10" t="s">
        <v>1794</v>
      </c>
      <c r="P1280" s="10" t="s">
        <v>3059</v>
      </c>
      <c r="Q1280" s="10">
        <v>0</v>
      </c>
      <c r="R1280" s="10">
        <v>43.5</v>
      </c>
      <c r="S1280" s="10">
        <v>79.2</v>
      </c>
      <c r="T1280" s="10" t="s">
        <v>3060</v>
      </c>
      <c r="U1280" s="10" t="s">
        <v>3061</v>
      </c>
      <c r="V1280" s="10" t="s">
        <v>44</v>
      </c>
      <c r="Y1280" s="10">
        <v>1996</v>
      </c>
      <c r="Z1280" s="10">
        <v>6</v>
      </c>
      <c r="AA1280" s="10">
        <v>7</v>
      </c>
      <c r="AG1280" s="10" t="s">
        <v>613</v>
      </c>
      <c r="AI1280" s="10" t="s">
        <v>48</v>
      </c>
      <c r="AJ1280" s="10" t="s">
        <v>1021</v>
      </c>
      <c r="AK1280" s="10" t="s">
        <v>2230</v>
      </c>
      <c r="AL1280" s="10" t="b">
        <v>1</v>
      </c>
      <c r="AM1280" s="10" t="b">
        <v>0</v>
      </c>
      <c r="AP1280" t="s">
        <v>3631</v>
      </c>
      <c r="AQ1280" t="s">
        <v>3632</v>
      </c>
      <c r="AR1280" t="s">
        <v>3633</v>
      </c>
      <c r="AS1280" t="s">
        <v>3634</v>
      </c>
      <c r="AT1280" s="44" t="s">
        <v>48</v>
      </c>
      <c r="AU1280" t="s">
        <v>1021</v>
      </c>
      <c r="AV1280" t="s">
        <v>4485</v>
      </c>
      <c r="AW1280" t="s">
        <v>4485</v>
      </c>
      <c r="AX1280" t="s">
        <v>3814</v>
      </c>
      <c r="AY1280" t="s">
        <v>4485</v>
      </c>
      <c r="AZ1280" t="s">
        <v>4486</v>
      </c>
      <c r="BA1280" t="s">
        <v>3630</v>
      </c>
      <c r="BB1280"/>
    </row>
    <row r="1281" spans="1:54" s="10" customFormat="1" x14ac:dyDescent="0.45">
      <c r="A1281" s="9">
        <v>45749.566979166673</v>
      </c>
      <c r="B1281" s="10">
        <v>412819044</v>
      </c>
      <c r="C1281" s="10" t="s">
        <v>3565</v>
      </c>
      <c r="D1281" s="10">
        <v>5</v>
      </c>
      <c r="E1281" s="10" t="s">
        <v>772</v>
      </c>
      <c r="F1281" s="10" t="s">
        <v>836</v>
      </c>
      <c r="G1281" s="10">
        <v>3911</v>
      </c>
      <c r="H1281" s="10" t="s">
        <v>1801</v>
      </c>
      <c r="I1281" s="10">
        <v>2000</v>
      </c>
      <c r="J1281" s="10" t="s">
        <v>3036</v>
      </c>
      <c r="K1281" s="10" t="s">
        <v>3037</v>
      </c>
      <c r="L1281" s="10" t="s">
        <v>3038</v>
      </c>
      <c r="M1281" s="10" t="s">
        <v>39</v>
      </c>
      <c r="N1281" s="10" t="s">
        <v>77</v>
      </c>
      <c r="O1281" s="10" t="s">
        <v>568</v>
      </c>
      <c r="P1281" s="10" t="s">
        <v>3064</v>
      </c>
      <c r="Q1281" s="10">
        <v>0</v>
      </c>
      <c r="R1281" s="10">
        <v>43.95</v>
      </c>
      <c r="S1281" s="10">
        <v>77.066666999999995</v>
      </c>
      <c r="T1281" s="10" t="s">
        <v>3065</v>
      </c>
      <c r="U1281" s="10" t="s">
        <v>886</v>
      </c>
      <c r="V1281" s="10" t="s">
        <v>44</v>
      </c>
      <c r="Y1281" s="10">
        <v>1996</v>
      </c>
      <c r="Z1281" s="10">
        <v>5</v>
      </c>
      <c r="AA1281" s="10">
        <v>13</v>
      </c>
      <c r="AB1281" s="10">
        <v>1996</v>
      </c>
      <c r="AC1281" s="10">
        <v>5</v>
      </c>
      <c r="AD1281" s="10">
        <v>17</v>
      </c>
      <c r="AG1281" s="10" t="s">
        <v>566</v>
      </c>
      <c r="AI1281" s="10" t="s">
        <v>48</v>
      </c>
      <c r="AJ1281" s="10" t="s">
        <v>1021</v>
      </c>
      <c r="AK1281" s="10" t="s">
        <v>2230</v>
      </c>
      <c r="AL1281" s="10" t="b">
        <v>1</v>
      </c>
      <c r="AM1281" s="10" t="b">
        <v>0</v>
      </c>
      <c r="AP1281" t="s">
        <v>3631</v>
      </c>
      <c r="AQ1281" t="s">
        <v>3632</v>
      </c>
      <c r="AR1281" t="s">
        <v>3633</v>
      </c>
      <c r="AS1281" t="s">
        <v>3634</v>
      </c>
      <c r="AT1281" s="44" t="s">
        <v>48</v>
      </c>
      <c r="AU1281" t="s">
        <v>1021</v>
      </c>
      <c r="AV1281" t="s">
        <v>4485</v>
      </c>
      <c r="AW1281" t="s">
        <v>4485</v>
      </c>
      <c r="AX1281" t="s">
        <v>3814</v>
      </c>
      <c r="AY1281" t="s">
        <v>4485</v>
      </c>
      <c r="AZ1281" t="s">
        <v>4486</v>
      </c>
      <c r="BA1281" t="s">
        <v>3630</v>
      </c>
      <c r="BB1281"/>
    </row>
    <row r="1282" spans="1:54" s="10" customFormat="1" x14ac:dyDescent="0.45">
      <c r="A1282" s="9">
        <v>45749.566030092603</v>
      </c>
      <c r="B1282" s="10">
        <v>412819044</v>
      </c>
      <c r="C1282" s="10" t="s">
        <v>3565</v>
      </c>
      <c r="D1282" s="10">
        <v>1</v>
      </c>
      <c r="E1282" s="10" t="s">
        <v>65</v>
      </c>
      <c r="F1282" s="10" t="s">
        <v>836</v>
      </c>
      <c r="G1282" s="10">
        <v>3911</v>
      </c>
      <c r="H1282" s="10" t="s">
        <v>1801</v>
      </c>
      <c r="I1282" s="10">
        <v>2000</v>
      </c>
      <c r="J1282" s="10" t="s">
        <v>3036</v>
      </c>
      <c r="K1282" s="10" t="s">
        <v>3037</v>
      </c>
      <c r="L1282" s="10" t="s">
        <v>3038</v>
      </c>
      <c r="M1282" s="10" t="s">
        <v>39</v>
      </c>
      <c r="N1282" s="10" t="s">
        <v>77</v>
      </c>
      <c r="O1282" s="10" t="s">
        <v>568</v>
      </c>
      <c r="P1282" s="10" t="s">
        <v>3064</v>
      </c>
      <c r="Q1282" s="10">
        <v>0</v>
      </c>
      <c r="R1282" s="10">
        <v>43.95</v>
      </c>
      <c r="S1282" s="10">
        <v>77.066666999999995</v>
      </c>
      <c r="T1282" s="10" t="s">
        <v>3065</v>
      </c>
      <c r="U1282" s="10" t="s">
        <v>886</v>
      </c>
      <c r="V1282" s="10" t="s">
        <v>44</v>
      </c>
      <c r="Y1282" s="10">
        <v>1995</v>
      </c>
      <c r="Z1282" s="10">
        <v>4</v>
      </c>
      <c r="AA1282" s="10">
        <v>1</v>
      </c>
      <c r="AB1282" s="10">
        <v>1995</v>
      </c>
      <c r="AC1282" s="10">
        <v>4</v>
      </c>
      <c r="AD1282" s="10">
        <v>3</v>
      </c>
      <c r="AG1282" s="10" t="s">
        <v>2171</v>
      </c>
      <c r="AI1282" s="10" t="s">
        <v>48</v>
      </c>
      <c r="AJ1282" s="10" t="s">
        <v>1021</v>
      </c>
      <c r="AK1282" s="10" t="s">
        <v>2230</v>
      </c>
      <c r="AL1282" s="10" t="b">
        <v>1</v>
      </c>
      <c r="AM1282" s="10" t="b">
        <v>0</v>
      </c>
      <c r="AP1282" t="s">
        <v>3631</v>
      </c>
      <c r="AQ1282" t="s">
        <v>3632</v>
      </c>
      <c r="AR1282" t="s">
        <v>3633</v>
      </c>
      <c r="AS1282" t="s">
        <v>3634</v>
      </c>
      <c r="AT1282" s="44" t="s">
        <v>48</v>
      </c>
      <c r="AU1282" t="s">
        <v>1021</v>
      </c>
      <c r="AV1282" t="s">
        <v>4485</v>
      </c>
      <c r="AW1282" t="s">
        <v>4485</v>
      </c>
      <c r="AX1282" t="s">
        <v>3814</v>
      </c>
      <c r="AY1282" t="s">
        <v>4485</v>
      </c>
      <c r="AZ1282" t="s">
        <v>4486</v>
      </c>
      <c r="BA1282" t="s">
        <v>3630</v>
      </c>
      <c r="BB1282"/>
    </row>
    <row r="1283" spans="1:54" s="10" customFormat="1" x14ac:dyDescent="0.45">
      <c r="A1283" s="9">
        <v>45749.563761574071</v>
      </c>
      <c r="B1283" s="10">
        <v>412819044</v>
      </c>
      <c r="C1283" s="10" t="s">
        <v>3565</v>
      </c>
      <c r="D1283" s="10">
        <v>1</v>
      </c>
      <c r="E1283" s="10" t="s">
        <v>65</v>
      </c>
      <c r="F1283" s="10" t="s">
        <v>836</v>
      </c>
      <c r="G1283" s="10">
        <v>3911</v>
      </c>
      <c r="H1283" s="10" t="s">
        <v>1801</v>
      </c>
      <c r="I1283" s="10">
        <v>2000</v>
      </c>
      <c r="J1283" s="10" t="s">
        <v>3036</v>
      </c>
      <c r="K1283" s="10" t="s">
        <v>3037</v>
      </c>
      <c r="L1283" s="10" t="s">
        <v>3038</v>
      </c>
      <c r="M1283" s="10" t="s">
        <v>39</v>
      </c>
      <c r="N1283" s="10" t="s">
        <v>77</v>
      </c>
      <c r="O1283" s="10" t="s">
        <v>893</v>
      </c>
      <c r="P1283" s="10" t="s">
        <v>1788</v>
      </c>
      <c r="Q1283" s="10">
        <v>0</v>
      </c>
      <c r="R1283" s="10">
        <v>43.166859000000002</v>
      </c>
      <c r="S1283" s="10">
        <v>76.408816000000002</v>
      </c>
      <c r="T1283" s="10" t="s">
        <v>1789</v>
      </c>
      <c r="U1283" s="10" t="s">
        <v>1790</v>
      </c>
      <c r="V1283" s="10" t="s">
        <v>106</v>
      </c>
      <c r="X1283" s="10">
        <v>3000</v>
      </c>
      <c r="Y1283" s="10">
        <v>1995</v>
      </c>
      <c r="Z1283" s="10">
        <v>4</v>
      </c>
      <c r="AA1283" s="10">
        <v>29</v>
      </c>
      <c r="AB1283" s="10">
        <v>1995</v>
      </c>
      <c r="AC1283" s="10">
        <v>5</v>
      </c>
      <c r="AD1283" s="10">
        <v>1</v>
      </c>
      <c r="AG1283" s="10" t="s">
        <v>566</v>
      </c>
      <c r="AI1283" s="10" t="s">
        <v>48</v>
      </c>
      <c r="AJ1283" s="10" t="s">
        <v>1021</v>
      </c>
      <c r="AK1283" s="10" t="s">
        <v>2234</v>
      </c>
      <c r="AL1283" s="10" t="b">
        <v>1</v>
      </c>
      <c r="AM1283" s="10" t="b">
        <v>0</v>
      </c>
      <c r="AP1283" t="s">
        <v>3631</v>
      </c>
      <c r="AQ1283" t="s">
        <v>3632</v>
      </c>
      <c r="AR1283" t="s">
        <v>3633</v>
      </c>
      <c r="AS1283" t="s">
        <v>3634</v>
      </c>
      <c r="AT1283" s="44" t="s">
        <v>48</v>
      </c>
      <c r="AU1283" t="s">
        <v>1021</v>
      </c>
      <c r="AV1283" t="s">
        <v>4487</v>
      </c>
      <c r="AW1283" t="s">
        <v>4487</v>
      </c>
      <c r="AX1283" t="s">
        <v>4489</v>
      </c>
      <c r="AY1283" t="s">
        <v>4487</v>
      </c>
      <c r="AZ1283" t="s">
        <v>4488</v>
      </c>
      <c r="BA1283" t="s">
        <v>3630</v>
      </c>
      <c r="BB1283"/>
    </row>
    <row r="1284" spans="1:54" s="10" customFormat="1" x14ac:dyDescent="0.45">
      <c r="A1284" s="9">
        <v>45749.562476851846</v>
      </c>
      <c r="B1284" s="10">
        <v>412819044</v>
      </c>
      <c r="C1284" s="10" t="s">
        <v>3565</v>
      </c>
      <c r="D1284" s="10">
        <v>3</v>
      </c>
      <c r="E1284" s="10" t="s">
        <v>846</v>
      </c>
      <c r="F1284" s="10" t="s">
        <v>836</v>
      </c>
      <c r="G1284" s="10">
        <v>3911</v>
      </c>
      <c r="H1284" s="10" t="s">
        <v>1801</v>
      </c>
      <c r="I1284" s="10">
        <v>2000</v>
      </c>
      <c r="J1284" s="10" t="s">
        <v>3036</v>
      </c>
      <c r="K1284" s="10" t="s">
        <v>3037</v>
      </c>
      <c r="L1284" s="10" t="s">
        <v>3038</v>
      </c>
      <c r="M1284" s="10" t="s">
        <v>39</v>
      </c>
      <c r="N1284" s="10" t="s">
        <v>77</v>
      </c>
      <c r="O1284" s="10" t="s">
        <v>568</v>
      </c>
      <c r="P1284" s="10" t="s">
        <v>3064</v>
      </c>
      <c r="Q1284" s="10">
        <v>0</v>
      </c>
      <c r="R1284" s="10">
        <v>43.95</v>
      </c>
      <c r="S1284" s="10">
        <v>77.066666999999995</v>
      </c>
      <c r="T1284" s="10" t="s">
        <v>3065</v>
      </c>
      <c r="U1284" s="10" t="s">
        <v>886</v>
      </c>
      <c r="V1284" s="10" t="s">
        <v>44</v>
      </c>
      <c r="Y1284" s="10">
        <v>1995</v>
      </c>
      <c r="Z1284" s="10">
        <v>4</v>
      </c>
      <c r="AA1284" s="10">
        <v>1</v>
      </c>
      <c r="AB1284" s="10">
        <v>1995</v>
      </c>
      <c r="AC1284" s="10">
        <v>4</v>
      </c>
      <c r="AD1284" s="10">
        <v>3</v>
      </c>
      <c r="AG1284" s="10" t="s">
        <v>2171</v>
      </c>
      <c r="AI1284" s="10" t="s">
        <v>48</v>
      </c>
      <c r="AJ1284" s="10" t="s">
        <v>1021</v>
      </c>
      <c r="AK1284" s="10" t="s">
        <v>2234</v>
      </c>
      <c r="AL1284" s="10" t="b">
        <v>1</v>
      </c>
      <c r="AM1284" s="10" t="b">
        <v>0</v>
      </c>
      <c r="AP1284" t="s">
        <v>3631</v>
      </c>
      <c r="AQ1284" t="s">
        <v>3632</v>
      </c>
      <c r="AR1284" t="s">
        <v>3633</v>
      </c>
      <c r="AS1284" t="s">
        <v>3634</v>
      </c>
      <c r="AT1284" s="44" t="s">
        <v>48</v>
      </c>
      <c r="AU1284" t="s">
        <v>1021</v>
      </c>
      <c r="AV1284" t="s">
        <v>4487</v>
      </c>
      <c r="AW1284" t="s">
        <v>4487</v>
      </c>
      <c r="AX1284" t="s">
        <v>4489</v>
      </c>
      <c r="AY1284" t="s">
        <v>4487</v>
      </c>
      <c r="AZ1284" t="s">
        <v>4488</v>
      </c>
      <c r="BA1284" t="s">
        <v>3630</v>
      </c>
      <c r="BB1284"/>
    </row>
    <row r="1285" spans="1:54" s="10" customFormat="1" x14ac:dyDescent="0.45">
      <c r="A1285" s="9">
        <v>45749.561168981483</v>
      </c>
      <c r="B1285" s="10">
        <v>412819044</v>
      </c>
      <c r="C1285" s="10" t="s">
        <v>3565</v>
      </c>
      <c r="D1285" s="10">
        <v>6</v>
      </c>
      <c r="E1285" s="10" t="s">
        <v>3043</v>
      </c>
      <c r="F1285" s="10" t="s">
        <v>836</v>
      </c>
      <c r="G1285" s="10">
        <v>3911</v>
      </c>
      <c r="H1285" s="10" t="s">
        <v>1801</v>
      </c>
      <c r="I1285" s="10">
        <v>2000</v>
      </c>
      <c r="J1285" s="10" t="s">
        <v>3036</v>
      </c>
      <c r="K1285" s="10" t="s">
        <v>3037</v>
      </c>
      <c r="L1285" s="10" t="s">
        <v>3038</v>
      </c>
      <c r="M1285" s="10" t="s">
        <v>39</v>
      </c>
      <c r="N1285" s="10" t="s">
        <v>77</v>
      </c>
      <c r="O1285" s="10" t="s">
        <v>568</v>
      </c>
      <c r="P1285" s="10" t="s">
        <v>3064</v>
      </c>
      <c r="Q1285" s="10">
        <v>0</v>
      </c>
      <c r="R1285" s="10">
        <v>43.95</v>
      </c>
      <c r="S1285" s="10">
        <v>77.066666999999995</v>
      </c>
      <c r="T1285" s="10" t="s">
        <v>3065</v>
      </c>
      <c r="U1285" s="10" t="s">
        <v>886</v>
      </c>
      <c r="V1285" s="10" t="s">
        <v>44</v>
      </c>
      <c r="Y1285" s="10">
        <v>1996</v>
      </c>
      <c r="Z1285" s="10">
        <v>4</v>
      </c>
      <c r="AA1285" s="10">
        <v>22</v>
      </c>
      <c r="AB1285" s="10">
        <v>1996</v>
      </c>
      <c r="AC1285" s="10">
        <v>5</v>
      </c>
      <c r="AD1285" s="10">
        <v>17</v>
      </c>
      <c r="AG1285" s="10" t="s">
        <v>3066</v>
      </c>
      <c r="AI1285" s="10" t="s">
        <v>48</v>
      </c>
      <c r="AJ1285" s="10" t="s">
        <v>1021</v>
      </c>
      <c r="AK1285" s="10" t="s">
        <v>2234</v>
      </c>
      <c r="AL1285" s="10" t="b">
        <v>1</v>
      </c>
      <c r="AM1285" s="10" t="b">
        <v>0</v>
      </c>
      <c r="AP1285" t="s">
        <v>3631</v>
      </c>
      <c r="AQ1285" t="s">
        <v>3632</v>
      </c>
      <c r="AR1285" t="s">
        <v>3633</v>
      </c>
      <c r="AS1285" t="s">
        <v>3634</v>
      </c>
      <c r="AT1285" s="44" t="s">
        <v>48</v>
      </c>
      <c r="AU1285" t="s">
        <v>1021</v>
      </c>
      <c r="AV1285" t="s">
        <v>4487</v>
      </c>
      <c r="AW1285" t="s">
        <v>4487</v>
      </c>
      <c r="AX1285" t="s">
        <v>4489</v>
      </c>
      <c r="AY1285" t="s">
        <v>4487</v>
      </c>
      <c r="AZ1285" t="s">
        <v>4488</v>
      </c>
      <c r="BA1285" t="s">
        <v>3630</v>
      </c>
      <c r="BB1285"/>
    </row>
    <row r="1286" spans="1:54" s="10" customFormat="1" x14ac:dyDescent="0.45">
      <c r="A1286" s="9">
        <v>45749.558078703703</v>
      </c>
      <c r="B1286" s="10">
        <v>412819044</v>
      </c>
      <c r="C1286" s="10" t="s">
        <v>3565</v>
      </c>
      <c r="D1286" s="10">
        <v>1</v>
      </c>
      <c r="E1286" s="10" t="s">
        <v>65</v>
      </c>
      <c r="F1286" s="10" t="s">
        <v>836</v>
      </c>
      <c r="G1286" s="10">
        <v>3911</v>
      </c>
      <c r="H1286" s="10" t="s">
        <v>1801</v>
      </c>
      <c r="I1286" s="10">
        <v>2000</v>
      </c>
      <c r="J1286" s="10" t="s">
        <v>3036</v>
      </c>
      <c r="K1286" s="10" t="s">
        <v>3037</v>
      </c>
      <c r="L1286" s="10" t="s">
        <v>3038</v>
      </c>
      <c r="M1286" s="10" t="s">
        <v>39</v>
      </c>
      <c r="N1286" s="10" t="s">
        <v>77</v>
      </c>
      <c r="O1286" s="10" t="s">
        <v>852</v>
      </c>
      <c r="P1286" s="10" t="s">
        <v>852</v>
      </c>
      <c r="Q1286" s="10">
        <v>0</v>
      </c>
      <c r="R1286" s="10">
        <v>43.250475000000002</v>
      </c>
      <c r="S1286" s="10">
        <v>76.927695999999997</v>
      </c>
      <c r="T1286" s="10" t="s">
        <v>3114</v>
      </c>
      <c r="U1286" s="10" t="s">
        <v>3115</v>
      </c>
      <c r="V1286" s="10" t="s">
        <v>106</v>
      </c>
      <c r="X1286" s="10">
        <v>6000</v>
      </c>
      <c r="Y1286" s="10">
        <v>1997</v>
      </c>
      <c r="Z1286" s="10">
        <v>6</v>
      </c>
      <c r="AA1286" s="10">
        <v>5</v>
      </c>
      <c r="AB1286" s="10">
        <v>1997</v>
      </c>
      <c r="AC1286" s="10">
        <v>6</v>
      </c>
      <c r="AD1286" s="10">
        <v>30</v>
      </c>
      <c r="AG1286" s="10" t="s">
        <v>613</v>
      </c>
      <c r="AI1286" s="10" t="s">
        <v>48</v>
      </c>
      <c r="AJ1286" s="10" t="s">
        <v>1021</v>
      </c>
      <c r="AK1286" s="10" t="s">
        <v>2268</v>
      </c>
      <c r="AL1286" s="10" t="b">
        <v>1</v>
      </c>
      <c r="AM1286" s="10" t="b">
        <v>0</v>
      </c>
      <c r="AP1286" t="s">
        <v>3631</v>
      </c>
      <c r="AQ1286" t="s">
        <v>3632</v>
      </c>
      <c r="AR1286" t="s">
        <v>3633</v>
      </c>
      <c r="AS1286" t="s">
        <v>3634</v>
      </c>
      <c r="AT1286" s="44" t="s">
        <v>48</v>
      </c>
      <c r="AU1286" t="s">
        <v>1021</v>
      </c>
      <c r="AV1286" t="s">
        <v>3887</v>
      </c>
      <c r="AW1286" t="s">
        <v>3887</v>
      </c>
      <c r="AX1286" t="s">
        <v>3888</v>
      </c>
      <c r="AY1286" t="s">
        <v>3887</v>
      </c>
      <c r="AZ1286" t="s">
        <v>3886</v>
      </c>
      <c r="BA1286" t="s">
        <v>3630</v>
      </c>
      <c r="BB1286"/>
    </row>
    <row r="1287" spans="1:54" s="10" customFormat="1" x14ac:dyDescent="0.45">
      <c r="A1287" s="9">
        <v>45749.555254629631</v>
      </c>
      <c r="B1287" s="10">
        <v>412819044</v>
      </c>
      <c r="C1287" s="10" t="s">
        <v>3565</v>
      </c>
      <c r="D1287" s="10">
        <v>2</v>
      </c>
      <c r="E1287" s="10" t="s">
        <v>86</v>
      </c>
      <c r="F1287" s="10" t="s">
        <v>836</v>
      </c>
      <c r="G1287" s="10">
        <v>3911</v>
      </c>
      <c r="H1287" s="10" t="s">
        <v>1801</v>
      </c>
      <c r="I1287" s="10">
        <v>2000</v>
      </c>
      <c r="J1287" s="10" t="s">
        <v>3036</v>
      </c>
      <c r="K1287" s="10" t="s">
        <v>3037</v>
      </c>
      <c r="L1287" s="10" t="s">
        <v>3038</v>
      </c>
      <c r="M1287" s="10" t="s">
        <v>39</v>
      </c>
      <c r="N1287" s="10" t="s">
        <v>77</v>
      </c>
      <c r="O1287" s="10" t="s">
        <v>893</v>
      </c>
      <c r="P1287" s="10" t="s">
        <v>1788</v>
      </c>
      <c r="Q1287" s="10">
        <v>0</v>
      </c>
      <c r="R1287" s="10">
        <v>43.166859000000002</v>
      </c>
      <c r="S1287" s="10">
        <v>76.408816000000002</v>
      </c>
      <c r="T1287" s="10" t="s">
        <v>1789</v>
      </c>
      <c r="U1287" s="10" t="s">
        <v>1790</v>
      </c>
      <c r="V1287" s="10" t="s">
        <v>106</v>
      </c>
      <c r="X1287" s="10">
        <v>3000</v>
      </c>
      <c r="Y1287" s="10">
        <v>1995</v>
      </c>
      <c r="Z1287" s="10">
        <v>4</v>
      </c>
      <c r="AA1287" s="10">
        <v>29</v>
      </c>
      <c r="AB1287" s="10">
        <v>1995</v>
      </c>
      <c r="AC1287" s="10">
        <v>5</v>
      </c>
      <c r="AD1287" s="10">
        <v>1</v>
      </c>
      <c r="AG1287" s="10" t="s">
        <v>566</v>
      </c>
      <c r="AI1287" s="10" t="s">
        <v>48</v>
      </c>
      <c r="AJ1287" s="10" t="s">
        <v>1021</v>
      </c>
      <c r="AK1287" s="10" t="s">
        <v>2268</v>
      </c>
      <c r="AL1287" s="10" t="b">
        <v>1</v>
      </c>
      <c r="AM1287" s="10" t="b">
        <v>0</v>
      </c>
      <c r="AP1287" t="s">
        <v>3631</v>
      </c>
      <c r="AQ1287" t="s">
        <v>3632</v>
      </c>
      <c r="AR1287" t="s">
        <v>3633</v>
      </c>
      <c r="AS1287" t="s">
        <v>3634</v>
      </c>
      <c r="AT1287" s="44" t="s">
        <v>48</v>
      </c>
      <c r="AU1287" t="s">
        <v>1021</v>
      </c>
      <c r="AV1287" t="s">
        <v>3887</v>
      </c>
      <c r="AW1287" t="s">
        <v>3887</v>
      </c>
      <c r="AX1287" t="s">
        <v>3888</v>
      </c>
      <c r="AY1287" t="s">
        <v>3887</v>
      </c>
      <c r="AZ1287" t="s">
        <v>3886</v>
      </c>
      <c r="BA1287" t="s">
        <v>3630</v>
      </c>
      <c r="BB1287"/>
    </row>
    <row r="1288" spans="1:54" s="10" customFormat="1" x14ac:dyDescent="0.45">
      <c r="A1288" s="9">
        <v>45749.553576388891</v>
      </c>
      <c r="B1288" s="10">
        <v>412819044</v>
      </c>
      <c r="C1288" s="10" t="s">
        <v>3565</v>
      </c>
      <c r="D1288" s="10">
        <v>5</v>
      </c>
      <c r="E1288" s="10" t="s">
        <v>1484</v>
      </c>
      <c r="F1288" s="10" t="s">
        <v>836</v>
      </c>
      <c r="G1288" s="10">
        <v>3911</v>
      </c>
      <c r="H1288" s="10" t="s">
        <v>1801</v>
      </c>
      <c r="I1288" s="10">
        <v>2000</v>
      </c>
      <c r="J1288" s="10" t="s">
        <v>3036</v>
      </c>
      <c r="K1288" s="10" t="s">
        <v>3037</v>
      </c>
      <c r="L1288" s="10" t="s">
        <v>3038</v>
      </c>
      <c r="M1288" s="10" t="s">
        <v>39</v>
      </c>
      <c r="N1288" s="10" t="s">
        <v>77</v>
      </c>
      <c r="O1288" s="10" t="s">
        <v>852</v>
      </c>
      <c r="P1288" s="10" t="s">
        <v>1592</v>
      </c>
      <c r="Q1288" s="10">
        <v>0</v>
      </c>
      <c r="R1288" s="10">
        <v>43.211384000000002</v>
      </c>
      <c r="S1288" s="10">
        <v>76.911674000000005</v>
      </c>
      <c r="T1288" s="10" t="s">
        <v>3099</v>
      </c>
      <c r="U1288" s="10" t="s">
        <v>3100</v>
      </c>
      <c r="V1288" s="10" t="s">
        <v>106</v>
      </c>
      <c r="X1288" s="10">
        <v>500</v>
      </c>
      <c r="Y1288" s="10">
        <v>1996</v>
      </c>
      <c r="Z1288" s="10">
        <v>5</v>
      </c>
      <c r="AA1288" s="10">
        <v>19</v>
      </c>
      <c r="AB1288" s="10">
        <v>1996</v>
      </c>
      <c r="AC1288" s="10">
        <v>5</v>
      </c>
      <c r="AD1288" s="10">
        <v>20</v>
      </c>
      <c r="AG1288" s="10" t="s">
        <v>613</v>
      </c>
      <c r="AI1288" s="10" t="s">
        <v>48</v>
      </c>
      <c r="AJ1288" s="10" t="s">
        <v>1021</v>
      </c>
      <c r="AK1288" s="10" t="s">
        <v>2268</v>
      </c>
      <c r="AL1288" s="10" t="b">
        <v>1</v>
      </c>
      <c r="AM1288" s="10" t="b">
        <v>0</v>
      </c>
      <c r="AP1288" t="s">
        <v>3631</v>
      </c>
      <c r="AQ1288" t="s">
        <v>3632</v>
      </c>
      <c r="AR1288" t="s">
        <v>3633</v>
      </c>
      <c r="AS1288" t="s">
        <v>3634</v>
      </c>
      <c r="AT1288" s="44" t="s">
        <v>48</v>
      </c>
      <c r="AU1288" t="s">
        <v>1021</v>
      </c>
      <c r="AV1288" t="s">
        <v>3887</v>
      </c>
      <c r="AW1288" t="s">
        <v>3887</v>
      </c>
      <c r="AX1288" t="s">
        <v>3888</v>
      </c>
      <c r="AY1288" t="s">
        <v>3887</v>
      </c>
      <c r="AZ1288" t="s">
        <v>3886</v>
      </c>
      <c r="BA1288" t="s">
        <v>3630</v>
      </c>
      <c r="BB1288"/>
    </row>
    <row r="1289" spans="1:54" s="10" customFormat="1" x14ac:dyDescent="0.45">
      <c r="A1289" s="9">
        <v>45749.552303240736</v>
      </c>
      <c r="B1289" s="10">
        <v>412819044</v>
      </c>
      <c r="C1289" s="10" t="s">
        <v>3565</v>
      </c>
      <c r="D1289" s="10">
        <v>1</v>
      </c>
      <c r="E1289" s="10" t="s">
        <v>65</v>
      </c>
      <c r="F1289" s="10" t="s">
        <v>836</v>
      </c>
      <c r="G1289" s="10">
        <v>3911</v>
      </c>
      <c r="H1289" s="10" t="s">
        <v>1801</v>
      </c>
      <c r="I1289" s="10">
        <v>2000</v>
      </c>
      <c r="J1289" s="10" t="s">
        <v>3036</v>
      </c>
      <c r="K1289" s="10" t="s">
        <v>3037</v>
      </c>
      <c r="L1289" s="10" t="s">
        <v>3038</v>
      </c>
      <c r="M1289" s="10" t="s">
        <v>39</v>
      </c>
      <c r="N1289" s="10" t="s">
        <v>77</v>
      </c>
      <c r="O1289" s="10" t="s">
        <v>852</v>
      </c>
      <c r="P1289" s="10" t="s">
        <v>1592</v>
      </c>
      <c r="Q1289" s="10">
        <v>0</v>
      </c>
      <c r="R1289" s="10">
        <v>43.211384000000002</v>
      </c>
      <c r="S1289" s="10">
        <v>76.911674000000005</v>
      </c>
      <c r="T1289" s="10" t="s">
        <v>3099</v>
      </c>
      <c r="U1289" s="10" t="s">
        <v>3100</v>
      </c>
      <c r="V1289" s="10" t="s">
        <v>106</v>
      </c>
      <c r="X1289" s="10">
        <v>500</v>
      </c>
      <c r="Y1289" s="10">
        <v>1995</v>
      </c>
      <c r="Z1289" s="10">
        <v>7</v>
      </c>
      <c r="AA1289" s="10">
        <v>25</v>
      </c>
      <c r="AG1289" s="10" t="s">
        <v>613</v>
      </c>
      <c r="AI1289" s="10" t="s">
        <v>48</v>
      </c>
      <c r="AJ1289" s="10" t="s">
        <v>1021</v>
      </c>
      <c r="AK1289" s="10" t="s">
        <v>2268</v>
      </c>
      <c r="AL1289" s="10" t="b">
        <v>1</v>
      </c>
      <c r="AM1289" s="10" t="b">
        <v>0</v>
      </c>
      <c r="AP1289" t="s">
        <v>3631</v>
      </c>
      <c r="AQ1289" t="s">
        <v>3632</v>
      </c>
      <c r="AR1289" t="s">
        <v>3633</v>
      </c>
      <c r="AS1289" t="s">
        <v>3634</v>
      </c>
      <c r="AT1289" s="44" t="s">
        <v>48</v>
      </c>
      <c r="AU1289" t="s">
        <v>1021</v>
      </c>
      <c r="AV1289" t="s">
        <v>3887</v>
      </c>
      <c r="AW1289" t="s">
        <v>3887</v>
      </c>
      <c r="AX1289" t="s">
        <v>3888</v>
      </c>
      <c r="AY1289" t="s">
        <v>3887</v>
      </c>
      <c r="AZ1289" t="s">
        <v>3886</v>
      </c>
      <c r="BA1289" t="s">
        <v>3630</v>
      </c>
      <c r="BB1289"/>
    </row>
    <row r="1290" spans="1:54" s="10" customFormat="1" x14ac:dyDescent="0.45">
      <c r="A1290" s="9">
        <v>45749.549583333333</v>
      </c>
      <c r="B1290" s="10">
        <v>412819044</v>
      </c>
      <c r="C1290" s="10" t="s">
        <v>3565</v>
      </c>
      <c r="D1290" s="10">
        <v>1</v>
      </c>
      <c r="E1290" s="10" t="s">
        <v>51</v>
      </c>
      <c r="F1290" s="10" t="s">
        <v>836</v>
      </c>
      <c r="G1290" s="10">
        <v>3911</v>
      </c>
      <c r="H1290" s="10" t="s">
        <v>1801</v>
      </c>
      <c r="I1290" s="10">
        <v>2000</v>
      </c>
      <c r="J1290" s="10" t="s">
        <v>3036</v>
      </c>
      <c r="K1290" s="10" t="s">
        <v>3037</v>
      </c>
      <c r="L1290" s="10" t="s">
        <v>3038</v>
      </c>
      <c r="M1290" s="10" t="s">
        <v>39</v>
      </c>
      <c r="N1290" s="10" t="s">
        <v>77</v>
      </c>
      <c r="O1290" s="10" t="s">
        <v>568</v>
      </c>
      <c r="P1290" s="10" t="s">
        <v>3116</v>
      </c>
      <c r="Q1290" s="10">
        <v>0</v>
      </c>
      <c r="R1290" s="10">
        <v>43.191661000000003</v>
      </c>
      <c r="S1290" s="10">
        <v>77.028859999999995</v>
      </c>
      <c r="T1290" s="10" t="s">
        <v>3045</v>
      </c>
      <c r="U1290" s="10" t="s">
        <v>3046</v>
      </c>
      <c r="V1290" s="10" t="s">
        <v>106</v>
      </c>
      <c r="X1290" s="10">
        <v>1000</v>
      </c>
      <c r="Y1290" s="10">
        <v>1997</v>
      </c>
      <c r="Z1290" s="10">
        <v>8</v>
      </c>
      <c r="AA1290" s="10">
        <v>5</v>
      </c>
      <c r="AB1290" s="10">
        <v>1997</v>
      </c>
      <c r="AC1290" s="10">
        <v>8</v>
      </c>
      <c r="AD1290" s="10">
        <v>13</v>
      </c>
      <c r="AG1290" s="10" t="s">
        <v>613</v>
      </c>
      <c r="AI1290" s="10" t="s">
        <v>48</v>
      </c>
      <c r="AJ1290" s="10" t="s">
        <v>108</v>
      </c>
      <c r="AK1290" s="10" t="s">
        <v>3117</v>
      </c>
      <c r="AL1290" s="10" t="b">
        <v>1</v>
      </c>
      <c r="AM1290" s="10" t="b">
        <v>0</v>
      </c>
      <c r="AP1290" t="s">
        <v>3631</v>
      </c>
      <c r="AQ1290" t="s">
        <v>3632</v>
      </c>
      <c r="AR1290" t="s">
        <v>3633</v>
      </c>
      <c r="AS1290" t="s">
        <v>3634</v>
      </c>
      <c r="AT1290" s="44" t="s">
        <v>48</v>
      </c>
      <c r="AU1290" t="s">
        <v>108</v>
      </c>
      <c r="AV1290" t="s">
        <v>4600</v>
      </c>
      <c r="AW1290" t="s">
        <v>4600</v>
      </c>
      <c r="AX1290" t="s">
        <v>3648</v>
      </c>
      <c r="AY1290" t="s">
        <v>4600</v>
      </c>
      <c r="AZ1290" t="s">
        <v>4601</v>
      </c>
      <c r="BA1290" t="s">
        <v>3630</v>
      </c>
      <c r="BB1290"/>
    </row>
    <row r="1291" spans="1:54" s="10" customFormat="1" x14ac:dyDescent="0.45">
      <c r="A1291" s="9">
        <v>45749.546898148154</v>
      </c>
      <c r="B1291" s="10">
        <v>412819044</v>
      </c>
      <c r="C1291" s="10" t="s">
        <v>3565</v>
      </c>
      <c r="D1291" s="10">
        <v>1</v>
      </c>
      <c r="E1291" s="10" t="s">
        <v>51</v>
      </c>
      <c r="F1291" s="10" t="s">
        <v>836</v>
      </c>
      <c r="G1291" s="10">
        <v>3911</v>
      </c>
      <c r="H1291" s="10" t="s">
        <v>1801</v>
      </c>
      <c r="I1291" s="10">
        <v>2000</v>
      </c>
      <c r="J1291" s="10" t="s">
        <v>3036</v>
      </c>
      <c r="K1291" s="10" t="s">
        <v>3037</v>
      </c>
      <c r="L1291" s="10" t="s">
        <v>3038</v>
      </c>
      <c r="M1291" s="10" t="s">
        <v>39</v>
      </c>
      <c r="N1291" s="10" t="s">
        <v>77</v>
      </c>
      <c r="O1291" s="10" t="s">
        <v>754</v>
      </c>
      <c r="P1291" s="10" t="s">
        <v>3101</v>
      </c>
      <c r="Q1291" s="10">
        <v>0</v>
      </c>
      <c r="R1291" s="10">
        <v>43.151916999999997</v>
      </c>
      <c r="S1291" s="10">
        <v>77.060216999999994</v>
      </c>
      <c r="T1291" s="10" t="s">
        <v>3118</v>
      </c>
      <c r="U1291" s="10" t="s">
        <v>3119</v>
      </c>
      <c r="V1291" s="10" t="s">
        <v>106</v>
      </c>
      <c r="W1291" s="10" t="s">
        <v>3120</v>
      </c>
      <c r="X1291" s="10">
        <v>1000</v>
      </c>
      <c r="Y1291" s="10">
        <v>1997</v>
      </c>
      <c r="Z1291" s="10">
        <v>6</v>
      </c>
      <c r="AA1291" s="10">
        <v>29</v>
      </c>
      <c r="AB1291" s="10">
        <v>1997</v>
      </c>
      <c r="AC1291" s="10">
        <v>6</v>
      </c>
      <c r="AD1291" s="10">
        <v>30</v>
      </c>
      <c r="AG1291" s="10" t="s">
        <v>613</v>
      </c>
      <c r="AI1291" s="10" t="s">
        <v>48</v>
      </c>
      <c r="AJ1291" s="10" t="s">
        <v>108</v>
      </c>
      <c r="AK1291" s="10" t="s">
        <v>117</v>
      </c>
      <c r="AL1291" s="10" t="b">
        <v>1</v>
      </c>
      <c r="AM1291" s="10" t="b">
        <v>0</v>
      </c>
      <c r="AP1291" t="s">
        <v>3631</v>
      </c>
      <c r="AQ1291" t="s">
        <v>3632</v>
      </c>
      <c r="AR1291" t="s">
        <v>3633</v>
      </c>
      <c r="AS1291" t="s">
        <v>3634</v>
      </c>
      <c r="AT1291" s="44" t="s">
        <v>48</v>
      </c>
      <c r="AU1291" t="s">
        <v>108</v>
      </c>
      <c r="AV1291" t="s">
        <v>3646</v>
      </c>
      <c r="AW1291" t="s">
        <v>3646</v>
      </c>
      <c r="AX1291" t="s">
        <v>3648</v>
      </c>
      <c r="AY1291" t="s">
        <v>3646</v>
      </c>
      <c r="AZ1291" t="s">
        <v>3647</v>
      </c>
      <c r="BA1291" t="s">
        <v>3630</v>
      </c>
      <c r="BB1291"/>
    </row>
    <row r="1292" spans="1:54" s="10" customFormat="1" x14ac:dyDescent="0.45">
      <c r="A1292" s="9">
        <v>45749.528969907413</v>
      </c>
      <c r="B1292" s="10">
        <v>412819044</v>
      </c>
      <c r="C1292" s="10" t="s">
        <v>3565</v>
      </c>
      <c r="D1292" s="10">
        <v>1</v>
      </c>
      <c r="E1292" s="10" t="s">
        <v>51</v>
      </c>
      <c r="F1292" s="10" t="s">
        <v>836</v>
      </c>
      <c r="G1292" s="10">
        <v>3911</v>
      </c>
      <c r="H1292" s="10" t="s">
        <v>1801</v>
      </c>
      <c r="I1292" s="10">
        <v>2000</v>
      </c>
      <c r="J1292" s="10" t="s">
        <v>3036</v>
      </c>
      <c r="K1292" s="10" t="s">
        <v>3037</v>
      </c>
      <c r="L1292" s="10" t="s">
        <v>3038</v>
      </c>
      <c r="M1292" s="10" t="s">
        <v>39</v>
      </c>
      <c r="N1292" s="10" t="s">
        <v>77</v>
      </c>
      <c r="O1292" s="10" t="s">
        <v>568</v>
      </c>
      <c r="P1292" s="10" t="s">
        <v>3044</v>
      </c>
      <c r="Q1292" s="10">
        <v>0</v>
      </c>
      <c r="R1292" s="10">
        <v>43.191661000000003</v>
      </c>
      <c r="S1292" s="10">
        <v>77.028859999999995</v>
      </c>
      <c r="T1292" s="10" t="s">
        <v>3045</v>
      </c>
      <c r="U1292" s="10" t="s">
        <v>3046</v>
      </c>
      <c r="V1292" s="10" t="s">
        <v>106</v>
      </c>
      <c r="X1292" s="10">
        <v>1000</v>
      </c>
      <c r="Y1292" s="10">
        <v>1997</v>
      </c>
      <c r="Z1292" s="10">
        <v>8</v>
      </c>
      <c r="AA1292" s="10">
        <v>5</v>
      </c>
      <c r="AB1292" s="10">
        <v>1997</v>
      </c>
      <c r="AC1292" s="10">
        <v>8</v>
      </c>
      <c r="AD1292" s="10">
        <v>13</v>
      </c>
      <c r="AG1292" s="10" t="s">
        <v>613</v>
      </c>
      <c r="AI1292" s="10" t="s">
        <v>48</v>
      </c>
      <c r="AJ1292" s="10" t="s">
        <v>108</v>
      </c>
      <c r="AK1292" s="10" t="s">
        <v>117</v>
      </c>
      <c r="AL1292" s="10" t="b">
        <v>1</v>
      </c>
      <c r="AM1292" s="10" t="b">
        <v>0</v>
      </c>
      <c r="AP1292" t="s">
        <v>3631</v>
      </c>
      <c r="AQ1292" t="s">
        <v>3632</v>
      </c>
      <c r="AR1292" t="s">
        <v>3633</v>
      </c>
      <c r="AS1292" t="s">
        <v>3634</v>
      </c>
      <c r="AT1292" s="44" t="s">
        <v>48</v>
      </c>
      <c r="AU1292" t="s">
        <v>108</v>
      </c>
      <c r="AV1292" t="s">
        <v>3646</v>
      </c>
      <c r="AW1292" t="s">
        <v>3646</v>
      </c>
      <c r="AX1292" t="s">
        <v>3648</v>
      </c>
      <c r="AY1292" t="s">
        <v>3646</v>
      </c>
      <c r="AZ1292" t="s">
        <v>3647</v>
      </c>
      <c r="BA1292" t="s">
        <v>3630</v>
      </c>
      <c r="BB1292"/>
    </row>
    <row r="1293" spans="1:54" s="10" customFormat="1" x14ac:dyDescent="0.45">
      <c r="A1293" s="9">
        <v>45749.527002314819</v>
      </c>
      <c r="B1293" s="10">
        <v>412819044</v>
      </c>
      <c r="C1293" s="10" t="s">
        <v>3565</v>
      </c>
      <c r="D1293" s="10">
        <v>3</v>
      </c>
      <c r="E1293" s="10" t="s">
        <v>265</v>
      </c>
      <c r="F1293" s="10" t="s">
        <v>1809</v>
      </c>
      <c r="G1293" s="10">
        <v>3911</v>
      </c>
      <c r="H1293" s="10" t="s">
        <v>1801</v>
      </c>
      <c r="I1293" s="10">
        <v>2000</v>
      </c>
      <c r="J1293" s="10" t="s">
        <v>3036</v>
      </c>
      <c r="K1293" s="10" t="s">
        <v>3037</v>
      </c>
      <c r="L1293" s="10" t="s">
        <v>3038</v>
      </c>
      <c r="M1293" s="10" t="s">
        <v>39</v>
      </c>
      <c r="N1293" s="10" t="s">
        <v>77</v>
      </c>
      <c r="O1293" s="10" t="s">
        <v>852</v>
      </c>
      <c r="P1293" s="10" t="s">
        <v>1592</v>
      </c>
      <c r="Q1293" s="10">
        <v>0</v>
      </c>
      <c r="R1293" s="10">
        <v>43.211384000000002</v>
      </c>
      <c r="S1293" s="10">
        <v>76.911674000000005</v>
      </c>
      <c r="T1293" s="10" t="s">
        <v>3099</v>
      </c>
      <c r="U1293" s="10" t="s">
        <v>3100</v>
      </c>
      <c r="V1293" s="10" t="s">
        <v>106</v>
      </c>
      <c r="X1293" s="10">
        <v>500</v>
      </c>
      <c r="Y1293" s="10">
        <v>1997</v>
      </c>
      <c r="Z1293" s="10">
        <v>6</v>
      </c>
      <c r="AA1293" s="10">
        <v>5</v>
      </c>
      <c r="AB1293" s="10">
        <v>1997</v>
      </c>
      <c r="AC1293" s="10">
        <v>6</v>
      </c>
      <c r="AD1293" s="10">
        <v>26</v>
      </c>
      <c r="AG1293" s="10" t="s">
        <v>613</v>
      </c>
      <c r="AI1293" s="10" t="s">
        <v>48</v>
      </c>
      <c r="AJ1293" s="10" t="s">
        <v>108</v>
      </c>
      <c r="AK1293" s="10" t="s">
        <v>117</v>
      </c>
      <c r="AL1293" s="10" t="b">
        <v>1</v>
      </c>
      <c r="AM1293" s="10" t="b">
        <v>0</v>
      </c>
      <c r="AP1293" t="s">
        <v>3631</v>
      </c>
      <c r="AQ1293" t="s">
        <v>3632</v>
      </c>
      <c r="AR1293" t="s">
        <v>3633</v>
      </c>
      <c r="AS1293" t="s">
        <v>3634</v>
      </c>
      <c r="AT1293" s="44" t="s">
        <v>48</v>
      </c>
      <c r="AU1293" t="s">
        <v>108</v>
      </c>
      <c r="AV1293" t="s">
        <v>3646</v>
      </c>
      <c r="AW1293" t="s">
        <v>3646</v>
      </c>
      <c r="AX1293" t="s">
        <v>3648</v>
      </c>
      <c r="AY1293" t="s">
        <v>3646</v>
      </c>
      <c r="AZ1293" t="s">
        <v>3647</v>
      </c>
      <c r="BA1293" t="s">
        <v>3630</v>
      </c>
      <c r="BB1293"/>
    </row>
    <row r="1294" spans="1:54" s="10" customFormat="1" x14ac:dyDescent="0.45">
      <c r="A1294" s="9">
        <v>45749.526180555556</v>
      </c>
      <c r="B1294" s="10">
        <v>412819044</v>
      </c>
      <c r="C1294" s="10" t="s">
        <v>3565</v>
      </c>
      <c r="D1294" s="10">
        <v>20</v>
      </c>
      <c r="E1294" s="10" t="s">
        <v>3121</v>
      </c>
      <c r="F1294" s="10" t="s">
        <v>836</v>
      </c>
      <c r="G1294" s="10">
        <v>3911</v>
      </c>
      <c r="H1294" s="10" t="s">
        <v>1801</v>
      </c>
      <c r="I1294" s="10">
        <v>2000</v>
      </c>
      <c r="J1294" s="10" t="s">
        <v>3036</v>
      </c>
      <c r="K1294" s="10" t="s">
        <v>3037</v>
      </c>
      <c r="L1294" s="10" t="s">
        <v>3038</v>
      </c>
      <c r="M1294" s="10" t="s">
        <v>39</v>
      </c>
      <c r="N1294" s="10" t="s">
        <v>77</v>
      </c>
      <c r="O1294" s="10" t="s">
        <v>852</v>
      </c>
      <c r="P1294" s="10" t="s">
        <v>1592</v>
      </c>
      <c r="Q1294" s="10">
        <v>0</v>
      </c>
      <c r="R1294" s="10">
        <v>43.211384000000002</v>
      </c>
      <c r="S1294" s="10">
        <v>76.911674000000005</v>
      </c>
      <c r="T1294" s="10" t="s">
        <v>3099</v>
      </c>
      <c r="U1294" s="10" t="s">
        <v>3100</v>
      </c>
      <c r="V1294" s="10" t="s">
        <v>106</v>
      </c>
      <c r="X1294" s="10">
        <v>500</v>
      </c>
      <c r="Y1294" s="10">
        <v>1996</v>
      </c>
      <c r="Z1294" s="10">
        <v>5</v>
      </c>
      <c r="AA1294" s="10">
        <v>19</v>
      </c>
      <c r="AB1294" s="10">
        <v>1996</v>
      </c>
      <c r="AC1294" s="10">
        <v>5</v>
      </c>
      <c r="AD1294" s="10">
        <v>20</v>
      </c>
      <c r="AG1294" s="10" t="s">
        <v>613</v>
      </c>
      <c r="AI1294" s="10" t="s">
        <v>48</v>
      </c>
      <c r="AJ1294" s="10" t="s">
        <v>108</v>
      </c>
      <c r="AK1294" s="10" t="s">
        <v>117</v>
      </c>
      <c r="AL1294" s="10" t="b">
        <v>1</v>
      </c>
      <c r="AM1294" s="10" t="b">
        <v>0</v>
      </c>
      <c r="AP1294" t="s">
        <v>3631</v>
      </c>
      <c r="AQ1294" t="s">
        <v>3632</v>
      </c>
      <c r="AR1294" t="s">
        <v>3633</v>
      </c>
      <c r="AS1294" t="s">
        <v>3634</v>
      </c>
      <c r="AT1294" s="44" t="s">
        <v>48</v>
      </c>
      <c r="AU1294" t="s">
        <v>108</v>
      </c>
      <c r="AV1294" t="s">
        <v>3646</v>
      </c>
      <c r="AW1294" t="s">
        <v>3646</v>
      </c>
      <c r="AX1294" t="s">
        <v>3648</v>
      </c>
      <c r="AY1294" t="s">
        <v>3646</v>
      </c>
      <c r="AZ1294" t="s">
        <v>3647</v>
      </c>
      <c r="BA1294" t="s">
        <v>3630</v>
      </c>
      <c r="BB1294"/>
    </row>
    <row r="1295" spans="1:54" s="10" customFormat="1" x14ac:dyDescent="0.45">
      <c r="A1295" s="9">
        <v>45749.525289351848</v>
      </c>
      <c r="B1295" s="10">
        <v>412819044</v>
      </c>
      <c r="C1295" s="10" t="s">
        <v>3565</v>
      </c>
      <c r="D1295" s="10">
        <v>1</v>
      </c>
      <c r="E1295" s="10" t="s">
        <v>51</v>
      </c>
      <c r="F1295" s="10" t="s">
        <v>836</v>
      </c>
      <c r="G1295" s="10">
        <v>3911</v>
      </c>
      <c r="H1295" s="10" t="s">
        <v>1801</v>
      </c>
      <c r="I1295" s="10">
        <v>2000</v>
      </c>
      <c r="J1295" s="10" t="s">
        <v>3036</v>
      </c>
      <c r="K1295" s="10" t="s">
        <v>3037</v>
      </c>
      <c r="L1295" s="10" t="s">
        <v>3038</v>
      </c>
      <c r="M1295" s="10" t="s">
        <v>39</v>
      </c>
      <c r="N1295" s="10" t="s">
        <v>77</v>
      </c>
      <c r="O1295" s="10" t="s">
        <v>852</v>
      </c>
      <c r="P1295" s="10" t="s">
        <v>1592</v>
      </c>
      <c r="Q1295" s="10">
        <v>0</v>
      </c>
      <c r="R1295" s="10">
        <v>43.211384000000002</v>
      </c>
      <c r="S1295" s="10">
        <v>76.911674000000005</v>
      </c>
      <c r="T1295" s="10" t="s">
        <v>3099</v>
      </c>
      <c r="U1295" s="10" t="s">
        <v>3100</v>
      </c>
      <c r="V1295" s="10" t="s">
        <v>106</v>
      </c>
      <c r="X1295" s="10">
        <v>500</v>
      </c>
      <c r="Y1295" s="10">
        <v>1995</v>
      </c>
      <c r="Z1295" s="10">
        <v>7</v>
      </c>
      <c r="AA1295" s="10">
        <v>25</v>
      </c>
      <c r="AG1295" s="10" t="s">
        <v>613</v>
      </c>
      <c r="AI1295" s="10" t="s">
        <v>48</v>
      </c>
      <c r="AJ1295" s="10" t="s">
        <v>108</v>
      </c>
      <c r="AK1295" s="10" t="s">
        <v>117</v>
      </c>
      <c r="AL1295" s="10" t="b">
        <v>1</v>
      </c>
      <c r="AM1295" s="10" t="b">
        <v>0</v>
      </c>
      <c r="AP1295" t="s">
        <v>3631</v>
      </c>
      <c r="AQ1295" t="s">
        <v>3632</v>
      </c>
      <c r="AR1295" t="s">
        <v>3633</v>
      </c>
      <c r="AS1295" t="s">
        <v>3634</v>
      </c>
      <c r="AT1295" s="44" t="s">
        <v>48</v>
      </c>
      <c r="AU1295" t="s">
        <v>108</v>
      </c>
      <c r="AV1295" t="s">
        <v>3646</v>
      </c>
      <c r="AW1295" t="s">
        <v>3646</v>
      </c>
      <c r="AX1295" t="s">
        <v>3648</v>
      </c>
      <c r="AY1295" t="s">
        <v>3646</v>
      </c>
      <c r="AZ1295" t="s">
        <v>3647</v>
      </c>
      <c r="BA1295" t="s">
        <v>3630</v>
      </c>
      <c r="BB1295"/>
    </row>
    <row r="1296" spans="1:54" s="10" customFormat="1" x14ac:dyDescent="0.45">
      <c r="A1296" s="9">
        <v>45749.519976851851</v>
      </c>
      <c r="B1296" s="10">
        <v>412819044</v>
      </c>
      <c r="C1296" s="10" t="s">
        <v>3565</v>
      </c>
      <c r="D1296" s="10">
        <v>1</v>
      </c>
      <c r="E1296" s="10" t="s">
        <v>51</v>
      </c>
      <c r="F1296" s="10" t="s">
        <v>3122</v>
      </c>
      <c r="G1296" s="10">
        <v>3911</v>
      </c>
      <c r="H1296" s="10" t="s">
        <v>1801</v>
      </c>
      <c r="I1296" s="10">
        <v>2000</v>
      </c>
      <c r="J1296" s="10" t="s">
        <v>3036</v>
      </c>
      <c r="K1296" s="10" t="s">
        <v>3037</v>
      </c>
      <c r="L1296" s="10" t="s">
        <v>3038</v>
      </c>
      <c r="M1296" s="10" t="s">
        <v>39</v>
      </c>
      <c r="N1296" s="10" t="s">
        <v>77</v>
      </c>
      <c r="O1296" s="10" t="s">
        <v>568</v>
      </c>
      <c r="P1296" s="10" t="s">
        <v>3044</v>
      </c>
      <c r="Q1296" s="10">
        <v>0</v>
      </c>
      <c r="R1296" s="10">
        <v>43.191661000000003</v>
      </c>
      <c r="S1296" s="10">
        <v>77.028859999999995</v>
      </c>
      <c r="T1296" s="10" t="s">
        <v>3045</v>
      </c>
      <c r="U1296" s="10" t="s">
        <v>3046</v>
      </c>
      <c r="V1296" s="10" t="s">
        <v>106</v>
      </c>
      <c r="X1296" s="10">
        <v>1000</v>
      </c>
      <c r="Y1296" s="10">
        <v>1997</v>
      </c>
      <c r="Z1296" s="10">
        <v>8</v>
      </c>
      <c r="AA1296" s="10">
        <v>5</v>
      </c>
      <c r="AB1296" s="10">
        <v>1997</v>
      </c>
      <c r="AC1296" s="10">
        <v>8</v>
      </c>
      <c r="AD1296" s="10">
        <v>13</v>
      </c>
      <c r="AG1296" s="10" t="s">
        <v>613</v>
      </c>
      <c r="AI1296" s="10" t="s">
        <v>48</v>
      </c>
      <c r="AJ1296" s="10" t="s">
        <v>141</v>
      </c>
      <c r="AK1296" s="10" t="s">
        <v>152</v>
      </c>
      <c r="AL1296" s="10" t="b">
        <v>1</v>
      </c>
      <c r="AM1296" s="10" t="b">
        <v>0</v>
      </c>
      <c r="AP1296" t="s">
        <v>3631</v>
      </c>
      <c r="AQ1296" t="s">
        <v>3632</v>
      </c>
      <c r="AR1296" t="s">
        <v>3633</v>
      </c>
      <c r="AS1296" t="s">
        <v>3634</v>
      </c>
      <c r="AT1296" s="44" t="s">
        <v>48</v>
      </c>
      <c r="AU1296" t="s">
        <v>141</v>
      </c>
      <c r="AV1296" t="s">
        <v>3655</v>
      </c>
      <c r="AW1296" t="s">
        <v>3655</v>
      </c>
      <c r="AX1296" t="s">
        <v>3657</v>
      </c>
      <c r="AY1296" t="s">
        <v>3655</v>
      </c>
      <c r="AZ1296" t="s">
        <v>3656</v>
      </c>
      <c r="BA1296" t="s">
        <v>3630</v>
      </c>
      <c r="BB1296"/>
    </row>
    <row r="1297" spans="1:54" s="12" customFormat="1" x14ac:dyDescent="0.45">
      <c r="A1297" s="11">
        <v>45749.519016203703</v>
      </c>
      <c r="B1297" s="12">
        <v>950994899</v>
      </c>
      <c r="C1297" s="12" t="s">
        <v>3568</v>
      </c>
      <c r="D1297" s="12">
        <v>1</v>
      </c>
      <c r="E1297" s="12" t="s">
        <v>51</v>
      </c>
      <c r="G1297" s="12">
        <v>4907</v>
      </c>
      <c r="H1297" s="12" t="s">
        <v>2869</v>
      </c>
      <c r="I1297" s="12">
        <v>2004</v>
      </c>
      <c r="J1297" s="12" t="s">
        <v>2870</v>
      </c>
      <c r="K1297" s="12" t="s">
        <v>2871</v>
      </c>
      <c r="L1297" s="12" t="s">
        <v>2872</v>
      </c>
      <c r="M1297" s="12" t="s">
        <v>1277</v>
      </c>
      <c r="N1297" s="12" t="s">
        <v>77</v>
      </c>
      <c r="O1297" s="12" t="s">
        <v>1557</v>
      </c>
      <c r="P1297" s="12" t="s">
        <v>2873</v>
      </c>
      <c r="Q1297" s="12">
        <v>0</v>
      </c>
      <c r="R1297" s="12">
        <v>43.635579999999997</v>
      </c>
      <c r="S1297" s="12">
        <v>79.372935999999996</v>
      </c>
      <c r="T1297" s="12" t="s">
        <v>3123</v>
      </c>
      <c r="U1297" s="12" t="s">
        <v>3124</v>
      </c>
      <c r="V1297" s="12" t="s">
        <v>106</v>
      </c>
      <c r="X1297" s="12">
        <v>5000</v>
      </c>
      <c r="Y1297" s="12">
        <v>2001</v>
      </c>
      <c r="Z1297" s="12">
        <v>5</v>
      </c>
      <c r="AA1297" s="12">
        <v>29</v>
      </c>
      <c r="AB1297" s="12">
        <v>2001</v>
      </c>
      <c r="AC1297" s="12">
        <v>5</v>
      </c>
      <c r="AD1297" s="12">
        <v>31</v>
      </c>
      <c r="AE1297" s="12" t="s">
        <v>2874</v>
      </c>
      <c r="AG1297" s="12" t="s">
        <v>2404</v>
      </c>
      <c r="AI1297" s="12" t="s">
        <v>229</v>
      </c>
      <c r="AJ1297" s="12" t="s">
        <v>1966</v>
      </c>
      <c r="AK1297" s="12" t="s">
        <v>3125</v>
      </c>
      <c r="AL1297" s="12" t="b">
        <v>1</v>
      </c>
      <c r="AM1297" s="12" t="b">
        <v>1</v>
      </c>
      <c r="AN1297" s="12" t="s">
        <v>462</v>
      </c>
      <c r="AP1297" t="s">
        <v>3631</v>
      </c>
      <c r="AQ1297" t="s">
        <v>3632</v>
      </c>
      <c r="AR1297" t="s">
        <v>3633</v>
      </c>
      <c r="AS1297" t="s">
        <v>3634</v>
      </c>
      <c r="AT1297" s="28" t="s">
        <v>229</v>
      </c>
      <c r="AU1297" t="s">
        <v>1966</v>
      </c>
      <c r="AV1297" t="s">
        <v>4602</v>
      </c>
      <c r="AW1297" t="s">
        <v>4602</v>
      </c>
      <c r="AX1297" t="s">
        <v>4571</v>
      </c>
      <c r="AY1297" t="s">
        <v>4602</v>
      </c>
      <c r="AZ1297" t="s">
        <v>4603</v>
      </c>
      <c r="BA1297" t="s">
        <v>3630</v>
      </c>
      <c r="BB1297" t="s">
        <v>4724</v>
      </c>
    </row>
    <row r="1298" spans="1:54" s="12" customFormat="1" x14ac:dyDescent="0.45">
      <c r="A1298" s="11">
        <v>45749.517037037032</v>
      </c>
      <c r="B1298" s="12">
        <v>412819044</v>
      </c>
      <c r="C1298" s="12" t="s">
        <v>3565</v>
      </c>
      <c r="D1298" s="12">
        <v>3</v>
      </c>
      <c r="E1298" s="12" t="s">
        <v>153</v>
      </c>
      <c r="F1298" s="12" t="s">
        <v>3122</v>
      </c>
      <c r="G1298" s="12">
        <v>3911</v>
      </c>
      <c r="H1298" s="12" t="s">
        <v>1801</v>
      </c>
      <c r="I1298" s="12">
        <v>2000</v>
      </c>
      <c r="J1298" s="12" t="s">
        <v>3036</v>
      </c>
      <c r="K1298" s="12" t="s">
        <v>3037</v>
      </c>
      <c r="L1298" s="12" t="s">
        <v>3038</v>
      </c>
      <c r="M1298" s="12" t="s">
        <v>39</v>
      </c>
      <c r="N1298" s="12" t="s">
        <v>77</v>
      </c>
      <c r="O1298" s="12" t="s">
        <v>893</v>
      </c>
      <c r="P1298" s="12" t="s">
        <v>1788</v>
      </c>
      <c r="Q1298" s="12">
        <v>0</v>
      </c>
      <c r="R1298" s="12">
        <v>43.166859000000002</v>
      </c>
      <c r="S1298" s="12">
        <v>76.408816000000002</v>
      </c>
      <c r="T1298" s="12" t="s">
        <v>1789</v>
      </c>
      <c r="U1298" s="12" t="s">
        <v>1790</v>
      </c>
      <c r="V1298" s="12" t="s">
        <v>106</v>
      </c>
      <c r="X1298" s="12">
        <v>1500</v>
      </c>
      <c r="Y1298" s="12">
        <v>1995</v>
      </c>
      <c r="Z1298" s="12">
        <v>4</v>
      </c>
      <c r="AA1298" s="12">
        <v>29</v>
      </c>
      <c r="AB1298" s="12">
        <v>1995</v>
      </c>
      <c r="AC1298" s="12">
        <v>5</v>
      </c>
      <c r="AD1298" s="12">
        <v>1</v>
      </c>
      <c r="AG1298" s="12" t="s">
        <v>566</v>
      </c>
      <c r="AI1298" s="12" t="s">
        <v>48</v>
      </c>
      <c r="AJ1298" s="12" t="s">
        <v>141</v>
      </c>
      <c r="AK1298" s="12" t="s">
        <v>152</v>
      </c>
      <c r="AL1298" s="12" t="b">
        <v>1</v>
      </c>
      <c r="AM1298" s="12" t="b">
        <v>0</v>
      </c>
      <c r="AP1298" t="s">
        <v>3631</v>
      </c>
      <c r="AQ1298" t="s">
        <v>3632</v>
      </c>
      <c r="AR1298" t="s">
        <v>3633</v>
      </c>
      <c r="AS1298" t="s">
        <v>3634</v>
      </c>
      <c r="AT1298" s="44" t="s">
        <v>48</v>
      </c>
      <c r="AU1298" t="s">
        <v>141</v>
      </c>
      <c r="AV1298" t="s">
        <v>3655</v>
      </c>
      <c r="AW1298" t="s">
        <v>3655</v>
      </c>
      <c r="AX1298" t="s">
        <v>3657</v>
      </c>
      <c r="AY1298" t="s">
        <v>3655</v>
      </c>
      <c r="AZ1298" t="s">
        <v>3656</v>
      </c>
      <c r="BA1298" t="s">
        <v>3630</v>
      </c>
      <c r="BB1298"/>
    </row>
    <row r="1299" spans="1:54" s="12" customFormat="1" x14ac:dyDescent="0.45">
      <c r="A1299" s="11">
        <v>45749.515127314808</v>
      </c>
      <c r="B1299" s="12">
        <v>412819044</v>
      </c>
      <c r="C1299" s="12" t="s">
        <v>3565</v>
      </c>
      <c r="D1299" s="12">
        <v>1</v>
      </c>
      <c r="E1299" s="12" t="s">
        <v>51</v>
      </c>
      <c r="F1299" s="12" t="s">
        <v>3126</v>
      </c>
      <c r="G1299" s="12">
        <v>3911</v>
      </c>
      <c r="H1299" s="12" t="s">
        <v>1801</v>
      </c>
      <c r="I1299" s="12">
        <v>2000</v>
      </c>
      <c r="J1299" s="12" t="s">
        <v>3036</v>
      </c>
      <c r="K1299" s="12" t="s">
        <v>3037</v>
      </c>
      <c r="L1299" s="12" t="s">
        <v>3038</v>
      </c>
      <c r="M1299" s="12" t="s">
        <v>39</v>
      </c>
      <c r="N1299" s="12" t="s">
        <v>77</v>
      </c>
      <c r="O1299" s="12" t="s">
        <v>568</v>
      </c>
      <c r="P1299" s="12" t="s">
        <v>3064</v>
      </c>
      <c r="Q1299" s="12">
        <v>0</v>
      </c>
      <c r="R1299" s="12">
        <v>43.95</v>
      </c>
      <c r="S1299" s="12">
        <v>77.066666999999995</v>
      </c>
      <c r="T1299" s="12" t="s">
        <v>3065</v>
      </c>
      <c r="U1299" s="12" t="s">
        <v>886</v>
      </c>
      <c r="V1299" s="12" t="s">
        <v>44</v>
      </c>
      <c r="Y1299" s="12">
        <v>1996</v>
      </c>
      <c r="Z1299" s="12">
        <v>5</v>
      </c>
      <c r="AA1299" s="12">
        <v>13</v>
      </c>
      <c r="AB1299" s="12">
        <v>1996</v>
      </c>
      <c r="AC1299" s="12">
        <v>5</v>
      </c>
      <c r="AD1299" s="12">
        <v>17</v>
      </c>
      <c r="AG1299" s="12" t="s">
        <v>566</v>
      </c>
      <c r="AI1299" s="12" t="s">
        <v>48</v>
      </c>
      <c r="AJ1299" s="12" t="s">
        <v>141</v>
      </c>
      <c r="AK1299" s="12" t="s">
        <v>152</v>
      </c>
      <c r="AL1299" s="12" t="b">
        <v>1</v>
      </c>
      <c r="AM1299" s="12" t="b">
        <v>0</v>
      </c>
      <c r="AP1299" t="s">
        <v>3631</v>
      </c>
      <c r="AQ1299" t="s">
        <v>3632</v>
      </c>
      <c r="AR1299" t="s">
        <v>3633</v>
      </c>
      <c r="AS1299" t="s">
        <v>3634</v>
      </c>
      <c r="AT1299" s="44" t="s">
        <v>48</v>
      </c>
      <c r="AU1299" t="s">
        <v>141</v>
      </c>
      <c r="AV1299" t="s">
        <v>3655</v>
      </c>
      <c r="AW1299" t="s">
        <v>3655</v>
      </c>
      <c r="AX1299" t="s">
        <v>3657</v>
      </c>
      <c r="AY1299" t="s">
        <v>3655</v>
      </c>
      <c r="AZ1299" t="s">
        <v>3656</v>
      </c>
      <c r="BA1299" t="s">
        <v>3630</v>
      </c>
      <c r="BB1299"/>
    </row>
    <row r="1300" spans="1:54" s="26" customFormat="1" x14ac:dyDescent="0.45">
      <c r="A1300" s="25">
        <v>45749.508958333332</v>
      </c>
      <c r="B1300" s="26">
        <v>950994899</v>
      </c>
      <c r="C1300" s="26" t="s">
        <v>3568</v>
      </c>
      <c r="D1300" s="26">
        <v>1</v>
      </c>
      <c r="E1300" s="26" t="s">
        <v>65</v>
      </c>
      <c r="G1300" s="26">
        <v>3902</v>
      </c>
      <c r="H1300" s="26" t="s">
        <v>167</v>
      </c>
      <c r="I1300" s="26">
        <v>2003</v>
      </c>
      <c r="J1300" s="26" t="s">
        <v>3133</v>
      </c>
      <c r="K1300" s="26" t="s">
        <v>3134</v>
      </c>
      <c r="L1300" s="26" t="s">
        <v>3135</v>
      </c>
      <c r="M1300" s="26" t="s">
        <v>1277</v>
      </c>
      <c r="N1300" s="26" t="s">
        <v>77</v>
      </c>
      <c r="O1300" s="26" t="s">
        <v>893</v>
      </c>
      <c r="P1300" s="26" t="s">
        <v>3127</v>
      </c>
      <c r="Q1300" s="26">
        <v>0</v>
      </c>
      <c r="R1300" s="26">
        <v>43.331600000000002</v>
      </c>
      <c r="S1300" s="26">
        <v>75.841385000000002</v>
      </c>
      <c r="T1300" s="26" t="s">
        <v>3128</v>
      </c>
      <c r="U1300" s="26" t="s">
        <v>3129</v>
      </c>
      <c r="V1300" s="26" t="s">
        <v>106</v>
      </c>
      <c r="X1300" s="26">
        <v>1000</v>
      </c>
      <c r="Y1300" s="26">
        <v>1991</v>
      </c>
      <c r="Z1300" s="26">
        <v>5</v>
      </c>
      <c r="AA1300" s="26">
        <v>13</v>
      </c>
      <c r="AG1300" s="26" t="s">
        <v>3130</v>
      </c>
      <c r="AI1300" s="26" t="s">
        <v>48</v>
      </c>
      <c r="AJ1300" s="26" t="s">
        <v>3131</v>
      </c>
      <c r="AK1300" s="26" t="s">
        <v>3132</v>
      </c>
      <c r="AL1300" s="26" t="b">
        <v>1</v>
      </c>
      <c r="AM1300" s="26" t="b">
        <v>0</v>
      </c>
      <c r="AP1300" t="s">
        <v>3631</v>
      </c>
      <c r="AQ1300" t="s">
        <v>3632</v>
      </c>
      <c r="AR1300" t="s">
        <v>3633</v>
      </c>
      <c r="AS1300" t="s">
        <v>3634</v>
      </c>
      <c r="AT1300" s="44" t="s">
        <v>48</v>
      </c>
      <c r="AU1300" t="s">
        <v>3131</v>
      </c>
      <c r="AV1300" t="s">
        <v>4604</v>
      </c>
      <c r="AW1300" t="s">
        <v>4604</v>
      </c>
      <c r="AX1300" t="s">
        <v>4052</v>
      </c>
      <c r="AY1300" t="s">
        <v>4604</v>
      </c>
      <c r="AZ1300" t="s">
        <v>4605</v>
      </c>
      <c r="BA1300" t="s">
        <v>3630</v>
      </c>
      <c r="BB1300"/>
    </row>
    <row r="1301" spans="1:54" s="31" customFormat="1" x14ac:dyDescent="0.45">
      <c r="A1301" s="30">
        <v>45749.507094907407</v>
      </c>
      <c r="B1301" s="31">
        <v>950994899</v>
      </c>
      <c r="C1301" s="31" t="s">
        <v>3568</v>
      </c>
      <c r="D1301" s="31">
        <v>2</v>
      </c>
      <c r="E1301" s="31" t="s">
        <v>86</v>
      </c>
      <c r="G1301" s="31">
        <v>3902</v>
      </c>
      <c r="H1301" s="31" t="s">
        <v>167</v>
      </c>
      <c r="I1301" s="31">
        <v>2003</v>
      </c>
      <c r="J1301" s="31" t="s">
        <v>3133</v>
      </c>
      <c r="K1301" s="31" t="s">
        <v>3134</v>
      </c>
      <c r="L1301" s="31" t="s">
        <v>3135</v>
      </c>
      <c r="M1301" s="31" t="s">
        <v>1277</v>
      </c>
      <c r="N1301" s="31" t="s">
        <v>77</v>
      </c>
      <c r="O1301" s="31" t="s">
        <v>852</v>
      </c>
      <c r="P1301" s="31" t="s">
        <v>919</v>
      </c>
      <c r="Q1301" s="31">
        <v>0</v>
      </c>
      <c r="R1301" s="31">
        <v>43.299930000000003</v>
      </c>
      <c r="S1301" s="31">
        <v>76.906501000000006</v>
      </c>
      <c r="T1301" s="31" t="s">
        <v>3136</v>
      </c>
      <c r="U1301" s="31" t="s">
        <v>3137</v>
      </c>
      <c r="V1301" s="31" t="s">
        <v>106</v>
      </c>
      <c r="X1301" s="31">
        <v>10000</v>
      </c>
      <c r="Y1301" s="31">
        <v>1996</v>
      </c>
      <c r="Z1301" s="31">
        <v>5</v>
      </c>
      <c r="AA1301" s="31">
        <v>19</v>
      </c>
      <c r="AB1301" s="31">
        <v>1996</v>
      </c>
      <c r="AC1301" s="31">
        <v>5</v>
      </c>
      <c r="AD1301" s="31">
        <v>20</v>
      </c>
      <c r="AG1301" s="31" t="s">
        <v>501</v>
      </c>
      <c r="AI1301" s="31" t="s">
        <v>48</v>
      </c>
      <c r="AJ1301" s="31" t="s">
        <v>3131</v>
      </c>
      <c r="AK1301" s="31" t="s">
        <v>3132</v>
      </c>
      <c r="AL1301" s="31" t="b">
        <v>1</v>
      </c>
      <c r="AM1301" s="31" t="b">
        <v>0</v>
      </c>
      <c r="AP1301" t="s">
        <v>3631</v>
      </c>
      <c r="AQ1301" t="s">
        <v>3632</v>
      </c>
      <c r="AR1301" t="s">
        <v>3633</v>
      </c>
      <c r="AS1301" t="s">
        <v>3634</v>
      </c>
      <c r="AT1301" s="44" t="s">
        <v>48</v>
      </c>
      <c r="AU1301" t="s">
        <v>3131</v>
      </c>
      <c r="AV1301" t="s">
        <v>4604</v>
      </c>
      <c r="AW1301" t="s">
        <v>4604</v>
      </c>
      <c r="AX1301" t="s">
        <v>4052</v>
      </c>
      <c r="AY1301" t="s">
        <v>4604</v>
      </c>
      <c r="AZ1301" t="s">
        <v>4605</v>
      </c>
      <c r="BA1301" t="s">
        <v>3630</v>
      </c>
      <c r="BB1301"/>
    </row>
    <row r="1302" spans="1:54" s="26" customFormat="1" x14ac:dyDescent="0.45">
      <c r="A1302" s="25">
        <v>45749.505266203712</v>
      </c>
      <c r="B1302" s="26">
        <v>950994899</v>
      </c>
      <c r="C1302" s="26" t="s">
        <v>3568</v>
      </c>
      <c r="D1302" s="26">
        <v>1</v>
      </c>
      <c r="E1302" s="26" t="s">
        <v>65</v>
      </c>
      <c r="G1302" s="26">
        <v>3902</v>
      </c>
      <c r="H1302" s="26" t="s">
        <v>167</v>
      </c>
      <c r="I1302" s="26">
        <v>2003</v>
      </c>
      <c r="J1302" s="26" t="s">
        <v>3133</v>
      </c>
      <c r="K1302" s="26" t="s">
        <v>3134</v>
      </c>
      <c r="L1302" s="26" t="s">
        <v>3135</v>
      </c>
      <c r="M1302" s="26" t="s">
        <v>1277</v>
      </c>
      <c r="N1302" s="26" t="s">
        <v>77</v>
      </c>
      <c r="O1302" s="26" t="s">
        <v>852</v>
      </c>
      <c r="P1302" s="26" t="s">
        <v>1592</v>
      </c>
      <c r="Q1302" s="26">
        <v>0</v>
      </c>
      <c r="R1302" s="26">
        <v>43.221383000000003</v>
      </c>
      <c r="S1302" s="26">
        <v>76.921525000000003</v>
      </c>
      <c r="T1302" s="26" t="s">
        <v>1593</v>
      </c>
      <c r="U1302" s="26" t="s">
        <v>1594</v>
      </c>
      <c r="V1302" s="26" t="s">
        <v>106</v>
      </c>
      <c r="X1302" s="26">
        <v>800</v>
      </c>
      <c r="Y1302" s="26">
        <v>1997</v>
      </c>
      <c r="Z1302" s="26">
        <v>6</v>
      </c>
      <c r="AA1302" s="26">
        <v>8</v>
      </c>
      <c r="AG1302" s="26" t="s">
        <v>501</v>
      </c>
      <c r="AI1302" s="26" t="s">
        <v>48</v>
      </c>
      <c r="AJ1302" s="26" t="s">
        <v>3131</v>
      </c>
      <c r="AK1302" s="26" t="s">
        <v>3132</v>
      </c>
      <c r="AL1302" s="26" t="b">
        <v>1</v>
      </c>
      <c r="AM1302" s="26" t="b">
        <v>0</v>
      </c>
      <c r="AP1302" t="s">
        <v>3631</v>
      </c>
      <c r="AQ1302" t="s">
        <v>3632</v>
      </c>
      <c r="AR1302" t="s">
        <v>3633</v>
      </c>
      <c r="AS1302" t="s">
        <v>3634</v>
      </c>
      <c r="AT1302" s="44" t="s">
        <v>48</v>
      </c>
      <c r="AU1302" t="s">
        <v>3131</v>
      </c>
      <c r="AV1302" t="s">
        <v>4604</v>
      </c>
      <c r="AW1302" t="s">
        <v>4604</v>
      </c>
      <c r="AX1302" t="s">
        <v>4052</v>
      </c>
      <c r="AY1302" t="s">
        <v>4604</v>
      </c>
      <c r="AZ1302" t="s">
        <v>4605</v>
      </c>
      <c r="BA1302" t="s">
        <v>3630</v>
      </c>
      <c r="BB1302"/>
    </row>
    <row r="1303" spans="1:54" s="10" customFormat="1" x14ac:dyDescent="0.45">
      <c r="A1303" s="9">
        <v>45749.505231481482</v>
      </c>
      <c r="B1303" s="10">
        <v>412819044</v>
      </c>
      <c r="C1303" s="10" t="s">
        <v>3565</v>
      </c>
      <c r="D1303" s="10">
        <v>1</v>
      </c>
      <c r="E1303" s="10" t="s">
        <v>51</v>
      </c>
      <c r="F1303" s="10" t="s">
        <v>577</v>
      </c>
      <c r="G1303" s="10">
        <v>3911</v>
      </c>
      <c r="H1303" s="10" t="s">
        <v>1801</v>
      </c>
      <c r="I1303" s="10">
        <v>2000</v>
      </c>
      <c r="J1303" s="10" t="s">
        <v>3036</v>
      </c>
      <c r="K1303" s="10" t="s">
        <v>3037</v>
      </c>
      <c r="L1303" s="10" t="s">
        <v>3038</v>
      </c>
      <c r="M1303" s="10" t="s">
        <v>39</v>
      </c>
      <c r="N1303" s="10" t="s">
        <v>77</v>
      </c>
      <c r="O1303" s="10" t="s">
        <v>883</v>
      </c>
      <c r="P1303" s="10" t="s">
        <v>3051</v>
      </c>
      <c r="Q1303" s="10">
        <v>0</v>
      </c>
      <c r="R1303" s="10">
        <v>43.984945000000003</v>
      </c>
      <c r="S1303" s="10">
        <v>77.295902999999996</v>
      </c>
      <c r="T1303" s="10" t="s">
        <v>3138</v>
      </c>
      <c r="U1303" s="10" t="s">
        <v>3139</v>
      </c>
      <c r="V1303" s="10" t="s">
        <v>106</v>
      </c>
      <c r="X1303" s="10">
        <v>500</v>
      </c>
      <c r="Y1303" s="10">
        <v>1996</v>
      </c>
      <c r="Z1303" s="10">
        <v>5</v>
      </c>
      <c r="AA1303" s="10">
        <v>7</v>
      </c>
      <c r="AB1303" s="10">
        <v>1996</v>
      </c>
      <c r="AC1303" s="10">
        <v>7</v>
      </c>
      <c r="AD1303" s="10">
        <v>2</v>
      </c>
      <c r="AG1303" s="10" t="s">
        <v>566</v>
      </c>
      <c r="AI1303" s="10" t="s">
        <v>48</v>
      </c>
      <c r="AJ1303" s="10" t="s">
        <v>49</v>
      </c>
      <c r="AK1303" s="10" t="s">
        <v>3140</v>
      </c>
      <c r="AL1303" s="10" t="b">
        <v>1</v>
      </c>
      <c r="AM1303" s="10" t="b">
        <v>0</v>
      </c>
      <c r="AP1303" t="s">
        <v>3631</v>
      </c>
      <c r="AQ1303" t="s">
        <v>3632</v>
      </c>
      <c r="AR1303" t="s">
        <v>3633</v>
      </c>
      <c r="AS1303" t="s">
        <v>3634</v>
      </c>
      <c r="AT1303" s="44" t="s">
        <v>48</v>
      </c>
      <c r="AU1303" t="s">
        <v>49</v>
      </c>
      <c r="AV1303" t="s">
        <v>4606</v>
      </c>
      <c r="AW1303" t="s">
        <v>4606</v>
      </c>
      <c r="AX1303" t="s">
        <v>4608</v>
      </c>
      <c r="AY1303" t="s">
        <v>4606</v>
      </c>
      <c r="AZ1303" t="s">
        <v>4607</v>
      </c>
      <c r="BA1303" t="s">
        <v>3630</v>
      </c>
      <c r="BB1303" t="s">
        <v>4686</v>
      </c>
    </row>
    <row r="1304" spans="1:54" s="10" customFormat="1" x14ac:dyDescent="0.45">
      <c r="A1304" s="9">
        <v>45749.489664351851</v>
      </c>
      <c r="B1304" s="10">
        <v>412819044</v>
      </c>
      <c r="C1304" s="10" t="s">
        <v>3565</v>
      </c>
      <c r="D1304" s="10">
        <v>1</v>
      </c>
      <c r="E1304" s="10" t="s">
        <v>65</v>
      </c>
      <c r="F1304" s="10" t="s">
        <v>1809</v>
      </c>
      <c r="G1304" s="10">
        <v>3911</v>
      </c>
      <c r="H1304" s="10" t="s">
        <v>1801</v>
      </c>
      <c r="I1304" s="10">
        <v>2000</v>
      </c>
      <c r="J1304" s="10" t="s">
        <v>3036</v>
      </c>
      <c r="K1304" s="10" t="s">
        <v>3037</v>
      </c>
      <c r="L1304" s="10" t="s">
        <v>3038</v>
      </c>
      <c r="M1304" s="10" t="s">
        <v>39</v>
      </c>
      <c r="N1304" s="10" t="s">
        <v>77</v>
      </c>
      <c r="O1304" s="10" t="s">
        <v>893</v>
      </c>
      <c r="P1304" s="10" t="s">
        <v>3050</v>
      </c>
      <c r="Q1304" s="10">
        <v>0</v>
      </c>
      <c r="R1304" s="10">
        <v>43.166859000000002</v>
      </c>
      <c r="S1304" s="10">
        <v>76.408816000000002</v>
      </c>
      <c r="T1304" s="10" t="s">
        <v>1789</v>
      </c>
      <c r="U1304" s="10" t="s">
        <v>1790</v>
      </c>
      <c r="V1304" s="10" t="s">
        <v>106</v>
      </c>
      <c r="X1304" s="10">
        <v>3000</v>
      </c>
      <c r="Y1304" s="10">
        <v>1999</v>
      </c>
      <c r="Z1304" s="10">
        <v>4</v>
      </c>
      <c r="AA1304" s="10">
        <v>18</v>
      </c>
      <c r="AG1304" s="10" t="s">
        <v>566</v>
      </c>
      <c r="AI1304" s="10" t="s">
        <v>48</v>
      </c>
      <c r="AJ1304" s="10" t="s">
        <v>970</v>
      </c>
      <c r="AK1304" s="10" t="s">
        <v>3141</v>
      </c>
      <c r="AL1304" s="10" t="b">
        <v>1</v>
      </c>
      <c r="AM1304" s="10" t="b">
        <v>0</v>
      </c>
      <c r="AP1304" t="s">
        <v>3631</v>
      </c>
      <c r="AQ1304" t="s">
        <v>3632</v>
      </c>
      <c r="AR1304" t="s">
        <v>3633</v>
      </c>
      <c r="AS1304" t="s">
        <v>3634</v>
      </c>
      <c r="AT1304" s="44" t="s">
        <v>48</v>
      </c>
      <c r="AU1304" t="s">
        <v>970</v>
      </c>
      <c r="AV1304" t="s">
        <v>3861</v>
      </c>
      <c r="AW1304" t="s">
        <v>3861</v>
      </c>
      <c r="AX1304" t="s">
        <v>3648</v>
      </c>
      <c r="AY1304" t="s">
        <v>3861</v>
      </c>
      <c r="AZ1304" t="s">
        <v>3860</v>
      </c>
      <c r="BA1304" t="s">
        <v>3630</v>
      </c>
      <c r="BB1304"/>
    </row>
    <row r="1305" spans="1:54" s="10" customFormat="1" x14ac:dyDescent="0.45">
      <c r="A1305" s="9">
        <v>45749.48609953704</v>
      </c>
      <c r="B1305" s="10">
        <v>412819044</v>
      </c>
      <c r="C1305" s="10" t="s">
        <v>3565</v>
      </c>
      <c r="D1305" s="10">
        <v>1</v>
      </c>
      <c r="E1305" s="10" t="s">
        <v>65</v>
      </c>
      <c r="F1305" s="10" t="s">
        <v>836</v>
      </c>
      <c r="G1305" s="10">
        <v>3911</v>
      </c>
      <c r="H1305" s="10" t="s">
        <v>1801</v>
      </c>
      <c r="I1305" s="10">
        <v>2000</v>
      </c>
      <c r="J1305" s="10" t="s">
        <v>3036</v>
      </c>
      <c r="K1305" s="10" t="s">
        <v>3037</v>
      </c>
      <c r="L1305" s="10" t="s">
        <v>3038</v>
      </c>
      <c r="M1305" s="10" t="s">
        <v>39</v>
      </c>
      <c r="N1305" s="10" t="s">
        <v>77</v>
      </c>
      <c r="O1305" s="10" t="s">
        <v>852</v>
      </c>
      <c r="P1305" s="10" t="s">
        <v>1592</v>
      </c>
      <c r="Q1305" s="10">
        <v>0</v>
      </c>
      <c r="R1305" s="10">
        <v>43.211384000000002</v>
      </c>
      <c r="S1305" s="10">
        <v>76.911674000000005</v>
      </c>
      <c r="T1305" s="10" t="s">
        <v>3099</v>
      </c>
      <c r="U1305" s="10" t="s">
        <v>3100</v>
      </c>
      <c r="V1305" s="10" t="s">
        <v>106</v>
      </c>
      <c r="X1305" s="10">
        <v>500</v>
      </c>
      <c r="Y1305" s="10">
        <v>1996</v>
      </c>
      <c r="Z1305" s="10">
        <v>5</v>
      </c>
      <c r="AA1305" s="10">
        <v>19</v>
      </c>
      <c r="AB1305" s="10">
        <v>1996</v>
      </c>
      <c r="AC1305" s="10">
        <v>5</v>
      </c>
      <c r="AD1305" s="10">
        <v>20</v>
      </c>
      <c r="AG1305" s="10" t="s">
        <v>613</v>
      </c>
      <c r="AI1305" s="10" t="s">
        <v>48</v>
      </c>
      <c r="AJ1305" s="10" t="s">
        <v>1030</v>
      </c>
      <c r="AK1305" s="10" t="s">
        <v>3142</v>
      </c>
      <c r="AL1305" s="10" t="b">
        <v>1</v>
      </c>
      <c r="AM1305" s="10" t="b">
        <v>0</v>
      </c>
      <c r="AP1305" t="s">
        <v>3631</v>
      </c>
      <c r="AQ1305" t="s">
        <v>3632</v>
      </c>
      <c r="AR1305" t="s">
        <v>3633</v>
      </c>
      <c r="AS1305" t="s">
        <v>3634</v>
      </c>
      <c r="AT1305" s="44" t="s">
        <v>48</v>
      </c>
      <c r="AU1305" t="s">
        <v>1030</v>
      </c>
      <c r="AV1305" t="s">
        <v>3896</v>
      </c>
      <c r="AW1305" t="s">
        <v>3896</v>
      </c>
      <c r="AX1305" t="s">
        <v>3897</v>
      </c>
      <c r="AY1305" t="s">
        <v>3896</v>
      </c>
      <c r="AZ1305" t="s">
        <v>3895</v>
      </c>
      <c r="BA1305" t="s">
        <v>3630</v>
      </c>
      <c r="BB1305"/>
    </row>
    <row r="1306" spans="1:54" s="10" customFormat="1" x14ac:dyDescent="0.45">
      <c r="A1306" s="9">
        <v>45749.485474537039</v>
      </c>
      <c r="B1306" s="10">
        <v>412819044</v>
      </c>
      <c r="C1306" s="10" t="s">
        <v>3565</v>
      </c>
      <c r="D1306" s="10">
        <v>1</v>
      </c>
      <c r="E1306" s="10" t="s">
        <v>65</v>
      </c>
      <c r="F1306" s="10" t="s">
        <v>836</v>
      </c>
      <c r="G1306" s="10">
        <v>3911</v>
      </c>
      <c r="H1306" s="10" t="s">
        <v>1801</v>
      </c>
      <c r="I1306" s="10">
        <v>2000</v>
      </c>
      <c r="J1306" s="10" t="s">
        <v>3036</v>
      </c>
      <c r="K1306" s="10" t="s">
        <v>3037</v>
      </c>
      <c r="L1306" s="10" t="s">
        <v>3038</v>
      </c>
      <c r="M1306" s="10" t="s">
        <v>39</v>
      </c>
      <c r="N1306" s="10" t="s">
        <v>77</v>
      </c>
      <c r="O1306" s="10" t="s">
        <v>852</v>
      </c>
      <c r="P1306" s="10" t="s">
        <v>1592</v>
      </c>
      <c r="Q1306" s="10">
        <v>0</v>
      </c>
      <c r="R1306" s="10">
        <v>43.211384000000002</v>
      </c>
      <c r="S1306" s="10">
        <v>76.911674000000005</v>
      </c>
      <c r="T1306" s="10" t="s">
        <v>3099</v>
      </c>
      <c r="U1306" s="10" t="s">
        <v>3100</v>
      </c>
      <c r="V1306" s="10" t="s">
        <v>106</v>
      </c>
      <c r="X1306" s="10">
        <v>500</v>
      </c>
      <c r="Y1306" s="10">
        <v>1995</v>
      </c>
      <c r="Z1306" s="10">
        <v>5</v>
      </c>
      <c r="AA1306" s="10">
        <v>27</v>
      </c>
      <c r="AG1306" s="10" t="s">
        <v>613</v>
      </c>
      <c r="AI1306" s="10" t="s">
        <v>48</v>
      </c>
      <c r="AJ1306" s="10" t="s">
        <v>1030</v>
      </c>
      <c r="AK1306" s="10" t="s">
        <v>3142</v>
      </c>
      <c r="AL1306" s="10" t="b">
        <v>1</v>
      </c>
      <c r="AM1306" s="10" t="b">
        <v>0</v>
      </c>
      <c r="AP1306" t="s">
        <v>3631</v>
      </c>
      <c r="AQ1306" t="s">
        <v>3632</v>
      </c>
      <c r="AR1306" t="s">
        <v>3633</v>
      </c>
      <c r="AS1306" t="s">
        <v>3634</v>
      </c>
      <c r="AT1306" s="44" t="s">
        <v>48</v>
      </c>
      <c r="AU1306" t="s">
        <v>1030</v>
      </c>
      <c r="AV1306" t="s">
        <v>3896</v>
      </c>
      <c r="AW1306" t="s">
        <v>3896</v>
      </c>
      <c r="AX1306" t="s">
        <v>3897</v>
      </c>
      <c r="AY1306" t="s">
        <v>3896</v>
      </c>
      <c r="AZ1306" t="s">
        <v>3895</v>
      </c>
      <c r="BA1306" t="s">
        <v>3630</v>
      </c>
      <c r="BB1306"/>
    </row>
    <row r="1307" spans="1:54" s="12" customFormat="1" x14ac:dyDescent="0.45">
      <c r="A1307" s="11">
        <v>45749.481921296298</v>
      </c>
      <c r="B1307" s="12">
        <v>950994899</v>
      </c>
      <c r="C1307" s="12" t="s">
        <v>3568</v>
      </c>
      <c r="D1307" s="12">
        <v>1</v>
      </c>
      <c r="E1307" s="12" t="s">
        <v>65</v>
      </c>
      <c r="G1307" s="12">
        <v>3902</v>
      </c>
      <c r="H1307" s="12" t="s">
        <v>167</v>
      </c>
      <c r="I1307" s="12">
        <v>2003</v>
      </c>
      <c r="J1307" s="12" t="s">
        <v>3133</v>
      </c>
      <c r="K1307" s="12" t="s">
        <v>3134</v>
      </c>
      <c r="L1307" s="12" t="s">
        <v>3135</v>
      </c>
      <c r="M1307" s="12" t="s">
        <v>1277</v>
      </c>
      <c r="N1307" s="12" t="s">
        <v>77</v>
      </c>
      <c r="O1307" s="12" t="s">
        <v>1536</v>
      </c>
      <c r="P1307" s="12" t="s">
        <v>3143</v>
      </c>
      <c r="Q1307" s="12">
        <v>0</v>
      </c>
      <c r="R1307" s="12">
        <v>45.460934000000002</v>
      </c>
      <c r="S1307" s="12">
        <v>80.375939000000002</v>
      </c>
      <c r="T1307" s="12" t="s">
        <v>1538</v>
      </c>
      <c r="U1307" s="12" t="s">
        <v>1539</v>
      </c>
      <c r="V1307" s="12" t="s">
        <v>106</v>
      </c>
      <c r="X1307" s="12">
        <v>5000</v>
      </c>
      <c r="Y1307" s="12">
        <v>1957</v>
      </c>
      <c r="Z1307" s="12">
        <v>6</v>
      </c>
      <c r="AA1307" s="12">
        <v>7</v>
      </c>
      <c r="AG1307" s="12" t="s">
        <v>3144</v>
      </c>
      <c r="AI1307" s="12" t="s">
        <v>48</v>
      </c>
      <c r="AJ1307" s="12" t="s">
        <v>3131</v>
      </c>
      <c r="AK1307" s="12" t="s">
        <v>3132</v>
      </c>
      <c r="AL1307" s="12" t="b">
        <v>1</v>
      </c>
      <c r="AM1307" s="12" t="b">
        <v>0</v>
      </c>
      <c r="AP1307" t="s">
        <v>3631</v>
      </c>
      <c r="AQ1307" t="s">
        <v>3632</v>
      </c>
      <c r="AR1307" t="s">
        <v>3633</v>
      </c>
      <c r="AS1307" t="s">
        <v>3634</v>
      </c>
      <c r="AT1307" s="44" t="s">
        <v>48</v>
      </c>
      <c r="AU1307" t="s">
        <v>3131</v>
      </c>
      <c r="AV1307" t="s">
        <v>4604</v>
      </c>
      <c r="AW1307" t="s">
        <v>4604</v>
      </c>
      <c r="AX1307" t="s">
        <v>4052</v>
      </c>
      <c r="AY1307" t="s">
        <v>4604</v>
      </c>
      <c r="AZ1307" t="s">
        <v>4605</v>
      </c>
      <c r="BA1307" t="s">
        <v>3630</v>
      </c>
      <c r="BB1307"/>
    </row>
    <row r="1308" spans="1:54" s="12" customFormat="1" x14ac:dyDescent="0.45">
      <c r="A1308" s="11">
        <v>45749.480902777781</v>
      </c>
      <c r="B1308" s="12">
        <v>412819044</v>
      </c>
      <c r="C1308" s="12" t="s">
        <v>3565</v>
      </c>
      <c r="D1308" s="12">
        <v>1</v>
      </c>
      <c r="E1308" s="12" t="s">
        <v>51</v>
      </c>
      <c r="F1308" s="12" t="s">
        <v>836</v>
      </c>
      <c r="G1308" s="12">
        <v>3911</v>
      </c>
      <c r="H1308" s="12" t="s">
        <v>1801</v>
      </c>
      <c r="I1308" s="12">
        <v>2000</v>
      </c>
      <c r="J1308" s="12" t="s">
        <v>3036</v>
      </c>
      <c r="K1308" s="12" t="s">
        <v>3037</v>
      </c>
      <c r="L1308" s="12" t="s">
        <v>3038</v>
      </c>
      <c r="M1308" s="12" t="s">
        <v>39</v>
      </c>
      <c r="N1308" s="12" t="s">
        <v>77</v>
      </c>
      <c r="O1308" s="12" t="s">
        <v>883</v>
      </c>
      <c r="P1308" s="12" t="s">
        <v>3145</v>
      </c>
      <c r="Q1308" s="12">
        <v>0</v>
      </c>
      <c r="R1308" s="12">
        <v>43.057336999999997</v>
      </c>
      <c r="S1308" s="12">
        <v>76.984806000000006</v>
      </c>
      <c r="T1308" s="12" t="s">
        <v>3146</v>
      </c>
      <c r="U1308" s="12" t="s">
        <v>3147</v>
      </c>
      <c r="V1308" s="12" t="s">
        <v>106</v>
      </c>
      <c r="W1308" s="12" t="s">
        <v>3148</v>
      </c>
      <c r="X1308" s="12">
        <v>1500</v>
      </c>
      <c r="Y1308" s="12">
        <v>1993</v>
      </c>
      <c r="Z1308" s="12">
        <v>7</v>
      </c>
      <c r="AA1308" s="12">
        <v>19</v>
      </c>
      <c r="AB1308" s="12">
        <v>1993</v>
      </c>
      <c r="AC1308" s="12">
        <v>7</v>
      </c>
      <c r="AD1308" s="12">
        <v>20</v>
      </c>
      <c r="AG1308" s="12" t="s">
        <v>1791</v>
      </c>
      <c r="AJ1308" s="12" t="s">
        <v>163</v>
      </c>
      <c r="AK1308" s="12" t="s">
        <v>3149</v>
      </c>
      <c r="AL1308" s="12" t="b">
        <v>1</v>
      </c>
      <c r="AM1308" s="12" t="b">
        <v>0</v>
      </c>
      <c r="AP1308" t="s">
        <v>3631</v>
      </c>
      <c r="AQ1308" t="s">
        <v>3632</v>
      </c>
      <c r="AR1308" t="s">
        <v>3633</v>
      </c>
      <c r="AS1308" t="s">
        <v>3634</v>
      </c>
      <c r="AT1308" s="44" t="s">
        <v>48</v>
      </c>
      <c r="AU1308" t="s">
        <v>3660</v>
      </c>
      <c r="AV1308" t="s">
        <v>4611</v>
      </c>
      <c r="AW1308" t="s">
        <v>4611</v>
      </c>
      <c r="AX1308" t="s">
        <v>3858</v>
      </c>
      <c r="AY1308" t="s">
        <v>4609</v>
      </c>
      <c r="AZ1308" t="s">
        <v>4610</v>
      </c>
      <c r="BA1308" t="s">
        <v>3630</v>
      </c>
      <c r="BB1308"/>
    </row>
    <row r="1309" spans="1:54" s="8" customFormat="1" x14ac:dyDescent="0.45">
      <c r="A1309" s="7">
        <v>45749.478460648148</v>
      </c>
      <c r="B1309" s="8">
        <v>950994899</v>
      </c>
      <c r="C1309" s="8" t="s">
        <v>3568</v>
      </c>
      <c r="D1309" s="8">
        <v>1</v>
      </c>
      <c r="E1309" s="8" t="s">
        <v>65</v>
      </c>
      <c r="G1309" s="8">
        <v>3902</v>
      </c>
      <c r="H1309" s="8" t="s">
        <v>167</v>
      </c>
      <c r="I1309" s="8">
        <v>2003</v>
      </c>
      <c r="J1309" s="8" t="s">
        <v>3133</v>
      </c>
      <c r="K1309" s="8" t="s">
        <v>3134</v>
      </c>
      <c r="L1309" s="8" t="s">
        <v>3135</v>
      </c>
      <c r="M1309" s="8" t="s">
        <v>1277</v>
      </c>
      <c r="N1309" s="8" t="s">
        <v>77</v>
      </c>
      <c r="O1309" s="8" t="s">
        <v>893</v>
      </c>
      <c r="P1309" s="8" t="s">
        <v>3150</v>
      </c>
      <c r="Q1309" s="8">
        <v>0</v>
      </c>
      <c r="R1309" s="8">
        <v>43.475212999999997</v>
      </c>
      <c r="S1309" s="8">
        <v>75.104128000000003</v>
      </c>
      <c r="T1309" s="8" t="s">
        <v>1533</v>
      </c>
      <c r="U1309" s="8" t="s">
        <v>1534</v>
      </c>
      <c r="V1309" s="8" t="s">
        <v>106</v>
      </c>
      <c r="X1309" s="8">
        <v>15000</v>
      </c>
      <c r="Y1309" s="8">
        <v>1992</v>
      </c>
      <c r="Z1309" s="8">
        <v>5</v>
      </c>
      <c r="AA1309" s="8">
        <v>12</v>
      </c>
      <c r="AG1309" s="8" t="s">
        <v>175</v>
      </c>
      <c r="AI1309" s="8" t="s">
        <v>48</v>
      </c>
      <c r="AJ1309" s="8" t="s">
        <v>3131</v>
      </c>
      <c r="AK1309" s="8" t="s">
        <v>3132</v>
      </c>
      <c r="AL1309" s="8" t="b">
        <v>1</v>
      </c>
      <c r="AM1309" s="8" t="b">
        <v>0</v>
      </c>
      <c r="AP1309" t="s">
        <v>3631</v>
      </c>
      <c r="AQ1309" t="s">
        <v>3632</v>
      </c>
      <c r="AR1309" t="s">
        <v>3633</v>
      </c>
      <c r="AS1309" t="s">
        <v>3634</v>
      </c>
      <c r="AT1309" s="44" t="s">
        <v>48</v>
      </c>
      <c r="AU1309" t="s">
        <v>3131</v>
      </c>
      <c r="AV1309" t="s">
        <v>4604</v>
      </c>
      <c r="AW1309" t="s">
        <v>4604</v>
      </c>
      <c r="AX1309" t="s">
        <v>4052</v>
      </c>
      <c r="AY1309" t="s">
        <v>4604</v>
      </c>
      <c r="AZ1309" t="s">
        <v>4605</v>
      </c>
      <c r="BA1309" t="s">
        <v>3630</v>
      </c>
      <c r="BB1309"/>
    </row>
    <row r="1310" spans="1:54" s="8" customFormat="1" x14ac:dyDescent="0.45">
      <c r="A1310" s="7">
        <v>45749.473263888889</v>
      </c>
      <c r="B1310" s="8">
        <v>950994899</v>
      </c>
      <c r="C1310" s="8" t="s">
        <v>3568</v>
      </c>
      <c r="D1310" s="8">
        <v>2</v>
      </c>
      <c r="E1310" s="8" t="s">
        <v>86</v>
      </c>
      <c r="G1310" s="8">
        <v>3902</v>
      </c>
      <c r="H1310" s="8" t="s">
        <v>167</v>
      </c>
      <c r="I1310" s="8">
        <v>2003</v>
      </c>
      <c r="J1310" s="8" t="s">
        <v>3133</v>
      </c>
      <c r="K1310" s="8" t="s">
        <v>3134</v>
      </c>
      <c r="L1310" s="8" t="s">
        <v>3135</v>
      </c>
      <c r="M1310" s="8" t="s">
        <v>1277</v>
      </c>
      <c r="N1310" s="8" t="s">
        <v>77</v>
      </c>
      <c r="O1310" s="8" t="s">
        <v>893</v>
      </c>
      <c r="P1310" s="8" t="s">
        <v>1788</v>
      </c>
      <c r="Q1310" s="8">
        <v>0</v>
      </c>
      <c r="R1310" s="8">
        <v>43.176279999999998</v>
      </c>
      <c r="S1310" s="8">
        <v>76.406411000000006</v>
      </c>
      <c r="T1310" s="8" t="s">
        <v>1589</v>
      </c>
      <c r="U1310" s="8" t="s">
        <v>1590</v>
      </c>
      <c r="V1310" s="8" t="s">
        <v>106</v>
      </c>
      <c r="X1310" s="8">
        <v>4500</v>
      </c>
      <c r="Y1310" s="8">
        <v>1996</v>
      </c>
      <c r="Z1310" s="8">
        <v>5</v>
      </c>
      <c r="AA1310" s="8">
        <v>11</v>
      </c>
      <c r="AG1310" s="8" t="s">
        <v>175</v>
      </c>
      <c r="AI1310" s="8" t="s">
        <v>48</v>
      </c>
      <c r="AJ1310" s="8" t="s">
        <v>3131</v>
      </c>
      <c r="AK1310" s="8" t="s">
        <v>3132</v>
      </c>
      <c r="AL1310" s="8" t="b">
        <v>1</v>
      </c>
      <c r="AM1310" s="8" t="b">
        <v>0</v>
      </c>
      <c r="AP1310" t="s">
        <v>3631</v>
      </c>
      <c r="AQ1310" t="s">
        <v>3632</v>
      </c>
      <c r="AR1310" t="s">
        <v>3633</v>
      </c>
      <c r="AS1310" t="s">
        <v>3634</v>
      </c>
      <c r="AT1310" s="44" t="s">
        <v>48</v>
      </c>
      <c r="AU1310" t="s">
        <v>3131</v>
      </c>
      <c r="AV1310" t="s">
        <v>4604</v>
      </c>
      <c r="AW1310" t="s">
        <v>4604</v>
      </c>
      <c r="AX1310" t="s">
        <v>4052</v>
      </c>
      <c r="AY1310" t="s">
        <v>4604</v>
      </c>
      <c r="AZ1310" t="s">
        <v>4605</v>
      </c>
      <c r="BA1310" t="s">
        <v>3630</v>
      </c>
      <c r="BB1310"/>
    </row>
    <row r="1311" spans="1:54" s="8" customFormat="1" x14ac:dyDescent="0.45">
      <c r="A1311" s="7">
        <v>45749.472280092603</v>
      </c>
      <c r="B1311" s="8">
        <v>950994899</v>
      </c>
      <c r="C1311" s="8" t="s">
        <v>3568</v>
      </c>
      <c r="D1311" s="8">
        <v>1</v>
      </c>
      <c r="E1311" s="8" t="s">
        <v>51</v>
      </c>
      <c r="G1311" s="8">
        <v>3902</v>
      </c>
      <c r="H1311" s="8" t="s">
        <v>167</v>
      </c>
      <c r="I1311" s="8">
        <v>2003</v>
      </c>
      <c r="J1311" s="8" t="s">
        <v>3133</v>
      </c>
      <c r="K1311" s="8" t="s">
        <v>3134</v>
      </c>
      <c r="L1311" s="8" t="s">
        <v>3135</v>
      </c>
      <c r="M1311" s="8" t="s">
        <v>1277</v>
      </c>
      <c r="N1311" s="8" t="s">
        <v>77</v>
      </c>
      <c r="O1311" s="8" t="s">
        <v>893</v>
      </c>
      <c r="P1311" s="8" t="s">
        <v>1788</v>
      </c>
      <c r="Q1311" s="8">
        <v>0</v>
      </c>
      <c r="R1311" s="8">
        <v>43.176279999999998</v>
      </c>
      <c r="S1311" s="8">
        <v>76.406411000000006</v>
      </c>
      <c r="T1311" s="8" t="s">
        <v>1589</v>
      </c>
      <c r="U1311" s="8" t="s">
        <v>1590</v>
      </c>
      <c r="V1311" s="8" t="s">
        <v>106</v>
      </c>
      <c r="X1311" s="8">
        <v>4500</v>
      </c>
      <c r="Y1311" s="8">
        <v>1995</v>
      </c>
      <c r="Z1311" s="8">
        <v>4</v>
      </c>
      <c r="AA1311" s="8">
        <v>29</v>
      </c>
      <c r="AB1311" s="8">
        <v>1995</v>
      </c>
      <c r="AC1311" s="8">
        <v>5</v>
      </c>
      <c r="AD1311" s="8">
        <v>1</v>
      </c>
      <c r="AG1311" s="8" t="s">
        <v>175</v>
      </c>
      <c r="AI1311" s="8" t="s">
        <v>48</v>
      </c>
      <c r="AJ1311" s="8" t="s">
        <v>3131</v>
      </c>
      <c r="AK1311" s="8" t="s">
        <v>3132</v>
      </c>
      <c r="AL1311" s="8" t="b">
        <v>1</v>
      </c>
      <c r="AM1311" s="8" t="b">
        <v>0</v>
      </c>
      <c r="AP1311" t="s">
        <v>3631</v>
      </c>
      <c r="AQ1311" t="s">
        <v>3632</v>
      </c>
      <c r="AR1311" t="s">
        <v>3633</v>
      </c>
      <c r="AS1311" t="s">
        <v>3634</v>
      </c>
      <c r="AT1311" s="44" t="s">
        <v>48</v>
      </c>
      <c r="AU1311" t="s">
        <v>3131</v>
      </c>
      <c r="AV1311" t="s">
        <v>4604</v>
      </c>
      <c r="AW1311" t="s">
        <v>4604</v>
      </c>
      <c r="AX1311" t="s">
        <v>4052</v>
      </c>
      <c r="AY1311" t="s">
        <v>4604</v>
      </c>
      <c r="AZ1311" t="s">
        <v>4605</v>
      </c>
      <c r="BA1311" t="s">
        <v>3630</v>
      </c>
      <c r="BB1311"/>
    </row>
    <row r="1312" spans="1:54" s="8" customFormat="1" x14ac:dyDescent="0.45">
      <c r="A1312" s="7">
        <v>45749.463877314818</v>
      </c>
      <c r="B1312" s="8">
        <v>950994899</v>
      </c>
      <c r="C1312" s="8" t="s">
        <v>3568</v>
      </c>
      <c r="D1312" s="8">
        <v>1</v>
      </c>
      <c r="E1312" s="8" t="s">
        <v>65</v>
      </c>
      <c r="G1312" s="8">
        <v>3902</v>
      </c>
      <c r="H1312" s="8" t="s">
        <v>167</v>
      </c>
      <c r="I1312" s="8">
        <v>2003</v>
      </c>
      <c r="J1312" s="8" t="s">
        <v>3133</v>
      </c>
      <c r="K1312" s="8" t="s">
        <v>3134</v>
      </c>
      <c r="L1312" s="8" t="s">
        <v>3135</v>
      </c>
      <c r="M1312" s="8" t="s">
        <v>1277</v>
      </c>
      <c r="N1312" s="8" t="s">
        <v>77</v>
      </c>
      <c r="O1312" s="8" t="s">
        <v>852</v>
      </c>
      <c r="P1312" s="8" t="s">
        <v>3151</v>
      </c>
      <c r="Q1312" s="8">
        <v>0</v>
      </c>
      <c r="R1312" s="8">
        <v>43.261772999999998</v>
      </c>
      <c r="S1312" s="8">
        <v>76.910242999999994</v>
      </c>
      <c r="T1312" s="8" t="s">
        <v>3152</v>
      </c>
      <c r="U1312" s="8" t="s">
        <v>3153</v>
      </c>
      <c r="V1312" s="8" t="s">
        <v>106</v>
      </c>
      <c r="X1312" s="8">
        <v>6000</v>
      </c>
      <c r="Y1312" s="8">
        <v>1937</v>
      </c>
      <c r="AG1312" s="8" t="s">
        <v>3154</v>
      </c>
      <c r="AH1312" s="8" t="s">
        <v>3155</v>
      </c>
      <c r="AI1312" s="8" t="s">
        <v>48</v>
      </c>
      <c r="AJ1312" s="8" t="s">
        <v>3131</v>
      </c>
      <c r="AK1312" s="8" t="s">
        <v>1007</v>
      </c>
      <c r="AL1312" s="8" t="b">
        <v>1</v>
      </c>
      <c r="AM1312" s="8" t="b">
        <v>0</v>
      </c>
      <c r="AP1312" t="s">
        <v>3631</v>
      </c>
      <c r="AQ1312" t="s">
        <v>3632</v>
      </c>
      <c r="AR1312" t="s">
        <v>3633</v>
      </c>
      <c r="AS1312" t="s">
        <v>3634</v>
      </c>
      <c r="AT1312" s="44" t="s">
        <v>48</v>
      </c>
      <c r="AU1312" t="s">
        <v>3131</v>
      </c>
      <c r="AV1312" t="s">
        <v>3876</v>
      </c>
      <c r="AW1312" t="s">
        <v>3876</v>
      </c>
      <c r="AX1312" t="s">
        <v>3877</v>
      </c>
      <c r="AY1312" t="s">
        <v>3876</v>
      </c>
      <c r="AZ1312" t="s">
        <v>3875</v>
      </c>
      <c r="BA1312" t="s">
        <v>3630</v>
      </c>
      <c r="BB1312"/>
    </row>
    <row r="1313" spans="1:54" s="8" customFormat="1" x14ac:dyDescent="0.45">
      <c r="A1313" s="7">
        <v>45749.458692129629</v>
      </c>
      <c r="B1313" s="8">
        <v>950994899</v>
      </c>
      <c r="C1313" s="8" t="s">
        <v>3568</v>
      </c>
      <c r="D1313" s="8">
        <v>1</v>
      </c>
      <c r="E1313" s="8" t="s">
        <v>51</v>
      </c>
      <c r="G1313" s="8">
        <v>3902</v>
      </c>
      <c r="H1313" s="8" t="s">
        <v>167</v>
      </c>
      <c r="I1313" s="8">
        <v>2003</v>
      </c>
      <c r="J1313" s="8" t="s">
        <v>3133</v>
      </c>
      <c r="K1313" s="8" t="s">
        <v>3134</v>
      </c>
      <c r="L1313" s="8" t="s">
        <v>3135</v>
      </c>
      <c r="M1313" s="8" t="s">
        <v>1277</v>
      </c>
      <c r="N1313" s="8" t="s">
        <v>188</v>
      </c>
      <c r="O1313" s="8" t="s">
        <v>852</v>
      </c>
      <c r="P1313" s="8" t="s">
        <v>3151</v>
      </c>
      <c r="Q1313" s="8">
        <v>0</v>
      </c>
      <c r="R1313" s="8">
        <v>43.243876999999998</v>
      </c>
      <c r="S1313" s="8">
        <v>76.910341000000003</v>
      </c>
      <c r="T1313" s="8" t="s">
        <v>3156</v>
      </c>
      <c r="U1313" s="8" t="s">
        <v>3157</v>
      </c>
      <c r="V1313" s="8" t="s">
        <v>106</v>
      </c>
      <c r="X1313" s="8">
        <v>6000</v>
      </c>
      <c r="Y1313" s="8">
        <v>1937</v>
      </c>
      <c r="AG1313" s="8" t="s">
        <v>3158</v>
      </c>
      <c r="AH1313" s="8" t="s">
        <v>3159</v>
      </c>
      <c r="AI1313" s="8" t="s">
        <v>48</v>
      </c>
      <c r="AJ1313" s="8" t="s">
        <v>3131</v>
      </c>
      <c r="AK1313" s="8" t="s">
        <v>3160</v>
      </c>
      <c r="AL1313" s="8" t="b">
        <v>1</v>
      </c>
      <c r="AM1313" s="8" t="b">
        <v>1</v>
      </c>
      <c r="AN1313" s="8" t="s">
        <v>462</v>
      </c>
      <c r="AP1313" t="s">
        <v>3631</v>
      </c>
      <c r="AQ1313" t="s">
        <v>3632</v>
      </c>
      <c r="AR1313" t="s">
        <v>3633</v>
      </c>
      <c r="AS1313" t="s">
        <v>3634</v>
      </c>
      <c r="AT1313" s="28" t="s">
        <v>48</v>
      </c>
      <c r="AU1313" t="s">
        <v>3131</v>
      </c>
      <c r="AV1313" t="s">
        <v>4612</v>
      </c>
      <c r="AW1313" t="s">
        <v>4612</v>
      </c>
      <c r="AX1313" t="s">
        <v>4614</v>
      </c>
      <c r="AY1313" t="s">
        <v>4612</v>
      </c>
      <c r="AZ1313" t="s">
        <v>4613</v>
      </c>
      <c r="BA1313" t="s">
        <v>3630</v>
      </c>
      <c r="BB1313" t="s">
        <v>4724</v>
      </c>
    </row>
    <row r="1314" spans="1:54" s="8" customFormat="1" x14ac:dyDescent="0.45">
      <c r="A1314" s="7">
        <v>45749.453969907408</v>
      </c>
      <c r="B1314" s="8">
        <v>950994899</v>
      </c>
      <c r="C1314" s="8" t="s">
        <v>3568</v>
      </c>
      <c r="D1314" s="8">
        <v>1</v>
      </c>
      <c r="E1314" s="8" t="s">
        <v>51</v>
      </c>
      <c r="G1314" s="8">
        <v>3902</v>
      </c>
      <c r="H1314" s="8" t="s">
        <v>167</v>
      </c>
      <c r="I1314" s="8">
        <v>2003</v>
      </c>
      <c r="J1314" s="8" t="s">
        <v>3133</v>
      </c>
      <c r="K1314" s="8" t="s">
        <v>3134</v>
      </c>
      <c r="L1314" s="8" t="s">
        <v>3135</v>
      </c>
      <c r="M1314" s="8" t="s">
        <v>1277</v>
      </c>
      <c r="N1314" s="8" t="s">
        <v>188</v>
      </c>
      <c r="O1314" s="8" t="s">
        <v>852</v>
      </c>
      <c r="P1314" s="8" t="s">
        <v>1592</v>
      </c>
      <c r="Q1314" s="8">
        <v>0</v>
      </c>
      <c r="R1314" s="8">
        <v>43.221449</v>
      </c>
      <c r="S1314" s="8">
        <v>76.923157000000003</v>
      </c>
      <c r="T1314" s="8" t="s">
        <v>3161</v>
      </c>
      <c r="U1314" s="8" t="s">
        <v>3162</v>
      </c>
      <c r="V1314" s="8" t="s">
        <v>106</v>
      </c>
      <c r="X1314" s="8">
        <v>600</v>
      </c>
      <c r="Y1314" s="8">
        <v>1993</v>
      </c>
      <c r="Z1314" s="8">
        <v>5</v>
      </c>
      <c r="AA1314" s="8">
        <v>28</v>
      </c>
      <c r="AG1314" s="8" t="s">
        <v>3163</v>
      </c>
      <c r="AI1314" s="8" t="s">
        <v>48</v>
      </c>
      <c r="AJ1314" s="8" t="s">
        <v>3131</v>
      </c>
      <c r="AK1314" s="8" t="s">
        <v>3164</v>
      </c>
      <c r="AL1314" s="8" t="b">
        <v>1</v>
      </c>
      <c r="AM1314" s="8" t="b">
        <v>0</v>
      </c>
      <c r="AP1314" t="s">
        <v>3631</v>
      </c>
      <c r="AQ1314" t="s">
        <v>3632</v>
      </c>
      <c r="AR1314" t="s">
        <v>3633</v>
      </c>
      <c r="AS1314" t="s">
        <v>3634</v>
      </c>
      <c r="AT1314" s="44" t="s">
        <v>48</v>
      </c>
      <c r="AU1314" t="s">
        <v>3131</v>
      </c>
      <c r="AV1314" t="s">
        <v>4615</v>
      </c>
      <c r="AW1314" t="s">
        <v>4615</v>
      </c>
      <c r="AX1314" t="s">
        <v>4617</v>
      </c>
      <c r="AY1314" t="s">
        <v>4615</v>
      </c>
      <c r="AZ1314" t="s">
        <v>4616</v>
      </c>
      <c r="BA1314" t="s">
        <v>3630</v>
      </c>
      <c r="BB1314"/>
    </row>
    <row r="1315" spans="1:54" s="8" customFormat="1" x14ac:dyDescent="0.45">
      <c r="A1315" s="7">
        <v>45749.436053240737</v>
      </c>
      <c r="B1315" s="8">
        <v>950994899</v>
      </c>
      <c r="C1315" s="8" t="s">
        <v>3568</v>
      </c>
      <c r="D1315" s="8">
        <v>1</v>
      </c>
      <c r="E1315" s="8" t="s">
        <v>51</v>
      </c>
      <c r="G1315" s="8">
        <v>3896</v>
      </c>
      <c r="H1315" s="8" t="s">
        <v>3168</v>
      </c>
      <c r="I1315" s="8">
        <v>2008</v>
      </c>
      <c r="J1315" s="8" t="s">
        <v>3169</v>
      </c>
      <c r="K1315" s="8" t="s">
        <v>3170</v>
      </c>
      <c r="L1315" s="8" t="s">
        <v>3171</v>
      </c>
      <c r="M1315" s="8" t="s">
        <v>1277</v>
      </c>
      <c r="N1315" s="8" t="s">
        <v>188</v>
      </c>
      <c r="O1315" s="8" t="s">
        <v>1794</v>
      </c>
      <c r="P1315" s="8" t="s">
        <v>3165</v>
      </c>
      <c r="Q1315" s="8">
        <v>0</v>
      </c>
      <c r="R1315" s="8">
        <v>43.3</v>
      </c>
      <c r="S1315" s="8">
        <v>79.516666999999998</v>
      </c>
      <c r="T1315" s="8" t="s">
        <v>3166</v>
      </c>
      <c r="U1315" s="8" t="s">
        <v>59</v>
      </c>
      <c r="V1315" s="8" t="s">
        <v>44</v>
      </c>
      <c r="Y1315" s="8">
        <v>2001</v>
      </c>
      <c r="Z1315" s="8">
        <v>6</v>
      </c>
      <c r="AA1315" s="8">
        <v>1</v>
      </c>
      <c r="AB1315" s="8">
        <v>2001</v>
      </c>
      <c r="AC1315" s="8">
        <v>6</v>
      </c>
      <c r="AD1315" s="8">
        <v>3</v>
      </c>
      <c r="AG1315" s="8" t="s">
        <v>501</v>
      </c>
      <c r="AI1315" s="8" t="s">
        <v>832</v>
      </c>
      <c r="AJ1315" s="8" t="s">
        <v>833</v>
      </c>
      <c r="AK1315" s="8" t="s">
        <v>3167</v>
      </c>
      <c r="AL1315" s="8" t="b">
        <v>1</v>
      </c>
      <c r="AM1315" s="8" t="b">
        <v>0</v>
      </c>
      <c r="AP1315" t="s">
        <v>3631</v>
      </c>
      <c r="AQ1315" t="s">
        <v>3632</v>
      </c>
      <c r="AR1315" t="s">
        <v>3633</v>
      </c>
      <c r="AS1315" t="s">
        <v>3634</v>
      </c>
      <c r="AT1315" s="44" t="s">
        <v>832</v>
      </c>
      <c r="AU1315" t="s">
        <v>833</v>
      </c>
      <c r="AV1315" t="s">
        <v>4447</v>
      </c>
      <c r="AW1315" t="s">
        <v>4447</v>
      </c>
      <c r="AX1315" t="s">
        <v>4448</v>
      </c>
      <c r="AY1315" t="s">
        <v>4447</v>
      </c>
      <c r="AZ1315" t="s">
        <v>4446</v>
      </c>
      <c r="BA1315" t="s">
        <v>3630</v>
      </c>
      <c r="BB1315"/>
    </row>
    <row r="1316" spans="1:54" s="8" customFormat="1" x14ac:dyDescent="0.45">
      <c r="A1316" s="7">
        <v>45749.434074074074</v>
      </c>
      <c r="B1316" s="8">
        <v>950994899</v>
      </c>
      <c r="C1316" s="8" t="s">
        <v>3568</v>
      </c>
      <c r="D1316" s="8">
        <v>1</v>
      </c>
      <c r="E1316" s="8" t="s">
        <v>51</v>
      </c>
      <c r="G1316" s="8">
        <v>3896</v>
      </c>
      <c r="H1316" s="8" t="s">
        <v>3168</v>
      </c>
      <c r="I1316" s="8">
        <v>2008</v>
      </c>
      <c r="J1316" s="8" t="s">
        <v>3169</v>
      </c>
      <c r="K1316" s="8" t="s">
        <v>3170</v>
      </c>
      <c r="L1316" s="8" t="s">
        <v>3171</v>
      </c>
      <c r="M1316" s="8" t="s">
        <v>1277</v>
      </c>
      <c r="N1316" s="8" t="s">
        <v>188</v>
      </c>
      <c r="O1316" s="8" t="s">
        <v>3172</v>
      </c>
      <c r="P1316" s="8" t="s">
        <v>3173</v>
      </c>
      <c r="Q1316" s="8">
        <v>0</v>
      </c>
      <c r="R1316" s="8">
        <v>43.827973</v>
      </c>
      <c r="S1316" s="8">
        <v>76.359903000000003</v>
      </c>
      <c r="T1316" s="8" t="s">
        <v>3174</v>
      </c>
      <c r="U1316" s="8" t="s">
        <v>3175</v>
      </c>
      <c r="V1316" s="8" t="s">
        <v>106</v>
      </c>
      <c r="X1316" s="8">
        <v>1500</v>
      </c>
      <c r="Y1316" s="8">
        <v>1988</v>
      </c>
      <c r="Z1316" s="8">
        <v>5</v>
      </c>
      <c r="AA1316" s="8">
        <v>4</v>
      </c>
      <c r="AG1316" s="8" t="s">
        <v>3176</v>
      </c>
      <c r="AI1316" s="8" t="s">
        <v>832</v>
      </c>
      <c r="AJ1316" s="8" t="s">
        <v>833</v>
      </c>
      <c r="AK1316" s="8" t="s">
        <v>834</v>
      </c>
      <c r="AL1316" s="8" t="b">
        <v>1</v>
      </c>
      <c r="AM1316" s="8" t="b">
        <v>0</v>
      </c>
      <c r="AP1316" t="s">
        <v>3631</v>
      </c>
      <c r="AQ1316" t="s">
        <v>3632</v>
      </c>
      <c r="AR1316" t="s">
        <v>3633</v>
      </c>
      <c r="AS1316" t="s">
        <v>3634</v>
      </c>
      <c r="AT1316" s="44" t="s">
        <v>832</v>
      </c>
      <c r="AU1316" t="s">
        <v>833</v>
      </c>
      <c r="AV1316" t="s">
        <v>3835</v>
      </c>
      <c r="AW1316" t="s">
        <v>3835</v>
      </c>
      <c r="AX1316" t="s">
        <v>3837</v>
      </c>
      <c r="AY1316" t="s">
        <v>3835</v>
      </c>
      <c r="AZ1316" t="s">
        <v>3836</v>
      </c>
      <c r="BA1316" t="s">
        <v>3630</v>
      </c>
      <c r="BB1316"/>
    </row>
    <row r="1317" spans="1:54" s="8" customFormat="1" x14ac:dyDescent="0.45">
      <c r="A1317" s="7">
        <v>45749.430937500001</v>
      </c>
      <c r="B1317" s="8">
        <v>950994899</v>
      </c>
      <c r="C1317" s="8" t="s">
        <v>3568</v>
      </c>
      <c r="D1317" s="8">
        <v>2</v>
      </c>
      <c r="E1317" s="8" t="s">
        <v>222</v>
      </c>
      <c r="G1317" s="8">
        <v>3896</v>
      </c>
      <c r="H1317" s="8" t="s">
        <v>3168</v>
      </c>
      <c r="I1317" s="8">
        <v>2008</v>
      </c>
      <c r="J1317" s="8" t="s">
        <v>3169</v>
      </c>
      <c r="K1317" s="8" t="s">
        <v>3170</v>
      </c>
      <c r="L1317" s="8" t="s">
        <v>3171</v>
      </c>
      <c r="M1317" s="8" t="s">
        <v>39</v>
      </c>
      <c r="N1317" s="8" t="s">
        <v>188</v>
      </c>
      <c r="O1317" s="8" t="s">
        <v>3177</v>
      </c>
      <c r="P1317" s="8" t="s">
        <v>3178</v>
      </c>
      <c r="Q1317" s="8">
        <v>0</v>
      </c>
      <c r="R1317" s="8">
        <v>45.5</v>
      </c>
      <c r="S1317" s="8">
        <v>80.716667000000001</v>
      </c>
      <c r="T1317" s="8" t="s">
        <v>3179</v>
      </c>
      <c r="U1317" s="8" t="s">
        <v>3180</v>
      </c>
      <c r="V1317" s="8" t="s">
        <v>44</v>
      </c>
      <c r="Y1317" s="8">
        <v>2001</v>
      </c>
      <c r="Z1317" s="8">
        <v>6</v>
      </c>
      <c r="AA1317" s="8">
        <v>14</v>
      </c>
      <c r="AB1317" s="8">
        <v>2001</v>
      </c>
      <c r="AC1317" s="8">
        <v>6</v>
      </c>
      <c r="AD1317" s="8">
        <v>15</v>
      </c>
      <c r="AG1317" s="8" t="s">
        <v>501</v>
      </c>
      <c r="AI1317" s="8" t="s">
        <v>832</v>
      </c>
      <c r="AJ1317" s="8" t="s">
        <v>1138</v>
      </c>
      <c r="AK1317" s="8" t="s">
        <v>3181</v>
      </c>
      <c r="AL1317" s="8" t="b">
        <v>1</v>
      </c>
      <c r="AM1317" s="8" t="b">
        <v>0</v>
      </c>
      <c r="AP1317" t="s">
        <v>3631</v>
      </c>
      <c r="AQ1317" t="s">
        <v>3632</v>
      </c>
      <c r="AR1317" t="s">
        <v>3633</v>
      </c>
      <c r="AS1317" t="s">
        <v>3634</v>
      </c>
      <c r="AT1317" s="44" t="s">
        <v>832</v>
      </c>
      <c r="AU1317" t="s">
        <v>1138</v>
      </c>
      <c r="AV1317" t="s">
        <v>4618</v>
      </c>
      <c r="AW1317" t="s">
        <v>4618</v>
      </c>
      <c r="AX1317" t="s">
        <v>4620</v>
      </c>
      <c r="AY1317" t="s">
        <v>4618</v>
      </c>
      <c r="AZ1317" t="s">
        <v>4619</v>
      </c>
      <c r="BA1317" t="s">
        <v>3630</v>
      </c>
      <c r="BB1317"/>
    </row>
    <row r="1318" spans="1:54" s="8" customFormat="1" x14ac:dyDescent="0.45">
      <c r="A1318" s="7">
        <v>45749.373356481483</v>
      </c>
      <c r="B1318" s="8">
        <v>950994899</v>
      </c>
      <c r="C1318" s="8" t="s">
        <v>3568</v>
      </c>
      <c r="D1318" s="8">
        <v>1</v>
      </c>
      <c r="E1318" s="8" t="s">
        <v>65</v>
      </c>
      <c r="G1318" s="8">
        <v>3202</v>
      </c>
      <c r="H1318" s="8" t="s">
        <v>2632</v>
      </c>
      <c r="I1318" s="8">
        <v>2003</v>
      </c>
      <c r="J1318" s="8" t="s">
        <v>3188</v>
      </c>
      <c r="K1318" s="8" t="s">
        <v>3189</v>
      </c>
      <c r="L1318" s="8" t="s">
        <v>3190</v>
      </c>
      <c r="M1318" s="8" t="s">
        <v>1277</v>
      </c>
      <c r="N1318" s="8" t="s">
        <v>3182</v>
      </c>
      <c r="O1318" s="8" t="s">
        <v>1749</v>
      </c>
      <c r="P1318" s="8" t="s">
        <v>3183</v>
      </c>
      <c r="Q1318" s="8">
        <v>0</v>
      </c>
      <c r="R1318" s="8">
        <v>43.322800000000001</v>
      </c>
      <c r="S1318" s="8">
        <v>75.722399999999993</v>
      </c>
      <c r="T1318" s="8" t="s">
        <v>3184</v>
      </c>
      <c r="U1318" s="8" t="s">
        <v>3185</v>
      </c>
      <c r="V1318" s="8" t="s">
        <v>106</v>
      </c>
      <c r="X1318" s="8">
        <v>1000</v>
      </c>
      <c r="Y1318" s="8">
        <v>1991</v>
      </c>
      <c r="Z1318" s="8">
        <v>5</v>
      </c>
      <c r="AA1318" s="8">
        <v>13</v>
      </c>
      <c r="AG1318" s="8" t="s">
        <v>3186</v>
      </c>
      <c r="AI1318" s="8" t="s">
        <v>48</v>
      </c>
      <c r="AJ1318" s="8" t="s">
        <v>964</v>
      </c>
      <c r="AK1318" s="8" t="s">
        <v>3187</v>
      </c>
      <c r="AL1318" s="8" t="b">
        <v>1</v>
      </c>
      <c r="AM1318" s="8" t="b">
        <v>0</v>
      </c>
      <c r="AP1318" t="s">
        <v>3631</v>
      </c>
      <c r="AQ1318" t="s">
        <v>3632</v>
      </c>
      <c r="AR1318" t="s">
        <v>3633</v>
      </c>
      <c r="AS1318" t="s">
        <v>3634</v>
      </c>
      <c r="AT1318" s="44" t="s">
        <v>48</v>
      </c>
      <c r="AU1318" t="s">
        <v>964</v>
      </c>
      <c r="AV1318" t="s">
        <v>4621</v>
      </c>
      <c r="AW1318" t="s">
        <v>4621</v>
      </c>
      <c r="AX1318" t="s">
        <v>4623</v>
      </c>
      <c r="AY1318" t="s">
        <v>4621</v>
      </c>
      <c r="AZ1318" t="s">
        <v>4622</v>
      </c>
      <c r="BA1318" t="s">
        <v>3630</v>
      </c>
      <c r="BB1318"/>
    </row>
    <row r="1319" spans="1:54" s="8" customFormat="1" x14ac:dyDescent="0.45">
      <c r="A1319" s="7">
        <v>45749.370428240742</v>
      </c>
      <c r="B1319" s="8">
        <v>950994899</v>
      </c>
      <c r="C1319" s="8" t="s">
        <v>3568</v>
      </c>
      <c r="D1319" s="8">
        <v>2</v>
      </c>
      <c r="E1319" s="8" t="s">
        <v>247</v>
      </c>
      <c r="G1319" s="8">
        <v>3202</v>
      </c>
      <c r="H1319" s="8" t="s">
        <v>2632</v>
      </c>
      <c r="I1319" s="8">
        <v>2003</v>
      </c>
      <c r="J1319" s="8" t="s">
        <v>3188</v>
      </c>
      <c r="K1319" s="8" t="s">
        <v>3189</v>
      </c>
      <c r="L1319" s="8" t="s">
        <v>3190</v>
      </c>
      <c r="M1319" s="8" t="s">
        <v>1277</v>
      </c>
      <c r="N1319" s="8" t="s">
        <v>3182</v>
      </c>
      <c r="O1319" s="8" t="s">
        <v>2636</v>
      </c>
      <c r="P1319" s="8" t="s">
        <v>3191</v>
      </c>
      <c r="Q1319" s="8">
        <v>0</v>
      </c>
      <c r="R1319" s="8">
        <v>45.136499999999998</v>
      </c>
      <c r="S1319" s="8">
        <v>79.047700000000006</v>
      </c>
      <c r="T1319" s="8" t="s">
        <v>3192</v>
      </c>
      <c r="U1319" s="8" t="s">
        <v>3193</v>
      </c>
      <c r="V1319" s="8" t="s">
        <v>106</v>
      </c>
      <c r="X1319" s="8">
        <v>10000</v>
      </c>
      <c r="Y1319" s="8">
        <v>1995</v>
      </c>
      <c r="Z1319" s="8">
        <v>6</v>
      </c>
      <c r="AA1319" s="8">
        <v>10</v>
      </c>
      <c r="AG1319" s="8" t="s">
        <v>3194</v>
      </c>
      <c r="AI1319" s="8" t="s">
        <v>48</v>
      </c>
      <c r="AJ1319" s="8" t="s">
        <v>964</v>
      </c>
      <c r="AK1319" s="8" t="s">
        <v>3187</v>
      </c>
      <c r="AL1319" s="8" t="b">
        <v>1</v>
      </c>
      <c r="AM1319" s="8" t="b">
        <v>0</v>
      </c>
      <c r="AP1319" t="s">
        <v>3631</v>
      </c>
      <c r="AQ1319" t="s">
        <v>3632</v>
      </c>
      <c r="AR1319" t="s">
        <v>3633</v>
      </c>
      <c r="AS1319" t="s">
        <v>3634</v>
      </c>
      <c r="AT1319" s="44" t="s">
        <v>48</v>
      </c>
      <c r="AU1319" t="s">
        <v>964</v>
      </c>
      <c r="AV1319" t="s">
        <v>4621</v>
      </c>
      <c r="AW1319" t="s">
        <v>4621</v>
      </c>
      <c r="AX1319" t="s">
        <v>4623</v>
      </c>
      <c r="AY1319" t="s">
        <v>4621</v>
      </c>
      <c r="AZ1319" t="s">
        <v>4622</v>
      </c>
      <c r="BA1319" t="s">
        <v>3630</v>
      </c>
      <c r="BB1319"/>
    </row>
    <row r="1320" spans="1:54" s="8" customFormat="1" x14ac:dyDescent="0.45">
      <c r="A1320" s="7">
        <v>45749.367245370369</v>
      </c>
      <c r="B1320" s="8">
        <v>950994899</v>
      </c>
      <c r="C1320" s="8" t="s">
        <v>3568</v>
      </c>
      <c r="D1320" s="8">
        <v>1</v>
      </c>
      <c r="E1320" s="8" t="s">
        <v>65</v>
      </c>
      <c r="G1320" s="8">
        <v>3202</v>
      </c>
      <c r="H1320" s="8" t="s">
        <v>2632</v>
      </c>
      <c r="I1320" s="8">
        <v>2003</v>
      </c>
      <c r="J1320" s="8" t="s">
        <v>3188</v>
      </c>
      <c r="K1320" s="8" t="s">
        <v>3189</v>
      </c>
      <c r="L1320" s="8" t="s">
        <v>3190</v>
      </c>
      <c r="M1320" s="8" t="s">
        <v>1277</v>
      </c>
      <c r="N1320" s="8" t="s">
        <v>3182</v>
      </c>
      <c r="O1320" s="8" t="s">
        <v>2636</v>
      </c>
      <c r="P1320" s="8" t="s">
        <v>3195</v>
      </c>
      <c r="Q1320" s="8">
        <v>0</v>
      </c>
      <c r="R1320" s="8">
        <v>45.132100000000001</v>
      </c>
      <c r="S1320" s="8">
        <v>79.044399999999996</v>
      </c>
      <c r="T1320" s="8" t="s">
        <v>3196</v>
      </c>
      <c r="U1320" s="8" t="s">
        <v>3197</v>
      </c>
      <c r="V1320" s="8" t="s">
        <v>106</v>
      </c>
      <c r="X1320" s="8">
        <v>10000</v>
      </c>
      <c r="Y1320" s="8">
        <v>1993</v>
      </c>
      <c r="Z1320" s="8">
        <v>6</v>
      </c>
      <c r="AA1320" s="8">
        <v>21</v>
      </c>
      <c r="AG1320" s="8" t="s">
        <v>3198</v>
      </c>
      <c r="AI1320" s="8" t="s">
        <v>48</v>
      </c>
      <c r="AJ1320" s="8" t="s">
        <v>964</v>
      </c>
      <c r="AK1320" s="8" t="s">
        <v>3199</v>
      </c>
      <c r="AL1320" s="8" t="b">
        <v>1</v>
      </c>
      <c r="AM1320" s="8" t="b">
        <v>0</v>
      </c>
      <c r="AP1320" t="s">
        <v>3631</v>
      </c>
      <c r="AQ1320" t="s">
        <v>3632</v>
      </c>
      <c r="AR1320" t="s">
        <v>3633</v>
      </c>
      <c r="AS1320" t="s">
        <v>3634</v>
      </c>
      <c r="AT1320" s="44" t="s">
        <v>48</v>
      </c>
      <c r="AU1320" t="s">
        <v>964</v>
      </c>
      <c r="AV1320" t="s">
        <v>4624</v>
      </c>
      <c r="AW1320" t="s">
        <v>4624</v>
      </c>
      <c r="AX1320" t="s">
        <v>4626</v>
      </c>
      <c r="AY1320" t="s">
        <v>4624</v>
      </c>
      <c r="AZ1320" t="s">
        <v>4625</v>
      </c>
      <c r="BA1320" t="s">
        <v>3630</v>
      </c>
      <c r="BB1320"/>
    </row>
    <row r="1321" spans="1:54" s="8" customFormat="1" x14ac:dyDescent="0.45">
      <c r="A1321" s="7">
        <v>45749.359699074077</v>
      </c>
      <c r="B1321" s="8">
        <v>950994899</v>
      </c>
      <c r="C1321" s="8" t="s">
        <v>3568</v>
      </c>
      <c r="D1321" s="8">
        <v>1</v>
      </c>
      <c r="E1321" s="8" t="s">
        <v>51</v>
      </c>
      <c r="G1321" s="8">
        <v>3202</v>
      </c>
      <c r="H1321" s="8" t="s">
        <v>2632</v>
      </c>
      <c r="I1321" s="8">
        <v>2003</v>
      </c>
      <c r="J1321" s="8" t="s">
        <v>3188</v>
      </c>
      <c r="K1321" s="8" t="s">
        <v>3189</v>
      </c>
      <c r="L1321" s="8" t="s">
        <v>3190</v>
      </c>
      <c r="M1321" s="8" t="s">
        <v>1277</v>
      </c>
      <c r="N1321" s="8" t="s">
        <v>77</v>
      </c>
      <c r="O1321" s="8" t="s">
        <v>3200</v>
      </c>
      <c r="P1321" s="8" t="s">
        <v>3201</v>
      </c>
      <c r="Q1321" s="8">
        <v>0</v>
      </c>
      <c r="R1321" s="8">
        <v>43.35</v>
      </c>
      <c r="S1321" s="8">
        <v>79.083332999999996</v>
      </c>
      <c r="T1321" s="8" t="s">
        <v>1859</v>
      </c>
      <c r="U1321" s="8" t="s">
        <v>911</v>
      </c>
      <c r="V1321" s="8" t="s">
        <v>44</v>
      </c>
      <c r="Y1321" s="8">
        <v>2000</v>
      </c>
      <c r="Z1321" s="8">
        <v>6</v>
      </c>
      <c r="AA1321" s="8">
        <v>7</v>
      </c>
      <c r="AB1321" s="8">
        <v>2000</v>
      </c>
      <c r="AC1321" s="8">
        <v>6</v>
      </c>
      <c r="AD1321" s="8">
        <v>8</v>
      </c>
      <c r="AG1321" s="8" t="s">
        <v>3202</v>
      </c>
      <c r="AI1321" s="8" t="s">
        <v>48</v>
      </c>
      <c r="AJ1321" s="8" t="s">
        <v>964</v>
      </c>
      <c r="AK1321" s="8" t="s">
        <v>3199</v>
      </c>
      <c r="AL1321" s="8" t="b">
        <v>1</v>
      </c>
      <c r="AM1321" s="8" t="b">
        <v>0</v>
      </c>
      <c r="AP1321" t="s">
        <v>3631</v>
      </c>
      <c r="AQ1321" t="s">
        <v>3632</v>
      </c>
      <c r="AR1321" t="s">
        <v>3633</v>
      </c>
      <c r="AS1321" t="s">
        <v>3634</v>
      </c>
      <c r="AT1321" s="44" t="s">
        <v>48</v>
      </c>
      <c r="AU1321" t="s">
        <v>964</v>
      </c>
      <c r="AV1321" t="s">
        <v>4624</v>
      </c>
      <c r="AW1321" t="s">
        <v>4624</v>
      </c>
      <c r="AX1321" t="s">
        <v>4626</v>
      </c>
      <c r="AY1321" t="s">
        <v>4624</v>
      </c>
      <c r="AZ1321" t="s">
        <v>4625</v>
      </c>
      <c r="BA1321" t="s">
        <v>3630</v>
      </c>
      <c r="BB1321"/>
    </row>
    <row r="1322" spans="1:54" s="8" customFormat="1" x14ac:dyDescent="0.45">
      <c r="A1322" s="7">
        <v>45749.355543981481</v>
      </c>
      <c r="B1322" s="8">
        <v>950994899</v>
      </c>
      <c r="C1322" s="8" t="s">
        <v>3568</v>
      </c>
      <c r="D1322" s="8">
        <v>1</v>
      </c>
      <c r="E1322" s="8" t="s">
        <v>65</v>
      </c>
      <c r="G1322" s="8">
        <v>3202</v>
      </c>
      <c r="H1322" s="8" t="s">
        <v>2632</v>
      </c>
      <c r="I1322" s="8">
        <v>2003</v>
      </c>
      <c r="J1322" s="8" t="s">
        <v>3188</v>
      </c>
      <c r="K1322" s="8" t="s">
        <v>3189</v>
      </c>
      <c r="L1322" s="8" t="s">
        <v>3190</v>
      </c>
      <c r="M1322" s="8" t="s">
        <v>3203</v>
      </c>
      <c r="N1322" s="8" t="s">
        <v>77</v>
      </c>
      <c r="O1322" s="8" t="s">
        <v>3204</v>
      </c>
      <c r="P1322" s="8" t="s">
        <v>1823</v>
      </c>
      <c r="Q1322" s="8">
        <v>0</v>
      </c>
      <c r="R1322" s="8">
        <v>43.863309999999998</v>
      </c>
      <c r="S1322" s="8">
        <v>77.040130000000005</v>
      </c>
      <c r="T1322" s="8" t="s">
        <v>3205</v>
      </c>
      <c r="U1322" s="8" t="s">
        <v>3206</v>
      </c>
      <c r="V1322" s="8" t="s">
        <v>106</v>
      </c>
      <c r="X1322" s="8">
        <v>5000</v>
      </c>
      <c r="Y1322" s="8">
        <v>1998</v>
      </c>
      <c r="Z1322" s="8">
        <v>5</v>
      </c>
      <c r="AA1322" s="8">
        <v>17</v>
      </c>
      <c r="AG1322" s="8" t="s">
        <v>3207</v>
      </c>
      <c r="AI1322" s="8" t="s">
        <v>48</v>
      </c>
      <c r="AJ1322" s="8" t="s">
        <v>964</v>
      </c>
      <c r="AK1322" s="8" t="s">
        <v>3058</v>
      </c>
      <c r="AL1322" s="8" t="b">
        <v>1</v>
      </c>
      <c r="AM1322" s="8" t="b">
        <v>0</v>
      </c>
      <c r="AP1322" t="s">
        <v>3631</v>
      </c>
      <c r="AQ1322" t="s">
        <v>3632</v>
      </c>
      <c r="AR1322" t="s">
        <v>3633</v>
      </c>
      <c r="AS1322" t="s">
        <v>3634</v>
      </c>
      <c r="AT1322" s="44" t="s">
        <v>48</v>
      </c>
      <c r="AU1322" t="s">
        <v>964</v>
      </c>
      <c r="AV1322" t="s">
        <v>4596</v>
      </c>
      <c r="AW1322" t="s">
        <v>4596</v>
      </c>
      <c r="AX1322" t="s">
        <v>3208</v>
      </c>
      <c r="AY1322" t="s">
        <v>4596</v>
      </c>
      <c r="AZ1322" t="s">
        <v>4597</v>
      </c>
      <c r="BA1322" t="s">
        <v>3630</v>
      </c>
      <c r="BB1322"/>
    </row>
    <row r="1323" spans="1:54" x14ac:dyDescent="0.45">
      <c r="A1323" s="1">
        <v>45748.835752314822</v>
      </c>
      <c r="B1323">
        <v>911269241</v>
      </c>
      <c r="C1323" t="s">
        <v>3567</v>
      </c>
      <c r="D1323">
        <v>2</v>
      </c>
      <c r="E1323" t="s">
        <v>247</v>
      </c>
      <c r="G1323">
        <v>566</v>
      </c>
      <c r="H1323" t="s">
        <v>3218</v>
      </c>
      <c r="I1323">
        <v>2013</v>
      </c>
      <c r="J1323" t="s">
        <v>3219</v>
      </c>
      <c r="K1323" t="s">
        <v>3220</v>
      </c>
      <c r="L1323" t="s">
        <v>3221</v>
      </c>
      <c r="M1323" t="s">
        <v>3209</v>
      </c>
      <c r="N1323" t="s">
        <v>3210</v>
      </c>
      <c r="O1323" t="s">
        <v>3211</v>
      </c>
      <c r="P1323" t="s">
        <v>3212</v>
      </c>
      <c r="Q1323">
        <v>0</v>
      </c>
      <c r="R1323">
        <v>30.438333</v>
      </c>
      <c r="S1323">
        <v>67.439722000000003</v>
      </c>
      <c r="T1323" t="s">
        <v>3213</v>
      </c>
      <c r="U1323" t="s">
        <v>3214</v>
      </c>
      <c r="V1323" t="s">
        <v>44</v>
      </c>
      <c r="Y1323">
        <v>2005</v>
      </c>
      <c r="Z1323">
        <v>7</v>
      </c>
      <c r="AA1323">
        <v>29</v>
      </c>
      <c r="AB1323">
        <v>2005</v>
      </c>
      <c r="AC1323">
        <v>8</v>
      </c>
      <c r="AD1323">
        <v>5</v>
      </c>
      <c r="AE1323" t="s">
        <v>3215</v>
      </c>
      <c r="AG1323" t="s">
        <v>2734</v>
      </c>
      <c r="AH1323" t="s">
        <v>3216</v>
      </c>
      <c r="AI1323" t="s">
        <v>229</v>
      </c>
      <c r="AJ1323" t="s">
        <v>1441</v>
      </c>
      <c r="AK1323" t="s">
        <v>3217</v>
      </c>
      <c r="AL1323" t="b">
        <v>1</v>
      </c>
      <c r="AM1323" t="b">
        <v>0</v>
      </c>
      <c r="AP1323" t="s">
        <v>3631</v>
      </c>
      <c r="AQ1323" t="s">
        <v>3632</v>
      </c>
      <c r="AR1323" t="s">
        <v>3633</v>
      </c>
      <c r="AS1323" t="s">
        <v>3634</v>
      </c>
      <c r="AT1323" s="44" t="s">
        <v>229</v>
      </c>
      <c r="AU1323" t="s">
        <v>4629</v>
      </c>
      <c r="AV1323" t="s">
        <v>4630</v>
      </c>
      <c r="AW1323" t="s">
        <v>4630</v>
      </c>
      <c r="AX1323" t="s">
        <v>4631</v>
      </c>
      <c r="AY1323" t="s">
        <v>4627</v>
      </c>
      <c r="AZ1323" t="s">
        <v>4628</v>
      </c>
      <c r="BA1323" t="s">
        <v>3630</v>
      </c>
    </row>
    <row r="1324" spans="1:54" x14ac:dyDescent="0.45">
      <c r="A1324" s="1">
        <v>45748.83284722222</v>
      </c>
      <c r="B1324">
        <v>911269241</v>
      </c>
      <c r="C1324" t="s">
        <v>3567</v>
      </c>
      <c r="D1324">
        <v>1</v>
      </c>
      <c r="E1324" t="s">
        <v>51</v>
      </c>
      <c r="G1324">
        <v>566</v>
      </c>
      <c r="H1324" t="s">
        <v>3218</v>
      </c>
      <c r="I1324">
        <v>2013</v>
      </c>
      <c r="J1324" t="s">
        <v>3219</v>
      </c>
      <c r="K1324" t="s">
        <v>3220</v>
      </c>
      <c r="L1324" t="s">
        <v>3221</v>
      </c>
      <c r="M1324" t="s">
        <v>3222</v>
      </c>
      <c r="N1324" t="s">
        <v>40</v>
      </c>
      <c r="O1324" t="s">
        <v>3223</v>
      </c>
      <c r="P1324" t="s">
        <v>3224</v>
      </c>
      <c r="Q1324">
        <v>0</v>
      </c>
      <c r="V1324" t="s">
        <v>119</v>
      </c>
      <c r="W1324" t="s">
        <v>3225</v>
      </c>
      <c r="Y1324">
        <v>2006</v>
      </c>
      <c r="Z1324">
        <v>8</v>
      </c>
      <c r="AA1324">
        <v>10</v>
      </c>
      <c r="AB1324">
        <v>2012</v>
      </c>
      <c r="AC1324">
        <v>7</v>
      </c>
      <c r="AD1324">
        <v>15</v>
      </c>
      <c r="AG1324" t="s">
        <v>2734</v>
      </c>
      <c r="AH1324" t="s">
        <v>3226</v>
      </c>
      <c r="AI1324" t="s">
        <v>229</v>
      </c>
      <c r="AJ1324" t="s">
        <v>1441</v>
      </c>
      <c r="AK1324" t="s">
        <v>3217</v>
      </c>
      <c r="AL1324" t="b">
        <v>1</v>
      </c>
      <c r="AM1324" t="b">
        <v>0</v>
      </c>
      <c r="AP1324" t="s">
        <v>3631</v>
      </c>
      <c r="AQ1324" t="s">
        <v>3632</v>
      </c>
      <c r="AR1324" t="s">
        <v>3633</v>
      </c>
      <c r="AS1324" t="s">
        <v>3634</v>
      </c>
      <c r="AT1324" s="44" t="s">
        <v>229</v>
      </c>
      <c r="AU1324" t="s">
        <v>4629</v>
      </c>
      <c r="AV1324" t="s">
        <v>4630</v>
      </c>
      <c r="AW1324" t="s">
        <v>4630</v>
      </c>
      <c r="AX1324" t="s">
        <v>4631</v>
      </c>
      <c r="AY1324" t="s">
        <v>4627</v>
      </c>
      <c r="AZ1324" t="s">
        <v>4628</v>
      </c>
      <c r="BA1324" t="s">
        <v>3630</v>
      </c>
    </row>
    <row r="1325" spans="1:54" x14ac:dyDescent="0.45">
      <c r="A1325" s="1">
        <v>45748.828356481477</v>
      </c>
      <c r="B1325">
        <v>911269241</v>
      </c>
      <c r="C1325" t="s">
        <v>3567</v>
      </c>
      <c r="D1325">
        <v>2</v>
      </c>
      <c r="E1325" t="s">
        <v>86</v>
      </c>
      <c r="G1325">
        <v>566</v>
      </c>
      <c r="H1325" t="s">
        <v>3218</v>
      </c>
      <c r="I1325">
        <v>2013</v>
      </c>
      <c r="J1325" t="s">
        <v>3219</v>
      </c>
      <c r="K1325" t="s">
        <v>3220</v>
      </c>
      <c r="L1325" t="s">
        <v>3221</v>
      </c>
      <c r="M1325" t="s">
        <v>3227</v>
      </c>
      <c r="N1325" t="s">
        <v>3228</v>
      </c>
      <c r="O1325" t="s">
        <v>3229</v>
      </c>
      <c r="P1325" t="s">
        <v>3230</v>
      </c>
      <c r="Q1325">
        <v>0</v>
      </c>
      <c r="R1325">
        <v>41.710110999999998</v>
      </c>
      <c r="S1325">
        <v>72.926221999999996</v>
      </c>
      <c r="T1325" t="s">
        <v>3231</v>
      </c>
      <c r="U1325" t="s">
        <v>3232</v>
      </c>
      <c r="V1325" t="s">
        <v>44</v>
      </c>
      <c r="Y1325">
        <v>1997</v>
      </c>
      <c r="Z1325">
        <v>6</v>
      </c>
      <c r="AA1325">
        <v>4</v>
      </c>
      <c r="AB1325">
        <v>2012</v>
      </c>
      <c r="AC1325">
        <v>7</v>
      </c>
      <c r="AD1325">
        <v>15</v>
      </c>
      <c r="AG1325" t="s">
        <v>2734</v>
      </c>
      <c r="AH1325" t="s">
        <v>3233</v>
      </c>
      <c r="AI1325" t="s">
        <v>229</v>
      </c>
      <c r="AJ1325" t="s">
        <v>1441</v>
      </c>
      <c r="AK1325" t="s">
        <v>3217</v>
      </c>
      <c r="AL1325" t="b">
        <v>1</v>
      </c>
      <c r="AM1325" t="b">
        <v>0</v>
      </c>
      <c r="AP1325" t="s">
        <v>3631</v>
      </c>
      <c r="AQ1325" t="s">
        <v>3632</v>
      </c>
      <c r="AR1325" t="s">
        <v>3633</v>
      </c>
      <c r="AS1325" t="s">
        <v>3634</v>
      </c>
      <c r="AT1325" s="44" t="s">
        <v>229</v>
      </c>
      <c r="AU1325" t="s">
        <v>4629</v>
      </c>
      <c r="AV1325" t="s">
        <v>4630</v>
      </c>
      <c r="AW1325" t="s">
        <v>4630</v>
      </c>
      <c r="AX1325" t="s">
        <v>4631</v>
      </c>
      <c r="AY1325" t="s">
        <v>4627</v>
      </c>
      <c r="AZ1325" t="s">
        <v>4628</v>
      </c>
      <c r="BA1325" t="s">
        <v>3630</v>
      </c>
    </row>
    <row r="1326" spans="1:54" x14ac:dyDescent="0.45">
      <c r="A1326" s="1">
        <v>45748.825555555552</v>
      </c>
      <c r="B1326">
        <v>911269241</v>
      </c>
      <c r="C1326" t="s">
        <v>3567</v>
      </c>
      <c r="D1326">
        <v>1</v>
      </c>
      <c r="E1326" t="s">
        <v>51</v>
      </c>
      <c r="G1326">
        <v>566</v>
      </c>
      <c r="H1326" t="s">
        <v>3218</v>
      </c>
      <c r="I1326">
        <v>2013</v>
      </c>
      <c r="J1326" t="s">
        <v>3219</v>
      </c>
      <c r="K1326" t="s">
        <v>3220</v>
      </c>
      <c r="L1326" t="s">
        <v>3221</v>
      </c>
      <c r="M1326" t="s">
        <v>39</v>
      </c>
      <c r="N1326" t="s">
        <v>3234</v>
      </c>
      <c r="O1326" t="s">
        <v>3235</v>
      </c>
      <c r="P1326" t="s">
        <v>3236</v>
      </c>
      <c r="Q1326">
        <v>0</v>
      </c>
      <c r="R1326">
        <v>43.607472000000001</v>
      </c>
      <c r="S1326">
        <v>68.619028</v>
      </c>
      <c r="T1326" t="s">
        <v>3237</v>
      </c>
      <c r="U1326" t="s">
        <v>3238</v>
      </c>
      <c r="V1326" t="s">
        <v>44</v>
      </c>
      <c r="Y1326">
        <v>2012</v>
      </c>
      <c r="Z1326">
        <v>7</v>
      </c>
      <c r="AA1326">
        <v>11</v>
      </c>
      <c r="AB1326"/>
      <c r="AC1326"/>
      <c r="AD1326"/>
      <c r="AE1326" t="s">
        <v>2626</v>
      </c>
      <c r="AG1326" t="s">
        <v>501</v>
      </c>
      <c r="AH1326" t="s">
        <v>3239</v>
      </c>
      <c r="AI1326" t="s">
        <v>229</v>
      </c>
      <c r="AJ1326" t="s">
        <v>1441</v>
      </c>
      <c r="AK1326" t="s">
        <v>3217</v>
      </c>
      <c r="AL1326" t="b">
        <v>1</v>
      </c>
      <c r="AM1326" t="b">
        <v>0</v>
      </c>
      <c r="AP1326" t="s">
        <v>3631</v>
      </c>
      <c r="AQ1326" t="s">
        <v>3632</v>
      </c>
      <c r="AR1326" t="s">
        <v>3633</v>
      </c>
      <c r="AS1326" t="s">
        <v>3634</v>
      </c>
      <c r="AT1326" s="44" t="s">
        <v>229</v>
      </c>
      <c r="AU1326" t="s">
        <v>4629</v>
      </c>
      <c r="AV1326" t="s">
        <v>4630</v>
      </c>
      <c r="AW1326" t="s">
        <v>4630</v>
      </c>
      <c r="AX1326" t="s">
        <v>4631</v>
      </c>
      <c r="AY1326" t="s">
        <v>4627</v>
      </c>
      <c r="AZ1326" t="s">
        <v>4628</v>
      </c>
      <c r="BA1326" t="s">
        <v>3630</v>
      </c>
    </row>
    <row r="1327" spans="1:54" x14ac:dyDescent="0.45">
      <c r="A1327" s="1">
        <v>45748.823645833327</v>
      </c>
      <c r="B1327">
        <v>911269241</v>
      </c>
      <c r="C1327" t="s">
        <v>3567</v>
      </c>
      <c r="D1327">
        <v>2</v>
      </c>
      <c r="E1327" t="s">
        <v>222</v>
      </c>
      <c r="G1327">
        <v>566</v>
      </c>
      <c r="H1327" t="s">
        <v>3218</v>
      </c>
      <c r="I1327">
        <v>2013</v>
      </c>
      <c r="J1327" t="s">
        <v>3219</v>
      </c>
      <c r="K1327" t="s">
        <v>3220</v>
      </c>
      <c r="L1327" t="s">
        <v>3221</v>
      </c>
      <c r="M1327" t="s">
        <v>39</v>
      </c>
      <c r="N1327" t="s">
        <v>3234</v>
      </c>
      <c r="O1327" t="s">
        <v>3235</v>
      </c>
      <c r="P1327" t="s">
        <v>3240</v>
      </c>
      <c r="Q1327">
        <v>0</v>
      </c>
      <c r="R1327">
        <v>43.610111000000003</v>
      </c>
      <c r="S1327">
        <v>68.620361000000003</v>
      </c>
      <c r="T1327" t="s">
        <v>3241</v>
      </c>
      <c r="U1327" t="s">
        <v>3242</v>
      </c>
      <c r="V1327" t="s">
        <v>44</v>
      </c>
      <c r="Y1327">
        <v>2012</v>
      </c>
      <c r="Z1327">
        <v>7</v>
      </c>
      <c r="AA1327">
        <v>14</v>
      </c>
      <c r="AB1327">
        <v>2012</v>
      </c>
      <c r="AC1327">
        <v>7</v>
      </c>
      <c r="AD1327">
        <v>15</v>
      </c>
      <c r="AE1327" t="s">
        <v>2626</v>
      </c>
      <c r="AG1327" t="s">
        <v>501</v>
      </c>
      <c r="AH1327" t="s">
        <v>3243</v>
      </c>
      <c r="AI1327" t="s">
        <v>229</v>
      </c>
      <c r="AJ1327" t="s">
        <v>1441</v>
      </c>
      <c r="AK1327" t="s">
        <v>3217</v>
      </c>
      <c r="AL1327" t="b">
        <v>1</v>
      </c>
      <c r="AM1327" t="b">
        <v>0</v>
      </c>
      <c r="AP1327" t="s">
        <v>3631</v>
      </c>
      <c r="AQ1327" t="s">
        <v>3632</v>
      </c>
      <c r="AR1327" t="s">
        <v>3633</v>
      </c>
      <c r="AS1327" t="s">
        <v>3634</v>
      </c>
      <c r="AT1327" s="44" t="s">
        <v>229</v>
      </c>
      <c r="AU1327" t="s">
        <v>4629</v>
      </c>
      <c r="AV1327" t="s">
        <v>4630</v>
      </c>
      <c r="AW1327" t="s">
        <v>4630</v>
      </c>
      <c r="AX1327" t="s">
        <v>4631</v>
      </c>
      <c r="AY1327" t="s">
        <v>4627</v>
      </c>
      <c r="AZ1327" t="s">
        <v>4628</v>
      </c>
      <c r="BA1327" t="s">
        <v>3630</v>
      </c>
    </row>
    <row r="1328" spans="1:54" x14ac:dyDescent="0.45">
      <c r="A1328" s="1">
        <v>45748.820694444439</v>
      </c>
      <c r="B1328">
        <v>911269241</v>
      </c>
      <c r="C1328" t="s">
        <v>3567</v>
      </c>
      <c r="D1328">
        <v>8</v>
      </c>
      <c r="E1328" t="s">
        <v>811</v>
      </c>
      <c r="G1328">
        <v>566</v>
      </c>
      <c r="H1328" t="s">
        <v>3218</v>
      </c>
      <c r="I1328">
        <v>2013</v>
      </c>
      <c r="J1328" t="s">
        <v>3219</v>
      </c>
      <c r="K1328" t="s">
        <v>3220</v>
      </c>
      <c r="L1328" t="s">
        <v>3221</v>
      </c>
      <c r="M1328" t="s">
        <v>39</v>
      </c>
      <c r="N1328" t="s">
        <v>3234</v>
      </c>
      <c r="O1328" t="s">
        <v>3235</v>
      </c>
      <c r="P1328" t="s">
        <v>3244</v>
      </c>
      <c r="Q1328">
        <v>0</v>
      </c>
      <c r="R1328">
        <v>43.511499999999998</v>
      </c>
      <c r="S1328">
        <v>68.486193999999998</v>
      </c>
      <c r="T1328" t="s">
        <v>3245</v>
      </c>
      <c r="U1328" t="s">
        <v>3246</v>
      </c>
      <c r="V1328" t="s">
        <v>44</v>
      </c>
      <c r="Y1328">
        <v>2012</v>
      </c>
      <c r="Z1328">
        <v>6</v>
      </c>
      <c r="AA1328">
        <v>12</v>
      </c>
      <c r="AB1328"/>
      <c r="AC1328"/>
      <c r="AD1328"/>
      <c r="AE1328" t="s">
        <v>3247</v>
      </c>
      <c r="AG1328" t="s">
        <v>501</v>
      </c>
      <c r="AH1328" t="s">
        <v>3248</v>
      </c>
      <c r="AI1328" t="s">
        <v>229</v>
      </c>
      <c r="AJ1328" t="s">
        <v>1441</v>
      </c>
      <c r="AK1328" t="s">
        <v>3249</v>
      </c>
      <c r="AL1328" t="b">
        <v>1</v>
      </c>
      <c r="AM1328" t="b">
        <v>0</v>
      </c>
      <c r="AP1328" t="s">
        <v>3631</v>
      </c>
      <c r="AQ1328" t="s">
        <v>3632</v>
      </c>
      <c r="AR1328" t="s">
        <v>3633</v>
      </c>
      <c r="AS1328" t="s">
        <v>3634</v>
      </c>
      <c r="AT1328" s="44" t="s">
        <v>229</v>
      </c>
      <c r="AU1328" t="s">
        <v>4634</v>
      </c>
      <c r="AV1328" t="s">
        <v>4635</v>
      </c>
      <c r="AW1328" t="s">
        <v>4635</v>
      </c>
      <c r="AX1328" t="s">
        <v>3814</v>
      </c>
      <c r="AY1328" t="s">
        <v>4632</v>
      </c>
      <c r="AZ1328" t="s">
        <v>4633</v>
      </c>
      <c r="BA1328" t="s">
        <v>3630</v>
      </c>
    </row>
    <row r="1329" spans="1:53" x14ac:dyDescent="0.45">
      <c r="A1329" s="1">
        <v>45748.818564814806</v>
      </c>
      <c r="B1329">
        <v>911269241</v>
      </c>
      <c r="C1329" t="s">
        <v>3567</v>
      </c>
      <c r="D1329">
        <v>1</v>
      </c>
      <c r="E1329" t="s">
        <v>65</v>
      </c>
      <c r="G1329">
        <v>566</v>
      </c>
      <c r="H1329" t="s">
        <v>3218</v>
      </c>
      <c r="I1329">
        <v>2013</v>
      </c>
      <c r="J1329" t="s">
        <v>3219</v>
      </c>
      <c r="K1329" t="s">
        <v>3220</v>
      </c>
      <c r="L1329" t="s">
        <v>3221</v>
      </c>
      <c r="M1329" t="s">
        <v>39</v>
      </c>
      <c r="N1329" t="s">
        <v>3250</v>
      </c>
      <c r="O1329" t="s">
        <v>3251</v>
      </c>
      <c r="P1329" t="s">
        <v>3252</v>
      </c>
      <c r="Q1329">
        <v>0</v>
      </c>
      <c r="R1329">
        <v>43.968111</v>
      </c>
      <c r="S1329">
        <v>66.811999999999998</v>
      </c>
      <c r="T1329" t="s">
        <v>3253</v>
      </c>
      <c r="U1329" t="s">
        <v>3254</v>
      </c>
      <c r="V1329" t="s">
        <v>44</v>
      </c>
      <c r="Y1329">
        <v>2012</v>
      </c>
      <c r="Z1329">
        <v>6</v>
      </c>
      <c r="AA1329">
        <v>26</v>
      </c>
      <c r="AB1329">
        <v>2012</v>
      </c>
      <c r="AC1329">
        <v>6</v>
      </c>
      <c r="AD1329">
        <v>29</v>
      </c>
      <c r="AG1329" t="s">
        <v>501</v>
      </c>
      <c r="AH1329" t="s">
        <v>3255</v>
      </c>
      <c r="AI1329" t="s">
        <v>229</v>
      </c>
      <c r="AJ1329" t="s">
        <v>1441</v>
      </c>
      <c r="AK1329" t="s">
        <v>3249</v>
      </c>
      <c r="AL1329" t="b">
        <v>1</v>
      </c>
      <c r="AM1329" t="b">
        <v>0</v>
      </c>
      <c r="AP1329" t="s">
        <v>3631</v>
      </c>
      <c r="AQ1329" t="s">
        <v>3632</v>
      </c>
      <c r="AR1329" t="s">
        <v>3633</v>
      </c>
      <c r="AS1329" t="s">
        <v>3634</v>
      </c>
      <c r="AT1329" s="44" t="s">
        <v>229</v>
      </c>
      <c r="AU1329" t="s">
        <v>4634</v>
      </c>
      <c r="AV1329" t="s">
        <v>4635</v>
      </c>
      <c r="AW1329" t="s">
        <v>4635</v>
      </c>
      <c r="AX1329" t="s">
        <v>3814</v>
      </c>
      <c r="AY1329" t="s">
        <v>4632</v>
      </c>
      <c r="AZ1329" t="s">
        <v>4633</v>
      </c>
      <c r="BA1329" t="s">
        <v>3630</v>
      </c>
    </row>
    <row r="1330" spans="1:53" x14ac:dyDescent="0.45">
      <c r="A1330" s="1">
        <v>45748.816041666672</v>
      </c>
      <c r="B1330">
        <v>911269241</v>
      </c>
      <c r="C1330" t="s">
        <v>3567</v>
      </c>
      <c r="D1330">
        <v>2</v>
      </c>
      <c r="E1330" t="s">
        <v>222</v>
      </c>
      <c r="G1330">
        <v>566</v>
      </c>
      <c r="H1330" t="s">
        <v>3218</v>
      </c>
      <c r="I1330">
        <v>2013</v>
      </c>
      <c r="J1330" t="s">
        <v>3219</v>
      </c>
      <c r="K1330" t="s">
        <v>3220</v>
      </c>
      <c r="L1330" t="s">
        <v>3221</v>
      </c>
      <c r="M1330" t="s">
        <v>3256</v>
      </c>
      <c r="N1330" t="s">
        <v>3257</v>
      </c>
      <c r="O1330" t="s">
        <v>3258</v>
      </c>
      <c r="P1330" t="s">
        <v>3259</v>
      </c>
      <c r="Q1330">
        <v>0</v>
      </c>
      <c r="R1330">
        <v>37.164444000000003</v>
      </c>
      <c r="S1330">
        <v>39.212972000000001</v>
      </c>
      <c r="T1330" t="s">
        <v>3260</v>
      </c>
      <c r="U1330" t="s">
        <v>3261</v>
      </c>
      <c r="V1330" t="s">
        <v>44</v>
      </c>
      <c r="Y1330">
        <v>2007</v>
      </c>
      <c r="Z1330">
        <v>6</v>
      </c>
      <c r="AA1330">
        <v>11</v>
      </c>
      <c r="AB1330">
        <v>2007</v>
      </c>
      <c r="AC1330">
        <v>6</v>
      </c>
      <c r="AD1330">
        <v>29</v>
      </c>
      <c r="AE1330" t="s">
        <v>3262</v>
      </c>
      <c r="AG1330" t="s">
        <v>3263</v>
      </c>
      <c r="AH1330" t="s">
        <v>3264</v>
      </c>
      <c r="AI1330" t="s">
        <v>229</v>
      </c>
      <c r="AJ1330" t="s">
        <v>1441</v>
      </c>
      <c r="AK1330" t="s">
        <v>3249</v>
      </c>
      <c r="AL1330" t="b">
        <v>1</v>
      </c>
      <c r="AM1330" t="b">
        <v>0</v>
      </c>
      <c r="AP1330" t="s">
        <v>3631</v>
      </c>
      <c r="AQ1330" t="s">
        <v>3632</v>
      </c>
      <c r="AR1330" t="s">
        <v>3633</v>
      </c>
      <c r="AS1330" t="s">
        <v>3634</v>
      </c>
      <c r="AT1330" s="44" t="s">
        <v>229</v>
      </c>
      <c r="AU1330" t="s">
        <v>4634</v>
      </c>
      <c r="AV1330" t="s">
        <v>4635</v>
      </c>
      <c r="AW1330" t="s">
        <v>4635</v>
      </c>
      <c r="AX1330" t="s">
        <v>3814</v>
      </c>
      <c r="AY1330" t="s">
        <v>4632</v>
      </c>
      <c r="AZ1330" t="s">
        <v>4633</v>
      </c>
      <c r="BA1330" t="s">
        <v>3630</v>
      </c>
    </row>
    <row r="1331" spans="1:53" x14ac:dyDescent="0.45">
      <c r="A1331" s="1">
        <v>45748.809004629627</v>
      </c>
      <c r="B1331">
        <v>911269241</v>
      </c>
      <c r="C1331" t="s">
        <v>3567</v>
      </c>
      <c r="D1331">
        <v>1</v>
      </c>
      <c r="E1331" t="s">
        <v>65</v>
      </c>
      <c r="G1331">
        <v>566</v>
      </c>
      <c r="H1331" t="s">
        <v>3218</v>
      </c>
      <c r="I1331">
        <v>2013</v>
      </c>
      <c r="J1331" t="s">
        <v>3219</v>
      </c>
      <c r="K1331" t="s">
        <v>3220</v>
      </c>
      <c r="L1331" t="s">
        <v>3221</v>
      </c>
      <c r="M1331" t="s">
        <v>2555</v>
      </c>
      <c r="N1331" t="s">
        <v>3265</v>
      </c>
      <c r="O1331" t="s">
        <v>3266</v>
      </c>
      <c r="P1331" t="s">
        <v>3267</v>
      </c>
      <c r="Q1331">
        <v>0</v>
      </c>
      <c r="R1331">
        <v>39.625</v>
      </c>
      <c r="S1331">
        <v>64.391666999999998</v>
      </c>
      <c r="T1331" t="s">
        <v>3268</v>
      </c>
      <c r="U1331" t="s">
        <v>3269</v>
      </c>
      <c r="V1331" t="s">
        <v>44</v>
      </c>
      <c r="Y1331">
        <v>2002</v>
      </c>
      <c r="Z1331">
        <v>4</v>
      </c>
      <c r="AA1331">
        <v>20</v>
      </c>
      <c r="AB1331">
        <v>2011</v>
      </c>
      <c r="AC1331">
        <v>8</v>
      </c>
      <c r="AD1331">
        <v>20</v>
      </c>
      <c r="AG1331" t="s">
        <v>501</v>
      </c>
      <c r="AH1331" t="s">
        <v>3270</v>
      </c>
      <c r="AI1331" t="s">
        <v>229</v>
      </c>
      <c r="AJ1331" t="s">
        <v>3271</v>
      </c>
      <c r="AK1331" t="s">
        <v>965</v>
      </c>
      <c r="AL1331" t="b">
        <v>1</v>
      </c>
      <c r="AM1331" t="b">
        <v>0</v>
      </c>
      <c r="AP1331" t="s">
        <v>3631</v>
      </c>
      <c r="AQ1331" t="s">
        <v>3632</v>
      </c>
      <c r="AR1331" t="s">
        <v>3633</v>
      </c>
      <c r="AS1331" t="s">
        <v>3634</v>
      </c>
      <c r="AT1331" s="44" t="s">
        <v>229</v>
      </c>
      <c r="AU1331" t="s">
        <v>4638</v>
      </c>
      <c r="AV1331" t="s">
        <v>4639</v>
      </c>
      <c r="AW1331" t="s">
        <v>4639</v>
      </c>
      <c r="AX1331" t="s">
        <v>3793</v>
      </c>
      <c r="AY1331" t="s">
        <v>4636</v>
      </c>
      <c r="AZ1331" t="s">
        <v>4637</v>
      </c>
      <c r="BA1331" t="s">
        <v>3630</v>
      </c>
    </row>
    <row r="1332" spans="1:53" x14ac:dyDescent="0.45">
      <c r="A1332" s="1">
        <v>45748.806990740741</v>
      </c>
      <c r="B1332">
        <v>911269241</v>
      </c>
      <c r="C1332" t="s">
        <v>3567</v>
      </c>
      <c r="D1332">
        <v>1</v>
      </c>
      <c r="E1332" t="s">
        <v>65</v>
      </c>
      <c r="G1332">
        <v>566</v>
      </c>
      <c r="H1332" t="s">
        <v>3218</v>
      </c>
      <c r="I1332">
        <v>2013</v>
      </c>
      <c r="J1332" t="s">
        <v>3219</v>
      </c>
      <c r="K1332" t="s">
        <v>3220</v>
      </c>
      <c r="L1332" t="s">
        <v>3221</v>
      </c>
      <c r="M1332" t="s">
        <v>39</v>
      </c>
      <c r="N1332" t="s">
        <v>3272</v>
      </c>
      <c r="O1332" t="s">
        <v>3273</v>
      </c>
      <c r="P1332" t="s">
        <v>3274</v>
      </c>
      <c r="Q1332">
        <v>0</v>
      </c>
      <c r="R1332">
        <v>43.537111000000003</v>
      </c>
      <c r="S1332">
        <v>79.288888999999998</v>
      </c>
      <c r="T1332" t="s">
        <v>3275</v>
      </c>
      <c r="U1332" t="s">
        <v>3276</v>
      </c>
      <c r="V1332" t="s">
        <v>44</v>
      </c>
      <c r="Y1332">
        <v>2011</v>
      </c>
      <c r="Z1332">
        <v>8</v>
      </c>
      <c r="AA1332">
        <v>16</v>
      </c>
      <c r="AB1332">
        <v>2011</v>
      </c>
      <c r="AC1332">
        <v>8</v>
      </c>
      <c r="AD1332">
        <v>20</v>
      </c>
      <c r="AE1332" t="s">
        <v>3277</v>
      </c>
      <c r="AG1332" t="s">
        <v>501</v>
      </c>
      <c r="AH1332" t="s">
        <v>3278</v>
      </c>
      <c r="AI1332" t="s">
        <v>229</v>
      </c>
      <c r="AJ1332" t="s">
        <v>3271</v>
      </c>
      <c r="AK1332" t="s">
        <v>965</v>
      </c>
      <c r="AL1332" t="b">
        <v>1</v>
      </c>
      <c r="AM1332" t="b">
        <v>0</v>
      </c>
      <c r="AP1332" t="s">
        <v>3631</v>
      </c>
      <c r="AQ1332" t="s">
        <v>3632</v>
      </c>
      <c r="AR1332" t="s">
        <v>3633</v>
      </c>
      <c r="AS1332" t="s">
        <v>3634</v>
      </c>
      <c r="AT1332" s="44" t="s">
        <v>229</v>
      </c>
      <c r="AU1332" t="s">
        <v>4638</v>
      </c>
      <c r="AV1332" t="s">
        <v>4639</v>
      </c>
      <c r="AW1332" t="s">
        <v>4639</v>
      </c>
      <c r="AX1332" t="s">
        <v>3793</v>
      </c>
      <c r="AY1332" t="s">
        <v>4636</v>
      </c>
      <c r="AZ1332" t="s">
        <v>4637</v>
      </c>
      <c r="BA1332" t="s">
        <v>3630</v>
      </c>
    </row>
    <row r="1333" spans="1:53" x14ac:dyDescent="0.45">
      <c r="A1333" s="1">
        <v>45748.794930555552</v>
      </c>
      <c r="B1333">
        <v>911269241</v>
      </c>
      <c r="C1333" t="s">
        <v>3567</v>
      </c>
      <c r="D1333">
        <v>1</v>
      </c>
      <c r="E1333" t="s">
        <v>65</v>
      </c>
      <c r="G1333">
        <v>566</v>
      </c>
      <c r="H1333" t="s">
        <v>3218</v>
      </c>
      <c r="I1333">
        <v>2013</v>
      </c>
      <c r="J1333" t="s">
        <v>3219</v>
      </c>
      <c r="K1333" t="s">
        <v>3220</v>
      </c>
      <c r="L1333" t="s">
        <v>3221</v>
      </c>
      <c r="M1333" t="s">
        <v>39</v>
      </c>
      <c r="N1333" t="s">
        <v>3250</v>
      </c>
      <c r="O1333" t="s">
        <v>3279</v>
      </c>
      <c r="P1333" t="s">
        <v>3280</v>
      </c>
      <c r="Q1333">
        <v>0</v>
      </c>
      <c r="R1333">
        <v>43.97</v>
      </c>
      <c r="S1333">
        <v>66.818777999999995</v>
      </c>
      <c r="T1333" t="s">
        <v>3281</v>
      </c>
      <c r="U1333" t="s">
        <v>3282</v>
      </c>
      <c r="V1333" t="s">
        <v>44</v>
      </c>
      <c r="Y1333">
        <v>2012</v>
      </c>
      <c r="Z1333">
        <v>6</v>
      </c>
      <c r="AA1333">
        <v>23</v>
      </c>
      <c r="AB1333">
        <v>2012</v>
      </c>
      <c r="AC1333">
        <v>6</v>
      </c>
      <c r="AD1333">
        <v>29</v>
      </c>
      <c r="AG1333" t="s">
        <v>501</v>
      </c>
      <c r="AH1333" t="s">
        <v>3283</v>
      </c>
      <c r="AI1333" t="s">
        <v>229</v>
      </c>
      <c r="AJ1333" t="s">
        <v>3271</v>
      </c>
      <c r="AK1333" t="s">
        <v>965</v>
      </c>
      <c r="AL1333" t="b">
        <v>1</v>
      </c>
      <c r="AM1333" t="b">
        <v>0</v>
      </c>
      <c r="AP1333" t="s">
        <v>3631</v>
      </c>
      <c r="AQ1333" t="s">
        <v>3632</v>
      </c>
      <c r="AR1333" t="s">
        <v>3633</v>
      </c>
      <c r="AS1333" t="s">
        <v>3634</v>
      </c>
      <c r="AT1333" s="44" t="s">
        <v>229</v>
      </c>
      <c r="AU1333" t="s">
        <v>4638</v>
      </c>
      <c r="AV1333" t="s">
        <v>4639</v>
      </c>
      <c r="AW1333" t="s">
        <v>4639</v>
      </c>
      <c r="AX1333" t="s">
        <v>3793</v>
      </c>
      <c r="AY1333" t="s">
        <v>4636</v>
      </c>
      <c r="AZ1333" t="s">
        <v>4637</v>
      </c>
      <c r="BA1333" t="s">
        <v>3630</v>
      </c>
    </row>
    <row r="1334" spans="1:53" x14ac:dyDescent="0.45">
      <c r="A1334" s="1">
        <v>45748.793425925927</v>
      </c>
      <c r="B1334">
        <v>911269241</v>
      </c>
      <c r="C1334" t="s">
        <v>3567</v>
      </c>
      <c r="D1334">
        <v>2</v>
      </c>
      <c r="E1334" t="s">
        <v>247</v>
      </c>
      <c r="G1334">
        <v>566</v>
      </c>
      <c r="H1334" t="s">
        <v>3218</v>
      </c>
      <c r="I1334">
        <v>2013</v>
      </c>
      <c r="J1334" t="s">
        <v>3219</v>
      </c>
      <c r="K1334" t="s">
        <v>3220</v>
      </c>
      <c r="L1334" t="s">
        <v>3221</v>
      </c>
      <c r="M1334" t="s">
        <v>39</v>
      </c>
      <c r="N1334" t="s">
        <v>3250</v>
      </c>
      <c r="O1334" t="s">
        <v>3279</v>
      </c>
      <c r="P1334" t="s">
        <v>3284</v>
      </c>
      <c r="Q1334">
        <v>0</v>
      </c>
      <c r="R1334">
        <v>43.968111</v>
      </c>
      <c r="S1334">
        <v>66.811999999999998</v>
      </c>
      <c r="T1334" t="s">
        <v>3253</v>
      </c>
      <c r="U1334" t="s">
        <v>3254</v>
      </c>
      <c r="V1334" t="s">
        <v>44</v>
      </c>
      <c r="Y1334">
        <v>2012</v>
      </c>
      <c r="Z1334">
        <v>6</v>
      </c>
      <c r="AA1334">
        <v>26</v>
      </c>
      <c r="AB1334">
        <v>2012</v>
      </c>
      <c r="AC1334">
        <v>6</v>
      </c>
      <c r="AD1334">
        <v>29</v>
      </c>
      <c r="AG1334" t="s">
        <v>501</v>
      </c>
      <c r="AH1334" t="s">
        <v>3255</v>
      </c>
      <c r="AI1334" t="s">
        <v>229</v>
      </c>
      <c r="AJ1334" t="s">
        <v>3271</v>
      </c>
      <c r="AK1334" t="s">
        <v>965</v>
      </c>
      <c r="AL1334" t="b">
        <v>1</v>
      </c>
      <c r="AM1334" t="b">
        <v>0</v>
      </c>
      <c r="AP1334" t="s">
        <v>3631</v>
      </c>
      <c r="AQ1334" t="s">
        <v>3632</v>
      </c>
      <c r="AR1334" t="s">
        <v>3633</v>
      </c>
      <c r="AS1334" t="s">
        <v>3634</v>
      </c>
      <c r="AT1334" s="44" t="s">
        <v>229</v>
      </c>
      <c r="AU1334" t="s">
        <v>4638</v>
      </c>
      <c r="AV1334" t="s">
        <v>4639</v>
      </c>
      <c r="AW1334" t="s">
        <v>4639</v>
      </c>
      <c r="AX1334" t="s">
        <v>3793</v>
      </c>
      <c r="AY1334" t="s">
        <v>4636</v>
      </c>
      <c r="AZ1334" t="s">
        <v>4637</v>
      </c>
      <c r="BA1334" t="s">
        <v>3630</v>
      </c>
    </row>
    <row r="1335" spans="1:53" x14ac:dyDescent="0.45">
      <c r="A1335" s="1">
        <v>45748.789988425917</v>
      </c>
      <c r="B1335">
        <v>911269241</v>
      </c>
      <c r="C1335" t="s">
        <v>3567</v>
      </c>
      <c r="D1335">
        <v>1</v>
      </c>
      <c r="E1335" t="s">
        <v>51</v>
      </c>
      <c r="G1335">
        <v>566</v>
      </c>
      <c r="H1335" t="s">
        <v>3218</v>
      </c>
      <c r="I1335">
        <v>2013</v>
      </c>
      <c r="J1335" t="s">
        <v>3219</v>
      </c>
      <c r="K1335" t="s">
        <v>3220</v>
      </c>
      <c r="L1335" t="s">
        <v>3221</v>
      </c>
      <c r="M1335" t="s">
        <v>39</v>
      </c>
      <c r="N1335" t="s">
        <v>841</v>
      </c>
      <c r="O1335" t="s">
        <v>3273</v>
      </c>
      <c r="P1335" t="s">
        <v>3285</v>
      </c>
      <c r="Q1335">
        <v>0</v>
      </c>
      <c r="R1335">
        <v>43.537111000000003</v>
      </c>
      <c r="S1335">
        <v>79.288888999999998</v>
      </c>
      <c r="T1335" t="s">
        <v>3275</v>
      </c>
      <c r="U1335" t="s">
        <v>3276</v>
      </c>
      <c r="V1335" t="s">
        <v>44</v>
      </c>
      <c r="Y1335">
        <v>2011</v>
      </c>
      <c r="Z1335">
        <v>8</v>
      </c>
      <c r="AA1335">
        <v>16</v>
      </c>
      <c r="AB1335">
        <v>2011</v>
      </c>
      <c r="AC1335">
        <v>8</v>
      </c>
      <c r="AD1335">
        <v>20</v>
      </c>
      <c r="AE1335" t="s">
        <v>3277</v>
      </c>
      <c r="AG1335" t="s">
        <v>501</v>
      </c>
      <c r="AH1335" t="s">
        <v>3278</v>
      </c>
      <c r="AI1335" t="s">
        <v>229</v>
      </c>
      <c r="AJ1335" t="s">
        <v>245</v>
      </c>
      <c r="AK1335" t="s">
        <v>262</v>
      </c>
      <c r="AL1335" t="b">
        <v>1</v>
      </c>
      <c r="AM1335" t="b">
        <v>0</v>
      </c>
      <c r="AP1335" t="s">
        <v>3631</v>
      </c>
      <c r="AQ1335" t="s">
        <v>3632</v>
      </c>
      <c r="AR1335" t="s">
        <v>3633</v>
      </c>
      <c r="AS1335" t="s">
        <v>3634</v>
      </c>
      <c r="AT1335" s="44" t="s">
        <v>229</v>
      </c>
      <c r="AU1335" t="s">
        <v>245</v>
      </c>
      <c r="AV1335" t="s">
        <v>3678</v>
      </c>
      <c r="AW1335" t="s">
        <v>3678</v>
      </c>
      <c r="AX1335" t="s">
        <v>3680</v>
      </c>
      <c r="AY1335" t="s">
        <v>3678</v>
      </c>
      <c r="AZ1335" t="s">
        <v>3679</v>
      </c>
      <c r="BA1335" t="s">
        <v>3630</v>
      </c>
    </row>
    <row r="1336" spans="1:53" x14ac:dyDescent="0.45">
      <c r="A1336" s="1">
        <v>45748.787638888884</v>
      </c>
      <c r="B1336">
        <v>911269241</v>
      </c>
      <c r="C1336" t="s">
        <v>3567</v>
      </c>
      <c r="D1336">
        <v>2</v>
      </c>
      <c r="E1336" t="s">
        <v>86</v>
      </c>
      <c r="G1336">
        <v>566</v>
      </c>
      <c r="H1336" t="s">
        <v>3218</v>
      </c>
      <c r="I1336">
        <v>2013</v>
      </c>
      <c r="J1336" t="s">
        <v>3219</v>
      </c>
      <c r="K1336" t="s">
        <v>3220</v>
      </c>
      <c r="L1336" t="s">
        <v>3221</v>
      </c>
      <c r="M1336" t="s">
        <v>39</v>
      </c>
      <c r="N1336" t="s">
        <v>841</v>
      </c>
      <c r="O1336" t="s">
        <v>3273</v>
      </c>
      <c r="P1336" t="s">
        <v>3286</v>
      </c>
      <c r="Q1336">
        <v>0</v>
      </c>
      <c r="R1336">
        <v>43.538556</v>
      </c>
      <c r="S1336">
        <v>79.291194000000004</v>
      </c>
      <c r="T1336" t="s">
        <v>3287</v>
      </c>
      <c r="U1336" t="s">
        <v>3288</v>
      </c>
      <c r="V1336" t="s">
        <v>44</v>
      </c>
      <c r="Y1336">
        <v>2011</v>
      </c>
      <c r="Z1336">
        <v>8</v>
      </c>
      <c r="AA1336">
        <v>14</v>
      </c>
      <c r="AB1336">
        <v>2011</v>
      </c>
      <c r="AC1336">
        <v>8</v>
      </c>
      <c r="AD1336">
        <v>20</v>
      </c>
      <c r="AE1336" t="s">
        <v>3289</v>
      </c>
      <c r="AG1336" t="s">
        <v>501</v>
      </c>
      <c r="AH1336" t="s">
        <v>3290</v>
      </c>
      <c r="AI1336" t="s">
        <v>229</v>
      </c>
      <c r="AJ1336" t="s">
        <v>245</v>
      </c>
      <c r="AK1336" t="s">
        <v>262</v>
      </c>
      <c r="AL1336" t="b">
        <v>1</v>
      </c>
      <c r="AM1336" t="b">
        <v>0</v>
      </c>
      <c r="AP1336" t="s">
        <v>3631</v>
      </c>
      <c r="AQ1336" t="s">
        <v>3632</v>
      </c>
      <c r="AR1336" t="s">
        <v>3633</v>
      </c>
      <c r="AS1336" t="s">
        <v>3634</v>
      </c>
      <c r="AT1336" s="44" t="s">
        <v>229</v>
      </c>
      <c r="AU1336" t="s">
        <v>245</v>
      </c>
      <c r="AV1336" t="s">
        <v>3678</v>
      </c>
      <c r="AW1336" t="s">
        <v>3678</v>
      </c>
      <c r="AX1336" t="s">
        <v>3680</v>
      </c>
      <c r="AY1336" t="s">
        <v>3678</v>
      </c>
      <c r="AZ1336" t="s">
        <v>3679</v>
      </c>
      <c r="BA1336" t="s">
        <v>3630</v>
      </c>
    </row>
    <row r="1337" spans="1:53" x14ac:dyDescent="0.45">
      <c r="A1337" s="1">
        <v>45748.78460648148</v>
      </c>
      <c r="B1337">
        <v>911269241</v>
      </c>
      <c r="C1337" t="s">
        <v>3567</v>
      </c>
      <c r="D1337">
        <v>4</v>
      </c>
      <c r="E1337" t="s">
        <v>835</v>
      </c>
      <c r="G1337">
        <v>566</v>
      </c>
      <c r="H1337" t="s">
        <v>3218</v>
      </c>
      <c r="I1337">
        <v>2013</v>
      </c>
      <c r="J1337" t="s">
        <v>3219</v>
      </c>
      <c r="K1337" t="s">
        <v>3220</v>
      </c>
      <c r="L1337" t="s">
        <v>3221</v>
      </c>
      <c r="M1337" t="s">
        <v>39</v>
      </c>
      <c r="N1337" t="s">
        <v>841</v>
      </c>
      <c r="O1337" t="s">
        <v>3291</v>
      </c>
      <c r="P1337" t="s">
        <v>3292</v>
      </c>
      <c r="Q1337">
        <v>0</v>
      </c>
      <c r="R1337">
        <v>43.960749999999997</v>
      </c>
      <c r="S1337">
        <v>79.468971999999994</v>
      </c>
      <c r="T1337" t="s">
        <v>3293</v>
      </c>
      <c r="U1337" t="s">
        <v>3294</v>
      </c>
      <c r="V1337" t="s">
        <v>44</v>
      </c>
      <c r="Y1337">
        <v>2010</v>
      </c>
      <c r="Z1337">
        <v>5</v>
      </c>
      <c r="AA1337">
        <v>3</v>
      </c>
      <c r="AB1337"/>
      <c r="AC1337"/>
      <c r="AD1337"/>
      <c r="AE1337" t="s">
        <v>3295</v>
      </c>
      <c r="AG1337" t="s">
        <v>501</v>
      </c>
      <c r="AH1337" t="s">
        <v>3296</v>
      </c>
      <c r="AI1337" t="s">
        <v>229</v>
      </c>
      <c r="AJ1337" t="s">
        <v>245</v>
      </c>
      <c r="AK1337" t="s">
        <v>262</v>
      </c>
      <c r="AL1337" t="b">
        <v>1</v>
      </c>
      <c r="AM1337" t="b">
        <v>0</v>
      </c>
      <c r="AP1337" t="s">
        <v>3631</v>
      </c>
      <c r="AQ1337" t="s">
        <v>3632</v>
      </c>
      <c r="AR1337" t="s">
        <v>3633</v>
      </c>
      <c r="AS1337" t="s">
        <v>3634</v>
      </c>
      <c r="AT1337" s="44" t="s">
        <v>229</v>
      </c>
      <c r="AU1337" t="s">
        <v>245</v>
      </c>
      <c r="AV1337" t="s">
        <v>3678</v>
      </c>
      <c r="AW1337" t="s">
        <v>3678</v>
      </c>
      <c r="AX1337" t="s">
        <v>3680</v>
      </c>
      <c r="AY1337" t="s">
        <v>3678</v>
      </c>
      <c r="AZ1337" t="s">
        <v>3679</v>
      </c>
      <c r="BA1337" t="s">
        <v>3630</v>
      </c>
    </row>
    <row r="1338" spans="1:53" x14ac:dyDescent="0.45">
      <c r="A1338" s="1">
        <v>45748.782581018517</v>
      </c>
      <c r="B1338">
        <v>911269241</v>
      </c>
      <c r="C1338" t="s">
        <v>3567</v>
      </c>
      <c r="D1338">
        <v>6</v>
      </c>
      <c r="E1338" t="s">
        <v>3303</v>
      </c>
      <c r="G1338">
        <v>566</v>
      </c>
      <c r="H1338" t="s">
        <v>3218</v>
      </c>
      <c r="I1338">
        <v>2013</v>
      </c>
      <c r="J1338" t="s">
        <v>3219</v>
      </c>
      <c r="K1338" t="s">
        <v>3220</v>
      </c>
      <c r="L1338" t="s">
        <v>3221</v>
      </c>
      <c r="M1338" t="s">
        <v>39</v>
      </c>
      <c r="N1338" t="s">
        <v>841</v>
      </c>
      <c r="O1338" t="s">
        <v>3297</v>
      </c>
      <c r="P1338" t="s">
        <v>3298</v>
      </c>
      <c r="Q1338">
        <v>0</v>
      </c>
      <c r="R1338">
        <v>43.837417000000002</v>
      </c>
      <c r="S1338">
        <v>78.590999999999994</v>
      </c>
      <c r="T1338" t="s">
        <v>3299</v>
      </c>
      <c r="U1338" t="s">
        <v>3300</v>
      </c>
      <c r="V1338" t="s">
        <v>44</v>
      </c>
      <c r="Y1338">
        <v>2010</v>
      </c>
      <c r="Z1338">
        <v>4</v>
      </c>
      <c r="AA1338">
        <v>27</v>
      </c>
      <c r="AB1338"/>
      <c r="AC1338"/>
      <c r="AD1338"/>
      <c r="AE1338" t="s">
        <v>3301</v>
      </c>
      <c r="AG1338" t="s">
        <v>501</v>
      </c>
      <c r="AH1338" t="s">
        <v>3302</v>
      </c>
      <c r="AI1338" t="s">
        <v>229</v>
      </c>
      <c r="AJ1338" t="s">
        <v>245</v>
      </c>
      <c r="AK1338" t="s">
        <v>262</v>
      </c>
      <c r="AL1338" t="b">
        <v>1</v>
      </c>
      <c r="AM1338" t="b">
        <v>0</v>
      </c>
      <c r="AP1338" t="s">
        <v>3631</v>
      </c>
      <c r="AQ1338" t="s">
        <v>3632</v>
      </c>
      <c r="AR1338" t="s">
        <v>3633</v>
      </c>
      <c r="AS1338" t="s">
        <v>3634</v>
      </c>
      <c r="AT1338" s="44" t="s">
        <v>229</v>
      </c>
      <c r="AU1338" t="s">
        <v>245</v>
      </c>
      <c r="AV1338" t="s">
        <v>3678</v>
      </c>
      <c r="AW1338" t="s">
        <v>3678</v>
      </c>
      <c r="AX1338" t="s">
        <v>3680</v>
      </c>
      <c r="AY1338" t="s">
        <v>3678</v>
      </c>
      <c r="AZ1338" t="s">
        <v>3679</v>
      </c>
      <c r="BA1338" t="s">
        <v>3630</v>
      </c>
    </row>
    <row r="1339" spans="1:53" x14ac:dyDescent="0.45">
      <c r="A1339" s="1">
        <v>45748.780138888891</v>
      </c>
      <c r="B1339">
        <v>911269241</v>
      </c>
      <c r="C1339" t="s">
        <v>3567</v>
      </c>
      <c r="D1339">
        <v>2</v>
      </c>
      <c r="E1339" t="s">
        <v>247</v>
      </c>
      <c r="G1339">
        <v>566</v>
      </c>
      <c r="H1339" t="s">
        <v>3218</v>
      </c>
      <c r="I1339">
        <v>2013</v>
      </c>
      <c r="J1339" t="s">
        <v>3219</v>
      </c>
      <c r="K1339" t="s">
        <v>3220</v>
      </c>
      <c r="L1339" t="s">
        <v>3221</v>
      </c>
      <c r="M1339" t="s">
        <v>39</v>
      </c>
      <c r="N1339" t="s">
        <v>841</v>
      </c>
      <c r="O1339" t="s">
        <v>3297</v>
      </c>
      <c r="P1339" t="s">
        <v>3304</v>
      </c>
      <c r="Q1339">
        <v>0</v>
      </c>
      <c r="R1339">
        <v>43.922666999999997</v>
      </c>
      <c r="S1339">
        <v>78.789889000000002</v>
      </c>
      <c r="T1339" t="s">
        <v>3305</v>
      </c>
      <c r="U1339" t="s">
        <v>3306</v>
      </c>
      <c r="V1339" t="s">
        <v>44</v>
      </c>
      <c r="Y1339">
        <v>2010</v>
      </c>
      <c r="Z1339">
        <v>4</v>
      </c>
      <c r="AA1339">
        <v>28</v>
      </c>
      <c r="AB1339"/>
      <c r="AC1339"/>
      <c r="AD1339"/>
      <c r="AG1339" t="s">
        <v>3307</v>
      </c>
      <c r="AH1339" t="s">
        <v>3308</v>
      </c>
      <c r="AI1339" t="s">
        <v>229</v>
      </c>
      <c r="AJ1339" t="s">
        <v>245</v>
      </c>
      <c r="AK1339" t="s">
        <v>262</v>
      </c>
      <c r="AL1339" t="b">
        <v>1</v>
      </c>
      <c r="AM1339" t="b">
        <v>0</v>
      </c>
      <c r="AP1339" t="s">
        <v>3631</v>
      </c>
      <c r="AQ1339" t="s">
        <v>3632</v>
      </c>
      <c r="AR1339" t="s">
        <v>3633</v>
      </c>
      <c r="AS1339" t="s">
        <v>3634</v>
      </c>
      <c r="AT1339" s="44" t="s">
        <v>229</v>
      </c>
      <c r="AU1339" t="s">
        <v>245</v>
      </c>
      <c r="AV1339" t="s">
        <v>3678</v>
      </c>
      <c r="AW1339" t="s">
        <v>3678</v>
      </c>
      <c r="AX1339" t="s">
        <v>3680</v>
      </c>
      <c r="AY1339" t="s">
        <v>3678</v>
      </c>
      <c r="AZ1339" t="s">
        <v>3679</v>
      </c>
      <c r="BA1339" t="s">
        <v>3630</v>
      </c>
    </row>
    <row r="1340" spans="1:53" x14ac:dyDescent="0.45">
      <c r="A1340" s="1">
        <v>45748.777962962973</v>
      </c>
      <c r="B1340">
        <v>911269241</v>
      </c>
      <c r="C1340" t="s">
        <v>3567</v>
      </c>
      <c r="D1340">
        <v>8</v>
      </c>
      <c r="E1340" t="s">
        <v>3315</v>
      </c>
      <c r="G1340">
        <v>566</v>
      </c>
      <c r="H1340" t="s">
        <v>3218</v>
      </c>
      <c r="I1340">
        <v>2013</v>
      </c>
      <c r="J1340" t="s">
        <v>3219</v>
      </c>
      <c r="K1340" t="s">
        <v>3220</v>
      </c>
      <c r="L1340" t="s">
        <v>3221</v>
      </c>
      <c r="M1340" t="s">
        <v>39</v>
      </c>
      <c r="N1340" t="s">
        <v>841</v>
      </c>
      <c r="O1340" t="s">
        <v>2740</v>
      </c>
      <c r="P1340" t="s">
        <v>3309</v>
      </c>
      <c r="Q1340">
        <v>0</v>
      </c>
      <c r="R1340">
        <v>43.935082999999999</v>
      </c>
      <c r="S1340">
        <v>77.080278000000007</v>
      </c>
      <c r="T1340" t="s">
        <v>3310</v>
      </c>
      <c r="U1340" t="s">
        <v>3311</v>
      </c>
      <c r="V1340" t="s">
        <v>44</v>
      </c>
      <c r="Y1340">
        <v>2011</v>
      </c>
      <c r="Z1340">
        <v>10</v>
      </c>
      <c r="AA1340">
        <v>3</v>
      </c>
      <c r="AB1340"/>
      <c r="AC1340"/>
      <c r="AD1340"/>
      <c r="AE1340" t="s">
        <v>3312</v>
      </c>
      <c r="AG1340" t="s">
        <v>3313</v>
      </c>
      <c r="AH1340" t="s">
        <v>3314</v>
      </c>
      <c r="AI1340" t="s">
        <v>229</v>
      </c>
      <c r="AJ1340" t="s">
        <v>245</v>
      </c>
      <c r="AK1340" t="s">
        <v>262</v>
      </c>
      <c r="AL1340" t="b">
        <v>1</v>
      </c>
      <c r="AM1340" t="b">
        <v>0</v>
      </c>
      <c r="AP1340" t="s">
        <v>3631</v>
      </c>
      <c r="AQ1340" t="s">
        <v>3632</v>
      </c>
      <c r="AR1340" t="s">
        <v>3633</v>
      </c>
      <c r="AS1340" t="s">
        <v>3634</v>
      </c>
      <c r="AT1340" s="44" t="s">
        <v>229</v>
      </c>
      <c r="AU1340" t="s">
        <v>245</v>
      </c>
      <c r="AV1340" t="s">
        <v>3678</v>
      </c>
      <c r="AW1340" t="s">
        <v>3678</v>
      </c>
      <c r="AX1340" t="s">
        <v>3680</v>
      </c>
      <c r="AY1340" t="s">
        <v>3678</v>
      </c>
      <c r="AZ1340" t="s">
        <v>3679</v>
      </c>
      <c r="BA1340" t="s">
        <v>3630</v>
      </c>
    </row>
    <row r="1341" spans="1:53" x14ac:dyDescent="0.45">
      <c r="A1341" s="1">
        <v>45748.77579861111</v>
      </c>
      <c r="B1341">
        <v>911269241</v>
      </c>
      <c r="C1341" t="s">
        <v>3567</v>
      </c>
      <c r="D1341">
        <v>2</v>
      </c>
      <c r="E1341" t="s">
        <v>222</v>
      </c>
      <c r="G1341">
        <v>566</v>
      </c>
      <c r="H1341" t="s">
        <v>3218</v>
      </c>
      <c r="I1341">
        <v>2013</v>
      </c>
      <c r="J1341" t="s">
        <v>3219</v>
      </c>
      <c r="K1341" t="s">
        <v>3220</v>
      </c>
      <c r="L1341" t="s">
        <v>3221</v>
      </c>
      <c r="M1341" t="s">
        <v>39</v>
      </c>
      <c r="N1341" t="s">
        <v>841</v>
      </c>
      <c r="O1341" t="s">
        <v>2740</v>
      </c>
      <c r="P1341" t="s">
        <v>3316</v>
      </c>
      <c r="Q1341">
        <v>0</v>
      </c>
      <c r="R1341">
        <v>43.964944000000003</v>
      </c>
      <c r="S1341">
        <v>77.053055999999998</v>
      </c>
      <c r="T1341" t="s">
        <v>3317</v>
      </c>
      <c r="U1341" t="s">
        <v>3318</v>
      </c>
      <c r="V1341" t="s">
        <v>44</v>
      </c>
      <c r="Y1341">
        <v>2008</v>
      </c>
      <c r="Z1341">
        <v>4</v>
      </c>
      <c r="AA1341">
        <v>20</v>
      </c>
      <c r="AB1341"/>
      <c r="AC1341"/>
      <c r="AD1341"/>
      <c r="AE1341" t="s">
        <v>2626</v>
      </c>
      <c r="AG1341" t="s">
        <v>501</v>
      </c>
      <c r="AH1341" t="s">
        <v>3319</v>
      </c>
      <c r="AI1341" t="s">
        <v>229</v>
      </c>
      <c r="AJ1341" t="s">
        <v>245</v>
      </c>
      <c r="AK1341" t="s">
        <v>262</v>
      </c>
      <c r="AL1341" t="b">
        <v>1</v>
      </c>
      <c r="AM1341" t="b">
        <v>0</v>
      </c>
      <c r="AP1341" t="s">
        <v>3631</v>
      </c>
      <c r="AQ1341" t="s">
        <v>3632</v>
      </c>
      <c r="AR1341" t="s">
        <v>3633</v>
      </c>
      <c r="AS1341" t="s">
        <v>3634</v>
      </c>
      <c r="AT1341" s="44" t="s">
        <v>229</v>
      </c>
      <c r="AU1341" t="s">
        <v>245</v>
      </c>
      <c r="AV1341" t="s">
        <v>3678</v>
      </c>
      <c r="AW1341" t="s">
        <v>3678</v>
      </c>
      <c r="AX1341" t="s">
        <v>3680</v>
      </c>
      <c r="AY1341" t="s">
        <v>3678</v>
      </c>
      <c r="AZ1341" t="s">
        <v>3679</v>
      </c>
      <c r="BA1341" t="s">
        <v>3630</v>
      </c>
    </row>
    <row r="1342" spans="1:53" x14ac:dyDescent="0.45">
      <c r="A1342" s="1">
        <v>45748.772523148153</v>
      </c>
      <c r="B1342">
        <v>911269241</v>
      </c>
      <c r="C1342" t="s">
        <v>3567</v>
      </c>
      <c r="D1342">
        <v>33</v>
      </c>
      <c r="E1342" t="s">
        <v>3325</v>
      </c>
      <c r="G1342">
        <v>566</v>
      </c>
      <c r="H1342" t="s">
        <v>3218</v>
      </c>
      <c r="I1342">
        <v>2013</v>
      </c>
      <c r="J1342" t="s">
        <v>3219</v>
      </c>
      <c r="K1342" t="s">
        <v>3220</v>
      </c>
      <c r="L1342" t="s">
        <v>3221</v>
      </c>
      <c r="M1342" t="s">
        <v>39</v>
      </c>
      <c r="N1342" t="s">
        <v>841</v>
      </c>
      <c r="O1342" t="s">
        <v>1553</v>
      </c>
      <c r="P1342" t="s">
        <v>3320</v>
      </c>
      <c r="Q1342">
        <v>0</v>
      </c>
      <c r="R1342">
        <v>43.919556</v>
      </c>
      <c r="S1342">
        <v>75.514388999999994</v>
      </c>
      <c r="T1342" t="s">
        <v>3321</v>
      </c>
      <c r="U1342" t="s">
        <v>3322</v>
      </c>
      <c r="V1342" t="s">
        <v>44</v>
      </c>
      <c r="Y1342">
        <v>2011</v>
      </c>
      <c r="Z1342">
        <v>11</v>
      </c>
      <c r="AA1342">
        <v>5</v>
      </c>
      <c r="AB1342"/>
      <c r="AC1342"/>
      <c r="AD1342"/>
      <c r="AE1342" t="s">
        <v>2626</v>
      </c>
      <c r="AG1342" t="s">
        <v>3323</v>
      </c>
      <c r="AH1342" t="s">
        <v>3324</v>
      </c>
      <c r="AI1342" t="s">
        <v>229</v>
      </c>
      <c r="AJ1342" t="s">
        <v>245</v>
      </c>
      <c r="AK1342" t="s">
        <v>262</v>
      </c>
      <c r="AL1342" t="b">
        <v>1</v>
      </c>
      <c r="AM1342" t="b">
        <v>0</v>
      </c>
      <c r="AP1342" t="s">
        <v>3631</v>
      </c>
      <c r="AQ1342" t="s">
        <v>3632</v>
      </c>
      <c r="AR1342" t="s">
        <v>3633</v>
      </c>
      <c r="AS1342" t="s">
        <v>3634</v>
      </c>
      <c r="AT1342" s="44" t="s">
        <v>229</v>
      </c>
      <c r="AU1342" t="s">
        <v>245</v>
      </c>
      <c r="AV1342" t="s">
        <v>3678</v>
      </c>
      <c r="AW1342" t="s">
        <v>3678</v>
      </c>
      <c r="AX1342" t="s">
        <v>3680</v>
      </c>
      <c r="AY1342" t="s">
        <v>3678</v>
      </c>
      <c r="AZ1342" t="s">
        <v>3679</v>
      </c>
      <c r="BA1342" t="s">
        <v>3630</v>
      </c>
    </row>
    <row r="1343" spans="1:53" x14ac:dyDescent="0.45">
      <c r="A1343" s="1">
        <v>45748.768750000003</v>
      </c>
      <c r="B1343">
        <v>911269241</v>
      </c>
      <c r="C1343" t="s">
        <v>3567</v>
      </c>
      <c r="D1343">
        <v>1</v>
      </c>
      <c r="E1343" t="s">
        <v>51</v>
      </c>
      <c r="G1343">
        <v>566</v>
      </c>
      <c r="H1343" t="s">
        <v>3218</v>
      </c>
      <c r="I1343">
        <v>2013</v>
      </c>
      <c r="J1343" t="s">
        <v>3219</v>
      </c>
      <c r="K1343" t="s">
        <v>3220</v>
      </c>
      <c r="L1343" t="s">
        <v>3221</v>
      </c>
      <c r="M1343" t="s">
        <v>39</v>
      </c>
      <c r="N1343" t="s">
        <v>3326</v>
      </c>
      <c r="O1343" t="s">
        <v>3327</v>
      </c>
      <c r="P1343" t="s">
        <v>3328</v>
      </c>
      <c r="Q1343">
        <v>0</v>
      </c>
      <c r="R1343">
        <v>42.534027999999999</v>
      </c>
      <c r="S1343">
        <v>70.622111000000004</v>
      </c>
      <c r="T1343" t="s">
        <v>3329</v>
      </c>
      <c r="U1343" t="s">
        <v>3330</v>
      </c>
      <c r="V1343" t="s">
        <v>44</v>
      </c>
      <c r="Y1343">
        <v>2011</v>
      </c>
      <c r="Z1343">
        <v>6</v>
      </c>
      <c r="AA1343">
        <v>21</v>
      </c>
      <c r="AB1343">
        <v>2011</v>
      </c>
      <c r="AC1343">
        <v>6</v>
      </c>
      <c r="AD1343">
        <v>22</v>
      </c>
      <c r="AE1343" t="s">
        <v>3331</v>
      </c>
      <c r="AG1343" t="s">
        <v>501</v>
      </c>
      <c r="AH1343" t="s">
        <v>3332</v>
      </c>
      <c r="AI1343" t="s">
        <v>229</v>
      </c>
      <c r="AJ1343" t="s">
        <v>3333</v>
      </c>
      <c r="AK1343" t="s">
        <v>3334</v>
      </c>
      <c r="AL1343" t="b">
        <v>1</v>
      </c>
      <c r="AM1343" t="b">
        <v>0</v>
      </c>
      <c r="AP1343" t="s">
        <v>3631</v>
      </c>
      <c r="AQ1343" t="s">
        <v>3632</v>
      </c>
      <c r="AR1343" t="s">
        <v>3633</v>
      </c>
      <c r="AS1343" t="s">
        <v>3634</v>
      </c>
      <c r="AT1343" s="44" t="s">
        <v>229</v>
      </c>
      <c r="AU1343" t="s">
        <v>3333</v>
      </c>
      <c r="AV1343" t="s">
        <v>4640</v>
      </c>
      <c r="AW1343" t="s">
        <v>4640</v>
      </c>
      <c r="AX1343" t="s">
        <v>4642</v>
      </c>
      <c r="AY1343" t="s">
        <v>4640</v>
      </c>
      <c r="AZ1343" t="s">
        <v>4641</v>
      </c>
      <c r="BA1343" t="s">
        <v>3630</v>
      </c>
    </row>
    <row r="1344" spans="1:53" x14ac:dyDescent="0.45">
      <c r="A1344" s="1">
        <v>45748.766006944439</v>
      </c>
      <c r="B1344">
        <v>911269241</v>
      </c>
      <c r="C1344" t="s">
        <v>3567</v>
      </c>
      <c r="D1344">
        <v>1</v>
      </c>
      <c r="E1344" t="s">
        <v>65</v>
      </c>
      <c r="G1344">
        <v>566</v>
      </c>
      <c r="H1344" t="s">
        <v>3218</v>
      </c>
      <c r="I1344">
        <v>2013</v>
      </c>
      <c r="J1344" t="s">
        <v>3219</v>
      </c>
      <c r="K1344" t="s">
        <v>3220</v>
      </c>
      <c r="L1344" t="s">
        <v>3221</v>
      </c>
      <c r="M1344" t="s">
        <v>39</v>
      </c>
      <c r="N1344" t="s">
        <v>3234</v>
      </c>
      <c r="O1344" t="s">
        <v>3335</v>
      </c>
      <c r="P1344" t="s">
        <v>3336</v>
      </c>
      <c r="Q1344">
        <v>0</v>
      </c>
      <c r="R1344">
        <v>42.501556000000001</v>
      </c>
      <c r="S1344">
        <v>69.938638999999995</v>
      </c>
      <c r="T1344" t="s">
        <v>3337</v>
      </c>
      <c r="U1344" t="s">
        <v>3338</v>
      </c>
      <c r="V1344" t="s">
        <v>44</v>
      </c>
      <c r="Y1344">
        <v>2011</v>
      </c>
      <c r="Z1344">
        <v>6</v>
      </c>
      <c r="AA1344">
        <v>22</v>
      </c>
      <c r="AB1344"/>
      <c r="AC1344"/>
      <c r="AD1344"/>
      <c r="AE1344" t="s">
        <v>3339</v>
      </c>
      <c r="AG1344" t="s">
        <v>501</v>
      </c>
      <c r="AH1344" t="s">
        <v>3340</v>
      </c>
      <c r="AI1344" t="s">
        <v>229</v>
      </c>
      <c r="AJ1344" t="s">
        <v>3333</v>
      </c>
      <c r="AK1344" t="s">
        <v>3334</v>
      </c>
      <c r="AL1344" t="b">
        <v>1</v>
      </c>
      <c r="AM1344" t="b">
        <v>0</v>
      </c>
      <c r="AP1344" t="s">
        <v>3631</v>
      </c>
      <c r="AQ1344" t="s">
        <v>3632</v>
      </c>
      <c r="AR1344" t="s">
        <v>3633</v>
      </c>
      <c r="AS1344" t="s">
        <v>3634</v>
      </c>
      <c r="AT1344" s="44" t="s">
        <v>229</v>
      </c>
      <c r="AU1344" t="s">
        <v>3333</v>
      </c>
      <c r="AV1344" t="s">
        <v>4640</v>
      </c>
      <c r="AW1344" t="s">
        <v>4640</v>
      </c>
      <c r="AX1344" t="s">
        <v>4642</v>
      </c>
      <c r="AY1344" t="s">
        <v>4640</v>
      </c>
      <c r="AZ1344" t="s">
        <v>4641</v>
      </c>
      <c r="BA1344" t="s">
        <v>3630</v>
      </c>
    </row>
    <row r="1345" spans="1:54" x14ac:dyDescent="0.45">
      <c r="A1345" s="1">
        <v>45748.76363425926</v>
      </c>
      <c r="B1345">
        <v>911269241</v>
      </c>
      <c r="C1345" t="s">
        <v>3567</v>
      </c>
      <c r="D1345">
        <v>1</v>
      </c>
      <c r="E1345" t="s">
        <v>65</v>
      </c>
      <c r="G1345">
        <v>566</v>
      </c>
      <c r="H1345" t="s">
        <v>3218</v>
      </c>
      <c r="I1345">
        <v>2013</v>
      </c>
      <c r="J1345" t="s">
        <v>3219</v>
      </c>
      <c r="K1345" t="s">
        <v>3220</v>
      </c>
      <c r="L1345" t="s">
        <v>3221</v>
      </c>
      <c r="M1345" t="s">
        <v>39</v>
      </c>
      <c r="N1345" t="s">
        <v>3234</v>
      </c>
      <c r="O1345" t="s">
        <v>3235</v>
      </c>
      <c r="P1345" t="s">
        <v>3341</v>
      </c>
      <c r="Q1345">
        <v>0</v>
      </c>
      <c r="R1345">
        <v>43.625306000000002</v>
      </c>
      <c r="S1345">
        <v>68.840277999999998</v>
      </c>
      <c r="T1345" t="s">
        <v>3342</v>
      </c>
      <c r="U1345" t="s">
        <v>3343</v>
      </c>
      <c r="V1345" t="s">
        <v>44</v>
      </c>
      <c r="Y1345">
        <v>2010</v>
      </c>
      <c r="Z1345">
        <v>7</v>
      </c>
      <c r="AA1345">
        <v>28</v>
      </c>
      <c r="AB1345"/>
      <c r="AC1345"/>
      <c r="AD1345"/>
      <c r="AE1345" t="s">
        <v>3339</v>
      </c>
      <c r="AG1345" t="s">
        <v>3344</v>
      </c>
      <c r="AH1345" t="s">
        <v>3345</v>
      </c>
      <c r="AI1345" t="s">
        <v>229</v>
      </c>
      <c r="AJ1345" t="s">
        <v>3333</v>
      </c>
      <c r="AK1345" t="s">
        <v>3334</v>
      </c>
      <c r="AL1345" t="b">
        <v>1</v>
      </c>
      <c r="AM1345" t="b">
        <v>0</v>
      </c>
      <c r="AP1345" t="s">
        <v>3631</v>
      </c>
      <c r="AQ1345" t="s">
        <v>3632</v>
      </c>
      <c r="AR1345" t="s">
        <v>3633</v>
      </c>
      <c r="AS1345" t="s">
        <v>3634</v>
      </c>
      <c r="AT1345" s="44" t="s">
        <v>229</v>
      </c>
      <c r="AU1345" t="s">
        <v>3333</v>
      </c>
      <c r="AV1345" t="s">
        <v>4640</v>
      </c>
      <c r="AW1345" t="s">
        <v>4640</v>
      </c>
      <c r="AX1345" t="s">
        <v>4642</v>
      </c>
      <c r="AY1345" t="s">
        <v>4640</v>
      </c>
      <c r="AZ1345" t="s">
        <v>4641</v>
      </c>
      <c r="BA1345" t="s">
        <v>3630</v>
      </c>
    </row>
    <row r="1346" spans="1:54" s="26" customFormat="1" x14ac:dyDescent="0.45">
      <c r="A1346" s="25">
        <v>45748.586597222216</v>
      </c>
      <c r="B1346" s="26">
        <v>950994899</v>
      </c>
      <c r="C1346" s="26" t="s">
        <v>3568</v>
      </c>
      <c r="D1346" s="26">
        <v>1</v>
      </c>
      <c r="E1346" s="26" t="s">
        <v>51</v>
      </c>
      <c r="G1346" s="26">
        <v>3201</v>
      </c>
      <c r="H1346" s="26" t="s">
        <v>2632</v>
      </c>
      <c r="I1346" s="26">
        <v>2002</v>
      </c>
      <c r="J1346" s="26" t="s">
        <v>3350</v>
      </c>
      <c r="K1346" s="26" t="s">
        <v>3351</v>
      </c>
      <c r="L1346" s="26" t="s">
        <v>3352</v>
      </c>
      <c r="M1346" s="26" t="s">
        <v>39</v>
      </c>
      <c r="N1346" s="26" t="s">
        <v>77</v>
      </c>
      <c r="O1346" s="26" t="s">
        <v>3346</v>
      </c>
      <c r="P1346" s="26" t="s">
        <v>3347</v>
      </c>
      <c r="Q1346" s="26">
        <v>0</v>
      </c>
      <c r="R1346" s="26">
        <v>43.5229</v>
      </c>
      <c r="S1346" s="26">
        <v>78.700900000000004</v>
      </c>
      <c r="T1346" s="26" t="s">
        <v>3348</v>
      </c>
      <c r="U1346" s="26" t="s">
        <v>3349</v>
      </c>
      <c r="V1346" s="26" t="s">
        <v>106</v>
      </c>
      <c r="X1346" s="26">
        <v>5000</v>
      </c>
      <c r="Y1346" s="26">
        <v>1989</v>
      </c>
      <c r="Z1346" s="26">
        <v>10</v>
      </c>
      <c r="AA1346" s="26">
        <v>2</v>
      </c>
      <c r="AE1346" s="26" t="s">
        <v>2272</v>
      </c>
      <c r="AG1346" s="26" t="s">
        <v>175</v>
      </c>
      <c r="AI1346" s="26" t="s">
        <v>48</v>
      </c>
      <c r="AJ1346" s="26" t="s">
        <v>970</v>
      </c>
      <c r="AK1346" s="26" t="s">
        <v>2631</v>
      </c>
      <c r="AL1346" s="26" t="b">
        <v>1</v>
      </c>
      <c r="AM1346" s="26" t="b">
        <v>0</v>
      </c>
      <c r="AP1346" t="s">
        <v>3631</v>
      </c>
      <c r="AQ1346" t="s">
        <v>3632</v>
      </c>
      <c r="AR1346" t="s">
        <v>3633</v>
      </c>
      <c r="AS1346" t="s">
        <v>3634</v>
      </c>
      <c r="AT1346" s="44" t="s">
        <v>48</v>
      </c>
      <c r="AU1346" t="s">
        <v>970</v>
      </c>
      <c r="AV1346" t="s">
        <v>4541</v>
      </c>
      <c r="AW1346" t="s">
        <v>4541</v>
      </c>
      <c r="AX1346" t="s">
        <v>4543</v>
      </c>
      <c r="AY1346" t="s">
        <v>4541</v>
      </c>
      <c r="AZ1346" t="s">
        <v>4542</v>
      </c>
      <c r="BA1346" t="s">
        <v>3630</v>
      </c>
      <c r="BB1346"/>
    </row>
    <row r="1347" spans="1:54" s="26" customFormat="1" x14ac:dyDescent="0.45">
      <c r="A1347" s="25">
        <v>45748.581666666672</v>
      </c>
      <c r="B1347" s="26">
        <v>950994899</v>
      </c>
      <c r="C1347" s="26" t="s">
        <v>3568</v>
      </c>
      <c r="D1347" s="26">
        <v>1</v>
      </c>
      <c r="E1347" s="26" t="s">
        <v>65</v>
      </c>
      <c r="G1347" s="26">
        <v>3201</v>
      </c>
      <c r="H1347" s="26" t="s">
        <v>2632</v>
      </c>
      <c r="I1347" s="26">
        <v>2002</v>
      </c>
      <c r="J1347" s="26" t="s">
        <v>3350</v>
      </c>
      <c r="K1347" s="26" t="s">
        <v>3351</v>
      </c>
      <c r="L1347" s="26" t="s">
        <v>3352</v>
      </c>
      <c r="M1347" s="26" t="s">
        <v>39</v>
      </c>
      <c r="N1347" s="26" t="s">
        <v>77</v>
      </c>
      <c r="O1347" s="26" t="s">
        <v>2636</v>
      </c>
      <c r="P1347" s="26" t="s">
        <v>2260</v>
      </c>
      <c r="Q1347" s="26">
        <v>0</v>
      </c>
      <c r="R1347" s="26">
        <v>44.195599999999999</v>
      </c>
      <c r="S1347" s="26">
        <v>75.828199999999995</v>
      </c>
      <c r="T1347" s="26" t="s">
        <v>3353</v>
      </c>
      <c r="U1347" s="26" t="s">
        <v>3354</v>
      </c>
      <c r="V1347" s="26" t="s">
        <v>106</v>
      </c>
      <c r="X1347" s="26">
        <v>600</v>
      </c>
      <c r="Y1347" s="26">
        <v>1983</v>
      </c>
      <c r="Z1347" s="26">
        <v>10</v>
      </c>
      <c r="AA1347" s="26">
        <v>20</v>
      </c>
      <c r="AG1347" s="26" t="s">
        <v>3355</v>
      </c>
      <c r="AI1347" s="26" t="s">
        <v>48</v>
      </c>
      <c r="AJ1347" s="26" t="s">
        <v>970</v>
      </c>
      <c r="AK1347" s="26" t="s">
        <v>2631</v>
      </c>
      <c r="AL1347" s="26" t="b">
        <v>1</v>
      </c>
      <c r="AM1347" s="26" t="b">
        <v>0</v>
      </c>
      <c r="AP1347" t="s">
        <v>3631</v>
      </c>
      <c r="AQ1347" t="s">
        <v>3632</v>
      </c>
      <c r="AR1347" t="s">
        <v>3633</v>
      </c>
      <c r="AS1347" t="s">
        <v>3634</v>
      </c>
      <c r="AT1347" s="44" t="s">
        <v>48</v>
      </c>
      <c r="AU1347" t="s">
        <v>970</v>
      </c>
      <c r="AV1347" t="s">
        <v>4541</v>
      </c>
      <c r="AW1347" t="s">
        <v>4541</v>
      </c>
      <c r="AX1347" t="s">
        <v>4543</v>
      </c>
      <c r="AY1347" t="s">
        <v>4541</v>
      </c>
      <c r="AZ1347" t="s">
        <v>4542</v>
      </c>
      <c r="BA1347" t="s">
        <v>3630</v>
      </c>
      <c r="BB1347"/>
    </row>
    <row r="1348" spans="1:54" s="26" customFormat="1" x14ac:dyDescent="0.45">
      <c r="A1348" s="25">
        <v>45748.578668981478</v>
      </c>
      <c r="B1348" s="26">
        <v>950994899</v>
      </c>
      <c r="C1348" s="26" t="s">
        <v>3568</v>
      </c>
      <c r="D1348" s="26">
        <v>1</v>
      </c>
      <c r="E1348" s="26" t="s">
        <v>51</v>
      </c>
      <c r="G1348" s="26">
        <v>3201</v>
      </c>
      <c r="H1348" s="26" t="s">
        <v>2632</v>
      </c>
      <c r="I1348" s="26">
        <v>2002</v>
      </c>
      <c r="J1348" s="26" t="s">
        <v>3350</v>
      </c>
      <c r="K1348" s="26" t="s">
        <v>3351</v>
      </c>
      <c r="L1348" s="26" t="s">
        <v>3352</v>
      </c>
      <c r="M1348" s="26" t="s">
        <v>39</v>
      </c>
      <c r="N1348" s="26" t="s">
        <v>77</v>
      </c>
      <c r="O1348" s="26" t="s">
        <v>2636</v>
      </c>
      <c r="P1348" s="26" t="s">
        <v>2639</v>
      </c>
      <c r="Q1348" s="26">
        <v>0</v>
      </c>
      <c r="R1348" s="26">
        <v>45.835599999999999</v>
      </c>
      <c r="S1348" s="26">
        <v>80.627499999999998</v>
      </c>
      <c r="T1348" s="26" t="s">
        <v>3356</v>
      </c>
      <c r="U1348" s="26" t="s">
        <v>3357</v>
      </c>
      <c r="V1348" s="26" t="s">
        <v>106</v>
      </c>
      <c r="X1348" s="26">
        <v>2500</v>
      </c>
      <c r="Y1348" s="26">
        <v>1990</v>
      </c>
      <c r="Z1348" s="26">
        <v>10</v>
      </c>
      <c r="AA1348" s="26">
        <v>13</v>
      </c>
      <c r="AG1348" s="26" t="s">
        <v>3358</v>
      </c>
      <c r="AI1348" s="26" t="s">
        <v>48</v>
      </c>
      <c r="AJ1348" s="26" t="s">
        <v>970</v>
      </c>
      <c r="AK1348" s="26" t="s">
        <v>2631</v>
      </c>
      <c r="AL1348" s="26" t="b">
        <v>1</v>
      </c>
      <c r="AM1348" s="26" t="b">
        <v>0</v>
      </c>
      <c r="AP1348" t="s">
        <v>3631</v>
      </c>
      <c r="AQ1348" t="s">
        <v>3632</v>
      </c>
      <c r="AR1348" t="s">
        <v>3633</v>
      </c>
      <c r="AS1348" t="s">
        <v>3634</v>
      </c>
      <c r="AT1348" s="44" t="s">
        <v>48</v>
      </c>
      <c r="AU1348" t="s">
        <v>970</v>
      </c>
      <c r="AV1348" t="s">
        <v>4541</v>
      </c>
      <c r="AW1348" t="s">
        <v>4541</v>
      </c>
      <c r="AX1348" t="s">
        <v>4543</v>
      </c>
      <c r="AY1348" t="s">
        <v>4541</v>
      </c>
      <c r="AZ1348" t="s">
        <v>4542</v>
      </c>
      <c r="BA1348" t="s">
        <v>3630</v>
      </c>
      <c r="BB1348"/>
    </row>
    <row r="1349" spans="1:54" s="26" customFormat="1" x14ac:dyDescent="0.45">
      <c r="A1349" s="25">
        <v>45748.565625000003</v>
      </c>
      <c r="B1349" s="26">
        <v>950994899</v>
      </c>
      <c r="C1349" s="26" t="s">
        <v>3568</v>
      </c>
      <c r="D1349" s="26">
        <v>1</v>
      </c>
      <c r="E1349" s="26" t="s">
        <v>65</v>
      </c>
      <c r="G1349" s="26">
        <v>3201</v>
      </c>
      <c r="H1349" s="26" t="s">
        <v>2632</v>
      </c>
      <c r="I1349" s="26">
        <v>2002</v>
      </c>
      <c r="J1349" s="26" t="s">
        <v>3350</v>
      </c>
      <c r="K1349" s="26" t="s">
        <v>3351</v>
      </c>
      <c r="L1349" s="26" t="s">
        <v>3352</v>
      </c>
      <c r="M1349" s="26" t="s">
        <v>39</v>
      </c>
      <c r="N1349" s="26" t="s">
        <v>2643</v>
      </c>
      <c r="O1349" s="26" t="s">
        <v>931</v>
      </c>
      <c r="P1349" s="26" t="s">
        <v>3359</v>
      </c>
      <c r="Q1349" s="26">
        <v>0</v>
      </c>
      <c r="R1349" s="26">
        <v>47.427349999999997</v>
      </c>
      <c r="S1349" s="26">
        <v>74.802350000000004</v>
      </c>
      <c r="T1349" s="26" t="s">
        <v>3360</v>
      </c>
      <c r="U1349" s="26" t="s">
        <v>3361</v>
      </c>
      <c r="V1349" s="26" t="s">
        <v>106</v>
      </c>
      <c r="X1349" s="26">
        <v>5000</v>
      </c>
      <c r="Y1349" s="26">
        <v>1988</v>
      </c>
      <c r="Z1349" s="26">
        <v>6</v>
      </c>
      <c r="AG1349" s="26" t="s">
        <v>3362</v>
      </c>
      <c r="AI1349" s="26" t="s">
        <v>48</v>
      </c>
      <c r="AJ1349" s="26" t="s">
        <v>970</v>
      </c>
      <c r="AK1349" s="26" t="s">
        <v>2631</v>
      </c>
      <c r="AL1349" s="26" t="b">
        <v>1</v>
      </c>
      <c r="AM1349" s="26" t="b">
        <v>0</v>
      </c>
      <c r="AP1349" t="s">
        <v>3631</v>
      </c>
      <c r="AQ1349" t="s">
        <v>3632</v>
      </c>
      <c r="AR1349" t="s">
        <v>3633</v>
      </c>
      <c r="AS1349" t="s">
        <v>3634</v>
      </c>
      <c r="AT1349" s="44" t="s">
        <v>48</v>
      </c>
      <c r="AU1349" t="s">
        <v>970</v>
      </c>
      <c r="AV1349" t="s">
        <v>4541</v>
      </c>
      <c r="AW1349" t="s">
        <v>4541</v>
      </c>
      <c r="AX1349" t="s">
        <v>4543</v>
      </c>
      <c r="AY1349" t="s">
        <v>4541</v>
      </c>
      <c r="AZ1349" t="s">
        <v>4542</v>
      </c>
      <c r="BA1349" t="s">
        <v>3630</v>
      </c>
      <c r="BB1349"/>
    </row>
    <row r="1350" spans="1:54" s="10" customFormat="1" x14ac:dyDescent="0.45">
      <c r="A1350" s="9">
        <v>45748.559050925927</v>
      </c>
      <c r="B1350" s="10">
        <v>412819044</v>
      </c>
      <c r="C1350" s="10" t="s">
        <v>3565</v>
      </c>
      <c r="D1350" s="10">
        <v>1</v>
      </c>
      <c r="E1350" s="10" t="s">
        <v>51</v>
      </c>
      <c r="F1350" s="10" t="s">
        <v>1809</v>
      </c>
      <c r="G1350" s="10">
        <v>3911</v>
      </c>
      <c r="H1350" s="10" t="s">
        <v>1801</v>
      </c>
      <c r="I1350" s="10">
        <v>2000</v>
      </c>
      <c r="J1350" s="10" t="s">
        <v>3036</v>
      </c>
      <c r="K1350" s="10" t="s">
        <v>3037</v>
      </c>
      <c r="L1350" s="10" t="s">
        <v>3038</v>
      </c>
      <c r="M1350" s="10" t="s">
        <v>39</v>
      </c>
      <c r="N1350" s="10" t="s">
        <v>77</v>
      </c>
      <c r="O1350" s="10" t="s">
        <v>893</v>
      </c>
      <c r="P1350" s="10" t="s">
        <v>3050</v>
      </c>
      <c r="Q1350" s="10">
        <v>0</v>
      </c>
      <c r="R1350" s="10">
        <v>43.165185999999999</v>
      </c>
      <c r="S1350" s="10">
        <v>76.408366000000001</v>
      </c>
      <c r="T1350" s="10" t="s">
        <v>3363</v>
      </c>
      <c r="U1350" s="10" t="s">
        <v>3364</v>
      </c>
      <c r="V1350" s="10" t="s">
        <v>106</v>
      </c>
      <c r="X1350" s="10">
        <v>5000</v>
      </c>
      <c r="Y1350" s="10">
        <v>1999</v>
      </c>
      <c r="Z1350" s="10">
        <v>4</v>
      </c>
      <c r="AA1350" s="10">
        <v>18</v>
      </c>
      <c r="AG1350" s="10" t="s">
        <v>566</v>
      </c>
      <c r="AJ1350" s="10" t="s">
        <v>163</v>
      </c>
      <c r="AK1350" s="10" t="s">
        <v>1582</v>
      </c>
      <c r="AL1350" s="10" t="b">
        <v>1</v>
      </c>
      <c r="AM1350" s="10" t="b">
        <v>0</v>
      </c>
      <c r="AP1350" t="s">
        <v>3631</v>
      </c>
      <c r="AQ1350" t="s">
        <v>3632</v>
      </c>
      <c r="AR1350" t="s">
        <v>3633</v>
      </c>
      <c r="AS1350" t="s">
        <v>3634</v>
      </c>
      <c r="AT1350" s="44" t="s">
        <v>48</v>
      </c>
      <c r="AU1350" t="s">
        <v>3660</v>
      </c>
      <c r="AV1350" t="s">
        <v>4311</v>
      </c>
      <c r="AW1350" t="s">
        <v>4311</v>
      </c>
      <c r="AX1350" t="s">
        <v>4312</v>
      </c>
      <c r="AY1350" t="s">
        <v>4309</v>
      </c>
      <c r="AZ1350" t="s">
        <v>4310</v>
      </c>
      <c r="BA1350" t="s">
        <v>3630</v>
      </c>
      <c r="BB1350"/>
    </row>
    <row r="1351" spans="1:54" s="10" customFormat="1" x14ac:dyDescent="0.45">
      <c r="A1351" s="9">
        <v>45748.558101851857</v>
      </c>
      <c r="B1351" s="10">
        <v>412819044</v>
      </c>
      <c r="C1351" s="10" t="s">
        <v>3565</v>
      </c>
      <c r="D1351" s="10">
        <v>2</v>
      </c>
      <c r="E1351" s="10" t="s">
        <v>86</v>
      </c>
      <c r="F1351" s="10" t="s">
        <v>836</v>
      </c>
      <c r="G1351" s="10">
        <v>3911</v>
      </c>
      <c r="H1351" s="10" t="s">
        <v>1801</v>
      </c>
      <c r="I1351" s="10">
        <v>2000</v>
      </c>
      <c r="J1351" s="10" t="s">
        <v>3036</v>
      </c>
      <c r="K1351" s="10" t="s">
        <v>3037</v>
      </c>
      <c r="L1351" s="10" t="s">
        <v>3038</v>
      </c>
      <c r="M1351" s="10" t="s">
        <v>39</v>
      </c>
      <c r="N1351" s="10" t="s">
        <v>77</v>
      </c>
      <c r="O1351" s="10" t="s">
        <v>893</v>
      </c>
      <c r="P1351" s="10" t="s">
        <v>3050</v>
      </c>
      <c r="Q1351" s="10">
        <v>0</v>
      </c>
      <c r="R1351" s="10">
        <v>43.165185999999999</v>
      </c>
      <c r="S1351" s="10">
        <v>76.408366000000001</v>
      </c>
      <c r="T1351" s="10" t="s">
        <v>3363</v>
      </c>
      <c r="U1351" s="10" t="s">
        <v>3364</v>
      </c>
      <c r="V1351" s="10" t="s">
        <v>106</v>
      </c>
      <c r="X1351" s="10">
        <v>5000</v>
      </c>
      <c r="Y1351" s="10">
        <v>1997</v>
      </c>
      <c r="Z1351" s="10">
        <v>4</v>
      </c>
      <c r="AA1351" s="10">
        <v>27</v>
      </c>
      <c r="AG1351" s="10" t="s">
        <v>566</v>
      </c>
      <c r="AJ1351" s="10" t="s">
        <v>163</v>
      </c>
      <c r="AK1351" s="10" t="s">
        <v>1582</v>
      </c>
      <c r="AL1351" s="10" t="b">
        <v>1</v>
      </c>
      <c r="AM1351" s="10" t="b">
        <v>0</v>
      </c>
      <c r="AP1351" t="s">
        <v>3631</v>
      </c>
      <c r="AQ1351" t="s">
        <v>3632</v>
      </c>
      <c r="AR1351" t="s">
        <v>3633</v>
      </c>
      <c r="AS1351" t="s">
        <v>3634</v>
      </c>
      <c r="AT1351" s="44" t="s">
        <v>48</v>
      </c>
      <c r="AU1351" t="s">
        <v>3660</v>
      </c>
      <c r="AV1351" t="s">
        <v>4311</v>
      </c>
      <c r="AW1351" t="s">
        <v>4311</v>
      </c>
      <c r="AX1351" t="s">
        <v>4312</v>
      </c>
      <c r="AY1351" t="s">
        <v>4309</v>
      </c>
      <c r="AZ1351" t="s">
        <v>4310</v>
      </c>
      <c r="BA1351" t="s">
        <v>3630</v>
      </c>
      <c r="BB1351"/>
    </row>
    <row r="1352" spans="1:54" s="10" customFormat="1" x14ac:dyDescent="0.45">
      <c r="A1352" s="9">
        <v>45748.556550925918</v>
      </c>
      <c r="B1352" s="10">
        <v>412819044</v>
      </c>
      <c r="C1352" s="10" t="s">
        <v>3565</v>
      </c>
      <c r="D1352" s="10">
        <v>3</v>
      </c>
      <c r="E1352" s="10" t="s">
        <v>846</v>
      </c>
      <c r="F1352" s="10" t="s">
        <v>836</v>
      </c>
      <c r="G1352" s="10">
        <v>3911</v>
      </c>
      <c r="H1352" s="10" t="s">
        <v>1801</v>
      </c>
      <c r="I1352" s="10">
        <v>2000</v>
      </c>
      <c r="J1352" s="10" t="s">
        <v>3036</v>
      </c>
      <c r="K1352" s="10" t="s">
        <v>3037</v>
      </c>
      <c r="L1352" s="10" t="s">
        <v>3038</v>
      </c>
      <c r="M1352" s="10" t="s">
        <v>39</v>
      </c>
      <c r="N1352" s="10" t="s">
        <v>77</v>
      </c>
      <c r="O1352" s="10" t="s">
        <v>893</v>
      </c>
      <c r="P1352" s="10" t="s">
        <v>3050</v>
      </c>
      <c r="Q1352" s="10">
        <v>0</v>
      </c>
      <c r="R1352" s="10">
        <v>43.165185999999999</v>
      </c>
      <c r="S1352" s="10">
        <v>76.408366000000001</v>
      </c>
      <c r="T1352" s="10" t="s">
        <v>3363</v>
      </c>
      <c r="U1352" s="10" t="s">
        <v>3364</v>
      </c>
      <c r="V1352" s="10" t="s">
        <v>106</v>
      </c>
      <c r="X1352" s="10">
        <v>5000</v>
      </c>
      <c r="Y1352" s="10">
        <v>1995</v>
      </c>
      <c r="Z1352" s="10">
        <v>4</v>
      </c>
      <c r="AA1352" s="10">
        <v>29</v>
      </c>
      <c r="AB1352" s="10">
        <v>1995</v>
      </c>
      <c r="AC1352" s="10">
        <v>6</v>
      </c>
      <c r="AD1352" s="10">
        <v>19</v>
      </c>
      <c r="AG1352" s="10" t="s">
        <v>566</v>
      </c>
      <c r="AJ1352" s="10" t="s">
        <v>163</v>
      </c>
      <c r="AK1352" s="10" t="s">
        <v>1582</v>
      </c>
      <c r="AL1352" s="10" t="b">
        <v>1</v>
      </c>
      <c r="AM1352" s="10" t="b">
        <v>0</v>
      </c>
      <c r="AP1352" t="s">
        <v>3631</v>
      </c>
      <c r="AQ1352" t="s">
        <v>3632</v>
      </c>
      <c r="AR1352" t="s">
        <v>3633</v>
      </c>
      <c r="AS1352" t="s">
        <v>3634</v>
      </c>
      <c r="AT1352" s="44" t="s">
        <v>48</v>
      </c>
      <c r="AU1352" t="s">
        <v>3660</v>
      </c>
      <c r="AV1352" t="s">
        <v>4311</v>
      </c>
      <c r="AW1352" t="s">
        <v>4311</v>
      </c>
      <c r="AX1352" t="s">
        <v>4312</v>
      </c>
      <c r="AY1352" t="s">
        <v>4309</v>
      </c>
      <c r="AZ1352" t="s">
        <v>4310</v>
      </c>
      <c r="BA1352" t="s">
        <v>3630</v>
      </c>
      <c r="BB1352"/>
    </row>
    <row r="1353" spans="1:54" s="10" customFormat="1" x14ac:dyDescent="0.45">
      <c r="A1353" s="9">
        <v>45748.556226851862</v>
      </c>
      <c r="B1353" s="10">
        <v>412819044</v>
      </c>
      <c r="C1353" s="10" t="s">
        <v>3565</v>
      </c>
      <c r="D1353" s="10">
        <v>1</v>
      </c>
      <c r="E1353" s="10" t="s">
        <v>51</v>
      </c>
      <c r="F1353" s="10" t="s">
        <v>577</v>
      </c>
      <c r="G1353" s="10">
        <v>3911</v>
      </c>
      <c r="H1353" s="10" t="s">
        <v>1801</v>
      </c>
      <c r="I1353" s="10">
        <v>2000</v>
      </c>
      <c r="J1353" s="10" t="s">
        <v>3036</v>
      </c>
      <c r="K1353" s="10" t="s">
        <v>3037</v>
      </c>
      <c r="L1353" s="10" t="s">
        <v>3038</v>
      </c>
      <c r="M1353" s="10" t="s">
        <v>39</v>
      </c>
      <c r="N1353" s="10" t="s">
        <v>77</v>
      </c>
      <c r="O1353" s="10" t="s">
        <v>893</v>
      </c>
      <c r="P1353" s="10" t="s">
        <v>3050</v>
      </c>
      <c r="Q1353" s="10">
        <v>0</v>
      </c>
      <c r="R1353" s="10">
        <v>43.165185999999999</v>
      </c>
      <c r="S1353" s="10">
        <v>76.408366000000001</v>
      </c>
      <c r="T1353" s="10" t="s">
        <v>3363</v>
      </c>
      <c r="U1353" s="10" t="s">
        <v>3364</v>
      </c>
      <c r="V1353" s="10" t="s">
        <v>106</v>
      </c>
      <c r="X1353" s="10">
        <v>5000</v>
      </c>
      <c r="Y1353" s="10">
        <v>1995</v>
      </c>
      <c r="Z1353" s="10">
        <v>4</v>
      </c>
      <c r="AA1353" s="10">
        <v>29</v>
      </c>
      <c r="AB1353" s="10">
        <v>1995</v>
      </c>
      <c r="AC1353" s="10">
        <v>6</v>
      </c>
      <c r="AD1353" s="10">
        <v>19</v>
      </c>
      <c r="AG1353" s="10" t="s">
        <v>566</v>
      </c>
      <c r="AJ1353" s="10" t="s">
        <v>163</v>
      </c>
      <c r="AK1353" s="10" t="s">
        <v>1582</v>
      </c>
      <c r="AL1353" s="10" t="b">
        <v>1</v>
      </c>
      <c r="AM1353" s="10" t="b">
        <v>0</v>
      </c>
      <c r="AP1353" t="s">
        <v>3631</v>
      </c>
      <c r="AQ1353" t="s">
        <v>3632</v>
      </c>
      <c r="AR1353" t="s">
        <v>3633</v>
      </c>
      <c r="AS1353" t="s">
        <v>3634</v>
      </c>
      <c r="AT1353" s="44" t="s">
        <v>48</v>
      </c>
      <c r="AU1353" t="s">
        <v>3660</v>
      </c>
      <c r="AV1353" t="s">
        <v>4311</v>
      </c>
      <c r="AW1353" t="s">
        <v>4311</v>
      </c>
      <c r="AX1353" t="s">
        <v>4312</v>
      </c>
      <c r="AY1353" t="s">
        <v>4309</v>
      </c>
      <c r="AZ1353" t="s">
        <v>4310</v>
      </c>
      <c r="BA1353" t="s">
        <v>3630</v>
      </c>
      <c r="BB1353"/>
    </row>
    <row r="1354" spans="1:54" s="10" customFormat="1" x14ac:dyDescent="0.45">
      <c r="A1354" s="9">
        <v>45748.554745370369</v>
      </c>
      <c r="B1354" s="10">
        <v>412819044</v>
      </c>
      <c r="C1354" s="10" t="s">
        <v>3565</v>
      </c>
      <c r="D1354" s="10">
        <v>4</v>
      </c>
      <c r="E1354" s="10" t="s">
        <v>176</v>
      </c>
      <c r="F1354" s="10" t="s">
        <v>836</v>
      </c>
      <c r="G1354" s="10">
        <v>3911</v>
      </c>
      <c r="H1354" s="10" t="s">
        <v>1801</v>
      </c>
      <c r="I1354" s="10">
        <v>2000</v>
      </c>
      <c r="J1354" s="10" t="s">
        <v>3036</v>
      </c>
      <c r="K1354" s="10" t="s">
        <v>3037</v>
      </c>
      <c r="L1354" s="10" t="s">
        <v>3038</v>
      </c>
      <c r="M1354" s="10" t="s">
        <v>39</v>
      </c>
      <c r="N1354" s="10" t="s">
        <v>77</v>
      </c>
      <c r="O1354" s="10" t="s">
        <v>893</v>
      </c>
      <c r="P1354" s="10" t="s">
        <v>3050</v>
      </c>
      <c r="Q1354" s="10">
        <v>0</v>
      </c>
      <c r="R1354" s="10">
        <v>43.165185999999999</v>
      </c>
      <c r="S1354" s="10">
        <v>76.408366000000001</v>
      </c>
      <c r="T1354" s="10" t="s">
        <v>3363</v>
      </c>
      <c r="U1354" s="10" t="s">
        <v>3364</v>
      </c>
      <c r="V1354" s="10" t="s">
        <v>106</v>
      </c>
      <c r="X1354" s="10">
        <v>5000</v>
      </c>
      <c r="Y1354" s="10">
        <v>1994</v>
      </c>
      <c r="Z1354" s="10">
        <v>6</v>
      </c>
      <c r="AG1354" s="10" t="s">
        <v>566</v>
      </c>
      <c r="AJ1354" s="10" t="s">
        <v>163</v>
      </c>
      <c r="AK1354" s="10" t="s">
        <v>1582</v>
      </c>
      <c r="AL1354" s="10" t="b">
        <v>1</v>
      </c>
      <c r="AM1354" s="10" t="b">
        <v>0</v>
      </c>
      <c r="AP1354" t="s">
        <v>3631</v>
      </c>
      <c r="AQ1354" t="s">
        <v>3632</v>
      </c>
      <c r="AR1354" t="s">
        <v>3633</v>
      </c>
      <c r="AS1354" t="s">
        <v>3634</v>
      </c>
      <c r="AT1354" s="44" t="s">
        <v>48</v>
      </c>
      <c r="AU1354" t="s">
        <v>3660</v>
      </c>
      <c r="AV1354" t="s">
        <v>4311</v>
      </c>
      <c r="AW1354" t="s">
        <v>4311</v>
      </c>
      <c r="AX1354" t="s">
        <v>4312</v>
      </c>
      <c r="AY1354" t="s">
        <v>4309</v>
      </c>
      <c r="AZ1354" t="s">
        <v>4310</v>
      </c>
      <c r="BA1354" t="s">
        <v>3630</v>
      </c>
      <c r="BB1354"/>
    </row>
    <row r="1355" spans="1:54" s="10" customFormat="1" x14ac:dyDescent="0.45">
      <c r="A1355" s="9">
        <v>45748.554270833338</v>
      </c>
      <c r="B1355" s="10">
        <v>412819044</v>
      </c>
      <c r="C1355" s="10" t="s">
        <v>3565</v>
      </c>
      <c r="D1355" s="10">
        <v>1</v>
      </c>
      <c r="E1355" s="10" t="s">
        <v>65</v>
      </c>
      <c r="F1355" s="10" t="s">
        <v>1809</v>
      </c>
      <c r="G1355" s="10">
        <v>3911</v>
      </c>
      <c r="H1355" s="10" t="s">
        <v>1801</v>
      </c>
      <c r="I1355" s="10">
        <v>2000</v>
      </c>
      <c r="J1355" s="10" t="s">
        <v>3036</v>
      </c>
      <c r="K1355" s="10" t="s">
        <v>3037</v>
      </c>
      <c r="L1355" s="10" t="s">
        <v>3038</v>
      </c>
      <c r="M1355" s="10" t="s">
        <v>39</v>
      </c>
      <c r="N1355" s="10" t="s">
        <v>77</v>
      </c>
      <c r="O1355" s="10" t="s">
        <v>893</v>
      </c>
      <c r="P1355" s="10" t="s">
        <v>3050</v>
      </c>
      <c r="Q1355" s="10">
        <v>0</v>
      </c>
      <c r="R1355" s="10">
        <v>43.165185999999999</v>
      </c>
      <c r="S1355" s="10">
        <v>76.408366000000001</v>
      </c>
      <c r="T1355" s="10" t="s">
        <v>3363</v>
      </c>
      <c r="U1355" s="10" t="s">
        <v>3364</v>
      </c>
      <c r="V1355" s="10" t="s">
        <v>106</v>
      </c>
      <c r="X1355" s="10">
        <v>5000</v>
      </c>
      <c r="Y1355" s="10">
        <v>1994</v>
      </c>
      <c r="Z1355" s="10">
        <v>6</v>
      </c>
      <c r="AG1355" s="10" t="s">
        <v>566</v>
      </c>
      <c r="AJ1355" s="10" t="s">
        <v>163</v>
      </c>
      <c r="AK1355" s="10" t="s">
        <v>1582</v>
      </c>
      <c r="AL1355" s="10" t="b">
        <v>1</v>
      </c>
      <c r="AM1355" s="10" t="b">
        <v>0</v>
      </c>
      <c r="AP1355" t="s">
        <v>3631</v>
      </c>
      <c r="AQ1355" t="s">
        <v>3632</v>
      </c>
      <c r="AR1355" t="s">
        <v>3633</v>
      </c>
      <c r="AS1355" t="s">
        <v>3634</v>
      </c>
      <c r="AT1355" s="44" t="s">
        <v>48</v>
      </c>
      <c r="AU1355" t="s">
        <v>3660</v>
      </c>
      <c r="AV1355" t="s">
        <v>4311</v>
      </c>
      <c r="AW1355" t="s">
        <v>4311</v>
      </c>
      <c r="AX1355" t="s">
        <v>4312</v>
      </c>
      <c r="AY1355" t="s">
        <v>4309</v>
      </c>
      <c r="AZ1355" t="s">
        <v>4310</v>
      </c>
      <c r="BA1355" t="s">
        <v>3630</v>
      </c>
      <c r="BB1355"/>
    </row>
    <row r="1356" spans="1:54" s="10" customFormat="1" x14ac:dyDescent="0.45">
      <c r="A1356" s="9">
        <v>45748.552002314813</v>
      </c>
      <c r="B1356" s="10">
        <v>412819044</v>
      </c>
      <c r="C1356" s="10" t="s">
        <v>3565</v>
      </c>
      <c r="D1356" s="10">
        <v>1</v>
      </c>
      <c r="E1356" s="10" t="s">
        <v>51</v>
      </c>
      <c r="F1356" s="10" t="s">
        <v>836</v>
      </c>
      <c r="G1356" s="10">
        <v>3911</v>
      </c>
      <c r="H1356" s="10" t="s">
        <v>1801</v>
      </c>
      <c r="I1356" s="10">
        <v>2000</v>
      </c>
      <c r="J1356" s="10" t="s">
        <v>3036</v>
      </c>
      <c r="K1356" s="10" t="s">
        <v>3037</v>
      </c>
      <c r="L1356" s="10" t="s">
        <v>3038</v>
      </c>
      <c r="M1356" s="10" t="s">
        <v>39</v>
      </c>
      <c r="N1356" s="10" t="s">
        <v>102</v>
      </c>
      <c r="O1356" s="10" t="s">
        <v>568</v>
      </c>
      <c r="P1356" s="10" t="s">
        <v>3365</v>
      </c>
      <c r="Q1356" s="10">
        <v>0</v>
      </c>
      <c r="R1356" s="10">
        <v>45.413034000000003</v>
      </c>
      <c r="S1356" s="10">
        <v>79.917052999999996</v>
      </c>
      <c r="T1356" s="10" t="s">
        <v>3366</v>
      </c>
      <c r="U1356" s="10" t="s">
        <v>3367</v>
      </c>
      <c r="V1356" s="10" t="s">
        <v>106</v>
      </c>
      <c r="X1356" s="10">
        <v>5000</v>
      </c>
      <c r="Y1356" s="10">
        <v>1998</v>
      </c>
      <c r="Z1356" s="10">
        <v>6</v>
      </c>
      <c r="AA1356" s="10">
        <v>3</v>
      </c>
      <c r="AG1356" s="10" t="s">
        <v>613</v>
      </c>
      <c r="AJ1356" s="10" t="s">
        <v>163</v>
      </c>
      <c r="AK1356" s="10" t="s">
        <v>1582</v>
      </c>
      <c r="AL1356" s="10" t="b">
        <v>1</v>
      </c>
      <c r="AM1356" s="10" t="b">
        <v>0</v>
      </c>
      <c r="AP1356" t="s">
        <v>3631</v>
      </c>
      <c r="AQ1356" t="s">
        <v>3632</v>
      </c>
      <c r="AR1356" t="s">
        <v>3633</v>
      </c>
      <c r="AS1356" t="s">
        <v>3634</v>
      </c>
      <c r="AT1356" s="44" t="s">
        <v>48</v>
      </c>
      <c r="AU1356" t="s">
        <v>3660</v>
      </c>
      <c r="AV1356" t="s">
        <v>4311</v>
      </c>
      <c r="AW1356" t="s">
        <v>4311</v>
      </c>
      <c r="AX1356" t="s">
        <v>4312</v>
      </c>
      <c r="AY1356" t="s">
        <v>4309</v>
      </c>
      <c r="AZ1356" t="s">
        <v>4310</v>
      </c>
      <c r="BA1356" t="s">
        <v>3630</v>
      </c>
      <c r="BB1356"/>
    </row>
    <row r="1357" spans="1:54" s="10" customFormat="1" x14ac:dyDescent="0.45">
      <c r="A1357" s="9">
        <v>45748.550104166672</v>
      </c>
      <c r="B1357" s="10">
        <v>412819044</v>
      </c>
      <c r="C1357" s="10" t="s">
        <v>3565</v>
      </c>
      <c r="D1357" s="10">
        <v>1</v>
      </c>
      <c r="E1357" s="10" t="s">
        <v>65</v>
      </c>
      <c r="F1357" s="10" t="s">
        <v>836</v>
      </c>
      <c r="G1357" s="10">
        <v>3911</v>
      </c>
      <c r="H1357" s="10" t="s">
        <v>1801</v>
      </c>
      <c r="I1357" s="10">
        <v>2000</v>
      </c>
      <c r="J1357" s="10" t="s">
        <v>3036</v>
      </c>
      <c r="K1357" s="10" t="s">
        <v>3037</v>
      </c>
      <c r="L1357" s="10" t="s">
        <v>3038</v>
      </c>
      <c r="M1357" s="10" t="s">
        <v>39</v>
      </c>
      <c r="N1357" s="10" t="s">
        <v>102</v>
      </c>
      <c r="O1357" s="10" t="s">
        <v>1894</v>
      </c>
      <c r="P1357" s="10" t="s">
        <v>3368</v>
      </c>
      <c r="Q1357" s="10">
        <v>0</v>
      </c>
      <c r="R1357" s="10">
        <v>44.482871000000003</v>
      </c>
      <c r="S1357" s="10">
        <v>78.353932999999998</v>
      </c>
      <c r="T1357" s="10" t="s">
        <v>3369</v>
      </c>
      <c r="U1357" s="10" t="s">
        <v>3370</v>
      </c>
      <c r="V1357" s="10" t="s">
        <v>106</v>
      </c>
      <c r="X1357" s="10">
        <v>1000</v>
      </c>
      <c r="Y1357" s="10">
        <v>1996</v>
      </c>
      <c r="Z1357" s="10">
        <v>6</v>
      </c>
      <c r="AA1357" s="10">
        <v>18</v>
      </c>
      <c r="AB1357" s="10">
        <v>1996</v>
      </c>
      <c r="AC1357" s="10">
        <v>6</v>
      </c>
      <c r="AD1357" s="10">
        <v>20</v>
      </c>
      <c r="AG1357" s="10" t="s">
        <v>566</v>
      </c>
      <c r="AJ1357" s="10" t="s">
        <v>163</v>
      </c>
      <c r="AK1357" s="10" t="s">
        <v>1582</v>
      </c>
      <c r="AL1357" s="10" t="b">
        <v>1</v>
      </c>
      <c r="AM1357" s="10" t="b">
        <v>0</v>
      </c>
      <c r="AP1357" t="s">
        <v>3631</v>
      </c>
      <c r="AQ1357" t="s">
        <v>3632</v>
      </c>
      <c r="AR1357" t="s">
        <v>3633</v>
      </c>
      <c r="AS1357" t="s">
        <v>3634</v>
      </c>
      <c r="AT1357" s="44" t="s">
        <v>48</v>
      </c>
      <c r="AU1357" t="s">
        <v>3660</v>
      </c>
      <c r="AV1357" t="s">
        <v>4311</v>
      </c>
      <c r="AW1357" t="s">
        <v>4311</v>
      </c>
      <c r="AX1357" t="s">
        <v>4312</v>
      </c>
      <c r="AY1357" t="s">
        <v>4309</v>
      </c>
      <c r="AZ1357" t="s">
        <v>4310</v>
      </c>
      <c r="BA1357" t="s">
        <v>3630</v>
      </c>
      <c r="BB1357"/>
    </row>
    <row r="1358" spans="1:54" s="10" customFormat="1" x14ac:dyDescent="0.45">
      <c r="A1358" s="9">
        <v>45748.545439814807</v>
      </c>
      <c r="B1358" s="10">
        <v>412819044</v>
      </c>
      <c r="C1358" s="10" t="s">
        <v>3565</v>
      </c>
      <c r="D1358" s="10">
        <v>2</v>
      </c>
      <c r="E1358" s="10" t="s">
        <v>86</v>
      </c>
      <c r="F1358" s="10" t="s">
        <v>1809</v>
      </c>
      <c r="G1358" s="10">
        <v>3911</v>
      </c>
      <c r="H1358" s="10" t="s">
        <v>1801</v>
      </c>
      <c r="I1358" s="10">
        <v>2000</v>
      </c>
      <c r="J1358" s="10" t="s">
        <v>3036</v>
      </c>
      <c r="K1358" s="10" t="s">
        <v>3037</v>
      </c>
      <c r="L1358" s="10" t="s">
        <v>3038</v>
      </c>
      <c r="M1358" s="10" t="s">
        <v>39</v>
      </c>
      <c r="N1358" s="10" t="s">
        <v>77</v>
      </c>
      <c r="O1358" s="10" t="s">
        <v>852</v>
      </c>
      <c r="P1358" s="10" t="s">
        <v>1592</v>
      </c>
      <c r="Q1358" s="10">
        <v>0</v>
      </c>
      <c r="R1358" s="10">
        <v>43.211540999999997</v>
      </c>
      <c r="S1358" s="10">
        <v>76.911598999999995</v>
      </c>
      <c r="T1358" s="10" t="s">
        <v>3371</v>
      </c>
      <c r="U1358" s="10" t="s">
        <v>3372</v>
      </c>
      <c r="V1358" s="10" t="s">
        <v>106</v>
      </c>
      <c r="X1358" s="10">
        <v>500</v>
      </c>
      <c r="Y1358" s="10">
        <v>1997</v>
      </c>
      <c r="Z1358" s="10">
        <v>6</v>
      </c>
      <c r="AA1358" s="10">
        <v>7</v>
      </c>
      <c r="AB1358" s="10">
        <v>1997</v>
      </c>
      <c r="AC1358" s="10">
        <v>7</v>
      </c>
      <c r="AD1358" s="10">
        <v>14</v>
      </c>
      <c r="AG1358" s="10" t="s">
        <v>613</v>
      </c>
      <c r="AJ1358" s="10" t="s">
        <v>163</v>
      </c>
      <c r="AK1358" s="10" t="s">
        <v>1582</v>
      </c>
      <c r="AL1358" s="10" t="b">
        <v>1</v>
      </c>
      <c r="AM1358" s="10" t="b">
        <v>0</v>
      </c>
      <c r="AP1358" t="s">
        <v>3631</v>
      </c>
      <c r="AQ1358" t="s">
        <v>3632</v>
      </c>
      <c r="AR1358" t="s">
        <v>3633</v>
      </c>
      <c r="AS1358" t="s">
        <v>3634</v>
      </c>
      <c r="AT1358" s="44" t="s">
        <v>48</v>
      </c>
      <c r="AU1358" t="s">
        <v>3660</v>
      </c>
      <c r="AV1358" t="s">
        <v>4311</v>
      </c>
      <c r="AW1358" t="s">
        <v>4311</v>
      </c>
      <c r="AX1358" t="s">
        <v>4312</v>
      </c>
      <c r="AY1358" t="s">
        <v>4309</v>
      </c>
      <c r="AZ1358" t="s">
        <v>4310</v>
      </c>
      <c r="BA1358" t="s">
        <v>3630</v>
      </c>
      <c r="BB1358"/>
    </row>
    <row r="1359" spans="1:54" s="10" customFormat="1" x14ac:dyDescent="0.45">
      <c r="A1359" s="9">
        <v>45748.544293981482</v>
      </c>
      <c r="B1359" s="10">
        <v>412819044</v>
      </c>
      <c r="C1359" s="10" t="s">
        <v>3565</v>
      </c>
      <c r="D1359" s="10">
        <v>1</v>
      </c>
      <c r="E1359" s="10" t="s">
        <v>51</v>
      </c>
      <c r="F1359" s="10" t="s">
        <v>836</v>
      </c>
      <c r="G1359" s="10">
        <v>3911</v>
      </c>
      <c r="H1359" s="10" t="s">
        <v>1801</v>
      </c>
      <c r="I1359" s="10">
        <v>2000</v>
      </c>
      <c r="J1359" s="10" t="s">
        <v>3036</v>
      </c>
      <c r="K1359" s="10" t="s">
        <v>3037</v>
      </c>
      <c r="L1359" s="10" t="s">
        <v>3038</v>
      </c>
      <c r="M1359" s="10" t="s">
        <v>39</v>
      </c>
      <c r="N1359" s="10" t="s">
        <v>77</v>
      </c>
      <c r="O1359" s="10" t="s">
        <v>852</v>
      </c>
      <c r="P1359" s="10" t="s">
        <v>1592</v>
      </c>
      <c r="Q1359" s="10">
        <v>0</v>
      </c>
      <c r="R1359" s="10">
        <v>43.211540999999997</v>
      </c>
      <c r="S1359" s="10">
        <v>76.911598999999995</v>
      </c>
      <c r="T1359" s="10" t="s">
        <v>3371</v>
      </c>
      <c r="U1359" s="10" t="s">
        <v>3372</v>
      </c>
      <c r="V1359" s="10" t="s">
        <v>106</v>
      </c>
      <c r="X1359" s="10">
        <v>500</v>
      </c>
      <c r="Y1359" s="10">
        <v>1997</v>
      </c>
      <c r="Z1359" s="10">
        <v>6</v>
      </c>
      <c r="AA1359" s="10">
        <v>7</v>
      </c>
      <c r="AB1359" s="10">
        <v>1997</v>
      </c>
      <c r="AC1359" s="10">
        <v>7</v>
      </c>
      <c r="AD1359" s="10">
        <v>14</v>
      </c>
      <c r="AG1359" s="10" t="s">
        <v>613</v>
      </c>
      <c r="AJ1359" s="10" t="s">
        <v>163</v>
      </c>
      <c r="AK1359" s="10" t="s">
        <v>1582</v>
      </c>
      <c r="AL1359" s="10" t="b">
        <v>1</v>
      </c>
      <c r="AM1359" s="10" t="b">
        <v>0</v>
      </c>
      <c r="AP1359" t="s">
        <v>3631</v>
      </c>
      <c r="AQ1359" t="s">
        <v>3632</v>
      </c>
      <c r="AR1359" t="s">
        <v>3633</v>
      </c>
      <c r="AS1359" t="s">
        <v>3634</v>
      </c>
      <c r="AT1359" s="44" t="s">
        <v>48</v>
      </c>
      <c r="AU1359" t="s">
        <v>3660</v>
      </c>
      <c r="AV1359" t="s">
        <v>4311</v>
      </c>
      <c r="AW1359" t="s">
        <v>4311</v>
      </c>
      <c r="AX1359" t="s">
        <v>4312</v>
      </c>
      <c r="AY1359" t="s">
        <v>4309</v>
      </c>
      <c r="AZ1359" t="s">
        <v>4310</v>
      </c>
      <c r="BA1359" t="s">
        <v>3630</v>
      </c>
      <c r="BB1359"/>
    </row>
    <row r="1360" spans="1:54" s="10" customFormat="1" x14ac:dyDescent="0.45">
      <c r="A1360" s="9">
        <v>45748.542222222233</v>
      </c>
      <c r="B1360" s="10">
        <v>412819044</v>
      </c>
      <c r="C1360" s="10" t="s">
        <v>3565</v>
      </c>
      <c r="D1360" s="10">
        <v>1</v>
      </c>
      <c r="E1360" s="10" t="s">
        <v>51</v>
      </c>
      <c r="F1360" s="10" t="s">
        <v>836</v>
      </c>
      <c r="G1360" s="10">
        <v>3911</v>
      </c>
      <c r="H1360" s="10" t="s">
        <v>1801</v>
      </c>
      <c r="I1360" s="10">
        <v>2000</v>
      </c>
      <c r="J1360" s="10" t="s">
        <v>3036</v>
      </c>
      <c r="K1360" s="10" t="s">
        <v>3037</v>
      </c>
      <c r="L1360" s="10" t="s">
        <v>3038</v>
      </c>
      <c r="M1360" s="10" t="s">
        <v>39</v>
      </c>
      <c r="N1360" s="10" t="s">
        <v>77</v>
      </c>
      <c r="O1360" s="10" t="s">
        <v>852</v>
      </c>
      <c r="P1360" s="10" t="s">
        <v>1592</v>
      </c>
      <c r="Q1360" s="10">
        <v>0</v>
      </c>
      <c r="R1360" s="10">
        <v>43.211540999999997</v>
      </c>
      <c r="S1360" s="10">
        <v>76.911598999999995</v>
      </c>
      <c r="T1360" s="10" t="s">
        <v>3371</v>
      </c>
      <c r="U1360" s="10" t="s">
        <v>3372</v>
      </c>
      <c r="V1360" s="10" t="s">
        <v>106</v>
      </c>
      <c r="X1360" s="10">
        <v>500</v>
      </c>
      <c r="Y1360" s="10">
        <v>1997</v>
      </c>
      <c r="Z1360" s="10">
        <v>6</v>
      </c>
      <c r="AA1360" s="10">
        <v>26</v>
      </c>
      <c r="AG1360" s="10" t="s">
        <v>613</v>
      </c>
      <c r="AJ1360" s="10" t="s">
        <v>163</v>
      </c>
      <c r="AK1360" s="10" t="s">
        <v>1582</v>
      </c>
      <c r="AL1360" s="10" t="b">
        <v>1</v>
      </c>
      <c r="AM1360" s="10" t="b">
        <v>0</v>
      </c>
      <c r="AP1360" t="s">
        <v>3631</v>
      </c>
      <c r="AQ1360" t="s">
        <v>3632</v>
      </c>
      <c r="AR1360" t="s">
        <v>3633</v>
      </c>
      <c r="AS1360" t="s">
        <v>3634</v>
      </c>
      <c r="AT1360" s="44" t="s">
        <v>48</v>
      </c>
      <c r="AU1360" t="s">
        <v>3660</v>
      </c>
      <c r="AV1360" t="s">
        <v>4311</v>
      </c>
      <c r="AW1360" t="s">
        <v>4311</v>
      </c>
      <c r="AX1360" t="s">
        <v>4312</v>
      </c>
      <c r="AY1360" t="s">
        <v>4309</v>
      </c>
      <c r="AZ1360" t="s">
        <v>4310</v>
      </c>
      <c r="BA1360" t="s">
        <v>3630</v>
      </c>
      <c r="BB1360"/>
    </row>
    <row r="1361" spans="1:55" s="10" customFormat="1" x14ac:dyDescent="0.45">
      <c r="A1361" s="9">
        <v>45748.54074074074</v>
      </c>
      <c r="B1361" s="10">
        <v>412819044</v>
      </c>
      <c r="C1361" s="10" t="s">
        <v>3565</v>
      </c>
      <c r="D1361" s="10">
        <v>7</v>
      </c>
      <c r="E1361" s="10" t="s">
        <v>3373</v>
      </c>
      <c r="F1361" s="10" t="s">
        <v>836</v>
      </c>
      <c r="G1361" s="10">
        <v>3911</v>
      </c>
      <c r="H1361" s="10" t="s">
        <v>1801</v>
      </c>
      <c r="I1361" s="10">
        <v>2000</v>
      </c>
      <c r="J1361" s="10" t="s">
        <v>3036</v>
      </c>
      <c r="K1361" s="10" t="s">
        <v>3037</v>
      </c>
      <c r="L1361" s="10" t="s">
        <v>3038</v>
      </c>
      <c r="M1361" s="10" t="s">
        <v>39</v>
      </c>
      <c r="N1361" s="10" t="s">
        <v>77</v>
      </c>
      <c r="O1361" s="10" t="s">
        <v>852</v>
      </c>
      <c r="P1361" s="10" t="s">
        <v>1592</v>
      </c>
      <c r="Q1361" s="10">
        <v>0</v>
      </c>
      <c r="R1361" s="10">
        <v>43.211540999999997</v>
      </c>
      <c r="S1361" s="10">
        <v>76.911598999999995</v>
      </c>
      <c r="T1361" s="10" t="s">
        <v>3371</v>
      </c>
      <c r="U1361" s="10" t="s">
        <v>3372</v>
      </c>
      <c r="V1361" s="10" t="s">
        <v>106</v>
      </c>
      <c r="X1361" s="10">
        <v>500</v>
      </c>
      <c r="Y1361" s="10">
        <v>1993</v>
      </c>
      <c r="Z1361" s="10">
        <v>6</v>
      </c>
      <c r="AA1361" s="10">
        <v>30</v>
      </c>
      <c r="AG1361" s="10" t="s">
        <v>613</v>
      </c>
      <c r="AJ1361" s="10" t="s">
        <v>163</v>
      </c>
      <c r="AK1361" s="10" t="s">
        <v>1582</v>
      </c>
      <c r="AL1361" s="10" t="b">
        <v>1</v>
      </c>
      <c r="AM1361" s="10" t="b">
        <v>0</v>
      </c>
      <c r="AP1361" t="s">
        <v>3631</v>
      </c>
      <c r="AQ1361" t="s">
        <v>3632</v>
      </c>
      <c r="AR1361" t="s">
        <v>3633</v>
      </c>
      <c r="AS1361" t="s">
        <v>3634</v>
      </c>
      <c r="AT1361" s="44" t="s">
        <v>48</v>
      </c>
      <c r="AU1361" t="s">
        <v>3660</v>
      </c>
      <c r="AV1361" t="s">
        <v>4311</v>
      </c>
      <c r="AW1361" t="s">
        <v>4311</v>
      </c>
      <c r="AX1361" t="s">
        <v>4312</v>
      </c>
      <c r="AY1361" t="s">
        <v>4309</v>
      </c>
      <c r="AZ1361" t="s">
        <v>4310</v>
      </c>
      <c r="BA1361" t="s">
        <v>3630</v>
      </c>
      <c r="BB1361"/>
    </row>
    <row r="1362" spans="1:55" s="10" customFormat="1" x14ac:dyDescent="0.45">
      <c r="A1362" s="9">
        <v>45748.538935185177</v>
      </c>
      <c r="B1362" s="10">
        <v>412819044</v>
      </c>
      <c r="C1362" s="10" t="s">
        <v>3565</v>
      </c>
      <c r="D1362" s="10">
        <v>4</v>
      </c>
      <c r="E1362" s="10" t="s">
        <v>1015</v>
      </c>
      <c r="F1362" s="10" t="s">
        <v>577</v>
      </c>
      <c r="G1362" s="10">
        <v>3911</v>
      </c>
      <c r="H1362" s="10" t="s">
        <v>1801</v>
      </c>
      <c r="I1362" s="10">
        <v>2000</v>
      </c>
      <c r="J1362" s="10" t="s">
        <v>3036</v>
      </c>
      <c r="K1362" s="10" t="s">
        <v>3037</v>
      </c>
      <c r="L1362" s="10" t="s">
        <v>3038</v>
      </c>
      <c r="M1362" s="10" t="s">
        <v>39</v>
      </c>
      <c r="N1362" s="10" t="s">
        <v>77</v>
      </c>
      <c r="O1362" s="10" t="s">
        <v>852</v>
      </c>
      <c r="P1362" s="10" t="s">
        <v>1592</v>
      </c>
      <c r="Q1362" s="10">
        <v>0</v>
      </c>
      <c r="R1362" s="10">
        <v>43.211540999999997</v>
      </c>
      <c r="S1362" s="10">
        <v>76.911598999999995</v>
      </c>
      <c r="T1362" s="10" t="s">
        <v>3371</v>
      </c>
      <c r="U1362" s="10" t="s">
        <v>3372</v>
      </c>
      <c r="V1362" s="10" t="s">
        <v>106</v>
      </c>
      <c r="X1362" s="10">
        <v>500</v>
      </c>
      <c r="Y1362" s="10">
        <v>1998</v>
      </c>
      <c r="Z1362" s="10">
        <v>8</v>
      </c>
      <c r="AA1362" s="10">
        <v>5</v>
      </c>
      <c r="AG1362" s="10" t="s">
        <v>613</v>
      </c>
      <c r="AJ1362" s="10" t="s">
        <v>163</v>
      </c>
      <c r="AK1362" s="10" t="s">
        <v>1582</v>
      </c>
      <c r="AL1362" s="10" t="b">
        <v>1</v>
      </c>
      <c r="AM1362" s="10" t="b">
        <v>0</v>
      </c>
      <c r="AP1362" t="s">
        <v>3631</v>
      </c>
      <c r="AQ1362" t="s">
        <v>3632</v>
      </c>
      <c r="AR1362" t="s">
        <v>3633</v>
      </c>
      <c r="AS1362" t="s">
        <v>3634</v>
      </c>
      <c r="AT1362" s="44" t="s">
        <v>48</v>
      </c>
      <c r="AU1362" t="s">
        <v>3660</v>
      </c>
      <c r="AV1362" t="s">
        <v>4311</v>
      </c>
      <c r="AW1362" t="s">
        <v>4311</v>
      </c>
      <c r="AX1362" t="s">
        <v>4312</v>
      </c>
      <c r="AY1362" t="s">
        <v>4309</v>
      </c>
      <c r="AZ1362" t="s">
        <v>4310</v>
      </c>
      <c r="BA1362" t="s">
        <v>3630</v>
      </c>
      <c r="BB1362"/>
    </row>
    <row r="1363" spans="1:55" s="10" customFormat="1" x14ac:dyDescent="0.45">
      <c r="A1363" s="9">
        <v>45748.493414351848</v>
      </c>
      <c r="B1363" s="10">
        <v>412819044</v>
      </c>
      <c r="C1363" s="10" t="s">
        <v>3565</v>
      </c>
      <c r="D1363" s="10">
        <v>6</v>
      </c>
      <c r="E1363" s="10" t="s">
        <v>2297</v>
      </c>
      <c r="G1363" s="10">
        <v>3911</v>
      </c>
      <c r="H1363" s="10" t="s">
        <v>1801</v>
      </c>
      <c r="I1363" s="10">
        <v>2000</v>
      </c>
      <c r="J1363" s="10" t="s">
        <v>3036</v>
      </c>
      <c r="K1363" s="10" t="s">
        <v>3037</v>
      </c>
      <c r="L1363" s="10" t="s">
        <v>3038</v>
      </c>
      <c r="M1363" s="10" t="s">
        <v>39</v>
      </c>
      <c r="N1363" s="10" t="s">
        <v>77</v>
      </c>
      <c r="O1363" s="10" t="s">
        <v>883</v>
      </c>
      <c r="P1363" s="10" t="s">
        <v>884</v>
      </c>
      <c r="Q1363" s="10">
        <v>0</v>
      </c>
      <c r="R1363" s="10">
        <v>43.154933999999997</v>
      </c>
      <c r="S1363" s="10">
        <v>77.052663999999993</v>
      </c>
      <c r="T1363" s="10" t="s">
        <v>3374</v>
      </c>
      <c r="U1363" s="10" t="s">
        <v>3375</v>
      </c>
      <c r="V1363" s="10" t="s">
        <v>106</v>
      </c>
      <c r="X1363" s="10">
        <v>1000</v>
      </c>
      <c r="Y1363" s="10">
        <v>1997</v>
      </c>
      <c r="Z1363" s="10">
        <v>7</v>
      </c>
      <c r="AA1363" s="10">
        <v>3</v>
      </c>
      <c r="AB1363" s="10">
        <v>1997</v>
      </c>
      <c r="AC1363" s="10">
        <v>7</v>
      </c>
      <c r="AD1363" s="10">
        <v>28</v>
      </c>
      <c r="AG1363" s="10" t="s">
        <v>613</v>
      </c>
      <c r="AJ1363" s="10" t="s">
        <v>163</v>
      </c>
      <c r="AK1363" s="10" t="s">
        <v>1582</v>
      </c>
      <c r="AL1363" s="10" t="b">
        <v>1</v>
      </c>
      <c r="AM1363" s="10" t="b">
        <v>0</v>
      </c>
      <c r="AP1363" t="s">
        <v>3631</v>
      </c>
      <c r="AQ1363" t="s">
        <v>3632</v>
      </c>
      <c r="AR1363" t="s">
        <v>3633</v>
      </c>
      <c r="AS1363" t="s">
        <v>3634</v>
      </c>
      <c r="AT1363" s="44" t="s">
        <v>48</v>
      </c>
      <c r="AU1363" t="s">
        <v>3660</v>
      </c>
      <c r="AV1363" t="s">
        <v>4311</v>
      </c>
      <c r="AW1363" t="s">
        <v>4311</v>
      </c>
      <c r="AX1363" t="s">
        <v>4312</v>
      </c>
      <c r="AY1363" t="s">
        <v>4309</v>
      </c>
      <c r="AZ1363" t="s">
        <v>4310</v>
      </c>
      <c r="BA1363" t="s">
        <v>3630</v>
      </c>
      <c r="BB1363"/>
      <c r="BC1363" s="44" t="s">
        <v>4706</v>
      </c>
    </row>
    <row r="1364" spans="1:55" s="10" customFormat="1" x14ac:dyDescent="0.45">
      <c r="A1364" s="9">
        <v>45748.489050925928</v>
      </c>
      <c r="B1364" s="10">
        <v>412819044</v>
      </c>
      <c r="C1364" s="10" t="s">
        <v>3565</v>
      </c>
      <c r="D1364" s="10">
        <v>1</v>
      </c>
      <c r="E1364" s="10" t="s">
        <v>65</v>
      </c>
      <c r="G1364" s="10">
        <v>3911</v>
      </c>
      <c r="H1364" s="10" t="s">
        <v>1801</v>
      </c>
      <c r="I1364" s="10">
        <v>2000</v>
      </c>
      <c r="J1364" s="10" t="s">
        <v>3036</v>
      </c>
      <c r="K1364" s="10" t="s">
        <v>3037</v>
      </c>
      <c r="L1364" s="10" t="s">
        <v>3038</v>
      </c>
      <c r="M1364" s="10" t="s">
        <v>39</v>
      </c>
      <c r="N1364" s="10" t="s">
        <v>77</v>
      </c>
      <c r="O1364" s="10" t="s">
        <v>568</v>
      </c>
      <c r="P1364" s="10" t="s">
        <v>3064</v>
      </c>
      <c r="Q1364" s="10">
        <v>0</v>
      </c>
      <c r="R1364" s="10">
        <v>43.95</v>
      </c>
      <c r="S1364" s="10">
        <v>77.066666999999995</v>
      </c>
      <c r="T1364" s="10" t="s">
        <v>3065</v>
      </c>
      <c r="U1364" s="10" t="s">
        <v>886</v>
      </c>
      <c r="V1364" s="10" t="s">
        <v>44</v>
      </c>
      <c r="Y1364" s="10">
        <v>1996</v>
      </c>
      <c r="Z1364" s="10">
        <v>5</v>
      </c>
      <c r="AA1364" s="10">
        <v>5</v>
      </c>
      <c r="AB1364" s="10">
        <v>1996</v>
      </c>
      <c r="AC1364" s="10">
        <v>5</v>
      </c>
      <c r="AD1364" s="10">
        <v>12</v>
      </c>
      <c r="AG1364" s="10" t="s">
        <v>613</v>
      </c>
      <c r="AI1364" s="10" t="s">
        <v>48</v>
      </c>
      <c r="AJ1364" s="10" t="s">
        <v>961</v>
      </c>
      <c r="AK1364" s="10" t="s">
        <v>1746</v>
      </c>
      <c r="AL1364" s="10" t="b">
        <v>1</v>
      </c>
      <c r="AM1364" s="10" t="b">
        <v>0</v>
      </c>
      <c r="AP1364" t="s">
        <v>3631</v>
      </c>
      <c r="AQ1364" t="s">
        <v>3632</v>
      </c>
      <c r="AR1364" t="s">
        <v>3633</v>
      </c>
      <c r="AS1364" t="s">
        <v>3634</v>
      </c>
      <c r="AT1364" s="44" t="s">
        <v>48</v>
      </c>
      <c r="AU1364" t="s">
        <v>961</v>
      </c>
      <c r="AV1364" t="s">
        <v>4366</v>
      </c>
      <c r="AW1364" t="s">
        <v>4366</v>
      </c>
      <c r="AX1364" t="s">
        <v>3858</v>
      </c>
      <c r="AY1364" t="s">
        <v>4366</v>
      </c>
      <c r="AZ1364" t="s">
        <v>4367</v>
      </c>
      <c r="BA1364" t="s">
        <v>3630</v>
      </c>
      <c r="BB1364"/>
      <c r="BC1364" s="44" t="s">
        <v>4706</v>
      </c>
    </row>
    <row r="1365" spans="1:55" s="10" customFormat="1" x14ac:dyDescent="0.45">
      <c r="A1365" s="9">
        <v>45748.475219907406</v>
      </c>
      <c r="B1365" s="10">
        <v>412819044</v>
      </c>
      <c r="C1365" s="10" t="s">
        <v>3565</v>
      </c>
      <c r="D1365" s="10">
        <v>1</v>
      </c>
      <c r="E1365" s="10" t="s">
        <v>65</v>
      </c>
      <c r="F1365" s="10" t="s">
        <v>3379</v>
      </c>
      <c r="G1365" s="10">
        <v>3908</v>
      </c>
      <c r="H1365" s="10" t="s">
        <v>1801</v>
      </c>
      <c r="I1365" s="10">
        <v>1999</v>
      </c>
      <c r="J1365" s="10" t="s">
        <v>3380</v>
      </c>
      <c r="K1365" s="10" t="s">
        <v>3381</v>
      </c>
      <c r="L1365" s="10" t="s">
        <v>3382</v>
      </c>
      <c r="M1365" s="10" t="s">
        <v>39</v>
      </c>
      <c r="N1365" s="10" t="s">
        <v>77</v>
      </c>
      <c r="O1365" s="10" t="s">
        <v>754</v>
      </c>
      <c r="P1365" s="10" t="s">
        <v>1604</v>
      </c>
      <c r="Q1365" s="10">
        <v>0</v>
      </c>
      <c r="R1365" s="10">
        <v>43.900708000000002</v>
      </c>
      <c r="S1365" s="10">
        <v>79.306595000000002</v>
      </c>
      <c r="T1365" s="10" t="s">
        <v>3376</v>
      </c>
      <c r="U1365" s="10" t="s">
        <v>3377</v>
      </c>
      <c r="V1365" s="10" t="s">
        <v>106</v>
      </c>
      <c r="X1365" s="10">
        <v>50000</v>
      </c>
      <c r="Y1365" s="10">
        <v>1990</v>
      </c>
      <c r="Z1365" s="10">
        <v>5</v>
      </c>
      <c r="AA1365" s="10">
        <v>26</v>
      </c>
      <c r="AG1365" s="10" t="s">
        <v>1752</v>
      </c>
      <c r="AI1365" s="10" t="s">
        <v>48</v>
      </c>
      <c r="AJ1365" s="10" t="s">
        <v>49</v>
      </c>
      <c r="AK1365" s="10" t="s">
        <v>3378</v>
      </c>
      <c r="AL1365" s="10" t="b">
        <v>1</v>
      </c>
      <c r="AM1365" s="10" t="b">
        <v>0</v>
      </c>
      <c r="AP1365" t="s">
        <v>3631</v>
      </c>
      <c r="AQ1365" t="s">
        <v>3632</v>
      </c>
      <c r="AR1365" t="s">
        <v>3633</v>
      </c>
      <c r="AS1365" t="s">
        <v>3634</v>
      </c>
      <c r="AT1365" s="44" t="s">
        <v>48</v>
      </c>
      <c r="AU1365" t="s">
        <v>49</v>
      </c>
      <c r="AV1365" t="s">
        <v>4643</v>
      </c>
      <c r="AW1365" t="s">
        <v>4643</v>
      </c>
      <c r="AX1365" t="s">
        <v>4608</v>
      </c>
      <c r="AY1365" t="s">
        <v>4643</v>
      </c>
      <c r="AZ1365" t="s">
        <v>4644</v>
      </c>
      <c r="BA1365" t="s">
        <v>3630</v>
      </c>
      <c r="BB1365"/>
    </row>
    <row r="1366" spans="1:55" s="10" customFormat="1" x14ac:dyDescent="0.45">
      <c r="A1366" s="9">
        <v>45748.471168981487</v>
      </c>
      <c r="B1366" s="10">
        <v>412819044</v>
      </c>
      <c r="C1366" s="10" t="s">
        <v>3565</v>
      </c>
      <c r="D1366" s="10">
        <v>1</v>
      </c>
      <c r="E1366" s="10" t="s">
        <v>65</v>
      </c>
      <c r="F1366" s="10" t="s">
        <v>3386</v>
      </c>
      <c r="G1366" s="10">
        <v>3908</v>
      </c>
      <c r="H1366" s="10" t="s">
        <v>1801</v>
      </c>
      <c r="I1366" s="10">
        <v>1999</v>
      </c>
      <c r="J1366" s="10" t="s">
        <v>3380</v>
      </c>
      <c r="K1366" s="10" t="s">
        <v>3381</v>
      </c>
      <c r="L1366" s="10" t="s">
        <v>3382</v>
      </c>
      <c r="M1366" s="10" t="s">
        <v>39</v>
      </c>
      <c r="N1366" s="10" t="s">
        <v>77</v>
      </c>
      <c r="O1366" s="10" t="s">
        <v>847</v>
      </c>
      <c r="P1366" s="10" t="s">
        <v>3383</v>
      </c>
      <c r="Q1366" s="10">
        <v>0</v>
      </c>
      <c r="R1366" s="10">
        <v>43.481524</v>
      </c>
      <c r="S1366" s="10">
        <v>78.643941999999996</v>
      </c>
      <c r="T1366" s="10" t="s">
        <v>3384</v>
      </c>
      <c r="U1366" s="10" t="s">
        <v>3385</v>
      </c>
      <c r="V1366" s="10" t="s">
        <v>106</v>
      </c>
      <c r="X1366" s="10">
        <v>2000</v>
      </c>
      <c r="Y1366" s="10">
        <v>1988</v>
      </c>
      <c r="Z1366" s="10">
        <v>5</v>
      </c>
      <c r="AA1366" s="10">
        <v>28</v>
      </c>
      <c r="AB1366" s="10">
        <v>1988</v>
      </c>
      <c r="AC1366" s="10">
        <v>5</v>
      </c>
      <c r="AD1366" s="10">
        <v>29</v>
      </c>
      <c r="AG1366" s="10" t="s">
        <v>1682</v>
      </c>
      <c r="AI1366" s="10" t="s">
        <v>48</v>
      </c>
      <c r="AJ1366" s="10" t="s">
        <v>49</v>
      </c>
      <c r="AK1366" s="10" t="s">
        <v>3378</v>
      </c>
      <c r="AL1366" s="10" t="b">
        <v>1</v>
      </c>
      <c r="AM1366" s="10" t="b">
        <v>0</v>
      </c>
      <c r="AP1366" t="s">
        <v>3631</v>
      </c>
      <c r="AQ1366" t="s">
        <v>3632</v>
      </c>
      <c r="AR1366" t="s">
        <v>3633</v>
      </c>
      <c r="AS1366" t="s">
        <v>3634</v>
      </c>
      <c r="AT1366" s="44" t="s">
        <v>48</v>
      </c>
      <c r="AU1366" t="s">
        <v>49</v>
      </c>
      <c r="AV1366" t="s">
        <v>4643</v>
      </c>
      <c r="AW1366" t="s">
        <v>4643</v>
      </c>
      <c r="AX1366" t="s">
        <v>4608</v>
      </c>
      <c r="AY1366" t="s">
        <v>4643</v>
      </c>
      <c r="AZ1366" t="s">
        <v>4644</v>
      </c>
      <c r="BA1366" t="s">
        <v>3630</v>
      </c>
      <c r="BB1366"/>
    </row>
    <row r="1367" spans="1:55" s="10" customFormat="1" x14ac:dyDescent="0.45">
      <c r="A1367" s="9">
        <v>45748.46493055555</v>
      </c>
      <c r="B1367" s="10">
        <v>412819044</v>
      </c>
      <c r="C1367" s="10" t="s">
        <v>3565</v>
      </c>
      <c r="D1367" s="10">
        <v>1</v>
      </c>
      <c r="E1367" s="10" t="s">
        <v>65</v>
      </c>
      <c r="G1367" s="10">
        <v>3908</v>
      </c>
      <c r="H1367" s="10" t="s">
        <v>1801</v>
      </c>
      <c r="I1367" s="10">
        <v>1999</v>
      </c>
      <c r="J1367" s="10" t="s">
        <v>3380</v>
      </c>
      <c r="K1367" s="10" t="s">
        <v>3381</v>
      </c>
      <c r="L1367" s="10" t="s">
        <v>3382</v>
      </c>
      <c r="M1367" s="10" t="s">
        <v>39</v>
      </c>
      <c r="N1367" s="10" t="s">
        <v>77</v>
      </c>
      <c r="O1367" s="10" t="s">
        <v>858</v>
      </c>
      <c r="P1367" s="10" t="s">
        <v>3387</v>
      </c>
      <c r="Q1367" s="10">
        <v>0</v>
      </c>
      <c r="R1367" s="10">
        <v>43.797226000000002</v>
      </c>
      <c r="S1367" s="10">
        <v>77.032933</v>
      </c>
      <c r="T1367" s="10" t="s">
        <v>3388</v>
      </c>
      <c r="U1367" s="10" t="s">
        <v>3389</v>
      </c>
      <c r="V1367" s="10" t="s">
        <v>106</v>
      </c>
      <c r="X1367" s="10">
        <v>1000</v>
      </c>
      <c r="Y1367" s="10">
        <v>1988</v>
      </c>
      <c r="Z1367" s="10">
        <v>5</v>
      </c>
      <c r="AA1367" s="10">
        <v>26</v>
      </c>
      <c r="AG1367" s="10" t="s">
        <v>566</v>
      </c>
      <c r="AI1367" s="10" t="s">
        <v>48</v>
      </c>
      <c r="AJ1367" s="10" t="s">
        <v>49</v>
      </c>
      <c r="AK1367" s="10" t="s">
        <v>3378</v>
      </c>
      <c r="AL1367" s="10" t="b">
        <v>1</v>
      </c>
      <c r="AM1367" s="10" t="b">
        <v>0</v>
      </c>
      <c r="AP1367" t="s">
        <v>3631</v>
      </c>
      <c r="AQ1367" t="s">
        <v>3632</v>
      </c>
      <c r="AR1367" t="s">
        <v>3633</v>
      </c>
      <c r="AS1367" t="s">
        <v>3634</v>
      </c>
      <c r="AT1367" s="44" t="s">
        <v>48</v>
      </c>
      <c r="AU1367" t="s">
        <v>49</v>
      </c>
      <c r="AV1367" t="s">
        <v>4643</v>
      </c>
      <c r="AW1367" t="s">
        <v>4643</v>
      </c>
      <c r="AX1367" t="s">
        <v>4608</v>
      </c>
      <c r="AY1367" t="s">
        <v>4643</v>
      </c>
      <c r="AZ1367" t="s">
        <v>4644</v>
      </c>
      <c r="BA1367" t="s">
        <v>3630</v>
      </c>
      <c r="BB1367"/>
      <c r="BC1367" s="44" t="s">
        <v>4706</v>
      </c>
    </row>
    <row r="1368" spans="1:55" s="10" customFormat="1" x14ac:dyDescent="0.45">
      <c r="A1368" s="9">
        <v>45748.45821759259</v>
      </c>
      <c r="B1368" s="10">
        <v>412819044</v>
      </c>
      <c r="C1368" s="10" t="s">
        <v>3565</v>
      </c>
      <c r="D1368" s="10">
        <v>1</v>
      </c>
      <c r="E1368" s="10" t="s">
        <v>51</v>
      </c>
      <c r="G1368" s="10">
        <v>3908</v>
      </c>
      <c r="H1368" s="10" t="s">
        <v>1801</v>
      </c>
      <c r="I1368" s="10">
        <v>1999</v>
      </c>
      <c r="J1368" s="10" t="s">
        <v>3380</v>
      </c>
      <c r="K1368" s="10" t="s">
        <v>3381</v>
      </c>
      <c r="L1368" s="10" t="s">
        <v>3382</v>
      </c>
      <c r="M1368" s="10" t="s">
        <v>39</v>
      </c>
      <c r="N1368" s="10" t="s">
        <v>77</v>
      </c>
      <c r="O1368" s="10" t="s">
        <v>568</v>
      </c>
      <c r="P1368" s="10" t="s">
        <v>3390</v>
      </c>
      <c r="Q1368" s="10">
        <v>0</v>
      </c>
      <c r="R1368" s="10">
        <v>43.249001999999997</v>
      </c>
      <c r="S1368" s="10">
        <v>75.393347000000006</v>
      </c>
      <c r="T1368" s="10" t="s">
        <v>3391</v>
      </c>
      <c r="U1368" s="10" t="s">
        <v>3392</v>
      </c>
      <c r="V1368" s="10" t="s">
        <v>106</v>
      </c>
      <c r="X1368" s="10">
        <v>2500</v>
      </c>
      <c r="Y1368" s="10">
        <v>1988</v>
      </c>
      <c r="Z1368" s="10">
        <v>5</v>
      </c>
      <c r="AA1368" s="10">
        <v>22</v>
      </c>
      <c r="AG1368" s="10" t="s">
        <v>2355</v>
      </c>
      <c r="AI1368" s="10" t="s">
        <v>48</v>
      </c>
      <c r="AJ1368" s="10" t="s">
        <v>49</v>
      </c>
      <c r="AK1368" s="10" t="s">
        <v>3393</v>
      </c>
      <c r="AL1368" s="10" t="b">
        <v>1</v>
      </c>
      <c r="AM1368" s="10" t="b">
        <v>0</v>
      </c>
      <c r="AP1368" t="s">
        <v>3631</v>
      </c>
      <c r="AQ1368" t="s">
        <v>3632</v>
      </c>
      <c r="AR1368" t="s">
        <v>3633</v>
      </c>
      <c r="AS1368" t="s">
        <v>3634</v>
      </c>
      <c r="AT1368" s="44" t="s">
        <v>48</v>
      </c>
      <c r="AU1368" t="s">
        <v>49</v>
      </c>
      <c r="AV1368" t="s">
        <v>4645</v>
      </c>
      <c r="AW1368" t="s">
        <v>4645</v>
      </c>
      <c r="AX1368" t="s">
        <v>4647</v>
      </c>
      <c r="AY1368" t="s">
        <v>4645</v>
      </c>
      <c r="AZ1368" t="s">
        <v>4646</v>
      </c>
      <c r="BA1368" t="s">
        <v>3630</v>
      </c>
      <c r="BB1368"/>
    </row>
    <row r="1369" spans="1:55" s="10" customFormat="1" x14ac:dyDescent="0.45">
      <c r="A1369" s="9">
        <v>45748.439837962957</v>
      </c>
      <c r="B1369" s="10">
        <v>412819044</v>
      </c>
      <c r="C1369" s="10" t="s">
        <v>3565</v>
      </c>
      <c r="D1369" s="10">
        <v>1</v>
      </c>
      <c r="E1369" s="10" t="s">
        <v>65</v>
      </c>
      <c r="F1369" s="10" t="s">
        <v>3386</v>
      </c>
      <c r="G1369" s="10">
        <v>3908</v>
      </c>
      <c r="H1369" s="10" t="s">
        <v>1801</v>
      </c>
      <c r="I1369" s="10">
        <v>1999</v>
      </c>
      <c r="J1369" s="10" t="s">
        <v>3380</v>
      </c>
      <c r="K1369" s="10" t="s">
        <v>3381</v>
      </c>
      <c r="L1369" s="10" t="s">
        <v>3382</v>
      </c>
      <c r="M1369" s="10" t="s">
        <v>39</v>
      </c>
      <c r="N1369" s="10" t="s">
        <v>77</v>
      </c>
      <c r="O1369" s="10" t="s">
        <v>931</v>
      </c>
      <c r="P1369" s="10" t="s">
        <v>1908</v>
      </c>
      <c r="Q1369" s="10">
        <v>0</v>
      </c>
      <c r="R1369" s="10">
        <v>44.641039999999997</v>
      </c>
      <c r="S1369" s="10">
        <v>76.462725000000006</v>
      </c>
      <c r="T1369" s="10" t="s">
        <v>3394</v>
      </c>
      <c r="U1369" s="10" t="s">
        <v>3395</v>
      </c>
      <c r="V1369" s="10" t="s">
        <v>106</v>
      </c>
      <c r="W1369" s="10" t="s">
        <v>3396</v>
      </c>
      <c r="X1369" s="10">
        <v>2500</v>
      </c>
      <c r="Y1369" s="10">
        <v>1995</v>
      </c>
      <c r="Z1369" s="10">
        <v>5</v>
      </c>
      <c r="AA1369" s="10">
        <v>28</v>
      </c>
      <c r="AG1369" s="10" t="s">
        <v>566</v>
      </c>
      <c r="AI1369" s="10" t="s">
        <v>48</v>
      </c>
      <c r="AJ1369" s="10" t="s">
        <v>49</v>
      </c>
      <c r="AK1369" s="10" t="s">
        <v>3393</v>
      </c>
      <c r="AL1369" s="10" t="b">
        <v>1</v>
      </c>
      <c r="AM1369" s="10" t="b">
        <v>0</v>
      </c>
      <c r="AP1369" t="s">
        <v>3631</v>
      </c>
      <c r="AQ1369" t="s">
        <v>3632</v>
      </c>
      <c r="AR1369" t="s">
        <v>3633</v>
      </c>
      <c r="AS1369" t="s">
        <v>3634</v>
      </c>
      <c r="AT1369" s="44" t="s">
        <v>48</v>
      </c>
      <c r="AU1369" t="s">
        <v>49</v>
      </c>
      <c r="AV1369" t="s">
        <v>4645</v>
      </c>
      <c r="AW1369" t="s">
        <v>4645</v>
      </c>
      <c r="AX1369" t="s">
        <v>4647</v>
      </c>
      <c r="AY1369" t="s">
        <v>4645</v>
      </c>
      <c r="AZ1369" t="s">
        <v>4646</v>
      </c>
      <c r="BA1369" t="s">
        <v>3630</v>
      </c>
      <c r="BB1369"/>
    </row>
    <row r="1370" spans="1:55" s="10" customFormat="1" x14ac:dyDescent="0.45">
      <c r="A1370" s="9">
        <v>45748.424942129634</v>
      </c>
      <c r="B1370" s="10">
        <v>412819044</v>
      </c>
      <c r="C1370" s="10" t="s">
        <v>3565</v>
      </c>
      <c r="D1370" s="10">
        <v>1</v>
      </c>
      <c r="E1370" s="10" t="s">
        <v>65</v>
      </c>
      <c r="G1370" s="10">
        <v>3908</v>
      </c>
      <c r="H1370" s="10" t="s">
        <v>1801</v>
      </c>
      <c r="I1370" s="10">
        <v>1999</v>
      </c>
      <c r="J1370" s="10" t="s">
        <v>3380</v>
      </c>
      <c r="K1370" s="10" t="s">
        <v>3381</v>
      </c>
      <c r="L1370" s="10" t="s">
        <v>3382</v>
      </c>
      <c r="M1370" s="10" t="s">
        <v>39</v>
      </c>
      <c r="N1370" s="10" t="s">
        <v>77</v>
      </c>
      <c r="O1370" s="10" t="s">
        <v>568</v>
      </c>
      <c r="P1370" s="10" t="s">
        <v>3397</v>
      </c>
      <c r="Q1370" s="10">
        <v>0</v>
      </c>
      <c r="R1370" s="10">
        <v>44.420015999999997</v>
      </c>
      <c r="S1370" s="10">
        <v>74.965005000000005</v>
      </c>
      <c r="T1370" s="10" t="s">
        <v>3398</v>
      </c>
      <c r="U1370" s="10" t="s">
        <v>3399</v>
      </c>
      <c r="V1370" s="10" t="s">
        <v>106</v>
      </c>
      <c r="X1370" s="10">
        <v>1000</v>
      </c>
      <c r="Y1370" s="10">
        <v>1988</v>
      </c>
      <c r="Z1370" s="10">
        <v>5</v>
      </c>
      <c r="AA1370" s="10">
        <v>6</v>
      </c>
      <c r="AB1370" s="10">
        <v>1988</v>
      </c>
      <c r="AC1370" s="10">
        <v>5</v>
      </c>
      <c r="AD1370" s="10">
        <v>7</v>
      </c>
      <c r="AG1370" s="10" t="s">
        <v>820</v>
      </c>
      <c r="AI1370" s="10" t="s">
        <v>48</v>
      </c>
      <c r="AJ1370" s="10" t="s">
        <v>49</v>
      </c>
      <c r="AK1370" s="10" t="s">
        <v>3393</v>
      </c>
      <c r="AL1370" s="10" t="b">
        <v>1</v>
      </c>
      <c r="AM1370" s="10" t="b">
        <v>0</v>
      </c>
      <c r="AP1370" t="s">
        <v>3631</v>
      </c>
      <c r="AQ1370" t="s">
        <v>3632</v>
      </c>
      <c r="AR1370" t="s">
        <v>3633</v>
      </c>
      <c r="AS1370" t="s">
        <v>3634</v>
      </c>
      <c r="AT1370" s="44" t="s">
        <v>48</v>
      </c>
      <c r="AU1370" t="s">
        <v>49</v>
      </c>
      <c r="AV1370" t="s">
        <v>4645</v>
      </c>
      <c r="AW1370" t="s">
        <v>4645</v>
      </c>
      <c r="AX1370" t="s">
        <v>4647</v>
      </c>
      <c r="AY1370" t="s">
        <v>4645</v>
      </c>
      <c r="AZ1370" t="s">
        <v>4646</v>
      </c>
      <c r="BA1370" t="s">
        <v>3630</v>
      </c>
      <c r="BB1370"/>
    </row>
    <row r="1371" spans="1:55" s="10" customFormat="1" x14ac:dyDescent="0.45">
      <c r="A1371" s="9">
        <v>45748.41883101852</v>
      </c>
      <c r="B1371" s="10">
        <v>412819044</v>
      </c>
      <c r="C1371" s="10" t="s">
        <v>3565</v>
      </c>
      <c r="D1371" s="10">
        <v>1</v>
      </c>
      <c r="E1371" s="10" t="s">
        <v>65</v>
      </c>
      <c r="F1371" s="10" t="s">
        <v>3379</v>
      </c>
      <c r="G1371" s="10">
        <v>3908</v>
      </c>
      <c r="H1371" s="10" t="s">
        <v>1801</v>
      </c>
      <c r="I1371" s="10">
        <v>1999</v>
      </c>
      <c r="J1371" s="10" t="s">
        <v>3380</v>
      </c>
      <c r="K1371" s="10" t="s">
        <v>3381</v>
      </c>
      <c r="L1371" s="10" t="s">
        <v>3382</v>
      </c>
      <c r="M1371" s="10" t="s">
        <v>39</v>
      </c>
      <c r="N1371" s="10" t="s">
        <v>77</v>
      </c>
      <c r="O1371" s="10" t="s">
        <v>568</v>
      </c>
      <c r="P1371" s="10" t="s">
        <v>3400</v>
      </c>
      <c r="Q1371" s="10">
        <v>0</v>
      </c>
      <c r="R1371" s="10">
        <v>43.101686000000001</v>
      </c>
      <c r="S1371" s="10">
        <v>76.944215</v>
      </c>
      <c r="T1371" s="10" t="s">
        <v>3401</v>
      </c>
      <c r="U1371" s="10" t="s">
        <v>3402</v>
      </c>
      <c r="V1371" s="10" t="s">
        <v>106</v>
      </c>
      <c r="X1371" s="10">
        <v>5000</v>
      </c>
      <c r="Y1371" s="10">
        <v>1993</v>
      </c>
      <c r="Z1371" s="10">
        <v>6</v>
      </c>
      <c r="AA1371" s="10">
        <v>7</v>
      </c>
      <c r="AG1371" s="10" t="s">
        <v>641</v>
      </c>
      <c r="AI1371" s="10" t="s">
        <v>48</v>
      </c>
      <c r="AJ1371" s="10" t="s">
        <v>49</v>
      </c>
      <c r="AK1371" s="10" t="s">
        <v>3393</v>
      </c>
      <c r="AL1371" s="10" t="b">
        <v>1</v>
      </c>
      <c r="AM1371" s="10" t="b">
        <v>0</v>
      </c>
      <c r="AP1371" t="s">
        <v>3631</v>
      </c>
      <c r="AQ1371" t="s">
        <v>3632</v>
      </c>
      <c r="AR1371" t="s">
        <v>3633</v>
      </c>
      <c r="AS1371" t="s">
        <v>3634</v>
      </c>
      <c r="AT1371" s="44" t="s">
        <v>48</v>
      </c>
      <c r="AU1371" t="s">
        <v>49</v>
      </c>
      <c r="AV1371" t="s">
        <v>4645</v>
      </c>
      <c r="AW1371" t="s">
        <v>4645</v>
      </c>
      <c r="AX1371" t="s">
        <v>4647</v>
      </c>
      <c r="AY1371" t="s">
        <v>4645</v>
      </c>
      <c r="AZ1371" t="s">
        <v>4646</v>
      </c>
      <c r="BA1371" t="s">
        <v>3630</v>
      </c>
      <c r="BB1371"/>
    </row>
    <row r="1372" spans="1:55" s="10" customFormat="1" x14ac:dyDescent="0.45">
      <c r="A1372" s="9">
        <v>45748.409351851849</v>
      </c>
      <c r="B1372" s="10">
        <v>412819044</v>
      </c>
      <c r="C1372" s="10" t="s">
        <v>3565</v>
      </c>
      <c r="D1372" s="10">
        <v>1</v>
      </c>
      <c r="E1372" s="10" t="s">
        <v>51</v>
      </c>
      <c r="G1372" s="10">
        <v>3908</v>
      </c>
      <c r="H1372" s="10" t="s">
        <v>1801</v>
      </c>
      <c r="I1372" s="10">
        <v>1999</v>
      </c>
      <c r="J1372" s="10" t="s">
        <v>3380</v>
      </c>
      <c r="K1372" s="10" t="s">
        <v>3381</v>
      </c>
      <c r="L1372" s="10" t="s">
        <v>3382</v>
      </c>
      <c r="M1372" s="10" t="s">
        <v>39</v>
      </c>
      <c r="N1372" s="10" t="s">
        <v>77</v>
      </c>
      <c r="O1372" s="10" t="s">
        <v>754</v>
      </c>
      <c r="P1372" s="10" t="s">
        <v>3403</v>
      </c>
      <c r="Q1372" s="10">
        <v>0</v>
      </c>
      <c r="R1372" s="10">
        <v>43.942867999999997</v>
      </c>
      <c r="S1372" s="10">
        <v>77.162154000000001</v>
      </c>
      <c r="T1372" s="10" t="s">
        <v>3404</v>
      </c>
      <c r="U1372" s="10" t="s">
        <v>3405</v>
      </c>
      <c r="V1372" s="10" t="s">
        <v>106</v>
      </c>
      <c r="X1372" s="10">
        <v>1000</v>
      </c>
      <c r="Y1372" s="10">
        <v>1996</v>
      </c>
      <c r="Z1372" s="10">
        <v>5</v>
      </c>
      <c r="AA1372" s="10">
        <v>5</v>
      </c>
      <c r="AB1372" s="10">
        <v>1996</v>
      </c>
      <c r="AC1372" s="10">
        <v>5</v>
      </c>
      <c r="AD1372" s="10">
        <v>12</v>
      </c>
      <c r="AG1372" s="10" t="s">
        <v>613</v>
      </c>
      <c r="AI1372" s="10" t="s">
        <v>48</v>
      </c>
      <c r="AJ1372" s="10" t="s">
        <v>49</v>
      </c>
      <c r="AK1372" s="10" t="s">
        <v>3406</v>
      </c>
      <c r="AL1372" s="10" t="b">
        <v>1</v>
      </c>
      <c r="AM1372" s="10" t="b">
        <v>0</v>
      </c>
      <c r="AP1372" t="s">
        <v>3631</v>
      </c>
      <c r="AQ1372" t="s">
        <v>3632</v>
      </c>
      <c r="AR1372" t="s">
        <v>3633</v>
      </c>
      <c r="AS1372" t="s">
        <v>3634</v>
      </c>
      <c r="AT1372" s="44" t="s">
        <v>48</v>
      </c>
      <c r="AU1372" t="s">
        <v>49</v>
      </c>
      <c r="AV1372" t="s">
        <v>4648</v>
      </c>
      <c r="AW1372" t="s">
        <v>4648</v>
      </c>
      <c r="AX1372" t="s">
        <v>4608</v>
      </c>
      <c r="AY1372" t="s">
        <v>4648</v>
      </c>
      <c r="AZ1372" t="s">
        <v>4649</v>
      </c>
      <c r="BA1372" t="s">
        <v>3630</v>
      </c>
      <c r="BB1372"/>
    </row>
    <row r="1373" spans="1:55" s="10" customFormat="1" x14ac:dyDescent="0.45">
      <c r="A1373" s="9">
        <v>45748.406273148154</v>
      </c>
      <c r="B1373" s="10">
        <v>412819044</v>
      </c>
      <c r="C1373" s="10" t="s">
        <v>3565</v>
      </c>
      <c r="D1373" s="10">
        <v>3</v>
      </c>
      <c r="E1373" s="10" t="s">
        <v>265</v>
      </c>
      <c r="G1373" s="10">
        <v>3908</v>
      </c>
      <c r="H1373" s="10" t="s">
        <v>1801</v>
      </c>
      <c r="I1373" s="10">
        <v>1999</v>
      </c>
      <c r="J1373" s="10" t="s">
        <v>3380</v>
      </c>
      <c r="K1373" s="10" t="s">
        <v>3381</v>
      </c>
      <c r="L1373" s="10" t="s">
        <v>3382</v>
      </c>
      <c r="M1373" s="10" t="s">
        <v>39</v>
      </c>
      <c r="N1373" s="10" t="s">
        <v>77</v>
      </c>
      <c r="O1373" s="10" t="s">
        <v>754</v>
      </c>
      <c r="P1373" s="10" t="s">
        <v>3407</v>
      </c>
      <c r="Q1373" s="10">
        <v>0</v>
      </c>
      <c r="R1373" s="10">
        <v>43.985433</v>
      </c>
      <c r="S1373" s="10">
        <v>77.182066000000006</v>
      </c>
      <c r="T1373" s="10" t="s">
        <v>3408</v>
      </c>
      <c r="U1373" s="10" t="s">
        <v>3409</v>
      </c>
      <c r="V1373" s="10" t="s">
        <v>106</v>
      </c>
      <c r="X1373" s="10">
        <v>5000</v>
      </c>
      <c r="Y1373" s="10">
        <v>1986</v>
      </c>
      <c r="Z1373" s="10">
        <v>5</v>
      </c>
      <c r="AA1373" s="10">
        <v>15</v>
      </c>
      <c r="AG1373" s="10" t="s">
        <v>566</v>
      </c>
      <c r="AI1373" s="10" t="s">
        <v>48</v>
      </c>
      <c r="AJ1373" s="10" t="s">
        <v>49</v>
      </c>
      <c r="AK1373" s="10" t="s">
        <v>3406</v>
      </c>
      <c r="AL1373" s="10" t="b">
        <v>1</v>
      </c>
      <c r="AM1373" s="10" t="b">
        <v>0</v>
      </c>
      <c r="AP1373" t="s">
        <v>3631</v>
      </c>
      <c r="AQ1373" t="s">
        <v>3632</v>
      </c>
      <c r="AR1373" t="s">
        <v>3633</v>
      </c>
      <c r="AS1373" t="s">
        <v>3634</v>
      </c>
      <c r="AT1373" s="44" t="s">
        <v>48</v>
      </c>
      <c r="AU1373" t="s">
        <v>49</v>
      </c>
      <c r="AV1373" t="s">
        <v>4648</v>
      </c>
      <c r="AW1373" t="s">
        <v>4648</v>
      </c>
      <c r="AX1373" t="s">
        <v>4608</v>
      </c>
      <c r="AY1373" t="s">
        <v>4648</v>
      </c>
      <c r="AZ1373" t="s">
        <v>4649</v>
      </c>
      <c r="BA1373" t="s">
        <v>3630</v>
      </c>
      <c r="BB1373" t="s">
        <v>4692</v>
      </c>
    </row>
    <row r="1374" spans="1:55" s="10" customFormat="1" x14ac:dyDescent="0.45">
      <c r="A1374" s="9">
        <v>45748.37091435185</v>
      </c>
      <c r="B1374" s="10">
        <v>412819044</v>
      </c>
      <c r="C1374" s="10" t="s">
        <v>3565</v>
      </c>
      <c r="D1374" s="10">
        <v>1</v>
      </c>
      <c r="E1374" s="10" t="s">
        <v>51</v>
      </c>
      <c r="G1374" s="10">
        <v>3908</v>
      </c>
      <c r="H1374" s="10" t="s">
        <v>1801</v>
      </c>
      <c r="I1374" s="10">
        <v>1999</v>
      </c>
      <c r="J1374" s="10" t="s">
        <v>3380</v>
      </c>
      <c r="K1374" s="10" t="s">
        <v>3381</v>
      </c>
      <c r="L1374" s="10" t="s">
        <v>3382</v>
      </c>
      <c r="M1374" s="10" t="s">
        <v>39</v>
      </c>
      <c r="N1374" s="10" t="s">
        <v>77</v>
      </c>
      <c r="O1374" s="10" t="s">
        <v>754</v>
      </c>
      <c r="P1374" s="10" t="s">
        <v>3407</v>
      </c>
      <c r="Q1374" s="10">
        <v>0</v>
      </c>
      <c r="R1374" s="10">
        <v>43.985433</v>
      </c>
      <c r="S1374" s="10">
        <v>77.182066000000006</v>
      </c>
      <c r="T1374" s="10" t="s">
        <v>3408</v>
      </c>
      <c r="U1374" s="10" t="s">
        <v>3409</v>
      </c>
      <c r="V1374" s="10" t="s">
        <v>106</v>
      </c>
      <c r="X1374" s="10">
        <v>5000</v>
      </c>
      <c r="Y1374" s="10">
        <v>1991</v>
      </c>
      <c r="Z1374" s="10">
        <v>5</v>
      </c>
      <c r="AA1374" s="10">
        <v>8</v>
      </c>
      <c r="AG1374" s="10" t="s">
        <v>1752</v>
      </c>
      <c r="AI1374" s="10" t="s">
        <v>48</v>
      </c>
      <c r="AJ1374" s="10" t="s">
        <v>49</v>
      </c>
      <c r="AK1374" s="10" t="s">
        <v>3406</v>
      </c>
      <c r="AL1374" s="10" t="b">
        <v>1</v>
      </c>
      <c r="AM1374" s="10" t="b">
        <v>0</v>
      </c>
      <c r="AP1374" t="s">
        <v>3631</v>
      </c>
      <c r="AQ1374" t="s">
        <v>3632</v>
      </c>
      <c r="AR1374" t="s">
        <v>3633</v>
      </c>
      <c r="AS1374" t="s">
        <v>3634</v>
      </c>
      <c r="AT1374" s="44" t="s">
        <v>48</v>
      </c>
      <c r="AU1374" t="s">
        <v>49</v>
      </c>
      <c r="AV1374" t="s">
        <v>4648</v>
      </c>
      <c r="AW1374" t="s">
        <v>4648</v>
      </c>
      <c r="AX1374" t="s">
        <v>4608</v>
      </c>
      <c r="AY1374" t="s">
        <v>4648</v>
      </c>
      <c r="AZ1374" t="s">
        <v>4649</v>
      </c>
      <c r="BA1374" t="s">
        <v>3630</v>
      </c>
      <c r="BB1374"/>
    </row>
    <row r="1375" spans="1:55" x14ac:dyDescent="0.45">
      <c r="A1375" s="1">
        <v>45748.289629629631</v>
      </c>
      <c r="B1375">
        <v>911269241</v>
      </c>
      <c r="C1375" t="s">
        <v>3567</v>
      </c>
      <c r="D1375">
        <v>1</v>
      </c>
      <c r="E1375" t="s">
        <v>65</v>
      </c>
      <c r="G1375">
        <v>566</v>
      </c>
      <c r="H1375" t="s">
        <v>3218</v>
      </c>
      <c r="I1375">
        <v>2013</v>
      </c>
      <c r="J1375" t="s">
        <v>3219</v>
      </c>
      <c r="K1375" t="s">
        <v>3220</v>
      </c>
      <c r="L1375" t="s">
        <v>3221</v>
      </c>
      <c r="M1375" t="s">
        <v>39</v>
      </c>
      <c r="N1375" t="s">
        <v>3410</v>
      </c>
      <c r="O1375" t="s">
        <v>3273</v>
      </c>
      <c r="P1375" t="s">
        <v>3411</v>
      </c>
      <c r="Q1375">
        <v>0</v>
      </c>
      <c r="R1375">
        <v>43.617111000000001</v>
      </c>
      <c r="S1375">
        <v>79.348693999999995</v>
      </c>
      <c r="T1375" t="s">
        <v>3412</v>
      </c>
      <c r="U1375" t="s">
        <v>3413</v>
      </c>
      <c r="V1375" t="s">
        <v>44</v>
      </c>
      <c r="Y1375">
        <v>1993</v>
      </c>
      <c r="Z1375">
        <v>6</v>
      </c>
      <c r="AA1375">
        <v>12</v>
      </c>
      <c r="AB1375"/>
      <c r="AC1375"/>
      <c r="AD1375"/>
      <c r="AG1375" t="s">
        <v>2734</v>
      </c>
      <c r="AH1375" t="s">
        <v>3414</v>
      </c>
      <c r="AJ1375" t="s">
        <v>2876</v>
      </c>
      <c r="AK1375" t="s">
        <v>2877</v>
      </c>
      <c r="AL1375" t="b">
        <v>1</v>
      </c>
      <c r="AM1375" t="b">
        <v>0</v>
      </c>
      <c r="AP1375" t="s">
        <v>3631</v>
      </c>
      <c r="AQ1375" t="s">
        <v>3632</v>
      </c>
      <c r="AR1375" t="s">
        <v>3633</v>
      </c>
      <c r="AS1375" t="s">
        <v>3634</v>
      </c>
      <c r="AT1375" s="44" t="s">
        <v>229</v>
      </c>
      <c r="AU1375" t="s">
        <v>2876</v>
      </c>
      <c r="AV1375" t="s">
        <v>4569</v>
      </c>
      <c r="AW1375" t="s">
        <v>4569</v>
      </c>
      <c r="AX1375" t="s">
        <v>4571</v>
      </c>
      <c r="AY1375" t="s">
        <v>4569</v>
      </c>
      <c r="AZ1375" t="s">
        <v>4570</v>
      </c>
      <c r="BA1375" t="s">
        <v>3630</v>
      </c>
    </row>
    <row r="1376" spans="1:55" x14ac:dyDescent="0.45">
      <c r="A1376" s="1">
        <v>45748.284675925926</v>
      </c>
      <c r="B1376">
        <v>911269241</v>
      </c>
      <c r="C1376" t="s">
        <v>3567</v>
      </c>
      <c r="D1376">
        <v>1</v>
      </c>
      <c r="E1376" t="s">
        <v>65</v>
      </c>
      <c r="G1376">
        <v>566</v>
      </c>
      <c r="H1376" t="s">
        <v>3218</v>
      </c>
      <c r="I1376">
        <v>2013</v>
      </c>
      <c r="J1376" t="s">
        <v>3219</v>
      </c>
      <c r="K1376" t="s">
        <v>3220</v>
      </c>
      <c r="L1376" t="s">
        <v>3221</v>
      </c>
      <c r="M1376" t="s">
        <v>39</v>
      </c>
      <c r="N1376" t="s">
        <v>3410</v>
      </c>
      <c r="O1376" t="s">
        <v>3415</v>
      </c>
      <c r="P1376" t="s">
        <v>3416</v>
      </c>
      <c r="Q1376">
        <v>0</v>
      </c>
      <c r="R1376">
        <v>43.960749999999997</v>
      </c>
      <c r="S1376">
        <v>79.468971999999994</v>
      </c>
      <c r="T1376" t="s">
        <v>3293</v>
      </c>
      <c r="U1376" t="s">
        <v>3294</v>
      </c>
      <c r="V1376" t="s">
        <v>44</v>
      </c>
      <c r="Y1376">
        <v>2010</v>
      </c>
      <c r="Z1376">
        <v>5</v>
      </c>
      <c r="AA1376">
        <v>3</v>
      </c>
      <c r="AB1376"/>
      <c r="AC1376"/>
      <c r="AD1376"/>
      <c r="AE1376" t="s">
        <v>3295</v>
      </c>
      <c r="AG1376" t="s">
        <v>501</v>
      </c>
      <c r="AH1376" t="s">
        <v>3417</v>
      </c>
      <c r="AJ1376" t="s">
        <v>2876</v>
      </c>
      <c r="AK1376" t="s">
        <v>2877</v>
      </c>
      <c r="AL1376" t="b">
        <v>1</v>
      </c>
      <c r="AM1376" t="b">
        <v>0</v>
      </c>
      <c r="AP1376" t="s">
        <v>3631</v>
      </c>
      <c r="AQ1376" t="s">
        <v>3632</v>
      </c>
      <c r="AR1376" t="s">
        <v>3633</v>
      </c>
      <c r="AS1376" t="s">
        <v>3634</v>
      </c>
      <c r="AT1376" s="44" t="s">
        <v>229</v>
      </c>
      <c r="AU1376" t="s">
        <v>2876</v>
      </c>
      <c r="AV1376" t="s">
        <v>4569</v>
      </c>
      <c r="AW1376" t="s">
        <v>4569</v>
      </c>
      <c r="AX1376" t="s">
        <v>4571</v>
      </c>
      <c r="AY1376" t="s">
        <v>4569</v>
      </c>
      <c r="AZ1376" t="s">
        <v>4570</v>
      </c>
      <c r="BA1376" t="s">
        <v>3630</v>
      </c>
    </row>
    <row r="1377" spans="1:54" x14ac:dyDescent="0.45">
      <c r="A1377" s="1">
        <v>45748.278680555552</v>
      </c>
      <c r="B1377">
        <v>911269241</v>
      </c>
      <c r="C1377" t="s">
        <v>3567</v>
      </c>
      <c r="D1377">
        <v>1</v>
      </c>
      <c r="E1377" t="s">
        <v>51</v>
      </c>
      <c r="G1377">
        <v>566</v>
      </c>
      <c r="H1377" t="s">
        <v>3218</v>
      </c>
      <c r="I1377">
        <v>2013</v>
      </c>
      <c r="J1377" t="s">
        <v>3219</v>
      </c>
      <c r="K1377" t="s">
        <v>3220</v>
      </c>
      <c r="L1377" t="s">
        <v>3221</v>
      </c>
      <c r="M1377" t="s">
        <v>39</v>
      </c>
      <c r="N1377" t="s">
        <v>3250</v>
      </c>
      <c r="O1377" t="s">
        <v>3418</v>
      </c>
      <c r="P1377" t="s">
        <v>3419</v>
      </c>
      <c r="Q1377">
        <v>0</v>
      </c>
      <c r="R1377">
        <v>43.967472000000001</v>
      </c>
      <c r="S1377">
        <v>66.823527999999996</v>
      </c>
      <c r="T1377" t="s">
        <v>3420</v>
      </c>
      <c r="U1377" t="s">
        <v>3421</v>
      </c>
      <c r="V1377" t="s">
        <v>44</v>
      </c>
      <c r="Y1377">
        <v>2012</v>
      </c>
      <c r="Z1377">
        <v>6</v>
      </c>
      <c r="AA1377">
        <v>25</v>
      </c>
      <c r="AB1377">
        <v>2012</v>
      </c>
      <c r="AC1377">
        <v>6</v>
      </c>
      <c r="AD1377">
        <v>29</v>
      </c>
      <c r="AE1377" t="s">
        <v>125</v>
      </c>
      <c r="AG1377" t="s">
        <v>501</v>
      </c>
      <c r="AH1377" t="s">
        <v>3422</v>
      </c>
      <c r="AJ1377" t="s">
        <v>2876</v>
      </c>
      <c r="AK1377" t="s">
        <v>2877</v>
      </c>
      <c r="AL1377" t="b">
        <v>1</v>
      </c>
      <c r="AM1377" t="b">
        <v>0</v>
      </c>
      <c r="AP1377" t="s">
        <v>3631</v>
      </c>
      <c r="AQ1377" t="s">
        <v>3632</v>
      </c>
      <c r="AR1377" t="s">
        <v>3633</v>
      </c>
      <c r="AS1377" t="s">
        <v>3634</v>
      </c>
      <c r="AT1377" s="44" t="s">
        <v>229</v>
      </c>
      <c r="AU1377" t="s">
        <v>2876</v>
      </c>
      <c r="AV1377" t="s">
        <v>4569</v>
      </c>
      <c r="AW1377" t="s">
        <v>4569</v>
      </c>
      <c r="AX1377" t="s">
        <v>4571</v>
      </c>
      <c r="AY1377" t="s">
        <v>4569</v>
      </c>
      <c r="AZ1377" t="s">
        <v>4570</v>
      </c>
      <c r="BA1377" t="s">
        <v>3630</v>
      </c>
    </row>
    <row r="1378" spans="1:54" x14ac:dyDescent="0.45">
      <c r="A1378" s="1">
        <v>45748.272210648152</v>
      </c>
      <c r="B1378">
        <v>911269241</v>
      </c>
      <c r="C1378" t="s">
        <v>3567</v>
      </c>
      <c r="D1378">
        <v>1</v>
      </c>
      <c r="E1378" t="s">
        <v>51</v>
      </c>
      <c r="G1378">
        <v>566</v>
      </c>
      <c r="H1378" t="s">
        <v>3218</v>
      </c>
      <c r="I1378">
        <v>2013</v>
      </c>
      <c r="J1378" t="s">
        <v>3219</v>
      </c>
      <c r="K1378" t="s">
        <v>3220</v>
      </c>
      <c r="L1378" t="s">
        <v>3221</v>
      </c>
      <c r="M1378" t="s">
        <v>2555</v>
      </c>
      <c r="N1378" t="s">
        <v>3423</v>
      </c>
      <c r="O1378" t="s">
        <v>3424</v>
      </c>
      <c r="P1378" t="s">
        <v>3425</v>
      </c>
      <c r="Q1378">
        <v>0</v>
      </c>
      <c r="R1378">
        <v>38.015000000000001</v>
      </c>
      <c r="S1378">
        <v>68.293056000000007</v>
      </c>
      <c r="T1378" t="s">
        <v>3426</v>
      </c>
      <c r="U1378" t="s">
        <v>3427</v>
      </c>
      <c r="V1378" t="s">
        <v>44</v>
      </c>
      <c r="Y1378">
        <v>1994</v>
      </c>
      <c r="Z1378">
        <v>4</v>
      </c>
      <c r="AA1378">
        <v>25</v>
      </c>
      <c r="AB1378">
        <v>2010</v>
      </c>
      <c r="AC1378">
        <v>6</v>
      </c>
      <c r="AD1378">
        <v>29</v>
      </c>
      <c r="AG1378" t="s">
        <v>2734</v>
      </c>
      <c r="AH1378" t="s">
        <v>3428</v>
      </c>
      <c r="AI1378" t="s">
        <v>229</v>
      </c>
      <c r="AJ1378" t="s">
        <v>1460</v>
      </c>
      <c r="AK1378" t="s">
        <v>3429</v>
      </c>
      <c r="AL1378" t="b">
        <v>1</v>
      </c>
      <c r="AM1378" t="b">
        <v>0</v>
      </c>
      <c r="AP1378" t="s">
        <v>3631</v>
      </c>
      <c r="AQ1378" t="s">
        <v>3632</v>
      </c>
      <c r="AR1378" t="s">
        <v>3633</v>
      </c>
      <c r="AS1378" t="s">
        <v>3634</v>
      </c>
      <c r="AT1378" s="44" t="s">
        <v>229</v>
      </c>
      <c r="AU1378" t="s">
        <v>1460</v>
      </c>
      <c r="AV1378" t="s">
        <v>4650</v>
      </c>
      <c r="AW1378" t="s">
        <v>4650</v>
      </c>
      <c r="AX1378" t="s">
        <v>3430</v>
      </c>
      <c r="AY1378" t="s">
        <v>4650</v>
      </c>
      <c r="AZ1378" t="s">
        <v>4651</v>
      </c>
      <c r="BA1378" t="s">
        <v>3630</v>
      </c>
    </row>
    <row r="1379" spans="1:54" x14ac:dyDescent="0.45">
      <c r="A1379" s="1">
        <v>45748.269456018519</v>
      </c>
      <c r="B1379">
        <v>911269241</v>
      </c>
      <c r="C1379" t="s">
        <v>3567</v>
      </c>
      <c r="D1379">
        <v>6</v>
      </c>
      <c r="E1379" t="s">
        <v>3043</v>
      </c>
      <c r="G1379">
        <v>566</v>
      </c>
      <c r="H1379" t="s">
        <v>3218</v>
      </c>
      <c r="I1379">
        <v>2013</v>
      </c>
      <c r="J1379" t="s">
        <v>3219</v>
      </c>
      <c r="K1379" t="s">
        <v>3220</v>
      </c>
      <c r="L1379" t="s">
        <v>3221</v>
      </c>
      <c r="M1379" t="s">
        <v>39</v>
      </c>
      <c r="N1379" t="s">
        <v>3431</v>
      </c>
      <c r="O1379" t="s">
        <v>3432</v>
      </c>
      <c r="P1379" t="s">
        <v>3433</v>
      </c>
      <c r="Q1379">
        <v>0</v>
      </c>
      <c r="R1379">
        <v>43.788527999999999</v>
      </c>
      <c r="S1379">
        <v>78.171055999999993</v>
      </c>
      <c r="T1379" t="s">
        <v>3434</v>
      </c>
      <c r="U1379" t="s">
        <v>3435</v>
      </c>
      <c r="V1379" t="s">
        <v>44</v>
      </c>
      <c r="Y1379">
        <v>2010</v>
      </c>
      <c r="Z1379">
        <v>6</v>
      </c>
      <c r="AA1379">
        <v>23</v>
      </c>
      <c r="AB1379">
        <v>2010</v>
      </c>
      <c r="AC1379">
        <v>6</v>
      </c>
      <c r="AD1379">
        <v>29</v>
      </c>
      <c r="AG1379" t="s">
        <v>501</v>
      </c>
      <c r="AH1379" t="s">
        <v>3436</v>
      </c>
      <c r="AI1379" t="s">
        <v>229</v>
      </c>
      <c r="AJ1379" t="s">
        <v>1460</v>
      </c>
      <c r="AK1379" t="s">
        <v>3429</v>
      </c>
      <c r="AL1379" t="b">
        <v>1</v>
      </c>
      <c r="AM1379" t="b">
        <v>0</v>
      </c>
      <c r="AP1379" t="s">
        <v>3631</v>
      </c>
      <c r="AQ1379" t="s">
        <v>3632</v>
      </c>
      <c r="AR1379" t="s">
        <v>3633</v>
      </c>
      <c r="AS1379" t="s">
        <v>3634</v>
      </c>
      <c r="AT1379" s="44" t="s">
        <v>229</v>
      </c>
      <c r="AU1379" t="s">
        <v>1460</v>
      </c>
      <c r="AV1379" t="s">
        <v>4650</v>
      </c>
      <c r="AW1379" t="s">
        <v>4650</v>
      </c>
      <c r="AX1379" t="s">
        <v>3430</v>
      </c>
      <c r="AY1379" t="s">
        <v>4650</v>
      </c>
      <c r="AZ1379" t="s">
        <v>4651</v>
      </c>
      <c r="BA1379" t="s">
        <v>3630</v>
      </c>
    </row>
    <row r="1380" spans="1:54" x14ac:dyDescent="0.45">
      <c r="A1380" s="1">
        <v>45748.268148148149</v>
      </c>
      <c r="B1380">
        <v>911269241</v>
      </c>
      <c r="C1380" t="s">
        <v>3567</v>
      </c>
      <c r="D1380">
        <v>5</v>
      </c>
      <c r="E1380" t="s">
        <v>1685</v>
      </c>
      <c r="G1380">
        <v>566</v>
      </c>
      <c r="H1380" t="s">
        <v>3218</v>
      </c>
      <c r="I1380">
        <v>2013</v>
      </c>
      <c r="J1380" t="s">
        <v>3219</v>
      </c>
      <c r="K1380" t="s">
        <v>3220</v>
      </c>
      <c r="L1380" t="s">
        <v>3221</v>
      </c>
      <c r="M1380" t="s">
        <v>39</v>
      </c>
      <c r="N1380" t="s">
        <v>3431</v>
      </c>
      <c r="O1380" t="s">
        <v>3432</v>
      </c>
      <c r="P1380" t="s">
        <v>3437</v>
      </c>
      <c r="Q1380">
        <v>0</v>
      </c>
      <c r="R1380">
        <v>43.792499999999997</v>
      </c>
      <c r="S1380">
        <v>78.174527999999995</v>
      </c>
      <c r="T1380" t="s">
        <v>3438</v>
      </c>
      <c r="U1380" t="s">
        <v>3439</v>
      </c>
      <c r="V1380" t="s">
        <v>44</v>
      </c>
      <c r="Y1380">
        <v>2010</v>
      </c>
      <c r="Z1380">
        <v>6</v>
      </c>
      <c r="AA1380">
        <v>22</v>
      </c>
      <c r="AB1380">
        <v>2010</v>
      </c>
      <c r="AC1380">
        <v>6</v>
      </c>
      <c r="AD1380">
        <v>29</v>
      </c>
      <c r="AG1380" t="s">
        <v>501</v>
      </c>
      <c r="AH1380" t="s">
        <v>3440</v>
      </c>
      <c r="AI1380" t="s">
        <v>229</v>
      </c>
      <c r="AJ1380" t="s">
        <v>1460</v>
      </c>
      <c r="AK1380" t="s">
        <v>3429</v>
      </c>
      <c r="AL1380" t="b">
        <v>1</v>
      </c>
      <c r="AM1380" t="b">
        <v>0</v>
      </c>
      <c r="AP1380" t="s">
        <v>3631</v>
      </c>
      <c r="AQ1380" t="s">
        <v>3632</v>
      </c>
      <c r="AR1380" t="s">
        <v>3633</v>
      </c>
      <c r="AS1380" t="s">
        <v>3634</v>
      </c>
      <c r="AT1380" s="44" t="s">
        <v>229</v>
      </c>
      <c r="AU1380" t="s">
        <v>1460</v>
      </c>
      <c r="AV1380" t="s">
        <v>4650</v>
      </c>
      <c r="AW1380" t="s">
        <v>4650</v>
      </c>
      <c r="AX1380" t="s">
        <v>3430</v>
      </c>
      <c r="AY1380" t="s">
        <v>4650</v>
      </c>
      <c r="AZ1380" t="s">
        <v>4651</v>
      </c>
      <c r="BA1380" t="s">
        <v>3630</v>
      </c>
    </row>
    <row r="1381" spans="1:54" x14ac:dyDescent="0.45">
      <c r="A1381" s="1">
        <v>45748.266250000001</v>
      </c>
      <c r="B1381">
        <v>911269241</v>
      </c>
      <c r="C1381" t="s">
        <v>3567</v>
      </c>
      <c r="D1381">
        <v>7</v>
      </c>
      <c r="E1381" t="s">
        <v>3445</v>
      </c>
      <c r="G1381">
        <v>566</v>
      </c>
      <c r="H1381" t="s">
        <v>3218</v>
      </c>
      <c r="I1381">
        <v>2013</v>
      </c>
      <c r="J1381" t="s">
        <v>3219</v>
      </c>
      <c r="K1381" t="s">
        <v>3220</v>
      </c>
      <c r="L1381" t="s">
        <v>3221</v>
      </c>
      <c r="M1381" t="s">
        <v>39</v>
      </c>
      <c r="N1381" t="s">
        <v>3431</v>
      </c>
      <c r="O1381" t="s">
        <v>3297</v>
      </c>
      <c r="P1381" t="s">
        <v>3441</v>
      </c>
      <c r="Q1381">
        <v>0</v>
      </c>
      <c r="R1381">
        <v>43.894193999999999</v>
      </c>
      <c r="S1381">
        <v>78.558082999999996</v>
      </c>
      <c r="T1381" t="s">
        <v>3442</v>
      </c>
      <c r="U1381" t="s">
        <v>3443</v>
      </c>
      <c r="V1381" t="s">
        <v>44</v>
      </c>
      <c r="Y1381">
        <v>2010</v>
      </c>
      <c r="Z1381">
        <v>4</v>
      </c>
      <c r="AA1381">
        <v>27</v>
      </c>
      <c r="AB1381"/>
      <c r="AC1381"/>
      <c r="AD1381"/>
      <c r="AG1381" t="s">
        <v>501</v>
      </c>
      <c r="AH1381" t="s">
        <v>3444</v>
      </c>
      <c r="AI1381" t="s">
        <v>229</v>
      </c>
      <c r="AJ1381" t="s">
        <v>1460</v>
      </c>
      <c r="AK1381" t="s">
        <v>3429</v>
      </c>
      <c r="AL1381" t="b">
        <v>1</v>
      </c>
      <c r="AM1381" t="b">
        <v>0</v>
      </c>
      <c r="AP1381" t="s">
        <v>3631</v>
      </c>
      <c r="AQ1381" t="s">
        <v>3632</v>
      </c>
      <c r="AR1381" t="s">
        <v>3633</v>
      </c>
      <c r="AS1381" t="s">
        <v>3634</v>
      </c>
      <c r="AT1381" s="44" t="s">
        <v>229</v>
      </c>
      <c r="AU1381" t="s">
        <v>1460</v>
      </c>
      <c r="AV1381" t="s">
        <v>4650</v>
      </c>
      <c r="AW1381" t="s">
        <v>4650</v>
      </c>
      <c r="AX1381" t="s">
        <v>3430</v>
      </c>
      <c r="AY1381" t="s">
        <v>4650</v>
      </c>
      <c r="AZ1381" t="s">
        <v>4651</v>
      </c>
      <c r="BA1381" t="s">
        <v>3630</v>
      </c>
    </row>
    <row r="1382" spans="1:54" x14ac:dyDescent="0.45">
      <c r="A1382" s="1">
        <v>45748.263715277782</v>
      </c>
      <c r="B1382">
        <v>911269241</v>
      </c>
      <c r="C1382" t="s">
        <v>3567</v>
      </c>
      <c r="D1382">
        <v>1</v>
      </c>
      <c r="E1382" t="s">
        <v>1115</v>
      </c>
      <c r="G1382">
        <v>566</v>
      </c>
      <c r="H1382" t="s">
        <v>3218</v>
      </c>
      <c r="I1382">
        <v>2013</v>
      </c>
      <c r="J1382" t="s">
        <v>3219</v>
      </c>
      <c r="K1382" t="s">
        <v>3220</v>
      </c>
      <c r="L1382" t="s">
        <v>3221</v>
      </c>
      <c r="M1382" t="s">
        <v>39</v>
      </c>
      <c r="N1382" t="s">
        <v>3431</v>
      </c>
      <c r="O1382" t="s">
        <v>3297</v>
      </c>
      <c r="P1382" t="s">
        <v>3446</v>
      </c>
      <c r="Q1382">
        <v>0</v>
      </c>
      <c r="R1382">
        <v>43.939777999999997</v>
      </c>
      <c r="S1382">
        <v>78.480305999999999</v>
      </c>
      <c r="T1382" t="s">
        <v>3447</v>
      </c>
      <c r="U1382" t="s">
        <v>3448</v>
      </c>
      <c r="V1382" t="s">
        <v>44</v>
      </c>
      <c r="Y1382">
        <v>2010</v>
      </c>
      <c r="Z1382">
        <v>4</v>
      </c>
      <c r="AA1382">
        <v>26</v>
      </c>
      <c r="AB1382">
        <v>2010</v>
      </c>
      <c r="AC1382">
        <v>4</v>
      </c>
      <c r="AD1382">
        <v>27</v>
      </c>
      <c r="AE1382" t="s">
        <v>3449</v>
      </c>
      <c r="AG1382" t="s">
        <v>501</v>
      </c>
      <c r="AH1382" t="s">
        <v>3450</v>
      </c>
      <c r="AI1382" t="s">
        <v>229</v>
      </c>
      <c r="AJ1382" t="s">
        <v>1460</v>
      </c>
      <c r="AK1382" t="s">
        <v>3429</v>
      </c>
      <c r="AL1382" t="b">
        <v>1</v>
      </c>
      <c r="AM1382" t="b">
        <v>0</v>
      </c>
      <c r="AP1382" t="s">
        <v>3631</v>
      </c>
      <c r="AQ1382" t="s">
        <v>3632</v>
      </c>
      <c r="AR1382" t="s">
        <v>3633</v>
      </c>
      <c r="AS1382" t="s">
        <v>3634</v>
      </c>
      <c r="AT1382" s="44" t="s">
        <v>229</v>
      </c>
      <c r="AU1382" t="s">
        <v>1460</v>
      </c>
      <c r="AV1382" t="s">
        <v>4650</v>
      </c>
      <c r="AW1382" t="s">
        <v>4650</v>
      </c>
      <c r="AX1382" t="s">
        <v>3430</v>
      </c>
      <c r="AY1382" t="s">
        <v>4650</v>
      </c>
      <c r="AZ1382" t="s">
        <v>4651</v>
      </c>
      <c r="BA1382" t="s">
        <v>3630</v>
      </c>
    </row>
    <row r="1383" spans="1:54" x14ac:dyDescent="0.45">
      <c r="A1383" s="1">
        <v>45748.262453703697</v>
      </c>
      <c r="B1383">
        <v>911269241</v>
      </c>
      <c r="C1383" t="s">
        <v>3567</v>
      </c>
      <c r="D1383">
        <v>1</v>
      </c>
      <c r="E1383" t="s">
        <v>51</v>
      </c>
      <c r="G1383">
        <v>566</v>
      </c>
      <c r="H1383" t="s">
        <v>3218</v>
      </c>
      <c r="I1383">
        <v>2013</v>
      </c>
      <c r="J1383" t="s">
        <v>3219</v>
      </c>
      <c r="K1383" t="s">
        <v>3220</v>
      </c>
      <c r="L1383" t="s">
        <v>3221</v>
      </c>
      <c r="M1383" t="s">
        <v>39</v>
      </c>
      <c r="N1383" t="s">
        <v>3431</v>
      </c>
      <c r="O1383" t="s">
        <v>3297</v>
      </c>
      <c r="P1383" t="s">
        <v>3446</v>
      </c>
      <c r="Q1383">
        <v>0</v>
      </c>
      <c r="R1383">
        <v>43.939777999999997</v>
      </c>
      <c r="S1383">
        <v>78.480305999999999</v>
      </c>
      <c r="T1383" t="s">
        <v>3447</v>
      </c>
      <c r="U1383" t="s">
        <v>3448</v>
      </c>
      <c r="V1383" t="s">
        <v>44</v>
      </c>
      <c r="Y1383">
        <v>2010</v>
      </c>
      <c r="Z1383">
        <v>4</v>
      </c>
      <c r="AA1383">
        <v>26</v>
      </c>
      <c r="AB1383">
        <v>2010</v>
      </c>
      <c r="AC1383">
        <v>4</v>
      </c>
      <c r="AD1383">
        <v>29</v>
      </c>
      <c r="AE1383" t="s">
        <v>3449</v>
      </c>
      <c r="AG1383" t="s">
        <v>501</v>
      </c>
      <c r="AH1383" t="s">
        <v>3450</v>
      </c>
      <c r="AI1383" t="s">
        <v>229</v>
      </c>
      <c r="AJ1383" t="s">
        <v>1460</v>
      </c>
      <c r="AK1383" t="s">
        <v>3429</v>
      </c>
      <c r="AL1383" t="b">
        <v>1</v>
      </c>
      <c r="AM1383" t="b">
        <v>0</v>
      </c>
      <c r="AP1383" t="s">
        <v>3631</v>
      </c>
      <c r="AQ1383" t="s">
        <v>3632</v>
      </c>
      <c r="AR1383" t="s">
        <v>3633</v>
      </c>
      <c r="AS1383" t="s">
        <v>3634</v>
      </c>
      <c r="AT1383" s="44" t="s">
        <v>229</v>
      </c>
      <c r="AU1383" t="s">
        <v>1460</v>
      </c>
      <c r="AV1383" t="s">
        <v>4650</v>
      </c>
      <c r="AW1383" t="s">
        <v>4650</v>
      </c>
      <c r="AX1383" t="s">
        <v>3430</v>
      </c>
      <c r="AY1383" t="s">
        <v>4650</v>
      </c>
      <c r="AZ1383" t="s">
        <v>4651</v>
      </c>
      <c r="BA1383" t="s">
        <v>3630</v>
      </c>
    </row>
    <row r="1384" spans="1:54" x14ac:dyDescent="0.45">
      <c r="A1384" s="1">
        <v>45748.260023148148</v>
      </c>
      <c r="B1384">
        <v>911269241</v>
      </c>
      <c r="C1384" t="s">
        <v>3567</v>
      </c>
      <c r="D1384">
        <v>1</v>
      </c>
      <c r="E1384" t="s">
        <v>65</v>
      </c>
      <c r="G1384">
        <v>566</v>
      </c>
      <c r="H1384" t="s">
        <v>3218</v>
      </c>
      <c r="I1384">
        <v>2013</v>
      </c>
      <c r="J1384" t="s">
        <v>3219</v>
      </c>
      <c r="K1384" t="s">
        <v>3220</v>
      </c>
      <c r="L1384" t="s">
        <v>3221</v>
      </c>
      <c r="M1384" t="s">
        <v>39</v>
      </c>
      <c r="N1384" t="s">
        <v>3431</v>
      </c>
      <c r="O1384" t="s">
        <v>41</v>
      </c>
      <c r="P1384" t="s">
        <v>3451</v>
      </c>
      <c r="Q1384">
        <v>0</v>
      </c>
      <c r="R1384">
        <v>45.239027999999998</v>
      </c>
      <c r="S1384">
        <v>75.549194</v>
      </c>
      <c r="T1384" t="s">
        <v>3452</v>
      </c>
      <c r="U1384" t="s">
        <v>3453</v>
      </c>
      <c r="V1384" t="s">
        <v>44</v>
      </c>
      <c r="Y1384">
        <v>2008</v>
      </c>
      <c r="Z1384">
        <v>7</v>
      </c>
      <c r="AA1384">
        <v>15</v>
      </c>
      <c r="AB1384"/>
      <c r="AC1384"/>
      <c r="AD1384"/>
      <c r="AE1384" t="s">
        <v>125</v>
      </c>
      <c r="AG1384" t="s">
        <v>501</v>
      </c>
      <c r="AH1384" t="s">
        <v>3454</v>
      </c>
      <c r="AI1384" t="s">
        <v>229</v>
      </c>
      <c r="AJ1384" t="s">
        <v>1460</v>
      </c>
      <c r="AK1384" t="s">
        <v>3429</v>
      </c>
      <c r="AL1384" t="b">
        <v>1</v>
      </c>
      <c r="AM1384" t="b">
        <v>0</v>
      </c>
      <c r="AP1384" t="s">
        <v>3631</v>
      </c>
      <c r="AQ1384" t="s">
        <v>3632</v>
      </c>
      <c r="AR1384" t="s">
        <v>3633</v>
      </c>
      <c r="AS1384" t="s">
        <v>3634</v>
      </c>
      <c r="AT1384" s="44" t="s">
        <v>229</v>
      </c>
      <c r="AU1384" t="s">
        <v>1460</v>
      </c>
      <c r="AV1384" t="s">
        <v>4650</v>
      </c>
      <c r="AW1384" t="s">
        <v>4650</v>
      </c>
      <c r="AX1384" t="s">
        <v>3430</v>
      </c>
      <c r="AY1384" t="s">
        <v>4650</v>
      </c>
      <c r="AZ1384" t="s">
        <v>4651</v>
      </c>
      <c r="BA1384" t="s">
        <v>3630</v>
      </c>
    </row>
    <row r="1385" spans="1:54" x14ac:dyDescent="0.45">
      <c r="A1385" s="1">
        <v>45748.256967592592</v>
      </c>
      <c r="B1385">
        <v>911269241</v>
      </c>
      <c r="C1385" t="s">
        <v>3567</v>
      </c>
      <c r="D1385">
        <v>1</v>
      </c>
      <c r="E1385" t="s">
        <v>65</v>
      </c>
      <c r="G1385">
        <v>566</v>
      </c>
      <c r="H1385" t="s">
        <v>3218</v>
      </c>
      <c r="I1385">
        <v>2013</v>
      </c>
      <c r="J1385" t="s">
        <v>3219</v>
      </c>
      <c r="K1385" t="s">
        <v>3220</v>
      </c>
      <c r="L1385" t="s">
        <v>3221</v>
      </c>
      <c r="M1385" t="s">
        <v>39</v>
      </c>
      <c r="N1385" t="s">
        <v>3250</v>
      </c>
      <c r="O1385" t="s">
        <v>3418</v>
      </c>
      <c r="P1385" t="s">
        <v>3455</v>
      </c>
      <c r="Q1385">
        <v>0</v>
      </c>
      <c r="R1385">
        <v>43.967472000000001</v>
      </c>
      <c r="S1385">
        <v>66.823527999999996</v>
      </c>
      <c r="T1385" t="s">
        <v>3420</v>
      </c>
      <c r="U1385" t="s">
        <v>3421</v>
      </c>
      <c r="V1385" t="s">
        <v>44</v>
      </c>
      <c r="Y1385">
        <v>2012</v>
      </c>
      <c r="Z1385">
        <v>6</v>
      </c>
      <c r="AA1385">
        <v>25</v>
      </c>
      <c r="AB1385">
        <v>2012</v>
      </c>
      <c r="AC1385">
        <v>6</v>
      </c>
      <c r="AD1385">
        <v>29</v>
      </c>
      <c r="AE1385" t="s">
        <v>125</v>
      </c>
      <c r="AG1385" t="s">
        <v>501</v>
      </c>
      <c r="AH1385" t="s">
        <v>3456</v>
      </c>
      <c r="AI1385" t="s">
        <v>229</v>
      </c>
      <c r="AJ1385" t="s">
        <v>1460</v>
      </c>
      <c r="AK1385" t="s">
        <v>3429</v>
      </c>
      <c r="AL1385" t="b">
        <v>1</v>
      </c>
      <c r="AM1385" t="b">
        <v>0</v>
      </c>
      <c r="AP1385" t="s">
        <v>3631</v>
      </c>
      <c r="AQ1385" t="s">
        <v>3632</v>
      </c>
      <c r="AR1385" t="s">
        <v>3633</v>
      </c>
      <c r="AS1385" t="s">
        <v>3634</v>
      </c>
      <c r="AT1385" s="44" t="s">
        <v>229</v>
      </c>
      <c r="AU1385" t="s">
        <v>1460</v>
      </c>
      <c r="AV1385" t="s">
        <v>4650</v>
      </c>
      <c r="AW1385" t="s">
        <v>4650</v>
      </c>
      <c r="AX1385" t="s">
        <v>3430</v>
      </c>
      <c r="AY1385" t="s">
        <v>4650</v>
      </c>
      <c r="AZ1385" t="s">
        <v>4651</v>
      </c>
      <c r="BA1385" t="s">
        <v>3630</v>
      </c>
    </row>
    <row r="1386" spans="1:54" x14ac:dyDescent="0.45">
      <c r="A1386" s="1">
        <v>45748.25481481482</v>
      </c>
      <c r="B1386">
        <v>911269241</v>
      </c>
      <c r="C1386" t="s">
        <v>3567</v>
      </c>
      <c r="D1386">
        <v>10</v>
      </c>
      <c r="E1386" t="s">
        <v>1835</v>
      </c>
      <c r="G1386">
        <v>566</v>
      </c>
      <c r="H1386" t="s">
        <v>3218</v>
      </c>
      <c r="I1386">
        <v>2013</v>
      </c>
      <c r="J1386" t="s">
        <v>3219</v>
      </c>
      <c r="K1386" t="s">
        <v>3220</v>
      </c>
      <c r="L1386" t="s">
        <v>3221</v>
      </c>
      <c r="M1386" t="s">
        <v>39</v>
      </c>
      <c r="N1386" t="s">
        <v>3250</v>
      </c>
      <c r="O1386" t="s">
        <v>3418</v>
      </c>
      <c r="P1386" t="s">
        <v>3457</v>
      </c>
      <c r="Q1386">
        <v>0</v>
      </c>
      <c r="R1386">
        <v>43.97</v>
      </c>
      <c r="S1386">
        <v>66.818777999999995</v>
      </c>
      <c r="T1386" t="s">
        <v>3281</v>
      </c>
      <c r="U1386" t="s">
        <v>3282</v>
      </c>
      <c r="V1386" t="s">
        <v>44</v>
      </c>
      <c r="Y1386">
        <v>2012</v>
      </c>
      <c r="Z1386">
        <v>6</v>
      </c>
      <c r="AA1386">
        <v>23</v>
      </c>
      <c r="AB1386">
        <v>2012</v>
      </c>
      <c r="AC1386">
        <v>6</v>
      </c>
      <c r="AD1386">
        <v>29</v>
      </c>
      <c r="AG1386" t="s">
        <v>501</v>
      </c>
      <c r="AH1386" t="s">
        <v>3283</v>
      </c>
      <c r="AI1386" t="s">
        <v>229</v>
      </c>
      <c r="AJ1386" t="s">
        <v>1460</v>
      </c>
      <c r="AK1386" t="s">
        <v>3429</v>
      </c>
      <c r="AL1386" t="b">
        <v>1</v>
      </c>
      <c r="AM1386" t="b">
        <v>0</v>
      </c>
      <c r="AP1386" t="s">
        <v>3631</v>
      </c>
      <c r="AQ1386" t="s">
        <v>3632</v>
      </c>
      <c r="AR1386" t="s">
        <v>3633</v>
      </c>
      <c r="AS1386" t="s">
        <v>3634</v>
      </c>
      <c r="AT1386" s="44" t="s">
        <v>229</v>
      </c>
      <c r="AU1386" t="s">
        <v>1460</v>
      </c>
      <c r="AV1386" t="s">
        <v>4650</v>
      </c>
      <c r="AW1386" t="s">
        <v>4650</v>
      </c>
      <c r="AX1386" t="s">
        <v>3430</v>
      </c>
      <c r="AY1386" t="s">
        <v>4650</v>
      </c>
      <c r="AZ1386" t="s">
        <v>4651</v>
      </c>
      <c r="BA1386" t="s">
        <v>3630</v>
      </c>
    </row>
    <row r="1387" spans="1:54" x14ac:dyDescent="0.45">
      <c r="A1387" s="1">
        <v>45748.25236111111</v>
      </c>
      <c r="B1387">
        <v>911269241</v>
      </c>
      <c r="C1387" t="s">
        <v>3567</v>
      </c>
      <c r="D1387">
        <v>2</v>
      </c>
      <c r="E1387" t="s">
        <v>86</v>
      </c>
      <c r="G1387">
        <v>566</v>
      </c>
      <c r="H1387" t="s">
        <v>3218</v>
      </c>
      <c r="I1387">
        <v>2013</v>
      </c>
      <c r="J1387" t="s">
        <v>3219</v>
      </c>
      <c r="K1387" t="s">
        <v>3220</v>
      </c>
      <c r="L1387" t="s">
        <v>3221</v>
      </c>
      <c r="M1387" t="s">
        <v>39</v>
      </c>
      <c r="N1387" t="s">
        <v>3250</v>
      </c>
      <c r="O1387" t="s">
        <v>3418</v>
      </c>
      <c r="P1387" t="s">
        <v>3458</v>
      </c>
      <c r="Q1387">
        <v>0</v>
      </c>
      <c r="R1387">
        <v>43.968111</v>
      </c>
      <c r="S1387">
        <v>66.811999999999998</v>
      </c>
      <c r="T1387" t="s">
        <v>3253</v>
      </c>
      <c r="U1387" t="s">
        <v>3254</v>
      </c>
      <c r="V1387" t="s">
        <v>44</v>
      </c>
      <c r="Y1387">
        <v>2012</v>
      </c>
      <c r="Z1387">
        <v>6</v>
      </c>
      <c r="AA1387">
        <v>26</v>
      </c>
      <c r="AB1387">
        <v>2012</v>
      </c>
      <c r="AC1387">
        <v>6</v>
      </c>
      <c r="AD1387">
        <v>29</v>
      </c>
      <c r="AG1387" t="s">
        <v>501</v>
      </c>
      <c r="AH1387" t="s">
        <v>3459</v>
      </c>
      <c r="AI1387" t="s">
        <v>229</v>
      </c>
      <c r="AJ1387" t="s">
        <v>1460</v>
      </c>
      <c r="AK1387" t="s">
        <v>3429</v>
      </c>
      <c r="AL1387" t="b">
        <v>1</v>
      </c>
      <c r="AM1387" t="b">
        <v>0</v>
      </c>
      <c r="AP1387" t="s">
        <v>3631</v>
      </c>
      <c r="AQ1387" t="s">
        <v>3632</v>
      </c>
      <c r="AR1387" t="s">
        <v>3633</v>
      </c>
      <c r="AS1387" t="s">
        <v>3634</v>
      </c>
      <c r="AT1387" s="44" t="s">
        <v>229</v>
      </c>
      <c r="AU1387" t="s">
        <v>1460</v>
      </c>
      <c r="AV1387" t="s">
        <v>4650</v>
      </c>
      <c r="AW1387" t="s">
        <v>4650</v>
      </c>
      <c r="AX1387" t="s">
        <v>3430</v>
      </c>
      <c r="AY1387" t="s">
        <v>4650</v>
      </c>
      <c r="AZ1387" t="s">
        <v>4651</v>
      </c>
      <c r="BA1387" t="s">
        <v>3630</v>
      </c>
    </row>
    <row r="1388" spans="1:54" s="8" customFormat="1" x14ac:dyDescent="0.45">
      <c r="A1388" s="7">
        <v>45747.570532407408</v>
      </c>
      <c r="B1388" s="8">
        <v>412819044</v>
      </c>
      <c r="C1388" s="8" t="s">
        <v>3565</v>
      </c>
      <c r="D1388" s="8">
        <v>1</v>
      </c>
      <c r="E1388" s="8" t="s">
        <v>51</v>
      </c>
      <c r="G1388" s="8">
        <v>3908</v>
      </c>
      <c r="H1388" s="8" t="s">
        <v>1801</v>
      </c>
      <c r="I1388" s="8">
        <v>1999</v>
      </c>
      <c r="J1388" s="8" t="s">
        <v>3380</v>
      </c>
      <c r="K1388" s="8" t="s">
        <v>3381</v>
      </c>
      <c r="L1388" s="8" t="s">
        <v>3382</v>
      </c>
      <c r="M1388" s="8" t="s">
        <v>39</v>
      </c>
      <c r="N1388" s="8" t="s">
        <v>77</v>
      </c>
      <c r="O1388" s="8" t="s">
        <v>893</v>
      </c>
      <c r="P1388" s="8" t="s">
        <v>3460</v>
      </c>
      <c r="Q1388" s="8">
        <v>0</v>
      </c>
      <c r="R1388" s="8">
        <v>43.306389000000003</v>
      </c>
      <c r="S1388" s="8">
        <v>77.127842999999999</v>
      </c>
      <c r="T1388" s="8" t="s">
        <v>3461</v>
      </c>
      <c r="U1388" s="8" t="s">
        <v>3462</v>
      </c>
      <c r="V1388" s="8" t="s">
        <v>106</v>
      </c>
      <c r="W1388" s="8" t="s">
        <v>3463</v>
      </c>
      <c r="X1388" s="8">
        <v>2000</v>
      </c>
      <c r="Y1388" s="8">
        <v>1991</v>
      </c>
      <c r="Z1388" s="8">
        <v>5</v>
      </c>
      <c r="AA1388" s="8">
        <v>13</v>
      </c>
      <c r="AG1388" s="8" t="s">
        <v>826</v>
      </c>
      <c r="AI1388" s="8" t="s">
        <v>48</v>
      </c>
      <c r="AJ1388" s="8" t="s">
        <v>49</v>
      </c>
      <c r="AK1388" s="8" t="s">
        <v>3406</v>
      </c>
      <c r="AL1388" s="8" t="b">
        <v>1</v>
      </c>
      <c r="AM1388" s="8" t="b">
        <v>0</v>
      </c>
      <c r="AP1388" t="s">
        <v>3631</v>
      </c>
      <c r="AQ1388" t="s">
        <v>3632</v>
      </c>
      <c r="AR1388" t="s">
        <v>3633</v>
      </c>
      <c r="AS1388" t="s">
        <v>3634</v>
      </c>
      <c r="AT1388" s="44" t="s">
        <v>48</v>
      </c>
      <c r="AU1388" t="s">
        <v>49</v>
      </c>
      <c r="AV1388" t="s">
        <v>4648</v>
      </c>
      <c r="AW1388" t="s">
        <v>4648</v>
      </c>
      <c r="AX1388" t="s">
        <v>4608</v>
      </c>
      <c r="AY1388" t="s">
        <v>4648</v>
      </c>
      <c r="AZ1388" t="s">
        <v>4649</v>
      </c>
      <c r="BA1388" t="s">
        <v>3630</v>
      </c>
      <c r="BB1388"/>
    </row>
    <row r="1389" spans="1:54" s="8" customFormat="1" x14ac:dyDescent="0.45">
      <c r="A1389" s="7">
        <v>45747.556817129633</v>
      </c>
      <c r="B1389" s="8">
        <v>412819044</v>
      </c>
      <c r="C1389" s="8" t="s">
        <v>3565</v>
      </c>
      <c r="D1389" s="8">
        <v>1</v>
      </c>
      <c r="E1389" s="8" t="s">
        <v>51</v>
      </c>
      <c r="G1389" s="8">
        <v>3908</v>
      </c>
      <c r="H1389" s="8" t="s">
        <v>1801</v>
      </c>
      <c r="I1389" s="8">
        <v>1999</v>
      </c>
      <c r="J1389" s="8" t="s">
        <v>3380</v>
      </c>
      <c r="K1389" s="8" t="s">
        <v>3381</v>
      </c>
      <c r="L1389" s="8" t="s">
        <v>3382</v>
      </c>
      <c r="M1389" s="8" t="s">
        <v>39</v>
      </c>
      <c r="N1389" s="8" t="s">
        <v>77</v>
      </c>
      <c r="O1389" s="8" t="s">
        <v>893</v>
      </c>
      <c r="P1389" s="8" t="s">
        <v>3464</v>
      </c>
      <c r="Q1389" s="8">
        <v>0</v>
      </c>
      <c r="R1389" s="8">
        <v>44.398769000000001</v>
      </c>
      <c r="S1389" s="8">
        <v>75.440115000000006</v>
      </c>
      <c r="T1389" s="8" t="s">
        <v>3465</v>
      </c>
      <c r="U1389" s="8" t="s">
        <v>3466</v>
      </c>
      <c r="V1389" s="8" t="s">
        <v>106</v>
      </c>
      <c r="X1389" s="8">
        <v>1000</v>
      </c>
      <c r="Y1389" s="8">
        <v>1992</v>
      </c>
      <c r="Z1389" s="8">
        <v>5</v>
      </c>
      <c r="AA1389" s="8">
        <v>13</v>
      </c>
      <c r="AG1389" s="8" t="s">
        <v>1752</v>
      </c>
      <c r="AI1389" s="8" t="s">
        <v>48</v>
      </c>
      <c r="AJ1389" s="8" t="s">
        <v>49</v>
      </c>
      <c r="AK1389" s="8" t="s">
        <v>3406</v>
      </c>
      <c r="AL1389" s="8" t="b">
        <v>1</v>
      </c>
      <c r="AM1389" s="8" t="b">
        <v>0</v>
      </c>
      <c r="AP1389" t="s">
        <v>3631</v>
      </c>
      <c r="AQ1389" t="s">
        <v>3632</v>
      </c>
      <c r="AR1389" t="s">
        <v>3633</v>
      </c>
      <c r="AS1389" t="s">
        <v>3634</v>
      </c>
      <c r="AT1389" s="44" t="s">
        <v>48</v>
      </c>
      <c r="AU1389" t="s">
        <v>49</v>
      </c>
      <c r="AV1389" t="s">
        <v>4648</v>
      </c>
      <c r="AW1389" t="s">
        <v>4648</v>
      </c>
      <c r="AX1389" t="s">
        <v>4608</v>
      </c>
      <c r="AY1389" t="s">
        <v>4648</v>
      </c>
      <c r="AZ1389" t="s">
        <v>4649</v>
      </c>
      <c r="BA1389" t="s">
        <v>3630</v>
      </c>
      <c r="BB1389"/>
    </row>
    <row r="1390" spans="1:54" s="8" customFormat="1" x14ac:dyDescent="0.45">
      <c r="A1390" s="7">
        <v>45747.553402777783</v>
      </c>
      <c r="B1390" s="8">
        <v>412819044</v>
      </c>
      <c r="C1390" s="8" t="s">
        <v>3565</v>
      </c>
      <c r="D1390" s="8">
        <v>1</v>
      </c>
      <c r="E1390" s="8" t="s">
        <v>65</v>
      </c>
      <c r="G1390" s="8">
        <v>3908</v>
      </c>
      <c r="H1390" s="8" t="s">
        <v>1801</v>
      </c>
      <c r="I1390" s="8">
        <v>1999</v>
      </c>
      <c r="J1390" s="8" t="s">
        <v>3380</v>
      </c>
      <c r="K1390" s="8" t="s">
        <v>3381</v>
      </c>
      <c r="L1390" s="8" t="s">
        <v>3382</v>
      </c>
      <c r="M1390" s="8" t="s">
        <v>39</v>
      </c>
      <c r="N1390" s="8" t="s">
        <v>77</v>
      </c>
      <c r="O1390" s="8" t="s">
        <v>568</v>
      </c>
      <c r="P1390" s="8" t="s">
        <v>909</v>
      </c>
      <c r="Q1390" s="8">
        <v>0</v>
      </c>
      <c r="R1390" s="8">
        <v>43.601298999999997</v>
      </c>
      <c r="S1390" s="8">
        <v>79.338403999999997</v>
      </c>
      <c r="T1390" s="8" t="s">
        <v>3467</v>
      </c>
      <c r="U1390" s="8" t="s">
        <v>3468</v>
      </c>
      <c r="V1390" s="8" t="s">
        <v>106</v>
      </c>
      <c r="X1390" s="8">
        <v>5000</v>
      </c>
      <c r="Y1390" s="8">
        <v>1993</v>
      </c>
      <c r="Z1390" s="8">
        <v>6</v>
      </c>
      <c r="AA1390" s="8">
        <v>12</v>
      </c>
      <c r="AG1390" s="8" t="s">
        <v>641</v>
      </c>
      <c r="AI1390" s="8" t="s">
        <v>48</v>
      </c>
      <c r="AJ1390" s="8" t="s">
        <v>49</v>
      </c>
      <c r="AK1390" s="8" t="s">
        <v>3469</v>
      </c>
      <c r="AL1390" s="8" t="b">
        <v>1</v>
      </c>
      <c r="AM1390" s="8" t="b">
        <v>0</v>
      </c>
      <c r="AP1390" t="s">
        <v>3631</v>
      </c>
      <c r="AQ1390" t="s">
        <v>3632</v>
      </c>
      <c r="AR1390" t="s">
        <v>3633</v>
      </c>
      <c r="AS1390" t="s">
        <v>3634</v>
      </c>
      <c r="AT1390" s="44" t="s">
        <v>48</v>
      </c>
      <c r="AU1390" t="s">
        <v>49</v>
      </c>
      <c r="AV1390" t="s">
        <v>4652</v>
      </c>
      <c r="AW1390" t="s">
        <v>4652</v>
      </c>
      <c r="AX1390" t="s">
        <v>4654</v>
      </c>
      <c r="AY1390" t="s">
        <v>4652</v>
      </c>
      <c r="AZ1390" t="s">
        <v>4653</v>
      </c>
      <c r="BA1390" t="s">
        <v>3630</v>
      </c>
      <c r="BB1390"/>
    </row>
    <row r="1391" spans="1:54" s="8" customFormat="1" x14ac:dyDescent="0.45">
      <c r="A1391" s="7">
        <v>45747.550243055557</v>
      </c>
      <c r="B1391" s="8">
        <v>412819044</v>
      </c>
      <c r="C1391" s="8" t="s">
        <v>3565</v>
      </c>
      <c r="D1391" s="8">
        <v>1</v>
      </c>
      <c r="E1391" s="8" t="s">
        <v>51</v>
      </c>
      <c r="G1391" s="8">
        <v>3908</v>
      </c>
      <c r="H1391" s="8" t="s">
        <v>1801</v>
      </c>
      <c r="I1391" s="8">
        <v>1999</v>
      </c>
      <c r="J1391" s="8" t="s">
        <v>3380</v>
      </c>
      <c r="K1391" s="8" t="s">
        <v>3381</v>
      </c>
      <c r="L1391" s="8" t="s">
        <v>3382</v>
      </c>
      <c r="M1391" s="8" t="s">
        <v>39</v>
      </c>
      <c r="N1391" s="8" t="s">
        <v>102</v>
      </c>
      <c r="O1391" s="8" t="s">
        <v>2256</v>
      </c>
      <c r="P1391" s="8" t="s">
        <v>3470</v>
      </c>
      <c r="Q1391" s="8">
        <v>0</v>
      </c>
      <c r="R1391" s="8">
        <v>44.036617</v>
      </c>
      <c r="S1391" s="8">
        <v>79.515556000000004</v>
      </c>
      <c r="T1391" s="8" t="s">
        <v>3471</v>
      </c>
      <c r="U1391" s="8" t="s">
        <v>3472</v>
      </c>
      <c r="V1391" s="8" t="s">
        <v>106</v>
      </c>
      <c r="X1391" s="8">
        <v>5000</v>
      </c>
      <c r="Y1391" s="8">
        <v>1985</v>
      </c>
      <c r="Z1391" s="8">
        <v>6</v>
      </c>
      <c r="AA1391" s="8">
        <v>27</v>
      </c>
      <c r="AG1391" s="8" t="s">
        <v>3473</v>
      </c>
      <c r="AI1391" s="8" t="s">
        <v>48</v>
      </c>
      <c r="AJ1391" s="8" t="s">
        <v>49</v>
      </c>
      <c r="AK1391" s="8" t="s">
        <v>50</v>
      </c>
      <c r="AL1391" s="8" t="b">
        <v>1</v>
      </c>
      <c r="AM1391" s="8" t="b">
        <v>0</v>
      </c>
      <c r="AP1391" t="s">
        <v>3631</v>
      </c>
      <c r="AQ1391" t="s">
        <v>3632</v>
      </c>
      <c r="AR1391" t="s">
        <v>3633</v>
      </c>
      <c r="AS1391" t="s">
        <v>3634</v>
      </c>
      <c r="AT1391" s="44" t="s">
        <v>48</v>
      </c>
      <c r="AU1391" t="s">
        <v>49</v>
      </c>
      <c r="AV1391" t="s">
        <v>3626</v>
      </c>
      <c r="AW1391" t="s">
        <v>3626</v>
      </c>
      <c r="AX1391" t="s">
        <v>3635</v>
      </c>
      <c r="AY1391" t="s">
        <v>3626</v>
      </c>
      <c r="AZ1391" t="s">
        <v>3627</v>
      </c>
      <c r="BA1391" t="s">
        <v>3630</v>
      </c>
      <c r="BB1391"/>
    </row>
    <row r="1392" spans="1:54" s="8" customFormat="1" x14ac:dyDescent="0.45">
      <c r="A1392" s="7">
        <v>45747.54792824074</v>
      </c>
      <c r="B1392" s="8">
        <v>412819044</v>
      </c>
      <c r="C1392" s="8" t="s">
        <v>3565</v>
      </c>
      <c r="D1392" s="8">
        <v>2</v>
      </c>
      <c r="E1392" s="8" t="s">
        <v>247</v>
      </c>
      <c r="G1392" s="8">
        <v>3908</v>
      </c>
      <c r="H1392" s="8" t="s">
        <v>1801</v>
      </c>
      <c r="I1392" s="8">
        <v>1999</v>
      </c>
      <c r="J1392" s="8" t="s">
        <v>3380</v>
      </c>
      <c r="K1392" s="8" t="s">
        <v>3381</v>
      </c>
      <c r="L1392" s="8" t="s">
        <v>3382</v>
      </c>
      <c r="M1392" s="8" t="s">
        <v>39</v>
      </c>
      <c r="N1392" s="8" t="s">
        <v>77</v>
      </c>
      <c r="O1392" s="8" t="s">
        <v>931</v>
      </c>
      <c r="P1392" s="8" t="s">
        <v>1908</v>
      </c>
      <c r="Q1392" s="8">
        <v>0</v>
      </c>
      <c r="R1392" s="8">
        <v>44.634464000000001</v>
      </c>
      <c r="S1392" s="8">
        <v>76.431054000000003</v>
      </c>
      <c r="T1392" s="8" t="s">
        <v>3474</v>
      </c>
      <c r="U1392" s="8" t="s">
        <v>3475</v>
      </c>
      <c r="V1392" s="8" t="s">
        <v>106</v>
      </c>
      <c r="X1392" s="8">
        <v>1000</v>
      </c>
      <c r="Y1392" s="8">
        <v>1995</v>
      </c>
      <c r="Z1392" s="8">
        <v>5</v>
      </c>
      <c r="AA1392" s="8">
        <v>28</v>
      </c>
      <c r="AG1392" s="8" t="s">
        <v>566</v>
      </c>
      <c r="AI1392" s="8" t="s">
        <v>48</v>
      </c>
      <c r="AJ1392" s="8" t="s">
        <v>49</v>
      </c>
      <c r="AK1392" s="8" t="s">
        <v>50</v>
      </c>
      <c r="AL1392" s="8" t="b">
        <v>1</v>
      </c>
      <c r="AM1392" s="8" t="b">
        <v>0</v>
      </c>
      <c r="AP1392" t="s">
        <v>3631</v>
      </c>
      <c r="AQ1392" t="s">
        <v>3632</v>
      </c>
      <c r="AR1392" t="s">
        <v>3633</v>
      </c>
      <c r="AS1392" t="s">
        <v>3634</v>
      </c>
      <c r="AT1392" s="44" t="s">
        <v>48</v>
      </c>
      <c r="AU1392" t="s">
        <v>49</v>
      </c>
      <c r="AV1392" t="s">
        <v>3626</v>
      </c>
      <c r="AW1392" t="s">
        <v>3626</v>
      </c>
      <c r="AX1392" t="s">
        <v>3635</v>
      </c>
      <c r="AY1392" t="s">
        <v>3626</v>
      </c>
      <c r="AZ1392" t="s">
        <v>3627</v>
      </c>
      <c r="BA1392" t="s">
        <v>3630</v>
      </c>
      <c r="BB1392"/>
    </row>
    <row r="1393" spans="1:54" s="8" customFormat="1" x14ac:dyDescent="0.45">
      <c r="A1393" s="7">
        <v>45747.545034722221</v>
      </c>
      <c r="B1393" s="8">
        <v>412819044</v>
      </c>
      <c r="C1393" s="8" t="s">
        <v>3565</v>
      </c>
      <c r="D1393" s="8">
        <v>1</v>
      </c>
      <c r="E1393" s="8" t="s">
        <v>51</v>
      </c>
      <c r="G1393" s="8">
        <v>3908</v>
      </c>
      <c r="H1393" s="8" t="s">
        <v>1801</v>
      </c>
      <c r="I1393" s="8">
        <v>1999</v>
      </c>
      <c r="J1393" s="8" t="s">
        <v>3380</v>
      </c>
      <c r="K1393" s="8" t="s">
        <v>3381</v>
      </c>
      <c r="L1393" s="8" t="s">
        <v>3382</v>
      </c>
      <c r="M1393" s="8" t="s">
        <v>39</v>
      </c>
      <c r="N1393" s="8" t="s">
        <v>77</v>
      </c>
      <c r="O1393" s="8" t="s">
        <v>931</v>
      </c>
      <c r="P1393" s="8" t="s">
        <v>1879</v>
      </c>
      <c r="Q1393" s="8">
        <v>0</v>
      </c>
      <c r="R1393" s="8">
        <v>44.807445000000001</v>
      </c>
      <c r="S1393" s="8">
        <v>76.275874999999999</v>
      </c>
      <c r="T1393" s="8" t="s">
        <v>3476</v>
      </c>
      <c r="U1393" s="8" t="s">
        <v>3477</v>
      </c>
      <c r="V1393" s="8" t="s">
        <v>106</v>
      </c>
      <c r="X1393" s="8">
        <v>500</v>
      </c>
      <c r="Y1393" s="8">
        <v>1986</v>
      </c>
      <c r="Z1393" s="8">
        <v>5</v>
      </c>
      <c r="AA1393" s="8">
        <v>11</v>
      </c>
      <c r="AB1393" s="8">
        <v>1986</v>
      </c>
      <c r="AC1393" s="8">
        <v>5</v>
      </c>
      <c r="AD1393" s="8">
        <v>13</v>
      </c>
      <c r="AG1393" s="8" t="s">
        <v>566</v>
      </c>
      <c r="AI1393" s="8" t="s">
        <v>48</v>
      </c>
      <c r="AJ1393" s="8" t="s">
        <v>49</v>
      </c>
      <c r="AK1393" s="8" t="s">
        <v>50</v>
      </c>
      <c r="AL1393" s="8" t="b">
        <v>1</v>
      </c>
      <c r="AM1393" s="8" t="b">
        <v>0</v>
      </c>
      <c r="AP1393" t="s">
        <v>3631</v>
      </c>
      <c r="AQ1393" t="s">
        <v>3632</v>
      </c>
      <c r="AR1393" t="s">
        <v>3633</v>
      </c>
      <c r="AS1393" t="s">
        <v>3634</v>
      </c>
      <c r="AT1393" s="44" t="s">
        <v>48</v>
      </c>
      <c r="AU1393" t="s">
        <v>49</v>
      </c>
      <c r="AV1393" t="s">
        <v>3626</v>
      </c>
      <c r="AW1393" t="s">
        <v>3626</v>
      </c>
      <c r="AX1393" t="s">
        <v>3635</v>
      </c>
      <c r="AY1393" t="s">
        <v>3626</v>
      </c>
      <c r="AZ1393" t="s">
        <v>3627</v>
      </c>
      <c r="BA1393" t="s">
        <v>3630</v>
      </c>
      <c r="BB1393"/>
    </row>
    <row r="1394" spans="1:54" s="8" customFormat="1" x14ac:dyDescent="0.45">
      <c r="A1394" s="7">
        <v>45747.543078703697</v>
      </c>
      <c r="B1394" s="8">
        <v>412819044</v>
      </c>
      <c r="C1394" s="8" t="s">
        <v>3565</v>
      </c>
      <c r="D1394" s="8">
        <v>1</v>
      </c>
      <c r="E1394" s="8" t="s">
        <v>65</v>
      </c>
      <c r="G1394" s="8">
        <v>3908</v>
      </c>
      <c r="H1394" s="8" t="s">
        <v>1801</v>
      </c>
      <c r="I1394" s="8">
        <v>1999</v>
      </c>
      <c r="J1394" s="8" t="s">
        <v>3380</v>
      </c>
      <c r="K1394" s="8" t="s">
        <v>3381</v>
      </c>
      <c r="L1394" s="8" t="s">
        <v>3382</v>
      </c>
      <c r="M1394" s="8" t="s">
        <v>39</v>
      </c>
      <c r="N1394" s="8" t="s">
        <v>77</v>
      </c>
      <c r="O1394" s="8" t="s">
        <v>931</v>
      </c>
      <c r="P1394" s="8" t="s">
        <v>3478</v>
      </c>
      <c r="Q1394" s="8">
        <v>0</v>
      </c>
      <c r="R1394" s="8">
        <v>44.761494999999996</v>
      </c>
      <c r="S1394" s="8">
        <v>76.318445999999994</v>
      </c>
      <c r="T1394" s="8" t="s">
        <v>3479</v>
      </c>
      <c r="U1394" s="8" t="s">
        <v>3480</v>
      </c>
      <c r="V1394" s="8" t="s">
        <v>106</v>
      </c>
      <c r="X1394" s="8">
        <v>1000</v>
      </c>
      <c r="Y1394" s="8">
        <v>1995</v>
      </c>
      <c r="Z1394" s="8">
        <v>5</v>
      </c>
      <c r="AA1394" s="8">
        <v>26</v>
      </c>
      <c r="AB1394" s="8">
        <v>1995</v>
      </c>
      <c r="AC1394" s="8">
        <v>5</v>
      </c>
      <c r="AD1394" s="8">
        <v>27</v>
      </c>
      <c r="AG1394" s="8" t="s">
        <v>566</v>
      </c>
      <c r="AI1394" s="8" t="s">
        <v>48</v>
      </c>
      <c r="AJ1394" s="8" t="s">
        <v>49</v>
      </c>
      <c r="AK1394" s="8" t="s">
        <v>50</v>
      </c>
      <c r="AL1394" s="8" t="b">
        <v>1</v>
      </c>
      <c r="AM1394" s="8" t="b">
        <v>0</v>
      </c>
      <c r="AP1394" t="s">
        <v>3631</v>
      </c>
      <c r="AQ1394" t="s">
        <v>3632</v>
      </c>
      <c r="AR1394" t="s">
        <v>3633</v>
      </c>
      <c r="AS1394" t="s">
        <v>3634</v>
      </c>
      <c r="AT1394" s="44" t="s">
        <v>48</v>
      </c>
      <c r="AU1394" t="s">
        <v>49</v>
      </c>
      <c r="AV1394" t="s">
        <v>3626</v>
      </c>
      <c r="AW1394" t="s">
        <v>3626</v>
      </c>
      <c r="AX1394" t="s">
        <v>3635</v>
      </c>
      <c r="AY1394" t="s">
        <v>3626</v>
      </c>
      <c r="AZ1394" t="s">
        <v>3627</v>
      </c>
      <c r="BA1394" t="s">
        <v>3630</v>
      </c>
      <c r="BB1394"/>
    </row>
    <row r="1395" spans="1:54" s="8" customFormat="1" x14ac:dyDescent="0.45">
      <c r="A1395" s="7">
        <v>45747.540729166663</v>
      </c>
      <c r="B1395" s="8">
        <v>412819044</v>
      </c>
      <c r="C1395" s="8" t="s">
        <v>3565</v>
      </c>
      <c r="D1395" s="8">
        <v>1</v>
      </c>
      <c r="E1395" s="8" t="s">
        <v>51</v>
      </c>
      <c r="G1395" s="8">
        <v>3908</v>
      </c>
      <c r="H1395" s="8" t="s">
        <v>1801</v>
      </c>
      <c r="I1395" s="8">
        <v>1999</v>
      </c>
      <c r="J1395" s="8" t="s">
        <v>3380</v>
      </c>
      <c r="K1395" s="8" t="s">
        <v>3381</v>
      </c>
      <c r="L1395" s="8" t="s">
        <v>3382</v>
      </c>
      <c r="M1395" s="8" t="s">
        <v>39</v>
      </c>
      <c r="N1395" s="8" t="s">
        <v>77</v>
      </c>
      <c r="O1395" s="8" t="s">
        <v>858</v>
      </c>
      <c r="P1395" s="8" t="s">
        <v>3481</v>
      </c>
      <c r="Q1395" s="8">
        <v>0</v>
      </c>
      <c r="R1395" s="8">
        <v>43.926713999999997</v>
      </c>
      <c r="S1395" s="8">
        <v>76.270139999999998</v>
      </c>
      <c r="T1395" s="8" t="s">
        <v>3482</v>
      </c>
      <c r="U1395" s="8" t="s">
        <v>3483</v>
      </c>
      <c r="V1395" s="8" t="s">
        <v>106</v>
      </c>
      <c r="X1395" s="8">
        <v>1000</v>
      </c>
      <c r="Y1395" s="8">
        <v>1988</v>
      </c>
      <c r="Z1395" s="8">
        <v>5</v>
      </c>
      <c r="AA1395" s="8">
        <v>26</v>
      </c>
      <c r="AG1395" s="8" t="s">
        <v>566</v>
      </c>
      <c r="AI1395" s="8" t="s">
        <v>48</v>
      </c>
      <c r="AJ1395" s="8" t="s">
        <v>49</v>
      </c>
      <c r="AK1395" s="8" t="s">
        <v>50</v>
      </c>
      <c r="AL1395" s="8" t="b">
        <v>1</v>
      </c>
      <c r="AM1395" s="8" t="b">
        <v>0</v>
      </c>
      <c r="AP1395" t="s">
        <v>3631</v>
      </c>
      <c r="AQ1395" t="s">
        <v>3632</v>
      </c>
      <c r="AR1395" t="s">
        <v>3633</v>
      </c>
      <c r="AS1395" t="s">
        <v>3634</v>
      </c>
      <c r="AT1395" s="44" t="s">
        <v>48</v>
      </c>
      <c r="AU1395" t="s">
        <v>49</v>
      </c>
      <c r="AV1395" t="s">
        <v>3626</v>
      </c>
      <c r="AW1395" t="s">
        <v>3626</v>
      </c>
      <c r="AX1395" t="s">
        <v>3635</v>
      </c>
      <c r="AY1395" t="s">
        <v>3626</v>
      </c>
      <c r="AZ1395" t="s">
        <v>3627</v>
      </c>
      <c r="BA1395" t="s">
        <v>3630</v>
      </c>
      <c r="BB1395"/>
    </row>
    <row r="1396" spans="1:54" s="8" customFormat="1" x14ac:dyDescent="0.45">
      <c r="A1396" s="7">
        <v>45747.537280092598</v>
      </c>
      <c r="B1396" s="8">
        <v>412819044</v>
      </c>
      <c r="C1396" s="8" t="s">
        <v>3565</v>
      </c>
      <c r="D1396" s="8">
        <v>1</v>
      </c>
      <c r="E1396" s="8" t="s">
        <v>65</v>
      </c>
      <c r="G1396" s="8">
        <v>3908</v>
      </c>
      <c r="H1396" s="8" t="s">
        <v>1801</v>
      </c>
      <c r="I1396" s="8">
        <v>1999</v>
      </c>
      <c r="J1396" s="8" t="s">
        <v>3380</v>
      </c>
      <c r="K1396" s="8" t="s">
        <v>3381</v>
      </c>
      <c r="L1396" s="8" t="s">
        <v>3382</v>
      </c>
      <c r="M1396" s="8" t="s">
        <v>39</v>
      </c>
      <c r="N1396" s="8" t="s">
        <v>102</v>
      </c>
      <c r="O1396" s="8" t="s">
        <v>1894</v>
      </c>
      <c r="P1396" s="8" t="s">
        <v>3484</v>
      </c>
      <c r="Q1396" s="8">
        <v>0</v>
      </c>
      <c r="R1396" s="8">
        <v>44.159692</v>
      </c>
      <c r="S1396" s="8">
        <v>78.758543000000003</v>
      </c>
      <c r="T1396" s="8" t="s">
        <v>3485</v>
      </c>
      <c r="U1396" s="8" t="s">
        <v>3486</v>
      </c>
      <c r="V1396" s="8" t="s">
        <v>106</v>
      </c>
      <c r="W1396" s="8" t="s">
        <v>3487</v>
      </c>
      <c r="X1396" s="8">
        <v>5000</v>
      </c>
      <c r="Y1396" s="8">
        <v>1992</v>
      </c>
      <c r="Z1396" s="8">
        <v>5</v>
      </c>
      <c r="AA1396" s="8">
        <v>9</v>
      </c>
      <c r="AG1396" s="8" t="s">
        <v>1752</v>
      </c>
      <c r="AI1396" s="8" t="s">
        <v>48</v>
      </c>
      <c r="AJ1396" s="8" t="s">
        <v>49</v>
      </c>
      <c r="AK1396" s="8" t="s">
        <v>1393</v>
      </c>
      <c r="AL1396" s="8" t="b">
        <v>1</v>
      </c>
      <c r="AM1396" s="8" t="b">
        <v>0</v>
      </c>
      <c r="AP1396" t="s">
        <v>3631</v>
      </c>
      <c r="AQ1396" t="s">
        <v>3632</v>
      </c>
      <c r="AR1396" t="s">
        <v>3633</v>
      </c>
      <c r="AS1396" t="s">
        <v>3634</v>
      </c>
      <c r="AT1396" s="44" t="s">
        <v>48</v>
      </c>
      <c r="AU1396" t="s">
        <v>49</v>
      </c>
      <c r="AV1396" t="s">
        <v>3644</v>
      </c>
      <c r="AW1396" t="s">
        <v>49</v>
      </c>
      <c r="AX1396" t="s">
        <v>4657</v>
      </c>
      <c r="AY1396" t="s">
        <v>4655</v>
      </c>
      <c r="AZ1396" t="s">
        <v>4656</v>
      </c>
      <c r="BA1396" t="s">
        <v>3643</v>
      </c>
      <c r="BB1396"/>
    </row>
    <row r="1397" spans="1:54" s="8" customFormat="1" x14ac:dyDescent="0.45">
      <c r="A1397" s="7">
        <v>45747.528090277767</v>
      </c>
      <c r="B1397" s="8">
        <v>412819044</v>
      </c>
      <c r="C1397" s="8" t="s">
        <v>3565</v>
      </c>
      <c r="D1397" s="8">
        <v>1</v>
      </c>
      <c r="E1397" s="8" t="s">
        <v>51</v>
      </c>
      <c r="G1397" s="8">
        <v>3908</v>
      </c>
      <c r="H1397" s="8" t="s">
        <v>1801</v>
      </c>
      <c r="I1397" s="8">
        <v>1999</v>
      </c>
      <c r="J1397" s="8" t="s">
        <v>3380</v>
      </c>
      <c r="K1397" s="8" t="s">
        <v>3381</v>
      </c>
      <c r="L1397" s="8" t="s">
        <v>3382</v>
      </c>
      <c r="M1397" s="8" t="s">
        <v>39</v>
      </c>
      <c r="N1397" s="8" t="s">
        <v>77</v>
      </c>
      <c r="O1397" s="8" t="s">
        <v>568</v>
      </c>
      <c r="P1397" s="8" t="s">
        <v>3488</v>
      </c>
      <c r="Q1397" s="8">
        <v>0</v>
      </c>
      <c r="R1397" s="8">
        <v>43.248244999999997</v>
      </c>
      <c r="S1397" s="8">
        <v>77.380409999999998</v>
      </c>
      <c r="T1397" s="8" t="s">
        <v>3489</v>
      </c>
      <c r="U1397" s="8" t="s">
        <v>3490</v>
      </c>
      <c r="V1397" s="8" t="s">
        <v>106</v>
      </c>
      <c r="W1397" s="8" t="s">
        <v>3491</v>
      </c>
      <c r="X1397" s="8">
        <v>5000</v>
      </c>
      <c r="Y1397" s="8">
        <v>1983</v>
      </c>
      <c r="Z1397" s="8">
        <v>9</v>
      </c>
      <c r="AA1397" s="8">
        <v>1</v>
      </c>
      <c r="AG1397" s="8" t="s">
        <v>680</v>
      </c>
      <c r="AI1397" s="8" t="s">
        <v>48</v>
      </c>
      <c r="AJ1397" s="8" t="s">
        <v>49</v>
      </c>
      <c r="AK1397" s="8" t="s">
        <v>3492</v>
      </c>
      <c r="AL1397" s="8" t="b">
        <v>1</v>
      </c>
      <c r="AM1397" s="8" t="b">
        <v>1</v>
      </c>
      <c r="AN1397" s="8" t="s">
        <v>462</v>
      </c>
      <c r="AP1397" t="s">
        <v>3631</v>
      </c>
      <c r="AQ1397" t="s">
        <v>3632</v>
      </c>
      <c r="AR1397" t="s">
        <v>3633</v>
      </c>
      <c r="AS1397" t="s">
        <v>3634</v>
      </c>
      <c r="AT1397" s="28" t="s">
        <v>48</v>
      </c>
      <c r="AU1397" t="s">
        <v>49</v>
      </c>
      <c r="AV1397" t="s">
        <v>4658</v>
      </c>
      <c r="AW1397" t="s">
        <v>4658</v>
      </c>
      <c r="AX1397" t="s">
        <v>4660</v>
      </c>
      <c r="AY1397" t="s">
        <v>4658</v>
      </c>
      <c r="AZ1397" t="s">
        <v>4659</v>
      </c>
      <c r="BA1397" t="s">
        <v>3630</v>
      </c>
      <c r="BB1397" t="s">
        <v>4724</v>
      </c>
    </row>
    <row r="1398" spans="1:54" s="8" customFormat="1" x14ac:dyDescent="0.45">
      <c r="A1398" s="7">
        <v>45747.518460648149</v>
      </c>
      <c r="B1398" s="8">
        <v>412819044</v>
      </c>
      <c r="C1398" s="8" t="s">
        <v>3565</v>
      </c>
      <c r="D1398" s="8">
        <v>5</v>
      </c>
      <c r="E1398" s="8" t="s">
        <v>1274</v>
      </c>
      <c r="G1398" s="8">
        <v>3908</v>
      </c>
      <c r="H1398" s="8" t="s">
        <v>1801</v>
      </c>
      <c r="I1398" s="8">
        <v>1999</v>
      </c>
      <c r="J1398" s="8" t="s">
        <v>3380</v>
      </c>
      <c r="K1398" s="8" t="s">
        <v>3381</v>
      </c>
      <c r="L1398" s="8" t="s">
        <v>3382</v>
      </c>
      <c r="M1398" s="8" t="s">
        <v>39</v>
      </c>
      <c r="N1398" s="8" t="s">
        <v>77</v>
      </c>
      <c r="O1398" s="8" t="s">
        <v>931</v>
      </c>
      <c r="P1398" s="8" t="s">
        <v>3493</v>
      </c>
      <c r="Q1398" s="8">
        <v>0</v>
      </c>
      <c r="R1398" s="8">
        <v>44.594521999999998</v>
      </c>
      <c r="S1398" s="8">
        <v>76.491201000000004</v>
      </c>
      <c r="T1398" s="8" t="s">
        <v>3494</v>
      </c>
      <c r="U1398" s="8" t="s">
        <v>3495</v>
      </c>
      <c r="V1398" s="8" t="s">
        <v>106</v>
      </c>
      <c r="X1398" s="8">
        <v>5000</v>
      </c>
      <c r="Y1398" s="8">
        <v>1995</v>
      </c>
      <c r="Z1398" s="8">
        <v>5</v>
      </c>
      <c r="AA1398" s="8">
        <v>24</v>
      </c>
      <c r="AG1398" s="8" t="s">
        <v>566</v>
      </c>
      <c r="AI1398" s="8" t="s">
        <v>48</v>
      </c>
      <c r="AJ1398" s="8" t="s">
        <v>49</v>
      </c>
      <c r="AK1398" s="8" t="s">
        <v>3140</v>
      </c>
      <c r="AL1398" s="8" t="b">
        <v>1</v>
      </c>
      <c r="AM1398" s="8" t="b">
        <v>0</v>
      </c>
      <c r="AP1398" t="s">
        <v>3631</v>
      </c>
      <c r="AQ1398" t="s">
        <v>3632</v>
      </c>
      <c r="AR1398" t="s">
        <v>3633</v>
      </c>
      <c r="AS1398" t="s">
        <v>3634</v>
      </c>
      <c r="AT1398" s="44" t="s">
        <v>48</v>
      </c>
      <c r="AU1398" t="s">
        <v>49</v>
      </c>
      <c r="AV1398" t="s">
        <v>4606</v>
      </c>
      <c r="AW1398" t="s">
        <v>4606</v>
      </c>
      <c r="AX1398" t="s">
        <v>4608</v>
      </c>
      <c r="AY1398" t="s">
        <v>4606</v>
      </c>
      <c r="AZ1398" t="s">
        <v>4607</v>
      </c>
      <c r="BA1398" t="s">
        <v>3630</v>
      </c>
      <c r="BB1398"/>
    </row>
    <row r="1399" spans="1:54" s="8" customFormat="1" x14ac:dyDescent="0.45">
      <c r="A1399" s="7">
        <v>45747.513124999998</v>
      </c>
      <c r="B1399" s="8">
        <v>412819044</v>
      </c>
      <c r="C1399" s="8" t="s">
        <v>3565</v>
      </c>
      <c r="D1399" s="8">
        <v>1</v>
      </c>
      <c r="E1399" s="8" t="s">
        <v>65</v>
      </c>
      <c r="G1399" s="8">
        <v>3908</v>
      </c>
      <c r="H1399" s="8" t="s">
        <v>1801</v>
      </c>
      <c r="I1399" s="8">
        <v>1999</v>
      </c>
      <c r="J1399" s="8" t="s">
        <v>3380</v>
      </c>
      <c r="K1399" s="8" t="s">
        <v>3381</v>
      </c>
      <c r="L1399" s="8" t="s">
        <v>3382</v>
      </c>
      <c r="M1399" s="8" t="s">
        <v>39</v>
      </c>
      <c r="N1399" s="8" t="s">
        <v>77</v>
      </c>
      <c r="O1399" s="8" t="s">
        <v>2256</v>
      </c>
      <c r="P1399" s="8" t="s">
        <v>3496</v>
      </c>
      <c r="Q1399" s="8">
        <v>0</v>
      </c>
      <c r="R1399" s="8">
        <v>44.777467999999999</v>
      </c>
      <c r="S1399" s="8">
        <v>74.898994999999999</v>
      </c>
      <c r="T1399" s="8" t="s">
        <v>3497</v>
      </c>
      <c r="U1399" s="8" t="s">
        <v>3498</v>
      </c>
      <c r="V1399" s="8" t="s">
        <v>106</v>
      </c>
      <c r="X1399" s="8">
        <v>5000</v>
      </c>
      <c r="Y1399" s="8">
        <v>1992</v>
      </c>
      <c r="Z1399" s="8">
        <v>5</v>
      </c>
      <c r="AA1399" s="8">
        <v>13</v>
      </c>
      <c r="AG1399" s="8" t="s">
        <v>566</v>
      </c>
      <c r="AI1399" s="8" t="s">
        <v>48</v>
      </c>
      <c r="AJ1399" s="8" t="s">
        <v>49</v>
      </c>
      <c r="AK1399" s="8" t="s">
        <v>3140</v>
      </c>
      <c r="AL1399" s="8" t="b">
        <v>1</v>
      </c>
      <c r="AM1399" s="8" t="b">
        <v>0</v>
      </c>
      <c r="AP1399" t="s">
        <v>3631</v>
      </c>
      <c r="AQ1399" t="s">
        <v>3632</v>
      </c>
      <c r="AR1399" t="s">
        <v>3633</v>
      </c>
      <c r="AS1399" t="s">
        <v>3634</v>
      </c>
      <c r="AT1399" s="44" t="s">
        <v>48</v>
      </c>
      <c r="AU1399" t="s">
        <v>49</v>
      </c>
      <c r="AV1399" t="s">
        <v>4606</v>
      </c>
      <c r="AW1399" t="s">
        <v>4606</v>
      </c>
      <c r="AX1399" t="s">
        <v>4608</v>
      </c>
      <c r="AY1399" t="s">
        <v>4606</v>
      </c>
      <c r="AZ1399" t="s">
        <v>4607</v>
      </c>
      <c r="BA1399" t="s">
        <v>3630</v>
      </c>
      <c r="BB1399"/>
    </row>
    <row r="1400" spans="1:54" s="8" customFormat="1" x14ac:dyDescent="0.45">
      <c r="A1400" s="7">
        <v>45747.509456018517</v>
      </c>
      <c r="B1400" s="8">
        <v>412819044</v>
      </c>
      <c r="C1400" s="8" t="s">
        <v>3565</v>
      </c>
      <c r="D1400" s="8">
        <v>2</v>
      </c>
      <c r="E1400" s="8" t="s">
        <v>247</v>
      </c>
      <c r="G1400" s="8">
        <v>3908</v>
      </c>
      <c r="H1400" s="8" t="s">
        <v>1801</v>
      </c>
      <c r="I1400" s="8">
        <v>1999</v>
      </c>
      <c r="J1400" s="8" t="s">
        <v>3380</v>
      </c>
      <c r="K1400" s="8" t="s">
        <v>3381</v>
      </c>
      <c r="L1400" s="8" t="s">
        <v>3382</v>
      </c>
      <c r="M1400" s="8" t="s">
        <v>39</v>
      </c>
      <c r="N1400" s="8" t="s">
        <v>77</v>
      </c>
      <c r="O1400" s="8" t="s">
        <v>754</v>
      </c>
      <c r="P1400" s="8" t="s">
        <v>1823</v>
      </c>
      <c r="Q1400" s="8">
        <v>0</v>
      </c>
      <c r="R1400" s="8">
        <v>43.9328</v>
      </c>
      <c r="S1400" s="8">
        <v>77.141644999999997</v>
      </c>
      <c r="T1400" s="8" t="s">
        <v>3499</v>
      </c>
      <c r="U1400" s="8" t="s">
        <v>3500</v>
      </c>
      <c r="V1400" s="8" t="s">
        <v>106</v>
      </c>
      <c r="X1400" s="8">
        <v>5000</v>
      </c>
      <c r="Y1400" s="8">
        <v>1988</v>
      </c>
      <c r="Z1400" s="8">
        <v>7</v>
      </c>
      <c r="AA1400" s="8">
        <v>24</v>
      </c>
      <c r="AG1400" s="8" t="s">
        <v>566</v>
      </c>
      <c r="AI1400" s="8" t="s">
        <v>48</v>
      </c>
      <c r="AJ1400" s="8" t="s">
        <v>49</v>
      </c>
      <c r="AK1400" s="8" t="s">
        <v>3140</v>
      </c>
      <c r="AL1400" s="8" t="b">
        <v>1</v>
      </c>
      <c r="AM1400" s="8" t="b">
        <v>0</v>
      </c>
      <c r="AP1400" t="s">
        <v>3631</v>
      </c>
      <c r="AQ1400" t="s">
        <v>3632</v>
      </c>
      <c r="AR1400" t="s">
        <v>3633</v>
      </c>
      <c r="AS1400" t="s">
        <v>3634</v>
      </c>
      <c r="AT1400" s="44" t="s">
        <v>48</v>
      </c>
      <c r="AU1400" t="s">
        <v>49</v>
      </c>
      <c r="AV1400" t="s">
        <v>4606</v>
      </c>
      <c r="AW1400" t="s">
        <v>4606</v>
      </c>
      <c r="AX1400" t="s">
        <v>4608</v>
      </c>
      <c r="AY1400" t="s">
        <v>4606</v>
      </c>
      <c r="AZ1400" t="s">
        <v>4607</v>
      </c>
      <c r="BA1400" t="s">
        <v>3630</v>
      </c>
      <c r="BB1400"/>
    </row>
    <row r="1401" spans="1:54" s="8" customFormat="1" x14ac:dyDescent="0.45">
      <c r="A1401" s="7">
        <v>45747.508055555547</v>
      </c>
      <c r="B1401" s="8">
        <v>412819044</v>
      </c>
      <c r="C1401" s="8" t="s">
        <v>3565</v>
      </c>
      <c r="D1401" s="8">
        <v>6</v>
      </c>
      <c r="E1401" s="8" t="s">
        <v>92</v>
      </c>
      <c r="G1401" s="8">
        <v>3908</v>
      </c>
      <c r="H1401" s="8" t="s">
        <v>1801</v>
      </c>
      <c r="I1401" s="8">
        <v>1999</v>
      </c>
      <c r="J1401" s="8" t="s">
        <v>3380</v>
      </c>
      <c r="K1401" s="8" t="s">
        <v>3381</v>
      </c>
      <c r="L1401" s="8" t="s">
        <v>3382</v>
      </c>
      <c r="M1401" s="8" t="s">
        <v>39</v>
      </c>
      <c r="N1401" s="8" t="s">
        <v>77</v>
      </c>
      <c r="O1401" s="8" t="s">
        <v>754</v>
      </c>
      <c r="P1401" s="8" t="s">
        <v>1604</v>
      </c>
      <c r="Q1401" s="8">
        <v>0</v>
      </c>
      <c r="R1401" s="8">
        <v>43.9328</v>
      </c>
      <c r="S1401" s="8">
        <v>77.141644999999997</v>
      </c>
      <c r="T1401" s="8" t="s">
        <v>3499</v>
      </c>
      <c r="U1401" s="8" t="s">
        <v>3500</v>
      </c>
      <c r="V1401" s="8" t="s">
        <v>106</v>
      </c>
      <c r="X1401" s="8">
        <v>5000</v>
      </c>
      <c r="Y1401" s="8">
        <v>1990</v>
      </c>
      <c r="Z1401" s="8">
        <v>5</v>
      </c>
      <c r="AA1401" s="8">
        <v>26</v>
      </c>
      <c r="AG1401" s="8" t="s">
        <v>1752</v>
      </c>
      <c r="AI1401" s="8" t="s">
        <v>48</v>
      </c>
      <c r="AJ1401" s="8" t="s">
        <v>49</v>
      </c>
      <c r="AK1401" s="8" t="s">
        <v>3140</v>
      </c>
      <c r="AL1401" s="8" t="b">
        <v>1</v>
      </c>
      <c r="AM1401" s="8" t="b">
        <v>0</v>
      </c>
      <c r="AP1401" t="s">
        <v>3631</v>
      </c>
      <c r="AQ1401" t="s">
        <v>3632</v>
      </c>
      <c r="AR1401" t="s">
        <v>3633</v>
      </c>
      <c r="AS1401" t="s">
        <v>3634</v>
      </c>
      <c r="AT1401" s="44" t="s">
        <v>48</v>
      </c>
      <c r="AU1401" t="s">
        <v>49</v>
      </c>
      <c r="AV1401" t="s">
        <v>4606</v>
      </c>
      <c r="AW1401" t="s">
        <v>4606</v>
      </c>
      <c r="AX1401" t="s">
        <v>4608</v>
      </c>
      <c r="AY1401" t="s">
        <v>4606</v>
      </c>
      <c r="AZ1401" t="s">
        <v>4607</v>
      </c>
      <c r="BA1401" t="s">
        <v>3630</v>
      </c>
      <c r="BB1401"/>
    </row>
    <row r="1402" spans="1:54" s="8" customFormat="1" x14ac:dyDescent="0.45">
      <c r="A1402" s="7">
        <v>45747.506018518507</v>
      </c>
      <c r="B1402" s="8">
        <v>412819044</v>
      </c>
      <c r="C1402" s="8" t="s">
        <v>3565</v>
      </c>
      <c r="D1402" s="8">
        <v>2</v>
      </c>
      <c r="E1402" s="8" t="s">
        <v>86</v>
      </c>
      <c r="G1402" s="8">
        <v>3908</v>
      </c>
      <c r="H1402" s="8" t="s">
        <v>1801</v>
      </c>
      <c r="I1402" s="8">
        <v>1999</v>
      </c>
      <c r="J1402" s="8" t="s">
        <v>3380</v>
      </c>
      <c r="K1402" s="8" t="s">
        <v>3381</v>
      </c>
      <c r="L1402" s="8" t="s">
        <v>3382</v>
      </c>
      <c r="M1402" s="8" t="s">
        <v>39</v>
      </c>
      <c r="N1402" s="8" t="s">
        <v>77</v>
      </c>
      <c r="O1402" s="8" t="s">
        <v>754</v>
      </c>
      <c r="P1402" s="8" t="s">
        <v>1823</v>
      </c>
      <c r="Q1402" s="8">
        <v>0</v>
      </c>
      <c r="R1402" s="8">
        <v>43.9328</v>
      </c>
      <c r="S1402" s="8">
        <v>77.141644999999997</v>
      </c>
      <c r="T1402" s="8" t="s">
        <v>3499</v>
      </c>
      <c r="U1402" s="8" t="s">
        <v>3500</v>
      </c>
      <c r="V1402" s="8" t="s">
        <v>106</v>
      </c>
      <c r="X1402" s="8">
        <v>5000</v>
      </c>
      <c r="Y1402" s="8">
        <v>1992</v>
      </c>
      <c r="Z1402" s="8">
        <v>6</v>
      </c>
      <c r="AA1402" s="8">
        <v>10</v>
      </c>
      <c r="AG1402" s="8" t="s">
        <v>837</v>
      </c>
      <c r="AI1402" s="8" t="s">
        <v>48</v>
      </c>
      <c r="AJ1402" s="8" t="s">
        <v>49</v>
      </c>
      <c r="AK1402" s="8" t="s">
        <v>3140</v>
      </c>
      <c r="AL1402" s="8" t="b">
        <v>1</v>
      </c>
      <c r="AM1402" s="8" t="b">
        <v>0</v>
      </c>
      <c r="AP1402" t="s">
        <v>3631</v>
      </c>
      <c r="AQ1402" t="s">
        <v>3632</v>
      </c>
      <c r="AR1402" t="s">
        <v>3633</v>
      </c>
      <c r="AS1402" t="s">
        <v>3634</v>
      </c>
      <c r="AT1402" s="44" t="s">
        <v>48</v>
      </c>
      <c r="AU1402" t="s">
        <v>49</v>
      </c>
      <c r="AV1402" t="s">
        <v>4606</v>
      </c>
      <c r="AW1402" t="s">
        <v>4606</v>
      </c>
      <c r="AX1402" t="s">
        <v>4608</v>
      </c>
      <c r="AY1402" t="s">
        <v>4606</v>
      </c>
      <c r="AZ1402" t="s">
        <v>4607</v>
      </c>
      <c r="BA1402" t="s">
        <v>3630</v>
      </c>
      <c r="BB1402"/>
    </row>
    <row r="1403" spans="1:54" s="8" customFormat="1" x14ac:dyDescent="0.45">
      <c r="A1403" s="7">
        <v>45747.501435185193</v>
      </c>
      <c r="B1403" s="8">
        <v>412819044</v>
      </c>
      <c r="C1403" s="8" t="s">
        <v>3565</v>
      </c>
      <c r="D1403" s="8">
        <v>1</v>
      </c>
      <c r="E1403" s="8" t="s">
        <v>51</v>
      </c>
      <c r="G1403" s="8">
        <v>3908</v>
      </c>
      <c r="H1403" s="8" t="s">
        <v>1801</v>
      </c>
      <c r="I1403" s="8">
        <v>1999</v>
      </c>
      <c r="J1403" s="8" t="s">
        <v>3380</v>
      </c>
      <c r="K1403" s="8" t="s">
        <v>3381</v>
      </c>
      <c r="L1403" s="8" t="s">
        <v>3382</v>
      </c>
      <c r="M1403" s="8" t="s">
        <v>39</v>
      </c>
      <c r="N1403" s="8" t="s">
        <v>77</v>
      </c>
      <c r="O1403" s="8" t="s">
        <v>847</v>
      </c>
      <c r="P1403" s="8" t="s">
        <v>1757</v>
      </c>
      <c r="Q1403" s="8">
        <v>0</v>
      </c>
      <c r="R1403" s="8">
        <v>43.514336999999998</v>
      </c>
      <c r="S1403" s="8">
        <v>79.241410000000002</v>
      </c>
      <c r="T1403" s="8" t="s">
        <v>3501</v>
      </c>
      <c r="U1403" s="8" t="s">
        <v>3502</v>
      </c>
      <c r="V1403" s="8" t="s">
        <v>106</v>
      </c>
      <c r="X1403" s="8">
        <v>10000</v>
      </c>
      <c r="Y1403" s="8">
        <v>1991</v>
      </c>
      <c r="Z1403" s="8">
        <v>5</v>
      </c>
      <c r="AA1403" s="8">
        <v>29</v>
      </c>
      <c r="AG1403" s="8" t="s">
        <v>566</v>
      </c>
      <c r="AI1403" s="8" t="s">
        <v>48</v>
      </c>
      <c r="AJ1403" s="8" t="s">
        <v>49</v>
      </c>
      <c r="AK1403" s="8" t="s">
        <v>3140</v>
      </c>
      <c r="AL1403" s="8" t="b">
        <v>1</v>
      </c>
      <c r="AM1403" s="8" t="b">
        <v>0</v>
      </c>
      <c r="AP1403" t="s">
        <v>3631</v>
      </c>
      <c r="AQ1403" t="s">
        <v>3632</v>
      </c>
      <c r="AR1403" t="s">
        <v>3633</v>
      </c>
      <c r="AS1403" t="s">
        <v>3634</v>
      </c>
      <c r="AT1403" s="44" t="s">
        <v>48</v>
      </c>
      <c r="AU1403" t="s">
        <v>49</v>
      </c>
      <c r="AV1403" t="s">
        <v>4606</v>
      </c>
      <c r="AW1403" t="s">
        <v>4606</v>
      </c>
      <c r="AX1403" t="s">
        <v>4608</v>
      </c>
      <c r="AY1403" t="s">
        <v>4606</v>
      </c>
      <c r="AZ1403" t="s">
        <v>4607</v>
      </c>
      <c r="BA1403" t="s">
        <v>3630</v>
      </c>
      <c r="BB1403"/>
    </row>
    <row r="1404" spans="1:54" s="8" customFormat="1" x14ac:dyDescent="0.45">
      <c r="A1404" s="7">
        <v>45747.494259259263</v>
      </c>
      <c r="B1404" s="8">
        <v>412819044</v>
      </c>
      <c r="C1404" s="8" t="s">
        <v>3565</v>
      </c>
      <c r="D1404" s="8">
        <v>1</v>
      </c>
      <c r="E1404" s="8" t="s">
        <v>51</v>
      </c>
      <c r="G1404" s="8">
        <v>3908</v>
      </c>
      <c r="H1404" s="8" t="s">
        <v>1801</v>
      </c>
      <c r="I1404" s="8">
        <v>1999</v>
      </c>
      <c r="J1404" s="8" t="s">
        <v>3380</v>
      </c>
      <c r="K1404" s="8" t="s">
        <v>3381</v>
      </c>
      <c r="L1404" s="8" t="s">
        <v>3382</v>
      </c>
      <c r="M1404" s="8" t="s">
        <v>39</v>
      </c>
      <c r="N1404" s="8" t="s">
        <v>77</v>
      </c>
      <c r="O1404" s="8" t="s">
        <v>568</v>
      </c>
      <c r="P1404" s="8" t="s">
        <v>3503</v>
      </c>
      <c r="Q1404" s="8">
        <v>0</v>
      </c>
      <c r="R1404" s="8">
        <v>44.841416000000002</v>
      </c>
      <c r="S1404" s="8">
        <v>74.153435000000002</v>
      </c>
      <c r="T1404" s="8" t="s">
        <v>3504</v>
      </c>
      <c r="U1404" s="8" t="s">
        <v>3505</v>
      </c>
      <c r="V1404" s="8" t="s">
        <v>106</v>
      </c>
      <c r="X1404" s="8">
        <v>1000</v>
      </c>
      <c r="Y1404" s="8">
        <v>1988</v>
      </c>
      <c r="Z1404" s="8">
        <v>5</v>
      </c>
      <c r="AA1404" s="8">
        <v>7</v>
      </c>
      <c r="AG1404" s="8" t="s">
        <v>820</v>
      </c>
      <c r="AI1404" s="8" t="s">
        <v>48</v>
      </c>
      <c r="AJ1404" s="8" t="s">
        <v>49</v>
      </c>
      <c r="AK1404" s="8" t="s">
        <v>3140</v>
      </c>
      <c r="AL1404" s="8" t="b">
        <v>1</v>
      </c>
      <c r="AM1404" s="8" t="b">
        <v>0</v>
      </c>
      <c r="AP1404" t="s">
        <v>3631</v>
      </c>
      <c r="AQ1404" t="s">
        <v>3632</v>
      </c>
      <c r="AR1404" t="s">
        <v>3633</v>
      </c>
      <c r="AS1404" t="s">
        <v>3634</v>
      </c>
      <c r="AT1404" s="44" t="s">
        <v>48</v>
      </c>
      <c r="AU1404" t="s">
        <v>49</v>
      </c>
      <c r="AV1404" t="s">
        <v>4606</v>
      </c>
      <c r="AW1404" t="s">
        <v>4606</v>
      </c>
      <c r="AX1404" t="s">
        <v>4608</v>
      </c>
      <c r="AY1404" t="s">
        <v>4606</v>
      </c>
      <c r="AZ1404" t="s">
        <v>4607</v>
      </c>
      <c r="BA1404" t="s">
        <v>3630</v>
      </c>
      <c r="BB1404"/>
    </row>
    <row r="1405" spans="1:54" s="8" customFormat="1" x14ac:dyDescent="0.45">
      <c r="A1405" s="7">
        <v>45747.488159722227</v>
      </c>
      <c r="B1405" s="8">
        <v>412819044</v>
      </c>
      <c r="C1405" s="8" t="s">
        <v>3565</v>
      </c>
      <c r="D1405" s="8">
        <v>1</v>
      </c>
      <c r="E1405" s="8" t="s">
        <v>51</v>
      </c>
      <c r="G1405" s="8">
        <v>3908</v>
      </c>
      <c r="H1405" s="8" t="s">
        <v>1801</v>
      </c>
      <c r="I1405" s="8">
        <v>1999</v>
      </c>
      <c r="J1405" s="8" t="s">
        <v>3380</v>
      </c>
      <c r="K1405" s="8" t="s">
        <v>3381</v>
      </c>
      <c r="L1405" s="8" t="s">
        <v>3382</v>
      </c>
      <c r="M1405" s="8" t="s">
        <v>39</v>
      </c>
      <c r="N1405" s="8" t="s">
        <v>77</v>
      </c>
      <c r="O1405" s="8" t="s">
        <v>858</v>
      </c>
      <c r="P1405" s="8" t="s">
        <v>3387</v>
      </c>
      <c r="Q1405" s="8">
        <v>0</v>
      </c>
      <c r="R1405" s="8">
        <v>43.792535000000001</v>
      </c>
      <c r="S1405" s="8">
        <v>77.031514000000001</v>
      </c>
      <c r="T1405" s="8" t="s">
        <v>3506</v>
      </c>
      <c r="U1405" s="8" t="s">
        <v>3507</v>
      </c>
      <c r="V1405" s="8" t="s">
        <v>106</v>
      </c>
      <c r="X1405" s="8">
        <v>1000</v>
      </c>
      <c r="Y1405" s="8">
        <v>1988</v>
      </c>
      <c r="Z1405" s="8">
        <v>5</v>
      </c>
      <c r="AA1405" s="8">
        <v>26</v>
      </c>
      <c r="AG1405" s="8" t="s">
        <v>566</v>
      </c>
      <c r="AI1405" s="8" t="s">
        <v>48</v>
      </c>
      <c r="AJ1405" s="8" t="s">
        <v>49</v>
      </c>
      <c r="AK1405" s="8" t="s">
        <v>3508</v>
      </c>
      <c r="AL1405" s="8" t="b">
        <v>1</v>
      </c>
      <c r="AM1405" s="8" t="b">
        <v>0</v>
      </c>
      <c r="AP1405" t="s">
        <v>3631</v>
      </c>
      <c r="AQ1405" t="s">
        <v>3632</v>
      </c>
      <c r="AR1405" t="s">
        <v>3633</v>
      </c>
      <c r="AS1405" t="s">
        <v>3634</v>
      </c>
      <c r="AT1405" s="44" t="s">
        <v>48</v>
      </c>
      <c r="AU1405" t="s">
        <v>49</v>
      </c>
      <c r="AV1405" t="s">
        <v>4661</v>
      </c>
      <c r="AW1405" t="s">
        <v>4661</v>
      </c>
      <c r="AX1405" t="s">
        <v>3858</v>
      </c>
      <c r="AY1405" t="s">
        <v>4661</v>
      </c>
      <c r="AZ1405" t="s">
        <v>4662</v>
      </c>
      <c r="BA1405" t="s">
        <v>3630</v>
      </c>
      <c r="BB1405"/>
    </row>
    <row r="1406" spans="1:54" s="8" customFormat="1" x14ac:dyDescent="0.45">
      <c r="A1406" s="7">
        <v>45747.482534722221</v>
      </c>
      <c r="B1406" s="8">
        <v>412819044</v>
      </c>
      <c r="C1406" s="8" t="s">
        <v>3565</v>
      </c>
      <c r="D1406" s="8">
        <v>1</v>
      </c>
      <c r="E1406" s="8" t="s">
        <v>51</v>
      </c>
      <c r="G1406" s="8">
        <v>3908</v>
      </c>
      <c r="H1406" s="8" t="s">
        <v>1801</v>
      </c>
      <c r="I1406" s="8">
        <v>1999</v>
      </c>
      <c r="J1406" s="8" t="s">
        <v>3380</v>
      </c>
      <c r="K1406" s="8" t="s">
        <v>3381</v>
      </c>
      <c r="L1406" s="8" t="s">
        <v>3382</v>
      </c>
      <c r="M1406" s="8" t="s">
        <v>39</v>
      </c>
      <c r="N1406" s="8" t="s">
        <v>77</v>
      </c>
      <c r="O1406" s="8" t="s">
        <v>847</v>
      </c>
      <c r="P1406" s="8" t="s">
        <v>1812</v>
      </c>
      <c r="Q1406" s="8">
        <v>0</v>
      </c>
      <c r="R1406" s="8">
        <v>43.446477000000002</v>
      </c>
      <c r="S1406" s="8">
        <v>78.678353999999999</v>
      </c>
      <c r="T1406" s="8" t="s">
        <v>3509</v>
      </c>
      <c r="U1406" s="8" t="s">
        <v>3510</v>
      </c>
      <c r="V1406" s="8" t="s">
        <v>106</v>
      </c>
      <c r="X1406" s="8">
        <v>5000</v>
      </c>
      <c r="Y1406" s="8">
        <v>1988</v>
      </c>
      <c r="Z1406" s="8">
        <v>5</v>
      </c>
      <c r="AA1406" s="8">
        <v>29</v>
      </c>
      <c r="AG1406" s="8" t="s">
        <v>566</v>
      </c>
      <c r="AI1406" s="8" t="s">
        <v>48</v>
      </c>
      <c r="AJ1406" s="8" t="s">
        <v>49</v>
      </c>
      <c r="AK1406" s="8" t="s">
        <v>3508</v>
      </c>
      <c r="AL1406" s="8" t="b">
        <v>1</v>
      </c>
      <c r="AM1406" s="8" t="b">
        <v>0</v>
      </c>
      <c r="AP1406" t="s">
        <v>3631</v>
      </c>
      <c r="AQ1406" t="s">
        <v>3632</v>
      </c>
      <c r="AR1406" t="s">
        <v>3633</v>
      </c>
      <c r="AS1406" t="s">
        <v>3634</v>
      </c>
      <c r="AT1406" s="44" t="s">
        <v>48</v>
      </c>
      <c r="AU1406" t="s">
        <v>49</v>
      </c>
      <c r="AV1406" t="s">
        <v>4661</v>
      </c>
      <c r="AW1406" t="s">
        <v>4661</v>
      </c>
      <c r="AX1406" t="s">
        <v>3858</v>
      </c>
      <c r="AY1406" t="s">
        <v>4661</v>
      </c>
      <c r="AZ1406" t="s">
        <v>4662</v>
      </c>
      <c r="BA1406" t="s">
        <v>3630</v>
      </c>
      <c r="BB1406"/>
    </row>
    <row r="1407" spans="1:54" s="8" customFormat="1" x14ac:dyDescent="0.45">
      <c r="A1407" s="7">
        <v>45747.479768518519</v>
      </c>
      <c r="B1407" s="8">
        <v>412819044</v>
      </c>
      <c r="C1407" s="8" t="s">
        <v>3565</v>
      </c>
      <c r="D1407" s="8">
        <v>1</v>
      </c>
      <c r="E1407" s="8" t="s">
        <v>65</v>
      </c>
      <c r="G1407" s="8">
        <v>3908</v>
      </c>
      <c r="H1407" s="8" t="s">
        <v>1801</v>
      </c>
      <c r="I1407" s="8">
        <v>1999</v>
      </c>
      <c r="J1407" s="8" t="s">
        <v>3380</v>
      </c>
      <c r="K1407" s="8" t="s">
        <v>3381</v>
      </c>
      <c r="L1407" s="8" t="s">
        <v>3382</v>
      </c>
      <c r="M1407" s="8" t="s">
        <v>39</v>
      </c>
      <c r="N1407" s="8" t="s">
        <v>77</v>
      </c>
      <c r="O1407" s="8" t="s">
        <v>893</v>
      </c>
      <c r="P1407" s="8" t="s">
        <v>3511</v>
      </c>
      <c r="Q1407" s="8">
        <v>0</v>
      </c>
      <c r="R1407" s="8">
        <v>43.627479999999998</v>
      </c>
      <c r="S1407" s="8">
        <v>75.173006000000001</v>
      </c>
      <c r="T1407" s="8" t="s">
        <v>3512</v>
      </c>
      <c r="U1407" s="8" t="s">
        <v>3513</v>
      </c>
      <c r="V1407" s="8" t="s">
        <v>106</v>
      </c>
      <c r="W1407" s="8" t="s">
        <v>3514</v>
      </c>
      <c r="X1407" s="8">
        <v>10000</v>
      </c>
      <c r="Y1407" s="8">
        <v>1988</v>
      </c>
      <c r="Z1407" s="8">
        <v>5</v>
      </c>
      <c r="AA1407" s="8">
        <v>11</v>
      </c>
      <c r="AG1407" s="8" t="s">
        <v>1682</v>
      </c>
      <c r="AI1407" s="8" t="s">
        <v>48</v>
      </c>
      <c r="AJ1407" s="8" t="s">
        <v>49</v>
      </c>
      <c r="AK1407" s="8" t="s">
        <v>3508</v>
      </c>
      <c r="AL1407" s="8" t="b">
        <v>1</v>
      </c>
      <c r="AM1407" s="8" t="b">
        <v>0</v>
      </c>
      <c r="AP1407" t="s">
        <v>3631</v>
      </c>
      <c r="AQ1407" t="s">
        <v>3632</v>
      </c>
      <c r="AR1407" t="s">
        <v>3633</v>
      </c>
      <c r="AS1407" t="s">
        <v>3634</v>
      </c>
      <c r="AT1407" s="44" t="s">
        <v>48</v>
      </c>
      <c r="AU1407" t="s">
        <v>49</v>
      </c>
      <c r="AV1407" t="s">
        <v>4661</v>
      </c>
      <c r="AW1407" t="s">
        <v>4661</v>
      </c>
      <c r="AX1407" t="s">
        <v>3858</v>
      </c>
      <c r="AY1407" t="s">
        <v>4661</v>
      </c>
      <c r="AZ1407" t="s">
        <v>4662</v>
      </c>
      <c r="BA1407" t="s">
        <v>3630</v>
      </c>
      <c r="BB1407"/>
    </row>
    <row r="1408" spans="1:54" s="8" customFormat="1" x14ac:dyDescent="0.45">
      <c r="A1408" s="7">
        <v>45747.471458333333</v>
      </c>
      <c r="B1408" s="8">
        <v>412819044</v>
      </c>
      <c r="C1408" s="8" t="s">
        <v>3565</v>
      </c>
      <c r="D1408" s="8">
        <v>1</v>
      </c>
      <c r="E1408" s="8" t="s">
        <v>65</v>
      </c>
      <c r="G1408" s="8">
        <v>3908</v>
      </c>
      <c r="H1408" s="8" t="s">
        <v>1801</v>
      </c>
      <c r="I1408" s="8">
        <v>1999</v>
      </c>
      <c r="J1408" s="8" t="s">
        <v>3380</v>
      </c>
      <c r="K1408" s="8" t="s">
        <v>3381</v>
      </c>
      <c r="L1408" s="8" t="s">
        <v>3382</v>
      </c>
      <c r="M1408" s="8" t="s">
        <v>39</v>
      </c>
      <c r="N1408" s="8" t="s">
        <v>77</v>
      </c>
      <c r="O1408" s="8" t="s">
        <v>847</v>
      </c>
      <c r="P1408" s="8" t="s">
        <v>3515</v>
      </c>
      <c r="Q1408" s="8">
        <v>0</v>
      </c>
      <c r="R1408" s="8">
        <v>43.302931999999998</v>
      </c>
      <c r="S1408" s="8">
        <v>78.976866000000001</v>
      </c>
      <c r="T1408" s="8" t="s">
        <v>3516</v>
      </c>
      <c r="U1408" s="8" t="s">
        <v>3517</v>
      </c>
      <c r="V1408" s="8" t="s">
        <v>106</v>
      </c>
      <c r="X1408" s="8">
        <v>1500</v>
      </c>
      <c r="Y1408" s="8">
        <v>1990</v>
      </c>
      <c r="Z1408" s="8">
        <v>4</v>
      </c>
      <c r="AA1408" s="8">
        <v>21</v>
      </c>
      <c r="AG1408" s="8" t="s">
        <v>3518</v>
      </c>
      <c r="AI1408" s="8" t="s">
        <v>48</v>
      </c>
      <c r="AJ1408" s="8" t="s">
        <v>49</v>
      </c>
      <c r="AK1408" s="8" t="s">
        <v>1861</v>
      </c>
      <c r="AL1408" s="8" t="b">
        <v>1</v>
      </c>
      <c r="AM1408" s="8" t="b">
        <v>1</v>
      </c>
      <c r="AN1408" s="8" t="s">
        <v>462</v>
      </c>
      <c r="AP1408" t="s">
        <v>3631</v>
      </c>
      <c r="AQ1408" t="s">
        <v>3632</v>
      </c>
      <c r="AR1408" t="s">
        <v>3633</v>
      </c>
      <c r="AS1408" t="s">
        <v>3634</v>
      </c>
      <c r="AT1408" s="28" t="s">
        <v>48</v>
      </c>
      <c r="AU1408" t="s">
        <v>49</v>
      </c>
      <c r="AV1408" t="s">
        <v>4663</v>
      </c>
      <c r="AW1408" t="s">
        <v>4663</v>
      </c>
      <c r="AX1408" t="s">
        <v>4660</v>
      </c>
      <c r="AY1408" t="s">
        <v>4663</v>
      </c>
      <c r="AZ1408" t="s">
        <v>4664</v>
      </c>
      <c r="BA1408" t="s">
        <v>3630</v>
      </c>
      <c r="BB1408" t="s">
        <v>4724</v>
      </c>
    </row>
    <row r="1409" spans="1:54" s="8" customFormat="1" x14ac:dyDescent="0.45">
      <c r="A1409" s="7">
        <v>45747.464432870373</v>
      </c>
      <c r="B1409" s="8">
        <v>412819044</v>
      </c>
      <c r="C1409" s="8" t="s">
        <v>3565</v>
      </c>
      <c r="D1409" s="8">
        <v>1</v>
      </c>
      <c r="E1409" s="8" t="s">
        <v>51</v>
      </c>
      <c r="G1409" s="8">
        <v>3908</v>
      </c>
      <c r="H1409" s="8" t="s">
        <v>1801</v>
      </c>
      <c r="I1409" s="8">
        <v>1999</v>
      </c>
      <c r="J1409" s="8" t="s">
        <v>3380</v>
      </c>
      <c r="K1409" s="8" t="s">
        <v>3381</v>
      </c>
      <c r="L1409" s="8" t="s">
        <v>3382</v>
      </c>
      <c r="M1409" s="8" t="s">
        <v>39</v>
      </c>
      <c r="N1409" s="8" t="s">
        <v>77</v>
      </c>
      <c r="O1409" s="8" t="s">
        <v>568</v>
      </c>
      <c r="P1409" s="8" t="s">
        <v>1823</v>
      </c>
      <c r="Q1409" s="8">
        <v>0</v>
      </c>
      <c r="R1409" s="8">
        <v>43.883330000000001</v>
      </c>
      <c r="S1409" s="8">
        <v>77.083330000000004</v>
      </c>
      <c r="T1409" s="8" t="s">
        <v>3519</v>
      </c>
      <c r="U1409" s="8" t="s">
        <v>3520</v>
      </c>
      <c r="V1409" s="8" t="s">
        <v>106</v>
      </c>
      <c r="W1409" s="8" t="s">
        <v>3521</v>
      </c>
      <c r="X1409" s="8">
        <v>10000</v>
      </c>
      <c r="Y1409" s="8">
        <v>1988</v>
      </c>
      <c r="Z1409" s="8">
        <v>10</v>
      </c>
      <c r="AA1409" s="8">
        <v>28</v>
      </c>
      <c r="AG1409" s="8" t="s">
        <v>566</v>
      </c>
      <c r="AI1409" s="8" t="s">
        <v>48</v>
      </c>
      <c r="AJ1409" s="8" t="s">
        <v>49</v>
      </c>
      <c r="AK1409" s="8" t="s">
        <v>3522</v>
      </c>
      <c r="AL1409" s="8" t="b">
        <v>1</v>
      </c>
      <c r="AM1409" s="8" t="b">
        <v>0</v>
      </c>
      <c r="AP1409" t="s">
        <v>3631</v>
      </c>
      <c r="AQ1409" t="s">
        <v>3632</v>
      </c>
      <c r="AR1409" t="s">
        <v>3633</v>
      </c>
      <c r="AS1409" t="s">
        <v>3634</v>
      </c>
      <c r="AT1409" s="44" t="s">
        <v>48</v>
      </c>
      <c r="AU1409" t="s">
        <v>49</v>
      </c>
      <c r="AV1409" t="s">
        <v>4665</v>
      </c>
      <c r="AW1409" t="s">
        <v>4665</v>
      </c>
      <c r="AX1409" t="s">
        <v>4667</v>
      </c>
      <c r="AY1409" t="s">
        <v>4665</v>
      </c>
      <c r="AZ1409" t="s">
        <v>4666</v>
      </c>
      <c r="BA1409" t="s">
        <v>3630</v>
      </c>
      <c r="BB1409"/>
    </row>
    <row r="1410" spans="1:54" x14ac:dyDescent="0.45">
      <c r="A1410" s="1">
        <v>45746.771666666667</v>
      </c>
      <c r="B1410">
        <v>911269241</v>
      </c>
      <c r="C1410" t="s">
        <v>3567</v>
      </c>
      <c r="D1410">
        <v>1</v>
      </c>
      <c r="E1410" t="s">
        <v>1115</v>
      </c>
      <c r="G1410">
        <v>566</v>
      </c>
      <c r="H1410" t="s">
        <v>3218</v>
      </c>
      <c r="I1410">
        <v>2013</v>
      </c>
      <c r="J1410" t="s">
        <v>3219</v>
      </c>
      <c r="K1410" t="s">
        <v>3220</v>
      </c>
      <c r="L1410" t="s">
        <v>3221</v>
      </c>
      <c r="M1410" t="s">
        <v>3523</v>
      </c>
      <c r="N1410" t="s">
        <v>3524</v>
      </c>
      <c r="O1410" t="s">
        <v>3525</v>
      </c>
      <c r="P1410" t="s">
        <v>3526</v>
      </c>
      <c r="Q1410">
        <v>0</v>
      </c>
      <c r="R1410">
        <v>40.841721999999997</v>
      </c>
      <c r="S1410">
        <v>87.791443999999998</v>
      </c>
      <c r="T1410" t="s">
        <v>3527</v>
      </c>
      <c r="U1410" t="s">
        <v>3528</v>
      </c>
      <c r="V1410" t="s">
        <v>44</v>
      </c>
      <c r="Y1410">
        <v>2009</v>
      </c>
      <c r="Z1410">
        <v>4</v>
      </c>
      <c r="AA1410">
        <v>9</v>
      </c>
      <c r="AB1410"/>
      <c r="AC1410"/>
      <c r="AD1410"/>
      <c r="AE1410" t="s">
        <v>125</v>
      </c>
      <c r="AG1410" t="s">
        <v>3529</v>
      </c>
      <c r="AH1410" t="s">
        <v>3530</v>
      </c>
      <c r="AI1410" t="s">
        <v>229</v>
      </c>
      <c r="AJ1410" t="s">
        <v>1460</v>
      </c>
      <c r="AK1410" t="s">
        <v>3531</v>
      </c>
      <c r="AL1410" t="b">
        <v>1</v>
      </c>
      <c r="AM1410" t="b">
        <v>0</v>
      </c>
      <c r="AP1410" t="s">
        <v>3631</v>
      </c>
      <c r="AQ1410" t="s">
        <v>3632</v>
      </c>
      <c r="AR1410" t="s">
        <v>3633</v>
      </c>
      <c r="AS1410" t="s">
        <v>3634</v>
      </c>
      <c r="AT1410" s="44" t="s">
        <v>229</v>
      </c>
      <c r="AU1410" t="s">
        <v>1460</v>
      </c>
      <c r="AV1410" t="s">
        <v>4668</v>
      </c>
      <c r="AW1410" t="s">
        <v>4668</v>
      </c>
      <c r="AX1410" t="s">
        <v>4670</v>
      </c>
      <c r="AY1410" t="s">
        <v>4668</v>
      </c>
      <c r="AZ1410" t="s">
        <v>4669</v>
      </c>
      <c r="BA1410" t="s">
        <v>3630</v>
      </c>
    </row>
    <row r="1411" spans="1:54" x14ac:dyDescent="0.45">
      <c r="A1411" s="1">
        <v>45746.768877314811</v>
      </c>
      <c r="B1411">
        <v>911269241</v>
      </c>
      <c r="C1411" t="s">
        <v>3567</v>
      </c>
      <c r="D1411">
        <v>1</v>
      </c>
      <c r="E1411" t="s">
        <v>65</v>
      </c>
      <c r="G1411">
        <v>566</v>
      </c>
      <c r="H1411" t="s">
        <v>3218</v>
      </c>
      <c r="I1411">
        <v>2013</v>
      </c>
      <c r="J1411" t="s">
        <v>3219</v>
      </c>
      <c r="K1411" t="s">
        <v>3220</v>
      </c>
      <c r="L1411" t="s">
        <v>3221</v>
      </c>
      <c r="M1411" t="s">
        <v>3523</v>
      </c>
      <c r="N1411" t="s">
        <v>3524</v>
      </c>
      <c r="O1411" t="s">
        <v>3525</v>
      </c>
      <c r="P1411" t="s">
        <v>3532</v>
      </c>
      <c r="Q1411">
        <v>0</v>
      </c>
      <c r="R1411">
        <v>40.967416999999998</v>
      </c>
      <c r="S1411">
        <v>87.85</v>
      </c>
      <c r="T1411" t="s">
        <v>3533</v>
      </c>
      <c r="U1411" t="s">
        <v>3534</v>
      </c>
      <c r="V1411" t="s">
        <v>44</v>
      </c>
      <c r="Y1411">
        <v>2009</v>
      </c>
      <c r="Z1411">
        <v>4</v>
      </c>
      <c r="AA1411">
        <v>10</v>
      </c>
      <c r="AB1411"/>
      <c r="AC1411"/>
      <c r="AD1411"/>
      <c r="AG1411" t="s">
        <v>3535</v>
      </c>
      <c r="AH1411" t="s">
        <v>3536</v>
      </c>
      <c r="AI1411" t="s">
        <v>229</v>
      </c>
      <c r="AJ1411" t="s">
        <v>1460</v>
      </c>
      <c r="AK1411" t="s">
        <v>3531</v>
      </c>
      <c r="AL1411" t="b">
        <v>1</v>
      </c>
      <c r="AM1411" t="b">
        <v>0</v>
      </c>
      <c r="AP1411" t="s">
        <v>3631</v>
      </c>
      <c r="AQ1411" t="s">
        <v>3632</v>
      </c>
      <c r="AR1411" t="s">
        <v>3633</v>
      </c>
      <c r="AS1411" t="s">
        <v>3634</v>
      </c>
      <c r="AT1411" s="44" t="s">
        <v>229</v>
      </c>
      <c r="AU1411" t="s">
        <v>1460</v>
      </c>
      <c r="AV1411" t="s">
        <v>4668</v>
      </c>
      <c r="AW1411" t="s">
        <v>4668</v>
      </c>
      <c r="AX1411" t="s">
        <v>4670</v>
      </c>
      <c r="AY1411" t="s">
        <v>4668</v>
      </c>
      <c r="AZ1411" t="s">
        <v>4669</v>
      </c>
      <c r="BA1411" t="s">
        <v>3630</v>
      </c>
    </row>
    <row r="1412" spans="1:54" x14ac:dyDescent="0.45">
      <c r="A1412" s="1">
        <v>45746.764351851853</v>
      </c>
      <c r="B1412">
        <v>911269241</v>
      </c>
      <c r="C1412" t="s">
        <v>3567</v>
      </c>
      <c r="D1412">
        <v>5</v>
      </c>
      <c r="E1412" t="s">
        <v>1685</v>
      </c>
      <c r="G1412">
        <v>566</v>
      </c>
      <c r="H1412" t="s">
        <v>3218</v>
      </c>
      <c r="I1412">
        <v>2013</v>
      </c>
      <c r="J1412" t="s">
        <v>3219</v>
      </c>
      <c r="K1412" t="s">
        <v>3220</v>
      </c>
      <c r="L1412" t="s">
        <v>3221</v>
      </c>
      <c r="M1412" t="s">
        <v>39</v>
      </c>
      <c r="N1412" t="s">
        <v>3431</v>
      </c>
      <c r="O1412" t="s">
        <v>3415</v>
      </c>
      <c r="P1412" t="s">
        <v>3537</v>
      </c>
      <c r="Q1412">
        <v>0</v>
      </c>
      <c r="R1412">
        <v>43.984471999999997</v>
      </c>
      <c r="S1412">
        <v>79.417332999999999</v>
      </c>
      <c r="T1412" t="s">
        <v>3538</v>
      </c>
      <c r="U1412" t="s">
        <v>3539</v>
      </c>
      <c r="V1412" t="s">
        <v>44</v>
      </c>
      <c r="Y1412">
        <v>2010</v>
      </c>
      <c r="Z1412">
        <v>5</v>
      </c>
      <c r="AA1412">
        <v>2</v>
      </c>
      <c r="AB1412">
        <v>2010</v>
      </c>
      <c r="AC1412">
        <v>5</v>
      </c>
      <c r="AD1412">
        <v>3</v>
      </c>
      <c r="AG1412" t="s">
        <v>501</v>
      </c>
      <c r="AH1412" t="s">
        <v>3540</v>
      </c>
      <c r="AI1412" t="s">
        <v>229</v>
      </c>
      <c r="AJ1412" t="s">
        <v>1460</v>
      </c>
      <c r="AK1412" t="s">
        <v>3531</v>
      </c>
      <c r="AL1412" t="b">
        <v>1</v>
      </c>
      <c r="AM1412" t="b">
        <v>0</v>
      </c>
      <c r="AP1412" t="s">
        <v>3631</v>
      </c>
      <c r="AQ1412" t="s">
        <v>3632</v>
      </c>
      <c r="AR1412" t="s">
        <v>3633</v>
      </c>
      <c r="AS1412" t="s">
        <v>3634</v>
      </c>
      <c r="AT1412" s="44" t="s">
        <v>229</v>
      </c>
      <c r="AU1412" t="s">
        <v>1460</v>
      </c>
      <c r="AV1412" t="s">
        <v>4668</v>
      </c>
      <c r="AW1412" t="s">
        <v>4668</v>
      </c>
      <c r="AX1412" t="s">
        <v>4670</v>
      </c>
      <c r="AY1412" t="s">
        <v>4668</v>
      </c>
      <c r="AZ1412" t="s">
        <v>4669</v>
      </c>
      <c r="BA1412" t="s">
        <v>3630</v>
      </c>
    </row>
    <row r="1413" spans="1:54" x14ac:dyDescent="0.45">
      <c r="A1413" s="1">
        <v>45746.761111111111</v>
      </c>
      <c r="B1413">
        <v>911269241</v>
      </c>
      <c r="C1413" t="s">
        <v>3567</v>
      </c>
      <c r="D1413">
        <v>1</v>
      </c>
      <c r="E1413" t="s">
        <v>65</v>
      </c>
      <c r="G1413">
        <v>566</v>
      </c>
      <c r="H1413" t="s">
        <v>3218</v>
      </c>
      <c r="I1413">
        <v>2013</v>
      </c>
      <c r="J1413" t="s">
        <v>3219</v>
      </c>
      <c r="K1413" t="s">
        <v>3220</v>
      </c>
      <c r="L1413" t="s">
        <v>3221</v>
      </c>
      <c r="M1413" t="s">
        <v>39</v>
      </c>
      <c r="N1413" t="s">
        <v>3431</v>
      </c>
      <c r="O1413" t="s">
        <v>3415</v>
      </c>
      <c r="P1413" t="s">
        <v>3541</v>
      </c>
      <c r="Q1413">
        <v>0</v>
      </c>
      <c r="R1413">
        <v>44.009472000000002</v>
      </c>
      <c r="S1413">
        <v>79.345222000000007</v>
      </c>
      <c r="T1413" t="s">
        <v>3542</v>
      </c>
      <c r="U1413" t="s">
        <v>3543</v>
      </c>
      <c r="V1413" t="s">
        <v>44</v>
      </c>
      <c r="Y1413">
        <v>2010</v>
      </c>
      <c r="Z1413">
        <v>5</v>
      </c>
      <c r="AA1413">
        <v>1</v>
      </c>
      <c r="AB1413"/>
      <c r="AC1413"/>
      <c r="AD1413"/>
      <c r="AG1413" t="s">
        <v>501</v>
      </c>
      <c r="AH1413" t="s">
        <v>3544</v>
      </c>
      <c r="AI1413" t="s">
        <v>229</v>
      </c>
      <c r="AJ1413" t="s">
        <v>1460</v>
      </c>
      <c r="AK1413" t="s">
        <v>3531</v>
      </c>
      <c r="AL1413" t="b">
        <v>1</v>
      </c>
      <c r="AM1413" t="b">
        <v>0</v>
      </c>
      <c r="AP1413" t="s">
        <v>3631</v>
      </c>
      <c r="AQ1413" t="s">
        <v>3632</v>
      </c>
      <c r="AR1413" t="s">
        <v>3633</v>
      </c>
      <c r="AS1413" t="s">
        <v>3634</v>
      </c>
      <c r="AT1413" s="44" t="s">
        <v>229</v>
      </c>
      <c r="AU1413" t="s">
        <v>1460</v>
      </c>
      <c r="AV1413" t="s">
        <v>4668</v>
      </c>
      <c r="AW1413" t="s">
        <v>4668</v>
      </c>
      <c r="AX1413" t="s">
        <v>4670</v>
      </c>
      <c r="AY1413" t="s">
        <v>4668</v>
      </c>
      <c r="AZ1413" t="s">
        <v>4669</v>
      </c>
      <c r="BA1413" t="s">
        <v>3630</v>
      </c>
    </row>
    <row r="1414" spans="1:54" x14ac:dyDescent="0.45">
      <c r="A1414" s="1">
        <v>45746.754016203697</v>
      </c>
      <c r="B1414">
        <v>911269241</v>
      </c>
      <c r="C1414" t="s">
        <v>3567</v>
      </c>
      <c r="D1414">
        <v>5</v>
      </c>
      <c r="E1414" t="s">
        <v>3550</v>
      </c>
      <c r="G1414">
        <v>566</v>
      </c>
      <c r="H1414" t="s">
        <v>3218</v>
      </c>
      <c r="I1414">
        <v>2013</v>
      </c>
      <c r="J1414" t="s">
        <v>3219</v>
      </c>
      <c r="K1414" t="s">
        <v>3220</v>
      </c>
      <c r="L1414" t="s">
        <v>3221</v>
      </c>
      <c r="M1414" t="s">
        <v>39</v>
      </c>
      <c r="N1414" t="s">
        <v>3431</v>
      </c>
      <c r="O1414" t="s">
        <v>3297</v>
      </c>
      <c r="P1414" t="s">
        <v>3545</v>
      </c>
      <c r="Q1414">
        <v>0</v>
      </c>
      <c r="R1414">
        <v>43.931556</v>
      </c>
      <c r="S1414">
        <v>78.803027999999998</v>
      </c>
      <c r="T1414" t="s">
        <v>3546</v>
      </c>
      <c r="U1414" t="s">
        <v>3547</v>
      </c>
      <c r="V1414" t="s">
        <v>44</v>
      </c>
      <c r="Y1414">
        <v>2010</v>
      </c>
      <c r="Z1414">
        <v>4</v>
      </c>
      <c r="AA1414">
        <v>28</v>
      </c>
      <c r="AB1414"/>
      <c r="AC1414"/>
      <c r="AD1414"/>
      <c r="AE1414" t="s">
        <v>3449</v>
      </c>
      <c r="AG1414" t="s">
        <v>3548</v>
      </c>
      <c r="AH1414" t="s">
        <v>3549</v>
      </c>
      <c r="AI1414" t="s">
        <v>229</v>
      </c>
      <c r="AJ1414" t="s">
        <v>1460</v>
      </c>
      <c r="AK1414" t="s">
        <v>3531</v>
      </c>
      <c r="AL1414" t="b">
        <v>1</v>
      </c>
      <c r="AM1414" t="b">
        <v>0</v>
      </c>
      <c r="AP1414" t="s">
        <v>3631</v>
      </c>
      <c r="AQ1414" t="s">
        <v>3632</v>
      </c>
      <c r="AR1414" t="s">
        <v>3633</v>
      </c>
      <c r="AS1414" t="s">
        <v>3634</v>
      </c>
      <c r="AT1414" s="44" t="s">
        <v>229</v>
      </c>
      <c r="AU1414" t="s">
        <v>1460</v>
      </c>
      <c r="AV1414" t="s">
        <v>4668</v>
      </c>
      <c r="AW1414" t="s">
        <v>4668</v>
      </c>
      <c r="AX1414" t="s">
        <v>4670</v>
      </c>
      <c r="AY1414" t="s">
        <v>4668</v>
      </c>
      <c r="AZ1414" t="s">
        <v>4669</v>
      </c>
      <c r="BA1414" t="s">
        <v>3630</v>
      </c>
    </row>
    <row r="1415" spans="1:54" x14ac:dyDescent="0.45">
      <c r="A1415" s="1">
        <v>45746.747372685189</v>
      </c>
      <c r="B1415">
        <v>911269241</v>
      </c>
      <c r="C1415" t="s">
        <v>3567</v>
      </c>
      <c r="D1415">
        <v>2</v>
      </c>
      <c r="E1415" t="s">
        <v>86</v>
      </c>
      <c r="G1415">
        <v>566</v>
      </c>
      <c r="H1415" t="s">
        <v>3218</v>
      </c>
      <c r="I1415">
        <v>2013</v>
      </c>
      <c r="J1415" t="s">
        <v>3219</v>
      </c>
      <c r="K1415" t="s">
        <v>3220</v>
      </c>
      <c r="L1415" t="s">
        <v>3221</v>
      </c>
      <c r="M1415" t="s">
        <v>39</v>
      </c>
      <c r="N1415" t="s">
        <v>3431</v>
      </c>
      <c r="O1415" t="s">
        <v>3297</v>
      </c>
      <c r="P1415" t="s">
        <v>3551</v>
      </c>
      <c r="Q1415">
        <v>0</v>
      </c>
      <c r="R1415">
        <v>43.837417000000002</v>
      </c>
      <c r="S1415">
        <v>78.590999999999994</v>
      </c>
      <c r="T1415" t="s">
        <v>3299</v>
      </c>
      <c r="U1415" t="s">
        <v>3300</v>
      </c>
      <c r="V1415" t="s">
        <v>44</v>
      </c>
      <c r="Y1415">
        <v>2010</v>
      </c>
      <c r="Z1415">
        <v>4</v>
      </c>
      <c r="AA1415">
        <v>27</v>
      </c>
      <c r="AB1415"/>
      <c r="AC1415"/>
      <c r="AD1415"/>
      <c r="AE1415" t="s">
        <v>3301</v>
      </c>
      <c r="AG1415" t="s">
        <v>3548</v>
      </c>
      <c r="AH1415" t="s">
        <v>3302</v>
      </c>
      <c r="AI1415" t="s">
        <v>229</v>
      </c>
      <c r="AJ1415" t="s">
        <v>1460</v>
      </c>
      <c r="AK1415" t="s">
        <v>3531</v>
      </c>
      <c r="AL1415" t="b">
        <v>1</v>
      </c>
      <c r="AM1415" t="b">
        <v>0</v>
      </c>
      <c r="AP1415" t="s">
        <v>3631</v>
      </c>
      <c r="AQ1415" t="s">
        <v>3632</v>
      </c>
      <c r="AR1415" t="s">
        <v>3633</v>
      </c>
      <c r="AS1415" t="s">
        <v>3634</v>
      </c>
      <c r="AT1415" s="44" t="s">
        <v>229</v>
      </c>
      <c r="AU1415" t="s">
        <v>1460</v>
      </c>
      <c r="AV1415" t="s">
        <v>4668</v>
      </c>
      <c r="AW1415" t="s">
        <v>4668</v>
      </c>
      <c r="AX1415" t="s">
        <v>4670</v>
      </c>
      <c r="AY1415" t="s">
        <v>4668</v>
      </c>
      <c r="AZ1415" t="s">
        <v>4669</v>
      </c>
      <c r="BA1415" t="s">
        <v>3630</v>
      </c>
    </row>
    <row r="1416" spans="1:54" s="10" customFormat="1" x14ac:dyDescent="0.45">
      <c r="A1416" s="9">
        <v>45744.56659722222</v>
      </c>
      <c r="B1416" s="10">
        <v>412819044</v>
      </c>
      <c r="C1416" s="10" t="s">
        <v>3565</v>
      </c>
      <c r="D1416" s="10">
        <v>1</v>
      </c>
      <c r="E1416" s="10" t="s">
        <v>51</v>
      </c>
      <c r="G1416" s="10">
        <v>3905</v>
      </c>
      <c r="H1416" s="10" t="s">
        <v>1801</v>
      </c>
      <c r="I1416" s="10">
        <v>1994</v>
      </c>
      <c r="J1416" s="10" t="s">
        <v>3555</v>
      </c>
      <c r="K1416" s="10" t="s">
        <v>3556</v>
      </c>
      <c r="L1416" s="10" t="s">
        <v>3557</v>
      </c>
      <c r="M1416" s="10" t="s">
        <v>39</v>
      </c>
      <c r="N1416" s="10" t="s">
        <v>102</v>
      </c>
      <c r="O1416" s="10" t="s">
        <v>3552</v>
      </c>
      <c r="P1416" s="10" t="s">
        <v>3553</v>
      </c>
      <c r="Q1416" s="10">
        <v>0</v>
      </c>
      <c r="T1416" s="10" t="s">
        <v>3586</v>
      </c>
      <c r="U1416" s="10" t="s">
        <v>3587</v>
      </c>
      <c r="V1416" s="10" t="s">
        <v>106</v>
      </c>
      <c r="W1416" s="10" t="s">
        <v>3554</v>
      </c>
      <c r="Y1416" s="10">
        <v>1993</v>
      </c>
      <c r="Z1416" s="10">
        <v>6</v>
      </c>
      <c r="AG1416" s="10" t="s">
        <v>2219</v>
      </c>
      <c r="AI1416" s="10" t="s">
        <v>48</v>
      </c>
      <c r="AJ1416" s="10" t="s">
        <v>961</v>
      </c>
      <c r="AK1416" s="10" t="s">
        <v>2323</v>
      </c>
      <c r="AL1416" s="10" t="b">
        <v>1</v>
      </c>
      <c r="AM1416" s="10" t="b">
        <v>0</v>
      </c>
      <c r="AP1416" t="s">
        <v>3631</v>
      </c>
      <c r="AQ1416" t="s">
        <v>3632</v>
      </c>
      <c r="AR1416" t="s">
        <v>3633</v>
      </c>
      <c r="AS1416" t="s">
        <v>3634</v>
      </c>
      <c r="AT1416" s="44" t="s">
        <v>48</v>
      </c>
      <c r="AU1416" t="s">
        <v>961</v>
      </c>
      <c r="AV1416" t="s">
        <v>4671</v>
      </c>
      <c r="AW1416" t="s">
        <v>4671</v>
      </c>
      <c r="AX1416" t="s">
        <v>4673</v>
      </c>
      <c r="AY1416" t="s">
        <v>4671</v>
      </c>
      <c r="AZ1416" t="s">
        <v>4672</v>
      </c>
      <c r="BA1416" t="s">
        <v>3630</v>
      </c>
      <c r="BB1416"/>
    </row>
    <row r="1417" spans="1:54" s="10" customFormat="1" x14ac:dyDescent="0.45">
      <c r="A1417" s="9">
        <v>45744.556724537033</v>
      </c>
      <c r="B1417" s="10">
        <v>412819044</v>
      </c>
      <c r="C1417" s="10" t="s">
        <v>3565</v>
      </c>
      <c r="D1417" s="10">
        <v>3</v>
      </c>
      <c r="E1417" s="10" t="s">
        <v>846</v>
      </c>
      <c r="G1417" s="10">
        <v>3905</v>
      </c>
      <c r="H1417" s="10" t="s">
        <v>1801</v>
      </c>
      <c r="I1417" s="10">
        <v>1994</v>
      </c>
      <c r="J1417" s="10" t="s">
        <v>3555</v>
      </c>
      <c r="K1417" s="10" t="s">
        <v>3556</v>
      </c>
      <c r="L1417" s="10" t="s">
        <v>3557</v>
      </c>
      <c r="M1417" s="10" t="s">
        <v>39</v>
      </c>
      <c r="N1417" s="10" t="s">
        <v>178</v>
      </c>
      <c r="O1417" s="10" t="s">
        <v>674</v>
      </c>
      <c r="P1417" s="10" t="s">
        <v>596</v>
      </c>
      <c r="Q1417" s="10">
        <v>0</v>
      </c>
      <c r="R1417" s="10">
        <v>43.289437</v>
      </c>
      <c r="S1417" s="10">
        <v>76.994337999999999</v>
      </c>
      <c r="T1417" s="10" t="s">
        <v>765</v>
      </c>
      <c r="U1417" s="10" t="s">
        <v>766</v>
      </c>
      <c r="V1417" s="10" t="s">
        <v>106</v>
      </c>
      <c r="W1417" s="10" t="s">
        <v>3558</v>
      </c>
      <c r="Y1417" s="10">
        <v>1922</v>
      </c>
      <c r="AG1417" s="10" t="s">
        <v>653</v>
      </c>
      <c r="AI1417" s="10" t="s">
        <v>48</v>
      </c>
      <c r="AJ1417" s="10" t="s">
        <v>961</v>
      </c>
      <c r="AK1417" s="10" t="s">
        <v>962</v>
      </c>
      <c r="AL1417" s="10" t="b">
        <v>1</v>
      </c>
      <c r="AM1417" s="10" t="b">
        <v>0</v>
      </c>
      <c r="AP1417" t="s">
        <v>3631</v>
      </c>
      <c r="AQ1417" t="s">
        <v>3632</v>
      </c>
      <c r="AR1417" t="s">
        <v>3633</v>
      </c>
      <c r="AS1417" t="s">
        <v>3634</v>
      </c>
      <c r="AT1417" s="44" t="s">
        <v>48</v>
      </c>
      <c r="AU1417" t="s">
        <v>961</v>
      </c>
      <c r="AV1417" t="s">
        <v>3853</v>
      </c>
      <c r="AW1417" t="s">
        <v>3853</v>
      </c>
      <c r="AX1417" t="s">
        <v>3635</v>
      </c>
      <c r="AY1417" t="s">
        <v>3853</v>
      </c>
      <c r="AZ1417" t="s">
        <v>3854</v>
      </c>
      <c r="BA1417" t="s">
        <v>3630</v>
      </c>
      <c r="BB1417"/>
    </row>
    <row r="1418" spans="1:54" s="10" customFormat="1" x14ac:dyDescent="0.45">
      <c r="A1418" s="9">
        <v>45744.555671296301</v>
      </c>
      <c r="B1418" s="10">
        <v>412819044</v>
      </c>
      <c r="C1418" s="10" t="s">
        <v>3565</v>
      </c>
      <c r="D1418" s="10">
        <v>1</v>
      </c>
      <c r="E1418" s="10" t="s">
        <v>51</v>
      </c>
      <c r="G1418" s="10">
        <v>3905</v>
      </c>
      <c r="H1418" s="10" t="s">
        <v>1801</v>
      </c>
      <c r="I1418" s="10">
        <v>1994</v>
      </c>
      <c r="J1418" s="10" t="s">
        <v>3555</v>
      </c>
      <c r="K1418" s="10" t="s">
        <v>3556</v>
      </c>
      <c r="L1418" s="10" t="s">
        <v>3557</v>
      </c>
      <c r="M1418" s="10" t="s">
        <v>39</v>
      </c>
      <c r="N1418" s="10" t="s">
        <v>178</v>
      </c>
      <c r="O1418" s="10" t="s">
        <v>674</v>
      </c>
      <c r="P1418" s="10" t="s">
        <v>3559</v>
      </c>
      <c r="Q1418" s="10">
        <v>0</v>
      </c>
      <c r="T1418" s="10" t="s">
        <v>3588</v>
      </c>
      <c r="U1418" s="10" t="s">
        <v>3589</v>
      </c>
      <c r="V1418" s="10" t="s">
        <v>106</v>
      </c>
      <c r="W1418" s="10" t="s">
        <v>3558</v>
      </c>
      <c r="Y1418" s="10">
        <v>1992</v>
      </c>
      <c r="Z1418" s="10">
        <v>5</v>
      </c>
      <c r="AA1418" s="10">
        <v>22</v>
      </c>
      <c r="AG1418" s="10" t="s">
        <v>3560</v>
      </c>
      <c r="AI1418" s="10" t="s">
        <v>48</v>
      </c>
      <c r="AJ1418" s="10" t="s">
        <v>961</v>
      </c>
      <c r="AK1418" s="10" t="s">
        <v>962</v>
      </c>
      <c r="AL1418" s="10" t="b">
        <v>1</v>
      </c>
      <c r="AM1418" s="10" t="b">
        <v>0</v>
      </c>
      <c r="AP1418" t="s">
        <v>3631</v>
      </c>
      <c r="AQ1418" t="s">
        <v>3632</v>
      </c>
      <c r="AR1418" t="s">
        <v>3633</v>
      </c>
      <c r="AS1418" t="s">
        <v>3634</v>
      </c>
      <c r="AT1418" s="44" t="s">
        <v>48</v>
      </c>
      <c r="AU1418" t="s">
        <v>961</v>
      </c>
      <c r="AV1418" t="s">
        <v>3853</v>
      </c>
      <c r="AW1418" t="s">
        <v>3853</v>
      </c>
      <c r="AX1418" t="s">
        <v>3635</v>
      </c>
      <c r="AY1418" t="s">
        <v>3853</v>
      </c>
      <c r="AZ1418" t="s">
        <v>3854</v>
      </c>
      <c r="BA1418" t="s">
        <v>3630</v>
      </c>
      <c r="BB1418"/>
    </row>
    <row r="1419" spans="1:54" s="10" customFormat="1" x14ac:dyDescent="0.45">
      <c r="A1419" s="9">
        <v>45744.550937499997</v>
      </c>
      <c r="B1419" s="10">
        <v>412819044</v>
      </c>
      <c r="C1419" s="10" t="s">
        <v>3565</v>
      </c>
      <c r="D1419" s="10">
        <v>2</v>
      </c>
      <c r="E1419" s="10" t="s">
        <v>86</v>
      </c>
      <c r="G1419" s="10">
        <v>3905</v>
      </c>
      <c r="H1419" s="10" t="s">
        <v>1801</v>
      </c>
      <c r="I1419" s="10">
        <v>1994</v>
      </c>
      <c r="J1419" s="10" t="s">
        <v>3555</v>
      </c>
      <c r="K1419" s="10" t="s">
        <v>3556</v>
      </c>
      <c r="L1419" s="10" t="s">
        <v>3557</v>
      </c>
      <c r="M1419" s="10" t="s">
        <v>39</v>
      </c>
      <c r="N1419" s="10" t="s">
        <v>178</v>
      </c>
      <c r="O1419" s="10" t="s">
        <v>674</v>
      </c>
      <c r="P1419" s="10" t="s">
        <v>674</v>
      </c>
      <c r="Q1419" s="10">
        <v>0</v>
      </c>
      <c r="R1419" s="10">
        <v>43.289437</v>
      </c>
      <c r="S1419" s="10">
        <v>76.994337999999999</v>
      </c>
      <c r="T1419" s="10" t="s">
        <v>765</v>
      </c>
      <c r="U1419" s="10" t="s">
        <v>766</v>
      </c>
      <c r="V1419" s="10" t="s">
        <v>106</v>
      </c>
      <c r="W1419" s="10" t="s">
        <v>3561</v>
      </c>
      <c r="Y1419" s="10">
        <v>1992</v>
      </c>
      <c r="Z1419" s="10">
        <v>5</v>
      </c>
      <c r="AA1419" s="10">
        <v>6</v>
      </c>
      <c r="AG1419" s="10" t="s">
        <v>613</v>
      </c>
      <c r="AI1419" s="10" t="s">
        <v>48</v>
      </c>
      <c r="AJ1419" s="10" t="s">
        <v>961</v>
      </c>
      <c r="AK1419" s="10" t="s">
        <v>962</v>
      </c>
      <c r="AL1419" s="10" t="b">
        <v>1</v>
      </c>
      <c r="AM1419" s="10" t="b">
        <v>0</v>
      </c>
      <c r="AP1419" t="s">
        <v>3631</v>
      </c>
      <c r="AQ1419" t="s">
        <v>3632</v>
      </c>
      <c r="AR1419" t="s">
        <v>3633</v>
      </c>
      <c r="AS1419" t="s">
        <v>3634</v>
      </c>
      <c r="AT1419" s="44" t="s">
        <v>48</v>
      </c>
      <c r="AU1419" t="s">
        <v>961</v>
      </c>
      <c r="AV1419" t="s">
        <v>3853</v>
      </c>
      <c r="AW1419" t="s">
        <v>3853</v>
      </c>
      <c r="AX1419" t="s">
        <v>3635</v>
      </c>
      <c r="AY1419" t="s">
        <v>3853</v>
      </c>
      <c r="AZ1419" t="s">
        <v>3854</v>
      </c>
      <c r="BA1419" t="s">
        <v>3630</v>
      </c>
      <c r="BB1419"/>
    </row>
    <row r="1420" spans="1:54" s="10" customFormat="1" x14ac:dyDescent="0.45">
      <c r="A1420" s="9">
        <v>45744.511828703697</v>
      </c>
      <c r="B1420" s="10">
        <v>412819044</v>
      </c>
      <c r="C1420" s="10" t="s">
        <v>3565</v>
      </c>
      <c r="D1420" s="10">
        <v>1</v>
      </c>
      <c r="E1420" s="10" t="s">
        <v>51</v>
      </c>
      <c r="G1420" s="10">
        <v>3905</v>
      </c>
      <c r="H1420" s="10" t="s">
        <v>1801</v>
      </c>
      <c r="I1420" s="10">
        <v>1994</v>
      </c>
      <c r="J1420" s="10" t="s">
        <v>3555</v>
      </c>
      <c r="K1420" s="10" t="s">
        <v>3556</v>
      </c>
      <c r="L1420" s="10" t="s">
        <v>3557</v>
      </c>
      <c r="M1420" s="10" t="s">
        <v>39</v>
      </c>
      <c r="N1420" s="10" t="s">
        <v>178</v>
      </c>
      <c r="O1420" s="10" t="s">
        <v>3562</v>
      </c>
      <c r="P1420" s="10" t="s">
        <v>3563</v>
      </c>
      <c r="Q1420" s="10">
        <v>0</v>
      </c>
      <c r="R1420" s="10">
        <v>43.216700000000003</v>
      </c>
      <c r="S1420" s="10">
        <v>77.332400000000007</v>
      </c>
      <c r="T1420" s="10" t="s">
        <v>1506</v>
      </c>
      <c r="U1420" s="10" t="s">
        <v>1507</v>
      </c>
      <c r="V1420" s="10" t="s">
        <v>106</v>
      </c>
      <c r="Y1420" s="10">
        <v>1986</v>
      </c>
      <c r="Z1420" s="10">
        <v>8</v>
      </c>
      <c r="AA1420" s="10">
        <v>26</v>
      </c>
      <c r="AG1420" s="10" t="s">
        <v>2424</v>
      </c>
      <c r="AI1420" s="10" t="s">
        <v>48</v>
      </c>
      <c r="AJ1420" s="10" t="s">
        <v>759</v>
      </c>
      <c r="AK1420" s="10" t="s">
        <v>3564</v>
      </c>
      <c r="AL1420" s="10" t="b">
        <v>1</v>
      </c>
      <c r="AM1420" s="10" t="b">
        <v>1</v>
      </c>
      <c r="AN1420" s="10" t="s">
        <v>165</v>
      </c>
      <c r="AP1420" t="s">
        <v>3631</v>
      </c>
      <c r="AQ1420" t="s">
        <v>3632</v>
      </c>
      <c r="AR1420" t="s">
        <v>3633</v>
      </c>
      <c r="AS1420" t="s">
        <v>3634</v>
      </c>
      <c r="AT1420" s="44" t="s">
        <v>48</v>
      </c>
      <c r="AU1420" t="s">
        <v>759</v>
      </c>
      <c r="AV1420" t="s">
        <v>4674</v>
      </c>
      <c r="AW1420" t="s">
        <v>4674</v>
      </c>
      <c r="AX1420" t="s">
        <v>4673</v>
      </c>
      <c r="AY1420" t="s">
        <v>4674</v>
      </c>
      <c r="AZ1420" t="s">
        <v>4675</v>
      </c>
      <c r="BA1420" t="s">
        <v>3630</v>
      </c>
      <c r="BB1420"/>
    </row>
  </sheetData>
  <autoFilter ref="A2:BC1420" xr:uid="{A4E8D52D-BF37-4DD9-97E1-DB41872AB74F}"/>
  <mergeCells count="7">
    <mergeCell ref="AI1:AO1"/>
    <mergeCell ref="AP1:BB1"/>
    <mergeCell ref="A1:F1"/>
    <mergeCell ref="G1:L1"/>
    <mergeCell ref="M1:Q1"/>
    <mergeCell ref="R1:X1"/>
    <mergeCell ref="Y1:AH1"/>
  </mergeCells>
  <conditionalFormatting sqref="BF1:BH1048576">
    <cfRule type="containsText" dxfId="337" priority="1" operator="containsText" text="DEL">
      <formula>NOT(ISERROR(SEARCH("DEL",BF1)))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3F8-D99A-4858-90FE-BFFCB05C57A3}">
  <dimension ref="A1:CL1757"/>
  <sheetViews>
    <sheetView tabSelected="1" zoomScale="115" zoomScaleNormal="115" workbookViewId="0">
      <pane ySplit="2" topLeftCell="A3" activePane="bottomLeft" state="frozen"/>
      <selection pane="bottomLeft" activeCell="H8" sqref="H8"/>
    </sheetView>
  </sheetViews>
  <sheetFormatPr defaultColWidth="8.796875" defaultRowHeight="14.25" x14ac:dyDescent="0.45"/>
  <cols>
    <col min="1" max="1" width="23.9296875" bestFit="1" customWidth="1"/>
    <col min="2" max="2" width="11.06640625" customWidth="1"/>
    <col min="3" max="3" width="7.796875" bestFit="1" customWidth="1"/>
    <col min="4" max="4" width="6.796875" customWidth="1"/>
    <col min="5" max="5" width="14" style="44" customWidth="1"/>
    <col min="6" max="6" width="12.796875" customWidth="1"/>
    <col min="7" max="7" width="10" customWidth="1"/>
    <col min="8" max="8" width="27.53125" customWidth="1"/>
    <col min="9" max="9" width="7.46484375" customWidth="1"/>
    <col min="10" max="10" width="17.46484375" customWidth="1"/>
    <col min="11" max="11" width="17.86328125" customWidth="1"/>
    <col min="12" max="12" width="10.53125" customWidth="1"/>
    <col min="13" max="13" width="16.53125" customWidth="1"/>
    <col min="14" max="14" width="29.53125" customWidth="1"/>
    <col min="15" max="15" width="27.46484375" customWidth="1"/>
    <col min="16" max="16" width="12.06640625" customWidth="1"/>
    <col min="17" max="17" width="16.33203125" customWidth="1"/>
    <col min="18" max="19" width="11.06640625" style="85" customWidth="1"/>
    <col min="20" max="21" width="14.33203125" customWidth="1"/>
    <col min="22" max="22" width="12.59765625" customWidth="1"/>
    <col min="23" max="23" width="11" customWidth="1"/>
    <col min="24" max="24" width="13.46484375" customWidth="1"/>
    <col min="25" max="25" width="10" style="4" customWidth="1"/>
    <col min="26" max="30" width="10.796875" style="4" customWidth="1"/>
    <col min="31" max="31" width="21.73046875" customWidth="1"/>
    <col min="32" max="32" width="15.19921875" customWidth="1"/>
    <col min="33" max="33" width="49.53125" customWidth="1"/>
    <col min="34" max="34" width="14.06640625" customWidth="1"/>
    <col min="35" max="35" width="15.796875" customWidth="1"/>
    <col min="36" max="36" width="16.06640625" customWidth="1"/>
    <col min="37" max="37" width="12.59765625" customWidth="1"/>
    <col min="38" max="38" width="10.33203125" customWidth="1"/>
    <col min="39" max="39" width="17.9296875" customWidth="1"/>
    <col min="40" max="40" width="18" customWidth="1"/>
    <col min="41" max="41" width="8.06640625" customWidth="1"/>
    <col min="42" max="42" width="10.6640625" style="72" customWidth="1"/>
    <col min="43" max="43" width="12.86328125" customWidth="1"/>
    <col min="44" max="45" width="18" customWidth="1"/>
    <col min="46" max="46" width="5.19921875" style="44" customWidth="1"/>
    <col min="47" max="48" width="8.796875" style="44" customWidth="1"/>
    <col min="49" max="49" width="15.59765625" customWidth="1"/>
    <col min="50" max="50" width="13.53125" style="72" customWidth="1"/>
    <col min="51" max="51" width="38.53125" customWidth="1"/>
    <col min="52" max="52" width="10.9296875" customWidth="1"/>
    <col min="53" max="53" width="13.9296875" style="44" customWidth="1"/>
    <col min="54" max="54" width="10.06640625" style="44" customWidth="1"/>
    <col min="55" max="57" width="12.46484375" style="44" customWidth="1"/>
    <col min="58" max="58" width="10.9296875" customWidth="1"/>
    <col min="59" max="59" width="18" customWidth="1"/>
    <col min="60" max="60" width="5.46484375" customWidth="1"/>
    <col min="61" max="61" width="18" customWidth="1"/>
    <col min="62" max="62" width="60.3984375" customWidth="1"/>
    <col min="63" max="64" width="25.73046875" customWidth="1"/>
    <col min="65" max="65" width="18" style="85" customWidth="1"/>
    <col min="66" max="71" width="18" customWidth="1"/>
    <col min="72" max="72" width="7.9296875" customWidth="1"/>
    <col min="73" max="76" width="26.46484375" customWidth="1"/>
    <col min="77" max="77" width="12.59765625" style="44" customWidth="1"/>
    <col min="78" max="79" width="26.46484375" customWidth="1"/>
    <col min="80" max="80" width="17.9296875" style="44" customWidth="1"/>
    <col min="81" max="81" width="23.46484375" customWidth="1"/>
    <col min="82" max="82" width="26.46484375" customWidth="1"/>
    <col min="83" max="83" width="31.9296875" customWidth="1"/>
    <col min="84" max="84" width="8.9296875" customWidth="1"/>
    <col min="85" max="85" width="26.46484375" customWidth="1"/>
    <col min="86" max="86" width="15.06640625" customWidth="1"/>
    <col min="87" max="87" width="13" customWidth="1"/>
    <col min="88" max="88" width="15.3984375" customWidth="1"/>
    <col min="90" max="90" width="31" bestFit="1" customWidth="1"/>
  </cols>
  <sheetData>
    <row r="1" spans="1:88" s="43" customFormat="1" ht="14.65" x14ac:dyDescent="0.5">
      <c r="A1" s="107" t="s">
        <v>3569</v>
      </c>
      <c r="B1" s="107"/>
      <c r="C1" s="107"/>
      <c r="D1" s="107"/>
      <c r="E1" s="114"/>
      <c r="F1" s="107"/>
      <c r="G1" s="108" t="s">
        <v>3570</v>
      </c>
      <c r="H1" s="108"/>
      <c r="I1" s="108"/>
      <c r="J1" s="108"/>
      <c r="K1" s="108"/>
      <c r="L1" s="108"/>
      <c r="M1" s="109" t="s">
        <v>3572</v>
      </c>
      <c r="N1" s="109"/>
      <c r="O1" s="109"/>
      <c r="P1" s="109"/>
      <c r="Q1" s="109"/>
      <c r="R1" s="110" t="s">
        <v>3573</v>
      </c>
      <c r="S1" s="110"/>
      <c r="T1" s="110"/>
      <c r="U1" s="110"/>
      <c r="V1" s="110"/>
      <c r="W1" s="110"/>
      <c r="X1" s="110"/>
      <c r="Y1" s="108" t="s">
        <v>3574</v>
      </c>
      <c r="Z1" s="108"/>
      <c r="AA1" s="108"/>
      <c r="AB1" s="108"/>
      <c r="AC1" s="108"/>
      <c r="AD1" s="108"/>
      <c r="AE1" s="108"/>
      <c r="AF1" s="108"/>
      <c r="AG1" s="108"/>
      <c r="AH1" s="111" t="s">
        <v>4678</v>
      </c>
      <c r="AI1" s="111"/>
      <c r="AJ1" s="111"/>
      <c r="AK1" s="111"/>
      <c r="AL1" s="111"/>
      <c r="AM1" s="111"/>
      <c r="AN1" s="111"/>
      <c r="AO1"/>
      <c r="AP1" s="72"/>
      <c r="AQ1"/>
      <c r="AR1"/>
      <c r="AS1"/>
      <c r="AT1" s="44"/>
      <c r="AU1" s="55"/>
      <c r="AV1" s="55"/>
      <c r="AX1" s="72"/>
      <c r="AY1"/>
      <c r="AZ1"/>
      <c r="BA1" s="55"/>
      <c r="BB1" s="55"/>
      <c r="BC1" s="55"/>
      <c r="BD1" s="55"/>
      <c r="BE1" s="55"/>
      <c r="BF1"/>
      <c r="BG1"/>
      <c r="BJ1" s="50"/>
      <c r="BK1" s="50"/>
      <c r="BL1" s="50"/>
      <c r="BM1" s="86"/>
      <c r="BN1" s="50"/>
      <c r="BO1" s="53"/>
      <c r="BR1" s="50"/>
      <c r="BS1" s="50"/>
      <c r="BT1" s="106" t="s">
        <v>4679</v>
      </c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51"/>
      <c r="CH1" s="51"/>
      <c r="CI1" s="51"/>
    </row>
    <row r="2" spans="1:88" x14ac:dyDescent="0.45">
      <c r="A2" s="2" t="s">
        <v>0</v>
      </c>
      <c r="B2" s="2" t="s">
        <v>28</v>
      </c>
      <c r="C2" s="2" t="s">
        <v>3566</v>
      </c>
      <c r="D2" s="2" t="s">
        <v>25</v>
      </c>
      <c r="E2" s="56" t="s">
        <v>26</v>
      </c>
      <c r="F2" s="2" t="s">
        <v>27</v>
      </c>
      <c r="G2" s="2" t="s">
        <v>1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2</v>
      </c>
      <c r="N2" s="2" t="s">
        <v>3</v>
      </c>
      <c r="O2" s="2" t="s">
        <v>4</v>
      </c>
      <c r="P2" s="2" t="s">
        <v>5</v>
      </c>
      <c r="Q2" s="2" t="s">
        <v>33</v>
      </c>
      <c r="R2" s="87" t="s">
        <v>6</v>
      </c>
      <c r="S2" s="87" t="s">
        <v>7</v>
      </c>
      <c r="T2" s="2" t="s">
        <v>8</v>
      </c>
      <c r="U2" s="2" t="s">
        <v>9</v>
      </c>
      <c r="V2" s="2" t="s">
        <v>10</v>
      </c>
      <c r="W2" s="2" t="s">
        <v>11</v>
      </c>
      <c r="X2" s="2" t="s">
        <v>29</v>
      </c>
      <c r="Y2" s="2" t="s">
        <v>12</v>
      </c>
      <c r="Z2" s="2" t="s">
        <v>13</v>
      </c>
      <c r="AA2" s="2" t="s">
        <v>14</v>
      </c>
      <c r="AB2" s="2" t="s">
        <v>30</v>
      </c>
      <c r="AC2" s="2" t="s">
        <v>31</v>
      </c>
      <c r="AD2" s="2" t="s">
        <v>32</v>
      </c>
      <c r="AE2" s="2" t="s">
        <v>15</v>
      </c>
      <c r="AF2" s="2" t="s">
        <v>3571</v>
      </c>
      <c r="AG2" s="2" t="s">
        <v>17</v>
      </c>
      <c r="AH2" s="2" t="s">
        <v>18</v>
      </c>
      <c r="AI2" s="2" t="s">
        <v>19</v>
      </c>
      <c r="AJ2" s="2" t="s">
        <v>20</v>
      </c>
      <c r="AK2" s="2" t="s">
        <v>21</v>
      </c>
      <c r="AL2" s="2" t="s">
        <v>22</v>
      </c>
      <c r="AM2" s="2" t="s">
        <v>23</v>
      </c>
      <c r="AN2" s="2" t="s">
        <v>24</v>
      </c>
      <c r="AO2" s="49" t="s">
        <v>4952</v>
      </c>
      <c r="AP2" s="71" t="s">
        <v>4955</v>
      </c>
      <c r="AQ2" s="49" t="s">
        <v>4951</v>
      </c>
      <c r="AR2" s="105" t="s">
        <v>5005</v>
      </c>
      <c r="AS2" s="71" t="s">
        <v>5009</v>
      </c>
      <c r="AT2" s="71" t="s">
        <v>5006</v>
      </c>
      <c r="AU2" s="71" t="s">
        <v>5007</v>
      </c>
      <c r="AV2" s="71" t="s">
        <v>5008</v>
      </c>
      <c r="AW2" s="77" t="s">
        <v>4954</v>
      </c>
      <c r="AX2" s="71" t="s">
        <v>4953</v>
      </c>
      <c r="AY2" s="71" t="s">
        <v>5010</v>
      </c>
      <c r="AZ2" s="49" t="s">
        <v>4903</v>
      </c>
      <c r="BA2" s="56" t="s">
        <v>4904</v>
      </c>
      <c r="BB2" s="56" t="s">
        <v>4905</v>
      </c>
      <c r="BC2" s="56" t="s">
        <v>4907</v>
      </c>
      <c r="BD2" s="56" t="s">
        <v>4906</v>
      </c>
      <c r="BE2" s="56" t="s">
        <v>4908</v>
      </c>
      <c r="BF2" s="49" t="s">
        <v>4882</v>
      </c>
      <c r="BG2" s="2" t="s">
        <v>4883</v>
      </c>
      <c r="BH2" s="2" t="s">
        <v>4885</v>
      </c>
      <c r="BI2" s="2" t="s">
        <v>4884</v>
      </c>
      <c r="BJ2" s="2" t="s">
        <v>4886</v>
      </c>
      <c r="BK2" s="2" t="s">
        <v>4894</v>
      </c>
      <c r="BL2" s="2" t="s">
        <v>4887</v>
      </c>
      <c r="BM2" s="87" t="s">
        <v>4888</v>
      </c>
      <c r="BN2" s="2" t="s">
        <v>4889</v>
      </c>
      <c r="BO2" s="2" t="s">
        <v>4890</v>
      </c>
      <c r="BP2" s="2" t="s">
        <v>4891</v>
      </c>
      <c r="BQ2" s="2" t="s">
        <v>4892</v>
      </c>
      <c r="BR2" s="2" t="s">
        <v>4899</v>
      </c>
      <c r="BS2" s="2" t="s">
        <v>4900</v>
      </c>
      <c r="BT2" s="49" t="s">
        <v>4766</v>
      </c>
      <c r="BU2" s="39" t="s">
        <v>3617</v>
      </c>
      <c r="BV2" s="39" t="s">
        <v>3618</v>
      </c>
      <c r="BW2" s="39" t="s">
        <v>3619</v>
      </c>
      <c r="BX2" s="39" t="s">
        <v>3620</v>
      </c>
      <c r="BY2" s="46" t="s">
        <v>3621</v>
      </c>
      <c r="BZ2" s="39" t="s">
        <v>3622</v>
      </c>
      <c r="CA2" s="39" t="s">
        <v>3623</v>
      </c>
      <c r="CB2" s="46" t="s">
        <v>3624</v>
      </c>
      <c r="CC2" s="39" t="s">
        <v>3625</v>
      </c>
      <c r="CD2" s="39" t="s">
        <v>3611</v>
      </c>
      <c r="CE2" s="39" t="s">
        <v>3612</v>
      </c>
      <c r="CF2" s="39" t="s">
        <v>3616</v>
      </c>
      <c r="CG2" s="39" t="s">
        <v>5047</v>
      </c>
      <c r="CH2" t="s">
        <v>4880</v>
      </c>
      <c r="CI2" t="s">
        <v>4881</v>
      </c>
      <c r="CJ2" s="39" t="s">
        <v>4684</v>
      </c>
    </row>
    <row r="3" spans="1:88" x14ac:dyDescent="0.45">
      <c r="A3" s="1">
        <v>45789.295208333337</v>
      </c>
      <c r="B3">
        <v>911269241</v>
      </c>
      <c r="C3" t="s">
        <v>4896</v>
      </c>
      <c r="D3">
        <v>1</v>
      </c>
      <c r="E3" s="4" t="s">
        <v>51</v>
      </c>
      <c r="F3" t="s">
        <v>52</v>
      </c>
      <c r="G3">
        <v>5342</v>
      </c>
      <c r="H3" s="44" t="s">
        <v>53</v>
      </c>
      <c r="I3">
        <v>2023</v>
      </c>
      <c r="J3" t="s">
        <v>54</v>
      </c>
      <c r="K3" t="s">
        <v>55</v>
      </c>
      <c r="L3" t="s">
        <v>56</v>
      </c>
      <c r="M3" t="s">
        <v>39</v>
      </c>
      <c r="O3" t="s">
        <v>41</v>
      </c>
      <c r="Q3" t="str">
        <f>IF(LEN(P3)&gt;0,P3,"")</f>
        <v/>
      </c>
      <c r="R3" s="85">
        <v>44.911943999999998</v>
      </c>
      <c r="S3" s="85">
        <v>76.482777999999996</v>
      </c>
      <c r="T3" t="s">
        <v>42</v>
      </c>
      <c r="U3" t="s">
        <v>43</v>
      </c>
      <c r="V3" s="54" t="s">
        <v>44</v>
      </c>
      <c r="W3" t="s">
        <v>45</v>
      </c>
      <c r="Y3">
        <v>2022</v>
      </c>
      <c r="Z3">
        <v>5</v>
      </c>
      <c r="AA3">
        <v>24</v>
      </c>
      <c r="AB3"/>
      <c r="AC3"/>
      <c r="AD3"/>
      <c r="AF3" t="s">
        <v>46</v>
      </c>
      <c r="AG3" s="60" t="s">
        <v>47</v>
      </c>
      <c r="AH3" t="s">
        <v>48</v>
      </c>
      <c r="AI3" t="s">
        <v>49</v>
      </c>
      <c r="AJ3" t="s">
        <v>50</v>
      </c>
      <c r="AK3" t="b">
        <v>1</v>
      </c>
      <c r="AL3" t="b">
        <v>0</v>
      </c>
      <c r="AO3" s="49" t="s">
        <v>4952</v>
      </c>
      <c r="AP3" s="73"/>
      <c r="AQ3" s="49" t="s">
        <v>4951</v>
      </c>
      <c r="AR3" s="76" t="s">
        <v>5011</v>
      </c>
      <c r="AS3" s="73" t="s">
        <v>5012</v>
      </c>
      <c r="AT3" s="73">
        <f>D3</f>
        <v>1</v>
      </c>
      <c r="AU3" s="112" t="s">
        <v>5383</v>
      </c>
      <c r="AV3" s="44" t="s">
        <v>5380</v>
      </c>
      <c r="AW3" t="s">
        <v>5024</v>
      </c>
      <c r="AX3" t="s">
        <v>52</v>
      </c>
      <c r="AY3" s="73" t="str">
        <f>H3&amp;" "&amp;I3&amp;". "&amp;J3&amp;" // "&amp;K3</f>
        <v>Logunov D.V. 2023. On the jumping spiders (Araneae: Salticidae) from Iran collected by Antoine Senglet (1927–2015) // Arachnology. Vol. 19. No. 4. P. 732-768.</v>
      </c>
      <c r="AZ3" s="49" t="s">
        <v>4903</v>
      </c>
      <c r="BA3" s="58" t="str">
        <f>Y3&amp;"-"&amp;IF(Z3&lt;10,"0"&amp;Z3,Z3)&amp;"-"&amp;IF(AA3&lt;10,"0"&amp;AA3,AA3)</f>
        <v>2022-05-24</v>
      </c>
      <c r="BB3" s="44" t="str">
        <f>Y3&amp;IF(Z3&lt;&gt;0,"-"&amp;Z3,"")&amp;IF(AA3&lt;&gt;0,"-"&amp;AA3,"")&amp;IF(AB3&lt;&gt;0,"/"&amp;AB3,"")&amp;IF(AC3&lt;&gt;0,"-"&amp;AC3,"")&amp;IF(AD3&lt;&gt;0,"-"&amp;AD3,"")</f>
        <v>2022-5-24</v>
      </c>
      <c r="BE3" t="s">
        <v>47</v>
      </c>
      <c r="BF3" s="49" t="s">
        <v>4882</v>
      </c>
      <c r="BG3" t="s">
        <v>4893</v>
      </c>
      <c r="BH3" s="40" t="s">
        <v>5050</v>
      </c>
      <c r="BI3" t="s">
        <v>39</v>
      </c>
      <c r="BJ3" t="str">
        <f>O3</f>
        <v>Balkhash District</v>
      </c>
      <c r="BK3" t="str">
        <f>T3&amp;" N; "&amp;U3&amp;" E"</f>
        <v>44°54'43" N; 76°28'58" E</v>
      </c>
      <c r="BL3" t="s">
        <v>5068</v>
      </c>
      <c r="BM3" s="85" t="s">
        <v>5069</v>
      </c>
      <c r="BN3" t="s">
        <v>4895</v>
      </c>
      <c r="BP3" t="str">
        <f>IF(V3="original",H3,IF(V3="volunteer",C3,"Nekhaeva A.A."))</f>
        <v>Logunov D.V.</v>
      </c>
      <c r="BQ3">
        <f>IF(V3="original",I3,IF(V3="volunteer",YEAR(A3)&amp;"-"&amp;IF(MONTH(A3)&lt;10,"0"&amp;MONTH(A3),MONTH(A3))&amp;"-"&amp;IF(DAY(A3)&lt;10,"0"&amp;DAY(A3),DAY(A3)),"__2025-05-15"))</f>
        <v>2023</v>
      </c>
      <c r="BR3">
        <v>390</v>
      </c>
      <c r="BS3">
        <v>390</v>
      </c>
      <c r="BT3" s="49" t="s">
        <v>4766</v>
      </c>
      <c r="BU3" t="s">
        <v>3631</v>
      </c>
      <c r="BV3" t="s">
        <v>3632</v>
      </c>
      <c r="BW3" t="s">
        <v>3633</v>
      </c>
      <c r="BX3" t="s">
        <v>3634</v>
      </c>
      <c r="BY3" s="44" t="s">
        <v>48</v>
      </c>
      <c r="BZ3" t="s">
        <v>49</v>
      </c>
      <c r="CA3" t="s">
        <v>3626</v>
      </c>
      <c r="CB3" s="44" t="s">
        <v>3626</v>
      </c>
      <c r="CC3" t="s">
        <v>4859</v>
      </c>
      <c r="CD3" t="s">
        <v>3626</v>
      </c>
      <c r="CE3" t="s">
        <v>3627</v>
      </c>
      <c r="CF3" t="s">
        <v>3630</v>
      </c>
      <c r="CH3" t="str">
        <f>H3</f>
        <v>Logunov D.V.</v>
      </c>
      <c r="CI3">
        <f t="shared" ref="CI3:CI66" si="0">I3</f>
        <v>2023</v>
      </c>
    </row>
    <row r="4" spans="1:88" x14ac:dyDescent="0.45">
      <c r="A4" s="1">
        <v>45789.292928240742</v>
      </c>
      <c r="B4">
        <v>911269241</v>
      </c>
      <c r="C4" t="s">
        <v>4896</v>
      </c>
      <c r="D4">
        <v>1</v>
      </c>
      <c r="E4" s="4" t="s">
        <v>65</v>
      </c>
      <c r="F4" t="s">
        <v>52</v>
      </c>
      <c r="G4">
        <v>5342</v>
      </c>
      <c r="H4" s="44" t="s">
        <v>53</v>
      </c>
      <c r="I4">
        <v>2023</v>
      </c>
      <c r="J4" t="s">
        <v>54</v>
      </c>
      <c r="K4" t="s">
        <v>55</v>
      </c>
      <c r="L4" t="s">
        <v>56</v>
      </c>
      <c r="M4" t="s">
        <v>39</v>
      </c>
      <c r="P4" t="s">
        <v>57</v>
      </c>
      <c r="Q4" t="str">
        <f t="shared" ref="Q4:Q67" si="1">IF(LEN(P4)&gt;0,P4,"")</f>
        <v>valley of Koibyn river</v>
      </c>
      <c r="R4" s="85">
        <v>44.133333</v>
      </c>
      <c r="S4" s="85">
        <v>79.516666999999998</v>
      </c>
      <c r="T4" t="s">
        <v>58</v>
      </c>
      <c r="U4" t="s">
        <v>59</v>
      </c>
      <c r="V4" s="54" t="s">
        <v>44</v>
      </c>
      <c r="W4" t="s">
        <v>60</v>
      </c>
      <c r="Y4">
        <v>2016</v>
      </c>
      <c r="Z4">
        <v>6</v>
      </c>
      <c r="AA4">
        <v>29</v>
      </c>
      <c r="AB4">
        <v>2016</v>
      </c>
      <c r="AC4">
        <v>6</v>
      </c>
      <c r="AD4">
        <v>30</v>
      </c>
      <c r="AE4" t="s">
        <v>61</v>
      </c>
      <c r="AF4" t="s">
        <v>62</v>
      </c>
      <c r="AH4" t="s">
        <v>48</v>
      </c>
      <c r="AI4" t="s">
        <v>63</v>
      </c>
      <c r="AJ4" t="s">
        <v>64</v>
      </c>
      <c r="AK4" t="b">
        <v>1</v>
      </c>
      <c r="AL4" t="b">
        <v>0</v>
      </c>
      <c r="AO4" s="49" t="s">
        <v>4952</v>
      </c>
      <c r="AP4" s="73"/>
      <c r="AQ4" s="49" t="s">
        <v>4951</v>
      </c>
      <c r="AR4" s="76" t="s">
        <v>5011</v>
      </c>
      <c r="AS4" s="73" t="s">
        <v>5012</v>
      </c>
      <c r="AT4" s="73">
        <f t="shared" ref="AT4:AT67" si="2">D4</f>
        <v>1</v>
      </c>
      <c r="AU4" s="112" t="s">
        <v>5384</v>
      </c>
      <c r="AV4" s="44" t="s">
        <v>5380</v>
      </c>
      <c r="AW4" t="s">
        <v>249</v>
      </c>
      <c r="AX4" t="s">
        <v>52</v>
      </c>
      <c r="AY4" s="73" t="str">
        <f t="shared" ref="AY4:AY67" si="3">H4&amp;" "&amp;I4&amp;". "&amp;J4&amp;" // "&amp;K4</f>
        <v>Logunov D.V. 2023. On the jumping spiders (Araneae: Salticidae) from Iran collected by Antoine Senglet (1927–2015) // Arachnology. Vol. 19. No. 4. P. 732-768.</v>
      </c>
      <c r="AZ4" s="49" t="s">
        <v>4903</v>
      </c>
      <c r="BA4" s="58" t="str">
        <f>Y4&amp;"-"&amp;IF(Z4&lt;10,"0"&amp;Z4,Z4)&amp;"-"&amp;IF(AA4&lt;10,"0"&amp;AA4,AA4)&amp;"/"&amp;IF(AD4&lt;10,"0"&amp;AD4,AD4)</f>
        <v>2016-06-29/30</v>
      </c>
      <c r="BB4" s="44" t="str">
        <f>Y4&amp;IF(Z4&lt;&gt;0,"-"&amp;Z4,"")&amp;IF(AA4&lt;&gt;0,"-"&amp;AA4,"")&amp;IF(AB4&lt;&gt;0,"/"&amp;AB4,"")&amp;IF(AC4&lt;&gt;0,"-"&amp;AC4,"")&amp;IF(AD4&lt;&gt;0,"-"&amp;AD4,"")</f>
        <v>2016-6-29/2016-6-30</v>
      </c>
      <c r="BC4" s="44" t="str">
        <f t="shared" ref="BC4:BC10" si="4">AE4</f>
        <v>clay desert with Haloxylon thicket</v>
      </c>
      <c r="BF4" s="49" t="s">
        <v>4882</v>
      </c>
      <c r="BG4" t="s">
        <v>4893</v>
      </c>
      <c r="BH4" s="40" t="s">
        <v>5050</v>
      </c>
      <c r="BI4" t="s">
        <v>39</v>
      </c>
      <c r="BJ4" t="str">
        <f t="shared" ref="BJ4:BJ6" si="5">P4</f>
        <v>valley of Koibyn river</v>
      </c>
      <c r="BK4" t="str">
        <f>T4&amp;" N; "&amp;U4&amp;" E"</f>
        <v>44°8' N; 79°31' E</v>
      </c>
      <c r="BL4" t="s">
        <v>5070</v>
      </c>
      <c r="BM4" s="85" t="s">
        <v>5071</v>
      </c>
      <c r="BN4" t="s">
        <v>4895</v>
      </c>
      <c r="BP4" t="str">
        <f>IF(V4="original",H4,IF(V4="volunteer",C4,"Nekhaeva A.A."))</f>
        <v>Logunov D.V.</v>
      </c>
      <c r="BQ4">
        <f>IF(V4="original",I4,IF(V4="volunteer",YEAR(A4)&amp;"-"&amp;IF(MONTH(A4)&lt;10,"0"&amp;MONTH(A4),MONTH(A4))&amp;"-"&amp;IF(DAY(A4)&lt;10,"0"&amp;DAY(A4),DAY(A4)),"__2025-05-15"))</f>
        <v>2023</v>
      </c>
      <c r="BR4">
        <v>760</v>
      </c>
      <c r="BS4">
        <v>760</v>
      </c>
      <c r="BT4" s="49" t="s">
        <v>4766</v>
      </c>
      <c r="BU4" t="s">
        <v>3631</v>
      </c>
      <c r="BV4" t="s">
        <v>3632</v>
      </c>
      <c r="BW4" t="s">
        <v>3633</v>
      </c>
      <c r="BX4" t="s">
        <v>3634</v>
      </c>
      <c r="BY4" s="44" t="s">
        <v>48</v>
      </c>
      <c r="BZ4" t="s">
        <v>63</v>
      </c>
      <c r="CA4" t="s">
        <v>3636</v>
      </c>
      <c r="CB4" s="44" t="s">
        <v>3636</v>
      </c>
      <c r="CC4" t="s">
        <v>4821</v>
      </c>
      <c r="CD4" t="s">
        <v>3636</v>
      </c>
      <c r="CE4" t="s">
        <v>3637</v>
      </c>
      <c r="CF4" t="s">
        <v>3630</v>
      </c>
      <c r="CH4" t="str">
        <f>H4</f>
        <v>Logunov D.V.</v>
      </c>
      <c r="CI4">
        <f t="shared" si="0"/>
        <v>2023</v>
      </c>
    </row>
    <row r="5" spans="1:88" x14ac:dyDescent="0.45">
      <c r="A5" s="1">
        <v>45789.291504629633</v>
      </c>
      <c r="B5">
        <v>911269241</v>
      </c>
      <c r="C5" t="s">
        <v>4896</v>
      </c>
      <c r="D5">
        <v>1</v>
      </c>
      <c r="E5" s="4" t="s">
        <v>51</v>
      </c>
      <c r="F5" t="s">
        <v>52</v>
      </c>
      <c r="G5">
        <v>5342</v>
      </c>
      <c r="H5" s="44" t="s">
        <v>53</v>
      </c>
      <c r="I5">
        <v>2023</v>
      </c>
      <c r="J5" t="s">
        <v>54</v>
      </c>
      <c r="K5" t="s">
        <v>55</v>
      </c>
      <c r="L5" t="s">
        <v>56</v>
      </c>
      <c r="M5" t="s">
        <v>39</v>
      </c>
      <c r="P5" t="s">
        <v>66</v>
      </c>
      <c r="Q5" t="str">
        <f t="shared" si="1"/>
        <v>valley of Ili river (left bank), c. 7 km NW of Kapshagai Town</v>
      </c>
      <c r="R5" s="85">
        <v>43.966667000000001</v>
      </c>
      <c r="S5" s="85">
        <v>77.033332999999999</v>
      </c>
      <c r="T5" t="s">
        <v>67</v>
      </c>
      <c r="U5" t="s">
        <v>68</v>
      </c>
      <c r="V5" s="54" t="s">
        <v>44</v>
      </c>
      <c r="W5" t="s">
        <v>69</v>
      </c>
      <c r="Y5">
        <v>2016</v>
      </c>
      <c r="Z5">
        <v>4</v>
      </c>
      <c r="AA5">
        <v>18</v>
      </c>
      <c r="AB5"/>
      <c r="AC5"/>
      <c r="AD5"/>
      <c r="AE5" t="s">
        <v>70</v>
      </c>
      <c r="AF5" t="s">
        <v>62</v>
      </c>
      <c r="AH5" t="s">
        <v>48</v>
      </c>
      <c r="AI5" t="s">
        <v>63</v>
      </c>
      <c r="AJ5" t="s">
        <v>64</v>
      </c>
      <c r="AK5" t="b">
        <v>1</v>
      </c>
      <c r="AL5" t="b">
        <v>0</v>
      </c>
      <c r="AO5" s="49" t="s">
        <v>4952</v>
      </c>
      <c r="AP5" s="73"/>
      <c r="AQ5" s="49" t="s">
        <v>4951</v>
      </c>
      <c r="AR5" s="76" t="s">
        <v>5011</v>
      </c>
      <c r="AS5" s="73" t="s">
        <v>5012</v>
      </c>
      <c r="AT5" s="73">
        <f t="shared" si="2"/>
        <v>1</v>
      </c>
      <c r="AU5" s="112" t="s">
        <v>5383</v>
      </c>
      <c r="AV5" s="44" t="s">
        <v>5380</v>
      </c>
      <c r="AW5" t="s">
        <v>249</v>
      </c>
      <c r="AX5" t="s">
        <v>52</v>
      </c>
      <c r="AY5" s="73" t="str">
        <f t="shared" si="3"/>
        <v>Logunov D.V. 2023. On the jumping spiders (Araneae: Salticidae) from Iran collected by Antoine Senglet (1927–2015) // Arachnology. Vol. 19. No. 4. P. 732-768.</v>
      </c>
      <c r="AZ5" s="49" t="s">
        <v>4903</v>
      </c>
      <c r="BA5" s="58" t="str">
        <f>Y5&amp;"-"&amp;IF(Z5&lt;10,"0"&amp;Z5,Z5)&amp;"-"&amp;IF(AA5&lt;10,"0"&amp;AA5,AA5)</f>
        <v>2016-04-18</v>
      </c>
      <c r="BB5" s="44" t="str">
        <f>Y5&amp;IF(Z5&lt;&gt;0,"-"&amp;Z5,"")&amp;IF(AA5&lt;&gt;0,"-"&amp;AA5,"")&amp;IF(AB5&lt;&gt;0,"/"&amp;AB5,"")&amp;IF(AC5&lt;&gt;0,"-"&amp;AC5,"")&amp;IF(AD5&lt;&gt;0,"-"&amp;AD5,"")</f>
        <v>2016-4-18</v>
      </c>
      <c r="BC5" s="44" t="str">
        <f t="shared" si="4"/>
        <v>stony mountain steppe with rocks (night collecting)</v>
      </c>
      <c r="BF5" s="49" t="s">
        <v>4882</v>
      </c>
      <c r="BG5" t="s">
        <v>4893</v>
      </c>
      <c r="BH5" s="40" t="s">
        <v>5050</v>
      </c>
      <c r="BI5" t="s">
        <v>39</v>
      </c>
      <c r="BJ5" t="str">
        <f t="shared" si="5"/>
        <v>valley of Ili river (left bank), c. 7 km NW of Kapshagai Town</v>
      </c>
      <c r="BK5" t="str">
        <f>T5&amp;" N; "&amp;U5&amp;" E"</f>
        <v>43°58' N; 77°2' E</v>
      </c>
      <c r="BL5" t="s">
        <v>5072</v>
      </c>
      <c r="BM5" s="85" t="s">
        <v>5073</v>
      </c>
      <c r="BN5" t="s">
        <v>4895</v>
      </c>
      <c r="BP5" t="str">
        <f>IF(V5="original",H5,IF(V5="volunteer",C5,"Nekhaeva A.A."))</f>
        <v>Logunov D.V.</v>
      </c>
      <c r="BQ5">
        <f>IF(V5="original",I5,IF(V5="volunteer",YEAR(A5)&amp;"-"&amp;IF(MONTH(A5)&lt;10,"0"&amp;MONTH(A5),MONTH(A5))&amp;"-"&amp;IF(DAY(A5)&lt;10,"0"&amp;DAY(A5),DAY(A5)),"__2025-05-15"))</f>
        <v>2023</v>
      </c>
      <c r="BR5">
        <v>550</v>
      </c>
      <c r="BS5">
        <v>600</v>
      </c>
      <c r="BT5" s="49" t="s">
        <v>4766</v>
      </c>
      <c r="BU5" t="s">
        <v>3631</v>
      </c>
      <c r="BV5" t="s">
        <v>3632</v>
      </c>
      <c r="BW5" t="s">
        <v>3633</v>
      </c>
      <c r="BX5" t="s">
        <v>3634</v>
      </c>
      <c r="BY5" s="44" t="s">
        <v>48</v>
      </c>
      <c r="BZ5" t="s">
        <v>63</v>
      </c>
      <c r="CA5" t="s">
        <v>3636</v>
      </c>
      <c r="CB5" s="44" t="s">
        <v>3636</v>
      </c>
      <c r="CC5" t="s">
        <v>4821</v>
      </c>
      <c r="CD5" t="s">
        <v>3636</v>
      </c>
      <c r="CE5" t="s">
        <v>3637</v>
      </c>
      <c r="CF5" t="s">
        <v>3630</v>
      </c>
      <c r="CH5" t="str">
        <f>H5</f>
        <v>Logunov D.V.</v>
      </c>
      <c r="CI5">
        <f t="shared" si="0"/>
        <v>2023</v>
      </c>
    </row>
    <row r="6" spans="1:88" x14ac:dyDescent="0.45">
      <c r="A6" s="1">
        <v>45789.290243055562</v>
      </c>
      <c r="B6">
        <v>911269241</v>
      </c>
      <c r="C6" t="s">
        <v>4896</v>
      </c>
      <c r="D6">
        <v>1</v>
      </c>
      <c r="E6" s="4" t="s">
        <v>51</v>
      </c>
      <c r="F6" t="s">
        <v>52</v>
      </c>
      <c r="G6">
        <v>5342</v>
      </c>
      <c r="H6" s="44" t="s">
        <v>53</v>
      </c>
      <c r="I6">
        <v>2023</v>
      </c>
      <c r="J6" t="s">
        <v>54</v>
      </c>
      <c r="K6" t="s">
        <v>55</v>
      </c>
      <c r="L6" t="s">
        <v>56</v>
      </c>
      <c r="M6" t="s">
        <v>39</v>
      </c>
      <c r="P6" t="s">
        <v>72</v>
      </c>
      <c r="Q6" t="str">
        <f t="shared" si="1"/>
        <v>the watershed between Verkhnyaya Taldy and Nizhnyaya Taldy rivers (tributaries of Usek river)</v>
      </c>
      <c r="R6" s="85">
        <v>44.416666999999997</v>
      </c>
      <c r="S6" s="85">
        <v>79.849999999999994</v>
      </c>
      <c r="T6" t="s">
        <v>73</v>
      </c>
      <c r="U6" t="s">
        <v>74</v>
      </c>
      <c r="V6" s="54" t="s">
        <v>44</v>
      </c>
      <c r="W6" t="s">
        <v>75</v>
      </c>
      <c r="Y6">
        <v>2016</v>
      </c>
      <c r="Z6">
        <v>6</v>
      </c>
      <c r="AA6">
        <v>26</v>
      </c>
      <c r="AB6">
        <v>2016</v>
      </c>
      <c r="AC6">
        <v>6</v>
      </c>
      <c r="AD6">
        <v>28</v>
      </c>
      <c r="AE6" t="s">
        <v>76</v>
      </c>
      <c r="AF6" t="s">
        <v>62</v>
      </c>
      <c r="AH6" t="s">
        <v>48</v>
      </c>
      <c r="AI6" t="s">
        <v>63</v>
      </c>
      <c r="AJ6" t="s">
        <v>64</v>
      </c>
      <c r="AK6" t="b">
        <v>1</v>
      </c>
      <c r="AL6" t="b">
        <v>0</v>
      </c>
      <c r="AO6" s="49" t="s">
        <v>4952</v>
      </c>
      <c r="AP6" s="73"/>
      <c r="AQ6" s="49" t="s">
        <v>4951</v>
      </c>
      <c r="AR6" s="76" t="s">
        <v>5011</v>
      </c>
      <c r="AS6" s="73" t="s">
        <v>5012</v>
      </c>
      <c r="AT6" s="73">
        <f t="shared" si="2"/>
        <v>1</v>
      </c>
      <c r="AU6" s="112" t="s">
        <v>5383</v>
      </c>
      <c r="AV6" s="44" t="s">
        <v>5380</v>
      </c>
      <c r="AW6" t="s">
        <v>249</v>
      </c>
      <c r="AX6" t="s">
        <v>52</v>
      </c>
      <c r="AY6" s="73" t="str">
        <f t="shared" si="3"/>
        <v>Logunov D.V. 2023. On the jumping spiders (Araneae: Salticidae) from Iran collected by Antoine Senglet (1927–2015) // Arachnology. Vol. 19. No. 4. P. 732-768.</v>
      </c>
      <c r="AZ6" s="49" t="s">
        <v>4903</v>
      </c>
      <c r="BA6" s="58" t="str">
        <f>Y6&amp;"-"&amp;IF(Z6&lt;10,"0"&amp;Z6,Z6)&amp;"-"&amp;IF(AA6&lt;10,"0"&amp;AA6,AA6)&amp;"/"&amp;IF(AD6&lt;10,"0"&amp;AD6,AD6)</f>
        <v>2016-06-26/28</v>
      </c>
      <c r="BB6" s="44" t="str">
        <f>Y6&amp;IF(Z6&lt;&gt;0,"-"&amp;Z6,"")&amp;IF(AA6&lt;&gt;0,"-"&amp;AA6,"")&amp;IF(AB6&lt;&gt;0,"/"&amp;AB6,"")&amp;IF(AC6&lt;&gt;0,"-"&amp;AC6,"")&amp;IF(AD6&lt;&gt;0,"-"&amp;AD6,"")</f>
        <v>2016-6-26/2016-6-28</v>
      </c>
      <c r="BC6" s="44" t="str">
        <f t="shared" si="4"/>
        <v>stony mountain steppe</v>
      </c>
      <c r="BF6" s="49" t="s">
        <v>4882</v>
      </c>
      <c r="BG6" t="s">
        <v>4893</v>
      </c>
      <c r="BH6" s="40" t="s">
        <v>5050</v>
      </c>
      <c r="BI6" t="s">
        <v>39</v>
      </c>
      <c r="BJ6" t="str">
        <f t="shared" si="5"/>
        <v>the watershed between Verkhnyaya Taldy and Nizhnyaya Taldy rivers (tributaries of Usek river)</v>
      </c>
      <c r="BK6" t="str">
        <f>T6&amp;" N; "&amp;U6&amp;" E"</f>
        <v>44°25' N; 79°51' E</v>
      </c>
      <c r="BL6" t="s">
        <v>5074</v>
      </c>
      <c r="BM6" s="85" t="s">
        <v>5075</v>
      </c>
      <c r="BN6" t="s">
        <v>4895</v>
      </c>
      <c r="BP6" t="str">
        <f>IF(V6="original",H6,IF(V6="volunteer",C6,"Nekhaeva A.A."))</f>
        <v>Logunov D.V.</v>
      </c>
      <c r="BQ6">
        <f>IF(V6="original",I6,IF(V6="volunteer",YEAR(A6)&amp;"-"&amp;IF(MONTH(A6)&lt;10,"0"&amp;MONTH(A6),MONTH(A6))&amp;"-"&amp;IF(DAY(A6)&lt;10,"0"&amp;DAY(A6),DAY(A6)),"__2025-05-15"))</f>
        <v>2023</v>
      </c>
      <c r="BR6">
        <v>1300</v>
      </c>
      <c r="BS6">
        <v>1300</v>
      </c>
      <c r="BT6" s="49" t="s">
        <v>4766</v>
      </c>
      <c r="BU6" t="s">
        <v>3631</v>
      </c>
      <c r="BV6" t="s">
        <v>3632</v>
      </c>
      <c r="BW6" t="s">
        <v>3633</v>
      </c>
      <c r="BX6" t="s">
        <v>3634</v>
      </c>
      <c r="BY6" s="44" t="s">
        <v>48</v>
      </c>
      <c r="BZ6" t="s">
        <v>63</v>
      </c>
      <c r="CA6" t="s">
        <v>3636</v>
      </c>
      <c r="CB6" s="44" t="s">
        <v>3636</v>
      </c>
      <c r="CC6" t="s">
        <v>4821</v>
      </c>
      <c r="CD6" t="s">
        <v>3636</v>
      </c>
      <c r="CE6" t="s">
        <v>3637</v>
      </c>
      <c r="CF6" t="s">
        <v>3630</v>
      </c>
      <c r="CH6" t="str">
        <f>H6</f>
        <v>Logunov D.V.</v>
      </c>
      <c r="CI6">
        <f t="shared" si="0"/>
        <v>2023</v>
      </c>
    </row>
    <row r="7" spans="1:88" x14ac:dyDescent="0.45">
      <c r="A7" s="1">
        <v>45789.286817129629</v>
      </c>
      <c r="B7">
        <v>911269241</v>
      </c>
      <c r="C7" t="s">
        <v>4896</v>
      </c>
      <c r="D7">
        <v>1</v>
      </c>
      <c r="E7" s="4" t="s">
        <v>51</v>
      </c>
      <c r="F7" t="s">
        <v>52</v>
      </c>
      <c r="G7">
        <v>5342</v>
      </c>
      <c r="H7" s="44" t="s">
        <v>53</v>
      </c>
      <c r="I7">
        <v>2023</v>
      </c>
      <c r="J7" t="s">
        <v>54</v>
      </c>
      <c r="K7" t="s">
        <v>55</v>
      </c>
      <c r="L7" t="s">
        <v>56</v>
      </c>
      <c r="M7" t="s">
        <v>39</v>
      </c>
      <c r="N7" t="s">
        <v>77</v>
      </c>
      <c r="P7" t="s">
        <v>78</v>
      </c>
      <c r="Q7" t="str">
        <f t="shared" si="1"/>
        <v>c. 15 km NNW of Karabastau Vil., Tyrnakty stow</v>
      </c>
      <c r="R7" s="85">
        <v>43.883333</v>
      </c>
      <c r="S7" s="85">
        <v>75.5</v>
      </c>
      <c r="T7" t="s">
        <v>79</v>
      </c>
      <c r="U7" t="s">
        <v>80</v>
      </c>
      <c r="V7" s="54" t="s">
        <v>44</v>
      </c>
      <c r="W7" t="s">
        <v>81</v>
      </c>
      <c r="Y7">
        <v>2016</v>
      </c>
      <c r="Z7">
        <v>4</v>
      </c>
      <c r="AA7">
        <v>20</v>
      </c>
      <c r="AB7">
        <v>2016</v>
      </c>
      <c r="AC7">
        <v>4</v>
      </c>
      <c r="AD7">
        <v>22</v>
      </c>
      <c r="AE7" t="s">
        <v>82</v>
      </c>
      <c r="AF7" t="s">
        <v>62</v>
      </c>
      <c r="AH7" t="s">
        <v>48</v>
      </c>
      <c r="AI7" t="s">
        <v>63</v>
      </c>
      <c r="AJ7" t="s">
        <v>64</v>
      </c>
      <c r="AK7" t="b">
        <v>1</v>
      </c>
      <c r="AL7" t="b">
        <v>0</v>
      </c>
      <c r="AO7" s="49" t="s">
        <v>4952</v>
      </c>
      <c r="AP7" s="73"/>
      <c r="AQ7" s="49" t="s">
        <v>4951</v>
      </c>
      <c r="AR7" s="76" t="s">
        <v>5011</v>
      </c>
      <c r="AS7" s="73" t="s">
        <v>5012</v>
      </c>
      <c r="AT7" s="73">
        <f t="shared" si="2"/>
        <v>1</v>
      </c>
      <c r="AU7" s="112" t="s">
        <v>5383</v>
      </c>
      <c r="AV7" s="44" t="s">
        <v>5380</v>
      </c>
      <c r="AW7" t="s">
        <v>249</v>
      </c>
      <c r="AX7" t="s">
        <v>52</v>
      </c>
      <c r="AY7" s="73" t="str">
        <f t="shared" si="3"/>
        <v>Logunov D.V. 2023. On the jumping spiders (Araneae: Salticidae) from Iran collected by Antoine Senglet (1927–2015) // Arachnology. Vol. 19. No. 4. P. 732-768.</v>
      </c>
      <c r="AZ7" s="49" t="s">
        <v>4903</v>
      </c>
      <c r="BA7" s="58" t="str">
        <f>Y7&amp;"-"&amp;IF(Z7&lt;10,"0"&amp;Z7,Z7)&amp;"-"&amp;IF(AA7&lt;10,"0"&amp;AA7,AA7)&amp;"/"&amp;IF(AD7&lt;10,"0"&amp;AD7,AD7)</f>
        <v>2016-04-20/22</v>
      </c>
      <c r="BB7" s="44" t="str">
        <f>Y7&amp;IF(Z7&lt;&gt;0,"-"&amp;Z7,"")&amp;IF(AA7&lt;&gt;0,"-"&amp;AA7,"")&amp;IF(AB7&lt;&gt;0,"/"&amp;AB7,"")&amp;IF(AC7&lt;&gt;0,"-"&amp;AC7,"")&amp;IF(AD7&lt;&gt;0,"-"&amp;AD7,"")</f>
        <v>2016-4-20/2016-4-22</v>
      </c>
      <c r="BC7" s="44" t="str">
        <f t="shared" si="4"/>
        <v>stony mountain steppe with rocks</v>
      </c>
      <c r="BF7" s="49" t="s">
        <v>4882</v>
      </c>
      <c r="BG7" t="s">
        <v>4893</v>
      </c>
      <c r="BH7" s="40" t="s">
        <v>5050</v>
      </c>
      <c r="BI7" t="s">
        <v>39</v>
      </c>
      <c r="BJ7" t="str">
        <f>N7&amp;", "&amp;P7</f>
        <v>Almaty Area, c. 15 km NNW of Karabastau Vil., Tyrnakty stow</v>
      </c>
      <c r="BK7" t="str">
        <f>T7&amp;" N; "&amp;U7&amp;" E"</f>
        <v>43°53' N; 75°30' E</v>
      </c>
      <c r="BL7" t="s">
        <v>5076</v>
      </c>
      <c r="BM7" s="85" t="s">
        <v>5077</v>
      </c>
      <c r="BN7" t="s">
        <v>4895</v>
      </c>
      <c r="BP7" t="str">
        <f>IF(V7="original",H7,IF(V7="volunteer",C7,"Nekhaeva A.A."))</f>
        <v>Logunov D.V.</v>
      </c>
      <c r="BQ7">
        <f>IF(V7="original",I7,IF(V7="volunteer",YEAR(A7)&amp;"-"&amp;IF(MONTH(A7)&lt;10,"0"&amp;MONTH(A7),MONTH(A7))&amp;"-"&amp;IF(DAY(A7)&lt;10,"0"&amp;DAY(A7),DAY(A7)),"__2025-05-15"))</f>
        <v>2023</v>
      </c>
      <c r="BR7">
        <v>850</v>
      </c>
      <c r="BS7">
        <v>950</v>
      </c>
      <c r="BT7" s="49" t="s">
        <v>4766</v>
      </c>
      <c r="BU7" t="s">
        <v>3631</v>
      </c>
      <c r="BV7" t="s">
        <v>3632</v>
      </c>
      <c r="BW7" t="s">
        <v>3633</v>
      </c>
      <c r="BX7" t="s">
        <v>3634</v>
      </c>
      <c r="BY7" s="44" t="s">
        <v>48</v>
      </c>
      <c r="BZ7" t="s">
        <v>63</v>
      </c>
      <c r="CA7" t="s">
        <v>3636</v>
      </c>
      <c r="CB7" s="44" t="s">
        <v>3636</v>
      </c>
      <c r="CC7" t="s">
        <v>4821</v>
      </c>
      <c r="CD7" t="s">
        <v>3636</v>
      </c>
      <c r="CE7" t="s">
        <v>3637</v>
      </c>
      <c r="CF7" t="s">
        <v>3630</v>
      </c>
      <c r="CH7" t="str">
        <f>H7</f>
        <v>Logunov D.V.</v>
      </c>
      <c r="CI7">
        <f t="shared" si="0"/>
        <v>2023</v>
      </c>
    </row>
    <row r="8" spans="1:88" x14ac:dyDescent="0.45">
      <c r="A8" s="1">
        <v>45789.285185185188</v>
      </c>
      <c r="B8">
        <v>911269241</v>
      </c>
      <c r="C8" t="s">
        <v>4896</v>
      </c>
      <c r="D8">
        <v>2</v>
      </c>
      <c r="E8" s="4" t="s">
        <v>86</v>
      </c>
      <c r="F8" t="s">
        <v>52</v>
      </c>
      <c r="G8">
        <v>5342</v>
      </c>
      <c r="H8" s="44" t="s">
        <v>53</v>
      </c>
      <c r="I8">
        <v>2023</v>
      </c>
      <c r="J8" t="s">
        <v>54</v>
      </c>
      <c r="K8" t="s">
        <v>55</v>
      </c>
      <c r="L8" t="s">
        <v>56</v>
      </c>
      <c r="M8" t="s">
        <v>39</v>
      </c>
      <c r="N8" t="s">
        <v>77</v>
      </c>
      <c r="P8" t="s">
        <v>83</v>
      </c>
      <c r="Q8" t="str">
        <f t="shared" si="1"/>
        <v>valley of Ili River (left bank), c 7 km NW of Kapshagai Town</v>
      </c>
      <c r="R8" s="85">
        <v>43.966667000000001</v>
      </c>
      <c r="S8" s="85">
        <v>77.033332999999999</v>
      </c>
      <c r="T8" t="s">
        <v>67</v>
      </c>
      <c r="U8" t="s">
        <v>68</v>
      </c>
      <c r="V8" s="54" t="s">
        <v>44</v>
      </c>
      <c r="W8" t="s">
        <v>69</v>
      </c>
      <c r="Y8">
        <v>2016</v>
      </c>
      <c r="Z8">
        <v>4</v>
      </c>
      <c r="AA8">
        <v>18</v>
      </c>
      <c r="AB8"/>
      <c r="AC8"/>
      <c r="AD8"/>
      <c r="AE8" t="s">
        <v>84</v>
      </c>
      <c r="AF8" t="s">
        <v>85</v>
      </c>
      <c r="AH8" t="s">
        <v>48</v>
      </c>
      <c r="AI8" t="s">
        <v>63</v>
      </c>
      <c r="AJ8" t="s">
        <v>64</v>
      </c>
      <c r="AK8" t="b">
        <v>1</v>
      </c>
      <c r="AL8" t="b">
        <v>0</v>
      </c>
      <c r="AO8" s="49" t="s">
        <v>4952</v>
      </c>
      <c r="AP8" s="73"/>
      <c r="AQ8" s="49" t="s">
        <v>4951</v>
      </c>
      <c r="AR8" s="76" t="s">
        <v>5011</v>
      </c>
      <c r="AS8" s="73" t="s">
        <v>5012</v>
      </c>
      <c r="AT8" s="73">
        <f t="shared" si="2"/>
        <v>2</v>
      </c>
      <c r="AU8" s="112" t="s">
        <v>5383</v>
      </c>
      <c r="AV8" s="44" t="s">
        <v>5380</v>
      </c>
      <c r="AW8" t="s">
        <v>5023</v>
      </c>
      <c r="AX8" t="s">
        <v>52</v>
      </c>
      <c r="AY8" s="73" t="str">
        <f t="shared" si="3"/>
        <v>Logunov D.V. 2023. On the jumping spiders (Araneae: Salticidae) from Iran collected by Antoine Senglet (1927–2015) // Arachnology. Vol. 19. No. 4. P. 732-768.</v>
      </c>
      <c r="AZ8" s="49" t="s">
        <v>4903</v>
      </c>
      <c r="BA8" s="58" t="str">
        <f>Y8&amp;"-"&amp;IF(Z8&lt;10,"0"&amp;Z8,Z8)&amp;"-"&amp;IF(AA8&lt;10,"0"&amp;AA8,AA8)</f>
        <v>2016-04-18</v>
      </c>
      <c r="BB8" s="44" t="str">
        <f>Y8&amp;IF(Z8&lt;&gt;0,"-"&amp;Z8,"")&amp;IF(AA8&lt;&gt;0,"-"&amp;AA8,"")&amp;IF(AB8&lt;&gt;0,"/"&amp;AB8,"")&amp;IF(AC8&lt;&gt;0,"-"&amp;AC8,"")&amp;IF(AD8&lt;&gt;0,"-"&amp;AD8,"")</f>
        <v>2016-4-18</v>
      </c>
      <c r="BC8" s="44" t="str">
        <f t="shared" si="4"/>
        <v>stony mountain steppe with rocks (collected at night)</v>
      </c>
      <c r="BF8" s="49" t="s">
        <v>4882</v>
      </c>
      <c r="BG8" t="s">
        <v>4893</v>
      </c>
      <c r="BH8" s="40" t="s">
        <v>5050</v>
      </c>
      <c r="BI8" t="s">
        <v>39</v>
      </c>
      <c r="BJ8" t="str">
        <f>N8&amp;", "&amp;P8</f>
        <v>Almaty Area, valley of Ili River (left bank), c 7 km NW of Kapshagai Town</v>
      </c>
      <c r="BK8" t="str">
        <f>T8&amp;" N; "&amp;U8&amp;" E"</f>
        <v>43°58' N; 77°2' E</v>
      </c>
      <c r="BL8" t="s">
        <v>5072</v>
      </c>
      <c r="BM8" s="85" t="s">
        <v>5073</v>
      </c>
      <c r="BN8" t="s">
        <v>4895</v>
      </c>
      <c r="BP8" t="str">
        <f>IF(V8="original",H8,IF(V8="volunteer",C8,"Nekhaeva A.A."))</f>
        <v>Logunov D.V.</v>
      </c>
      <c r="BQ8">
        <f>IF(V8="original",I8,IF(V8="volunteer",YEAR(A8)&amp;"-"&amp;IF(MONTH(A8)&lt;10,"0"&amp;MONTH(A8),MONTH(A8))&amp;"-"&amp;IF(DAY(A8)&lt;10,"0"&amp;DAY(A8),DAY(A8)),"__2025-05-15"))</f>
        <v>2023</v>
      </c>
      <c r="BR8">
        <v>550</v>
      </c>
      <c r="BS8">
        <v>600</v>
      </c>
      <c r="BT8" s="49" t="s">
        <v>4766</v>
      </c>
      <c r="BU8" t="s">
        <v>3631</v>
      </c>
      <c r="BV8" t="s">
        <v>3632</v>
      </c>
      <c r="BW8" t="s">
        <v>3633</v>
      </c>
      <c r="BX8" t="s">
        <v>3634</v>
      </c>
      <c r="BY8" s="44" t="s">
        <v>48</v>
      </c>
      <c r="BZ8" t="s">
        <v>63</v>
      </c>
      <c r="CA8" t="s">
        <v>3636</v>
      </c>
      <c r="CB8" s="44" t="s">
        <v>3636</v>
      </c>
      <c r="CC8" t="s">
        <v>4821</v>
      </c>
      <c r="CD8" t="s">
        <v>3636</v>
      </c>
      <c r="CE8" t="s">
        <v>3637</v>
      </c>
      <c r="CF8" t="s">
        <v>3630</v>
      </c>
      <c r="CH8" t="str">
        <f>H8</f>
        <v>Logunov D.V.</v>
      </c>
      <c r="CI8">
        <f t="shared" si="0"/>
        <v>2023</v>
      </c>
    </row>
    <row r="9" spans="1:88" x14ac:dyDescent="0.45">
      <c r="A9" s="1">
        <v>45789.283842592587</v>
      </c>
      <c r="B9">
        <v>911269241</v>
      </c>
      <c r="C9" t="s">
        <v>4896</v>
      </c>
      <c r="D9">
        <v>2</v>
      </c>
      <c r="E9" s="4" t="s">
        <v>86</v>
      </c>
      <c r="F9" t="s">
        <v>52</v>
      </c>
      <c r="G9">
        <v>5342</v>
      </c>
      <c r="H9" s="44" t="s">
        <v>53</v>
      </c>
      <c r="I9">
        <v>2023</v>
      </c>
      <c r="J9" t="s">
        <v>54</v>
      </c>
      <c r="K9" t="s">
        <v>55</v>
      </c>
      <c r="L9" t="s">
        <v>56</v>
      </c>
      <c r="M9" t="s">
        <v>39</v>
      </c>
      <c r="N9" t="s">
        <v>77</v>
      </c>
      <c r="P9" t="s">
        <v>87</v>
      </c>
      <c r="Q9" t="str">
        <f t="shared" si="1"/>
        <v>Malaisary Mt Range</v>
      </c>
      <c r="R9" s="85">
        <v>44.283332999999999</v>
      </c>
      <c r="S9" s="85">
        <v>76.866667000000007</v>
      </c>
      <c r="T9" t="s">
        <v>88</v>
      </c>
      <c r="U9" t="s">
        <v>89</v>
      </c>
      <c r="V9" s="54" t="s">
        <v>44</v>
      </c>
      <c r="W9" t="s">
        <v>90</v>
      </c>
      <c r="Y9">
        <v>2016</v>
      </c>
      <c r="Z9">
        <v>4</v>
      </c>
      <c r="AA9">
        <v>17</v>
      </c>
      <c r="AB9"/>
      <c r="AC9"/>
      <c r="AD9"/>
      <c r="AE9" t="s">
        <v>91</v>
      </c>
      <c r="AF9" t="s">
        <v>62</v>
      </c>
      <c r="AH9" t="s">
        <v>48</v>
      </c>
      <c r="AI9" t="s">
        <v>63</v>
      </c>
      <c r="AJ9" t="s">
        <v>64</v>
      </c>
      <c r="AK9" t="b">
        <v>1</v>
      </c>
      <c r="AL9" t="b">
        <v>0</v>
      </c>
      <c r="AO9" s="49" t="s">
        <v>4952</v>
      </c>
      <c r="AP9" s="73"/>
      <c r="AQ9" s="49" t="s">
        <v>4951</v>
      </c>
      <c r="AR9" s="76" t="s">
        <v>5011</v>
      </c>
      <c r="AS9" s="73" t="s">
        <v>5012</v>
      </c>
      <c r="AT9" s="73">
        <f t="shared" si="2"/>
        <v>2</v>
      </c>
      <c r="AU9" s="112" t="s">
        <v>5383</v>
      </c>
      <c r="AV9" s="44" t="s">
        <v>5380</v>
      </c>
      <c r="AW9" t="s">
        <v>249</v>
      </c>
      <c r="AX9" t="s">
        <v>52</v>
      </c>
      <c r="AY9" s="73" t="str">
        <f t="shared" si="3"/>
        <v>Logunov D.V. 2023. On the jumping spiders (Araneae: Salticidae) from Iran collected by Antoine Senglet (1927–2015) // Arachnology. Vol. 19. No. 4. P. 732-768.</v>
      </c>
      <c r="AZ9" s="49" t="s">
        <v>4903</v>
      </c>
      <c r="BA9" s="58" t="str">
        <f>Y9&amp;"-"&amp;IF(Z9&lt;10,"0"&amp;Z9,Z9)&amp;"-"&amp;IF(AA9&lt;10,"0"&amp;AA9,AA9)</f>
        <v>2016-04-17</v>
      </c>
      <c r="BB9" s="44" t="str">
        <f>Y9&amp;IF(Z9&lt;&gt;0,"-"&amp;Z9,"")&amp;IF(AA9&lt;&gt;0,"-"&amp;AA9,"")&amp;IF(AB9&lt;&gt;0,"/"&amp;AB9,"")&amp;IF(AC9&lt;&gt;0,"-"&amp;AC9,"")&amp;IF(AD9&lt;&gt;0,"-"&amp;AD9,"")</f>
        <v>2016-4-17</v>
      </c>
      <c r="BC9" s="44" t="str">
        <f t="shared" si="4"/>
        <v>stony mountain steppe, with rocks</v>
      </c>
      <c r="BF9" s="49" t="s">
        <v>4882</v>
      </c>
      <c r="BG9" t="s">
        <v>4893</v>
      </c>
      <c r="BH9" s="40" t="s">
        <v>5050</v>
      </c>
      <c r="BI9" t="s">
        <v>39</v>
      </c>
      <c r="BJ9" t="str">
        <f>N9&amp;", "&amp;P9</f>
        <v>Almaty Area, Malaisary Mt Range</v>
      </c>
      <c r="BK9" t="str">
        <f>T9&amp;" N; "&amp;U9&amp;" E"</f>
        <v>44°17' N; 76°52' E</v>
      </c>
      <c r="BL9" t="s">
        <v>5078</v>
      </c>
      <c r="BM9" s="85" t="s">
        <v>5079</v>
      </c>
      <c r="BN9" t="s">
        <v>4895</v>
      </c>
      <c r="BP9" t="str">
        <f>IF(V9="original",H9,IF(V9="volunteer",C9,"Nekhaeva A.A."))</f>
        <v>Logunov D.V.</v>
      </c>
      <c r="BQ9">
        <f>IF(V9="original",I9,IF(V9="volunteer",YEAR(A9)&amp;"-"&amp;IF(MONTH(A9)&lt;10,"0"&amp;MONTH(A9),MONTH(A9))&amp;"-"&amp;IF(DAY(A9)&lt;10,"0"&amp;DAY(A9),DAY(A9)),"__2025-05-15"))</f>
        <v>2023</v>
      </c>
      <c r="BR9">
        <v>550</v>
      </c>
      <c r="BS9">
        <v>600</v>
      </c>
      <c r="BT9" s="49" t="s">
        <v>4766</v>
      </c>
      <c r="BU9" t="s">
        <v>3631</v>
      </c>
      <c r="BV9" t="s">
        <v>3632</v>
      </c>
      <c r="BW9" t="s">
        <v>3633</v>
      </c>
      <c r="BX9" t="s">
        <v>3634</v>
      </c>
      <c r="BY9" s="44" t="s">
        <v>48</v>
      </c>
      <c r="BZ9" t="s">
        <v>63</v>
      </c>
      <c r="CA9" t="s">
        <v>3636</v>
      </c>
      <c r="CB9" s="44" t="s">
        <v>3636</v>
      </c>
      <c r="CC9" t="s">
        <v>4821</v>
      </c>
      <c r="CD9" t="s">
        <v>3636</v>
      </c>
      <c r="CE9" t="s">
        <v>3637</v>
      </c>
      <c r="CF9" t="s">
        <v>3630</v>
      </c>
      <c r="CH9" t="str">
        <f>H9</f>
        <v>Logunov D.V.</v>
      </c>
      <c r="CI9">
        <f t="shared" si="0"/>
        <v>2023</v>
      </c>
    </row>
    <row r="10" spans="1:88" x14ac:dyDescent="0.45">
      <c r="A10" s="1">
        <v>45789.281099537038</v>
      </c>
      <c r="B10">
        <v>911269241</v>
      </c>
      <c r="C10" t="s">
        <v>4896</v>
      </c>
      <c r="D10">
        <v>4</v>
      </c>
      <c r="E10" s="4" t="s">
        <v>727</v>
      </c>
      <c r="F10" t="s">
        <v>52</v>
      </c>
      <c r="G10">
        <v>5342</v>
      </c>
      <c r="H10" s="44" t="s">
        <v>53</v>
      </c>
      <c r="I10">
        <v>2023</v>
      </c>
      <c r="J10" t="s">
        <v>54</v>
      </c>
      <c r="K10" t="s">
        <v>55</v>
      </c>
      <c r="L10" t="s">
        <v>56</v>
      </c>
      <c r="M10" t="s">
        <v>39</v>
      </c>
      <c r="N10" t="s">
        <v>77</v>
      </c>
      <c r="P10" t="s">
        <v>93</v>
      </c>
      <c r="Q10" t="str">
        <f t="shared" si="1"/>
        <v>valley of Ili River (right bank), c. 40 km NNW of Kapshagai Town</v>
      </c>
      <c r="R10" s="85">
        <v>44.25</v>
      </c>
      <c r="S10" s="85">
        <v>76.883332999999993</v>
      </c>
      <c r="T10" t="s">
        <v>94</v>
      </c>
      <c r="U10" t="s">
        <v>95</v>
      </c>
      <c r="V10" s="54" t="s">
        <v>44</v>
      </c>
      <c r="W10" t="s">
        <v>96</v>
      </c>
      <c r="Y10">
        <v>2016</v>
      </c>
      <c r="Z10">
        <v>4</v>
      </c>
      <c r="AA10">
        <v>18</v>
      </c>
      <c r="AB10"/>
      <c r="AC10"/>
      <c r="AD10"/>
      <c r="AE10" t="s">
        <v>97</v>
      </c>
      <c r="AF10" t="s">
        <v>98</v>
      </c>
      <c r="AH10" t="s">
        <v>48</v>
      </c>
      <c r="AI10" t="s">
        <v>99</v>
      </c>
      <c r="AJ10" t="s">
        <v>100</v>
      </c>
      <c r="AK10" t="b">
        <v>1</v>
      </c>
      <c r="AL10" t="b">
        <v>0</v>
      </c>
      <c r="AO10" s="49" t="s">
        <v>4952</v>
      </c>
      <c r="AP10" s="73"/>
      <c r="AQ10" s="49" t="s">
        <v>4951</v>
      </c>
      <c r="AR10" s="76" t="s">
        <v>5011</v>
      </c>
      <c r="AS10" s="73" t="s">
        <v>5012</v>
      </c>
      <c r="AT10" s="73">
        <f t="shared" si="2"/>
        <v>4</v>
      </c>
      <c r="AU10" s="112" t="s">
        <v>5383</v>
      </c>
      <c r="AV10" s="44" t="s">
        <v>5380</v>
      </c>
      <c r="AW10" s="28" t="s">
        <v>98</v>
      </c>
      <c r="AX10" t="s">
        <v>52</v>
      </c>
      <c r="AY10" s="73" t="str">
        <f t="shared" si="3"/>
        <v>Logunov D.V. 2023. On the jumping spiders (Araneae: Salticidae) from Iran collected by Antoine Senglet (1927–2015) // Arachnology. Vol. 19. No. 4. P. 732-768.</v>
      </c>
      <c r="AZ10" s="49" t="s">
        <v>4903</v>
      </c>
      <c r="BA10" s="58" t="str">
        <f>Y10&amp;"-"&amp;IF(Z10&lt;10,"0"&amp;Z10,Z10)&amp;"-"&amp;IF(AA10&lt;10,"0"&amp;AA10,AA10)</f>
        <v>2016-04-18</v>
      </c>
      <c r="BB10" s="44" t="str">
        <f>Y10&amp;IF(Z10&lt;&gt;0,"-"&amp;Z10,"")&amp;IF(AA10&lt;&gt;0,"-"&amp;AA10,"")&amp;IF(AB10&lt;&gt;0,"/"&amp;AB10,"")&amp;IF(AC10&lt;&gt;0,"-"&amp;AC10,"")&amp;IF(AD10&lt;&gt;0,"-"&amp;AD10,"")</f>
        <v>2016-4-18</v>
      </c>
      <c r="BC10" s="44" t="str">
        <f t="shared" si="4"/>
        <v>riverside, in dry shrub fruits</v>
      </c>
      <c r="BF10" s="49" t="s">
        <v>4882</v>
      </c>
      <c r="BG10" t="s">
        <v>4893</v>
      </c>
      <c r="BH10" s="40" t="s">
        <v>5050</v>
      </c>
      <c r="BI10" t="s">
        <v>39</v>
      </c>
      <c r="BJ10" t="str">
        <f>N10&amp;", "&amp;P10</f>
        <v>Almaty Area, valley of Ili River (right bank), c. 40 km NNW of Kapshagai Town</v>
      </c>
      <c r="BK10" t="str">
        <f>T10&amp;" N; "&amp;U10&amp;" E"</f>
        <v>44°15' N; 76°53' E</v>
      </c>
      <c r="BL10" t="s">
        <v>5080</v>
      </c>
      <c r="BM10" s="85" t="s">
        <v>5081</v>
      </c>
      <c r="BN10" t="s">
        <v>4895</v>
      </c>
      <c r="BP10" t="str">
        <f>IF(V10="original",H10,IF(V10="volunteer",C10,"Nekhaeva A.A."))</f>
        <v>Logunov D.V.</v>
      </c>
      <c r="BQ10">
        <f>IF(V10="original",I10,IF(V10="volunteer",YEAR(A10)&amp;"-"&amp;IF(MONTH(A10)&lt;10,"0"&amp;MONTH(A10),MONTH(A10))&amp;"-"&amp;IF(DAY(A10)&lt;10,"0"&amp;DAY(A10),DAY(A10)),"__2025-05-15"))</f>
        <v>2023</v>
      </c>
      <c r="BR10">
        <v>430</v>
      </c>
      <c r="BS10">
        <v>430</v>
      </c>
      <c r="BT10" s="49" t="s">
        <v>4766</v>
      </c>
      <c r="BU10" t="s">
        <v>3631</v>
      </c>
      <c r="BV10" t="s">
        <v>3632</v>
      </c>
      <c r="BW10" t="s">
        <v>3633</v>
      </c>
      <c r="BX10" t="s">
        <v>3634</v>
      </c>
      <c r="BY10" s="44" t="s">
        <v>48</v>
      </c>
      <c r="BZ10" t="s">
        <v>99</v>
      </c>
      <c r="CA10" t="s">
        <v>3639</v>
      </c>
      <c r="CB10" s="44" t="s">
        <v>3639</v>
      </c>
      <c r="CC10" t="s">
        <v>4794</v>
      </c>
      <c r="CD10" t="s">
        <v>3639</v>
      </c>
      <c r="CE10" t="s">
        <v>3640</v>
      </c>
      <c r="CF10" t="s">
        <v>3630</v>
      </c>
      <c r="CH10" t="str">
        <f>H10</f>
        <v>Logunov D.V.</v>
      </c>
      <c r="CI10">
        <f t="shared" si="0"/>
        <v>2023</v>
      </c>
    </row>
    <row r="11" spans="1:88" x14ac:dyDescent="0.45">
      <c r="A11" s="1">
        <v>45789.276307870372</v>
      </c>
      <c r="B11">
        <v>911269241</v>
      </c>
      <c r="C11" t="s">
        <v>4896</v>
      </c>
      <c r="D11">
        <v>1</v>
      </c>
      <c r="E11" s="4" t="s">
        <v>51</v>
      </c>
      <c r="F11" t="s">
        <v>109</v>
      </c>
      <c r="G11">
        <v>4546</v>
      </c>
      <c r="H11" s="44" t="s">
        <v>110</v>
      </c>
      <c r="I11">
        <v>1997</v>
      </c>
      <c r="J11" t="s">
        <v>111</v>
      </c>
      <c r="K11" t="s">
        <v>112</v>
      </c>
      <c r="M11" t="s">
        <v>39</v>
      </c>
      <c r="N11" t="s">
        <v>102</v>
      </c>
      <c r="P11" t="s">
        <v>103</v>
      </c>
      <c r="Q11" t="str">
        <f t="shared" si="1"/>
        <v>Aidarly, Teresken</v>
      </c>
      <c r="R11" s="85">
        <v>44.027690999999997</v>
      </c>
      <c r="S11" s="85">
        <v>79.536379999999994</v>
      </c>
      <c r="T11" t="s">
        <v>104</v>
      </c>
      <c r="U11" t="s">
        <v>105</v>
      </c>
      <c r="V11" s="54" t="s">
        <v>106</v>
      </c>
      <c r="X11">
        <v>500</v>
      </c>
      <c r="Y11">
        <v>1990</v>
      </c>
      <c r="Z11">
        <v>4</v>
      </c>
      <c r="AA11">
        <v>25</v>
      </c>
      <c r="AB11"/>
      <c r="AC11"/>
      <c r="AD11"/>
      <c r="AF11" t="s">
        <v>107</v>
      </c>
      <c r="AH11" t="s">
        <v>48</v>
      </c>
      <c r="AI11" t="s">
        <v>108</v>
      </c>
      <c r="AK11" t="b">
        <v>0</v>
      </c>
      <c r="AL11" t="b">
        <v>0</v>
      </c>
      <c r="AO11" s="49" t="s">
        <v>4952</v>
      </c>
      <c r="AP11" s="73"/>
      <c r="AQ11" s="49" t="s">
        <v>4951</v>
      </c>
      <c r="AR11" s="76" t="s">
        <v>5011</v>
      </c>
      <c r="AS11" s="73" t="s">
        <v>5012</v>
      </c>
      <c r="AT11" s="73">
        <f t="shared" si="2"/>
        <v>1</v>
      </c>
      <c r="AU11" s="112" t="s">
        <v>5383</v>
      </c>
      <c r="AV11" s="44" t="s">
        <v>5380</v>
      </c>
      <c r="AW11" t="s">
        <v>3473</v>
      </c>
      <c r="AX11" s="112" t="s">
        <v>5322</v>
      </c>
      <c r="AY11" s="73" t="str">
        <f t="shared" si="3"/>
        <v>Rakov S.Yu. 1997. A review of the spider genus Evarcha Simon, 1902 in Middle Asia (Aranei Salticidae) // Arthropoda Selecta. Vol.6. No.1/2. P.105–112</v>
      </c>
      <c r="AZ11" s="49" t="s">
        <v>4903</v>
      </c>
      <c r="BA11" s="58" t="str">
        <f>Y11&amp;"-"&amp;IF(Z11&lt;10,"0"&amp;Z11,Z11)&amp;"-"&amp;IF(AA11&lt;10,"0"&amp;AA11,AA11)</f>
        <v>1990-04-25</v>
      </c>
      <c r="BB11" s="44" t="str">
        <f>Y11&amp;IF(Z11&lt;&gt;0,"-"&amp;Z11,"")&amp;IF(AA11&lt;&gt;0,"-"&amp;AA11,"")&amp;IF(AB11&lt;&gt;0,"/"&amp;AB11,"")&amp;IF(AC11&lt;&gt;0,"-"&amp;AC11,"")&amp;IF(AD11&lt;&gt;0,"-"&amp;AD11,"")</f>
        <v>1990-4-25</v>
      </c>
      <c r="BF11" s="49" t="s">
        <v>4882</v>
      </c>
      <c r="BG11" t="s">
        <v>4893</v>
      </c>
      <c r="BH11" s="40" t="s">
        <v>5050</v>
      </c>
      <c r="BI11" t="s">
        <v>39</v>
      </c>
      <c r="BJ11" t="str">
        <f>N11&amp;", "&amp;P11</f>
        <v>Taldy-Kurgan Area, Aidarly, Teresken</v>
      </c>
      <c r="BK11" t="str">
        <f>T11&amp;" N; "&amp;U11&amp;" E"</f>
        <v>44.027691 N; 79.53638 E</v>
      </c>
      <c r="BL11" t="s">
        <v>104</v>
      </c>
      <c r="BM11" s="85" t="s">
        <v>105</v>
      </c>
      <c r="BN11" t="s">
        <v>4895</v>
      </c>
      <c r="BO11">
        <f>X11</f>
        <v>500</v>
      </c>
      <c r="BP11" t="str">
        <f>IF(V11="original",H11,IF(V11="volunteer",C11,"Nekhaeva A.A."))</f>
        <v>Nekhaeva A.A.</v>
      </c>
      <c r="BQ11" t="str">
        <f>IF(V11="original",I11,IF(V11="volunteer",YEAR(A11)&amp;"-"&amp;IF(MONTH(A11)&lt;10,"0"&amp;MONTH(A11),MONTH(A11))&amp;"-"&amp;IF(DAY(A11)&lt;10,"0"&amp;DAY(A11),DAY(A11)),"__2025-05-15"))</f>
        <v>2025-05-12</v>
      </c>
      <c r="BT11" s="49" t="s">
        <v>4766</v>
      </c>
      <c r="BU11" t="s">
        <v>3631</v>
      </c>
      <c r="BV11" t="s">
        <v>3632</v>
      </c>
      <c r="BW11" t="s">
        <v>3633</v>
      </c>
      <c r="BX11" t="s">
        <v>3634</v>
      </c>
      <c r="BY11" s="44" t="s">
        <v>48</v>
      </c>
      <c r="BZ11" t="s">
        <v>108</v>
      </c>
      <c r="CA11" t="s">
        <v>3644</v>
      </c>
      <c r="CB11" s="44" t="s">
        <v>108</v>
      </c>
      <c r="CC11" t="s">
        <v>3645</v>
      </c>
      <c r="CD11" t="s">
        <v>108</v>
      </c>
      <c r="CE11" t="s">
        <v>3642</v>
      </c>
      <c r="CF11" t="s">
        <v>3643</v>
      </c>
      <c r="CH11" t="str">
        <f>H11</f>
        <v>Rakov S.Yu.</v>
      </c>
      <c r="CI11">
        <f t="shared" si="0"/>
        <v>1997</v>
      </c>
    </row>
    <row r="12" spans="1:88" x14ac:dyDescent="0.45">
      <c r="A12" s="1">
        <v>45789.270486111112</v>
      </c>
      <c r="B12">
        <v>911269241</v>
      </c>
      <c r="C12" t="s">
        <v>4896</v>
      </c>
      <c r="D12">
        <v>1</v>
      </c>
      <c r="E12" s="4" t="s">
        <v>65</v>
      </c>
      <c r="F12" t="s">
        <v>109</v>
      </c>
      <c r="G12">
        <v>4546</v>
      </c>
      <c r="H12" s="44" t="s">
        <v>110</v>
      </c>
      <c r="I12">
        <v>1997</v>
      </c>
      <c r="J12" t="s">
        <v>111</v>
      </c>
      <c r="K12" t="s">
        <v>112</v>
      </c>
      <c r="M12" t="s">
        <v>39</v>
      </c>
      <c r="N12" t="s">
        <v>77</v>
      </c>
      <c r="O12" t="s">
        <v>113</v>
      </c>
      <c r="Q12" t="str">
        <f t="shared" si="1"/>
        <v/>
      </c>
      <c r="R12" s="85">
        <v>43.231220999999998</v>
      </c>
      <c r="S12" s="85">
        <v>76.886949999999999</v>
      </c>
      <c r="T12" t="s">
        <v>114</v>
      </c>
      <c r="U12" t="s">
        <v>115</v>
      </c>
      <c r="V12" s="54" t="s">
        <v>106</v>
      </c>
      <c r="X12">
        <v>7000</v>
      </c>
      <c r="Y12">
        <v>1991</v>
      </c>
      <c r="Z12">
        <v>9</v>
      </c>
      <c r="AA12">
        <v>3</v>
      </c>
      <c r="AB12"/>
      <c r="AC12"/>
      <c r="AD12"/>
      <c r="AF12" t="s">
        <v>116</v>
      </c>
      <c r="AH12" t="s">
        <v>48</v>
      </c>
      <c r="AI12" t="s">
        <v>108</v>
      </c>
      <c r="AJ12" t="s">
        <v>117</v>
      </c>
      <c r="AK12" t="b">
        <v>1</v>
      </c>
      <c r="AL12" t="b">
        <v>0</v>
      </c>
      <c r="AO12" s="49" t="s">
        <v>4952</v>
      </c>
      <c r="AP12" s="73"/>
      <c r="AQ12" s="49" t="s">
        <v>4951</v>
      </c>
      <c r="AR12" s="76" t="s">
        <v>5011</v>
      </c>
      <c r="AS12" s="73" t="s">
        <v>5012</v>
      </c>
      <c r="AT12" s="73">
        <f t="shared" si="2"/>
        <v>1</v>
      </c>
      <c r="AU12" s="112" t="s">
        <v>5384</v>
      </c>
      <c r="AV12" s="44" t="s">
        <v>5380</v>
      </c>
      <c r="AW12" s="28" t="s">
        <v>116</v>
      </c>
      <c r="AX12" s="112" t="s">
        <v>5322</v>
      </c>
      <c r="AY12" s="73" t="str">
        <f t="shared" si="3"/>
        <v>Rakov S.Yu. 1997. A review of the spider genus Evarcha Simon, 1902 in Middle Asia (Aranei Salticidae) // Arthropoda Selecta. Vol.6. No.1/2. P.105–112</v>
      </c>
      <c r="AZ12" s="49" t="s">
        <v>4903</v>
      </c>
      <c r="BA12" s="58" t="str">
        <f>Y12&amp;"-"&amp;IF(Z12&lt;10,"0"&amp;Z12,Z12)&amp;"-"&amp;IF(AA12&lt;10,"0"&amp;AA12,AA12)</f>
        <v>1991-09-03</v>
      </c>
      <c r="BB12" s="44" t="str">
        <f>Y12&amp;IF(Z12&lt;&gt;0,"-"&amp;Z12,"")&amp;IF(AA12&lt;&gt;0,"-"&amp;AA12,"")&amp;IF(AB12&lt;&gt;0,"/"&amp;AB12,"")&amp;IF(AC12&lt;&gt;0,"-"&amp;AC12,"")&amp;IF(AD12&lt;&gt;0,"-"&amp;AD12,"")</f>
        <v>1991-9-3</v>
      </c>
      <c r="BF12" s="49" t="s">
        <v>4882</v>
      </c>
      <c r="BG12" t="s">
        <v>4893</v>
      </c>
      <c r="BH12" s="40" t="s">
        <v>5050</v>
      </c>
      <c r="BI12" t="s">
        <v>39</v>
      </c>
      <c r="BJ12" t="str">
        <f>N12&amp;", "&amp;O12</f>
        <v>Almaty Area, Almaty (Alma-Ata)</v>
      </c>
      <c r="BK12" t="str">
        <f>T12&amp;" N; "&amp;U12&amp;" E"</f>
        <v>43.231221 N; 76.88695 E</v>
      </c>
      <c r="BL12" t="s">
        <v>114</v>
      </c>
      <c r="BM12" s="85" t="s">
        <v>115</v>
      </c>
      <c r="BN12" t="s">
        <v>4895</v>
      </c>
      <c r="BO12">
        <f>X12</f>
        <v>7000</v>
      </c>
      <c r="BP12" t="str">
        <f>IF(V12="original",H12,IF(V12="volunteer",C12,"Nekhaeva A.A."))</f>
        <v>Nekhaeva A.A.</v>
      </c>
      <c r="BQ12" t="str">
        <f>IF(V12="original",I12,IF(V12="volunteer",YEAR(A12)&amp;"-"&amp;IF(MONTH(A12)&lt;10,"0"&amp;MONTH(A12),MONTH(A12))&amp;"-"&amp;IF(DAY(A12)&lt;10,"0"&amp;DAY(A12),DAY(A12)),"__2025-05-15"))</f>
        <v>2025-05-12</v>
      </c>
      <c r="BT12" s="49" t="s">
        <v>4766</v>
      </c>
      <c r="BU12" t="s">
        <v>3631</v>
      </c>
      <c r="BV12" t="s">
        <v>3632</v>
      </c>
      <c r="BW12" t="s">
        <v>3633</v>
      </c>
      <c r="BX12" t="s">
        <v>3634</v>
      </c>
      <c r="BY12" s="44" t="s">
        <v>48</v>
      </c>
      <c r="BZ12" t="s">
        <v>108</v>
      </c>
      <c r="CA12" t="s">
        <v>3646</v>
      </c>
      <c r="CB12" s="44" t="s">
        <v>3646</v>
      </c>
      <c r="CC12" t="s">
        <v>4796</v>
      </c>
      <c r="CD12" t="s">
        <v>3646</v>
      </c>
      <c r="CE12" t="s">
        <v>3647</v>
      </c>
      <c r="CF12" t="s">
        <v>3630</v>
      </c>
      <c r="CH12" t="str">
        <f>H12</f>
        <v>Rakov S.Yu.</v>
      </c>
      <c r="CI12">
        <f t="shared" si="0"/>
        <v>1997</v>
      </c>
    </row>
    <row r="13" spans="1:88" x14ac:dyDescent="0.45">
      <c r="A13" s="1">
        <v>45789.268368055556</v>
      </c>
      <c r="B13">
        <v>911269241</v>
      </c>
      <c r="C13" t="s">
        <v>4896</v>
      </c>
      <c r="D13">
        <v>1</v>
      </c>
      <c r="E13" s="4" t="s">
        <v>51</v>
      </c>
      <c r="F13" t="s">
        <v>52</v>
      </c>
      <c r="G13">
        <v>4546</v>
      </c>
      <c r="H13" s="44" t="s">
        <v>110</v>
      </c>
      <c r="I13">
        <v>1997</v>
      </c>
      <c r="J13" t="s">
        <v>111</v>
      </c>
      <c r="K13" t="s">
        <v>112</v>
      </c>
      <c r="M13" t="s">
        <v>39</v>
      </c>
      <c r="N13" t="s">
        <v>77</v>
      </c>
      <c r="P13" t="s">
        <v>118</v>
      </c>
      <c r="Q13" t="str">
        <f t="shared" si="1"/>
        <v>Kiik-Bai Canyon</v>
      </c>
      <c r="R13" s="85" t="str">
        <f>T13</f>
        <v>43.419328</v>
      </c>
      <c r="S13" s="85" t="str">
        <f>U13</f>
        <v>77.875726</v>
      </c>
      <c r="T13" t="s">
        <v>3599</v>
      </c>
      <c r="U13" t="s">
        <v>3600</v>
      </c>
      <c r="V13" s="54" t="s">
        <v>106</v>
      </c>
      <c r="X13">
        <v>7000</v>
      </c>
      <c r="Y13">
        <v>1984</v>
      </c>
      <c r="Z13">
        <v>8</v>
      </c>
      <c r="AA13">
        <v>13</v>
      </c>
      <c r="AB13">
        <v>1984</v>
      </c>
      <c r="AC13">
        <v>8</v>
      </c>
      <c r="AD13">
        <v>18</v>
      </c>
      <c r="AF13" t="s">
        <v>120</v>
      </c>
      <c r="AH13" t="s">
        <v>48</v>
      </c>
      <c r="AI13" t="s">
        <v>108</v>
      </c>
      <c r="AJ13" t="s">
        <v>117</v>
      </c>
      <c r="AK13" t="b">
        <v>1</v>
      </c>
      <c r="AL13" t="b">
        <v>0</v>
      </c>
      <c r="AO13" s="49" t="s">
        <v>4952</v>
      </c>
      <c r="AP13" s="73"/>
      <c r="AQ13" s="49" t="s">
        <v>4951</v>
      </c>
      <c r="AR13" s="76" t="s">
        <v>5011</v>
      </c>
      <c r="AS13" s="73" t="s">
        <v>5012</v>
      </c>
      <c r="AT13" s="73">
        <f t="shared" si="2"/>
        <v>1</v>
      </c>
      <c r="AU13" s="112" t="s">
        <v>5383</v>
      </c>
      <c r="AV13" s="44" t="s">
        <v>5380</v>
      </c>
      <c r="AW13" t="s">
        <v>5033</v>
      </c>
      <c r="AX13" t="s">
        <v>52</v>
      </c>
      <c r="AY13" s="73" t="str">
        <f t="shared" si="3"/>
        <v>Rakov S.Yu. 1997. A review of the spider genus Evarcha Simon, 1902 in Middle Asia (Aranei Salticidae) // Arthropoda Selecta. Vol.6. No.1/2. P.105–112</v>
      </c>
      <c r="AZ13" s="49" t="s">
        <v>4903</v>
      </c>
      <c r="BA13" s="58" t="str">
        <f>Y13&amp;"-"&amp;IF(Z13&lt;10,"0"&amp;Z13,Z13)&amp;"-"&amp;IF(AA13&lt;10,"0"&amp;AA13,AA13)&amp;"/"&amp;IF(AD13&lt;10,"0"&amp;AD13,AD13)</f>
        <v>1984-08-13/18</v>
      </c>
      <c r="BB13" s="44" t="str">
        <f>Y13&amp;IF(Z13&lt;&gt;0,"-"&amp;Z13,"")&amp;IF(AA13&lt;&gt;0,"-"&amp;AA13,"")&amp;IF(AB13&lt;&gt;0,"/"&amp;AB13,"")&amp;IF(AC13&lt;&gt;0,"-"&amp;AC13,"")&amp;IF(AD13&lt;&gt;0,"-"&amp;AD13,"")</f>
        <v>1984-8-13/1984-8-18</v>
      </c>
      <c r="BF13" s="49" t="s">
        <v>4882</v>
      </c>
      <c r="BG13" t="s">
        <v>4893</v>
      </c>
      <c r="BH13" s="40" t="s">
        <v>5050</v>
      </c>
      <c r="BI13" t="s">
        <v>39</v>
      </c>
      <c r="BJ13" t="str">
        <f>N13&amp;", "&amp;P13</f>
        <v>Almaty Area, Kiik-Bai Canyon</v>
      </c>
      <c r="BK13" t="str">
        <f>T13&amp;" N; "&amp;U13&amp;" E"</f>
        <v>43.419328 N; 77.875726 E</v>
      </c>
      <c r="BL13" t="s">
        <v>3599</v>
      </c>
      <c r="BM13" s="85" t="s">
        <v>3600</v>
      </c>
      <c r="BN13" t="s">
        <v>4895</v>
      </c>
      <c r="BO13">
        <f>X13</f>
        <v>7000</v>
      </c>
      <c r="BP13" t="str">
        <f>IF(V13="original",H13,IF(V13="volunteer",C13,"Nekhaeva A.A."))</f>
        <v>Nekhaeva A.A.</v>
      </c>
      <c r="BQ13" t="str">
        <f>IF(V13="original",I13,IF(V13="volunteer",YEAR(A13)&amp;"-"&amp;IF(MONTH(A13)&lt;10,"0"&amp;MONTH(A13),MONTH(A13))&amp;"-"&amp;IF(DAY(A13)&lt;10,"0"&amp;DAY(A13),DAY(A13)),"__2025-05-15"))</f>
        <v>2025-05-12</v>
      </c>
      <c r="BT13" s="49" t="s">
        <v>4766</v>
      </c>
      <c r="BU13" t="s">
        <v>3631</v>
      </c>
      <c r="BV13" t="s">
        <v>3632</v>
      </c>
      <c r="BW13" t="s">
        <v>3633</v>
      </c>
      <c r="BX13" t="s">
        <v>3634</v>
      </c>
      <c r="BY13" s="44" t="s">
        <v>48</v>
      </c>
      <c r="BZ13" t="s">
        <v>108</v>
      </c>
      <c r="CA13" t="s">
        <v>3646</v>
      </c>
      <c r="CB13" s="44" t="s">
        <v>3646</v>
      </c>
      <c r="CC13" t="s">
        <v>4796</v>
      </c>
      <c r="CD13" t="s">
        <v>3646</v>
      </c>
      <c r="CE13" t="s">
        <v>3647</v>
      </c>
      <c r="CF13" t="s">
        <v>3630</v>
      </c>
      <c r="CH13" t="str">
        <f>H13</f>
        <v>Rakov S.Yu.</v>
      </c>
      <c r="CI13">
        <f t="shared" si="0"/>
        <v>1997</v>
      </c>
    </row>
    <row r="14" spans="1:88" x14ac:dyDescent="0.45">
      <c r="A14" s="1">
        <v>45789.254178240742</v>
      </c>
      <c r="B14">
        <v>911269241</v>
      </c>
      <c r="C14" t="s">
        <v>4896</v>
      </c>
      <c r="D14">
        <v>1</v>
      </c>
      <c r="E14" s="4" t="s">
        <v>51</v>
      </c>
      <c r="F14" t="s">
        <v>132</v>
      </c>
      <c r="G14">
        <v>3926</v>
      </c>
      <c r="H14" s="44" t="s">
        <v>133</v>
      </c>
      <c r="I14">
        <v>2020</v>
      </c>
      <c r="J14" t="s">
        <v>134</v>
      </c>
      <c r="K14" t="s">
        <v>135</v>
      </c>
      <c r="L14" t="s">
        <v>136</v>
      </c>
      <c r="M14" t="s">
        <v>39</v>
      </c>
      <c r="N14" t="s">
        <v>77</v>
      </c>
      <c r="O14" t="s">
        <v>121</v>
      </c>
      <c r="P14" t="s">
        <v>122</v>
      </c>
      <c r="Q14" t="str">
        <f t="shared" si="1"/>
        <v>near Kapchagay (on left side of road before reaching town)</v>
      </c>
      <c r="R14" s="85">
        <v>43.838138999999998</v>
      </c>
      <c r="S14" s="85">
        <v>76.970805999999996</v>
      </c>
      <c r="T14" t="s">
        <v>123</v>
      </c>
      <c r="U14" t="s">
        <v>124</v>
      </c>
      <c r="V14" s="54" t="s">
        <v>44</v>
      </c>
      <c r="Y14">
        <v>1990</v>
      </c>
      <c r="Z14">
        <v>5</v>
      </c>
      <c r="AA14">
        <v>25</v>
      </c>
      <c r="AB14">
        <v>1990</v>
      </c>
      <c r="AC14">
        <v>5</v>
      </c>
      <c r="AD14">
        <v>26</v>
      </c>
      <c r="AE14" t="s">
        <v>125</v>
      </c>
      <c r="AF14" t="s">
        <v>566</v>
      </c>
      <c r="AH14" t="s">
        <v>127</v>
      </c>
      <c r="AI14" t="s">
        <v>128</v>
      </c>
      <c r="AJ14" t="s">
        <v>129</v>
      </c>
      <c r="AK14" t="b">
        <v>1</v>
      </c>
      <c r="AL14" t="b">
        <v>0</v>
      </c>
      <c r="AN14" t="s">
        <v>130</v>
      </c>
      <c r="AO14" s="49" t="s">
        <v>4952</v>
      </c>
      <c r="AP14" s="73"/>
      <c r="AQ14" s="49" t="s">
        <v>4951</v>
      </c>
      <c r="AR14" s="76" t="s">
        <v>5011</v>
      </c>
      <c r="AS14" s="73" t="s">
        <v>5012</v>
      </c>
      <c r="AT14" s="73">
        <f t="shared" si="2"/>
        <v>1</v>
      </c>
      <c r="AU14" s="112" t="s">
        <v>5383</v>
      </c>
      <c r="AV14" s="44" t="s">
        <v>5380</v>
      </c>
      <c r="AW14" t="s">
        <v>566</v>
      </c>
      <c r="AX14" t="s">
        <v>132</v>
      </c>
      <c r="AY14" s="73" t="str">
        <f t="shared" si="3"/>
        <v>Logunov D.V., Ponomarev A.V. 2020. Karakumosa gen.nov., a new Central Asian genus of fossorial wolf spiders (Araneae: Lycosidae: Lycosinae) // Rev. suisse Zool. T.127. Fasc.2. P.275–313</v>
      </c>
      <c r="AZ14" s="49" t="s">
        <v>4903</v>
      </c>
      <c r="BA14" s="58" t="str">
        <f>Y14&amp;"-"&amp;IF(Z14&lt;10,"0"&amp;Z14,Z14)&amp;"-"&amp;IF(AA14&lt;10,"0"&amp;AA14,AA14)&amp;"/"&amp;IF(AD14&lt;10,"0"&amp;AD14,AD14)</f>
        <v>1990-05-25/26</v>
      </c>
      <c r="BB14" s="44" t="str">
        <f>Y14&amp;IF(Z14&lt;&gt;0,"-"&amp;Z14,"")&amp;IF(AA14&lt;&gt;0,"-"&amp;AA14,"")&amp;IF(AB14&lt;&gt;0,"/"&amp;AB14,"")&amp;IF(AC14&lt;&gt;0,"-"&amp;AC14,"")&amp;IF(AD14&lt;&gt;0,"-"&amp;AD14,"")</f>
        <v>1990-5-25/1990-5-26</v>
      </c>
      <c r="BC14" s="44" t="str">
        <f>AE14</f>
        <v>sands</v>
      </c>
      <c r="BF14" s="49" t="s">
        <v>4882</v>
      </c>
      <c r="BG14" t="s">
        <v>4893</v>
      </c>
      <c r="BH14" s="40" t="s">
        <v>5050</v>
      </c>
      <c r="BI14" t="s">
        <v>39</v>
      </c>
      <c r="BJ14" t="str">
        <f>N14&amp;", "&amp;O14&amp;", "&amp;P14</f>
        <v>Almaty Area, Ili District, near Kapchagay (on left side of road before reaching town)</v>
      </c>
      <c r="BK14" t="str">
        <f>T14&amp;" N; "&amp;U14&amp;" E"</f>
        <v>43°50'17.3" N; 76°58'14.9" E</v>
      </c>
      <c r="BL14" t="s">
        <v>5082</v>
      </c>
      <c r="BM14" s="85" t="s">
        <v>5083</v>
      </c>
      <c r="BN14" t="s">
        <v>4895</v>
      </c>
      <c r="BP14" t="str">
        <f>IF(V14="original",H14,IF(V14="volunteer",C14,"Nekhaeva A.A."))</f>
        <v>Logunov D.V., Ponomarev A.V.</v>
      </c>
      <c r="BQ14">
        <f>IF(V14="original",I14,IF(V14="volunteer",YEAR(A14)&amp;"-"&amp;IF(MONTH(A14)&lt;10,"0"&amp;MONTH(A14),MONTH(A14))&amp;"-"&amp;IF(DAY(A14)&lt;10,"0"&amp;DAY(A14),DAY(A14)),"__2025-05-15"))</f>
        <v>2020</v>
      </c>
      <c r="BT14" s="49" t="s">
        <v>4766</v>
      </c>
      <c r="BU14" t="s">
        <v>3631</v>
      </c>
      <c r="BV14" t="s">
        <v>3632</v>
      </c>
      <c r="BW14" t="s">
        <v>3633</v>
      </c>
      <c r="BX14" t="s">
        <v>3634</v>
      </c>
      <c r="BY14" s="44" t="s">
        <v>127</v>
      </c>
      <c r="BZ14" t="s">
        <v>128</v>
      </c>
      <c r="CA14" t="s">
        <v>3649</v>
      </c>
      <c r="CB14" s="44" t="s">
        <v>3649</v>
      </c>
      <c r="CC14" t="s">
        <v>4806</v>
      </c>
      <c r="CD14" t="s">
        <v>3649</v>
      </c>
      <c r="CE14" t="s">
        <v>3650</v>
      </c>
      <c r="CF14" t="s">
        <v>3630</v>
      </c>
      <c r="CH14" t="str">
        <f>H14</f>
        <v>Logunov D.V., Ponomarev A.V.</v>
      </c>
      <c r="CI14">
        <f t="shared" si="0"/>
        <v>2020</v>
      </c>
      <c r="CJ14" t="s">
        <v>4701</v>
      </c>
    </row>
    <row r="15" spans="1:88" x14ac:dyDescent="0.45">
      <c r="A15" s="1">
        <v>45789.249085648153</v>
      </c>
      <c r="B15">
        <v>911269241</v>
      </c>
      <c r="C15" t="s">
        <v>4896</v>
      </c>
      <c r="D15">
        <v>1</v>
      </c>
      <c r="E15" s="4" t="s">
        <v>51</v>
      </c>
      <c r="F15" t="s">
        <v>109</v>
      </c>
      <c r="G15">
        <v>3799</v>
      </c>
      <c r="H15" s="44" t="s">
        <v>53</v>
      </c>
      <c r="I15">
        <v>1997</v>
      </c>
      <c r="J15" t="s">
        <v>143</v>
      </c>
      <c r="K15" t="s">
        <v>144</v>
      </c>
      <c r="L15" t="s">
        <v>145</v>
      </c>
      <c r="M15" t="s">
        <v>39</v>
      </c>
      <c r="P15" t="s">
        <v>137</v>
      </c>
      <c r="Q15" t="str">
        <f t="shared" si="1"/>
        <v>Dzhungaria, near Sarkand</v>
      </c>
      <c r="R15" s="85">
        <v>45.417740000000002</v>
      </c>
      <c r="S15" s="85">
        <v>79.908716999999996</v>
      </c>
      <c r="T15" t="s">
        <v>138</v>
      </c>
      <c r="U15" t="s">
        <v>139</v>
      </c>
      <c r="V15" s="54" t="s">
        <v>106</v>
      </c>
      <c r="X15">
        <v>3400</v>
      </c>
      <c r="Y15">
        <v>1991</v>
      </c>
      <c r="Z15">
        <v>6</v>
      </c>
      <c r="AA15">
        <v>28</v>
      </c>
      <c r="AB15"/>
      <c r="AC15"/>
      <c r="AD15"/>
      <c r="AF15" t="s">
        <v>140</v>
      </c>
      <c r="AH15" t="s">
        <v>48</v>
      </c>
      <c r="AI15" t="s">
        <v>141</v>
      </c>
      <c r="AJ15" t="s">
        <v>142</v>
      </c>
      <c r="AK15" t="b">
        <v>1</v>
      </c>
      <c r="AL15" t="b">
        <v>0</v>
      </c>
      <c r="AO15" s="49" t="s">
        <v>4952</v>
      </c>
      <c r="AP15" s="73"/>
      <c r="AQ15" s="49" t="s">
        <v>4951</v>
      </c>
      <c r="AR15" s="76" t="s">
        <v>5011</v>
      </c>
      <c r="AS15" s="73" t="s">
        <v>5012</v>
      </c>
      <c r="AT15" s="73">
        <f t="shared" si="2"/>
        <v>1</v>
      </c>
      <c r="AU15" s="112" t="s">
        <v>5383</v>
      </c>
      <c r="AV15" s="44" t="s">
        <v>5380</v>
      </c>
      <c r="AW15" t="s">
        <v>641</v>
      </c>
      <c r="AX15" s="112" t="s">
        <v>5322</v>
      </c>
      <c r="AY15" s="73" t="str">
        <f t="shared" si="3"/>
        <v>Logunov D.V. 1997. Salticidae of Middle Asia. 4. A review of the genus Euophrys (s.str.) C.L.Koch (Araneae, Salticidae) // Bull. Brit. arachnol. Soc. Vol.10. Pt.9. P.344–352</v>
      </c>
      <c r="AZ15" s="49" t="s">
        <v>4903</v>
      </c>
      <c r="BA15" s="58" t="str">
        <f>Y15&amp;"-"&amp;IF(Z15&lt;10,"0"&amp;Z15,Z15)&amp;"-"&amp;IF(AA15&lt;10,"0"&amp;AA15,AA15)</f>
        <v>1991-06-28</v>
      </c>
      <c r="BB15" s="44" t="str">
        <f>Y15&amp;IF(Z15&lt;&gt;0,"-"&amp;Z15,"")&amp;IF(AA15&lt;&gt;0,"-"&amp;AA15,"")&amp;IF(AB15&lt;&gt;0,"/"&amp;AB15,"")&amp;IF(AC15&lt;&gt;0,"-"&amp;AC15,"")&amp;IF(AD15&lt;&gt;0,"-"&amp;AD15,"")</f>
        <v>1991-6-28</v>
      </c>
      <c r="BF15" s="49" t="s">
        <v>4882</v>
      </c>
      <c r="BG15" t="s">
        <v>4893</v>
      </c>
      <c r="BH15" s="40" t="s">
        <v>5050</v>
      </c>
      <c r="BI15" t="s">
        <v>39</v>
      </c>
      <c r="BJ15" t="str">
        <f>P15</f>
        <v>Dzhungaria, near Sarkand</v>
      </c>
      <c r="BK15" t="str">
        <f>T15&amp;" N; "&amp;U15&amp;" E"</f>
        <v>45.41774 N; 79.908717 E</v>
      </c>
      <c r="BL15" t="s">
        <v>138</v>
      </c>
      <c r="BM15" s="85" t="s">
        <v>139</v>
      </c>
      <c r="BN15" t="s">
        <v>4895</v>
      </c>
      <c r="BO15">
        <f t="shared" ref="BO15:BO20" si="6">X15</f>
        <v>3400</v>
      </c>
      <c r="BP15" t="str">
        <f>IF(V15="original",H15,IF(V15="volunteer",C15,"Nekhaeva A.A."))</f>
        <v>Nekhaeva A.A.</v>
      </c>
      <c r="BQ15" t="str">
        <f>IF(V15="original",I15,IF(V15="volunteer",YEAR(A15)&amp;"-"&amp;IF(MONTH(A15)&lt;10,"0"&amp;MONTH(A15),MONTH(A15))&amp;"-"&amp;IF(DAY(A15)&lt;10,"0"&amp;DAY(A15),DAY(A15)),"__2025-05-15"))</f>
        <v>2025-05-12</v>
      </c>
      <c r="BT15" s="49" t="s">
        <v>4766</v>
      </c>
      <c r="BU15" t="s">
        <v>3631</v>
      </c>
      <c r="BV15" t="s">
        <v>3632</v>
      </c>
      <c r="BW15" t="s">
        <v>3633</v>
      </c>
      <c r="BX15" t="s">
        <v>3634</v>
      </c>
      <c r="BY15" s="44" t="s">
        <v>48</v>
      </c>
      <c r="BZ15" t="s">
        <v>141</v>
      </c>
      <c r="CA15" t="s">
        <v>3652</v>
      </c>
      <c r="CB15" s="44" t="s">
        <v>3652</v>
      </c>
      <c r="CC15" t="s">
        <v>3654</v>
      </c>
      <c r="CD15" t="s">
        <v>3652</v>
      </c>
      <c r="CE15" t="s">
        <v>3653</v>
      </c>
      <c r="CF15" t="s">
        <v>3630</v>
      </c>
      <c r="CH15" t="str">
        <f>H15</f>
        <v>Logunov D.V.</v>
      </c>
      <c r="CI15">
        <f t="shared" si="0"/>
        <v>1997</v>
      </c>
    </row>
    <row r="16" spans="1:88" x14ac:dyDescent="0.45">
      <c r="A16" s="1">
        <v>45789.244942129633</v>
      </c>
      <c r="B16">
        <v>911269241</v>
      </c>
      <c r="C16" t="s">
        <v>4896</v>
      </c>
      <c r="D16">
        <v>2</v>
      </c>
      <c r="E16" s="4" t="s">
        <v>86</v>
      </c>
      <c r="F16" t="s">
        <v>109</v>
      </c>
      <c r="G16">
        <v>3799</v>
      </c>
      <c r="H16" s="44" t="s">
        <v>53</v>
      </c>
      <c r="I16">
        <v>1997</v>
      </c>
      <c r="J16" t="s">
        <v>143</v>
      </c>
      <c r="K16" t="s">
        <v>144</v>
      </c>
      <c r="L16" t="s">
        <v>145</v>
      </c>
      <c r="M16" t="s">
        <v>39</v>
      </c>
      <c r="N16" t="s">
        <v>77</v>
      </c>
      <c r="O16" t="s">
        <v>147</v>
      </c>
      <c r="P16" t="s">
        <v>148</v>
      </c>
      <c r="Q16" t="str">
        <f t="shared" si="1"/>
        <v>80–95 km NW of Uzunagach, Aktau Mts.</v>
      </c>
      <c r="R16" s="85">
        <v>43.378464999999998</v>
      </c>
      <c r="S16" s="85">
        <v>75.150187000000003</v>
      </c>
      <c r="T16" t="s">
        <v>149</v>
      </c>
      <c r="U16" t="s">
        <v>150</v>
      </c>
      <c r="V16" s="54" t="s">
        <v>106</v>
      </c>
      <c r="X16">
        <v>5000</v>
      </c>
      <c r="Y16">
        <v>1992</v>
      </c>
      <c r="Z16">
        <v>5</v>
      </c>
      <c r="AA16">
        <v>17</v>
      </c>
      <c r="AB16"/>
      <c r="AC16"/>
      <c r="AD16"/>
      <c r="AF16" t="s">
        <v>151</v>
      </c>
      <c r="AH16" t="s">
        <v>48</v>
      </c>
      <c r="AI16" t="s">
        <v>141</v>
      </c>
      <c r="AJ16" t="s">
        <v>152</v>
      </c>
      <c r="AK16" t="b">
        <v>1</v>
      </c>
      <c r="AL16" t="b">
        <v>0</v>
      </c>
      <c r="AO16" s="49" t="s">
        <v>4952</v>
      </c>
      <c r="AP16" s="73"/>
      <c r="AQ16" s="49" t="s">
        <v>4951</v>
      </c>
      <c r="AR16" s="76" t="s">
        <v>5011</v>
      </c>
      <c r="AS16" s="73" t="s">
        <v>5012</v>
      </c>
      <c r="AT16" s="73">
        <f t="shared" si="2"/>
        <v>2</v>
      </c>
      <c r="AU16" s="112" t="s">
        <v>5383</v>
      </c>
      <c r="AV16" s="44" t="s">
        <v>5380</v>
      </c>
      <c r="AW16" t="s">
        <v>1752</v>
      </c>
      <c r="AX16" s="112" t="s">
        <v>5322</v>
      </c>
      <c r="AY16" s="73" t="str">
        <f t="shared" si="3"/>
        <v>Logunov D.V. 1997. Salticidae of Middle Asia. 4. A review of the genus Euophrys (s.str.) C.L.Koch (Araneae, Salticidae) // Bull. Brit. arachnol. Soc. Vol.10. Pt.9. P.344–352</v>
      </c>
      <c r="AZ16" s="49" t="s">
        <v>4903</v>
      </c>
      <c r="BA16" s="58" t="str">
        <f>Y16&amp;"-"&amp;IF(Z16&lt;10,"0"&amp;Z16,Z16)&amp;"-"&amp;IF(AA16&lt;10,"0"&amp;AA16,AA16)</f>
        <v>1992-05-17</v>
      </c>
      <c r="BB16" s="44" t="str">
        <f>Y16&amp;IF(Z16&lt;&gt;0,"-"&amp;Z16,"")&amp;IF(AA16&lt;&gt;0,"-"&amp;AA16,"")&amp;IF(AB16&lt;&gt;0,"/"&amp;AB16,"")&amp;IF(AC16&lt;&gt;0,"-"&amp;AC16,"")&amp;IF(AD16&lt;&gt;0,"-"&amp;AD16,"")</f>
        <v>1992-5-17</v>
      </c>
      <c r="BF16" s="49" t="s">
        <v>4882</v>
      </c>
      <c r="BG16" t="s">
        <v>4893</v>
      </c>
      <c r="BH16" s="40" t="s">
        <v>5050</v>
      </c>
      <c r="BI16" t="s">
        <v>39</v>
      </c>
      <c r="BJ16" t="str">
        <f>N16&amp;", "&amp;O16&amp;", "&amp;P16</f>
        <v>Almaty Area, Dzhambulskiy District, 80–95 km NW of Uzunagach, Aktau Mts.</v>
      </c>
      <c r="BK16" t="str">
        <f>T16&amp;" N; "&amp;U16&amp;" E"</f>
        <v>43.378465 N; 75.150187 E</v>
      </c>
      <c r="BL16" t="s">
        <v>149</v>
      </c>
      <c r="BM16" s="85" t="s">
        <v>150</v>
      </c>
      <c r="BN16" t="s">
        <v>4895</v>
      </c>
      <c r="BO16">
        <f t="shared" si="6"/>
        <v>5000</v>
      </c>
      <c r="BP16" t="str">
        <f>IF(V16="original",H16,IF(V16="volunteer",C16,"Nekhaeva A.A."))</f>
        <v>Nekhaeva A.A.</v>
      </c>
      <c r="BQ16" t="str">
        <f>IF(V16="original",I16,IF(V16="volunteer",YEAR(A16)&amp;"-"&amp;IF(MONTH(A16)&lt;10,"0"&amp;MONTH(A16),MONTH(A16))&amp;"-"&amp;IF(DAY(A16)&lt;10,"0"&amp;DAY(A16),DAY(A16)),"__2025-05-15"))</f>
        <v>2025-05-12</v>
      </c>
      <c r="BT16" s="49" t="s">
        <v>4766</v>
      </c>
      <c r="BU16" t="s">
        <v>3631</v>
      </c>
      <c r="BV16" t="s">
        <v>3632</v>
      </c>
      <c r="BW16" t="s">
        <v>3633</v>
      </c>
      <c r="BX16" t="s">
        <v>3634</v>
      </c>
      <c r="BY16" s="44" t="s">
        <v>48</v>
      </c>
      <c r="BZ16" t="s">
        <v>141</v>
      </c>
      <c r="CA16" t="s">
        <v>3655</v>
      </c>
      <c r="CB16" s="44" t="s">
        <v>3655</v>
      </c>
      <c r="CC16" t="s">
        <v>4835</v>
      </c>
      <c r="CD16" t="s">
        <v>3655</v>
      </c>
      <c r="CE16" t="s">
        <v>3656</v>
      </c>
      <c r="CF16" t="s">
        <v>3630</v>
      </c>
      <c r="CH16" t="str">
        <f>H16</f>
        <v>Logunov D.V.</v>
      </c>
      <c r="CI16">
        <f t="shared" si="0"/>
        <v>1997</v>
      </c>
    </row>
    <row r="17" spans="1:88" x14ac:dyDescent="0.45">
      <c r="A17" s="1">
        <v>45789.241956018523</v>
      </c>
      <c r="B17">
        <v>911269241</v>
      </c>
      <c r="C17" t="s">
        <v>4896</v>
      </c>
      <c r="D17">
        <v>1</v>
      </c>
      <c r="E17" s="4" t="s">
        <v>51</v>
      </c>
      <c r="F17" t="s">
        <v>109</v>
      </c>
      <c r="G17">
        <v>3799</v>
      </c>
      <c r="H17" s="44" t="s">
        <v>53</v>
      </c>
      <c r="I17">
        <v>1997</v>
      </c>
      <c r="J17" t="s">
        <v>143</v>
      </c>
      <c r="K17" t="s">
        <v>144</v>
      </c>
      <c r="L17" t="s">
        <v>145</v>
      </c>
      <c r="M17" t="s">
        <v>39</v>
      </c>
      <c r="N17" t="s">
        <v>77</v>
      </c>
      <c r="P17" t="s">
        <v>154</v>
      </c>
      <c r="Q17" t="str">
        <f t="shared" si="1"/>
        <v>c. 10 km N of Otar</v>
      </c>
      <c r="R17" s="85">
        <v>43.630031000000002</v>
      </c>
      <c r="S17" s="85">
        <v>75.201751000000002</v>
      </c>
      <c r="T17" t="s">
        <v>155</v>
      </c>
      <c r="U17" t="s">
        <v>156</v>
      </c>
      <c r="V17" s="54" t="s">
        <v>106</v>
      </c>
      <c r="X17">
        <v>500</v>
      </c>
      <c r="Y17">
        <v>1989</v>
      </c>
      <c r="Z17"/>
      <c r="AA17"/>
      <c r="AB17"/>
      <c r="AC17"/>
      <c r="AD17"/>
      <c r="AF17" t="s">
        <v>157</v>
      </c>
      <c r="AG17" s="60" t="s">
        <v>158</v>
      </c>
      <c r="AH17" t="s">
        <v>48</v>
      </c>
      <c r="AI17" t="s">
        <v>141</v>
      </c>
      <c r="AJ17" t="s">
        <v>152</v>
      </c>
      <c r="AK17" t="b">
        <v>1</v>
      </c>
      <c r="AL17" t="b">
        <v>0</v>
      </c>
      <c r="AO17" s="49" t="s">
        <v>4952</v>
      </c>
      <c r="AP17" s="73"/>
      <c r="AQ17" s="49" t="s">
        <v>4951</v>
      </c>
      <c r="AR17" s="76" t="s">
        <v>5011</v>
      </c>
      <c r="AS17" s="73" t="s">
        <v>5012</v>
      </c>
      <c r="AT17" s="73">
        <f t="shared" si="2"/>
        <v>1</v>
      </c>
      <c r="AU17" s="112" t="s">
        <v>5383</v>
      </c>
      <c r="AV17" s="44" t="s">
        <v>5380</v>
      </c>
      <c r="AW17" t="s">
        <v>1856</v>
      </c>
      <c r="AX17" s="112" t="s">
        <v>5322</v>
      </c>
      <c r="AY17" s="73" t="str">
        <f t="shared" si="3"/>
        <v>Logunov D.V. 1997. Salticidae of Middle Asia. 4. A review of the genus Euophrys (s.str.) C.L.Koch (Araneae, Salticidae) // Bull. Brit. arachnol. Soc. Vol.10. Pt.9. P.344–352</v>
      </c>
      <c r="AZ17" s="49" t="s">
        <v>4903</v>
      </c>
      <c r="BA17" s="44">
        <f>Y17</f>
        <v>1989</v>
      </c>
      <c r="BB17" s="44" t="str">
        <f>Y17&amp;IF(Z17&lt;&gt;0,"-"&amp;Z17,"")&amp;IF(AA17&lt;&gt;0,"-"&amp;AA17,"")&amp;IF(AB17&lt;&gt;0,"/"&amp;AB17,"")&amp;IF(AC17&lt;&gt;0,"-"&amp;AC17,"")&amp;IF(AD17&lt;&gt;0,"-"&amp;AD17,"")</f>
        <v>1989</v>
      </c>
      <c r="BE17" s="40" t="s">
        <v>158</v>
      </c>
      <c r="BF17" s="49" t="s">
        <v>4882</v>
      </c>
      <c r="BG17" t="s">
        <v>4893</v>
      </c>
      <c r="BH17" s="40" t="s">
        <v>5050</v>
      </c>
      <c r="BI17" t="s">
        <v>39</v>
      </c>
      <c r="BJ17" t="str">
        <f>N17&amp;", "&amp;P17</f>
        <v>Almaty Area, c. 10 km N of Otar</v>
      </c>
      <c r="BK17" t="str">
        <f>T17&amp;" N; "&amp;U17&amp;" E"</f>
        <v>43.630031 N; 75.201751 E</v>
      </c>
      <c r="BL17" t="s">
        <v>155</v>
      </c>
      <c r="BM17" s="85" t="s">
        <v>156</v>
      </c>
      <c r="BN17" t="s">
        <v>4895</v>
      </c>
      <c r="BO17">
        <f t="shared" si="6"/>
        <v>500</v>
      </c>
      <c r="BP17" t="str">
        <f>IF(V17="original",H17,IF(V17="volunteer",C17,"Nekhaeva A.A."))</f>
        <v>Nekhaeva A.A.</v>
      </c>
      <c r="BQ17" t="str">
        <f>IF(V17="original",I17,IF(V17="volunteer",YEAR(A17)&amp;"-"&amp;IF(MONTH(A17)&lt;10,"0"&amp;MONTH(A17),MONTH(A17))&amp;"-"&amp;IF(DAY(A17)&lt;10,"0"&amp;DAY(A17),DAY(A17)),"__2025-05-15"))</f>
        <v>2025-05-12</v>
      </c>
      <c r="BT17" s="49" t="s">
        <v>4766</v>
      </c>
      <c r="BU17" t="s">
        <v>3631</v>
      </c>
      <c r="BV17" t="s">
        <v>3632</v>
      </c>
      <c r="BW17" t="s">
        <v>3633</v>
      </c>
      <c r="BX17" t="s">
        <v>3634</v>
      </c>
      <c r="BY17" s="44" t="s">
        <v>48</v>
      </c>
      <c r="BZ17" t="s">
        <v>141</v>
      </c>
      <c r="CA17" t="s">
        <v>3655</v>
      </c>
      <c r="CB17" s="44" t="s">
        <v>3655</v>
      </c>
      <c r="CC17" t="s">
        <v>4835</v>
      </c>
      <c r="CD17" t="s">
        <v>3655</v>
      </c>
      <c r="CE17" t="s">
        <v>3656</v>
      </c>
      <c r="CF17" t="s">
        <v>3630</v>
      </c>
      <c r="CH17" t="str">
        <f>H17</f>
        <v>Logunov D.V.</v>
      </c>
      <c r="CI17">
        <f t="shared" si="0"/>
        <v>1997</v>
      </c>
    </row>
    <row r="18" spans="1:88" x14ac:dyDescent="0.45">
      <c r="A18" s="1">
        <v>45789.238182870373</v>
      </c>
      <c r="B18">
        <v>911269241</v>
      </c>
      <c r="C18" t="s">
        <v>4896</v>
      </c>
      <c r="D18">
        <v>1</v>
      </c>
      <c r="E18" s="4" t="s">
        <v>65</v>
      </c>
      <c r="F18" t="s">
        <v>166</v>
      </c>
      <c r="G18">
        <v>3901</v>
      </c>
      <c r="H18" s="44" t="s">
        <v>167</v>
      </c>
      <c r="I18">
        <v>1997</v>
      </c>
      <c r="J18" t="s">
        <v>168</v>
      </c>
      <c r="K18" t="s">
        <v>169</v>
      </c>
      <c r="L18" t="s">
        <v>170</v>
      </c>
      <c r="M18" t="s">
        <v>39</v>
      </c>
      <c r="N18" t="s">
        <v>77</v>
      </c>
      <c r="P18" t="s">
        <v>159</v>
      </c>
      <c r="Q18" t="str">
        <f t="shared" si="1"/>
        <v>Temirlik River valley</v>
      </c>
      <c r="R18" s="85">
        <v>43.325377000000003</v>
      </c>
      <c r="S18" s="85">
        <v>79.187702000000002</v>
      </c>
      <c r="T18" t="s">
        <v>160</v>
      </c>
      <c r="U18" t="s">
        <v>161</v>
      </c>
      <c r="V18" s="54" t="s">
        <v>106</v>
      </c>
      <c r="X18">
        <v>4000</v>
      </c>
      <c r="Y18">
        <v>1993</v>
      </c>
      <c r="Z18">
        <v>6</v>
      </c>
      <c r="AA18">
        <v>25</v>
      </c>
      <c r="AB18"/>
      <c r="AC18"/>
      <c r="AD18"/>
      <c r="AF18" t="s">
        <v>162</v>
      </c>
      <c r="AI18" t="s">
        <v>163</v>
      </c>
      <c r="AJ18" t="s">
        <v>164</v>
      </c>
      <c r="AK18" t="b">
        <v>1</v>
      </c>
      <c r="AL18" t="b">
        <v>1</v>
      </c>
      <c r="AM18" t="s">
        <v>165</v>
      </c>
      <c r="AO18" s="49" t="s">
        <v>4952</v>
      </c>
      <c r="AP18" s="73"/>
      <c r="AQ18" s="49" t="s">
        <v>4951</v>
      </c>
      <c r="AR18" s="76" t="s">
        <v>5011</v>
      </c>
      <c r="AS18" s="73" t="s">
        <v>5012</v>
      </c>
      <c r="AT18" s="73">
        <f t="shared" si="2"/>
        <v>1</v>
      </c>
      <c r="AU18" s="112" t="s">
        <v>5384</v>
      </c>
      <c r="AV18" s="44" t="s">
        <v>5380</v>
      </c>
      <c r="AW18" s="28" t="s">
        <v>162</v>
      </c>
      <c r="AX18" s="59" t="s">
        <v>5333</v>
      </c>
      <c r="AY18" s="73" t="str">
        <f t="shared" si="3"/>
        <v>Logunov D.V., Kronestedt T. 1997. A new Palearctic species of the genus Sitticus Simon, with notes on related species in the floricola group (Araneae, Salticidae) // Bull. Brit. arachnol. Soc. Vol.10. Pt.7. P.225–233</v>
      </c>
      <c r="AZ18" s="49" t="s">
        <v>4903</v>
      </c>
      <c r="BA18" s="58" t="str">
        <f>Y18&amp;"-"&amp;IF(Z18&lt;10,"0"&amp;Z18,Z18)&amp;"-"&amp;IF(AA18&lt;10,"0"&amp;AA18,AA18)</f>
        <v>1993-06-25</v>
      </c>
      <c r="BB18" s="44" t="str">
        <f>Y18&amp;IF(Z18&lt;&gt;0,"-"&amp;Z18,"")&amp;IF(AA18&lt;&gt;0,"-"&amp;AA18,"")&amp;IF(AB18&lt;&gt;0,"/"&amp;AB18,"")&amp;IF(AC18&lt;&gt;0,"-"&amp;AC18,"")&amp;IF(AD18&lt;&gt;0,"-"&amp;AD18,"")</f>
        <v>1993-6-25</v>
      </c>
      <c r="BF18" s="49" t="s">
        <v>4882</v>
      </c>
      <c r="BG18" t="s">
        <v>4893</v>
      </c>
      <c r="BH18" s="40" t="s">
        <v>5050</v>
      </c>
      <c r="BI18" t="s">
        <v>39</v>
      </c>
      <c r="BJ18" t="str">
        <f>N18&amp;", "&amp;P18</f>
        <v>Almaty Area, Temirlik River valley</v>
      </c>
      <c r="BK18" t="str">
        <f>T18&amp;" N; "&amp;U18&amp;" E"</f>
        <v>43.325377 N; 79.187702 E</v>
      </c>
      <c r="BL18" t="s">
        <v>160</v>
      </c>
      <c r="BM18" s="85" t="s">
        <v>161</v>
      </c>
      <c r="BN18" t="s">
        <v>4895</v>
      </c>
      <c r="BO18">
        <f t="shared" si="6"/>
        <v>4000</v>
      </c>
      <c r="BP18" t="str">
        <f>IF(V18="original",H18,IF(V18="volunteer",C18,"Nekhaeva A.A."))</f>
        <v>Nekhaeva A.A.</v>
      </c>
      <c r="BQ18" t="str">
        <f>IF(V18="original",I18,IF(V18="volunteer",YEAR(A18)&amp;"-"&amp;IF(MONTH(A18)&lt;10,"0"&amp;MONTH(A18),MONTH(A18))&amp;"-"&amp;IF(DAY(A18)&lt;10,"0"&amp;DAY(A18),DAY(A18)),"__2025-05-15"))</f>
        <v>2025-05-12</v>
      </c>
      <c r="BT18" s="49" t="s">
        <v>4766</v>
      </c>
      <c r="BU18" t="s">
        <v>3631</v>
      </c>
      <c r="BV18" t="s">
        <v>3632</v>
      </c>
      <c r="BW18" t="s">
        <v>3633</v>
      </c>
      <c r="BX18" t="s">
        <v>3634</v>
      </c>
      <c r="BY18" s="44" t="s">
        <v>48</v>
      </c>
      <c r="BZ18" t="s">
        <v>3660</v>
      </c>
      <c r="CA18" t="s">
        <v>3661</v>
      </c>
      <c r="CB18" s="44" t="s">
        <v>3661</v>
      </c>
      <c r="CC18" t="s">
        <v>4847</v>
      </c>
      <c r="CD18" t="s">
        <v>3658</v>
      </c>
      <c r="CE18" t="s">
        <v>3659</v>
      </c>
      <c r="CF18" t="s">
        <v>3630</v>
      </c>
      <c r="CG18" t="s">
        <v>5048</v>
      </c>
      <c r="CH18" t="str">
        <f>H18</f>
        <v>Logunov D.V., Kronestedt T.</v>
      </c>
      <c r="CI18">
        <f t="shared" si="0"/>
        <v>1997</v>
      </c>
      <c r="CJ18" t="s">
        <v>4724</v>
      </c>
    </row>
    <row r="19" spans="1:88" x14ac:dyDescent="0.45">
      <c r="A19" s="1">
        <v>45789.234652777777</v>
      </c>
      <c r="B19">
        <v>911269241</v>
      </c>
      <c r="C19" t="s">
        <v>4896</v>
      </c>
      <c r="D19">
        <v>2</v>
      </c>
      <c r="E19" s="4" t="s">
        <v>86</v>
      </c>
      <c r="F19" t="s">
        <v>177</v>
      </c>
      <c r="G19">
        <v>3901</v>
      </c>
      <c r="H19" s="44" t="s">
        <v>167</v>
      </c>
      <c r="I19">
        <v>1997</v>
      </c>
      <c r="J19" t="s">
        <v>168</v>
      </c>
      <c r="K19" t="s">
        <v>169</v>
      </c>
      <c r="L19" t="s">
        <v>170</v>
      </c>
      <c r="M19" t="s">
        <v>39</v>
      </c>
      <c r="N19" t="s">
        <v>77</v>
      </c>
      <c r="O19" t="s">
        <v>171</v>
      </c>
      <c r="P19" t="s">
        <v>172</v>
      </c>
      <c r="Q19" t="str">
        <f t="shared" si="1"/>
        <v>Bakanas, bank of Ili River</v>
      </c>
      <c r="R19" s="85">
        <v>44.797756999999997</v>
      </c>
      <c r="S19" s="85">
        <v>76.272239999999996</v>
      </c>
      <c r="T19" t="s">
        <v>173</v>
      </c>
      <c r="U19" t="s">
        <v>174</v>
      </c>
      <c r="V19" s="54" t="s">
        <v>106</v>
      </c>
      <c r="X19">
        <v>2400</v>
      </c>
      <c r="Y19">
        <v>1986</v>
      </c>
      <c r="Z19">
        <v>5</v>
      </c>
      <c r="AA19">
        <v>11</v>
      </c>
      <c r="AB19">
        <v>1986</v>
      </c>
      <c r="AC19">
        <v>5</v>
      </c>
      <c r="AD19">
        <v>13</v>
      </c>
      <c r="AF19" t="s">
        <v>175</v>
      </c>
      <c r="AI19" t="s">
        <v>163</v>
      </c>
      <c r="AJ19" t="s">
        <v>164</v>
      </c>
      <c r="AK19" t="b">
        <v>1</v>
      </c>
      <c r="AL19" t="b">
        <v>1</v>
      </c>
      <c r="AM19" t="s">
        <v>165</v>
      </c>
      <c r="AO19" s="49" t="s">
        <v>4952</v>
      </c>
      <c r="AP19" s="73"/>
      <c r="AQ19" s="49" t="s">
        <v>4951</v>
      </c>
      <c r="AR19" s="76" t="s">
        <v>5011</v>
      </c>
      <c r="AS19" s="73" t="s">
        <v>5012</v>
      </c>
      <c r="AT19" s="73">
        <f t="shared" si="2"/>
        <v>2</v>
      </c>
      <c r="AU19" s="112" t="s">
        <v>5383</v>
      </c>
      <c r="AV19" s="44" t="s">
        <v>5380</v>
      </c>
      <c r="AW19" t="s">
        <v>566</v>
      </c>
      <c r="AX19" t="s">
        <v>5355</v>
      </c>
      <c r="AY19" s="73" t="str">
        <f t="shared" si="3"/>
        <v>Logunov D.V., Kronestedt T. 1997. A new Palearctic species of the genus Sitticus Simon, with notes on related species in the floricola group (Araneae, Salticidae) // Bull. Brit. arachnol. Soc. Vol.10. Pt.7. P.225–233</v>
      </c>
      <c r="AZ19" s="49" t="s">
        <v>4903</v>
      </c>
      <c r="BA19" s="58" t="str">
        <f>Y19&amp;"-"&amp;IF(Z19&lt;10,"0"&amp;Z19,Z19)&amp;"-"&amp;IF(AA19&lt;10,"0"&amp;AA19,AA19)&amp;"/"&amp;IF(AD19&lt;10,"0"&amp;AD19,AD19)</f>
        <v>1986-05-11/13</v>
      </c>
      <c r="BB19" s="44" t="str">
        <f>Y19&amp;IF(Z19&lt;&gt;0,"-"&amp;Z19,"")&amp;IF(AA19&lt;&gt;0,"-"&amp;AA19,"")&amp;IF(AB19&lt;&gt;0,"/"&amp;AB19,"")&amp;IF(AC19&lt;&gt;0,"-"&amp;AC19,"")&amp;IF(AD19&lt;&gt;0,"-"&amp;AD19,"")</f>
        <v>1986-5-11/1986-5-13</v>
      </c>
      <c r="BF19" s="49" t="s">
        <v>4882</v>
      </c>
      <c r="BG19" t="s">
        <v>4893</v>
      </c>
      <c r="BH19" s="40" t="s">
        <v>5050</v>
      </c>
      <c r="BI19" t="s">
        <v>39</v>
      </c>
      <c r="BJ19" t="str">
        <f>N19&amp;", "&amp;O19&amp;", "&amp;P19</f>
        <v>Almaty Area, Balkhanskiy District, Bakanas, bank of Ili River</v>
      </c>
      <c r="BK19" t="str">
        <f>T19&amp;" N; "&amp;U19&amp;" E"</f>
        <v>44.797757 N; 76.27224 E</v>
      </c>
      <c r="BL19" t="s">
        <v>173</v>
      </c>
      <c r="BM19" s="85" t="s">
        <v>174</v>
      </c>
      <c r="BN19" t="s">
        <v>4895</v>
      </c>
      <c r="BO19">
        <f t="shared" si="6"/>
        <v>2400</v>
      </c>
      <c r="BP19" t="str">
        <f>IF(V19="original",H19,IF(V19="volunteer",C19,"Nekhaeva A.A."))</f>
        <v>Nekhaeva A.A.</v>
      </c>
      <c r="BQ19" t="str">
        <f>IF(V19="original",I19,IF(V19="volunteer",YEAR(A19)&amp;"-"&amp;IF(MONTH(A19)&lt;10,"0"&amp;MONTH(A19),MONTH(A19))&amp;"-"&amp;IF(DAY(A19)&lt;10,"0"&amp;DAY(A19),DAY(A19)),"__2025-05-15"))</f>
        <v>2025-05-12</v>
      </c>
      <c r="BT19" s="49" t="s">
        <v>4766</v>
      </c>
      <c r="BU19" t="s">
        <v>3631</v>
      </c>
      <c r="BV19" t="s">
        <v>3632</v>
      </c>
      <c r="BW19" t="s">
        <v>3633</v>
      </c>
      <c r="BX19" t="s">
        <v>3634</v>
      </c>
      <c r="BY19" s="44" t="s">
        <v>48</v>
      </c>
      <c r="BZ19" t="s">
        <v>3660</v>
      </c>
      <c r="CA19" t="s">
        <v>3661</v>
      </c>
      <c r="CB19" s="44" t="s">
        <v>3661</v>
      </c>
      <c r="CC19" t="s">
        <v>4847</v>
      </c>
      <c r="CD19" t="s">
        <v>3658</v>
      </c>
      <c r="CE19" t="s">
        <v>3659</v>
      </c>
      <c r="CF19" t="s">
        <v>3630</v>
      </c>
      <c r="CG19" t="s">
        <v>4737</v>
      </c>
      <c r="CH19" t="str">
        <f>H19</f>
        <v>Logunov D.V., Kronestedt T.</v>
      </c>
      <c r="CI19">
        <f t="shared" si="0"/>
        <v>1997</v>
      </c>
      <c r="CJ19" t="s">
        <v>4725</v>
      </c>
    </row>
    <row r="20" spans="1:88" x14ac:dyDescent="0.45">
      <c r="A20" s="1">
        <v>45788.676412037043</v>
      </c>
      <c r="B20">
        <v>911269241</v>
      </c>
      <c r="C20" t="s">
        <v>4896</v>
      </c>
      <c r="D20">
        <v>1</v>
      </c>
      <c r="E20" s="4" t="s">
        <v>51</v>
      </c>
      <c r="F20" t="s">
        <v>185</v>
      </c>
      <c r="G20">
        <v>3787</v>
      </c>
      <c r="H20" s="44" t="s">
        <v>53</v>
      </c>
      <c r="I20">
        <v>1993</v>
      </c>
      <c r="J20" t="s">
        <v>186</v>
      </c>
      <c r="K20" t="s">
        <v>187</v>
      </c>
      <c r="L20" t="s">
        <v>5379</v>
      </c>
      <c r="M20" t="s">
        <v>39</v>
      </c>
      <c r="N20" t="s">
        <v>178</v>
      </c>
      <c r="O20" t="s">
        <v>179</v>
      </c>
      <c r="P20" t="s">
        <v>180</v>
      </c>
      <c r="Q20" t="str">
        <f t="shared" si="1"/>
        <v>17-18 km E of Kapchagay Town</v>
      </c>
      <c r="R20" s="85">
        <v>43.951666000000003</v>
      </c>
      <c r="S20" s="85">
        <v>77.243866999999995</v>
      </c>
      <c r="T20" t="s">
        <v>181</v>
      </c>
      <c r="U20" t="s">
        <v>182</v>
      </c>
      <c r="V20" s="54" t="s">
        <v>106</v>
      </c>
      <c r="X20">
        <v>500</v>
      </c>
      <c r="Y20">
        <v>1992</v>
      </c>
      <c r="Z20">
        <v>8</v>
      </c>
      <c r="AA20">
        <v>27</v>
      </c>
      <c r="AB20"/>
      <c r="AC20"/>
      <c r="AD20"/>
      <c r="AF20" t="s">
        <v>183</v>
      </c>
      <c r="AI20" t="s">
        <v>163</v>
      </c>
      <c r="AJ20" t="s">
        <v>184</v>
      </c>
      <c r="AK20" t="b">
        <v>1</v>
      </c>
      <c r="AL20" t="b">
        <v>1</v>
      </c>
      <c r="AM20" t="s">
        <v>165</v>
      </c>
      <c r="AO20" s="49" t="s">
        <v>4952</v>
      </c>
      <c r="AP20" s="73"/>
      <c r="AQ20" s="49" t="s">
        <v>4951</v>
      </c>
      <c r="AR20" s="76" t="s">
        <v>5011</v>
      </c>
      <c r="AS20" s="73" t="s">
        <v>5012</v>
      </c>
      <c r="AT20" s="73">
        <f t="shared" si="2"/>
        <v>1</v>
      </c>
      <c r="AU20" s="112" t="s">
        <v>5383</v>
      </c>
      <c r="AV20" s="44" t="s">
        <v>5380</v>
      </c>
      <c r="AW20" t="s">
        <v>53</v>
      </c>
      <c r="AX20" t="s">
        <v>5346</v>
      </c>
      <c r="AY20" s="73" t="str">
        <f t="shared" si="3"/>
        <v>Logunov D.V. 1993. Notes on the penicillatus species group of the genus Sitticus Simon, 1901 with a description of a new species (Araneae, Salticidae) // Genus. Vol.4. No.1. P.1–15</v>
      </c>
      <c r="AZ20" s="49" t="s">
        <v>4903</v>
      </c>
      <c r="BA20" s="58" t="str">
        <f>Y20&amp;"-"&amp;IF(Z20&lt;10,"0"&amp;Z20,Z20)&amp;"-"&amp;IF(AA20&lt;10,"0"&amp;AA20,AA20)</f>
        <v>1992-08-27</v>
      </c>
      <c r="BB20" s="44" t="str">
        <f>Y20&amp;IF(Z20&lt;&gt;0,"-"&amp;Z20,"")&amp;IF(AA20&lt;&gt;0,"-"&amp;AA20,"")&amp;IF(AB20&lt;&gt;0,"/"&amp;AB20,"")&amp;IF(AC20&lt;&gt;0,"-"&amp;AC20,"")&amp;IF(AD20&lt;&gt;0,"-"&amp;AD20,"")</f>
        <v>1992-8-27</v>
      </c>
      <c r="BF20" s="49" t="s">
        <v>4882</v>
      </c>
      <c r="BG20" t="s">
        <v>4893</v>
      </c>
      <c r="BH20" s="40" t="s">
        <v>5050</v>
      </c>
      <c r="BI20" t="s">
        <v>39</v>
      </c>
      <c r="BJ20" t="str">
        <f>N20&amp;", "&amp;O20&amp;", "&amp;P20</f>
        <v>Alma-Ata Area, Talgarsky District, 17-18 km E of Kapchagay Town</v>
      </c>
      <c r="BK20" t="str">
        <f>T20&amp;" N; "&amp;U20&amp;" E"</f>
        <v>43.951666 N; 77.243867 E</v>
      </c>
      <c r="BL20" t="s">
        <v>181</v>
      </c>
      <c r="BM20" s="85" t="s">
        <v>182</v>
      </c>
      <c r="BN20" t="s">
        <v>4895</v>
      </c>
      <c r="BO20">
        <f t="shared" si="6"/>
        <v>500</v>
      </c>
      <c r="BP20" t="str">
        <f>IF(V20="original",H20,IF(V20="volunteer",C20,"Nekhaeva A.A."))</f>
        <v>Nekhaeva A.A.</v>
      </c>
      <c r="BQ20" t="str">
        <f>IF(V20="original",I20,IF(V20="volunteer",YEAR(A20)&amp;"-"&amp;IF(MONTH(A20)&lt;10,"0"&amp;MONTH(A20),MONTH(A20))&amp;"-"&amp;IF(DAY(A20)&lt;10,"0"&amp;DAY(A20),DAY(A20)),"__2025-05-15"))</f>
        <v>2025-05-11</v>
      </c>
      <c r="BT20" s="49" t="s">
        <v>4766</v>
      </c>
      <c r="BU20" t="s">
        <v>3631</v>
      </c>
      <c r="BV20" t="s">
        <v>3632</v>
      </c>
      <c r="BW20" t="s">
        <v>3633</v>
      </c>
      <c r="BX20" t="s">
        <v>3634</v>
      </c>
      <c r="BY20" s="44" t="s">
        <v>48</v>
      </c>
      <c r="BZ20" t="s">
        <v>3660</v>
      </c>
      <c r="CA20" t="s">
        <v>3665</v>
      </c>
      <c r="CB20" s="44" t="s">
        <v>3665</v>
      </c>
      <c r="CC20" t="s">
        <v>4819</v>
      </c>
      <c r="CD20" t="s">
        <v>3663</v>
      </c>
      <c r="CE20" t="s">
        <v>3664</v>
      </c>
      <c r="CF20" t="s">
        <v>3630</v>
      </c>
      <c r="CG20" t="s">
        <v>4737</v>
      </c>
      <c r="CH20" t="str">
        <f>H20</f>
        <v>Logunov D.V.</v>
      </c>
      <c r="CI20">
        <f t="shared" si="0"/>
        <v>1993</v>
      </c>
      <c r="CJ20" t="s">
        <v>4725</v>
      </c>
    </row>
    <row r="21" spans="1:88" x14ac:dyDescent="0.45">
      <c r="A21" s="1">
        <v>45788.6715625</v>
      </c>
      <c r="B21">
        <v>911269241</v>
      </c>
      <c r="C21" t="s">
        <v>4896</v>
      </c>
      <c r="D21">
        <v>1</v>
      </c>
      <c r="E21" s="4" t="s">
        <v>51</v>
      </c>
      <c r="F21" t="s">
        <v>197</v>
      </c>
      <c r="G21">
        <v>4022</v>
      </c>
      <c r="H21" s="44" t="s">
        <v>198</v>
      </c>
      <c r="I21">
        <v>2020</v>
      </c>
      <c r="J21" t="s">
        <v>199</v>
      </c>
      <c r="K21" t="s">
        <v>200</v>
      </c>
      <c r="L21" t="s">
        <v>201</v>
      </c>
      <c r="M21" t="s">
        <v>39</v>
      </c>
      <c r="N21" t="s">
        <v>188</v>
      </c>
      <c r="P21" t="s">
        <v>189</v>
      </c>
      <c r="Q21" t="str">
        <f t="shared" si="1"/>
        <v>environs of railway station Saykan</v>
      </c>
      <c r="R21" s="85">
        <v>46.433332999999998</v>
      </c>
      <c r="S21" s="85">
        <v>80.683333000000005</v>
      </c>
      <c r="T21" t="s">
        <v>190</v>
      </c>
      <c r="U21" t="s">
        <v>191</v>
      </c>
      <c r="V21" s="54" t="s">
        <v>44</v>
      </c>
      <c r="W21" t="s">
        <v>192</v>
      </c>
      <c r="Y21">
        <v>2016</v>
      </c>
      <c r="Z21">
        <v>4</v>
      </c>
      <c r="AA21">
        <v>15</v>
      </c>
      <c r="AB21"/>
      <c r="AC21"/>
      <c r="AD21"/>
      <c r="AE21" t="s">
        <v>193</v>
      </c>
      <c r="AF21" t="s">
        <v>194</v>
      </c>
      <c r="AH21" t="s">
        <v>195</v>
      </c>
      <c r="AI21" t="s">
        <v>196</v>
      </c>
      <c r="AK21" t="b">
        <v>0</v>
      </c>
      <c r="AL21" t="b">
        <v>0</v>
      </c>
      <c r="AO21" s="49" t="s">
        <v>4952</v>
      </c>
      <c r="AP21" s="73"/>
      <c r="AQ21" s="49" t="s">
        <v>4951</v>
      </c>
      <c r="AR21" s="76" t="s">
        <v>5011</v>
      </c>
      <c r="AS21" s="73" t="s">
        <v>5012</v>
      </c>
      <c r="AT21" s="73">
        <f t="shared" si="2"/>
        <v>1</v>
      </c>
      <c r="AU21" s="112" t="s">
        <v>5383</v>
      </c>
      <c r="AV21" s="44" t="s">
        <v>5380</v>
      </c>
      <c r="AW21" s="28" t="s">
        <v>194</v>
      </c>
      <c r="AX21" s="112" t="s">
        <v>5322</v>
      </c>
      <c r="AY21" s="73" t="str">
        <f t="shared" si="3"/>
        <v>Marusik Yu.M., Azarkina G.N. 2020. Who is Eresus tristis Kroneberg, 1875 (Aranei: Eresidae)? // Arthropoda Selecta. Vol.29. No.4. P.470–474</v>
      </c>
      <c r="AZ21" s="49" t="s">
        <v>4903</v>
      </c>
      <c r="BA21" s="58" t="str">
        <f>Y21&amp;"-"&amp;IF(Z21&lt;10,"0"&amp;Z21,Z21)&amp;"-"&amp;IF(AA21&lt;10,"0"&amp;AA21,AA21)</f>
        <v>2016-04-15</v>
      </c>
      <c r="BB21" s="44" t="str">
        <f>Y21&amp;IF(Z21&lt;&gt;0,"-"&amp;Z21,"")&amp;IF(AA21&lt;&gt;0,"-"&amp;AA21,"")&amp;IF(AB21&lt;&gt;0,"/"&amp;AB21,"")&amp;IF(AC21&lt;&gt;0,"-"&amp;AC21,"")&amp;IF(AD21&lt;&gt;0,"-"&amp;AD21,"")</f>
        <v>2016-4-15</v>
      </c>
      <c r="BC21" s="44" t="str">
        <f>AE21</f>
        <v>sandy steppe</v>
      </c>
      <c r="BF21" s="49" t="s">
        <v>4882</v>
      </c>
      <c r="BG21" t="s">
        <v>4893</v>
      </c>
      <c r="BH21" s="40" t="s">
        <v>5050</v>
      </c>
      <c r="BI21" t="s">
        <v>39</v>
      </c>
      <c r="BJ21" t="str">
        <f>N21&amp;", "&amp;P21</f>
        <v>Almaty Region, environs of railway station Saykan</v>
      </c>
      <c r="BK21" t="str">
        <f>T21&amp;" N; "&amp;U21&amp;" E"</f>
        <v>46°26' N; 80°41' E</v>
      </c>
      <c r="BL21" t="s">
        <v>5084</v>
      </c>
      <c r="BM21" s="85" t="s">
        <v>5085</v>
      </c>
      <c r="BN21" t="s">
        <v>4895</v>
      </c>
      <c r="BP21" t="str">
        <f>IF(V21="original",H21,IF(V21="volunteer",C21,"Nekhaeva A.A."))</f>
        <v>Marusik Yu.M., Azarkina G.N.</v>
      </c>
      <c r="BQ21">
        <f>IF(V21="original",I21,IF(V21="volunteer",YEAR(A21)&amp;"-"&amp;IF(MONTH(A21)&lt;10,"0"&amp;MONTH(A21),MONTH(A21))&amp;"-"&amp;IF(DAY(A21)&lt;10,"0"&amp;DAY(A21),DAY(A21)),"__2025-05-15"))</f>
        <v>2020</v>
      </c>
      <c r="BR21">
        <v>400</v>
      </c>
      <c r="BS21">
        <v>400</v>
      </c>
      <c r="BT21" s="49" t="s">
        <v>4766</v>
      </c>
      <c r="BU21" t="s">
        <v>3631</v>
      </c>
      <c r="BV21" t="s">
        <v>3632</v>
      </c>
      <c r="BW21" t="s">
        <v>3633</v>
      </c>
      <c r="BX21" t="s">
        <v>3634</v>
      </c>
      <c r="BY21" s="44" t="s">
        <v>195</v>
      </c>
      <c r="BZ21" t="s">
        <v>196</v>
      </c>
      <c r="CA21" t="s">
        <v>3644</v>
      </c>
      <c r="CB21" s="44" t="s">
        <v>196</v>
      </c>
      <c r="CC21" t="s">
        <v>3668</v>
      </c>
      <c r="CD21" t="s">
        <v>196</v>
      </c>
      <c r="CE21" t="s">
        <v>3667</v>
      </c>
      <c r="CF21" t="s">
        <v>3643</v>
      </c>
      <c r="CH21" t="str">
        <f>H21</f>
        <v>Marusik Yu.M., Azarkina G.N.</v>
      </c>
      <c r="CI21">
        <f t="shared" si="0"/>
        <v>2020</v>
      </c>
    </row>
    <row r="22" spans="1:88" x14ac:dyDescent="0.45">
      <c r="A22" s="1">
        <v>45788.650601851863</v>
      </c>
      <c r="B22">
        <v>911269241</v>
      </c>
      <c r="C22" t="s">
        <v>4896</v>
      </c>
      <c r="D22">
        <v>3</v>
      </c>
      <c r="E22" s="4" t="s">
        <v>265</v>
      </c>
      <c r="F22" t="s">
        <v>211</v>
      </c>
      <c r="G22">
        <v>4068</v>
      </c>
      <c r="H22" s="44" t="s">
        <v>212</v>
      </c>
      <c r="I22">
        <v>2016</v>
      </c>
      <c r="J22" t="s">
        <v>213</v>
      </c>
      <c r="K22" t="s">
        <v>214</v>
      </c>
      <c r="L22" t="s">
        <v>215</v>
      </c>
      <c r="M22" t="s">
        <v>39</v>
      </c>
      <c r="N22" t="s">
        <v>202</v>
      </c>
      <c r="P22" t="s">
        <v>203</v>
      </c>
      <c r="Q22" t="str">
        <f t="shared" si="1"/>
        <v>ca 2 km W of Chubar-Tyubek Vil., Balkhash Lake shore</v>
      </c>
      <c r="R22" s="85">
        <v>46.766666999999998</v>
      </c>
      <c r="S22" s="85">
        <v>74.733333000000002</v>
      </c>
      <c r="T22" t="s">
        <v>204</v>
      </c>
      <c r="U22" t="s">
        <v>205</v>
      </c>
      <c r="V22" s="54" t="s">
        <v>44</v>
      </c>
      <c r="Y22">
        <v>2010</v>
      </c>
      <c r="Z22">
        <v>5</v>
      </c>
      <c r="AA22">
        <v>15</v>
      </c>
      <c r="AB22"/>
      <c r="AC22"/>
      <c r="AD22"/>
      <c r="AF22" t="s">
        <v>206</v>
      </c>
      <c r="AH22" t="s">
        <v>207</v>
      </c>
      <c r="AI22" t="s">
        <v>208</v>
      </c>
      <c r="AJ22" t="s">
        <v>209</v>
      </c>
      <c r="AK22" t="b">
        <v>1</v>
      </c>
      <c r="AL22" t="b">
        <v>0</v>
      </c>
      <c r="AO22" s="49" t="s">
        <v>4952</v>
      </c>
      <c r="AP22" s="73"/>
      <c r="AQ22" s="49" t="s">
        <v>4951</v>
      </c>
      <c r="AR22" s="76" t="s">
        <v>5011</v>
      </c>
      <c r="AS22" s="73" t="s">
        <v>5012</v>
      </c>
      <c r="AT22" s="73">
        <f t="shared" si="2"/>
        <v>3</v>
      </c>
      <c r="AU22" s="112" t="s">
        <v>5383</v>
      </c>
      <c r="AV22" s="44" t="s">
        <v>5380</v>
      </c>
      <c r="AW22" s="28" t="s">
        <v>206</v>
      </c>
      <c r="AX22" t="s">
        <v>5331</v>
      </c>
      <c r="AY22" s="73" t="str">
        <f t="shared" si="3"/>
        <v>Marusik Yu.M., Fomichev A.A., Tuneva T.K. 2016. Redescription of Asagena semideserta (Ponomarev, 2005) comb. n. (Araneae: Theridiidae) // Acta zool. bulg. Vol.68. No.4. P.477–482</v>
      </c>
      <c r="AZ22" s="49" t="s">
        <v>4903</v>
      </c>
      <c r="BA22" s="58" t="str">
        <f>Y22&amp;"-"&amp;IF(Z22&lt;10,"0"&amp;Z22,Z22)&amp;"-"&amp;IF(AA22&lt;10,"0"&amp;AA22,AA22)</f>
        <v>2010-05-15</v>
      </c>
      <c r="BB22" s="44" t="str">
        <f>Y22&amp;IF(Z22&lt;&gt;0,"-"&amp;Z22,"")&amp;IF(AA22&lt;&gt;0,"-"&amp;AA22,"")&amp;IF(AB22&lt;&gt;0,"/"&amp;AB22,"")&amp;IF(AC22&lt;&gt;0,"-"&amp;AC22,"")&amp;IF(AD22&lt;&gt;0,"-"&amp;AD22,"")</f>
        <v>2010-5-15</v>
      </c>
      <c r="BF22" s="49" t="s">
        <v>4882</v>
      </c>
      <c r="BG22" t="s">
        <v>4893</v>
      </c>
      <c r="BH22" s="40" t="s">
        <v>5050</v>
      </c>
      <c r="BI22" t="s">
        <v>39</v>
      </c>
      <c r="BJ22" t="str">
        <f>N22&amp;", "&amp;P22</f>
        <v>Karaganda Region, ca 2 km W of Chubar-Tyubek Vil., Balkhash Lake shore</v>
      </c>
      <c r="BK22" t="str">
        <f>T22&amp;" N; "&amp;U22&amp;" E"</f>
        <v>46°46' N; 74°44' E</v>
      </c>
      <c r="BL22" t="s">
        <v>5086</v>
      </c>
      <c r="BM22" s="85" t="s">
        <v>5087</v>
      </c>
      <c r="BN22" t="s">
        <v>4895</v>
      </c>
      <c r="BP22" t="str">
        <f>IF(V22="original",H22,IF(V22="volunteer",C22,"Nekhaeva A.A."))</f>
        <v>Marusik Yu.M., Fomichev A.A., Tuneva T.K.</v>
      </c>
      <c r="BQ22">
        <f>IF(V22="original",I22,IF(V22="volunteer",YEAR(A22)&amp;"-"&amp;IF(MONTH(A22)&lt;10,"0"&amp;MONTH(A22),MONTH(A22))&amp;"-"&amp;IF(DAY(A22)&lt;10,"0"&amp;DAY(A22),DAY(A22)),"__2025-05-15"))</f>
        <v>2016</v>
      </c>
      <c r="BT22" s="49" t="s">
        <v>4766</v>
      </c>
      <c r="BU22" t="s">
        <v>3631</v>
      </c>
      <c r="BV22" t="s">
        <v>3632</v>
      </c>
      <c r="BW22" t="s">
        <v>3633</v>
      </c>
      <c r="BX22" t="s">
        <v>3634</v>
      </c>
      <c r="BY22" s="44" t="s">
        <v>207</v>
      </c>
      <c r="BZ22" t="s">
        <v>208</v>
      </c>
      <c r="CA22" t="s">
        <v>3669</v>
      </c>
      <c r="CB22" s="44" t="s">
        <v>3669</v>
      </c>
      <c r="CC22" t="s">
        <v>4866</v>
      </c>
      <c r="CD22" t="s">
        <v>3669</v>
      </c>
      <c r="CE22" t="s">
        <v>3670</v>
      </c>
      <c r="CF22" t="s">
        <v>3630</v>
      </c>
      <c r="CH22" t="str">
        <f>H22</f>
        <v>Marusik Yu.M., Fomichev A.A., Tuneva T.K.</v>
      </c>
      <c r="CI22">
        <f t="shared" si="0"/>
        <v>2016</v>
      </c>
    </row>
    <row r="23" spans="1:88" x14ac:dyDescent="0.45">
      <c r="A23" s="1">
        <v>45788.648541666669</v>
      </c>
      <c r="B23">
        <v>911269241</v>
      </c>
      <c r="C23" t="s">
        <v>4896</v>
      </c>
      <c r="D23">
        <v>1</v>
      </c>
      <c r="E23" s="4" t="s">
        <v>51</v>
      </c>
      <c r="F23" t="s">
        <v>223</v>
      </c>
      <c r="G23">
        <v>4068</v>
      </c>
      <c r="H23" s="44" t="s">
        <v>212</v>
      </c>
      <c r="I23">
        <v>2016</v>
      </c>
      <c r="J23" t="s">
        <v>213</v>
      </c>
      <c r="K23" t="s">
        <v>214</v>
      </c>
      <c r="L23" t="s">
        <v>215</v>
      </c>
      <c r="M23" t="s">
        <v>39</v>
      </c>
      <c r="N23" t="s">
        <v>216</v>
      </c>
      <c r="P23" t="s">
        <v>217</v>
      </c>
      <c r="Q23" t="str">
        <f t="shared" si="1"/>
        <v>23 km SE of Inderborski Village, SE slope of Inderbor Highland</v>
      </c>
      <c r="R23" s="85">
        <v>48.406942999999998</v>
      </c>
      <c r="S23" s="85">
        <v>51.982480000000002</v>
      </c>
      <c r="T23" t="s">
        <v>218</v>
      </c>
      <c r="U23" t="s">
        <v>219</v>
      </c>
      <c r="V23" s="54" t="s">
        <v>106</v>
      </c>
      <c r="X23">
        <v>1000</v>
      </c>
      <c r="Y23">
        <v>1984</v>
      </c>
      <c r="Z23">
        <v>5</v>
      </c>
      <c r="AA23">
        <v>15</v>
      </c>
      <c r="AB23"/>
      <c r="AC23"/>
      <c r="AD23"/>
      <c r="AE23" t="s">
        <v>220</v>
      </c>
      <c r="AF23" t="s">
        <v>221</v>
      </c>
      <c r="AH23" t="s">
        <v>207</v>
      </c>
      <c r="AI23" t="s">
        <v>208</v>
      </c>
      <c r="AJ23" t="s">
        <v>209</v>
      </c>
      <c r="AK23" t="b">
        <v>1</v>
      </c>
      <c r="AL23" t="b">
        <v>0</v>
      </c>
      <c r="AO23" s="49" t="s">
        <v>4952</v>
      </c>
      <c r="AP23" s="73"/>
      <c r="AQ23" s="49" t="s">
        <v>4951</v>
      </c>
      <c r="AR23" s="76" t="s">
        <v>5011</v>
      </c>
      <c r="AS23" s="73" t="s">
        <v>5012</v>
      </c>
      <c r="AT23" s="73">
        <f t="shared" si="2"/>
        <v>1</v>
      </c>
      <c r="AU23" s="112" t="s">
        <v>5383</v>
      </c>
      <c r="AV23" s="44" t="s">
        <v>5380</v>
      </c>
      <c r="AW23" t="s">
        <v>5018</v>
      </c>
      <c r="AX23" s="112" t="s">
        <v>5333</v>
      </c>
      <c r="AY23" s="73" t="str">
        <f t="shared" si="3"/>
        <v>Marusik Yu.M., Fomichev A.A., Tuneva T.K. 2016. Redescription of Asagena semideserta (Ponomarev, 2005) comb. n. (Araneae: Theridiidae) // Acta zool. bulg. Vol.68. No.4. P.477–482</v>
      </c>
      <c r="AZ23" s="49" t="s">
        <v>4903</v>
      </c>
      <c r="BA23" s="58" t="str">
        <f>Y23&amp;"-"&amp;IF(Z23&lt;10,"0"&amp;Z23,Z23)&amp;"-"&amp;IF(AA23&lt;10,"0"&amp;AA23,AA23)</f>
        <v>1984-05-15</v>
      </c>
      <c r="BB23" s="44" t="str">
        <f>Y23&amp;IF(Z23&lt;&gt;0,"-"&amp;Z23,"")&amp;IF(AA23&lt;&gt;0,"-"&amp;AA23,"")&amp;IF(AB23&lt;&gt;0,"/"&amp;AB23,"")&amp;IF(AC23&lt;&gt;0,"-"&amp;AC23,"")&amp;IF(AD23&lt;&gt;0,"-"&amp;AD23,"")</f>
        <v>1984-5-15</v>
      </c>
      <c r="BC23" s="44" t="str">
        <f>AE23</f>
        <v>Artemisia lercheana and Anabasis ramosissima steppe</v>
      </c>
      <c r="BF23" s="49" t="s">
        <v>4882</v>
      </c>
      <c r="BG23" t="s">
        <v>4893</v>
      </c>
      <c r="BH23" s="40" t="s">
        <v>5050</v>
      </c>
      <c r="BI23" t="s">
        <v>39</v>
      </c>
      <c r="BJ23" t="str">
        <f>N23&amp;", "&amp;P23</f>
        <v>Atyrau Region, 23 km SE of Inderborski Village, SE slope of Inderbor Highland</v>
      </c>
      <c r="BK23" t="str">
        <f>T23&amp;" N; "&amp;U23&amp;" E"</f>
        <v>48.406943 N; 51.98248 E</v>
      </c>
      <c r="BL23" t="s">
        <v>218</v>
      </c>
      <c r="BM23" s="85" t="s">
        <v>219</v>
      </c>
      <c r="BN23" t="s">
        <v>4895</v>
      </c>
      <c r="BO23">
        <f>X23</f>
        <v>1000</v>
      </c>
      <c r="BP23" t="str">
        <f>IF(V23="original",H23,IF(V23="volunteer",C23,"Nekhaeva A.A."))</f>
        <v>Nekhaeva A.A.</v>
      </c>
      <c r="BQ23" t="str">
        <f>IF(V23="original",I23,IF(V23="volunteer",YEAR(A23)&amp;"-"&amp;IF(MONTH(A23)&lt;10,"0"&amp;MONTH(A23),MONTH(A23))&amp;"-"&amp;IF(DAY(A23)&lt;10,"0"&amp;DAY(A23),DAY(A23)),"__2025-05-15"))</f>
        <v>2025-05-11</v>
      </c>
      <c r="BT23" s="49" t="s">
        <v>4766</v>
      </c>
      <c r="BU23" t="s">
        <v>3631</v>
      </c>
      <c r="BV23" t="s">
        <v>3632</v>
      </c>
      <c r="BW23" t="s">
        <v>3633</v>
      </c>
      <c r="BX23" t="s">
        <v>3634</v>
      </c>
      <c r="BY23" s="44" t="s">
        <v>207</v>
      </c>
      <c r="BZ23" t="s">
        <v>208</v>
      </c>
      <c r="CA23" t="s">
        <v>3669</v>
      </c>
      <c r="CB23" s="44" t="s">
        <v>3669</v>
      </c>
      <c r="CC23" t="s">
        <v>4866</v>
      </c>
      <c r="CD23" t="s">
        <v>3669</v>
      </c>
      <c r="CE23" t="s">
        <v>3670</v>
      </c>
      <c r="CF23" t="s">
        <v>3630</v>
      </c>
      <c r="CG23" t="s">
        <v>5048</v>
      </c>
      <c r="CH23" t="str">
        <f>H23</f>
        <v>Marusik Yu.M., Fomichev A.A., Tuneva T.K.</v>
      </c>
      <c r="CI23">
        <f t="shared" si="0"/>
        <v>2016</v>
      </c>
    </row>
    <row r="24" spans="1:88" x14ac:dyDescent="0.45">
      <c r="A24" s="1">
        <v>45788.637048611112</v>
      </c>
      <c r="B24">
        <v>911269241</v>
      </c>
      <c r="C24" t="s">
        <v>4896</v>
      </c>
      <c r="D24">
        <v>1</v>
      </c>
      <c r="E24" s="4" t="s">
        <v>51</v>
      </c>
      <c r="F24" t="s">
        <v>166</v>
      </c>
      <c r="G24">
        <v>4095</v>
      </c>
      <c r="H24" s="44" t="s">
        <v>232</v>
      </c>
      <c r="I24">
        <v>2001</v>
      </c>
      <c r="J24" t="s">
        <v>233</v>
      </c>
      <c r="K24" t="s">
        <v>234</v>
      </c>
      <c r="L24" t="s">
        <v>235</v>
      </c>
      <c r="M24" t="s">
        <v>39</v>
      </c>
      <c r="N24" t="s">
        <v>178</v>
      </c>
      <c r="O24" t="s">
        <v>224</v>
      </c>
      <c r="P24" t="s">
        <v>225</v>
      </c>
      <c r="Q24" t="str">
        <f t="shared" si="1"/>
        <v>Charyn Canyon</v>
      </c>
      <c r="R24" s="85">
        <v>43.349559999999997</v>
      </c>
      <c r="S24" s="85">
        <v>79.081284999999994</v>
      </c>
      <c r="T24" t="s">
        <v>226</v>
      </c>
      <c r="U24" t="s">
        <v>227</v>
      </c>
      <c r="V24" s="54" t="s">
        <v>106</v>
      </c>
      <c r="X24">
        <v>500</v>
      </c>
      <c r="Y24">
        <v>1990</v>
      </c>
      <c r="Z24">
        <v>4</v>
      </c>
      <c r="AA24">
        <v>21</v>
      </c>
      <c r="AB24"/>
      <c r="AC24"/>
      <c r="AD24"/>
      <c r="AF24" t="s">
        <v>228</v>
      </c>
      <c r="AH24" t="s">
        <v>229</v>
      </c>
      <c r="AI24" t="s">
        <v>230</v>
      </c>
      <c r="AJ24" t="s">
        <v>231</v>
      </c>
      <c r="AK24" t="b">
        <v>1</v>
      </c>
      <c r="AL24" t="b">
        <v>0</v>
      </c>
      <c r="AO24" s="49" t="s">
        <v>4952</v>
      </c>
      <c r="AP24" s="73"/>
      <c r="AQ24" s="49" t="s">
        <v>4951</v>
      </c>
      <c r="AR24" s="76" t="s">
        <v>5011</v>
      </c>
      <c r="AS24" s="73" t="s">
        <v>5012</v>
      </c>
      <c r="AT24" s="73">
        <f t="shared" si="2"/>
        <v>1</v>
      </c>
      <c r="AU24" s="112" t="s">
        <v>5383</v>
      </c>
      <c r="AV24" s="44" t="s">
        <v>5380</v>
      </c>
      <c r="AW24" s="28" t="s">
        <v>228</v>
      </c>
      <c r="AX24" t="s">
        <v>5333</v>
      </c>
      <c r="AY24" s="73" t="str">
        <f t="shared" si="3"/>
        <v>Marusik Yu.M., Koponen S. 2001. Description of a new species and new records of some species of the genus Gnaphosa (Araneae: Gnaphosidae) from east Palaearctic // Acta arachnol. Vol.50. No.2. P.135–144</v>
      </c>
      <c r="AZ24" s="49" t="s">
        <v>4903</v>
      </c>
      <c r="BA24" s="58" t="str">
        <f>Y24&amp;"-"&amp;IF(Z24&lt;10,"0"&amp;Z24,Z24)&amp;"-"&amp;IF(AA24&lt;10,"0"&amp;AA24,AA24)</f>
        <v>1990-04-21</v>
      </c>
      <c r="BB24" s="44" t="str">
        <f>Y24&amp;IF(Z24&lt;&gt;0,"-"&amp;Z24,"")&amp;IF(AA24&lt;&gt;0,"-"&amp;AA24,"")&amp;IF(AB24&lt;&gt;0,"/"&amp;AB24,"")&amp;IF(AC24&lt;&gt;0,"-"&amp;AC24,"")&amp;IF(AD24&lt;&gt;0,"-"&amp;AD24,"")</f>
        <v>1990-4-21</v>
      </c>
      <c r="BF24" s="49" t="s">
        <v>4882</v>
      </c>
      <c r="BG24" t="s">
        <v>4893</v>
      </c>
      <c r="BH24" s="40" t="s">
        <v>5050</v>
      </c>
      <c r="BI24" t="s">
        <v>39</v>
      </c>
      <c r="BJ24" t="str">
        <f>N24&amp;", "&amp;O24&amp;", "&amp;P24</f>
        <v>Alma-Ata Area, Chilik District, Charyn Canyon</v>
      </c>
      <c r="BK24" t="str">
        <f>T24&amp;" N; "&amp;U24&amp;" E"</f>
        <v>43.34956 N; 79.081285 E</v>
      </c>
      <c r="BL24" t="s">
        <v>226</v>
      </c>
      <c r="BM24" s="85" t="s">
        <v>227</v>
      </c>
      <c r="BN24" t="s">
        <v>4895</v>
      </c>
      <c r="BO24">
        <f>X24</f>
        <v>500</v>
      </c>
      <c r="BP24" t="str">
        <f>IF(V24="original",H24,IF(V24="volunteer",C24,"Nekhaeva A.A."))</f>
        <v>Nekhaeva A.A.</v>
      </c>
      <c r="BQ24" t="str">
        <f>IF(V24="original",I24,IF(V24="volunteer",YEAR(A24)&amp;"-"&amp;IF(MONTH(A24)&lt;10,"0"&amp;MONTH(A24),MONTH(A24))&amp;"-"&amp;IF(DAY(A24)&lt;10,"0"&amp;DAY(A24),DAY(A24)),"__2025-05-15"))</f>
        <v>2025-05-11</v>
      </c>
      <c r="BT24" s="49" t="s">
        <v>4766</v>
      </c>
      <c r="BU24" t="s">
        <v>3631</v>
      </c>
      <c r="BV24" t="s">
        <v>3632</v>
      </c>
      <c r="BW24" t="s">
        <v>3633</v>
      </c>
      <c r="BX24" t="s">
        <v>3634</v>
      </c>
      <c r="BY24" s="44" t="s">
        <v>229</v>
      </c>
      <c r="BZ24" t="s">
        <v>230</v>
      </c>
      <c r="CA24" t="s">
        <v>3672</v>
      </c>
      <c r="CB24" s="44" t="s">
        <v>3672</v>
      </c>
      <c r="CC24" t="s">
        <v>3674</v>
      </c>
      <c r="CD24" t="s">
        <v>3672</v>
      </c>
      <c r="CE24" t="s">
        <v>3673</v>
      </c>
      <c r="CF24" t="s">
        <v>3630</v>
      </c>
      <c r="CH24" t="str">
        <f>H24</f>
        <v>Marusik Yu.M., Koponen S.</v>
      </c>
      <c r="CI24">
        <f t="shared" si="0"/>
        <v>2001</v>
      </c>
    </row>
    <row r="25" spans="1:88" x14ac:dyDescent="0.45">
      <c r="A25" s="1">
        <v>45788.634340277778</v>
      </c>
      <c r="B25">
        <v>911269241</v>
      </c>
      <c r="C25" t="s">
        <v>4896</v>
      </c>
      <c r="D25">
        <v>1</v>
      </c>
      <c r="E25" s="4" t="s">
        <v>51</v>
      </c>
      <c r="F25" t="s">
        <v>5366</v>
      </c>
      <c r="G25">
        <v>4095</v>
      </c>
      <c r="H25" s="44" t="s">
        <v>232</v>
      </c>
      <c r="I25">
        <v>2001</v>
      </c>
      <c r="J25" t="s">
        <v>233</v>
      </c>
      <c r="K25" t="s">
        <v>234</v>
      </c>
      <c r="L25" t="s">
        <v>235</v>
      </c>
      <c r="M25" t="s">
        <v>39</v>
      </c>
      <c r="N25" t="s">
        <v>236</v>
      </c>
      <c r="P25" t="s">
        <v>237</v>
      </c>
      <c r="Q25" t="str">
        <f t="shared" si="1"/>
        <v>~10 km from Kokpek wards Alma-Ata</v>
      </c>
      <c r="R25" s="85">
        <v>43.520850000000003</v>
      </c>
      <c r="S25" s="85">
        <v>78.610450999999998</v>
      </c>
      <c r="T25" t="s">
        <v>238</v>
      </c>
      <c r="U25" t="s">
        <v>239</v>
      </c>
      <c r="V25" s="54" t="s">
        <v>106</v>
      </c>
      <c r="X25">
        <v>1000</v>
      </c>
      <c r="Y25">
        <v>1990</v>
      </c>
      <c r="Z25">
        <v>4</v>
      </c>
      <c r="AA25">
        <v>22</v>
      </c>
      <c r="AB25"/>
      <c r="AC25"/>
      <c r="AD25"/>
      <c r="AE25" t="s">
        <v>240</v>
      </c>
      <c r="AF25" t="s">
        <v>228</v>
      </c>
      <c r="AH25" t="s">
        <v>229</v>
      </c>
      <c r="AI25" t="s">
        <v>230</v>
      </c>
      <c r="AJ25" t="s">
        <v>231</v>
      </c>
      <c r="AK25" t="b">
        <v>1</v>
      </c>
      <c r="AL25" t="b">
        <v>0</v>
      </c>
      <c r="AO25" s="49" t="s">
        <v>4952</v>
      </c>
      <c r="AP25" s="73"/>
      <c r="AQ25" s="49" t="s">
        <v>4951</v>
      </c>
      <c r="AR25" s="76" t="s">
        <v>5011</v>
      </c>
      <c r="AS25" s="73" t="s">
        <v>5012</v>
      </c>
      <c r="AT25" s="73">
        <f t="shared" si="2"/>
        <v>1</v>
      </c>
      <c r="AU25" s="112" t="s">
        <v>5383</v>
      </c>
      <c r="AV25" s="44" t="s">
        <v>5380</v>
      </c>
      <c r="AW25" s="28" t="s">
        <v>228</v>
      </c>
      <c r="AX25" t="s">
        <v>5366</v>
      </c>
      <c r="AY25" s="73" t="str">
        <f t="shared" si="3"/>
        <v>Marusik Yu.M., Koponen S. 2001. Description of a new species and new records of some species of the genus Gnaphosa (Araneae: Gnaphosidae) from east Palaearctic // Acta arachnol. Vol.50. No.2. P.135–144</v>
      </c>
      <c r="AZ25" s="49" t="s">
        <v>4903</v>
      </c>
      <c r="BA25" s="58" t="str">
        <f>Y25&amp;"-"&amp;IF(Z25&lt;10,"0"&amp;Z25,Z25)&amp;"-"&amp;IF(AA25&lt;10,"0"&amp;AA25,AA25)</f>
        <v>1990-04-22</v>
      </c>
      <c r="BB25" s="44" t="str">
        <f>Y25&amp;IF(Z25&lt;&gt;0,"-"&amp;Z25,"")&amp;IF(AA25&lt;&gt;0,"-"&amp;AA25,"")&amp;IF(AB25&lt;&gt;0,"/"&amp;AB25,"")&amp;IF(AC25&lt;&gt;0,"-"&amp;AC25,"")&amp;IF(AD25&lt;&gt;0,"-"&amp;AD25,"")</f>
        <v>1990-4-22</v>
      </c>
      <c r="BC25" s="44" t="str">
        <f>AE25</f>
        <v>in valley under stones</v>
      </c>
      <c r="BF25" s="49" t="s">
        <v>4882</v>
      </c>
      <c r="BG25" t="s">
        <v>4893</v>
      </c>
      <c r="BH25" s="40" t="s">
        <v>5050</v>
      </c>
      <c r="BI25" t="s">
        <v>39</v>
      </c>
      <c r="BJ25" t="str">
        <f>N25&amp;", "&amp;P25</f>
        <v>Alma-Ata Area:, ~10 km from Kokpek wards Alma-Ata</v>
      </c>
      <c r="BK25" t="str">
        <f>T25&amp;" N; "&amp;U25&amp;" E"</f>
        <v>43.52085 N; 78.610451 E</v>
      </c>
      <c r="BL25" t="s">
        <v>238</v>
      </c>
      <c r="BM25" s="85" t="s">
        <v>239</v>
      </c>
      <c r="BN25" t="s">
        <v>4895</v>
      </c>
      <c r="BO25">
        <f>X25</f>
        <v>1000</v>
      </c>
      <c r="BP25" t="str">
        <f>IF(V25="original",H25,IF(V25="volunteer",C25,"Nekhaeva A.A."))</f>
        <v>Nekhaeva A.A.</v>
      </c>
      <c r="BQ25" t="str">
        <f>IF(V25="original",I25,IF(V25="volunteer",YEAR(A25)&amp;"-"&amp;IF(MONTH(A25)&lt;10,"0"&amp;MONTH(A25),MONTH(A25))&amp;"-"&amp;IF(DAY(A25)&lt;10,"0"&amp;DAY(A25),DAY(A25)),"__2025-05-15"))</f>
        <v>2025-05-11</v>
      </c>
      <c r="BT25" s="49" t="s">
        <v>4766</v>
      </c>
      <c r="BU25" t="s">
        <v>3631</v>
      </c>
      <c r="BV25" t="s">
        <v>3632</v>
      </c>
      <c r="BW25" t="s">
        <v>3633</v>
      </c>
      <c r="BX25" t="s">
        <v>3634</v>
      </c>
      <c r="BY25" s="44" t="s">
        <v>229</v>
      </c>
      <c r="BZ25" t="s">
        <v>230</v>
      </c>
      <c r="CA25" t="s">
        <v>3672</v>
      </c>
      <c r="CB25" s="44" t="s">
        <v>3672</v>
      </c>
      <c r="CC25" t="s">
        <v>3674</v>
      </c>
      <c r="CD25" t="s">
        <v>3672</v>
      </c>
      <c r="CE25" t="s">
        <v>3673</v>
      </c>
      <c r="CF25" t="s">
        <v>3630</v>
      </c>
      <c r="CH25" t="str">
        <f>H25</f>
        <v>Marusik Yu.M., Koponen S.</v>
      </c>
      <c r="CI25">
        <f t="shared" si="0"/>
        <v>2001</v>
      </c>
    </row>
    <row r="26" spans="1:88" x14ac:dyDescent="0.45">
      <c r="A26" s="1">
        <v>45788.472037037027</v>
      </c>
      <c r="B26">
        <v>911269241</v>
      </c>
      <c r="C26" t="s">
        <v>4896</v>
      </c>
      <c r="D26">
        <v>2</v>
      </c>
      <c r="E26" s="4" t="s">
        <v>247</v>
      </c>
      <c r="F26" t="s">
        <v>248</v>
      </c>
      <c r="G26">
        <v>5175</v>
      </c>
      <c r="H26" s="44" t="s">
        <v>249</v>
      </c>
      <c r="I26">
        <v>2022</v>
      </c>
      <c r="J26" t="s">
        <v>250</v>
      </c>
      <c r="K26" t="s">
        <v>251</v>
      </c>
      <c r="L26" t="s">
        <v>252</v>
      </c>
      <c r="M26" t="s">
        <v>39</v>
      </c>
      <c r="N26" t="s">
        <v>77</v>
      </c>
      <c r="P26" t="s">
        <v>242</v>
      </c>
      <c r="Q26" t="str">
        <f t="shared" si="1"/>
        <v>Malaisary Mt. Range</v>
      </c>
      <c r="R26" s="85">
        <v>44.283332999999999</v>
      </c>
      <c r="S26" s="85">
        <v>76.866667000000007</v>
      </c>
      <c r="T26" t="s">
        <v>88</v>
      </c>
      <c r="U26" t="s">
        <v>89</v>
      </c>
      <c r="V26" s="54" t="s">
        <v>44</v>
      </c>
      <c r="W26" t="s">
        <v>90</v>
      </c>
      <c r="Y26">
        <v>2016</v>
      </c>
      <c r="Z26">
        <v>4</v>
      </c>
      <c r="AA26">
        <v>17</v>
      </c>
      <c r="AB26"/>
      <c r="AC26"/>
      <c r="AD26"/>
      <c r="AE26" t="s">
        <v>243</v>
      </c>
      <c r="AF26" t="s">
        <v>244</v>
      </c>
      <c r="AH26" t="s">
        <v>229</v>
      </c>
      <c r="AI26" t="s">
        <v>245</v>
      </c>
      <c r="AJ26" t="s">
        <v>246</v>
      </c>
      <c r="AK26" t="b">
        <v>1</v>
      </c>
      <c r="AL26" t="b">
        <v>0</v>
      </c>
      <c r="AO26" s="49" t="s">
        <v>4952</v>
      </c>
      <c r="AP26" s="73"/>
      <c r="AQ26" s="49" t="s">
        <v>4951</v>
      </c>
      <c r="AR26" s="76" t="s">
        <v>5011</v>
      </c>
      <c r="AS26" s="73" t="s">
        <v>5012</v>
      </c>
      <c r="AT26" s="73">
        <f t="shared" si="2"/>
        <v>2</v>
      </c>
      <c r="AU26" s="112" t="s">
        <v>5384</v>
      </c>
      <c r="AV26" s="44" t="s">
        <v>5380</v>
      </c>
      <c r="AW26" t="s">
        <v>249</v>
      </c>
      <c r="AX26" t="s">
        <v>5323</v>
      </c>
      <c r="AY26" s="73" t="str">
        <f t="shared" si="3"/>
        <v>Fomichev A.A. 2022. A survey of the East Palaearctic Gnaphosidae (Araneae). 12. A review of Sidydrassus Esyunin &amp; Tuneva, 2002 // Zootaxa. Vol.5194. No.2. P.260–272.</v>
      </c>
      <c r="AZ26" s="49" t="s">
        <v>4903</v>
      </c>
      <c r="BA26" s="58" t="str">
        <f>Y26&amp;"-"&amp;IF(Z26&lt;10,"0"&amp;Z26,Z26)&amp;"-"&amp;IF(AA26&lt;10,"0"&amp;AA26,AA26)</f>
        <v>2016-04-17</v>
      </c>
      <c r="BB26" s="44" t="str">
        <f>Y26&amp;IF(Z26&lt;&gt;0,"-"&amp;Z26,"")&amp;IF(AA26&lt;&gt;0,"-"&amp;AA26,"")&amp;IF(AB26&lt;&gt;0,"/"&amp;AB26,"")&amp;IF(AC26&lt;&gt;0,"-"&amp;AC26,"")&amp;IF(AD26&lt;&gt;0,"-"&amp;AD26,"")</f>
        <v>2016-4-17</v>
      </c>
      <c r="BC26" s="44" t="str">
        <f>AE26</f>
        <v>mountain stony steppe with rocks</v>
      </c>
      <c r="BF26" s="49" t="s">
        <v>4882</v>
      </c>
      <c r="BG26" t="s">
        <v>4893</v>
      </c>
      <c r="BH26" s="40" t="s">
        <v>5050</v>
      </c>
      <c r="BI26" t="s">
        <v>39</v>
      </c>
      <c r="BJ26" t="str">
        <f>N26&amp;", "&amp;P26</f>
        <v>Almaty Area, Malaisary Mt. Range</v>
      </c>
      <c r="BK26" t="str">
        <f>T26&amp;" N; "&amp;U26&amp;" E"</f>
        <v>44°17' N; 76°52' E</v>
      </c>
      <c r="BL26" t="s">
        <v>5078</v>
      </c>
      <c r="BM26" s="85" t="s">
        <v>5079</v>
      </c>
      <c r="BN26" t="s">
        <v>4895</v>
      </c>
      <c r="BP26" t="str">
        <f>IF(V26="original",H26,IF(V26="volunteer",C26,"Nekhaeva A.A."))</f>
        <v>Fomichev A.A.</v>
      </c>
      <c r="BQ26">
        <f>IF(V26="original",I26,IF(V26="volunteer",YEAR(A26)&amp;"-"&amp;IF(MONTH(A26)&lt;10,"0"&amp;MONTH(A26),MONTH(A26))&amp;"-"&amp;IF(DAY(A26)&lt;10,"0"&amp;DAY(A26),DAY(A26)),"__2025-05-15"))</f>
        <v>2022</v>
      </c>
      <c r="BR26">
        <v>550</v>
      </c>
      <c r="BS26">
        <v>600</v>
      </c>
      <c r="BT26" s="49" t="s">
        <v>4766</v>
      </c>
      <c r="BU26" t="s">
        <v>3631</v>
      </c>
      <c r="BV26" t="s">
        <v>3632</v>
      </c>
      <c r="BW26" t="s">
        <v>3633</v>
      </c>
      <c r="BX26" t="s">
        <v>3634</v>
      </c>
      <c r="BY26" s="44" t="s">
        <v>229</v>
      </c>
      <c r="BZ26" t="s">
        <v>245</v>
      </c>
      <c r="CA26" t="s">
        <v>3675</v>
      </c>
      <c r="CB26" s="44" t="s">
        <v>3675</v>
      </c>
      <c r="CC26" t="s">
        <v>4868</v>
      </c>
      <c r="CD26" t="s">
        <v>3675</v>
      </c>
      <c r="CE26" t="s">
        <v>3676</v>
      </c>
      <c r="CF26" t="s">
        <v>3630</v>
      </c>
      <c r="CH26" t="str">
        <f>H26</f>
        <v>Fomichev A.A.</v>
      </c>
      <c r="CI26">
        <f t="shared" si="0"/>
        <v>2022</v>
      </c>
    </row>
    <row r="27" spans="1:88" x14ac:dyDescent="0.45">
      <c r="A27" s="1">
        <v>45788.470219907409</v>
      </c>
      <c r="B27">
        <v>911269241</v>
      </c>
      <c r="C27" t="s">
        <v>4896</v>
      </c>
      <c r="D27">
        <v>1</v>
      </c>
      <c r="E27" s="4" t="s">
        <v>51</v>
      </c>
      <c r="F27" t="s">
        <v>258</v>
      </c>
      <c r="G27">
        <v>5175</v>
      </c>
      <c r="H27" s="44" t="s">
        <v>249</v>
      </c>
      <c r="I27">
        <v>2022</v>
      </c>
      <c r="J27" t="s">
        <v>250</v>
      </c>
      <c r="K27" t="s">
        <v>251</v>
      </c>
      <c r="L27" t="s">
        <v>252</v>
      </c>
      <c r="M27" t="s">
        <v>39</v>
      </c>
      <c r="N27" t="s">
        <v>77</v>
      </c>
      <c r="P27" t="s">
        <v>253</v>
      </c>
      <c r="Q27" t="str">
        <f t="shared" si="1"/>
        <v>11 km SSE from Topar Village, Kosshar Natural Boundary</v>
      </c>
      <c r="R27" s="85">
        <v>44.933332999999998</v>
      </c>
      <c r="S27" s="85">
        <v>75.066666999999995</v>
      </c>
      <c r="T27" t="s">
        <v>254</v>
      </c>
      <c r="U27" t="s">
        <v>255</v>
      </c>
      <c r="V27" s="54" t="s">
        <v>44</v>
      </c>
      <c r="W27" t="s">
        <v>256</v>
      </c>
      <c r="Y27">
        <v>2016</v>
      </c>
      <c r="Z27">
        <v>4</v>
      </c>
      <c r="AA27">
        <v>23</v>
      </c>
      <c r="AB27">
        <v>2016</v>
      </c>
      <c r="AC27">
        <v>4</v>
      </c>
      <c r="AD27">
        <v>24</v>
      </c>
      <c r="AE27" t="s">
        <v>257</v>
      </c>
      <c r="AF27" t="s">
        <v>244</v>
      </c>
      <c r="AH27" t="s">
        <v>229</v>
      </c>
      <c r="AI27" t="s">
        <v>245</v>
      </c>
      <c r="AJ27" t="s">
        <v>246</v>
      </c>
      <c r="AK27" t="b">
        <v>1</v>
      </c>
      <c r="AL27" t="b">
        <v>0</v>
      </c>
      <c r="AO27" s="49" t="s">
        <v>4952</v>
      </c>
      <c r="AP27" s="73"/>
      <c r="AQ27" s="49" t="s">
        <v>4951</v>
      </c>
      <c r="AR27" s="76" t="s">
        <v>5011</v>
      </c>
      <c r="AS27" s="73" t="s">
        <v>5012</v>
      </c>
      <c r="AT27" s="73">
        <f t="shared" si="2"/>
        <v>1</v>
      </c>
      <c r="AU27" s="112" t="s">
        <v>5383</v>
      </c>
      <c r="AV27" s="44" t="s">
        <v>5380</v>
      </c>
      <c r="AW27" t="s">
        <v>249</v>
      </c>
      <c r="AX27" t="s">
        <v>5324</v>
      </c>
      <c r="AY27" s="73" t="str">
        <f t="shared" si="3"/>
        <v>Fomichev A.A. 2022. A survey of the East Palaearctic Gnaphosidae (Araneae). 12. A review of Sidydrassus Esyunin &amp; Tuneva, 2002 // Zootaxa. Vol.5194. No.2. P.260–272.</v>
      </c>
      <c r="AZ27" s="49" t="s">
        <v>4903</v>
      </c>
      <c r="BA27" s="58" t="str">
        <f>Y27&amp;"-"&amp;IF(Z27&lt;10,"0"&amp;Z27,Z27)&amp;"-"&amp;IF(AA27&lt;10,"0"&amp;AA27,AA27)&amp;"/"&amp;IF(AD27&lt;10,"0"&amp;AD27,AD27)</f>
        <v>2016-04-23/24</v>
      </c>
      <c r="BB27" s="44" t="str">
        <f>Y27&amp;IF(Z27&lt;&gt;0,"-"&amp;Z27,"")&amp;IF(AA27&lt;&gt;0,"-"&amp;AA27,"")&amp;IF(AB27&lt;&gt;0,"/"&amp;AB27,"")&amp;IF(AC27&lt;&gt;0,"-"&amp;AC27,"")&amp;IF(AD27&lt;&gt;0,"-"&amp;AD27,"")</f>
        <v>2016-4-23/2016-4-24</v>
      </c>
      <c r="BC27" s="44" t="str">
        <f>AE27</f>
        <v>sandy semidesert</v>
      </c>
      <c r="BF27" s="49" t="s">
        <v>4882</v>
      </c>
      <c r="BG27" t="s">
        <v>4893</v>
      </c>
      <c r="BH27" s="40" t="s">
        <v>5050</v>
      </c>
      <c r="BI27" t="s">
        <v>39</v>
      </c>
      <c r="BJ27" t="str">
        <f>N27&amp;", "&amp;P27</f>
        <v>Almaty Area, 11 km SSE from Topar Village, Kosshar Natural Boundary</v>
      </c>
      <c r="BK27" t="str">
        <f>T27&amp;" N; "&amp;U27&amp;" E"</f>
        <v>44°56' N; 75°4' E</v>
      </c>
      <c r="BL27" t="s">
        <v>5088</v>
      </c>
      <c r="BM27" s="85" t="s">
        <v>5089</v>
      </c>
      <c r="BN27" t="s">
        <v>4895</v>
      </c>
      <c r="BP27" t="str">
        <f>IF(V27="original",H27,IF(V27="volunteer",C27,"Nekhaeva A.A."))</f>
        <v>Fomichev A.A.</v>
      </c>
      <c r="BQ27">
        <f>IF(V27="original",I27,IF(V27="volunteer",YEAR(A27)&amp;"-"&amp;IF(MONTH(A27)&lt;10,"0"&amp;MONTH(A27),MONTH(A27))&amp;"-"&amp;IF(DAY(A27)&lt;10,"0"&amp;DAY(A27),DAY(A27)),"__2025-05-15"))</f>
        <v>2022</v>
      </c>
      <c r="BR27">
        <v>360</v>
      </c>
      <c r="BS27">
        <v>360</v>
      </c>
      <c r="BT27" s="49" t="s">
        <v>4766</v>
      </c>
      <c r="BU27" t="s">
        <v>3631</v>
      </c>
      <c r="BV27" t="s">
        <v>3632</v>
      </c>
      <c r="BW27" t="s">
        <v>3633</v>
      </c>
      <c r="BX27" t="s">
        <v>3634</v>
      </c>
      <c r="BY27" s="44" t="s">
        <v>229</v>
      </c>
      <c r="BZ27" t="s">
        <v>245</v>
      </c>
      <c r="CA27" t="s">
        <v>3675</v>
      </c>
      <c r="CB27" s="44" t="s">
        <v>3675</v>
      </c>
      <c r="CC27" t="s">
        <v>4868</v>
      </c>
      <c r="CD27" t="s">
        <v>3675</v>
      </c>
      <c r="CE27" t="s">
        <v>3676</v>
      </c>
      <c r="CF27" t="s">
        <v>3630</v>
      </c>
      <c r="CH27" t="str">
        <f>H27</f>
        <v>Fomichev A.A.</v>
      </c>
      <c r="CI27">
        <f t="shared" si="0"/>
        <v>2022</v>
      </c>
    </row>
    <row r="28" spans="1:88" x14ac:dyDescent="0.45">
      <c r="A28" s="1">
        <v>45788.467303240737</v>
      </c>
      <c r="B28">
        <v>911269241</v>
      </c>
      <c r="C28" t="s">
        <v>4896</v>
      </c>
      <c r="D28">
        <v>2</v>
      </c>
      <c r="E28" s="4" t="s">
        <v>86</v>
      </c>
      <c r="F28" t="s">
        <v>263</v>
      </c>
      <c r="G28">
        <v>5175</v>
      </c>
      <c r="H28" s="44" t="s">
        <v>249</v>
      </c>
      <c r="I28">
        <v>2022</v>
      </c>
      <c r="J28" t="s">
        <v>250</v>
      </c>
      <c r="K28" t="s">
        <v>251</v>
      </c>
      <c r="L28" t="s">
        <v>252</v>
      </c>
      <c r="M28" t="s">
        <v>39</v>
      </c>
      <c r="N28" t="s">
        <v>77</v>
      </c>
      <c r="P28" t="s">
        <v>259</v>
      </c>
      <c r="Q28" t="str">
        <f t="shared" si="1"/>
        <v>Ili River valley (right side), c. 40 km NNW from Kaptshagai Town</v>
      </c>
      <c r="R28" s="85">
        <v>44.25</v>
      </c>
      <c r="S28" s="85">
        <v>76.900000000000006</v>
      </c>
      <c r="T28" t="s">
        <v>94</v>
      </c>
      <c r="U28" t="s">
        <v>260</v>
      </c>
      <c r="V28" s="54" t="s">
        <v>44</v>
      </c>
      <c r="W28" t="s">
        <v>96</v>
      </c>
      <c r="Y28">
        <v>2016</v>
      </c>
      <c r="Z28">
        <v>4</v>
      </c>
      <c r="AA28">
        <v>16</v>
      </c>
      <c r="AB28"/>
      <c r="AC28"/>
      <c r="AD28"/>
      <c r="AF28" t="s">
        <v>261</v>
      </c>
      <c r="AH28" t="s">
        <v>229</v>
      </c>
      <c r="AI28" t="s">
        <v>245</v>
      </c>
      <c r="AJ28" t="s">
        <v>262</v>
      </c>
      <c r="AK28" t="b">
        <v>1</v>
      </c>
      <c r="AL28" t="b">
        <v>0</v>
      </c>
      <c r="AO28" s="49" t="s">
        <v>4952</v>
      </c>
      <c r="AP28" s="73"/>
      <c r="AQ28" s="49" t="s">
        <v>4951</v>
      </c>
      <c r="AR28" s="76" t="s">
        <v>5011</v>
      </c>
      <c r="AS28" s="73" t="s">
        <v>5012</v>
      </c>
      <c r="AT28" s="73">
        <f t="shared" si="2"/>
        <v>2</v>
      </c>
      <c r="AU28" s="112" t="s">
        <v>5383</v>
      </c>
      <c r="AV28" s="44" t="s">
        <v>5380</v>
      </c>
      <c r="AW28" s="28" t="s">
        <v>261</v>
      </c>
      <c r="AX28" t="s">
        <v>5325</v>
      </c>
      <c r="AY28" s="73" t="str">
        <f t="shared" si="3"/>
        <v>Fomichev A.A. 2022. A survey of the East Palaearctic Gnaphosidae (Araneae). 12. A review of Sidydrassus Esyunin &amp; Tuneva, 2002 // Zootaxa. Vol.5194. No.2. P.260–272.</v>
      </c>
      <c r="AZ28" s="49" t="s">
        <v>4903</v>
      </c>
      <c r="BA28" s="58" t="str">
        <f>Y28&amp;"-"&amp;IF(Z28&lt;10,"0"&amp;Z28,Z28)&amp;"-"&amp;IF(AA28&lt;10,"0"&amp;AA28,AA28)</f>
        <v>2016-04-16</v>
      </c>
      <c r="BB28" s="44" t="str">
        <f>Y28&amp;IF(Z28&lt;&gt;0,"-"&amp;Z28,"")&amp;IF(AA28&lt;&gt;0,"-"&amp;AA28,"")&amp;IF(AB28&lt;&gt;0,"/"&amp;AB28,"")&amp;IF(AC28&lt;&gt;0,"-"&amp;AC28,"")&amp;IF(AD28&lt;&gt;0,"-"&amp;AD28,"")</f>
        <v>2016-4-16</v>
      </c>
      <c r="BF28" s="49" t="s">
        <v>4882</v>
      </c>
      <c r="BG28" t="s">
        <v>4893</v>
      </c>
      <c r="BH28" s="40" t="s">
        <v>5050</v>
      </c>
      <c r="BI28" t="s">
        <v>39</v>
      </c>
      <c r="BJ28" t="str">
        <f>N28&amp;", "&amp;P28</f>
        <v>Almaty Area, Ili River valley (right side), c. 40 km NNW from Kaptshagai Town</v>
      </c>
      <c r="BK28" t="str">
        <f>T28&amp;" N; "&amp;U28&amp;" E"</f>
        <v>44°15' N; 76°54' E</v>
      </c>
      <c r="BL28" t="s">
        <v>5080</v>
      </c>
      <c r="BM28" s="85" t="s">
        <v>5090</v>
      </c>
      <c r="BN28" t="s">
        <v>4895</v>
      </c>
      <c r="BP28" t="str">
        <f>IF(V28="original",H28,IF(V28="volunteer",C28,"Nekhaeva A.A."))</f>
        <v>Fomichev A.A.</v>
      </c>
      <c r="BQ28">
        <f>IF(V28="original",I28,IF(V28="volunteer",YEAR(A28)&amp;"-"&amp;IF(MONTH(A28)&lt;10,"0"&amp;MONTH(A28),MONTH(A28))&amp;"-"&amp;IF(DAY(A28)&lt;10,"0"&amp;DAY(A28),DAY(A28)),"__2025-05-15"))</f>
        <v>2022</v>
      </c>
      <c r="BR28">
        <v>430</v>
      </c>
      <c r="BS28">
        <v>430</v>
      </c>
      <c r="BT28" s="49" t="s">
        <v>4766</v>
      </c>
      <c r="BU28" t="s">
        <v>3631</v>
      </c>
      <c r="BV28" t="s">
        <v>3632</v>
      </c>
      <c r="BW28" t="s">
        <v>3633</v>
      </c>
      <c r="BX28" t="s">
        <v>3634</v>
      </c>
      <c r="BY28" s="44" t="s">
        <v>229</v>
      </c>
      <c r="BZ28" t="s">
        <v>245</v>
      </c>
      <c r="CA28" t="s">
        <v>3678</v>
      </c>
      <c r="CB28" s="44" t="s">
        <v>3678</v>
      </c>
      <c r="CC28" t="s">
        <v>4804</v>
      </c>
      <c r="CD28" t="s">
        <v>3678</v>
      </c>
      <c r="CE28" t="s">
        <v>3679</v>
      </c>
      <c r="CF28" t="s">
        <v>3630</v>
      </c>
      <c r="CH28" t="str">
        <f>H28</f>
        <v>Fomichev A.A.</v>
      </c>
      <c r="CI28">
        <f t="shared" si="0"/>
        <v>2022</v>
      </c>
    </row>
    <row r="29" spans="1:88" x14ac:dyDescent="0.45">
      <c r="A29" s="1">
        <v>45788.466319444437</v>
      </c>
      <c r="B29">
        <v>911269241</v>
      </c>
      <c r="C29" t="s">
        <v>4896</v>
      </c>
      <c r="D29">
        <v>3</v>
      </c>
      <c r="E29" s="4" t="s">
        <v>265</v>
      </c>
      <c r="F29" t="s">
        <v>266</v>
      </c>
      <c r="G29">
        <v>5175</v>
      </c>
      <c r="H29" s="44" t="s">
        <v>249</v>
      </c>
      <c r="I29">
        <v>2022</v>
      </c>
      <c r="J29" t="s">
        <v>250</v>
      </c>
      <c r="K29" t="s">
        <v>251</v>
      </c>
      <c r="L29" t="s">
        <v>252</v>
      </c>
      <c r="M29" t="s">
        <v>39</v>
      </c>
      <c r="N29" t="s">
        <v>77</v>
      </c>
      <c r="P29" t="s">
        <v>259</v>
      </c>
      <c r="Q29" t="str">
        <f t="shared" si="1"/>
        <v>Ili River valley (right side), c. 40 km NNW from Kaptshagai Town</v>
      </c>
      <c r="R29" s="85">
        <v>44.25</v>
      </c>
      <c r="S29" s="85">
        <v>76.900000000000006</v>
      </c>
      <c r="T29" t="s">
        <v>94</v>
      </c>
      <c r="U29" t="s">
        <v>260</v>
      </c>
      <c r="V29" s="54" t="s">
        <v>44</v>
      </c>
      <c r="W29" t="s">
        <v>96</v>
      </c>
      <c r="Y29">
        <v>2016</v>
      </c>
      <c r="Z29">
        <v>4</v>
      </c>
      <c r="AA29">
        <v>16</v>
      </c>
      <c r="AB29"/>
      <c r="AC29"/>
      <c r="AD29"/>
      <c r="AE29" t="s">
        <v>264</v>
      </c>
      <c r="AF29" t="s">
        <v>244</v>
      </c>
      <c r="AH29" t="s">
        <v>229</v>
      </c>
      <c r="AI29" t="s">
        <v>245</v>
      </c>
      <c r="AJ29" t="s">
        <v>262</v>
      </c>
      <c r="AK29" t="b">
        <v>1</v>
      </c>
      <c r="AL29" t="b">
        <v>0</v>
      </c>
      <c r="AO29" s="49" t="s">
        <v>4952</v>
      </c>
      <c r="AP29" s="73"/>
      <c r="AQ29" s="49" t="s">
        <v>4951</v>
      </c>
      <c r="AR29" s="76" t="s">
        <v>5011</v>
      </c>
      <c r="AS29" s="73" t="s">
        <v>5012</v>
      </c>
      <c r="AT29" s="73">
        <f t="shared" si="2"/>
        <v>3</v>
      </c>
      <c r="AU29" s="112" t="s">
        <v>5383</v>
      </c>
      <c r="AV29" s="44" t="s">
        <v>5380</v>
      </c>
      <c r="AW29" t="s">
        <v>249</v>
      </c>
      <c r="AX29" t="s">
        <v>5326</v>
      </c>
      <c r="AY29" s="73" t="str">
        <f t="shared" si="3"/>
        <v>Fomichev A.A. 2022. A survey of the East Palaearctic Gnaphosidae (Araneae). 12. A review of Sidydrassus Esyunin &amp; Tuneva, 2002 // Zootaxa. Vol.5194. No.2. P.260–272.</v>
      </c>
      <c r="AZ29" s="49" t="s">
        <v>4903</v>
      </c>
      <c r="BA29" s="58" t="str">
        <f>Y29&amp;"-"&amp;IF(Z29&lt;10,"0"&amp;Z29,Z29)&amp;"-"&amp;IF(AA29&lt;10,"0"&amp;AA29,AA29)</f>
        <v>2016-04-16</v>
      </c>
      <c r="BB29" s="44" t="str">
        <f>Y29&amp;IF(Z29&lt;&gt;0,"-"&amp;Z29,"")&amp;IF(AA29&lt;&gt;0,"-"&amp;AA29,"")&amp;IF(AB29&lt;&gt;0,"/"&amp;AB29,"")&amp;IF(AC29&lt;&gt;0,"-"&amp;AC29,"")&amp;IF(AD29&lt;&gt;0,"-"&amp;AD29,"")</f>
        <v>2016-4-16</v>
      </c>
      <c r="BC29" s="44" t="str">
        <f>AE29</f>
        <v>loess cliff on river bank</v>
      </c>
      <c r="BF29" s="49" t="s">
        <v>4882</v>
      </c>
      <c r="BG29" t="s">
        <v>4893</v>
      </c>
      <c r="BH29" s="40" t="s">
        <v>5050</v>
      </c>
      <c r="BI29" t="s">
        <v>39</v>
      </c>
      <c r="BJ29" t="str">
        <f>N29&amp;", "&amp;P29</f>
        <v>Almaty Area, Ili River valley (right side), c. 40 km NNW from Kaptshagai Town</v>
      </c>
      <c r="BK29" t="str">
        <f>T29&amp;" N; "&amp;U29&amp;" E"</f>
        <v>44°15' N; 76°54' E</v>
      </c>
      <c r="BL29" t="s">
        <v>5080</v>
      </c>
      <c r="BM29" s="85" t="s">
        <v>5090</v>
      </c>
      <c r="BN29" t="s">
        <v>4895</v>
      </c>
      <c r="BP29" t="str">
        <f>IF(V29="original",H29,IF(V29="volunteer",C29,"Nekhaeva A.A."))</f>
        <v>Fomichev A.A.</v>
      </c>
      <c r="BQ29">
        <f>IF(V29="original",I29,IF(V29="volunteer",YEAR(A29)&amp;"-"&amp;IF(MONTH(A29)&lt;10,"0"&amp;MONTH(A29),MONTH(A29))&amp;"-"&amp;IF(DAY(A29)&lt;10,"0"&amp;DAY(A29),DAY(A29)),"__2025-05-15"))</f>
        <v>2022</v>
      </c>
      <c r="BR29">
        <v>430</v>
      </c>
      <c r="BS29">
        <v>430</v>
      </c>
      <c r="BT29" s="49" t="s">
        <v>4766</v>
      </c>
      <c r="BU29" t="s">
        <v>3631</v>
      </c>
      <c r="BV29" t="s">
        <v>3632</v>
      </c>
      <c r="BW29" t="s">
        <v>3633</v>
      </c>
      <c r="BX29" t="s">
        <v>3634</v>
      </c>
      <c r="BY29" s="44" t="s">
        <v>229</v>
      </c>
      <c r="BZ29" t="s">
        <v>245</v>
      </c>
      <c r="CA29" t="s">
        <v>3678</v>
      </c>
      <c r="CB29" s="44" t="s">
        <v>3678</v>
      </c>
      <c r="CC29" t="s">
        <v>4804</v>
      </c>
      <c r="CD29" t="s">
        <v>3678</v>
      </c>
      <c r="CE29" t="s">
        <v>3679</v>
      </c>
      <c r="CF29" t="s">
        <v>3630</v>
      </c>
      <c r="CH29" t="str">
        <f>H29</f>
        <v>Fomichev A.A.</v>
      </c>
      <c r="CI29">
        <f t="shared" si="0"/>
        <v>2022</v>
      </c>
    </row>
    <row r="30" spans="1:88" x14ac:dyDescent="0.45">
      <c r="A30" s="1">
        <v>45788.453310185178</v>
      </c>
      <c r="B30">
        <v>911269241</v>
      </c>
      <c r="C30" t="s">
        <v>4896</v>
      </c>
      <c r="E30" s="4"/>
      <c r="F30" t="s">
        <v>278</v>
      </c>
      <c r="G30">
        <v>1591</v>
      </c>
      <c r="H30" s="44" t="s">
        <v>279</v>
      </c>
      <c r="I30">
        <v>1990</v>
      </c>
      <c r="J30" t="s">
        <v>280</v>
      </c>
      <c r="K30" t="s">
        <v>281</v>
      </c>
      <c r="L30" t="s">
        <v>282</v>
      </c>
      <c r="M30" t="s">
        <v>267</v>
      </c>
      <c r="N30" t="s">
        <v>268</v>
      </c>
      <c r="O30" t="s">
        <v>269</v>
      </c>
      <c r="Q30" t="str">
        <f t="shared" si="1"/>
        <v/>
      </c>
      <c r="R30" s="85">
        <v>43.207980999999997</v>
      </c>
      <c r="S30" s="85">
        <v>76.646152999999998</v>
      </c>
      <c r="T30" t="s">
        <v>270</v>
      </c>
      <c r="U30" t="s">
        <v>271</v>
      </c>
      <c r="V30" s="54" t="s">
        <v>106</v>
      </c>
      <c r="X30">
        <v>5000</v>
      </c>
      <c r="Y30">
        <v>1980</v>
      </c>
      <c r="Z30"/>
      <c r="AA30"/>
      <c r="AB30"/>
      <c r="AC30"/>
      <c r="AD30"/>
      <c r="AF30" t="s">
        <v>272</v>
      </c>
      <c r="AG30" s="61" t="s">
        <v>273</v>
      </c>
      <c r="AH30" t="s">
        <v>274</v>
      </c>
      <c r="AI30" t="s">
        <v>275</v>
      </c>
      <c r="AJ30" t="s">
        <v>276</v>
      </c>
      <c r="AK30" t="b">
        <v>1</v>
      </c>
      <c r="AL30" t="b">
        <v>0</v>
      </c>
      <c r="AO30" s="49" t="s">
        <v>4952</v>
      </c>
      <c r="AP30" s="73"/>
      <c r="AQ30" s="49" t="s">
        <v>4951</v>
      </c>
      <c r="AR30" s="76" t="s">
        <v>5011</v>
      </c>
      <c r="AS30" s="73" t="s">
        <v>5012</v>
      </c>
      <c r="AT30" s="73">
        <f t="shared" si="2"/>
        <v>0</v>
      </c>
      <c r="AW30" t="s">
        <v>648</v>
      </c>
      <c r="AX30" s="112" t="s">
        <v>5332</v>
      </c>
      <c r="AY30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0" s="49" t="s">
        <v>4903</v>
      </c>
      <c r="BA30" s="44">
        <f t="shared" ref="BA30:BA69" si="7">Y30</f>
        <v>1980</v>
      </c>
      <c r="BB30" s="44" t="str">
        <f>Y30&amp;IF(Z30&lt;&gt;0,"-"&amp;Z30,"")&amp;IF(AA30&lt;&gt;0,"-"&amp;AA30,"")&amp;IF(AB30&lt;&gt;0,"/"&amp;AB30,"")&amp;IF(AC30&lt;&gt;0,"-"&amp;AC30,"")&amp;IF(AD30&lt;&gt;0,"-"&amp;AD30,"")</f>
        <v>1980</v>
      </c>
      <c r="BF30" s="49" t="s">
        <v>4882</v>
      </c>
      <c r="BG30" t="s">
        <v>4893</v>
      </c>
      <c r="BH30" s="40" t="s">
        <v>5050</v>
      </c>
      <c r="BI30" t="s">
        <v>39</v>
      </c>
      <c r="BJ30" t="str">
        <f>N30&amp;", "&amp;O30</f>
        <v>Алматинская обл., Каскеленский и Талгарский р-ны</v>
      </c>
      <c r="BK30" t="str">
        <f>T30&amp;" N; "&amp;U30&amp;" E"</f>
        <v>43.207981 N; 76.646153 E</v>
      </c>
      <c r="BL30" t="s">
        <v>270</v>
      </c>
      <c r="BM30" s="85" t="s">
        <v>271</v>
      </c>
      <c r="BN30" t="s">
        <v>4895</v>
      </c>
      <c r="BO30">
        <f t="shared" ref="BO30:BO61" si="8">X30</f>
        <v>5000</v>
      </c>
      <c r="BP30" t="str">
        <f>IF(V30="original",H30,IF(V30="volunteer",C30,"Nekhaeva A.A."))</f>
        <v>Nekhaeva A.A.</v>
      </c>
      <c r="BQ30" t="str">
        <f>IF(V30="original",I30,IF(V30="volunteer",YEAR(A30)&amp;"-"&amp;IF(MONTH(A30)&lt;10,"0"&amp;MONTH(A30),MONTH(A30))&amp;"-"&amp;IF(DAY(A30)&lt;10,"0"&amp;DAY(A30),DAY(A30)),"__2025-05-15"))</f>
        <v>2025-05-11</v>
      </c>
      <c r="BT30" s="49" t="s">
        <v>4766</v>
      </c>
      <c r="BU30" t="s">
        <v>3631</v>
      </c>
      <c r="BV30" t="s">
        <v>3632</v>
      </c>
      <c r="BW30" t="s">
        <v>3633</v>
      </c>
      <c r="BX30" t="s">
        <v>3634</v>
      </c>
      <c r="BY30" s="44" t="s">
        <v>274</v>
      </c>
      <c r="BZ30" t="s">
        <v>275</v>
      </c>
      <c r="CA30" t="s">
        <v>3681</v>
      </c>
      <c r="CB30" s="44" t="s">
        <v>3681</v>
      </c>
      <c r="CC30" t="s">
        <v>4796</v>
      </c>
      <c r="CD30" t="s">
        <v>3681</v>
      </c>
      <c r="CE30" t="s">
        <v>3682</v>
      </c>
      <c r="CF30" t="s">
        <v>3630</v>
      </c>
      <c r="CH30" t="str">
        <f>H30</f>
        <v>Марусик Ю.М., Тарабаев Ч.К., Литовченко А.М.</v>
      </c>
      <c r="CI30">
        <f t="shared" si="0"/>
        <v>1990</v>
      </c>
    </row>
    <row r="31" spans="1:88" x14ac:dyDescent="0.45">
      <c r="A31" s="1">
        <v>45788.45175925926</v>
      </c>
      <c r="B31">
        <v>911269241</v>
      </c>
      <c r="C31" t="s">
        <v>4896</v>
      </c>
      <c r="E31" s="4"/>
      <c r="F31" t="s">
        <v>278</v>
      </c>
      <c r="G31">
        <v>1591</v>
      </c>
      <c r="H31" s="44" t="s">
        <v>279</v>
      </c>
      <c r="I31">
        <v>1990</v>
      </c>
      <c r="J31" t="s">
        <v>280</v>
      </c>
      <c r="K31" t="s">
        <v>281</v>
      </c>
      <c r="L31" t="s">
        <v>282</v>
      </c>
      <c r="M31" t="s">
        <v>267</v>
      </c>
      <c r="N31" t="s">
        <v>268</v>
      </c>
      <c r="O31" t="s">
        <v>283</v>
      </c>
      <c r="Q31" t="str">
        <f t="shared" si="1"/>
        <v/>
      </c>
      <c r="R31" s="85">
        <v>43.871741</v>
      </c>
      <c r="S31" s="85">
        <v>77.0702</v>
      </c>
      <c r="T31" t="s">
        <v>284</v>
      </c>
      <c r="U31" t="s">
        <v>285</v>
      </c>
      <c r="V31" s="54" t="s">
        <v>106</v>
      </c>
      <c r="X31">
        <v>3000</v>
      </c>
      <c r="Y31">
        <v>1985</v>
      </c>
      <c r="Z31"/>
      <c r="AA31"/>
      <c r="AB31"/>
      <c r="AC31"/>
      <c r="AD31"/>
      <c r="AF31" t="s">
        <v>286</v>
      </c>
      <c r="AG31" s="61" t="s">
        <v>273</v>
      </c>
      <c r="AH31" t="s">
        <v>274</v>
      </c>
      <c r="AI31" t="s">
        <v>287</v>
      </c>
      <c r="AJ31" t="s">
        <v>288</v>
      </c>
      <c r="AK31" t="b">
        <v>1</v>
      </c>
      <c r="AL31" t="b">
        <v>0</v>
      </c>
      <c r="AO31" s="49" t="s">
        <v>4952</v>
      </c>
      <c r="AP31" s="73"/>
      <c r="AQ31" s="49" t="s">
        <v>4951</v>
      </c>
      <c r="AR31" s="76" t="s">
        <v>5011</v>
      </c>
      <c r="AS31" s="73" t="s">
        <v>5012</v>
      </c>
      <c r="AT31" s="73">
        <f t="shared" si="2"/>
        <v>0</v>
      </c>
      <c r="AW31" t="s">
        <v>1886</v>
      </c>
      <c r="AX31" s="112" t="s">
        <v>5332</v>
      </c>
      <c r="AY31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1" s="49" t="s">
        <v>4903</v>
      </c>
      <c r="BA31" s="44">
        <f t="shared" si="7"/>
        <v>1985</v>
      </c>
      <c r="BB31" s="44" t="str">
        <f>Y31&amp;IF(Z31&lt;&gt;0,"-"&amp;Z31,"")&amp;IF(AA31&lt;&gt;0,"-"&amp;AA31,"")&amp;IF(AB31&lt;&gt;0,"/"&amp;AB31,"")&amp;IF(AC31&lt;&gt;0,"-"&amp;AC31,"")&amp;IF(AD31&lt;&gt;0,"-"&amp;AD31,"")</f>
        <v>1985</v>
      </c>
      <c r="BF31" s="49" t="s">
        <v>4882</v>
      </c>
      <c r="BG31" t="s">
        <v>4893</v>
      </c>
      <c r="BH31" s="40" t="s">
        <v>5050</v>
      </c>
      <c r="BI31" t="s">
        <v>39</v>
      </c>
      <c r="BJ31" t="str">
        <f>N31&amp;", "&amp;O31</f>
        <v>Алматинская обл., окр. г. Капчагая</v>
      </c>
      <c r="BK31" t="str">
        <f>T31&amp;" N; "&amp;U31&amp;" E"</f>
        <v>43.871741 N; 77.0702 E</v>
      </c>
      <c r="BL31" t="s">
        <v>284</v>
      </c>
      <c r="BM31" s="85" t="s">
        <v>285</v>
      </c>
      <c r="BN31" t="s">
        <v>4895</v>
      </c>
      <c r="BO31">
        <f t="shared" si="8"/>
        <v>3000</v>
      </c>
      <c r="BP31" t="str">
        <f>IF(V31="original",H31,IF(V31="volunteer",C31,"Nekhaeva A.A."))</f>
        <v>Nekhaeva A.A.</v>
      </c>
      <c r="BQ31" t="str">
        <f>IF(V31="original",I31,IF(V31="volunteer",YEAR(A31)&amp;"-"&amp;IF(MONTH(A31)&lt;10,"0"&amp;MONTH(A31),MONTH(A31))&amp;"-"&amp;IF(DAY(A31)&lt;10,"0"&amp;DAY(A31),DAY(A31)),"__2025-05-15"))</f>
        <v>2025-05-11</v>
      </c>
      <c r="BT31" s="49" t="s">
        <v>4766</v>
      </c>
      <c r="BU31" t="s">
        <v>3631</v>
      </c>
      <c r="BV31" t="s">
        <v>3632</v>
      </c>
      <c r="BW31" t="s">
        <v>3633</v>
      </c>
      <c r="BX31" t="s">
        <v>3634</v>
      </c>
      <c r="BY31" s="44" t="s">
        <v>274</v>
      </c>
      <c r="BZ31" t="s">
        <v>287</v>
      </c>
      <c r="CA31" t="s">
        <v>3683</v>
      </c>
      <c r="CB31" s="44" t="s">
        <v>3683</v>
      </c>
      <c r="CC31" t="s">
        <v>4835</v>
      </c>
      <c r="CD31" t="s">
        <v>3683</v>
      </c>
      <c r="CE31" t="s">
        <v>3684</v>
      </c>
      <c r="CF31" t="s">
        <v>3630</v>
      </c>
      <c r="CH31" t="str">
        <f>H31</f>
        <v>Марусик Ю.М., Тарабаев Ч.К., Литовченко А.М.</v>
      </c>
      <c r="CI31">
        <f t="shared" si="0"/>
        <v>1990</v>
      </c>
    </row>
    <row r="32" spans="1:88" x14ac:dyDescent="0.45">
      <c r="A32" s="1">
        <v>45788.45</v>
      </c>
      <c r="B32">
        <v>911269241</v>
      </c>
      <c r="C32" t="s">
        <v>4896</v>
      </c>
      <c r="E32" s="4"/>
      <c r="F32" t="s">
        <v>278</v>
      </c>
      <c r="G32">
        <v>1591</v>
      </c>
      <c r="H32" s="44" t="s">
        <v>279</v>
      </c>
      <c r="I32">
        <v>1990</v>
      </c>
      <c r="J32" t="s">
        <v>280</v>
      </c>
      <c r="K32" t="s">
        <v>281</v>
      </c>
      <c r="L32" t="s">
        <v>282</v>
      </c>
      <c r="M32" t="s">
        <v>267</v>
      </c>
      <c r="N32" t="s">
        <v>289</v>
      </c>
      <c r="O32" t="s">
        <v>290</v>
      </c>
      <c r="P32" t="s">
        <v>291</v>
      </c>
      <c r="Q32" t="str">
        <f t="shared" si="1"/>
        <v>побережье 03. Балхаш залива Балыктыколь</v>
      </c>
      <c r="R32" s="85">
        <v>46.646692999999999</v>
      </c>
      <c r="S32" s="85">
        <v>76.968196000000006</v>
      </c>
      <c r="T32" t="s">
        <v>292</v>
      </c>
      <c r="U32" t="s">
        <v>293</v>
      </c>
      <c r="V32" s="54" t="s">
        <v>106</v>
      </c>
      <c r="X32">
        <v>10000</v>
      </c>
      <c r="Y32">
        <v>1985</v>
      </c>
      <c r="Z32"/>
      <c r="AA32"/>
      <c r="AB32"/>
      <c r="AC32"/>
      <c r="AD32"/>
      <c r="AF32" t="s">
        <v>286</v>
      </c>
      <c r="AG32" s="61" t="s">
        <v>273</v>
      </c>
      <c r="AH32" t="s">
        <v>274</v>
      </c>
      <c r="AI32" t="s">
        <v>287</v>
      </c>
      <c r="AJ32" t="s">
        <v>288</v>
      </c>
      <c r="AK32" t="b">
        <v>1</v>
      </c>
      <c r="AL32" t="b">
        <v>0</v>
      </c>
      <c r="AO32" s="49" t="s">
        <v>4952</v>
      </c>
      <c r="AP32" s="73"/>
      <c r="AQ32" s="49" t="s">
        <v>4951</v>
      </c>
      <c r="AR32" s="76" t="s">
        <v>5011</v>
      </c>
      <c r="AS32" s="73" t="s">
        <v>5012</v>
      </c>
      <c r="AT32" s="73">
        <f t="shared" si="2"/>
        <v>0</v>
      </c>
      <c r="AW32" t="s">
        <v>1886</v>
      </c>
      <c r="AX32" s="112" t="s">
        <v>5332</v>
      </c>
      <c r="AY32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2" s="49" t="s">
        <v>4903</v>
      </c>
      <c r="BA32" s="44">
        <f t="shared" si="7"/>
        <v>1985</v>
      </c>
      <c r="BB32" s="44" t="str">
        <f>Y32&amp;IF(Z32&lt;&gt;0,"-"&amp;Z32,"")&amp;IF(AA32&lt;&gt;0,"-"&amp;AA32,"")&amp;IF(AB32&lt;&gt;0,"/"&amp;AB32,"")&amp;IF(AC32&lt;&gt;0,"-"&amp;AC32,"")&amp;IF(AD32&lt;&gt;0,"-"&amp;AD32,"")</f>
        <v>1985</v>
      </c>
      <c r="BF32" s="49" t="s">
        <v>4882</v>
      </c>
      <c r="BG32" t="s">
        <v>4893</v>
      </c>
      <c r="BH32" s="40" t="s">
        <v>5050</v>
      </c>
      <c r="BI32" t="s">
        <v>39</v>
      </c>
      <c r="BJ32" t="str">
        <f>N32&amp;", "&amp;O32&amp;", "&amp;P32</f>
        <v>Джезказганская обл., Актогайский р-н, побережье 03. Балхаш залива Балыктыколь</v>
      </c>
      <c r="BK32" t="str">
        <f>T32&amp;" N; "&amp;U32&amp;" E"</f>
        <v>46.646693 N; 76.968196 E</v>
      </c>
      <c r="BL32" t="s">
        <v>292</v>
      </c>
      <c r="BM32" s="85" t="s">
        <v>293</v>
      </c>
      <c r="BN32" t="s">
        <v>4895</v>
      </c>
      <c r="BO32">
        <f t="shared" si="8"/>
        <v>10000</v>
      </c>
      <c r="BP32" t="str">
        <f>IF(V32="original",H32,IF(V32="volunteer",C32,"Nekhaeva A.A."))</f>
        <v>Nekhaeva A.A.</v>
      </c>
      <c r="BQ32" t="str">
        <f>IF(V32="original",I32,IF(V32="volunteer",YEAR(A32)&amp;"-"&amp;IF(MONTH(A32)&lt;10,"0"&amp;MONTH(A32),MONTH(A32))&amp;"-"&amp;IF(DAY(A32)&lt;10,"0"&amp;DAY(A32),DAY(A32)),"__2025-05-15"))</f>
        <v>2025-05-11</v>
      </c>
      <c r="BT32" s="49" t="s">
        <v>4766</v>
      </c>
      <c r="BU32" t="s">
        <v>3631</v>
      </c>
      <c r="BV32" t="s">
        <v>3632</v>
      </c>
      <c r="BW32" t="s">
        <v>3633</v>
      </c>
      <c r="BX32" t="s">
        <v>3634</v>
      </c>
      <c r="BY32" s="44" t="s">
        <v>274</v>
      </c>
      <c r="BZ32" t="s">
        <v>287</v>
      </c>
      <c r="CA32" t="s">
        <v>3683</v>
      </c>
      <c r="CB32" s="44" t="s">
        <v>3683</v>
      </c>
      <c r="CC32" t="s">
        <v>4835</v>
      </c>
      <c r="CD32" t="s">
        <v>3683</v>
      </c>
      <c r="CE32" t="s">
        <v>3684</v>
      </c>
      <c r="CF32" t="s">
        <v>3630</v>
      </c>
      <c r="CH32" t="str">
        <f>H32</f>
        <v>Марусик Ю.М., Тарабаев Ч.К., Литовченко А.М.</v>
      </c>
      <c r="CI32">
        <f t="shared" si="0"/>
        <v>1990</v>
      </c>
    </row>
    <row r="33" spans="1:87" x14ac:dyDescent="0.45">
      <c r="A33" s="1">
        <v>45788.448240740741</v>
      </c>
      <c r="B33">
        <v>911269241</v>
      </c>
      <c r="C33" t="s">
        <v>4896</v>
      </c>
      <c r="E33" s="4"/>
      <c r="F33" t="s">
        <v>278</v>
      </c>
      <c r="G33">
        <v>1591</v>
      </c>
      <c r="H33" s="44" t="s">
        <v>279</v>
      </c>
      <c r="I33">
        <v>1990</v>
      </c>
      <c r="J33" t="s">
        <v>280</v>
      </c>
      <c r="K33" t="s">
        <v>281</v>
      </c>
      <c r="L33" t="s">
        <v>282</v>
      </c>
      <c r="M33" t="s">
        <v>267</v>
      </c>
      <c r="N33" t="s">
        <v>294</v>
      </c>
      <c r="O33" t="s">
        <v>269</v>
      </c>
      <c r="Q33" t="str">
        <f t="shared" si="1"/>
        <v/>
      </c>
      <c r="R33" s="85">
        <v>43.211466000000001</v>
      </c>
      <c r="S33" s="85">
        <v>76.640220999999997</v>
      </c>
      <c r="T33" t="s">
        <v>295</v>
      </c>
      <c r="U33" t="s">
        <v>296</v>
      </c>
      <c r="V33" s="54" t="s">
        <v>106</v>
      </c>
      <c r="X33">
        <v>5500</v>
      </c>
      <c r="Y33">
        <v>1980</v>
      </c>
      <c r="Z33"/>
      <c r="AA33"/>
      <c r="AB33"/>
      <c r="AC33"/>
      <c r="AD33"/>
      <c r="AF33" t="s">
        <v>272</v>
      </c>
      <c r="AG33" s="61" t="s">
        <v>273</v>
      </c>
      <c r="AH33" t="s">
        <v>274</v>
      </c>
      <c r="AI33" t="s">
        <v>297</v>
      </c>
      <c r="AJ33" t="s">
        <v>298</v>
      </c>
      <c r="AK33" t="b">
        <v>1</v>
      </c>
      <c r="AL33" t="b">
        <v>0</v>
      </c>
      <c r="AO33" s="49" t="s">
        <v>4952</v>
      </c>
      <c r="AP33" s="73"/>
      <c r="AQ33" s="49" t="s">
        <v>4951</v>
      </c>
      <c r="AR33" s="76" t="s">
        <v>5011</v>
      </c>
      <c r="AS33" s="73" t="s">
        <v>5012</v>
      </c>
      <c r="AT33" s="73">
        <f t="shared" si="2"/>
        <v>0</v>
      </c>
      <c r="AW33" t="s">
        <v>648</v>
      </c>
      <c r="AX33" s="112" t="s">
        <v>5332</v>
      </c>
      <c r="AY33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3" s="49" t="s">
        <v>4903</v>
      </c>
      <c r="BA33" s="44">
        <f t="shared" si="7"/>
        <v>1980</v>
      </c>
      <c r="BB33" s="44" t="str">
        <f>Y33&amp;IF(Z33&lt;&gt;0,"-"&amp;Z33,"")&amp;IF(AA33&lt;&gt;0,"-"&amp;AA33,"")&amp;IF(AB33&lt;&gt;0,"/"&amp;AB33,"")&amp;IF(AC33&lt;&gt;0,"-"&amp;AC33,"")&amp;IF(AD33&lt;&gt;0,"-"&amp;AD33,"")</f>
        <v>1980</v>
      </c>
      <c r="BF33" s="49" t="s">
        <v>4882</v>
      </c>
      <c r="BG33" t="s">
        <v>4893</v>
      </c>
      <c r="BH33" s="40" t="s">
        <v>5050</v>
      </c>
      <c r="BI33" t="s">
        <v>39</v>
      </c>
      <c r="BJ33" t="str">
        <f>N33&amp;", "&amp;O33</f>
        <v>Алма-Атинская обл., Каскеленский и Талгарский р-ны</v>
      </c>
      <c r="BK33" t="str">
        <f>T33&amp;" N; "&amp;U33&amp;" E"</f>
        <v>43.211466 N; 76.640221 E</v>
      </c>
      <c r="BL33" t="s">
        <v>295</v>
      </c>
      <c r="BM33" s="85" t="s">
        <v>296</v>
      </c>
      <c r="BN33" t="s">
        <v>4895</v>
      </c>
      <c r="BO33">
        <f t="shared" si="8"/>
        <v>5500</v>
      </c>
      <c r="BP33" t="str">
        <f>IF(V33="original",H33,IF(V33="volunteer",C33,"Nekhaeva A.A."))</f>
        <v>Nekhaeva A.A.</v>
      </c>
      <c r="BQ33" t="str">
        <f>IF(V33="original",I33,IF(V33="volunteer",YEAR(A33)&amp;"-"&amp;IF(MONTH(A33)&lt;10,"0"&amp;MONTH(A33),MONTH(A33))&amp;"-"&amp;IF(DAY(A33)&lt;10,"0"&amp;DAY(A33),DAY(A33)),"__2025-05-15"))</f>
        <v>2025-05-11</v>
      </c>
      <c r="BT33" s="49" t="s">
        <v>4766</v>
      </c>
      <c r="BU33" t="s">
        <v>3631</v>
      </c>
      <c r="BV33" t="s">
        <v>3632</v>
      </c>
      <c r="BW33" t="s">
        <v>3633</v>
      </c>
      <c r="BX33" t="s">
        <v>3634</v>
      </c>
      <c r="BY33" s="44" t="s">
        <v>274</v>
      </c>
      <c r="BZ33" t="s">
        <v>297</v>
      </c>
      <c r="CA33" t="s">
        <v>3685</v>
      </c>
      <c r="CB33" s="44" t="s">
        <v>3685</v>
      </c>
      <c r="CC33" t="s">
        <v>4835</v>
      </c>
      <c r="CD33" t="s">
        <v>3685</v>
      </c>
      <c r="CE33" t="s">
        <v>3686</v>
      </c>
      <c r="CF33" t="s">
        <v>3630</v>
      </c>
      <c r="CH33" t="str">
        <f>H33</f>
        <v>Марусик Ю.М., Тарабаев Ч.К., Литовченко А.М.</v>
      </c>
      <c r="CI33">
        <f t="shared" si="0"/>
        <v>1990</v>
      </c>
    </row>
    <row r="34" spans="1:87" x14ac:dyDescent="0.45">
      <c r="A34" s="1">
        <v>45788.446793981479</v>
      </c>
      <c r="B34">
        <v>911269241</v>
      </c>
      <c r="C34" t="s">
        <v>4896</v>
      </c>
      <c r="E34" s="4"/>
      <c r="F34" t="s">
        <v>278</v>
      </c>
      <c r="G34">
        <v>1591</v>
      </c>
      <c r="H34" s="44" t="s">
        <v>279</v>
      </c>
      <c r="I34">
        <v>1990</v>
      </c>
      <c r="J34" t="s">
        <v>280</v>
      </c>
      <c r="K34" t="s">
        <v>281</v>
      </c>
      <c r="L34" t="s">
        <v>282</v>
      </c>
      <c r="M34" t="s">
        <v>267</v>
      </c>
      <c r="N34" t="s">
        <v>294</v>
      </c>
      <c r="O34" t="s">
        <v>299</v>
      </c>
      <c r="Q34" t="str">
        <f t="shared" si="1"/>
        <v/>
      </c>
      <c r="R34" s="85">
        <v>43.229579000000001</v>
      </c>
      <c r="S34" s="85">
        <v>76.881626999999995</v>
      </c>
      <c r="T34" t="s">
        <v>300</v>
      </c>
      <c r="U34" t="s">
        <v>301</v>
      </c>
      <c r="V34" s="54" t="s">
        <v>106</v>
      </c>
      <c r="X34">
        <v>9000</v>
      </c>
      <c r="Y34">
        <v>1919</v>
      </c>
      <c r="Z34"/>
      <c r="AA34"/>
      <c r="AB34"/>
      <c r="AC34"/>
      <c r="AD34"/>
      <c r="AF34" t="s">
        <v>302</v>
      </c>
      <c r="AG34" s="61" t="s">
        <v>273</v>
      </c>
      <c r="AH34" t="s">
        <v>274</v>
      </c>
      <c r="AI34" t="s">
        <v>297</v>
      </c>
      <c r="AJ34" t="s">
        <v>298</v>
      </c>
      <c r="AK34" t="b">
        <v>1</v>
      </c>
      <c r="AL34" t="b">
        <v>0</v>
      </c>
      <c r="AO34" s="49" t="s">
        <v>4952</v>
      </c>
      <c r="AP34" s="73"/>
      <c r="AQ34" s="49" t="s">
        <v>4951</v>
      </c>
      <c r="AR34" s="76" t="s">
        <v>5011</v>
      </c>
      <c r="AS34" s="73" t="s">
        <v>5012</v>
      </c>
      <c r="AT34" s="73">
        <f t="shared" si="2"/>
        <v>0</v>
      </c>
      <c r="AW34" t="s">
        <v>5014</v>
      </c>
      <c r="AX34" s="112" t="s">
        <v>5332</v>
      </c>
      <c r="AY34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4" s="49" t="s">
        <v>4903</v>
      </c>
      <c r="BA34" s="44">
        <f t="shared" si="7"/>
        <v>1919</v>
      </c>
      <c r="BB34" s="44" t="str">
        <f>Y34&amp;IF(Z34&lt;&gt;0,"-"&amp;Z34,"")&amp;IF(AA34&lt;&gt;0,"-"&amp;AA34,"")&amp;IF(AB34&lt;&gt;0,"/"&amp;AB34,"")&amp;IF(AC34&lt;&gt;0,"-"&amp;AC34,"")&amp;IF(AD34&lt;&gt;0,"-"&amp;AD34,"")</f>
        <v>1919</v>
      </c>
      <c r="BF34" s="49" t="s">
        <v>4882</v>
      </c>
      <c r="BG34" t="s">
        <v>4893</v>
      </c>
      <c r="BH34" s="40" t="s">
        <v>5050</v>
      </c>
      <c r="BI34" t="s">
        <v>39</v>
      </c>
      <c r="BJ34" t="str">
        <f>N34&amp;", "&amp;O34</f>
        <v>Алма-Атинская обл., окр. Алматы</v>
      </c>
      <c r="BK34" t="str">
        <f>T34&amp;" N; "&amp;U34&amp;" E"</f>
        <v>43.229579 N; 76.881627 E</v>
      </c>
      <c r="BL34" t="s">
        <v>300</v>
      </c>
      <c r="BM34" s="85" t="s">
        <v>301</v>
      </c>
      <c r="BN34" t="s">
        <v>4895</v>
      </c>
      <c r="BO34">
        <f t="shared" si="8"/>
        <v>9000</v>
      </c>
      <c r="BP34" t="str">
        <f>IF(V34="original",H34,IF(V34="volunteer",C34,"Nekhaeva A.A."))</f>
        <v>Nekhaeva A.A.</v>
      </c>
      <c r="BQ34" t="str">
        <f>IF(V34="original",I34,IF(V34="volunteer",YEAR(A34)&amp;"-"&amp;IF(MONTH(A34)&lt;10,"0"&amp;MONTH(A34),MONTH(A34))&amp;"-"&amp;IF(DAY(A34)&lt;10,"0"&amp;DAY(A34),DAY(A34)),"__2025-05-15"))</f>
        <v>2025-05-11</v>
      </c>
      <c r="BT34" s="49" t="s">
        <v>4766</v>
      </c>
      <c r="BU34" t="s">
        <v>3631</v>
      </c>
      <c r="BV34" t="s">
        <v>3632</v>
      </c>
      <c r="BW34" t="s">
        <v>3633</v>
      </c>
      <c r="BX34" t="s">
        <v>3634</v>
      </c>
      <c r="BY34" s="44" t="s">
        <v>274</v>
      </c>
      <c r="BZ34" t="s">
        <v>297</v>
      </c>
      <c r="CA34" t="s">
        <v>3685</v>
      </c>
      <c r="CB34" s="44" t="s">
        <v>3685</v>
      </c>
      <c r="CC34" t="s">
        <v>4835</v>
      </c>
      <c r="CD34" t="s">
        <v>3685</v>
      </c>
      <c r="CE34" t="s">
        <v>3686</v>
      </c>
      <c r="CF34" t="s">
        <v>3630</v>
      </c>
      <c r="CH34" t="str">
        <f>H34</f>
        <v>Марусик Ю.М., Тарабаев Ч.К., Литовченко А.М.</v>
      </c>
      <c r="CI34">
        <f t="shared" si="0"/>
        <v>1990</v>
      </c>
    </row>
    <row r="35" spans="1:87" x14ac:dyDescent="0.45">
      <c r="A35" s="1">
        <v>45788.445844907408</v>
      </c>
      <c r="B35">
        <v>911269241</v>
      </c>
      <c r="C35" t="s">
        <v>4896</v>
      </c>
      <c r="E35" s="4"/>
      <c r="F35" t="s">
        <v>278</v>
      </c>
      <c r="G35">
        <v>1591</v>
      </c>
      <c r="H35" s="44" t="s">
        <v>279</v>
      </c>
      <c r="I35">
        <v>1990</v>
      </c>
      <c r="J35" t="s">
        <v>280</v>
      </c>
      <c r="K35" t="s">
        <v>281</v>
      </c>
      <c r="L35" t="s">
        <v>282</v>
      </c>
      <c r="M35" t="s">
        <v>267</v>
      </c>
      <c r="N35" t="s">
        <v>294</v>
      </c>
      <c r="O35" t="s">
        <v>299</v>
      </c>
      <c r="Q35" t="str">
        <f t="shared" si="1"/>
        <v/>
      </c>
      <c r="R35" s="85">
        <v>43.229579000000001</v>
      </c>
      <c r="S35" s="85">
        <v>76.881626999999995</v>
      </c>
      <c r="T35" t="s">
        <v>300</v>
      </c>
      <c r="U35" t="s">
        <v>301</v>
      </c>
      <c r="V35" s="54" t="s">
        <v>106</v>
      </c>
      <c r="X35">
        <v>9000</v>
      </c>
      <c r="Y35">
        <v>1920</v>
      </c>
      <c r="Z35"/>
      <c r="AA35"/>
      <c r="AB35"/>
      <c r="AC35"/>
      <c r="AD35"/>
      <c r="AF35" t="s">
        <v>302</v>
      </c>
      <c r="AG35" s="61" t="s">
        <v>273</v>
      </c>
      <c r="AH35" t="s">
        <v>274</v>
      </c>
      <c r="AI35" t="s">
        <v>303</v>
      </c>
      <c r="AJ35" t="s">
        <v>304</v>
      </c>
      <c r="AK35" t="b">
        <v>1</v>
      </c>
      <c r="AL35" t="b">
        <v>0</v>
      </c>
      <c r="AO35" s="49" t="s">
        <v>4952</v>
      </c>
      <c r="AP35" s="73"/>
      <c r="AQ35" s="49" t="s">
        <v>4951</v>
      </c>
      <c r="AR35" s="76" t="s">
        <v>5011</v>
      </c>
      <c r="AS35" s="73" t="s">
        <v>5012</v>
      </c>
      <c r="AT35" s="73">
        <f t="shared" si="2"/>
        <v>0</v>
      </c>
      <c r="AW35" t="s">
        <v>5014</v>
      </c>
      <c r="AX35" s="112" t="s">
        <v>5332</v>
      </c>
      <c r="AY35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5" s="49" t="s">
        <v>4903</v>
      </c>
      <c r="BA35" s="44">
        <f t="shared" si="7"/>
        <v>1920</v>
      </c>
      <c r="BB35" s="44" t="str">
        <f>Y35&amp;IF(Z35&lt;&gt;0,"-"&amp;Z35,"")&amp;IF(AA35&lt;&gt;0,"-"&amp;AA35,"")&amp;IF(AB35&lt;&gt;0,"/"&amp;AB35,"")&amp;IF(AC35&lt;&gt;0,"-"&amp;AC35,"")&amp;IF(AD35&lt;&gt;0,"-"&amp;AD35,"")</f>
        <v>1920</v>
      </c>
      <c r="BF35" s="49" t="s">
        <v>4882</v>
      </c>
      <c r="BG35" t="s">
        <v>4893</v>
      </c>
      <c r="BH35" s="40" t="s">
        <v>5050</v>
      </c>
      <c r="BI35" t="s">
        <v>39</v>
      </c>
      <c r="BJ35" t="str">
        <f>N35&amp;", "&amp;O35</f>
        <v>Алма-Атинская обл., окр. Алматы</v>
      </c>
      <c r="BK35" t="str">
        <f>T35&amp;" N; "&amp;U35&amp;" E"</f>
        <v>43.229579 N; 76.881627 E</v>
      </c>
      <c r="BL35" t="s">
        <v>300</v>
      </c>
      <c r="BM35" s="85" t="s">
        <v>301</v>
      </c>
      <c r="BN35" t="s">
        <v>4895</v>
      </c>
      <c r="BO35">
        <f t="shared" si="8"/>
        <v>9000</v>
      </c>
      <c r="BP35" t="str">
        <f>IF(V35="original",H35,IF(V35="volunteer",C35,"Nekhaeva A.A."))</f>
        <v>Nekhaeva A.A.</v>
      </c>
      <c r="BQ35" t="str">
        <f>IF(V35="original",I35,IF(V35="volunteer",YEAR(A35)&amp;"-"&amp;IF(MONTH(A35)&lt;10,"0"&amp;MONTH(A35),MONTH(A35))&amp;"-"&amp;IF(DAY(A35)&lt;10,"0"&amp;DAY(A35),DAY(A35)),"__2025-05-15"))</f>
        <v>2025-05-11</v>
      </c>
      <c r="BT35" s="49" t="s">
        <v>4766</v>
      </c>
      <c r="BU35" t="s">
        <v>3631</v>
      </c>
      <c r="BV35" t="s">
        <v>3632</v>
      </c>
      <c r="BW35" t="s">
        <v>3633</v>
      </c>
      <c r="BX35" t="s">
        <v>3634</v>
      </c>
      <c r="BY35" s="44" t="s">
        <v>274</v>
      </c>
      <c r="BZ35" t="s">
        <v>303</v>
      </c>
      <c r="CA35" t="s">
        <v>3687</v>
      </c>
      <c r="CB35" s="44" t="s">
        <v>3687</v>
      </c>
      <c r="CC35" t="s">
        <v>4796</v>
      </c>
      <c r="CD35" t="s">
        <v>3687</v>
      </c>
      <c r="CE35" t="s">
        <v>3688</v>
      </c>
      <c r="CF35" t="s">
        <v>3630</v>
      </c>
      <c r="CH35" t="str">
        <f>H35</f>
        <v>Марусик Ю.М., Тарабаев Ч.К., Литовченко А.М.</v>
      </c>
      <c r="CI35">
        <f t="shared" si="0"/>
        <v>1990</v>
      </c>
    </row>
    <row r="36" spans="1:87" x14ac:dyDescent="0.45">
      <c r="A36" s="1">
        <v>45788.44430555556</v>
      </c>
      <c r="B36">
        <v>911269241</v>
      </c>
      <c r="C36" t="s">
        <v>4896</v>
      </c>
      <c r="E36" s="4"/>
      <c r="F36" t="s">
        <v>278</v>
      </c>
      <c r="G36">
        <v>1591</v>
      </c>
      <c r="H36" s="44" t="s">
        <v>279</v>
      </c>
      <c r="I36">
        <v>1990</v>
      </c>
      <c r="J36" t="s">
        <v>280</v>
      </c>
      <c r="K36" t="s">
        <v>281</v>
      </c>
      <c r="L36" t="s">
        <v>282</v>
      </c>
      <c r="M36" t="s">
        <v>267</v>
      </c>
      <c r="N36" t="s">
        <v>294</v>
      </c>
      <c r="O36" t="s">
        <v>283</v>
      </c>
      <c r="Q36" t="str">
        <f t="shared" si="1"/>
        <v/>
      </c>
      <c r="R36" s="85">
        <v>43.866779000000001</v>
      </c>
      <c r="S36" s="85">
        <v>77.069084000000004</v>
      </c>
      <c r="T36" t="s">
        <v>305</v>
      </c>
      <c r="U36" t="s">
        <v>306</v>
      </c>
      <c r="V36" s="54" t="s">
        <v>106</v>
      </c>
      <c r="X36">
        <v>3000</v>
      </c>
      <c r="Y36">
        <v>1983</v>
      </c>
      <c r="Z36"/>
      <c r="AA36"/>
      <c r="AB36"/>
      <c r="AC36"/>
      <c r="AD36"/>
      <c r="AF36" t="s">
        <v>307</v>
      </c>
      <c r="AG36" s="61" t="s">
        <v>273</v>
      </c>
      <c r="AH36" t="s">
        <v>274</v>
      </c>
      <c r="AI36" t="s">
        <v>303</v>
      </c>
      <c r="AJ36" t="s">
        <v>308</v>
      </c>
      <c r="AK36" t="b">
        <v>1</v>
      </c>
      <c r="AL36" t="b">
        <v>0</v>
      </c>
      <c r="AO36" s="49" t="s">
        <v>4952</v>
      </c>
      <c r="AP36" s="73"/>
      <c r="AQ36" s="49" t="s">
        <v>4951</v>
      </c>
      <c r="AR36" s="76" t="s">
        <v>5011</v>
      </c>
      <c r="AS36" s="73" t="s">
        <v>5012</v>
      </c>
      <c r="AT36" s="73">
        <f t="shared" si="2"/>
        <v>0</v>
      </c>
      <c r="AW36" t="s">
        <v>645</v>
      </c>
      <c r="AX36" s="112" t="s">
        <v>5332</v>
      </c>
      <c r="AY36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6" s="49" t="s">
        <v>4903</v>
      </c>
      <c r="BA36" s="44">
        <f t="shared" si="7"/>
        <v>1983</v>
      </c>
      <c r="BB36" s="44" t="str">
        <f>Y36&amp;IF(Z36&lt;&gt;0,"-"&amp;Z36,"")&amp;IF(AA36&lt;&gt;0,"-"&amp;AA36,"")&amp;IF(AB36&lt;&gt;0,"/"&amp;AB36,"")&amp;IF(AC36&lt;&gt;0,"-"&amp;AC36,"")&amp;IF(AD36&lt;&gt;0,"-"&amp;AD36,"")</f>
        <v>1983</v>
      </c>
      <c r="BF36" s="49" t="s">
        <v>4882</v>
      </c>
      <c r="BG36" t="s">
        <v>4893</v>
      </c>
      <c r="BH36" s="40" t="s">
        <v>5050</v>
      </c>
      <c r="BI36" t="s">
        <v>39</v>
      </c>
      <c r="BJ36" t="str">
        <f>N36&amp;", "&amp;O36</f>
        <v>Алма-Атинская обл., окр. г. Капчагая</v>
      </c>
      <c r="BK36" t="str">
        <f>T36&amp;" N; "&amp;U36&amp;" E"</f>
        <v>43.866779 N; 77.069084 E</v>
      </c>
      <c r="BL36" t="s">
        <v>305</v>
      </c>
      <c r="BM36" s="85" t="s">
        <v>306</v>
      </c>
      <c r="BN36" t="s">
        <v>4895</v>
      </c>
      <c r="BO36">
        <f t="shared" si="8"/>
        <v>3000</v>
      </c>
      <c r="BP36" t="str">
        <f>IF(V36="original",H36,IF(V36="volunteer",C36,"Nekhaeva A.A."))</f>
        <v>Nekhaeva A.A.</v>
      </c>
      <c r="BQ36" t="str">
        <f>IF(V36="original",I36,IF(V36="volunteer",YEAR(A36)&amp;"-"&amp;IF(MONTH(A36)&lt;10,"0"&amp;MONTH(A36),MONTH(A36))&amp;"-"&amp;IF(DAY(A36)&lt;10,"0"&amp;DAY(A36),DAY(A36)),"__2025-05-15"))</f>
        <v>2025-05-11</v>
      </c>
      <c r="BT36" s="49" t="s">
        <v>4766</v>
      </c>
      <c r="BU36" t="s">
        <v>3631</v>
      </c>
      <c r="BV36" t="s">
        <v>3632</v>
      </c>
      <c r="BW36" t="s">
        <v>3633</v>
      </c>
      <c r="BX36" t="s">
        <v>3634</v>
      </c>
      <c r="BY36" s="44" t="s">
        <v>274</v>
      </c>
      <c r="BZ36" t="s">
        <v>303</v>
      </c>
      <c r="CA36" t="s">
        <v>3687</v>
      </c>
      <c r="CB36" s="44" t="s">
        <v>3687</v>
      </c>
      <c r="CC36" t="s">
        <v>4796</v>
      </c>
      <c r="CD36" t="s">
        <v>3689</v>
      </c>
      <c r="CE36" t="s">
        <v>3688</v>
      </c>
      <c r="CF36" t="s">
        <v>3630</v>
      </c>
      <c r="CH36" t="str">
        <f>H36</f>
        <v>Марусик Ю.М., Тарабаев Ч.К., Литовченко А.М.</v>
      </c>
      <c r="CI36">
        <f t="shared" si="0"/>
        <v>1990</v>
      </c>
    </row>
    <row r="37" spans="1:87" x14ac:dyDescent="0.45">
      <c r="A37" s="1">
        <v>45788.441388888888</v>
      </c>
      <c r="B37">
        <v>911269241</v>
      </c>
      <c r="C37" t="s">
        <v>4896</v>
      </c>
      <c r="E37" s="4"/>
      <c r="F37" t="s">
        <v>278</v>
      </c>
      <c r="G37">
        <v>1591</v>
      </c>
      <c r="H37" s="44" t="s">
        <v>279</v>
      </c>
      <c r="I37">
        <v>1990</v>
      </c>
      <c r="J37" t="s">
        <v>280</v>
      </c>
      <c r="K37" t="s">
        <v>281</v>
      </c>
      <c r="L37" t="s">
        <v>282</v>
      </c>
      <c r="M37" t="s">
        <v>267</v>
      </c>
      <c r="N37" t="s">
        <v>309</v>
      </c>
      <c r="O37" t="s">
        <v>310</v>
      </c>
      <c r="P37" t="s">
        <v>311</v>
      </c>
      <c r="Q37" t="str">
        <f t="shared" si="1"/>
        <v>оз. Балхаш, острова Тайсойган</v>
      </c>
      <c r="R37" s="85">
        <v>45.378915999999997</v>
      </c>
      <c r="S37" s="85">
        <v>73.775706999999997</v>
      </c>
      <c r="T37" t="s">
        <v>312</v>
      </c>
      <c r="U37" t="s">
        <v>313</v>
      </c>
      <c r="V37" s="54" t="s">
        <v>106</v>
      </c>
      <c r="X37">
        <v>360</v>
      </c>
      <c r="Y37">
        <v>1987</v>
      </c>
      <c r="Z37"/>
      <c r="AA37"/>
      <c r="AB37"/>
      <c r="AC37"/>
      <c r="AD37"/>
      <c r="AF37" t="s">
        <v>314</v>
      </c>
      <c r="AG37" s="61" t="s">
        <v>273</v>
      </c>
      <c r="AH37" t="s">
        <v>274</v>
      </c>
      <c r="AI37" t="s">
        <v>303</v>
      </c>
      <c r="AJ37" t="s">
        <v>308</v>
      </c>
      <c r="AK37" t="b">
        <v>1</v>
      </c>
      <c r="AL37" t="b">
        <v>0</v>
      </c>
      <c r="AO37" s="49" t="s">
        <v>4952</v>
      </c>
      <c r="AP37" s="73"/>
      <c r="AQ37" s="49" t="s">
        <v>4951</v>
      </c>
      <c r="AR37" s="76" t="s">
        <v>5011</v>
      </c>
      <c r="AS37" s="73" t="s">
        <v>5012</v>
      </c>
      <c r="AT37" s="73">
        <f t="shared" si="2"/>
        <v>0</v>
      </c>
      <c r="AW37" t="s">
        <v>5036</v>
      </c>
      <c r="AX37" s="112" t="s">
        <v>5332</v>
      </c>
      <c r="AY37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7" s="49" t="s">
        <v>4903</v>
      </c>
      <c r="BA37" s="44">
        <f t="shared" si="7"/>
        <v>1987</v>
      </c>
      <c r="BB37" s="44" t="str">
        <f>Y37&amp;IF(Z37&lt;&gt;0,"-"&amp;Z37,"")&amp;IF(AA37&lt;&gt;0,"-"&amp;AA37,"")&amp;IF(AB37&lt;&gt;0,"/"&amp;AB37,"")&amp;IF(AC37&lt;&gt;0,"-"&amp;AC37,"")&amp;IF(AD37&lt;&gt;0,"-"&amp;AD37,"")</f>
        <v>1987</v>
      </c>
      <c r="BF37" s="49" t="s">
        <v>4882</v>
      </c>
      <c r="BG37" t="s">
        <v>4893</v>
      </c>
      <c r="BH37" s="40" t="s">
        <v>5050</v>
      </c>
      <c r="BI37" t="s">
        <v>39</v>
      </c>
      <c r="BJ37" t="str">
        <f>N37&amp;", "&amp;O37&amp;", "&amp;P37</f>
        <v>Джамбулская обл., Муюнкумский р-н, оз. Балхаш, острова Тайсойган</v>
      </c>
      <c r="BK37" t="str">
        <f>T37&amp;" N; "&amp;U37&amp;" E"</f>
        <v>45.378916 N; 73.775707 E</v>
      </c>
      <c r="BL37" t="s">
        <v>312</v>
      </c>
      <c r="BM37" s="85" t="s">
        <v>313</v>
      </c>
      <c r="BN37" t="s">
        <v>4895</v>
      </c>
      <c r="BO37">
        <f t="shared" si="8"/>
        <v>360</v>
      </c>
      <c r="BP37" t="str">
        <f>IF(V37="original",H37,IF(V37="volunteer",C37,"Nekhaeva A.A."))</f>
        <v>Nekhaeva A.A.</v>
      </c>
      <c r="BQ37" t="str">
        <f>IF(V37="original",I37,IF(V37="volunteer",YEAR(A37)&amp;"-"&amp;IF(MONTH(A37)&lt;10,"0"&amp;MONTH(A37),MONTH(A37))&amp;"-"&amp;IF(DAY(A37)&lt;10,"0"&amp;DAY(A37),DAY(A37)),"__2025-05-15"))</f>
        <v>2025-05-11</v>
      </c>
      <c r="BT37" s="49" t="s">
        <v>4766</v>
      </c>
      <c r="BU37" t="s">
        <v>3631</v>
      </c>
      <c r="BV37" t="s">
        <v>3632</v>
      </c>
      <c r="BW37" t="s">
        <v>3633</v>
      </c>
      <c r="BX37" t="s">
        <v>3634</v>
      </c>
      <c r="BY37" s="44" t="s">
        <v>274</v>
      </c>
      <c r="BZ37" t="s">
        <v>303</v>
      </c>
      <c r="CA37" t="s">
        <v>3687</v>
      </c>
      <c r="CB37" s="44" t="s">
        <v>3687</v>
      </c>
      <c r="CC37" t="s">
        <v>4796</v>
      </c>
      <c r="CD37" t="s">
        <v>3689</v>
      </c>
      <c r="CE37" t="s">
        <v>3688</v>
      </c>
      <c r="CF37" t="s">
        <v>3630</v>
      </c>
      <c r="CH37" t="str">
        <f>H37</f>
        <v>Марусик Ю.М., Тарабаев Ч.К., Литовченко А.М.</v>
      </c>
      <c r="CI37">
        <f t="shared" si="0"/>
        <v>1990</v>
      </c>
    </row>
    <row r="38" spans="1:87" x14ac:dyDescent="0.45">
      <c r="A38" s="1">
        <v>45788.438321759248</v>
      </c>
      <c r="B38">
        <v>911269241</v>
      </c>
      <c r="C38" t="s">
        <v>4896</v>
      </c>
      <c r="E38" s="4"/>
      <c r="F38" t="s">
        <v>278</v>
      </c>
      <c r="G38">
        <v>1591</v>
      </c>
      <c r="H38" s="44" t="s">
        <v>279</v>
      </c>
      <c r="I38">
        <v>1990</v>
      </c>
      <c r="J38" t="s">
        <v>280</v>
      </c>
      <c r="K38" t="s">
        <v>281</v>
      </c>
      <c r="L38" t="s">
        <v>282</v>
      </c>
      <c r="M38" t="s">
        <v>267</v>
      </c>
      <c r="N38" t="s">
        <v>315</v>
      </c>
      <c r="O38" t="s">
        <v>290</v>
      </c>
      <c r="P38" t="s">
        <v>316</v>
      </c>
      <c r="Q38" t="str">
        <f t="shared" si="1"/>
        <v>побережье оз. Балхаш залива Балыктыколь</v>
      </c>
      <c r="R38" s="85">
        <v>46.658192999999997</v>
      </c>
      <c r="S38" s="85">
        <v>76.992136000000002</v>
      </c>
      <c r="T38" t="s">
        <v>317</v>
      </c>
      <c r="U38" t="s">
        <v>318</v>
      </c>
      <c r="V38" s="54" t="s">
        <v>106</v>
      </c>
      <c r="X38">
        <v>11000</v>
      </c>
      <c r="Y38">
        <v>1985</v>
      </c>
      <c r="Z38"/>
      <c r="AA38"/>
      <c r="AB38"/>
      <c r="AC38"/>
      <c r="AD38"/>
      <c r="AF38" t="s">
        <v>286</v>
      </c>
      <c r="AG38" s="61" t="s">
        <v>273</v>
      </c>
      <c r="AH38" t="s">
        <v>274</v>
      </c>
      <c r="AI38" t="s">
        <v>303</v>
      </c>
      <c r="AJ38" t="s">
        <v>319</v>
      </c>
      <c r="AK38" t="b">
        <v>1</v>
      </c>
      <c r="AL38" t="b">
        <v>0</v>
      </c>
      <c r="AO38" s="49" t="s">
        <v>4952</v>
      </c>
      <c r="AP38" s="73"/>
      <c r="AQ38" s="49" t="s">
        <v>4951</v>
      </c>
      <c r="AR38" s="76" t="s">
        <v>5011</v>
      </c>
      <c r="AS38" s="73" t="s">
        <v>5012</v>
      </c>
      <c r="AT38" s="73">
        <f t="shared" si="2"/>
        <v>0</v>
      </c>
      <c r="AW38" t="s">
        <v>1886</v>
      </c>
      <c r="AX38" s="112" t="s">
        <v>5332</v>
      </c>
      <c r="AY38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8" s="49" t="s">
        <v>4903</v>
      </c>
      <c r="BA38" s="44">
        <f t="shared" si="7"/>
        <v>1985</v>
      </c>
      <c r="BB38" s="44" t="str">
        <f>Y38&amp;IF(Z38&lt;&gt;0,"-"&amp;Z38,"")&amp;IF(AA38&lt;&gt;0,"-"&amp;AA38,"")&amp;IF(AB38&lt;&gt;0,"/"&amp;AB38,"")&amp;IF(AC38&lt;&gt;0,"-"&amp;AC38,"")&amp;IF(AD38&lt;&gt;0,"-"&amp;AD38,"")</f>
        <v>1985</v>
      </c>
      <c r="BF38" s="49" t="s">
        <v>4882</v>
      </c>
      <c r="BG38" t="s">
        <v>4893</v>
      </c>
      <c r="BH38" s="40" t="s">
        <v>5050</v>
      </c>
      <c r="BI38" t="s">
        <v>39</v>
      </c>
      <c r="BJ38" t="str">
        <f>N38&amp;", "&amp;O38&amp;", "&amp;P38</f>
        <v>Джезказганская обл. , Актогайский р-н, побережье оз. Балхаш залива Балыктыколь</v>
      </c>
      <c r="BK38" t="str">
        <f>T38&amp;" N; "&amp;U38&amp;" E"</f>
        <v>46.658193 N; 76.992136 E</v>
      </c>
      <c r="BL38" t="s">
        <v>317</v>
      </c>
      <c r="BM38" s="85" t="s">
        <v>318</v>
      </c>
      <c r="BN38" t="s">
        <v>4895</v>
      </c>
      <c r="BO38">
        <f t="shared" si="8"/>
        <v>11000</v>
      </c>
      <c r="BP38" t="str">
        <f>IF(V38="original",H38,IF(V38="volunteer",C38,"Nekhaeva A.A."))</f>
        <v>Nekhaeva A.A.</v>
      </c>
      <c r="BQ38" t="str">
        <f>IF(V38="original",I38,IF(V38="volunteer",YEAR(A38)&amp;"-"&amp;IF(MONTH(A38)&lt;10,"0"&amp;MONTH(A38),MONTH(A38))&amp;"-"&amp;IF(DAY(A38)&lt;10,"0"&amp;DAY(A38),DAY(A38)),"__2025-05-15"))</f>
        <v>2025-05-11</v>
      </c>
      <c r="BT38" s="49" t="s">
        <v>4766</v>
      </c>
      <c r="BU38" t="s">
        <v>3631</v>
      </c>
      <c r="BV38" t="s">
        <v>3632</v>
      </c>
      <c r="BW38" t="s">
        <v>3633</v>
      </c>
      <c r="BX38" t="s">
        <v>3634</v>
      </c>
      <c r="BY38" s="44" t="s">
        <v>274</v>
      </c>
      <c r="BZ38" t="s">
        <v>303</v>
      </c>
      <c r="CA38" t="s">
        <v>3690</v>
      </c>
      <c r="CB38" s="44" t="s">
        <v>3690</v>
      </c>
      <c r="CC38" t="s">
        <v>4796</v>
      </c>
      <c r="CD38" t="s">
        <v>3690</v>
      </c>
      <c r="CE38" t="s">
        <v>3691</v>
      </c>
      <c r="CF38" t="s">
        <v>3630</v>
      </c>
      <c r="CH38" t="str">
        <f>H38</f>
        <v>Марусик Ю.М., Тарабаев Ч.К., Литовченко А.М.</v>
      </c>
      <c r="CI38">
        <f t="shared" si="0"/>
        <v>1990</v>
      </c>
    </row>
    <row r="39" spans="1:87" x14ac:dyDescent="0.45">
      <c r="A39" s="1">
        <v>45788.436539351853</v>
      </c>
      <c r="B39">
        <v>911269241</v>
      </c>
      <c r="C39" t="s">
        <v>4896</v>
      </c>
      <c r="E39" s="4"/>
      <c r="F39" t="s">
        <v>278</v>
      </c>
      <c r="G39">
        <v>1591</v>
      </c>
      <c r="H39" s="44" t="s">
        <v>279</v>
      </c>
      <c r="I39">
        <v>1990</v>
      </c>
      <c r="J39" t="s">
        <v>280</v>
      </c>
      <c r="K39" t="s">
        <v>281</v>
      </c>
      <c r="L39" t="s">
        <v>282</v>
      </c>
      <c r="M39" t="s">
        <v>267</v>
      </c>
      <c r="N39" t="s">
        <v>320</v>
      </c>
      <c r="O39" t="s">
        <v>321</v>
      </c>
      <c r="P39" t="s">
        <v>322</v>
      </c>
      <c r="Q39" t="str">
        <f t="shared" si="1"/>
        <v>Ак-Тугай</v>
      </c>
      <c r="R39" s="85" t="str">
        <f>T39</f>
        <v>43.230446</v>
      </c>
      <c r="S39" s="85" t="str">
        <f>U39</f>
        <v>78.854181</v>
      </c>
      <c r="T39" t="s">
        <v>3601</v>
      </c>
      <c r="U39" t="s">
        <v>3602</v>
      </c>
      <c r="V39" s="54" t="s">
        <v>106</v>
      </c>
      <c r="X39">
        <v>3000</v>
      </c>
      <c r="Y39">
        <v>1829</v>
      </c>
      <c r="Z39"/>
      <c r="AA39"/>
      <c r="AB39"/>
      <c r="AC39"/>
      <c r="AD39"/>
      <c r="AF39" t="s">
        <v>323</v>
      </c>
      <c r="AG39" s="61" t="s">
        <v>273</v>
      </c>
      <c r="AH39" t="s">
        <v>274</v>
      </c>
      <c r="AI39" t="s">
        <v>324</v>
      </c>
      <c r="AJ39" t="s">
        <v>325</v>
      </c>
      <c r="AK39" t="b">
        <v>1</v>
      </c>
      <c r="AL39" t="b">
        <v>0</v>
      </c>
      <c r="AO39" s="49" t="s">
        <v>4952</v>
      </c>
      <c r="AP39" s="73"/>
      <c r="AQ39" s="49" t="s">
        <v>4951</v>
      </c>
      <c r="AR39" s="76" t="s">
        <v>5011</v>
      </c>
      <c r="AS39" s="73" t="s">
        <v>5012</v>
      </c>
      <c r="AT39" s="73">
        <f t="shared" si="2"/>
        <v>0</v>
      </c>
      <c r="AX39" s="112" t="s">
        <v>5332</v>
      </c>
      <c r="AY39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39" s="49" t="s">
        <v>4903</v>
      </c>
      <c r="BA39" s="44">
        <f t="shared" si="7"/>
        <v>1829</v>
      </c>
      <c r="BB39" s="44" t="str">
        <f>Y39&amp;IF(Z39&lt;&gt;0,"-"&amp;Z39,"")&amp;IF(AA39&lt;&gt;0,"-"&amp;AA39,"")&amp;IF(AB39&lt;&gt;0,"/"&amp;AB39,"")&amp;IF(AC39&lt;&gt;0,"-"&amp;AC39,"")&amp;IF(AD39&lt;&gt;0,"-"&amp;AD39,"")</f>
        <v>1829</v>
      </c>
      <c r="BF39" s="49" t="s">
        <v>4882</v>
      </c>
      <c r="BG39" t="s">
        <v>4893</v>
      </c>
      <c r="BH39" s="40" t="s">
        <v>5050</v>
      </c>
      <c r="BI39" t="s">
        <v>39</v>
      </c>
      <c r="BJ39" t="str">
        <f>N39&amp;", "&amp;O39&amp;", "&amp;P39</f>
        <v>Алматинская обл. , пойма р. Или , Ак-Тугай</v>
      </c>
      <c r="BK39" t="str">
        <f>T39&amp;" N; "&amp;U39&amp;" E"</f>
        <v>43.230446 N; 78.854181 E</v>
      </c>
      <c r="BL39" t="s">
        <v>3601</v>
      </c>
      <c r="BM39" s="85" t="s">
        <v>3602</v>
      </c>
      <c r="BN39" t="s">
        <v>4895</v>
      </c>
      <c r="BO39">
        <f t="shared" si="8"/>
        <v>3000</v>
      </c>
      <c r="BP39" t="str">
        <f>IF(V39="original",H39,IF(V39="volunteer",C39,"Nekhaeva A.A."))</f>
        <v>Nekhaeva A.A.</v>
      </c>
      <c r="BQ39" t="str">
        <f>IF(V39="original",I39,IF(V39="volunteer",YEAR(A39)&amp;"-"&amp;IF(MONTH(A39)&lt;10,"0"&amp;MONTH(A39),MONTH(A39))&amp;"-"&amp;IF(DAY(A39)&lt;10,"0"&amp;DAY(A39),DAY(A39)),"__2025-05-15"))</f>
        <v>2025-05-11</v>
      </c>
      <c r="BT39" s="49" t="s">
        <v>4766</v>
      </c>
      <c r="BU39" t="s">
        <v>3631</v>
      </c>
      <c r="BV39" t="s">
        <v>3632</v>
      </c>
      <c r="BW39" t="s">
        <v>3633</v>
      </c>
      <c r="BX39" t="s">
        <v>3634</v>
      </c>
      <c r="BY39" s="44" t="s">
        <v>274</v>
      </c>
      <c r="BZ39" t="s">
        <v>324</v>
      </c>
      <c r="CA39" t="s">
        <v>3692</v>
      </c>
      <c r="CB39" s="44" t="s">
        <v>3692</v>
      </c>
      <c r="CC39" t="s">
        <v>4823</v>
      </c>
      <c r="CD39" t="s">
        <v>3692</v>
      </c>
      <c r="CE39" t="s">
        <v>3693</v>
      </c>
      <c r="CF39" t="s">
        <v>3630</v>
      </c>
      <c r="CH39" t="str">
        <f>H39</f>
        <v>Марусик Ю.М., Тарабаев Ч.К., Литовченко А.М.</v>
      </c>
      <c r="CI39">
        <f t="shared" si="0"/>
        <v>1990</v>
      </c>
    </row>
    <row r="40" spans="1:87" x14ac:dyDescent="0.45">
      <c r="A40" s="1">
        <v>45788.433553240742</v>
      </c>
      <c r="B40">
        <v>911269241</v>
      </c>
      <c r="C40" t="s">
        <v>4896</v>
      </c>
      <c r="E40" s="4"/>
      <c r="F40" t="s">
        <v>278</v>
      </c>
      <c r="G40">
        <v>1591</v>
      </c>
      <c r="H40" s="44" t="s">
        <v>279</v>
      </c>
      <c r="I40">
        <v>1990</v>
      </c>
      <c r="J40" t="s">
        <v>280</v>
      </c>
      <c r="K40" t="s">
        <v>281</v>
      </c>
      <c r="L40" t="s">
        <v>282</v>
      </c>
      <c r="M40" t="s">
        <v>267</v>
      </c>
      <c r="N40" t="s">
        <v>320</v>
      </c>
      <c r="O40" t="s">
        <v>326</v>
      </c>
      <c r="Q40" t="str">
        <f t="shared" si="1"/>
        <v/>
      </c>
      <c r="R40" s="85">
        <v>43.244370000000004</v>
      </c>
      <c r="S40" s="85">
        <v>76.890798000000004</v>
      </c>
      <c r="T40" t="s">
        <v>327</v>
      </c>
      <c r="U40" t="s">
        <v>328</v>
      </c>
      <c r="V40" s="54" t="s">
        <v>106</v>
      </c>
      <c r="X40">
        <v>8000</v>
      </c>
      <c r="Y40">
        <v>1896</v>
      </c>
      <c r="Z40"/>
      <c r="AA40"/>
      <c r="AB40"/>
      <c r="AC40"/>
      <c r="AD40"/>
      <c r="AF40" t="s">
        <v>329</v>
      </c>
      <c r="AG40" s="61" t="s">
        <v>273</v>
      </c>
      <c r="AH40" t="s">
        <v>274</v>
      </c>
      <c r="AI40" t="s">
        <v>330</v>
      </c>
      <c r="AJ40" t="s">
        <v>331</v>
      </c>
      <c r="AK40" t="b">
        <v>1</v>
      </c>
      <c r="AL40" t="b">
        <v>0</v>
      </c>
      <c r="AO40" s="49" t="s">
        <v>4952</v>
      </c>
      <c r="AP40" s="73"/>
      <c r="AQ40" s="49" t="s">
        <v>4951</v>
      </c>
      <c r="AR40" s="76" t="s">
        <v>5011</v>
      </c>
      <c r="AS40" s="73" t="s">
        <v>5012</v>
      </c>
      <c r="AT40" s="73">
        <f t="shared" si="2"/>
        <v>0</v>
      </c>
      <c r="AW40" t="s">
        <v>5026</v>
      </c>
      <c r="AX40" s="112" t="s">
        <v>5332</v>
      </c>
      <c r="AY40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0" s="49" t="s">
        <v>4903</v>
      </c>
      <c r="BA40" s="44">
        <f t="shared" si="7"/>
        <v>1896</v>
      </c>
      <c r="BB40" s="44" t="str">
        <f>Y40&amp;IF(Z40&lt;&gt;0,"-"&amp;Z40,"")&amp;IF(AA40&lt;&gt;0,"-"&amp;AA40,"")&amp;IF(AB40&lt;&gt;0,"/"&amp;AB40,"")&amp;IF(AC40&lt;&gt;0,"-"&amp;AC40,"")&amp;IF(AD40&lt;&gt;0,"-"&amp;AD40,"")</f>
        <v>1896</v>
      </c>
      <c r="BF40" s="49" t="s">
        <v>4882</v>
      </c>
      <c r="BG40" t="s">
        <v>4893</v>
      </c>
      <c r="BH40" s="40" t="s">
        <v>5050</v>
      </c>
      <c r="BI40" t="s">
        <v>39</v>
      </c>
      <c r="BJ40" t="str">
        <f>N40&amp;", "&amp;O40</f>
        <v>Алматинская обл. , окр. г. Алма-Аты</v>
      </c>
      <c r="BK40" t="str">
        <f>T40&amp;" N; "&amp;U40&amp;" E"</f>
        <v>43.24437 N; 76.890798 E</v>
      </c>
      <c r="BL40" t="s">
        <v>327</v>
      </c>
      <c r="BM40" s="85" t="s">
        <v>328</v>
      </c>
      <c r="BN40" t="s">
        <v>4895</v>
      </c>
      <c r="BO40">
        <f t="shared" si="8"/>
        <v>8000</v>
      </c>
      <c r="BP40" t="str">
        <f>IF(V40="original",H40,IF(V40="volunteer",C40,"Nekhaeva A.A."))</f>
        <v>Nekhaeva A.A.</v>
      </c>
      <c r="BQ40" t="str">
        <f>IF(V40="original",I40,IF(V40="volunteer",YEAR(A40)&amp;"-"&amp;IF(MONTH(A40)&lt;10,"0"&amp;MONTH(A40),MONTH(A40))&amp;"-"&amp;IF(DAY(A40)&lt;10,"0"&amp;DAY(A40),DAY(A40)),"__2025-05-15"))</f>
        <v>2025-05-11</v>
      </c>
      <c r="BT40" s="49" t="s">
        <v>4766</v>
      </c>
      <c r="BU40" t="s">
        <v>3631</v>
      </c>
      <c r="BV40" t="s">
        <v>3632</v>
      </c>
      <c r="BW40" t="s">
        <v>3633</v>
      </c>
      <c r="BX40" t="s">
        <v>3634</v>
      </c>
      <c r="BY40" s="44" t="s">
        <v>274</v>
      </c>
      <c r="BZ40" t="s">
        <v>330</v>
      </c>
      <c r="CA40" t="s">
        <v>3695</v>
      </c>
      <c r="CB40" s="44" t="s">
        <v>3695</v>
      </c>
      <c r="CC40" t="s">
        <v>4835</v>
      </c>
      <c r="CD40" t="s">
        <v>3695</v>
      </c>
      <c r="CE40" t="s">
        <v>3696</v>
      </c>
      <c r="CF40" t="s">
        <v>3630</v>
      </c>
      <c r="CH40" t="str">
        <f>H40</f>
        <v>Марусик Ю.М., Тарабаев Ч.К., Литовченко А.М.</v>
      </c>
      <c r="CI40">
        <f t="shared" si="0"/>
        <v>1990</v>
      </c>
    </row>
    <row r="41" spans="1:87" x14ac:dyDescent="0.45">
      <c r="A41" s="1">
        <v>45788.431134259263</v>
      </c>
      <c r="B41">
        <v>911269241</v>
      </c>
      <c r="C41" t="s">
        <v>4896</v>
      </c>
      <c r="E41" s="4"/>
      <c r="F41" t="s">
        <v>278</v>
      </c>
      <c r="G41">
        <v>1591</v>
      </c>
      <c r="H41" s="44" t="s">
        <v>279</v>
      </c>
      <c r="I41">
        <v>1990</v>
      </c>
      <c r="J41" t="s">
        <v>280</v>
      </c>
      <c r="K41" t="s">
        <v>281</v>
      </c>
      <c r="L41" t="s">
        <v>282</v>
      </c>
      <c r="M41" t="s">
        <v>267</v>
      </c>
      <c r="N41" t="s">
        <v>315</v>
      </c>
      <c r="O41" t="s">
        <v>332</v>
      </c>
      <c r="Q41" t="str">
        <f t="shared" si="1"/>
        <v/>
      </c>
      <c r="R41" s="85">
        <v>46.847704999999998</v>
      </c>
      <c r="S41" s="85">
        <v>74.964068999999995</v>
      </c>
      <c r="T41" t="s">
        <v>333</v>
      </c>
      <c r="U41" t="s">
        <v>334</v>
      </c>
      <c r="V41" s="54" t="s">
        <v>106</v>
      </c>
      <c r="X41">
        <v>3500</v>
      </c>
      <c r="Y41">
        <v>1974</v>
      </c>
      <c r="Z41"/>
      <c r="AA41"/>
      <c r="AB41"/>
      <c r="AC41"/>
      <c r="AD41"/>
      <c r="AF41" t="s">
        <v>335</v>
      </c>
      <c r="AG41" s="61" t="s">
        <v>273</v>
      </c>
      <c r="AH41" t="s">
        <v>274</v>
      </c>
      <c r="AI41" t="s">
        <v>336</v>
      </c>
      <c r="AJ41" t="s">
        <v>337</v>
      </c>
      <c r="AK41" t="b">
        <v>1</v>
      </c>
      <c r="AL41" t="b">
        <v>0</v>
      </c>
      <c r="AO41" s="49" t="s">
        <v>4952</v>
      </c>
      <c r="AP41" s="73"/>
      <c r="AQ41" s="49" t="s">
        <v>4951</v>
      </c>
      <c r="AR41" s="76" t="s">
        <v>5011</v>
      </c>
      <c r="AS41" s="73" t="s">
        <v>5012</v>
      </c>
      <c r="AT41" s="73">
        <f t="shared" si="2"/>
        <v>0</v>
      </c>
      <c r="AW41" s="28" t="s">
        <v>335</v>
      </c>
      <c r="AX41" s="112" t="s">
        <v>5332</v>
      </c>
      <c r="AY41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1" s="49" t="s">
        <v>4903</v>
      </c>
      <c r="BA41" s="44">
        <f t="shared" si="7"/>
        <v>1974</v>
      </c>
      <c r="BB41" s="44" t="str">
        <f>Y41&amp;IF(Z41&lt;&gt;0,"-"&amp;Z41,"")&amp;IF(AA41&lt;&gt;0,"-"&amp;AA41,"")&amp;IF(AB41&lt;&gt;0,"/"&amp;AB41,"")&amp;IF(AC41&lt;&gt;0,"-"&amp;AC41,"")&amp;IF(AD41&lt;&gt;0,"-"&amp;AD41,"")</f>
        <v>1974</v>
      </c>
      <c r="BF41" s="49" t="s">
        <v>4882</v>
      </c>
      <c r="BG41" t="s">
        <v>4893</v>
      </c>
      <c r="BH41" s="40" t="s">
        <v>5050</v>
      </c>
      <c r="BI41" t="s">
        <v>39</v>
      </c>
      <c r="BJ41" t="str">
        <f>N41&amp;", "&amp;O41</f>
        <v>Джезказганская обл. , окр. г. Балхаш</v>
      </c>
      <c r="BK41" t="str">
        <f>T41&amp;" N; "&amp;U41&amp;" E"</f>
        <v>46.847705 N; 74.964069 E</v>
      </c>
      <c r="BL41" t="s">
        <v>333</v>
      </c>
      <c r="BM41" s="85" t="s">
        <v>334</v>
      </c>
      <c r="BN41" t="s">
        <v>4895</v>
      </c>
      <c r="BO41">
        <f t="shared" si="8"/>
        <v>3500</v>
      </c>
      <c r="BP41" t="str">
        <f>IF(V41="original",H41,IF(V41="volunteer",C41,"Nekhaeva A.A."))</f>
        <v>Nekhaeva A.A.</v>
      </c>
      <c r="BQ41" t="str">
        <f>IF(V41="original",I41,IF(V41="volunteer",YEAR(A41)&amp;"-"&amp;IF(MONTH(A41)&lt;10,"0"&amp;MONTH(A41),MONTH(A41))&amp;"-"&amp;IF(DAY(A41)&lt;10,"0"&amp;DAY(A41),DAY(A41)),"__2025-05-15"))</f>
        <v>2025-05-11</v>
      </c>
      <c r="BT41" s="49" t="s">
        <v>4766</v>
      </c>
      <c r="BU41" t="s">
        <v>3631</v>
      </c>
      <c r="BV41" t="s">
        <v>3632</v>
      </c>
      <c r="BW41" t="s">
        <v>3633</v>
      </c>
      <c r="BX41" t="s">
        <v>3634</v>
      </c>
      <c r="BY41" s="44" t="s">
        <v>274</v>
      </c>
      <c r="BZ41" t="s">
        <v>336</v>
      </c>
      <c r="CA41" t="s">
        <v>3697</v>
      </c>
      <c r="CB41" s="44" t="s">
        <v>3697</v>
      </c>
      <c r="CC41" t="s">
        <v>4860</v>
      </c>
      <c r="CD41" t="s">
        <v>3697</v>
      </c>
      <c r="CE41" t="s">
        <v>3698</v>
      </c>
      <c r="CF41" t="s">
        <v>3630</v>
      </c>
      <c r="CH41" t="str">
        <f>H41</f>
        <v>Марусик Ю.М., Тарабаев Ч.К., Литовченко А.М.</v>
      </c>
      <c r="CI41">
        <f t="shared" si="0"/>
        <v>1990</v>
      </c>
    </row>
    <row r="42" spans="1:87" x14ac:dyDescent="0.45">
      <c r="A42" s="1">
        <v>45788.428078703699</v>
      </c>
      <c r="B42">
        <v>911269241</v>
      </c>
      <c r="C42" t="s">
        <v>4896</v>
      </c>
      <c r="E42" s="4"/>
      <c r="F42" t="s">
        <v>278</v>
      </c>
      <c r="G42">
        <v>1591</v>
      </c>
      <c r="H42" s="44" t="s">
        <v>279</v>
      </c>
      <c r="I42">
        <v>1990</v>
      </c>
      <c r="J42" t="s">
        <v>280</v>
      </c>
      <c r="K42" t="s">
        <v>281</v>
      </c>
      <c r="L42" t="s">
        <v>282</v>
      </c>
      <c r="M42" t="s">
        <v>267</v>
      </c>
      <c r="O42" t="s">
        <v>269</v>
      </c>
      <c r="Q42" t="str">
        <f t="shared" si="1"/>
        <v/>
      </c>
      <c r="R42" s="85">
        <v>43.233829</v>
      </c>
      <c r="S42" s="85">
        <v>76.704340999999999</v>
      </c>
      <c r="T42" t="s">
        <v>339</v>
      </c>
      <c r="U42" t="s">
        <v>340</v>
      </c>
      <c r="V42" s="54" t="s">
        <v>106</v>
      </c>
      <c r="X42">
        <v>4500</v>
      </c>
      <c r="Y42">
        <v>1980</v>
      </c>
      <c r="Z42"/>
      <c r="AA42"/>
      <c r="AB42"/>
      <c r="AC42"/>
      <c r="AD42"/>
      <c r="AF42" t="s">
        <v>272</v>
      </c>
      <c r="AG42" s="61" t="s">
        <v>273</v>
      </c>
      <c r="AH42" t="s">
        <v>274</v>
      </c>
      <c r="AI42" t="s">
        <v>341</v>
      </c>
      <c r="AJ42" t="s">
        <v>342</v>
      </c>
      <c r="AK42" t="b">
        <v>1</v>
      </c>
      <c r="AL42" t="b">
        <v>0</v>
      </c>
      <c r="AO42" s="49" t="s">
        <v>4952</v>
      </c>
      <c r="AP42" s="73"/>
      <c r="AQ42" s="49" t="s">
        <v>4951</v>
      </c>
      <c r="AR42" s="76" t="s">
        <v>5011</v>
      </c>
      <c r="AS42" s="73" t="s">
        <v>5012</v>
      </c>
      <c r="AT42" s="73">
        <f t="shared" si="2"/>
        <v>0</v>
      </c>
      <c r="AW42" t="s">
        <v>648</v>
      </c>
      <c r="AX42" s="112" t="s">
        <v>5332</v>
      </c>
      <c r="AY42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2" s="49" t="s">
        <v>4903</v>
      </c>
      <c r="BA42" s="44">
        <f t="shared" si="7"/>
        <v>1980</v>
      </c>
      <c r="BB42" s="44" t="str">
        <f>Y42&amp;IF(Z42&lt;&gt;0,"-"&amp;Z42,"")&amp;IF(AA42&lt;&gt;0,"-"&amp;AA42,"")&amp;IF(AB42&lt;&gt;0,"/"&amp;AB42,"")&amp;IF(AC42&lt;&gt;0,"-"&amp;AC42,"")&amp;IF(AD42&lt;&gt;0,"-"&amp;AD42,"")</f>
        <v>1980</v>
      </c>
      <c r="BF42" s="49" t="s">
        <v>4882</v>
      </c>
      <c r="BG42" t="s">
        <v>4893</v>
      </c>
      <c r="BH42" s="40" t="s">
        <v>5050</v>
      </c>
      <c r="BI42" t="s">
        <v>39</v>
      </c>
      <c r="BJ42" t="str">
        <f t="shared" ref="BJ42:BJ43" si="9">O42</f>
        <v>Каскеленский и Талгарский р-ны</v>
      </c>
      <c r="BK42" t="str">
        <f>T42&amp;" N; "&amp;U42&amp;" E"</f>
        <v>43.233829 N; 76.704341 E</v>
      </c>
      <c r="BL42" t="s">
        <v>339</v>
      </c>
      <c r="BM42" s="85" t="s">
        <v>340</v>
      </c>
      <c r="BN42" t="s">
        <v>4895</v>
      </c>
      <c r="BO42">
        <f t="shared" si="8"/>
        <v>4500</v>
      </c>
      <c r="BP42" t="str">
        <f>IF(V42="original",H42,IF(V42="volunteer",C42,"Nekhaeva A.A."))</f>
        <v>Nekhaeva A.A.</v>
      </c>
      <c r="BQ42" t="str">
        <f>IF(V42="original",I42,IF(V42="volunteer",YEAR(A42)&amp;"-"&amp;IF(MONTH(A42)&lt;10,"0"&amp;MONTH(A42),MONTH(A42))&amp;"-"&amp;IF(DAY(A42)&lt;10,"0"&amp;DAY(A42),DAY(A42)),"__2025-05-15"))</f>
        <v>2025-05-11</v>
      </c>
      <c r="BT42" s="49" t="s">
        <v>4766</v>
      </c>
      <c r="BU42" t="s">
        <v>3631</v>
      </c>
      <c r="BV42" t="s">
        <v>3632</v>
      </c>
      <c r="BW42" t="s">
        <v>3633</v>
      </c>
      <c r="BX42" t="s">
        <v>3634</v>
      </c>
      <c r="BY42" s="44" t="s">
        <v>274</v>
      </c>
      <c r="BZ42" t="s">
        <v>341</v>
      </c>
      <c r="CA42" t="s">
        <v>3700</v>
      </c>
      <c r="CB42" s="44" t="s">
        <v>3700</v>
      </c>
      <c r="CC42" t="s">
        <v>4796</v>
      </c>
      <c r="CD42" t="s">
        <v>3700</v>
      </c>
      <c r="CE42" t="s">
        <v>3701</v>
      </c>
      <c r="CF42" t="s">
        <v>3630</v>
      </c>
      <c r="CH42" t="str">
        <f>H42</f>
        <v>Марусик Ю.М., Тарабаев Ч.К., Литовченко А.М.</v>
      </c>
      <c r="CI42">
        <f t="shared" si="0"/>
        <v>1990</v>
      </c>
    </row>
    <row r="43" spans="1:87" x14ac:dyDescent="0.45">
      <c r="A43" s="1">
        <v>45788.426099537042</v>
      </c>
      <c r="B43">
        <v>911269241</v>
      </c>
      <c r="C43" t="s">
        <v>4896</v>
      </c>
      <c r="E43" s="4"/>
      <c r="F43" t="s">
        <v>278</v>
      </c>
      <c r="G43">
        <v>1591</v>
      </c>
      <c r="H43" s="44" t="s">
        <v>279</v>
      </c>
      <c r="I43">
        <v>1990</v>
      </c>
      <c r="J43" t="s">
        <v>280</v>
      </c>
      <c r="K43" t="s">
        <v>281</v>
      </c>
      <c r="L43" t="s">
        <v>282</v>
      </c>
      <c r="M43" t="s">
        <v>267</v>
      </c>
      <c r="O43" t="s">
        <v>343</v>
      </c>
      <c r="Q43" t="str">
        <f t="shared" si="1"/>
        <v/>
      </c>
      <c r="R43" s="85">
        <v>43.199623000000003</v>
      </c>
      <c r="S43" s="85">
        <v>76.622539000000003</v>
      </c>
      <c r="T43" t="s">
        <v>344</v>
      </c>
      <c r="U43" t="s">
        <v>345</v>
      </c>
      <c r="V43" s="54" t="s">
        <v>106</v>
      </c>
      <c r="X43">
        <v>2500</v>
      </c>
      <c r="Y43">
        <v>1986</v>
      </c>
      <c r="Z43"/>
      <c r="AA43"/>
      <c r="AB43"/>
      <c r="AC43"/>
      <c r="AD43"/>
      <c r="AF43" t="s">
        <v>346</v>
      </c>
      <c r="AG43" s="61" t="s">
        <v>273</v>
      </c>
      <c r="AH43" t="s">
        <v>274</v>
      </c>
      <c r="AI43" t="s">
        <v>347</v>
      </c>
      <c r="AJ43" t="s">
        <v>348</v>
      </c>
      <c r="AK43" t="b">
        <v>1</v>
      </c>
      <c r="AL43" t="b">
        <v>0</v>
      </c>
      <c r="AO43" s="49" t="s">
        <v>4952</v>
      </c>
      <c r="AP43" s="73"/>
      <c r="AQ43" s="49" t="s">
        <v>4951</v>
      </c>
      <c r="AR43" s="76" t="s">
        <v>5011</v>
      </c>
      <c r="AS43" s="73" t="s">
        <v>5012</v>
      </c>
      <c r="AT43" s="73">
        <f t="shared" si="2"/>
        <v>0</v>
      </c>
      <c r="AW43" t="s">
        <v>5036</v>
      </c>
      <c r="AX43" s="112" t="s">
        <v>5332</v>
      </c>
      <c r="AY43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3" s="49" t="s">
        <v>4903</v>
      </c>
      <c r="BA43" s="44">
        <f t="shared" si="7"/>
        <v>1986</v>
      </c>
      <c r="BB43" s="44" t="str">
        <f>Y43&amp;IF(Z43&lt;&gt;0,"-"&amp;Z43,"")&amp;IF(AA43&lt;&gt;0,"-"&amp;AA43,"")&amp;IF(AB43&lt;&gt;0,"/"&amp;AB43,"")&amp;IF(AC43&lt;&gt;0,"-"&amp;AC43,"")&amp;IF(AD43&lt;&gt;0,"-"&amp;AD43,"")</f>
        <v>1986</v>
      </c>
      <c r="BF43" s="49" t="s">
        <v>4882</v>
      </c>
      <c r="BG43" t="s">
        <v>4893</v>
      </c>
      <c r="BH43" s="40" t="s">
        <v>5050</v>
      </c>
      <c r="BI43" t="s">
        <v>39</v>
      </c>
      <c r="BJ43" t="str">
        <f t="shared" si="9"/>
        <v>Каскеленский р-н</v>
      </c>
      <c r="BK43" t="str">
        <f>T43&amp;" N; "&amp;U43&amp;" E"</f>
        <v>43.199623 N; 76.622539 E</v>
      </c>
      <c r="BL43" t="s">
        <v>344</v>
      </c>
      <c r="BM43" s="85" t="s">
        <v>345</v>
      </c>
      <c r="BN43" t="s">
        <v>4895</v>
      </c>
      <c r="BO43">
        <f t="shared" si="8"/>
        <v>2500</v>
      </c>
      <c r="BP43" t="str">
        <f>IF(V43="original",H43,IF(V43="volunteer",C43,"Nekhaeva A.A."))</f>
        <v>Nekhaeva A.A.</v>
      </c>
      <c r="BQ43" t="str">
        <f>IF(V43="original",I43,IF(V43="volunteer",YEAR(A43)&amp;"-"&amp;IF(MONTH(A43)&lt;10,"0"&amp;MONTH(A43),MONTH(A43))&amp;"-"&amp;IF(DAY(A43)&lt;10,"0"&amp;DAY(A43),DAY(A43)),"__2025-05-15"))</f>
        <v>2025-05-11</v>
      </c>
      <c r="BT43" s="49" t="s">
        <v>4766</v>
      </c>
      <c r="BU43" t="s">
        <v>3631</v>
      </c>
      <c r="BV43" t="s">
        <v>3632</v>
      </c>
      <c r="BW43" t="s">
        <v>3633</v>
      </c>
      <c r="BX43" t="s">
        <v>3634</v>
      </c>
      <c r="BY43" s="44" t="s">
        <v>274</v>
      </c>
      <c r="BZ43" t="s">
        <v>347</v>
      </c>
      <c r="CA43" t="s">
        <v>3702</v>
      </c>
      <c r="CB43" s="44" t="s">
        <v>3702</v>
      </c>
      <c r="CC43" t="s">
        <v>4806</v>
      </c>
      <c r="CD43" t="s">
        <v>3702</v>
      </c>
      <c r="CE43" t="s">
        <v>3703</v>
      </c>
      <c r="CF43" t="s">
        <v>3630</v>
      </c>
      <c r="CH43" t="str">
        <f>H43</f>
        <v>Марусик Ю.М., Тарабаев Ч.К., Литовченко А.М.</v>
      </c>
      <c r="CI43">
        <f t="shared" si="0"/>
        <v>1990</v>
      </c>
    </row>
    <row r="44" spans="1:87" x14ac:dyDescent="0.45">
      <c r="A44" s="1">
        <v>45788.424756944441</v>
      </c>
      <c r="B44">
        <v>911269241</v>
      </c>
      <c r="C44" t="s">
        <v>4896</v>
      </c>
      <c r="E44" s="4"/>
      <c r="F44" t="s">
        <v>278</v>
      </c>
      <c r="G44">
        <v>1591</v>
      </c>
      <c r="H44" s="44" t="s">
        <v>279</v>
      </c>
      <c r="I44">
        <v>1990</v>
      </c>
      <c r="J44" t="s">
        <v>280</v>
      </c>
      <c r="K44" t="s">
        <v>281</v>
      </c>
      <c r="L44" t="s">
        <v>282</v>
      </c>
      <c r="M44" t="s">
        <v>267</v>
      </c>
      <c r="N44" t="s">
        <v>349</v>
      </c>
      <c r="O44" t="s">
        <v>326</v>
      </c>
      <c r="Q44" t="str">
        <f t="shared" si="1"/>
        <v/>
      </c>
      <c r="R44" s="85">
        <v>43.226852999999998</v>
      </c>
      <c r="S44" s="85">
        <v>76.875400999999997</v>
      </c>
      <c r="T44" t="s">
        <v>350</v>
      </c>
      <c r="U44" t="s">
        <v>351</v>
      </c>
      <c r="V44" s="54" t="s">
        <v>106</v>
      </c>
      <c r="X44">
        <v>8000</v>
      </c>
      <c r="Y44">
        <v>1917</v>
      </c>
      <c r="Z44"/>
      <c r="AA44"/>
      <c r="AB44"/>
      <c r="AC44"/>
      <c r="AD44"/>
      <c r="AF44" t="s">
        <v>302</v>
      </c>
      <c r="AG44" s="61" t="s">
        <v>273</v>
      </c>
      <c r="AH44" t="s">
        <v>274</v>
      </c>
      <c r="AI44" t="s">
        <v>347</v>
      </c>
      <c r="AJ44" t="s">
        <v>348</v>
      </c>
      <c r="AK44" t="b">
        <v>1</v>
      </c>
      <c r="AL44" t="b">
        <v>0</v>
      </c>
      <c r="AO44" s="49" t="s">
        <v>4952</v>
      </c>
      <c r="AP44" s="73"/>
      <c r="AQ44" s="49" t="s">
        <v>4951</v>
      </c>
      <c r="AR44" s="76" t="s">
        <v>5011</v>
      </c>
      <c r="AS44" s="73" t="s">
        <v>5012</v>
      </c>
      <c r="AT44" s="73">
        <f t="shared" si="2"/>
        <v>0</v>
      </c>
      <c r="AW44" t="s">
        <v>5014</v>
      </c>
      <c r="AX44" s="112" t="s">
        <v>5332</v>
      </c>
      <c r="AY44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4" s="49" t="s">
        <v>4903</v>
      </c>
      <c r="BA44" s="44">
        <f t="shared" si="7"/>
        <v>1917</v>
      </c>
      <c r="BB44" s="44" t="str">
        <f>Y44&amp;IF(Z44&lt;&gt;0,"-"&amp;Z44,"")&amp;IF(AA44&lt;&gt;0,"-"&amp;AA44,"")&amp;IF(AB44&lt;&gt;0,"/"&amp;AB44,"")&amp;IF(AC44&lt;&gt;0,"-"&amp;AC44,"")&amp;IF(AD44&lt;&gt;0,"-"&amp;AD44,"")</f>
        <v>1917</v>
      </c>
      <c r="BF44" s="49" t="s">
        <v>4882</v>
      </c>
      <c r="BG44" t="s">
        <v>4893</v>
      </c>
      <c r="BH44" s="40" t="s">
        <v>5050</v>
      </c>
      <c r="BI44" t="s">
        <v>39</v>
      </c>
      <c r="BJ44" t="str">
        <f>N44&amp;", "&amp;O44</f>
        <v>Алма-Атинская обл. , окр. г. Алма-Аты</v>
      </c>
      <c r="BK44" t="str">
        <f>T44&amp;" N; "&amp;U44&amp;" E"</f>
        <v>43.226853 N; 76.875401 E</v>
      </c>
      <c r="BL44" t="s">
        <v>350</v>
      </c>
      <c r="BM44" s="85" t="s">
        <v>351</v>
      </c>
      <c r="BN44" t="s">
        <v>4895</v>
      </c>
      <c r="BO44">
        <f t="shared" si="8"/>
        <v>8000</v>
      </c>
      <c r="BP44" t="str">
        <f>IF(V44="original",H44,IF(V44="volunteer",C44,"Nekhaeva A.A."))</f>
        <v>Nekhaeva A.A.</v>
      </c>
      <c r="BQ44" t="str">
        <f>IF(V44="original",I44,IF(V44="volunteer",YEAR(A44)&amp;"-"&amp;IF(MONTH(A44)&lt;10,"0"&amp;MONTH(A44),MONTH(A44))&amp;"-"&amp;IF(DAY(A44)&lt;10,"0"&amp;DAY(A44),DAY(A44)),"__2025-05-15"))</f>
        <v>2025-05-11</v>
      </c>
      <c r="BT44" s="49" t="s">
        <v>4766</v>
      </c>
      <c r="BU44" t="s">
        <v>3631</v>
      </c>
      <c r="BV44" t="s">
        <v>3632</v>
      </c>
      <c r="BW44" t="s">
        <v>3633</v>
      </c>
      <c r="BX44" t="s">
        <v>3634</v>
      </c>
      <c r="BY44" s="44" t="s">
        <v>274</v>
      </c>
      <c r="BZ44" t="s">
        <v>347</v>
      </c>
      <c r="CA44" t="s">
        <v>3702</v>
      </c>
      <c r="CB44" s="44" t="s">
        <v>3702</v>
      </c>
      <c r="CC44" t="s">
        <v>4806</v>
      </c>
      <c r="CD44" t="s">
        <v>3702</v>
      </c>
      <c r="CE44" t="s">
        <v>3703</v>
      </c>
      <c r="CF44" t="s">
        <v>3630</v>
      </c>
      <c r="CH44" t="str">
        <f>H44</f>
        <v>Марусик Ю.М., Тарабаев Ч.К., Литовченко А.М.</v>
      </c>
      <c r="CI44">
        <f t="shared" si="0"/>
        <v>1990</v>
      </c>
    </row>
    <row r="45" spans="1:87" x14ac:dyDescent="0.45">
      <c r="A45" s="1">
        <v>45788.422384259262</v>
      </c>
      <c r="B45">
        <v>911269241</v>
      </c>
      <c r="C45" t="s">
        <v>4896</v>
      </c>
      <c r="E45" s="4"/>
      <c r="F45" t="s">
        <v>278</v>
      </c>
      <c r="G45">
        <v>1591</v>
      </c>
      <c r="H45" s="44" t="s">
        <v>279</v>
      </c>
      <c r="I45">
        <v>1990</v>
      </c>
      <c r="J45" t="s">
        <v>280</v>
      </c>
      <c r="K45" t="s">
        <v>281</v>
      </c>
      <c r="L45" t="s">
        <v>282</v>
      </c>
      <c r="M45" t="s">
        <v>267</v>
      </c>
      <c r="O45" t="s">
        <v>352</v>
      </c>
      <c r="Q45" t="str">
        <f t="shared" si="1"/>
        <v/>
      </c>
      <c r="R45" s="85">
        <v>43.867704000000003</v>
      </c>
      <c r="S45" s="85">
        <v>7.0706340000000001</v>
      </c>
      <c r="T45" t="s">
        <v>353</v>
      </c>
      <c r="U45" t="s">
        <v>354</v>
      </c>
      <c r="V45" s="54" t="s">
        <v>106</v>
      </c>
      <c r="X45">
        <v>2500</v>
      </c>
      <c r="Y45">
        <v>1980</v>
      </c>
      <c r="Z45"/>
      <c r="AA45"/>
      <c r="AB45"/>
      <c r="AC45"/>
      <c r="AD45"/>
      <c r="AF45" t="s">
        <v>286</v>
      </c>
      <c r="AG45" s="61" t="s">
        <v>273</v>
      </c>
      <c r="AH45" t="s">
        <v>274</v>
      </c>
      <c r="AI45" t="s">
        <v>347</v>
      </c>
      <c r="AJ45" t="s">
        <v>355</v>
      </c>
      <c r="AK45" t="b">
        <v>1</v>
      </c>
      <c r="AL45" t="b">
        <v>0</v>
      </c>
      <c r="AO45" s="49" t="s">
        <v>4952</v>
      </c>
      <c r="AP45" s="73"/>
      <c r="AQ45" s="49" t="s">
        <v>4951</v>
      </c>
      <c r="AR45" s="76" t="s">
        <v>5011</v>
      </c>
      <c r="AS45" s="73" t="s">
        <v>5012</v>
      </c>
      <c r="AT45" s="73">
        <f t="shared" si="2"/>
        <v>0</v>
      </c>
      <c r="AW45" t="s">
        <v>1886</v>
      </c>
      <c r="AX45" s="112" t="s">
        <v>5332</v>
      </c>
      <c r="AY45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5" s="49" t="s">
        <v>4903</v>
      </c>
      <c r="BA45" s="44">
        <f t="shared" si="7"/>
        <v>1980</v>
      </c>
      <c r="BB45" s="44" t="str">
        <f>Y45&amp;IF(Z45&lt;&gt;0,"-"&amp;Z45,"")&amp;IF(AA45&lt;&gt;0,"-"&amp;AA45,"")&amp;IF(AB45&lt;&gt;0,"/"&amp;AB45,"")&amp;IF(AC45&lt;&gt;0,"-"&amp;AC45,"")&amp;IF(AD45&lt;&gt;0,"-"&amp;AD45,"")</f>
        <v>1980</v>
      </c>
      <c r="BF45" s="49" t="s">
        <v>4882</v>
      </c>
      <c r="BG45" t="s">
        <v>4893</v>
      </c>
      <c r="BH45" s="40" t="s">
        <v>5050</v>
      </c>
      <c r="BI45" t="s">
        <v>39</v>
      </c>
      <c r="BJ45" t="str">
        <f>O45</f>
        <v>окр. г . Капчагая</v>
      </c>
      <c r="BK45" t="str">
        <f>T45&amp;" N; "&amp;U45&amp;" E"</f>
        <v>43.867704 N; 7.070634 E</v>
      </c>
      <c r="BL45" t="s">
        <v>353</v>
      </c>
      <c r="BM45" s="85" t="s">
        <v>354</v>
      </c>
      <c r="BN45" t="s">
        <v>4895</v>
      </c>
      <c r="BO45">
        <f t="shared" si="8"/>
        <v>2500</v>
      </c>
      <c r="BP45" t="str">
        <f>IF(V45="original",H45,IF(V45="volunteer",C45,"Nekhaeva A.A."))</f>
        <v>Nekhaeva A.A.</v>
      </c>
      <c r="BQ45" t="str">
        <f>IF(V45="original",I45,IF(V45="volunteer",YEAR(A45)&amp;"-"&amp;IF(MONTH(A45)&lt;10,"0"&amp;MONTH(A45),MONTH(A45))&amp;"-"&amp;IF(DAY(A45)&lt;10,"0"&amp;DAY(A45),DAY(A45)),"__2025-05-15"))</f>
        <v>2025-05-11</v>
      </c>
      <c r="BT45" s="49" t="s">
        <v>4766</v>
      </c>
      <c r="BU45" t="s">
        <v>3631</v>
      </c>
      <c r="BV45" t="s">
        <v>3632</v>
      </c>
      <c r="BW45" t="s">
        <v>3633</v>
      </c>
      <c r="BX45" t="s">
        <v>3634</v>
      </c>
      <c r="BY45" s="44" t="s">
        <v>274</v>
      </c>
      <c r="BZ45" t="s">
        <v>347</v>
      </c>
      <c r="CA45" t="s">
        <v>3704</v>
      </c>
      <c r="CB45" s="44" t="s">
        <v>3704</v>
      </c>
      <c r="CC45" t="s">
        <v>4859</v>
      </c>
      <c r="CD45" t="s">
        <v>3704</v>
      </c>
      <c r="CE45" t="s">
        <v>3705</v>
      </c>
      <c r="CF45" t="s">
        <v>3630</v>
      </c>
      <c r="CH45" t="str">
        <f>H45</f>
        <v>Марусик Ю.М., Тарабаев Ч.К., Литовченко А.М.</v>
      </c>
      <c r="CI45">
        <f t="shared" si="0"/>
        <v>1990</v>
      </c>
    </row>
    <row r="46" spans="1:87" x14ac:dyDescent="0.45">
      <c r="A46" s="1">
        <v>45788.421215277784</v>
      </c>
      <c r="B46">
        <v>911269241</v>
      </c>
      <c r="C46" t="s">
        <v>4896</v>
      </c>
      <c r="E46" s="4"/>
      <c r="F46" t="s">
        <v>278</v>
      </c>
      <c r="G46">
        <v>1591</v>
      </c>
      <c r="H46" s="44" t="s">
        <v>279</v>
      </c>
      <c r="I46">
        <v>1990</v>
      </c>
      <c r="J46" t="s">
        <v>280</v>
      </c>
      <c r="K46" t="s">
        <v>281</v>
      </c>
      <c r="L46" t="s">
        <v>282</v>
      </c>
      <c r="M46" t="s">
        <v>267</v>
      </c>
      <c r="N46" t="s">
        <v>289</v>
      </c>
      <c r="O46" t="s">
        <v>290</v>
      </c>
      <c r="P46" t="s">
        <v>356</v>
      </c>
      <c r="Q46" t="str">
        <f t="shared" si="1"/>
        <v>побережье оз . Балхаш залива Балыктыколь</v>
      </c>
      <c r="R46" s="85">
        <v>46.648577000000003</v>
      </c>
      <c r="S46" s="85">
        <v>76.970996999999997</v>
      </c>
      <c r="T46" t="s">
        <v>357</v>
      </c>
      <c r="U46" t="s">
        <v>358</v>
      </c>
      <c r="V46" s="54" t="s">
        <v>106</v>
      </c>
      <c r="X46">
        <v>11000</v>
      </c>
      <c r="Y46">
        <v>1980</v>
      </c>
      <c r="Z46"/>
      <c r="AA46"/>
      <c r="AB46"/>
      <c r="AC46"/>
      <c r="AD46"/>
      <c r="AF46" t="s">
        <v>286</v>
      </c>
      <c r="AG46" s="61" t="s">
        <v>273</v>
      </c>
      <c r="AH46" t="s">
        <v>274</v>
      </c>
      <c r="AI46" t="s">
        <v>347</v>
      </c>
      <c r="AJ46" t="s">
        <v>355</v>
      </c>
      <c r="AK46" t="b">
        <v>1</v>
      </c>
      <c r="AL46" t="b">
        <v>0</v>
      </c>
      <c r="AO46" s="49" t="s">
        <v>4952</v>
      </c>
      <c r="AP46" s="73"/>
      <c r="AQ46" s="49" t="s">
        <v>4951</v>
      </c>
      <c r="AR46" s="76" t="s">
        <v>5011</v>
      </c>
      <c r="AS46" s="73" t="s">
        <v>5012</v>
      </c>
      <c r="AT46" s="73">
        <f t="shared" si="2"/>
        <v>0</v>
      </c>
      <c r="AW46" t="s">
        <v>1886</v>
      </c>
      <c r="AX46" s="112" t="s">
        <v>5332</v>
      </c>
      <c r="AY46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6" s="49" t="s">
        <v>4903</v>
      </c>
      <c r="BA46" s="44">
        <f t="shared" si="7"/>
        <v>1980</v>
      </c>
      <c r="BB46" s="44" t="str">
        <f>Y46&amp;IF(Z46&lt;&gt;0,"-"&amp;Z46,"")&amp;IF(AA46&lt;&gt;0,"-"&amp;AA46,"")&amp;IF(AB46&lt;&gt;0,"/"&amp;AB46,"")&amp;IF(AC46&lt;&gt;0,"-"&amp;AC46,"")&amp;IF(AD46&lt;&gt;0,"-"&amp;AD46,"")</f>
        <v>1980</v>
      </c>
      <c r="BF46" s="49" t="s">
        <v>4882</v>
      </c>
      <c r="BG46" t="s">
        <v>4893</v>
      </c>
      <c r="BH46" s="40" t="s">
        <v>5050</v>
      </c>
      <c r="BI46" t="s">
        <v>39</v>
      </c>
      <c r="BJ46" t="str">
        <f>N46&amp;", "&amp;O46&amp;", "&amp;P46</f>
        <v>Джезказганская обл., Актогайский р-н, побережье оз . Балхаш залива Балыктыколь</v>
      </c>
      <c r="BK46" t="str">
        <f>T46&amp;" N; "&amp;U46&amp;" E"</f>
        <v>46.648577 N; 76.970997 E</v>
      </c>
      <c r="BL46" t="s">
        <v>357</v>
      </c>
      <c r="BM46" s="85" t="s">
        <v>358</v>
      </c>
      <c r="BN46" t="s">
        <v>4895</v>
      </c>
      <c r="BO46">
        <f t="shared" si="8"/>
        <v>11000</v>
      </c>
      <c r="BP46" t="str">
        <f>IF(V46="original",H46,IF(V46="volunteer",C46,"Nekhaeva A.A."))</f>
        <v>Nekhaeva A.A.</v>
      </c>
      <c r="BQ46" t="str">
        <f>IF(V46="original",I46,IF(V46="volunteer",YEAR(A46)&amp;"-"&amp;IF(MONTH(A46)&lt;10,"0"&amp;MONTH(A46),MONTH(A46))&amp;"-"&amp;IF(DAY(A46)&lt;10,"0"&amp;DAY(A46),DAY(A46)),"__2025-05-15"))</f>
        <v>2025-05-11</v>
      </c>
      <c r="BT46" s="49" t="s">
        <v>4766</v>
      </c>
      <c r="BU46" t="s">
        <v>3631</v>
      </c>
      <c r="BV46" t="s">
        <v>3632</v>
      </c>
      <c r="BW46" t="s">
        <v>3633</v>
      </c>
      <c r="BX46" t="s">
        <v>3634</v>
      </c>
      <c r="BY46" s="44" t="s">
        <v>274</v>
      </c>
      <c r="BZ46" t="s">
        <v>347</v>
      </c>
      <c r="CA46" t="s">
        <v>3704</v>
      </c>
      <c r="CB46" s="44" t="s">
        <v>3704</v>
      </c>
      <c r="CC46" t="s">
        <v>4859</v>
      </c>
      <c r="CD46" t="s">
        <v>3704</v>
      </c>
      <c r="CE46" t="s">
        <v>3705</v>
      </c>
      <c r="CF46" t="s">
        <v>3630</v>
      </c>
      <c r="CH46" t="str">
        <f>H46</f>
        <v>Марусик Ю.М., Тарабаев Ч.К., Литовченко А.М.</v>
      </c>
      <c r="CI46">
        <f t="shared" si="0"/>
        <v>1990</v>
      </c>
    </row>
    <row r="47" spans="1:87" x14ac:dyDescent="0.45">
      <c r="A47" s="1">
        <v>45788.417951388888</v>
      </c>
      <c r="B47">
        <v>911269241</v>
      </c>
      <c r="C47" t="s">
        <v>4896</v>
      </c>
      <c r="E47" s="4"/>
      <c r="F47" t="s">
        <v>278</v>
      </c>
      <c r="G47">
        <v>1591</v>
      </c>
      <c r="H47" s="44" t="s">
        <v>279</v>
      </c>
      <c r="I47">
        <v>1990</v>
      </c>
      <c r="J47" t="s">
        <v>280</v>
      </c>
      <c r="K47" t="s">
        <v>281</v>
      </c>
      <c r="L47" t="s">
        <v>282</v>
      </c>
      <c r="M47" t="s">
        <v>267</v>
      </c>
      <c r="N47" t="s">
        <v>359</v>
      </c>
      <c r="O47" t="s">
        <v>360</v>
      </c>
      <c r="Q47" t="str">
        <f t="shared" si="1"/>
        <v/>
      </c>
      <c r="R47" s="85">
        <v>44.361949000000003</v>
      </c>
      <c r="S47" s="85">
        <v>77.971440999999999</v>
      </c>
      <c r="T47" t="s">
        <v>361</v>
      </c>
      <c r="U47" t="s">
        <v>362</v>
      </c>
      <c r="V47" s="54" t="s">
        <v>106</v>
      </c>
      <c r="X47">
        <v>2000</v>
      </c>
      <c r="Y47">
        <v>1987</v>
      </c>
      <c r="Z47"/>
      <c r="AA47"/>
      <c r="AB47"/>
      <c r="AC47"/>
      <c r="AD47"/>
      <c r="AF47" t="s">
        <v>363</v>
      </c>
      <c r="AG47" s="61" t="s">
        <v>273</v>
      </c>
      <c r="AI47" t="s">
        <v>347</v>
      </c>
      <c r="AJ47" t="s">
        <v>364</v>
      </c>
      <c r="AK47" t="b">
        <v>1</v>
      </c>
      <c r="AL47" t="b">
        <v>0</v>
      </c>
      <c r="AO47" s="49" t="s">
        <v>4952</v>
      </c>
      <c r="AP47" s="73"/>
      <c r="AQ47" s="49" t="s">
        <v>4951</v>
      </c>
      <c r="AR47" s="76" t="s">
        <v>5011</v>
      </c>
      <c r="AS47" s="73" t="s">
        <v>5012</v>
      </c>
      <c r="AT47" s="73">
        <f t="shared" si="2"/>
        <v>0</v>
      </c>
      <c r="AW47" t="s">
        <v>648</v>
      </c>
      <c r="AX47" s="112" t="s">
        <v>5332</v>
      </c>
      <c r="AY47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7" s="49" t="s">
        <v>4903</v>
      </c>
      <c r="BA47" s="44">
        <f t="shared" si="7"/>
        <v>1987</v>
      </c>
      <c r="BB47" s="44" t="str">
        <f>Y47&amp;IF(Z47&lt;&gt;0,"-"&amp;Z47,"")&amp;IF(AA47&lt;&gt;0,"-"&amp;AA47,"")&amp;IF(AB47&lt;&gt;0,"/"&amp;AB47,"")&amp;IF(AC47&lt;&gt;0,"-"&amp;AC47,"")&amp;IF(AD47&lt;&gt;0,"-"&amp;AD47,"")</f>
        <v>1987</v>
      </c>
      <c r="BF47" s="49" t="s">
        <v>4882</v>
      </c>
      <c r="BG47" t="s">
        <v>4893</v>
      </c>
      <c r="BH47" s="40" t="s">
        <v>5050</v>
      </c>
      <c r="BI47" t="s">
        <v>39</v>
      </c>
      <c r="BJ47" t="str">
        <f>N47&amp;", "&amp;O47</f>
        <v>Талды-Курганская обл., окр. г. Сары-Озека</v>
      </c>
      <c r="BK47" t="str">
        <f>T47&amp;" N; "&amp;U47&amp;" E"</f>
        <v>44.361949 N; 77.971441 E</v>
      </c>
      <c r="BL47" t="s">
        <v>361</v>
      </c>
      <c r="BM47" s="85" t="s">
        <v>362</v>
      </c>
      <c r="BN47" t="s">
        <v>4895</v>
      </c>
      <c r="BO47">
        <f t="shared" si="8"/>
        <v>2000</v>
      </c>
      <c r="BP47" t="str">
        <f>IF(V47="original",H47,IF(V47="volunteer",C47,"Nekhaeva A.A."))</f>
        <v>Nekhaeva A.A.</v>
      </c>
      <c r="BQ47" t="str">
        <f>IF(V47="original",I47,IF(V47="volunteer",YEAR(A47)&amp;"-"&amp;IF(MONTH(A47)&lt;10,"0"&amp;MONTH(A47),MONTH(A47))&amp;"-"&amp;IF(DAY(A47)&lt;10,"0"&amp;DAY(A47),DAY(A47)),"__2025-05-15"))</f>
        <v>2025-05-11</v>
      </c>
      <c r="BT47" s="49" t="s">
        <v>4766</v>
      </c>
      <c r="BU47" t="s">
        <v>3631</v>
      </c>
      <c r="BV47" t="s">
        <v>3632</v>
      </c>
      <c r="BW47" t="s">
        <v>3633</v>
      </c>
      <c r="BX47" t="s">
        <v>3634</v>
      </c>
      <c r="BY47" s="44" t="s">
        <v>274</v>
      </c>
      <c r="BZ47" t="s">
        <v>347</v>
      </c>
      <c r="CA47" t="s">
        <v>3702</v>
      </c>
      <c r="CB47" s="44" t="s">
        <v>3702</v>
      </c>
      <c r="CC47" t="s">
        <v>4806</v>
      </c>
      <c r="CD47" t="s">
        <v>3706</v>
      </c>
      <c r="CE47" t="s">
        <v>3703</v>
      </c>
      <c r="CF47" t="s">
        <v>3630</v>
      </c>
      <c r="CH47" t="str">
        <f>H47</f>
        <v>Марусик Ю.М., Тарабаев Ч.К., Литовченко А.М.</v>
      </c>
      <c r="CI47">
        <f t="shared" si="0"/>
        <v>1990</v>
      </c>
    </row>
    <row r="48" spans="1:87" x14ac:dyDescent="0.45">
      <c r="A48" s="1">
        <v>45788.416562500002</v>
      </c>
      <c r="B48">
        <v>911269241</v>
      </c>
      <c r="C48" t="s">
        <v>4896</v>
      </c>
      <c r="E48" s="4"/>
      <c r="F48" t="s">
        <v>278</v>
      </c>
      <c r="G48">
        <v>1591</v>
      </c>
      <c r="H48" s="44" t="s">
        <v>279</v>
      </c>
      <c r="I48">
        <v>1990</v>
      </c>
      <c r="J48" t="s">
        <v>280</v>
      </c>
      <c r="K48" t="s">
        <v>281</v>
      </c>
      <c r="L48" t="s">
        <v>282</v>
      </c>
      <c r="M48" t="s">
        <v>267</v>
      </c>
      <c r="N48" t="s">
        <v>294</v>
      </c>
      <c r="O48" t="s">
        <v>283</v>
      </c>
      <c r="Q48" t="str">
        <f t="shared" si="1"/>
        <v/>
      </c>
      <c r="R48" s="85">
        <v>43.861189000000003</v>
      </c>
      <c r="S48" s="85">
        <v>77.057344000000001</v>
      </c>
      <c r="T48" t="s">
        <v>365</v>
      </c>
      <c r="U48" t="s">
        <v>366</v>
      </c>
      <c r="V48" s="54" t="s">
        <v>106</v>
      </c>
      <c r="X48">
        <v>3000</v>
      </c>
      <c r="Y48">
        <v>1985</v>
      </c>
      <c r="Z48"/>
      <c r="AA48"/>
      <c r="AB48"/>
      <c r="AC48"/>
      <c r="AD48"/>
      <c r="AF48" t="s">
        <v>367</v>
      </c>
      <c r="AI48" t="s">
        <v>347</v>
      </c>
      <c r="AJ48" t="s">
        <v>364</v>
      </c>
      <c r="AK48" t="b">
        <v>1</v>
      </c>
      <c r="AL48" t="b">
        <v>0</v>
      </c>
      <c r="AO48" s="49" t="s">
        <v>4952</v>
      </c>
      <c r="AP48" s="73"/>
      <c r="AQ48" s="49" t="s">
        <v>4951</v>
      </c>
      <c r="AR48" s="76" t="s">
        <v>5011</v>
      </c>
      <c r="AS48" s="73" t="s">
        <v>5012</v>
      </c>
      <c r="AT48" s="73">
        <f t="shared" si="2"/>
        <v>0</v>
      </c>
      <c r="AW48" t="s">
        <v>5022</v>
      </c>
      <c r="AX48" s="112" t="s">
        <v>5332</v>
      </c>
      <c r="AY48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8" s="49" t="s">
        <v>4903</v>
      </c>
      <c r="BA48" s="44">
        <f t="shared" si="7"/>
        <v>1985</v>
      </c>
      <c r="BB48" s="44" t="str">
        <f>Y48&amp;IF(Z48&lt;&gt;0,"-"&amp;Z48,"")&amp;IF(AA48&lt;&gt;0,"-"&amp;AA48,"")&amp;IF(AB48&lt;&gt;0,"/"&amp;AB48,"")&amp;IF(AC48&lt;&gt;0,"-"&amp;AC48,"")&amp;IF(AD48&lt;&gt;0,"-"&amp;AD48,"")</f>
        <v>1985</v>
      </c>
      <c r="BF48" s="49" t="s">
        <v>4882</v>
      </c>
      <c r="BG48" t="s">
        <v>4893</v>
      </c>
      <c r="BH48" s="40" t="s">
        <v>5050</v>
      </c>
      <c r="BI48" t="s">
        <v>39</v>
      </c>
      <c r="BJ48" t="str">
        <f>N48&amp;", "&amp;O48</f>
        <v>Алма-Атинская обл., окр. г. Капчагая</v>
      </c>
      <c r="BK48" t="str">
        <f>T48&amp;" N; "&amp;U48&amp;" E"</f>
        <v>43.861189 N; 77.057344 E</v>
      </c>
      <c r="BL48" t="s">
        <v>365</v>
      </c>
      <c r="BM48" s="85" t="s">
        <v>366</v>
      </c>
      <c r="BN48" t="s">
        <v>4895</v>
      </c>
      <c r="BO48">
        <f t="shared" si="8"/>
        <v>3000</v>
      </c>
      <c r="BP48" t="str">
        <f>IF(V48="original",H48,IF(V48="volunteer",C48,"Nekhaeva A.A."))</f>
        <v>Nekhaeva A.A.</v>
      </c>
      <c r="BQ48" t="str">
        <f>IF(V48="original",I48,IF(V48="volunteer",YEAR(A48)&amp;"-"&amp;IF(MONTH(A48)&lt;10,"0"&amp;MONTH(A48),MONTH(A48))&amp;"-"&amp;IF(DAY(A48)&lt;10,"0"&amp;DAY(A48),DAY(A48)),"__2025-05-15"))</f>
        <v>2025-05-11</v>
      </c>
      <c r="BT48" s="49" t="s">
        <v>4766</v>
      </c>
      <c r="BU48" t="s">
        <v>3631</v>
      </c>
      <c r="BV48" t="s">
        <v>3632</v>
      </c>
      <c r="BW48" t="s">
        <v>3633</v>
      </c>
      <c r="BX48" t="s">
        <v>3634</v>
      </c>
      <c r="BY48" s="44" t="s">
        <v>274</v>
      </c>
      <c r="BZ48" t="s">
        <v>347</v>
      </c>
      <c r="CA48" t="s">
        <v>3702</v>
      </c>
      <c r="CB48" s="44" t="s">
        <v>3702</v>
      </c>
      <c r="CC48" t="s">
        <v>4806</v>
      </c>
      <c r="CD48" t="s">
        <v>3706</v>
      </c>
      <c r="CE48" t="s">
        <v>3703</v>
      </c>
      <c r="CF48" t="s">
        <v>3630</v>
      </c>
      <c r="CH48" t="str">
        <f>H48</f>
        <v>Марусик Ю.М., Тарабаев Ч.К., Литовченко А.М.</v>
      </c>
      <c r="CI48">
        <f t="shared" si="0"/>
        <v>1990</v>
      </c>
    </row>
    <row r="49" spans="1:87" x14ac:dyDescent="0.45">
      <c r="A49" s="1">
        <v>45788.414201388892</v>
      </c>
      <c r="B49">
        <v>911269241</v>
      </c>
      <c r="C49" t="s">
        <v>4896</v>
      </c>
      <c r="E49" s="4"/>
      <c r="F49" t="s">
        <v>373</v>
      </c>
      <c r="G49">
        <v>1591</v>
      </c>
      <c r="H49" s="44" t="s">
        <v>279</v>
      </c>
      <c r="I49">
        <v>1990</v>
      </c>
      <c r="J49" t="s">
        <v>280</v>
      </c>
      <c r="K49" t="s">
        <v>281</v>
      </c>
      <c r="L49" t="s">
        <v>282</v>
      </c>
      <c r="M49" t="s">
        <v>267</v>
      </c>
      <c r="O49" t="s">
        <v>368</v>
      </c>
      <c r="Q49" t="str">
        <f t="shared" si="1"/>
        <v/>
      </c>
      <c r="R49" s="85">
        <v>43.300857999999998</v>
      </c>
      <c r="S49" s="85">
        <v>77.195742999999993</v>
      </c>
      <c r="T49" t="s">
        <v>369</v>
      </c>
      <c r="U49" t="s">
        <v>370</v>
      </c>
      <c r="V49" s="54" t="s">
        <v>106</v>
      </c>
      <c r="X49">
        <v>10000</v>
      </c>
      <c r="Y49">
        <v>1986</v>
      </c>
      <c r="Z49"/>
      <c r="AA49"/>
      <c r="AB49"/>
      <c r="AC49"/>
      <c r="AD49"/>
      <c r="AF49" t="s">
        <v>371</v>
      </c>
      <c r="AH49" t="s">
        <v>274</v>
      </c>
      <c r="AI49" t="s">
        <v>347</v>
      </c>
      <c r="AJ49" t="s">
        <v>372</v>
      </c>
      <c r="AK49" t="b">
        <v>1</v>
      </c>
      <c r="AL49" t="b">
        <v>0</v>
      </c>
      <c r="AO49" s="49" t="s">
        <v>4952</v>
      </c>
      <c r="AP49" s="73"/>
      <c r="AQ49" s="49" t="s">
        <v>4951</v>
      </c>
      <c r="AR49" s="76" t="s">
        <v>5011</v>
      </c>
      <c r="AS49" s="73" t="s">
        <v>5012</v>
      </c>
      <c r="AT49" s="73">
        <f t="shared" si="2"/>
        <v>0</v>
      </c>
      <c r="AW49" s="28" t="s">
        <v>371</v>
      </c>
      <c r="AX49" s="112" t="s">
        <v>5332</v>
      </c>
      <c r="AY49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49" s="49" t="s">
        <v>4903</v>
      </c>
      <c r="BA49" s="44">
        <f t="shared" si="7"/>
        <v>1986</v>
      </c>
      <c r="BB49" s="44" t="str">
        <f>Y49&amp;IF(Z49&lt;&gt;0,"-"&amp;Z49,"")&amp;IF(AA49&lt;&gt;0,"-"&amp;AA49,"")&amp;IF(AB49&lt;&gt;0,"/"&amp;AB49,"")&amp;IF(AC49&lt;&gt;0,"-"&amp;AC49,"")&amp;IF(AD49&lt;&gt;0,"-"&amp;AD49,"")</f>
        <v>1986</v>
      </c>
      <c r="BF49" s="49" t="s">
        <v>4882</v>
      </c>
      <c r="BG49" t="s">
        <v>4893</v>
      </c>
      <c r="BH49" s="40" t="s">
        <v>5050</v>
      </c>
      <c r="BI49" t="s">
        <v>39</v>
      </c>
      <c r="BJ49" t="str">
        <f>O49</f>
        <v>Талгарский р-н</v>
      </c>
      <c r="BK49" t="str">
        <f>T49&amp;" N; "&amp;U49&amp;" E"</f>
        <v>43.300858 N; 77.195743 E</v>
      </c>
      <c r="BL49" t="s">
        <v>369</v>
      </c>
      <c r="BM49" s="85" t="s">
        <v>370</v>
      </c>
      <c r="BN49" t="s">
        <v>4895</v>
      </c>
      <c r="BO49">
        <f t="shared" si="8"/>
        <v>10000</v>
      </c>
      <c r="BP49" t="str">
        <f>IF(V49="original",H49,IF(V49="volunteer",C49,"Nekhaeva A.A."))</f>
        <v>Nekhaeva A.A.</v>
      </c>
      <c r="BQ49" t="str">
        <f>IF(V49="original",I49,IF(V49="volunteer",YEAR(A49)&amp;"-"&amp;IF(MONTH(A49)&lt;10,"0"&amp;MONTH(A49),MONTH(A49))&amp;"-"&amp;IF(DAY(A49)&lt;10,"0"&amp;DAY(A49),DAY(A49)),"__2025-05-15"))</f>
        <v>2025-05-11</v>
      </c>
      <c r="BT49" s="49" t="s">
        <v>4766</v>
      </c>
      <c r="BU49" t="s">
        <v>3631</v>
      </c>
      <c r="BV49" t="s">
        <v>3632</v>
      </c>
      <c r="BW49" t="s">
        <v>3633</v>
      </c>
      <c r="BX49" t="s">
        <v>3634</v>
      </c>
      <c r="BY49" s="44" t="s">
        <v>274</v>
      </c>
      <c r="BZ49" t="s">
        <v>347</v>
      </c>
      <c r="CA49" t="s">
        <v>3707</v>
      </c>
      <c r="CB49" s="44" t="s">
        <v>3707</v>
      </c>
      <c r="CC49" t="s">
        <v>3709</v>
      </c>
      <c r="CD49" t="s">
        <v>3707</v>
      </c>
      <c r="CE49" t="s">
        <v>3708</v>
      </c>
      <c r="CF49" t="s">
        <v>3630</v>
      </c>
      <c r="CH49" t="str">
        <f>H49</f>
        <v>Марусик Ю.М., Тарабаев Ч.К., Литовченко А.М.</v>
      </c>
      <c r="CI49">
        <f t="shared" si="0"/>
        <v>1990</v>
      </c>
    </row>
    <row r="50" spans="1:87" x14ac:dyDescent="0.45">
      <c r="A50" s="1">
        <v>45788.412314814806</v>
      </c>
      <c r="B50">
        <v>911269241</v>
      </c>
      <c r="C50" t="s">
        <v>4896</v>
      </c>
      <c r="E50" s="4"/>
      <c r="F50" t="s">
        <v>278</v>
      </c>
      <c r="G50">
        <v>1591</v>
      </c>
      <c r="H50" s="44" t="s">
        <v>279</v>
      </c>
      <c r="I50">
        <v>1990</v>
      </c>
      <c r="J50" t="s">
        <v>280</v>
      </c>
      <c r="K50" t="s">
        <v>281</v>
      </c>
      <c r="L50" t="s">
        <v>282</v>
      </c>
      <c r="M50" t="s">
        <v>267</v>
      </c>
      <c r="P50" t="s">
        <v>374</v>
      </c>
      <c r="Q50" t="str">
        <f t="shared" si="1"/>
        <v>окр. п. Тополевка</v>
      </c>
      <c r="R50" s="85">
        <v>45.427115999999998</v>
      </c>
      <c r="S50" s="85">
        <v>80.330663000000001</v>
      </c>
      <c r="T50" t="s">
        <v>375</v>
      </c>
      <c r="U50" t="s">
        <v>376</v>
      </c>
      <c r="V50" s="54" t="s">
        <v>106</v>
      </c>
      <c r="X50">
        <v>500</v>
      </c>
      <c r="Y50">
        <v>1987</v>
      </c>
      <c r="Z50"/>
      <c r="AA50"/>
      <c r="AB50"/>
      <c r="AC50"/>
      <c r="AD50"/>
      <c r="AF50" t="s">
        <v>377</v>
      </c>
      <c r="AG50" s="61" t="s">
        <v>378</v>
      </c>
      <c r="AH50" t="s">
        <v>274</v>
      </c>
      <c r="AI50" t="s">
        <v>347</v>
      </c>
      <c r="AJ50" t="s">
        <v>372</v>
      </c>
      <c r="AK50" t="b">
        <v>1</v>
      </c>
      <c r="AL50" t="b">
        <v>0</v>
      </c>
      <c r="AO50" s="49" t="s">
        <v>4952</v>
      </c>
      <c r="AP50" s="73"/>
      <c r="AQ50" s="49" t="s">
        <v>4951</v>
      </c>
      <c r="AR50" s="76" t="s">
        <v>5011</v>
      </c>
      <c r="AS50" s="73" t="s">
        <v>5012</v>
      </c>
      <c r="AT50" s="73">
        <f t="shared" si="2"/>
        <v>0</v>
      </c>
      <c r="AW50" s="28" t="s">
        <v>377</v>
      </c>
      <c r="AX50" s="112" t="s">
        <v>5332</v>
      </c>
      <c r="AY50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0" s="49" t="s">
        <v>4903</v>
      </c>
      <c r="BA50" s="44">
        <f t="shared" si="7"/>
        <v>1987</v>
      </c>
      <c r="BB50" s="44" t="str">
        <f>Y50&amp;IF(Z50&lt;&gt;0,"-"&amp;Z50,"")&amp;IF(AA50&lt;&gt;0,"-"&amp;AA50,"")&amp;IF(AB50&lt;&gt;0,"/"&amp;AB50,"")&amp;IF(AC50&lt;&gt;0,"-"&amp;AC50,"")&amp;IF(AD50&lt;&gt;0,"-"&amp;AD50,"")</f>
        <v>1987</v>
      </c>
      <c r="BF50" s="49" t="s">
        <v>4882</v>
      </c>
      <c r="BG50" t="s">
        <v>4893</v>
      </c>
      <c r="BH50" s="40" t="s">
        <v>5050</v>
      </c>
      <c r="BI50" t="s">
        <v>39</v>
      </c>
      <c r="BJ50" t="str">
        <f t="shared" ref="BJ50:BJ52" si="10">P50</f>
        <v>окр. п. Тополевка</v>
      </c>
      <c r="BK50" t="str">
        <f>T50&amp;" N; "&amp;U50&amp;" E"</f>
        <v>45.427116 N; 80.330663 E</v>
      </c>
      <c r="BL50" t="s">
        <v>375</v>
      </c>
      <c r="BM50" s="85" t="s">
        <v>376</v>
      </c>
      <c r="BN50" t="s">
        <v>4895</v>
      </c>
      <c r="BO50">
        <f t="shared" si="8"/>
        <v>500</v>
      </c>
      <c r="BP50" t="str">
        <f>IF(V50="original",H50,IF(V50="volunteer",C50,"Nekhaeva A.A."))</f>
        <v>Nekhaeva A.A.</v>
      </c>
      <c r="BQ50" t="str">
        <f>IF(V50="original",I50,IF(V50="volunteer",YEAR(A50)&amp;"-"&amp;IF(MONTH(A50)&lt;10,"0"&amp;MONTH(A50),MONTH(A50))&amp;"-"&amp;IF(DAY(A50)&lt;10,"0"&amp;DAY(A50),DAY(A50)),"__2025-05-15"))</f>
        <v>2025-05-11</v>
      </c>
      <c r="BT50" s="49" t="s">
        <v>4766</v>
      </c>
      <c r="BU50" t="s">
        <v>3631</v>
      </c>
      <c r="BV50" t="s">
        <v>3632</v>
      </c>
      <c r="BW50" t="s">
        <v>3633</v>
      </c>
      <c r="BX50" t="s">
        <v>3634</v>
      </c>
      <c r="BY50" s="44" t="s">
        <v>274</v>
      </c>
      <c r="BZ50" t="s">
        <v>347</v>
      </c>
      <c r="CA50" t="s">
        <v>3707</v>
      </c>
      <c r="CB50" s="44" t="s">
        <v>3707</v>
      </c>
      <c r="CC50" t="s">
        <v>3709</v>
      </c>
      <c r="CD50" t="s">
        <v>3707</v>
      </c>
      <c r="CE50" t="s">
        <v>3708</v>
      </c>
      <c r="CF50" t="s">
        <v>3630</v>
      </c>
      <c r="CH50" t="str">
        <f>H50</f>
        <v>Марусик Ю.М., Тарабаев Ч.К., Литовченко А.М.</v>
      </c>
      <c r="CI50">
        <f t="shared" si="0"/>
        <v>1990</v>
      </c>
    </row>
    <row r="51" spans="1:87" x14ac:dyDescent="0.45">
      <c r="A51" s="1">
        <v>45788.408217592587</v>
      </c>
      <c r="B51">
        <v>911269241</v>
      </c>
      <c r="C51" t="s">
        <v>4896</v>
      </c>
      <c r="E51" s="4"/>
      <c r="F51" t="s">
        <v>278</v>
      </c>
      <c r="G51">
        <v>1591</v>
      </c>
      <c r="H51" s="44" t="s">
        <v>279</v>
      </c>
      <c r="I51">
        <v>1990</v>
      </c>
      <c r="J51" t="s">
        <v>280</v>
      </c>
      <c r="K51" t="s">
        <v>281</v>
      </c>
      <c r="L51" t="s">
        <v>282</v>
      </c>
      <c r="M51" t="s">
        <v>267</v>
      </c>
      <c r="P51" t="s">
        <v>379</v>
      </c>
      <c r="Q51" t="str">
        <f t="shared" si="1"/>
        <v>Семиречье, Тау-Чилик</v>
      </c>
      <c r="R51" s="85">
        <v>43.600831999999997</v>
      </c>
      <c r="S51" s="85">
        <v>78.275841</v>
      </c>
      <c r="T51" t="s">
        <v>380</v>
      </c>
      <c r="U51" t="s">
        <v>381</v>
      </c>
      <c r="V51" s="54" t="s">
        <v>106</v>
      </c>
      <c r="X51">
        <v>4000</v>
      </c>
      <c r="Y51">
        <v>1919</v>
      </c>
      <c r="Z51"/>
      <c r="AA51"/>
      <c r="AB51"/>
      <c r="AC51"/>
      <c r="AD51"/>
      <c r="AF51" t="s">
        <v>302</v>
      </c>
      <c r="AG51" s="61" t="s">
        <v>378</v>
      </c>
      <c r="AH51" t="s">
        <v>274</v>
      </c>
      <c r="AI51" t="s">
        <v>347</v>
      </c>
      <c r="AJ51" t="s">
        <v>382</v>
      </c>
      <c r="AK51" t="b">
        <v>1</v>
      </c>
      <c r="AL51" t="b">
        <v>0</v>
      </c>
      <c r="AO51" s="49" t="s">
        <v>4952</v>
      </c>
      <c r="AP51" s="73"/>
      <c r="AQ51" s="49" t="s">
        <v>4951</v>
      </c>
      <c r="AR51" s="76" t="s">
        <v>5011</v>
      </c>
      <c r="AS51" s="73" t="s">
        <v>5012</v>
      </c>
      <c r="AT51" s="73">
        <f t="shared" si="2"/>
        <v>0</v>
      </c>
      <c r="AW51" t="s">
        <v>5014</v>
      </c>
      <c r="AX51" s="112" t="s">
        <v>5332</v>
      </c>
      <c r="AY51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1" s="49" t="s">
        <v>4903</v>
      </c>
      <c r="BA51" s="44">
        <f t="shared" si="7"/>
        <v>1919</v>
      </c>
      <c r="BB51" s="44" t="str">
        <f>Y51&amp;IF(Z51&lt;&gt;0,"-"&amp;Z51,"")&amp;IF(AA51&lt;&gt;0,"-"&amp;AA51,"")&amp;IF(AB51&lt;&gt;0,"/"&amp;AB51,"")&amp;IF(AC51&lt;&gt;0,"-"&amp;AC51,"")&amp;IF(AD51&lt;&gt;0,"-"&amp;AD51,"")</f>
        <v>1919</v>
      </c>
      <c r="BF51" s="49" t="s">
        <v>4882</v>
      </c>
      <c r="BG51" t="s">
        <v>4893</v>
      </c>
      <c r="BH51" s="40" t="s">
        <v>5050</v>
      </c>
      <c r="BI51" t="s">
        <v>39</v>
      </c>
      <c r="BJ51" t="str">
        <f t="shared" si="10"/>
        <v>Семиречье, Тау-Чилик</v>
      </c>
      <c r="BK51" t="str">
        <f>T51&amp;" N; "&amp;U51&amp;" E"</f>
        <v>43.600832 N; 78.275841 E</v>
      </c>
      <c r="BL51" t="s">
        <v>380</v>
      </c>
      <c r="BM51" s="85" t="s">
        <v>381</v>
      </c>
      <c r="BN51" t="s">
        <v>4895</v>
      </c>
      <c r="BO51">
        <f t="shared" si="8"/>
        <v>4000</v>
      </c>
      <c r="BP51" t="str">
        <f>IF(V51="original",H51,IF(V51="volunteer",C51,"Nekhaeva A.A."))</f>
        <v>Nekhaeva A.A.</v>
      </c>
      <c r="BQ51" t="str">
        <f>IF(V51="original",I51,IF(V51="volunteer",YEAR(A51)&amp;"-"&amp;IF(MONTH(A51)&lt;10,"0"&amp;MONTH(A51),MONTH(A51))&amp;"-"&amp;IF(DAY(A51)&lt;10,"0"&amp;DAY(A51),DAY(A51)),"__2025-05-15"))</f>
        <v>2025-05-11</v>
      </c>
      <c r="BT51" s="49" t="s">
        <v>4766</v>
      </c>
      <c r="BU51" t="s">
        <v>3631</v>
      </c>
      <c r="BV51" t="s">
        <v>3632</v>
      </c>
      <c r="BW51" t="s">
        <v>3633</v>
      </c>
      <c r="BX51" t="s">
        <v>3634</v>
      </c>
      <c r="BY51" s="44" t="s">
        <v>274</v>
      </c>
      <c r="BZ51" t="s">
        <v>347</v>
      </c>
      <c r="CA51" t="s">
        <v>3710</v>
      </c>
      <c r="CB51" s="44" t="s">
        <v>3710</v>
      </c>
      <c r="CC51" t="s">
        <v>3709</v>
      </c>
      <c r="CD51" t="s">
        <v>3710</v>
      </c>
      <c r="CE51" t="s">
        <v>3711</v>
      </c>
      <c r="CF51" t="s">
        <v>3630</v>
      </c>
      <c r="CH51" t="str">
        <f>H51</f>
        <v>Марусик Ю.М., Тарабаев Ч.К., Литовченко А.М.</v>
      </c>
      <c r="CI51">
        <f t="shared" si="0"/>
        <v>1990</v>
      </c>
    </row>
    <row r="52" spans="1:87" x14ac:dyDescent="0.45">
      <c r="A52" s="1">
        <v>45788.339606481481</v>
      </c>
      <c r="B52">
        <v>911269241</v>
      </c>
      <c r="C52" t="s">
        <v>4896</v>
      </c>
      <c r="E52" s="4"/>
      <c r="F52" t="s">
        <v>278</v>
      </c>
      <c r="G52">
        <v>1591</v>
      </c>
      <c r="H52" s="44" t="s">
        <v>279</v>
      </c>
      <c r="I52">
        <v>1990</v>
      </c>
      <c r="J52" t="s">
        <v>280</v>
      </c>
      <c r="K52" t="s">
        <v>281</v>
      </c>
      <c r="L52" t="s">
        <v>282</v>
      </c>
      <c r="M52" t="s">
        <v>39</v>
      </c>
      <c r="P52" t="s">
        <v>374</v>
      </c>
      <c r="Q52" t="str">
        <f t="shared" si="1"/>
        <v>окр. п. Тополевка</v>
      </c>
      <c r="R52" s="85">
        <v>45.427162000000003</v>
      </c>
      <c r="S52" s="85">
        <v>80.330308000000002</v>
      </c>
      <c r="T52" t="s">
        <v>383</v>
      </c>
      <c r="U52" t="s">
        <v>384</v>
      </c>
      <c r="V52" s="54" t="s">
        <v>106</v>
      </c>
      <c r="X52">
        <v>500</v>
      </c>
      <c r="Y52">
        <v>1987</v>
      </c>
      <c r="Z52"/>
      <c r="AA52"/>
      <c r="AB52"/>
      <c r="AC52"/>
      <c r="AD52"/>
      <c r="AF52" t="s">
        <v>377</v>
      </c>
      <c r="AG52" s="61" t="s">
        <v>273</v>
      </c>
      <c r="AH52" t="s">
        <v>274</v>
      </c>
      <c r="AI52" t="s">
        <v>347</v>
      </c>
      <c r="AJ52" t="s">
        <v>385</v>
      </c>
      <c r="AK52" t="b">
        <v>1</v>
      </c>
      <c r="AL52" t="b">
        <v>0</v>
      </c>
      <c r="AO52" s="49" t="s">
        <v>4952</v>
      </c>
      <c r="AP52" s="73"/>
      <c r="AQ52" s="49" t="s">
        <v>4951</v>
      </c>
      <c r="AR52" s="76" t="s">
        <v>5011</v>
      </c>
      <c r="AS52" s="73" t="s">
        <v>5012</v>
      </c>
      <c r="AT52" s="73">
        <f t="shared" si="2"/>
        <v>0</v>
      </c>
      <c r="AW52" s="28" t="s">
        <v>377</v>
      </c>
      <c r="AX52" s="112" t="s">
        <v>5332</v>
      </c>
      <c r="AY52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2" s="49" t="s">
        <v>4903</v>
      </c>
      <c r="BA52" s="44">
        <f t="shared" si="7"/>
        <v>1987</v>
      </c>
      <c r="BB52" s="44" t="str">
        <f>Y52&amp;IF(Z52&lt;&gt;0,"-"&amp;Z52,"")&amp;IF(AA52&lt;&gt;0,"-"&amp;AA52,"")&amp;IF(AB52&lt;&gt;0,"/"&amp;AB52,"")&amp;IF(AC52&lt;&gt;0,"-"&amp;AC52,"")&amp;IF(AD52&lt;&gt;0,"-"&amp;AD52,"")</f>
        <v>1987</v>
      </c>
      <c r="BF52" s="49" t="s">
        <v>4882</v>
      </c>
      <c r="BG52" t="s">
        <v>4893</v>
      </c>
      <c r="BH52" s="40" t="s">
        <v>5050</v>
      </c>
      <c r="BI52" t="s">
        <v>39</v>
      </c>
      <c r="BJ52" t="str">
        <f t="shared" si="10"/>
        <v>окр. п. Тополевка</v>
      </c>
      <c r="BK52" t="str">
        <f>T52&amp;" N; "&amp;U52&amp;" E"</f>
        <v>45.427162 N; 80.330308 E</v>
      </c>
      <c r="BL52" t="s">
        <v>383</v>
      </c>
      <c r="BM52" s="85" t="s">
        <v>384</v>
      </c>
      <c r="BN52" t="s">
        <v>4895</v>
      </c>
      <c r="BO52">
        <f t="shared" si="8"/>
        <v>500</v>
      </c>
      <c r="BP52" t="str">
        <f>IF(V52="original",H52,IF(V52="volunteer",C52,"Nekhaeva A.A."))</f>
        <v>Nekhaeva A.A.</v>
      </c>
      <c r="BQ52" t="str">
        <f>IF(V52="original",I52,IF(V52="volunteer",YEAR(A52)&amp;"-"&amp;IF(MONTH(A52)&lt;10,"0"&amp;MONTH(A52),MONTH(A52))&amp;"-"&amp;IF(DAY(A52)&lt;10,"0"&amp;DAY(A52),DAY(A52)),"__2025-05-15"))</f>
        <v>2025-05-11</v>
      </c>
      <c r="BT52" s="49" t="s">
        <v>4766</v>
      </c>
      <c r="BU52" t="s">
        <v>3631</v>
      </c>
      <c r="BV52" t="s">
        <v>3632</v>
      </c>
      <c r="BW52" t="s">
        <v>3633</v>
      </c>
      <c r="BX52" t="s">
        <v>3634</v>
      </c>
      <c r="BY52" s="44" t="s">
        <v>274</v>
      </c>
      <c r="BZ52" t="s">
        <v>347</v>
      </c>
      <c r="CA52" t="s">
        <v>3712</v>
      </c>
      <c r="CB52" s="44" t="s">
        <v>3712</v>
      </c>
      <c r="CC52" t="s">
        <v>3709</v>
      </c>
      <c r="CD52" t="s">
        <v>3712</v>
      </c>
      <c r="CE52" t="s">
        <v>3713</v>
      </c>
      <c r="CF52" t="s">
        <v>3630</v>
      </c>
      <c r="CH52" t="str">
        <f>H52</f>
        <v>Марусик Ю.М., Тарабаев Ч.К., Литовченко А.М.</v>
      </c>
      <c r="CI52">
        <f t="shared" si="0"/>
        <v>1990</v>
      </c>
    </row>
    <row r="53" spans="1:87" x14ac:dyDescent="0.45">
      <c r="A53" s="1">
        <v>45788.338321759264</v>
      </c>
      <c r="B53">
        <v>911269241</v>
      </c>
      <c r="C53" t="s">
        <v>4896</v>
      </c>
      <c r="E53" s="4"/>
      <c r="F53" t="s">
        <v>278</v>
      </c>
      <c r="G53">
        <v>1591</v>
      </c>
      <c r="H53" s="44" t="s">
        <v>279</v>
      </c>
      <c r="I53">
        <v>1990</v>
      </c>
      <c r="J53" t="s">
        <v>280</v>
      </c>
      <c r="K53" t="s">
        <v>281</v>
      </c>
      <c r="L53" t="s">
        <v>282</v>
      </c>
      <c r="M53" t="s">
        <v>39</v>
      </c>
      <c r="N53" t="s">
        <v>386</v>
      </c>
      <c r="O53" t="s">
        <v>387</v>
      </c>
      <c r="P53" t="s">
        <v>388</v>
      </c>
      <c r="Q53" t="str">
        <f t="shared" si="1"/>
        <v>пойма реки Теректы</v>
      </c>
      <c r="R53" s="85" t="str">
        <f>T53</f>
        <v>45.474495</v>
      </c>
      <c r="S53" s="85" t="str">
        <f>U53</f>
        <v>80.316072</v>
      </c>
      <c r="T53" t="s">
        <v>3597</v>
      </c>
      <c r="U53" t="s">
        <v>3598</v>
      </c>
      <c r="V53" s="54" t="s">
        <v>106</v>
      </c>
      <c r="X53">
        <v>15000</v>
      </c>
      <c r="Y53">
        <v>1936</v>
      </c>
      <c r="Z53"/>
      <c r="AA53"/>
      <c r="AB53"/>
      <c r="AC53"/>
      <c r="AD53"/>
      <c r="AF53" t="s">
        <v>302</v>
      </c>
      <c r="AG53" s="61" t="s">
        <v>273</v>
      </c>
      <c r="AH53" t="s">
        <v>274</v>
      </c>
      <c r="AI53" t="s">
        <v>347</v>
      </c>
      <c r="AJ53" t="s">
        <v>385</v>
      </c>
      <c r="AK53" t="b">
        <v>1</v>
      </c>
      <c r="AL53" t="b">
        <v>0</v>
      </c>
      <c r="AO53" s="49" t="s">
        <v>4952</v>
      </c>
      <c r="AP53" s="73"/>
      <c r="AQ53" s="49" t="s">
        <v>4951</v>
      </c>
      <c r="AR53" s="76" t="s">
        <v>5011</v>
      </c>
      <c r="AS53" s="73" t="s">
        <v>5012</v>
      </c>
      <c r="AT53" s="73">
        <f t="shared" si="2"/>
        <v>0</v>
      </c>
      <c r="AW53" t="s">
        <v>5014</v>
      </c>
      <c r="AX53" s="112" t="s">
        <v>5332</v>
      </c>
      <c r="AY53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3" s="49" t="s">
        <v>4903</v>
      </c>
      <c r="BA53" s="44">
        <f t="shared" si="7"/>
        <v>1936</v>
      </c>
      <c r="BB53" s="44" t="str">
        <f>Y53&amp;IF(Z53&lt;&gt;0,"-"&amp;Z53,"")&amp;IF(AA53&lt;&gt;0,"-"&amp;AA53,"")&amp;IF(AB53&lt;&gt;0,"/"&amp;AB53,"")&amp;IF(AC53&lt;&gt;0,"-"&amp;AC53,"")&amp;IF(AD53&lt;&gt;0,"-"&amp;AD53,"")</f>
        <v>1936</v>
      </c>
      <c r="BF53" s="49" t="s">
        <v>4882</v>
      </c>
      <c r="BG53" t="s">
        <v>4893</v>
      </c>
      <c r="BH53" s="40" t="s">
        <v>5050</v>
      </c>
      <c r="BI53" t="s">
        <v>39</v>
      </c>
      <c r="BJ53" t="str">
        <f>N53&amp;", "&amp;O53&amp;", "&amp;P53</f>
        <v>Талды-Курганская обл. , Саркандский р-н , пойма реки Теректы</v>
      </c>
      <c r="BK53" t="str">
        <f>T53&amp;" N; "&amp;U53&amp;" E"</f>
        <v>45.474495 N; 80.316072 E</v>
      </c>
      <c r="BL53" t="s">
        <v>3597</v>
      </c>
      <c r="BM53" s="85" t="s">
        <v>3598</v>
      </c>
      <c r="BN53" t="s">
        <v>4895</v>
      </c>
      <c r="BO53">
        <f t="shared" si="8"/>
        <v>15000</v>
      </c>
      <c r="BP53" t="str">
        <f>IF(V53="original",H53,IF(V53="volunteer",C53,"Nekhaeva A.A."))</f>
        <v>Nekhaeva A.A.</v>
      </c>
      <c r="BQ53" t="str">
        <f>IF(V53="original",I53,IF(V53="volunteer",YEAR(A53)&amp;"-"&amp;IF(MONTH(A53)&lt;10,"0"&amp;MONTH(A53),MONTH(A53))&amp;"-"&amp;IF(DAY(A53)&lt;10,"0"&amp;DAY(A53),DAY(A53)),"__2025-05-15"))</f>
        <v>2025-05-11</v>
      </c>
      <c r="BT53" s="49" t="s">
        <v>4766</v>
      </c>
      <c r="BU53" t="s">
        <v>3631</v>
      </c>
      <c r="BV53" t="s">
        <v>3632</v>
      </c>
      <c r="BW53" t="s">
        <v>3633</v>
      </c>
      <c r="BX53" t="s">
        <v>3634</v>
      </c>
      <c r="BY53" s="44" t="s">
        <v>274</v>
      </c>
      <c r="BZ53" t="s">
        <v>347</v>
      </c>
      <c r="CA53" t="s">
        <v>3712</v>
      </c>
      <c r="CB53" s="44" t="s">
        <v>3712</v>
      </c>
      <c r="CC53" t="s">
        <v>3709</v>
      </c>
      <c r="CD53" t="s">
        <v>3712</v>
      </c>
      <c r="CE53" t="s">
        <v>3713</v>
      </c>
      <c r="CF53" t="s">
        <v>3630</v>
      </c>
      <c r="CH53" t="str">
        <f>H53</f>
        <v>Марусик Ю.М., Тарабаев Ч.К., Литовченко А.М.</v>
      </c>
      <c r="CI53">
        <f t="shared" si="0"/>
        <v>1990</v>
      </c>
    </row>
    <row r="54" spans="1:87" x14ac:dyDescent="0.45">
      <c r="A54" s="1">
        <v>45788.325381944444</v>
      </c>
      <c r="B54">
        <v>911269241</v>
      </c>
      <c r="C54" t="s">
        <v>4896</v>
      </c>
      <c r="E54" s="4"/>
      <c r="F54" t="s">
        <v>392</v>
      </c>
      <c r="G54">
        <v>1591</v>
      </c>
      <c r="H54" s="44" t="s">
        <v>279</v>
      </c>
      <c r="I54">
        <v>1990</v>
      </c>
      <c r="J54" t="s">
        <v>280</v>
      </c>
      <c r="K54" t="s">
        <v>281</v>
      </c>
      <c r="L54" t="s">
        <v>282</v>
      </c>
      <c r="M54" t="s">
        <v>39</v>
      </c>
      <c r="O54" t="s">
        <v>269</v>
      </c>
      <c r="Q54" t="str">
        <f t="shared" si="1"/>
        <v/>
      </c>
      <c r="R54" s="85">
        <v>43.271999999999998</v>
      </c>
      <c r="S54" s="85">
        <v>76.869</v>
      </c>
      <c r="T54" t="s">
        <v>389</v>
      </c>
      <c r="U54" t="s">
        <v>390</v>
      </c>
      <c r="V54" s="54" t="s">
        <v>106</v>
      </c>
      <c r="X54">
        <v>25000</v>
      </c>
      <c r="Y54">
        <v>1980</v>
      </c>
      <c r="Z54"/>
      <c r="AA54"/>
      <c r="AB54"/>
      <c r="AC54"/>
      <c r="AD54"/>
      <c r="AF54" t="s">
        <v>391</v>
      </c>
      <c r="AG54" s="61" t="s">
        <v>273</v>
      </c>
      <c r="AH54" t="s">
        <v>274</v>
      </c>
      <c r="AI54" t="s">
        <v>347</v>
      </c>
      <c r="AJ54" t="s">
        <v>385</v>
      </c>
      <c r="AK54" t="b">
        <v>1</v>
      </c>
      <c r="AL54" t="b">
        <v>0</v>
      </c>
      <c r="AO54" s="49" t="s">
        <v>4952</v>
      </c>
      <c r="AP54" s="73"/>
      <c r="AQ54" s="49" t="s">
        <v>4951</v>
      </c>
      <c r="AR54" s="76" t="s">
        <v>5011</v>
      </c>
      <c r="AS54" s="73" t="s">
        <v>5012</v>
      </c>
      <c r="AT54" s="73">
        <f t="shared" si="2"/>
        <v>0</v>
      </c>
      <c r="AW54" s="28" t="s">
        <v>391</v>
      </c>
      <c r="AX54" s="112" t="s">
        <v>5332</v>
      </c>
      <c r="AY54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4" s="49" t="s">
        <v>4903</v>
      </c>
      <c r="BA54" s="44">
        <f t="shared" si="7"/>
        <v>1980</v>
      </c>
      <c r="BB54" s="44" t="str">
        <f>Y54&amp;IF(Z54&lt;&gt;0,"-"&amp;Z54,"")&amp;IF(AA54&lt;&gt;0,"-"&amp;AA54,"")&amp;IF(AB54&lt;&gt;0,"/"&amp;AB54,"")&amp;IF(AC54&lt;&gt;0,"-"&amp;AC54,"")&amp;IF(AD54&lt;&gt;0,"-"&amp;AD54,"")</f>
        <v>1980</v>
      </c>
      <c r="BF54" s="49" t="s">
        <v>4882</v>
      </c>
      <c r="BG54" t="s">
        <v>4893</v>
      </c>
      <c r="BH54" s="40" t="s">
        <v>5050</v>
      </c>
      <c r="BI54" t="s">
        <v>39</v>
      </c>
      <c r="BJ54" t="str">
        <f>O54</f>
        <v>Каскеленский и Талгарский р-ны</v>
      </c>
      <c r="BK54" t="str">
        <f>T54&amp;" N; "&amp;U54&amp;" E"</f>
        <v>43.272 N; 76.869 E</v>
      </c>
      <c r="BL54" t="s">
        <v>389</v>
      </c>
      <c r="BM54" s="85" t="s">
        <v>390</v>
      </c>
      <c r="BN54" t="s">
        <v>4895</v>
      </c>
      <c r="BO54">
        <f t="shared" si="8"/>
        <v>25000</v>
      </c>
      <c r="BP54" t="str">
        <f>IF(V54="original",H54,IF(V54="volunteer",C54,"Nekhaeva A.A."))</f>
        <v>Nekhaeva A.A.</v>
      </c>
      <c r="BQ54" t="str">
        <f>IF(V54="original",I54,IF(V54="volunteer",YEAR(A54)&amp;"-"&amp;IF(MONTH(A54)&lt;10,"0"&amp;MONTH(A54),MONTH(A54))&amp;"-"&amp;IF(DAY(A54)&lt;10,"0"&amp;DAY(A54),DAY(A54)),"__2025-05-15"))</f>
        <v>2025-05-11</v>
      </c>
      <c r="BT54" s="49" t="s">
        <v>4766</v>
      </c>
      <c r="BU54" t="s">
        <v>3631</v>
      </c>
      <c r="BV54" t="s">
        <v>3632</v>
      </c>
      <c r="BW54" t="s">
        <v>3633</v>
      </c>
      <c r="BX54" t="s">
        <v>3634</v>
      </c>
      <c r="BY54" s="44" t="s">
        <v>274</v>
      </c>
      <c r="BZ54" t="s">
        <v>347</v>
      </c>
      <c r="CA54" t="s">
        <v>3712</v>
      </c>
      <c r="CB54" s="44" t="s">
        <v>3712</v>
      </c>
      <c r="CC54" t="s">
        <v>3709</v>
      </c>
      <c r="CD54" t="s">
        <v>3712</v>
      </c>
      <c r="CE54" t="s">
        <v>3713</v>
      </c>
      <c r="CF54" t="s">
        <v>3630</v>
      </c>
      <c r="CH54" t="str">
        <f>H54</f>
        <v>Марусик Ю.М., Тарабаев Ч.К., Литовченко А.М.</v>
      </c>
      <c r="CI54">
        <f t="shared" si="0"/>
        <v>1990</v>
      </c>
    </row>
    <row r="55" spans="1:87" x14ac:dyDescent="0.45">
      <c r="A55" s="1">
        <v>45788.320636574077</v>
      </c>
      <c r="B55">
        <v>911269241</v>
      </c>
      <c r="C55" t="s">
        <v>4896</v>
      </c>
      <c r="E55" s="4"/>
      <c r="F55" t="s">
        <v>392</v>
      </c>
      <c r="G55">
        <v>1591</v>
      </c>
      <c r="H55" s="44" t="s">
        <v>279</v>
      </c>
      <c r="I55">
        <v>1990</v>
      </c>
      <c r="J55" t="s">
        <v>280</v>
      </c>
      <c r="K55" t="s">
        <v>281</v>
      </c>
      <c r="L55" t="s">
        <v>282</v>
      </c>
      <c r="M55" t="s">
        <v>39</v>
      </c>
      <c r="P55" t="s">
        <v>393</v>
      </c>
      <c r="Q55" t="str">
        <f t="shared" si="1"/>
        <v>Тау-Чилик</v>
      </c>
      <c r="R55" s="85">
        <v>43.587541999999999</v>
      </c>
      <c r="S55" s="85">
        <v>78.316856000000001</v>
      </c>
      <c r="T55" t="s">
        <v>394</v>
      </c>
      <c r="U55" t="s">
        <v>395</v>
      </c>
      <c r="V55" s="54" t="s">
        <v>106</v>
      </c>
      <c r="X55">
        <v>4000</v>
      </c>
      <c r="Y55">
        <v>1919</v>
      </c>
      <c r="Z55"/>
      <c r="AA55"/>
      <c r="AB55"/>
      <c r="AC55"/>
      <c r="AD55"/>
      <c r="AF55" t="s">
        <v>302</v>
      </c>
      <c r="AG55" s="61" t="s">
        <v>273</v>
      </c>
      <c r="AH55" t="s">
        <v>274</v>
      </c>
      <c r="AI55" t="s">
        <v>347</v>
      </c>
      <c r="AJ55" t="s">
        <v>385</v>
      </c>
      <c r="AK55" t="b">
        <v>1</v>
      </c>
      <c r="AL55" t="b">
        <v>0</v>
      </c>
      <c r="AO55" s="49" t="s">
        <v>4952</v>
      </c>
      <c r="AP55" s="73"/>
      <c r="AQ55" s="49" t="s">
        <v>4951</v>
      </c>
      <c r="AR55" s="76" t="s">
        <v>5011</v>
      </c>
      <c r="AS55" s="73" t="s">
        <v>5012</v>
      </c>
      <c r="AT55" s="73">
        <f t="shared" si="2"/>
        <v>0</v>
      </c>
      <c r="AW55" t="s">
        <v>5014</v>
      </c>
      <c r="AX55" s="112" t="s">
        <v>5332</v>
      </c>
      <c r="AY55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5" s="49" t="s">
        <v>4903</v>
      </c>
      <c r="BA55" s="44">
        <f t="shared" si="7"/>
        <v>1919</v>
      </c>
      <c r="BB55" s="44" t="str">
        <f>Y55&amp;IF(Z55&lt;&gt;0,"-"&amp;Z55,"")&amp;IF(AA55&lt;&gt;0,"-"&amp;AA55,"")&amp;IF(AB55&lt;&gt;0,"/"&amp;AB55,"")&amp;IF(AC55&lt;&gt;0,"-"&amp;AC55,"")&amp;IF(AD55&lt;&gt;0,"-"&amp;AD55,"")</f>
        <v>1919</v>
      </c>
      <c r="BF55" s="49" t="s">
        <v>4882</v>
      </c>
      <c r="BG55" t="s">
        <v>4893</v>
      </c>
      <c r="BH55" s="40" t="s">
        <v>5050</v>
      </c>
      <c r="BI55" t="s">
        <v>39</v>
      </c>
      <c r="BJ55" t="str">
        <f>P55</f>
        <v>Тау-Чилик</v>
      </c>
      <c r="BK55" t="str">
        <f>T55&amp;" N; "&amp;U55&amp;" E"</f>
        <v>43.587542 N; 78.316856 E</v>
      </c>
      <c r="BL55" t="s">
        <v>394</v>
      </c>
      <c r="BM55" s="85" t="s">
        <v>395</v>
      </c>
      <c r="BN55" t="s">
        <v>4895</v>
      </c>
      <c r="BO55">
        <f t="shared" si="8"/>
        <v>4000</v>
      </c>
      <c r="BP55" t="str">
        <f>IF(V55="original",H55,IF(V55="volunteer",C55,"Nekhaeva A.A."))</f>
        <v>Nekhaeva A.A.</v>
      </c>
      <c r="BQ55" t="str">
        <f>IF(V55="original",I55,IF(V55="volunteer",YEAR(A55)&amp;"-"&amp;IF(MONTH(A55)&lt;10,"0"&amp;MONTH(A55),MONTH(A55))&amp;"-"&amp;IF(DAY(A55)&lt;10,"0"&amp;DAY(A55),DAY(A55)),"__2025-05-15"))</f>
        <v>2025-05-11</v>
      </c>
      <c r="BT55" s="49" t="s">
        <v>4766</v>
      </c>
      <c r="BU55" t="s">
        <v>3631</v>
      </c>
      <c r="BV55" t="s">
        <v>3632</v>
      </c>
      <c r="BW55" t="s">
        <v>3633</v>
      </c>
      <c r="BX55" t="s">
        <v>3634</v>
      </c>
      <c r="BY55" s="44" t="s">
        <v>274</v>
      </c>
      <c r="BZ55" t="s">
        <v>347</v>
      </c>
      <c r="CA55" t="s">
        <v>3712</v>
      </c>
      <c r="CB55" s="44" t="s">
        <v>3712</v>
      </c>
      <c r="CC55" t="s">
        <v>3709</v>
      </c>
      <c r="CD55" t="s">
        <v>3712</v>
      </c>
      <c r="CE55" t="s">
        <v>3713</v>
      </c>
      <c r="CF55" t="s">
        <v>3630</v>
      </c>
      <c r="CH55" t="str">
        <f>H55</f>
        <v>Марусик Ю.М., Тарабаев Ч.К., Литовченко А.М.</v>
      </c>
      <c r="CI55">
        <f t="shared" si="0"/>
        <v>1990</v>
      </c>
    </row>
    <row r="56" spans="1:87" x14ac:dyDescent="0.45">
      <c r="A56" s="1">
        <v>45788.312928240739</v>
      </c>
      <c r="B56">
        <v>911269241</v>
      </c>
      <c r="C56" t="s">
        <v>4896</v>
      </c>
      <c r="E56" s="4"/>
      <c r="F56" t="s">
        <v>392</v>
      </c>
      <c r="G56">
        <v>1591</v>
      </c>
      <c r="H56" s="44" t="s">
        <v>279</v>
      </c>
      <c r="I56">
        <v>1990</v>
      </c>
      <c r="J56" t="s">
        <v>280</v>
      </c>
      <c r="K56" t="s">
        <v>281</v>
      </c>
      <c r="L56" t="s">
        <v>282</v>
      </c>
      <c r="M56" t="s">
        <v>39</v>
      </c>
      <c r="N56" t="s">
        <v>359</v>
      </c>
      <c r="O56" t="s">
        <v>396</v>
      </c>
      <c r="P56" t="s">
        <v>397</v>
      </c>
      <c r="Q56" t="str">
        <f t="shared" si="1"/>
        <v>окр. п. Товолевка</v>
      </c>
      <c r="R56" s="85">
        <v>45.427860000000003</v>
      </c>
      <c r="S56" s="85">
        <v>80.330629999999999</v>
      </c>
      <c r="T56" t="s">
        <v>398</v>
      </c>
      <c r="U56" t="s">
        <v>399</v>
      </c>
      <c r="V56" s="54" t="s">
        <v>106</v>
      </c>
      <c r="X56">
        <v>500</v>
      </c>
      <c r="Y56">
        <v>1987</v>
      </c>
      <c r="Z56"/>
      <c r="AA56"/>
      <c r="AB56"/>
      <c r="AC56"/>
      <c r="AD56"/>
      <c r="AF56" t="s">
        <v>377</v>
      </c>
      <c r="AG56" s="61" t="s">
        <v>273</v>
      </c>
      <c r="AH56" t="s">
        <v>274</v>
      </c>
      <c r="AI56" t="s">
        <v>347</v>
      </c>
      <c r="AJ56" t="s">
        <v>400</v>
      </c>
      <c r="AK56" t="b">
        <v>1</v>
      </c>
      <c r="AL56" t="b">
        <v>0</v>
      </c>
      <c r="AO56" s="49" t="s">
        <v>4952</v>
      </c>
      <c r="AP56" s="73"/>
      <c r="AQ56" s="49" t="s">
        <v>4951</v>
      </c>
      <c r="AR56" s="76" t="s">
        <v>5011</v>
      </c>
      <c r="AS56" s="73" t="s">
        <v>5012</v>
      </c>
      <c r="AT56" s="73">
        <f t="shared" si="2"/>
        <v>0</v>
      </c>
      <c r="AW56" s="28" t="s">
        <v>377</v>
      </c>
      <c r="AX56" s="112" t="s">
        <v>5332</v>
      </c>
      <c r="AY56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6" s="49" t="s">
        <v>4903</v>
      </c>
      <c r="BA56" s="44">
        <f t="shared" si="7"/>
        <v>1987</v>
      </c>
      <c r="BB56" s="44" t="str">
        <f>Y56&amp;IF(Z56&lt;&gt;0,"-"&amp;Z56,"")&amp;IF(AA56&lt;&gt;0,"-"&amp;AA56,"")&amp;IF(AB56&lt;&gt;0,"/"&amp;AB56,"")&amp;IF(AC56&lt;&gt;0,"-"&amp;AC56,"")&amp;IF(AD56&lt;&gt;0,"-"&amp;AD56,"")</f>
        <v>1987</v>
      </c>
      <c r="BF56" s="49" t="s">
        <v>4882</v>
      </c>
      <c r="BG56" t="s">
        <v>4893</v>
      </c>
      <c r="BH56" s="40" t="s">
        <v>5050</v>
      </c>
      <c r="BI56" t="s">
        <v>39</v>
      </c>
      <c r="BJ56" t="str">
        <f>N56&amp;", "&amp;O56&amp;", "&amp;P56</f>
        <v>Талды-Курганская обл., Саркандский р-н, окр. п. Товолевка</v>
      </c>
      <c r="BK56" t="str">
        <f>T56&amp;" N; "&amp;U56&amp;" E"</f>
        <v>45.42786 N; 80.33063 E</v>
      </c>
      <c r="BL56" t="s">
        <v>398</v>
      </c>
      <c r="BM56" s="85" t="s">
        <v>399</v>
      </c>
      <c r="BN56" t="s">
        <v>4895</v>
      </c>
      <c r="BO56">
        <f t="shared" si="8"/>
        <v>500</v>
      </c>
      <c r="BP56" t="str">
        <f>IF(V56="original",H56,IF(V56="volunteer",C56,"Nekhaeva A.A."))</f>
        <v>Nekhaeva A.A.</v>
      </c>
      <c r="BQ56" t="str">
        <f>IF(V56="original",I56,IF(V56="volunteer",YEAR(A56)&amp;"-"&amp;IF(MONTH(A56)&lt;10,"0"&amp;MONTH(A56),MONTH(A56))&amp;"-"&amp;IF(DAY(A56)&lt;10,"0"&amp;DAY(A56),DAY(A56)),"__2025-05-15"))</f>
        <v>2025-05-11</v>
      </c>
      <c r="BT56" s="49" t="s">
        <v>4766</v>
      </c>
      <c r="BU56" t="s">
        <v>3631</v>
      </c>
      <c r="BV56" t="s">
        <v>3632</v>
      </c>
      <c r="BW56" t="s">
        <v>3633</v>
      </c>
      <c r="BX56" t="s">
        <v>3634</v>
      </c>
      <c r="BY56" s="44" t="s">
        <v>274</v>
      </c>
      <c r="BZ56" t="s">
        <v>347</v>
      </c>
      <c r="CA56" t="s">
        <v>3714</v>
      </c>
      <c r="CB56" s="44" t="s">
        <v>3714</v>
      </c>
      <c r="CC56" t="s">
        <v>3709</v>
      </c>
      <c r="CD56" t="s">
        <v>3714</v>
      </c>
      <c r="CE56" t="s">
        <v>3715</v>
      </c>
      <c r="CF56" t="s">
        <v>3630</v>
      </c>
      <c r="CH56" t="str">
        <f>H56</f>
        <v>Марусик Ю.М., Тарабаев Ч.К., Литовченко А.М.</v>
      </c>
      <c r="CI56">
        <f t="shared" si="0"/>
        <v>1990</v>
      </c>
    </row>
    <row r="57" spans="1:87" x14ac:dyDescent="0.45">
      <c r="A57" s="1">
        <v>45788.309629629628</v>
      </c>
      <c r="B57">
        <v>911269241</v>
      </c>
      <c r="C57" t="s">
        <v>4896</v>
      </c>
      <c r="E57" s="4"/>
      <c r="F57" t="s">
        <v>392</v>
      </c>
      <c r="G57">
        <v>1591</v>
      </c>
      <c r="H57" s="44" t="s">
        <v>279</v>
      </c>
      <c r="I57">
        <v>1990</v>
      </c>
      <c r="J57" t="s">
        <v>280</v>
      </c>
      <c r="K57" t="s">
        <v>281</v>
      </c>
      <c r="L57" t="s">
        <v>282</v>
      </c>
      <c r="M57" t="s">
        <v>39</v>
      </c>
      <c r="N57" t="s">
        <v>294</v>
      </c>
      <c r="O57" t="s">
        <v>269</v>
      </c>
      <c r="Q57" t="str">
        <f t="shared" si="1"/>
        <v/>
      </c>
      <c r="R57" s="85">
        <v>43.271911000000003</v>
      </c>
      <c r="S57" s="85">
        <v>76.856088</v>
      </c>
      <c r="T57" t="s">
        <v>401</v>
      </c>
      <c r="U57" t="s">
        <v>402</v>
      </c>
      <c r="V57" s="54" t="s">
        <v>106</v>
      </c>
      <c r="X57">
        <v>35000</v>
      </c>
      <c r="Y57">
        <v>1980</v>
      </c>
      <c r="Z57"/>
      <c r="AA57"/>
      <c r="AB57"/>
      <c r="AC57"/>
      <c r="AD57"/>
      <c r="AF57" t="s">
        <v>272</v>
      </c>
      <c r="AG57" s="61" t="s">
        <v>273</v>
      </c>
      <c r="AH57" t="s">
        <v>274</v>
      </c>
      <c r="AI57" t="s">
        <v>347</v>
      </c>
      <c r="AJ57" t="s">
        <v>403</v>
      </c>
      <c r="AK57" t="b">
        <v>1</v>
      </c>
      <c r="AL57" t="b">
        <v>0</v>
      </c>
      <c r="AO57" s="49" t="s">
        <v>4952</v>
      </c>
      <c r="AP57" s="73"/>
      <c r="AQ57" s="49" t="s">
        <v>4951</v>
      </c>
      <c r="AR57" s="76" t="s">
        <v>5011</v>
      </c>
      <c r="AS57" s="73" t="s">
        <v>5012</v>
      </c>
      <c r="AT57" s="73">
        <f t="shared" si="2"/>
        <v>0</v>
      </c>
      <c r="AW57" t="s">
        <v>648</v>
      </c>
      <c r="AX57" s="112" t="s">
        <v>5332</v>
      </c>
      <c r="AY57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7" s="49" t="s">
        <v>4903</v>
      </c>
      <c r="BA57" s="44">
        <f t="shared" si="7"/>
        <v>1980</v>
      </c>
      <c r="BB57" s="44" t="str">
        <f>Y57&amp;IF(Z57&lt;&gt;0,"-"&amp;Z57,"")&amp;IF(AA57&lt;&gt;0,"-"&amp;AA57,"")&amp;IF(AB57&lt;&gt;0,"/"&amp;AB57,"")&amp;IF(AC57&lt;&gt;0,"-"&amp;AC57,"")&amp;IF(AD57&lt;&gt;0,"-"&amp;AD57,"")</f>
        <v>1980</v>
      </c>
      <c r="BF57" s="49" t="s">
        <v>4882</v>
      </c>
      <c r="BG57" t="s">
        <v>4893</v>
      </c>
      <c r="BH57" s="40" t="s">
        <v>5050</v>
      </c>
      <c r="BI57" t="s">
        <v>39</v>
      </c>
      <c r="BJ57" t="str">
        <f>N57&amp;", "&amp;O57</f>
        <v>Алма-Атинская обл., Каскеленский и Талгарский р-ны</v>
      </c>
      <c r="BK57" t="str">
        <f>T57&amp;" N; "&amp;U57&amp;" E"</f>
        <v>43.271911 N; 76.856088 E</v>
      </c>
      <c r="BL57" t="s">
        <v>401</v>
      </c>
      <c r="BM57" s="85" t="s">
        <v>402</v>
      </c>
      <c r="BN57" t="s">
        <v>4895</v>
      </c>
      <c r="BO57">
        <f t="shared" si="8"/>
        <v>35000</v>
      </c>
      <c r="BP57" t="str">
        <f>IF(V57="original",H57,IF(V57="volunteer",C57,"Nekhaeva A.A."))</f>
        <v>Nekhaeva A.A.</v>
      </c>
      <c r="BQ57" t="str">
        <f>IF(V57="original",I57,IF(V57="volunteer",YEAR(A57)&amp;"-"&amp;IF(MONTH(A57)&lt;10,"0"&amp;MONTH(A57),MONTH(A57))&amp;"-"&amp;IF(DAY(A57)&lt;10,"0"&amp;DAY(A57),DAY(A57)),"__2025-05-15"))</f>
        <v>2025-05-11</v>
      </c>
      <c r="BT57" s="49" t="s">
        <v>4766</v>
      </c>
      <c r="BU57" t="s">
        <v>3631</v>
      </c>
      <c r="BV57" t="s">
        <v>3632</v>
      </c>
      <c r="BW57" t="s">
        <v>3633</v>
      </c>
      <c r="BX57" t="s">
        <v>3634</v>
      </c>
      <c r="BY57" s="44" t="s">
        <v>274</v>
      </c>
      <c r="BZ57" t="s">
        <v>347</v>
      </c>
      <c r="CA57" t="s">
        <v>3716</v>
      </c>
      <c r="CB57" s="44" t="s">
        <v>3716</v>
      </c>
      <c r="CC57" t="s">
        <v>4835</v>
      </c>
      <c r="CD57" t="s">
        <v>3716</v>
      </c>
      <c r="CE57" t="s">
        <v>3717</v>
      </c>
      <c r="CF57" t="s">
        <v>3630</v>
      </c>
      <c r="CH57" t="str">
        <f>H57</f>
        <v>Марусик Ю.М., Тарабаев Ч.К., Литовченко А.М.</v>
      </c>
      <c r="CI57">
        <f t="shared" si="0"/>
        <v>1990</v>
      </c>
    </row>
    <row r="58" spans="1:87" x14ac:dyDescent="0.45">
      <c r="A58" s="1">
        <v>45788.306851851863</v>
      </c>
      <c r="B58">
        <v>911269241</v>
      </c>
      <c r="C58" t="s">
        <v>4896</v>
      </c>
      <c r="E58" s="4"/>
      <c r="F58" t="s">
        <v>392</v>
      </c>
      <c r="G58">
        <v>1591</v>
      </c>
      <c r="H58" s="44" t="s">
        <v>279</v>
      </c>
      <c r="I58">
        <v>1990</v>
      </c>
      <c r="J58" t="s">
        <v>280</v>
      </c>
      <c r="K58" t="s">
        <v>281</v>
      </c>
      <c r="L58" t="s">
        <v>282</v>
      </c>
      <c r="M58" t="s">
        <v>39</v>
      </c>
      <c r="N58" t="s">
        <v>294</v>
      </c>
      <c r="O58" t="s">
        <v>269</v>
      </c>
      <c r="Q58" t="str">
        <f t="shared" si="1"/>
        <v/>
      </c>
      <c r="R58" s="85">
        <v>43.251508000000001</v>
      </c>
      <c r="S58" s="85">
        <v>76.690532000000005</v>
      </c>
      <c r="T58" t="s">
        <v>404</v>
      </c>
      <c r="U58" t="s">
        <v>405</v>
      </c>
      <c r="V58" s="54" t="s">
        <v>106</v>
      </c>
      <c r="X58">
        <v>28000</v>
      </c>
      <c r="Y58">
        <v>1980</v>
      </c>
      <c r="Z58"/>
      <c r="AA58"/>
      <c r="AB58"/>
      <c r="AC58"/>
      <c r="AD58"/>
      <c r="AF58" t="s">
        <v>272</v>
      </c>
      <c r="AG58" s="61" t="s">
        <v>273</v>
      </c>
      <c r="AH58" t="s">
        <v>274</v>
      </c>
      <c r="AI58" t="s">
        <v>406</v>
      </c>
      <c r="AJ58" t="s">
        <v>407</v>
      </c>
      <c r="AK58" t="b">
        <v>1</v>
      </c>
      <c r="AL58" t="b">
        <v>0</v>
      </c>
      <c r="AO58" s="49" t="s">
        <v>4952</v>
      </c>
      <c r="AP58" s="73"/>
      <c r="AQ58" s="49" t="s">
        <v>4951</v>
      </c>
      <c r="AR58" s="76" t="s">
        <v>5011</v>
      </c>
      <c r="AS58" s="73" t="s">
        <v>5012</v>
      </c>
      <c r="AT58" s="73">
        <f t="shared" si="2"/>
        <v>0</v>
      </c>
      <c r="AW58" t="s">
        <v>648</v>
      </c>
      <c r="AX58" s="112" t="s">
        <v>5332</v>
      </c>
      <c r="AY58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8" s="49" t="s">
        <v>4903</v>
      </c>
      <c r="BA58" s="44">
        <f t="shared" si="7"/>
        <v>1980</v>
      </c>
      <c r="BB58" s="44" t="str">
        <f>Y58&amp;IF(Z58&lt;&gt;0,"-"&amp;Z58,"")&amp;IF(AA58&lt;&gt;0,"-"&amp;AA58,"")&amp;IF(AB58&lt;&gt;0,"/"&amp;AB58,"")&amp;IF(AC58&lt;&gt;0,"-"&amp;AC58,"")&amp;IF(AD58&lt;&gt;0,"-"&amp;AD58,"")</f>
        <v>1980</v>
      </c>
      <c r="BF58" s="49" t="s">
        <v>4882</v>
      </c>
      <c r="BG58" t="s">
        <v>4893</v>
      </c>
      <c r="BH58" s="40" t="s">
        <v>5050</v>
      </c>
      <c r="BI58" t="s">
        <v>39</v>
      </c>
      <c r="BJ58" t="str">
        <f>N58&amp;", "&amp;O58</f>
        <v>Алма-Атинская обл., Каскеленский и Талгарский р-ны</v>
      </c>
      <c r="BK58" t="str">
        <f>T58&amp;" N; "&amp;U58&amp;" E"</f>
        <v>43.251508 N; 76.690532 E</v>
      </c>
      <c r="BL58" t="s">
        <v>404</v>
      </c>
      <c r="BM58" s="85" t="s">
        <v>405</v>
      </c>
      <c r="BN58" t="s">
        <v>4895</v>
      </c>
      <c r="BO58">
        <f t="shared" si="8"/>
        <v>28000</v>
      </c>
      <c r="BP58" t="str">
        <f>IF(V58="original",H58,IF(V58="volunteer",C58,"Nekhaeva A.A."))</f>
        <v>Nekhaeva A.A.</v>
      </c>
      <c r="BQ58" t="str">
        <f>IF(V58="original",I58,IF(V58="volunteer",YEAR(A58)&amp;"-"&amp;IF(MONTH(A58)&lt;10,"0"&amp;MONTH(A58),MONTH(A58))&amp;"-"&amp;IF(DAY(A58)&lt;10,"0"&amp;DAY(A58),DAY(A58)),"__2025-05-15"))</f>
        <v>2025-05-11</v>
      </c>
      <c r="BT58" s="49" t="s">
        <v>4766</v>
      </c>
      <c r="BU58" t="s">
        <v>3631</v>
      </c>
      <c r="BV58" t="s">
        <v>3632</v>
      </c>
      <c r="BW58" t="s">
        <v>3633</v>
      </c>
      <c r="BX58" t="s">
        <v>3634</v>
      </c>
      <c r="BY58" s="44" t="s">
        <v>274</v>
      </c>
      <c r="BZ58" t="s">
        <v>406</v>
      </c>
      <c r="CA58" t="s">
        <v>3718</v>
      </c>
      <c r="CB58" s="44" t="s">
        <v>3718</v>
      </c>
      <c r="CC58" t="s">
        <v>4834</v>
      </c>
      <c r="CD58" t="s">
        <v>3718</v>
      </c>
      <c r="CE58" t="s">
        <v>3719</v>
      </c>
      <c r="CF58" t="s">
        <v>3630</v>
      </c>
      <c r="CH58" t="str">
        <f>H58</f>
        <v>Марусик Ю.М., Тарабаев Ч.К., Литовченко А.М.</v>
      </c>
      <c r="CI58">
        <f t="shared" si="0"/>
        <v>1990</v>
      </c>
    </row>
    <row r="59" spans="1:87" x14ac:dyDescent="0.45">
      <c r="A59" s="1">
        <v>45788.298518518517</v>
      </c>
      <c r="B59">
        <v>911269241</v>
      </c>
      <c r="C59" t="s">
        <v>4896</v>
      </c>
      <c r="E59" s="4"/>
      <c r="F59" t="s">
        <v>392</v>
      </c>
      <c r="G59">
        <v>1591</v>
      </c>
      <c r="H59" s="44" t="s">
        <v>279</v>
      </c>
      <c r="I59">
        <v>1990</v>
      </c>
      <c r="J59" t="s">
        <v>280</v>
      </c>
      <c r="K59" t="s">
        <v>281</v>
      </c>
      <c r="L59" t="s">
        <v>282</v>
      </c>
      <c r="M59" t="s">
        <v>39</v>
      </c>
      <c r="N59" t="s">
        <v>294</v>
      </c>
      <c r="O59" t="s">
        <v>269</v>
      </c>
      <c r="Q59" t="str">
        <f t="shared" si="1"/>
        <v/>
      </c>
      <c r="R59" s="85">
        <v>43.236924999999999</v>
      </c>
      <c r="S59" s="85">
        <v>76.743036000000004</v>
      </c>
      <c r="T59" t="s">
        <v>408</v>
      </c>
      <c r="U59" t="s">
        <v>409</v>
      </c>
      <c r="V59" s="54" t="s">
        <v>106</v>
      </c>
      <c r="X59">
        <v>35000</v>
      </c>
      <c r="Y59">
        <v>1980</v>
      </c>
      <c r="Z59"/>
      <c r="AA59"/>
      <c r="AB59"/>
      <c r="AC59"/>
      <c r="AD59"/>
      <c r="AF59" t="s">
        <v>272</v>
      </c>
      <c r="AG59" s="61" t="s">
        <v>273</v>
      </c>
      <c r="AH59" t="s">
        <v>274</v>
      </c>
      <c r="AI59" t="s">
        <v>410</v>
      </c>
      <c r="AJ59" t="s">
        <v>411</v>
      </c>
      <c r="AK59" t="b">
        <v>1</v>
      </c>
      <c r="AL59" t="b">
        <v>0</v>
      </c>
      <c r="AO59" s="49" t="s">
        <v>4952</v>
      </c>
      <c r="AP59" s="73"/>
      <c r="AQ59" s="49" t="s">
        <v>4951</v>
      </c>
      <c r="AR59" s="76" t="s">
        <v>5011</v>
      </c>
      <c r="AS59" s="73" t="s">
        <v>5012</v>
      </c>
      <c r="AT59" s="73">
        <f t="shared" si="2"/>
        <v>0</v>
      </c>
      <c r="AW59" t="s">
        <v>648</v>
      </c>
      <c r="AX59" s="112" t="s">
        <v>5332</v>
      </c>
      <c r="AY59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59" s="49" t="s">
        <v>4903</v>
      </c>
      <c r="BA59" s="44">
        <f t="shared" si="7"/>
        <v>1980</v>
      </c>
      <c r="BB59" s="44" t="str">
        <f>Y59&amp;IF(Z59&lt;&gt;0,"-"&amp;Z59,"")&amp;IF(AA59&lt;&gt;0,"-"&amp;AA59,"")&amp;IF(AB59&lt;&gt;0,"/"&amp;AB59,"")&amp;IF(AC59&lt;&gt;0,"-"&amp;AC59,"")&amp;IF(AD59&lt;&gt;0,"-"&amp;AD59,"")</f>
        <v>1980</v>
      </c>
      <c r="BF59" s="49" t="s">
        <v>4882</v>
      </c>
      <c r="BG59" t="s">
        <v>4893</v>
      </c>
      <c r="BH59" s="40" t="s">
        <v>5050</v>
      </c>
      <c r="BI59" t="s">
        <v>39</v>
      </c>
      <c r="BJ59" t="str">
        <f>N59&amp;", "&amp;O59</f>
        <v>Алма-Атинская обл., Каскеленский и Талгарский р-ны</v>
      </c>
      <c r="BK59" t="str">
        <f>T59&amp;" N; "&amp;U59&amp;" E"</f>
        <v>43.236925 N; 76.743036 E</v>
      </c>
      <c r="BL59" t="s">
        <v>408</v>
      </c>
      <c r="BM59" s="85" t="s">
        <v>409</v>
      </c>
      <c r="BN59" t="s">
        <v>4895</v>
      </c>
      <c r="BO59">
        <f t="shared" si="8"/>
        <v>35000</v>
      </c>
      <c r="BP59" t="str">
        <f>IF(V59="original",H59,IF(V59="volunteer",C59,"Nekhaeva A.A."))</f>
        <v>Nekhaeva A.A.</v>
      </c>
      <c r="BQ59" t="str">
        <f>IF(V59="original",I59,IF(V59="volunteer",YEAR(A59)&amp;"-"&amp;IF(MONTH(A59)&lt;10,"0"&amp;MONTH(A59),MONTH(A59))&amp;"-"&amp;IF(DAY(A59)&lt;10,"0"&amp;DAY(A59),DAY(A59)),"__2025-05-15"))</f>
        <v>2025-05-11</v>
      </c>
      <c r="BT59" s="49" t="s">
        <v>4766</v>
      </c>
      <c r="BU59" t="s">
        <v>3631</v>
      </c>
      <c r="BV59" t="s">
        <v>3632</v>
      </c>
      <c r="BW59" t="s">
        <v>3633</v>
      </c>
      <c r="BX59" t="s">
        <v>3634</v>
      </c>
      <c r="BY59" s="44" t="s">
        <v>274</v>
      </c>
      <c r="BZ59" t="s">
        <v>410</v>
      </c>
      <c r="CA59" t="s">
        <v>3721</v>
      </c>
      <c r="CB59" s="44" t="s">
        <v>3721</v>
      </c>
      <c r="CC59" t="s">
        <v>4859</v>
      </c>
      <c r="CD59" t="s">
        <v>3721</v>
      </c>
      <c r="CE59" t="s">
        <v>3722</v>
      </c>
      <c r="CF59" t="s">
        <v>3630</v>
      </c>
      <c r="CH59" t="str">
        <f>H59</f>
        <v>Марусик Ю.М., Тарабаев Ч.К., Литовченко А.М.</v>
      </c>
      <c r="CI59">
        <f t="shared" si="0"/>
        <v>1990</v>
      </c>
    </row>
    <row r="60" spans="1:87" x14ac:dyDescent="0.45">
      <c r="A60" s="1">
        <v>45788.295462962968</v>
      </c>
      <c r="B60">
        <v>911269241</v>
      </c>
      <c r="C60" t="s">
        <v>4896</v>
      </c>
      <c r="E60" s="4"/>
      <c r="F60" t="s">
        <v>392</v>
      </c>
      <c r="G60">
        <v>1591</v>
      </c>
      <c r="H60" s="44" t="s">
        <v>279</v>
      </c>
      <c r="I60">
        <v>1990</v>
      </c>
      <c r="J60" t="s">
        <v>280</v>
      </c>
      <c r="K60" t="s">
        <v>281</v>
      </c>
      <c r="L60" t="s">
        <v>282</v>
      </c>
      <c r="M60" t="s">
        <v>39</v>
      </c>
      <c r="N60" t="s">
        <v>294</v>
      </c>
      <c r="O60" t="s">
        <v>368</v>
      </c>
      <c r="Q60" t="str">
        <f t="shared" si="1"/>
        <v/>
      </c>
      <c r="R60" s="85">
        <v>43.315758000000002</v>
      </c>
      <c r="S60" s="85">
        <v>77.191940000000002</v>
      </c>
      <c r="T60" t="s">
        <v>412</v>
      </c>
      <c r="U60" t="s">
        <v>413</v>
      </c>
      <c r="V60" s="54" t="s">
        <v>106</v>
      </c>
      <c r="X60">
        <v>10000</v>
      </c>
      <c r="Y60">
        <v>1983</v>
      </c>
      <c r="Z60"/>
      <c r="AA60"/>
      <c r="AB60"/>
      <c r="AC60"/>
      <c r="AD60"/>
      <c r="AF60" t="s">
        <v>414</v>
      </c>
      <c r="AG60" s="61" t="s">
        <v>273</v>
      </c>
      <c r="AH60" t="s">
        <v>274</v>
      </c>
      <c r="AI60" t="s">
        <v>410</v>
      </c>
      <c r="AJ60" t="s">
        <v>415</v>
      </c>
      <c r="AK60" t="b">
        <v>1</v>
      </c>
      <c r="AL60" t="b">
        <v>0</v>
      </c>
      <c r="AO60" s="49" t="s">
        <v>4952</v>
      </c>
      <c r="AP60" s="73"/>
      <c r="AQ60" s="49" t="s">
        <v>4951</v>
      </c>
      <c r="AR60" s="76" t="s">
        <v>5011</v>
      </c>
      <c r="AS60" s="73" t="s">
        <v>5012</v>
      </c>
      <c r="AT60" s="73">
        <f t="shared" si="2"/>
        <v>0</v>
      </c>
      <c r="AW60" t="s">
        <v>698</v>
      </c>
      <c r="AX60" s="112" t="s">
        <v>5332</v>
      </c>
      <c r="AY60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0" s="49" t="s">
        <v>4903</v>
      </c>
      <c r="BA60" s="44">
        <f t="shared" si="7"/>
        <v>1983</v>
      </c>
      <c r="BB60" s="44" t="str">
        <f>Y60&amp;IF(Z60&lt;&gt;0,"-"&amp;Z60,"")&amp;IF(AA60&lt;&gt;0,"-"&amp;AA60,"")&amp;IF(AB60&lt;&gt;0,"/"&amp;AB60,"")&amp;IF(AC60&lt;&gt;0,"-"&amp;AC60,"")&amp;IF(AD60&lt;&gt;0,"-"&amp;AD60,"")</f>
        <v>1983</v>
      </c>
      <c r="BF60" s="49" t="s">
        <v>4882</v>
      </c>
      <c r="BG60" t="s">
        <v>4893</v>
      </c>
      <c r="BH60" s="40" t="s">
        <v>5050</v>
      </c>
      <c r="BI60" t="s">
        <v>39</v>
      </c>
      <c r="BJ60" t="str">
        <f>N60&amp;", "&amp;O60</f>
        <v>Алма-Атинская обл., Талгарский р-н</v>
      </c>
      <c r="BK60" t="str">
        <f>T60&amp;" N; "&amp;U60&amp;" E"</f>
        <v>43.315758 N; 77.19194 E</v>
      </c>
      <c r="BL60" t="s">
        <v>412</v>
      </c>
      <c r="BM60" s="85" t="s">
        <v>413</v>
      </c>
      <c r="BN60" t="s">
        <v>4895</v>
      </c>
      <c r="BO60">
        <f t="shared" si="8"/>
        <v>10000</v>
      </c>
      <c r="BP60" t="str">
        <f>IF(V60="original",H60,IF(V60="volunteer",C60,"Nekhaeva A.A."))</f>
        <v>Nekhaeva A.A.</v>
      </c>
      <c r="BQ60" t="str">
        <f>IF(V60="original",I60,IF(V60="volunteer",YEAR(A60)&amp;"-"&amp;IF(MONTH(A60)&lt;10,"0"&amp;MONTH(A60),MONTH(A60))&amp;"-"&amp;IF(DAY(A60)&lt;10,"0"&amp;DAY(A60),DAY(A60)),"__2025-05-15"))</f>
        <v>2025-05-11</v>
      </c>
      <c r="BT60" s="49" t="s">
        <v>4766</v>
      </c>
      <c r="BU60" t="s">
        <v>3631</v>
      </c>
      <c r="BV60" t="s">
        <v>3632</v>
      </c>
      <c r="BW60" t="s">
        <v>3633</v>
      </c>
      <c r="BX60" t="s">
        <v>3634</v>
      </c>
      <c r="BY60" s="44" t="s">
        <v>274</v>
      </c>
      <c r="BZ60" t="s">
        <v>410</v>
      </c>
      <c r="CA60" t="s">
        <v>3723</v>
      </c>
      <c r="CB60" s="44" t="s">
        <v>3723</v>
      </c>
      <c r="CC60" t="s">
        <v>4811</v>
      </c>
      <c r="CD60" t="s">
        <v>3723</v>
      </c>
      <c r="CE60" t="s">
        <v>3724</v>
      </c>
      <c r="CF60" t="s">
        <v>3630</v>
      </c>
      <c r="CH60" t="str">
        <f>H60</f>
        <v>Марусик Ю.М., Тарабаев Ч.К., Литовченко А.М.</v>
      </c>
      <c r="CI60">
        <f t="shared" si="0"/>
        <v>1990</v>
      </c>
    </row>
    <row r="61" spans="1:87" x14ac:dyDescent="0.45">
      <c r="A61" s="1">
        <v>45788.293287037042</v>
      </c>
      <c r="B61">
        <v>911269241</v>
      </c>
      <c r="C61" t="s">
        <v>4896</v>
      </c>
      <c r="E61" s="4"/>
      <c r="F61" t="s">
        <v>392</v>
      </c>
      <c r="G61">
        <v>1591</v>
      </c>
      <c r="H61" s="44" t="s">
        <v>279</v>
      </c>
      <c r="I61">
        <v>1990</v>
      </c>
      <c r="J61" t="s">
        <v>280</v>
      </c>
      <c r="K61" t="s">
        <v>281</v>
      </c>
      <c r="L61" t="s">
        <v>282</v>
      </c>
      <c r="M61" t="s">
        <v>39</v>
      </c>
      <c r="P61" t="s">
        <v>416</v>
      </c>
      <c r="Q61" t="str">
        <f t="shared" si="1"/>
        <v>Юго-Восточный Казахстан, река Джингильда</v>
      </c>
      <c r="R61" s="85" t="str">
        <f>T61</f>
        <v>44.069569</v>
      </c>
      <c r="S61" s="85" t="str">
        <f>U61</f>
        <v>77.489814</v>
      </c>
      <c r="T61" t="s">
        <v>3603</v>
      </c>
      <c r="U61" t="s">
        <v>3604</v>
      </c>
      <c r="V61" s="54" t="s">
        <v>106</v>
      </c>
      <c r="X61">
        <v>5000</v>
      </c>
      <c r="Y61">
        <v>1929</v>
      </c>
      <c r="Z61"/>
      <c r="AA61"/>
      <c r="AB61"/>
      <c r="AC61"/>
      <c r="AD61"/>
      <c r="AF61" t="s">
        <v>417</v>
      </c>
      <c r="AG61" s="61" t="s">
        <v>378</v>
      </c>
      <c r="AH61" t="s">
        <v>274</v>
      </c>
      <c r="AI61" t="s">
        <v>418</v>
      </c>
      <c r="AJ61" t="s">
        <v>419</v>
      </c>
      <c r="AK61" t="b">
        <v>1</v>
      </c>
      <c r="AL61" t="b">
        <v>0</v>
      </c>
      <c r="AO61" s="49" t="s">
        <v>4952</v>
      </c>
      <c r="AP61" s="73"/>
      <c r="AQ61" s="49" t="s">
        <v>4951</v>
      </c>
      <c r="AR61" s="76" t="s">
        <v>5011</v>
      </c>
      <c r="AS61" s="73" t="s">
        <v>5012</v>
      </c>
      <c r="AT61" s="73">
        <f t="shared" si="2"/>
        <v>0</v>
      </c>
      <c r="AW61" s="28" t="s">
        <v>417</v>
      </c>
      <c r="AX61" s="112" t="s">
        <v>5332</v>
      </c>
      <c r="AY61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1" s="49" t="s">
        <v>4903</v>
      </c>
      <c r="BA61" s="44">
        <f t="shared" si="7"/>
        <v>1929</v>
      </c>
      <c r="BB61" s="44" t="str">
        <f>Y61&amp;IF(Z61&lt;&gt;0,"-"&amp;Z61,"")&amp;IF(AA61&lt;&gt;0,"-"&amp;AA61,"")&amp;IF(AB61&lt;&gt;0,"/"&amp;AB61,"")&amp;IF(AC61&lt;&gt;0,"-"&amp;AC61,"")&amp;IF(AD61&lt;&gt;0,"-"&amp;AD61,"")</f>
        <v>1929</v>
      </c>
      <c r="BF61" s="49" t="s">
        <v>4882</v>
      </c>
      <c r="BG61" t="s">
        <v>4893</v>
      </c>
      <c r="BH61" s="40" t="s">
        <v>5050</v>
      </c>
      <c r="BI61" t="s">
        <v>39</v>
      </c>
      <c r="BJ61" t="str">
        <f t="shared" ref="BJ61:BJ63" si="11">P61</f>
        <v>Юго-Восточный Казахстан, река Джингильда</v>
      </c>
      <c r="BK61" t="str">
        <f>T61&amp;" N; "&amp;U61&amp;" E"</f>
        <v>44.069569 N; 77.489814 E</v>
      </c>
      <c r="BL61" t="s">
        <v>3603</v>
      </c>
      <c r="BM61" s="85" t="s">
        <v>3604</v>
      </c>
      <c r="BN61" t="s">
        <v>4895</v>
      </c>
      <c r="BO61">
        <f t="shared" si="8"/>
        <v>5000</v>
      </c>
      <c r="BP61" t="str">
        <f>IF(V61="original",H61,IF(V61="volunteer",C61,"Nekhaeva A.A."))</f>
        <v>Nekhaeva A.A.</v>
      </c>
      <c r="BQ61" t="str">
        <f>IF(V61="original",I61,IF(V61="volunteer",YEAR(A61)&amp;"-"&amp;IF(MONTH(A61)&lt;10,"0"&amp;MONTH(A61),MONTH(A61))&amp;"-"&amp;IF(DAY(A61)&lt;10,"0"&amp;DAY(A61),DAY(A61)),"__2025-05-15"))</f>
        <v>2025-05-11</v>
      </c>
      <c r="BT61" s="49" t="s">
        <v>4766</v>
      </c>
      <c r="BU61" t="s">
        <v>3631</v>
      </c>
      <c r="BV61" t="s">
        <v>3632</v>
      </c>
      <c r="BW61" t="s">
        <v>3633</v>
      </c>
      <c r="BX61" t="s">
        <v>3634</v>
      </c>
      <c r="BY61" s="44" t="s">
        <v>274</v>
      </c>
      <c r="BZ61" t="s">
        <v>418</v>
      </c>
      <c r="CA61" t="s">
        <v>3726</v>
      </c>
      <c r="CB61" s="44" t="s">
        <v>3726</v>
      </c>
      <c r="CC61" t="s">
        <v>4825</v>
      </c>
      <c r="CD61" t="s">
        <v>3726</v>
      </c>
      <c r="CE61" t="s">
        <v>3727</v>
      </c>
      <c r="CF61" t="s">
        <v>3630</v>
      </c>
      <c r="CH61" t="str">
        <f>H61</f>
        <v>Марусик Ю.М., Тарабаев Ч.К., Литовченко А.М.</v>
      </c>
      <c r="CI61">
        <f t="shared" si="0"/>
        <v>1990</v>
      </c>
    </row>
    <row r="62" spans="1:87" x14ac:dyDescent="0.45">
      <c r="A62" s="1">
        <v>45788.288020833337</v>
      </c>
      <c r="B62">
        <v>911269241</v>
      </c>
      <c r="C62" t="s">
        <v>4896</v>
      </c>
      <c r="E62" s="4"/>
      <c r="F62" t="s">
        <v>392</v>
      </c>
      <c r="G62">
        <v>1591</v>
      </c>
      <c r="H62" s="44" t="s">
        <v>279</v>
      </c>
      <c r="I62">
        <v>1990</v>
      </c>
      <c r="J62" t="s">
        <v>280</v>
      </c>
      <c r="K62" t="s">
        <v>281</v>
      </c>
      <c r="L62" t="s">
        <v>282</v>
      </c>
      <c r="M62" t="s">
        <v>39</v>
      </c>
      <c r="P62" t="s">
        <v>420</v>
      </c>
      <c r="Q62" t="str">
        <f t="shared" si="1"/>
        <v>Детский Приют</v>
      </c>
      <c r="V62" s="54" t="s">
        <v>119</v>
      </c>
      <c r="Y62">
        <v>1915</v>
      </c>
      <c r="Z62"/>
      <c r="AA62"/>
      <c r="AB62"/>
      <c r="AC62"/>
      <c r="AD62"/>
      <c r="AF62" t="s">
        <v>421</v>
      </c>
      <c r="AG62" s="61" t="s">
        <v>378</v>
      </c>
      <c r="AH62" t="s">
        <v>274</v>
      </c>
      <c r="AI62" t="s">
        <v>418</v>
      </c>
      <c r="AJ62" t="s">
        <v>419</v>
      </c>
      <c r="AK62" t="b">
        <v>1</v>
      </c>
      <c r="AL62" t="b">
        <v>0</v>
      </c>
      <c r="AO62" s="49" t="s">
        <v>4952</v>
      </c>
      <c r="AP62" s="73"/>
      <c r="AQ62" s="49" t="s">
        <v>4951</v>
      </c>
      <c r="AR62" s="76" t="s">
        <v>5011</v>
      </c>
      <c r="AS62" s="73" t="s">
        <v>5012</v>
      </c>
      <c r="AT62" s="73">
        <f t="shared" si="2"/>
        <v>0</v>
      </c>
      <c r="AW62" t="s">
        <v>5044</v>
      </c>
      <c r="AX62" s="112" t="s">
        <v>5332</v>
      </c>
      <c r="AY62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2" s="49" t="s">
        <v>4903</v>
      </c>
      <c r="BA62" s="44">
        <f t="shared" si="7"/>
        <v>1915</v>
      </c>
      <c r="BB62" s="44" t="str">
        <f>Y62&amp;IF(Z62&lt;&gt;0,"-"&amp;Z62,"")&amp;IF(AA62&lt;&gt;0,"-"&amp;AA62,"")&amp;IF(AB62&lt;&gt;0,"/"&amp;AB62,"")&amp;IF(AC62&lt;&gt;0,"-"&amp;AC62,"")&amp;IF(AD62&lt;&gt;0,"-"&amp;AD62,"")</f>
        <v>1915</v>
      </c>
      <c r="BF62" s="49" t="s">
        <v>4882</v>
      </c>
      <c r="BG62" t="s">
        <v>4893</v>
      </c>
      <c r="BH62" s="40" t="s">
        <v>5050</v>
      </c>
      <c r="BI62" t="s">
        <v>39</v>
      </c>
      <c r="BJ62" t="str">
        <f t="shared" si="11"/>
        <v>Детский Приют</v>
      </c>
      <c r="BT62" s="49" t="s">
        <v>4766</v>
      </c>
      <c r="BU62" t="s">
        <v>3631</v>
      </c>
      <c r="BV62" t="s">
        <v>3632</v>
      </c>
      <c r="BW62" t="s">
        <v>3633</v>
      </c>
      <c r="BX62" t="s">
        <v>3634</v>
      </c>
      <c r="BY62" s="44" t="s">
        <v>274</v>
      </c>
      <c r="BZ62" t="s">
        <v>418</v>
      </c>
      <c r="CA62" t="s">
        <v>3726</v>
      </c>
      <c r="CB62" s="44" t="s">
        <v>3726</v>
      </c>
      <c r="CC62" t="s">
        <v>4825</v>
      </c>
      <c r="CD62" t="s">
        <v>3726</v>
      </c>
      <c r="CE62" t="s">
        <v>3727</v>
      </c>
      <c r="CF62" t="s">
        <v>3630</v>
      </c>
      <c r="CH62" t="str">
        <f>H62</f>
        <v>Марусик Ю.М., Тарабаев Ч.К., Литовченко А.М.</v>
      </c>
      <c r="CI62">
        <f t="shared" si="0"/>
        <v>1990</v>
      </c>
    </row>
    <row r="63" spans="1:87" x14ac:dyDescent="0.45">
      <c r="A63" s="1">
        <v>45788.287083333329</v>
      </c>
      <c r="B63">
        <v>911269241</v>
      </c>
      <c r="C63" t="s">
        <v>4896</v>
      </c>
      <c r="E63" s="4"/>
      <c r="F63" t="s">
        <v>392</v>
      </c>
      <c r="G63">
        <v>1591</v>
      </c>
      <c r="H63" s="44" t="s">
        <v>279</v>
      </c>
      <c r="I63">
        <v>1990</v>
      </c>
      <c r="J63" t="s">
        <v>280</v>
      </c>
      <c r="K63" t="s">
        <v>281</v>
      </c>
      <c r="L63" t="s">
        <v>282</v>
      </c>
      <c r="M63" t="s">
        <v>39</v>
      </c>
      <c r="P63" t="s">
        <v>422</v>
      </c>
      <c r="Q63" t="str">
        <f t="shared" si="1"/>
        <v>Семиречье, ур. Копальское</v>
      </c>
      <c r="R63" s="85">
        <v>45.129469</v>
      </c>
      <c r="S63" s="85">
        <v>79.042196000000004</v>
      </c>
      <c r="T63" t="s">
        <v>423</v>
      </c>
      <c r="U63" t="s">
        <v>424</v>
      </c>
      <c r="V63" s="54" t="s">
        <v>106</v>
      </c>
      <c r="X63">
        <v>1100</v>
      </c>
      <c r="Y63">
        <v>1907</v>
      </c>
      <c r="Z63"/>
      <c r="AA63"/>
      <c r="AB63"/>
      <c r="AC63"/>
      <c r="AD63"/>
      <c r="AF63" t="s">
        <v>425</v>
      </c>
      <c r="AG63" s="61" t="s">
        <v>378</v>
      </c>
      <c r="AH63" t="s">
        <v>274</v>
      </c>
      <c r="AI63" t="s">
        <v>418</v>
      </c>
      <c r="AJ63" t="s">
        <v>419</v>
      </c>
      <c r="AK63" t="b">
        <v>1</v>
      </c>
      <c r="AL63" t="b">
        <v>0</v>
      </c>
      <c r="AO63" s="49" t="s">
        <v>4952</v>
      </c>
      <c r="AP63" s="73"/>
      <c r="AQ63" s="49" t="s">
        <v>4951</v>
      </c>
      <c r="AR63" s="76" t="s">
        <v>5011</v>
      </c>
      <c r="AS63" s="73" t="s">
        <v>5012</v>
      </c>
      <c r="AT63" s="73">
        <f t="shared" si="2"/>
        <v>0</v>
      </c>
      <c r="AW63" s="28" t="s">
        <v>425</v>
      </c>
      <c r="AX63" s="112" t="s">
        <v>5332</v>
      </c>
      <c r="AY63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3" s="49" t="s">
        <v>4903</v>
      </c>
      <c r="BA63" s="44">
        <f t="shared" si="7"/>
        <v>1907</v>
      </c>
      <c r="BB63" s="44" t="str">
        <f>Y63&amp;IF(Z63&lt;&gt;0,"-"&amp;Z63,"")&amp;IF(AA63&lt;&gt;0,"-"&amp;AA63,"")&amp;IF(AB63&lt;&gt;0,"/"&amp;AB63,"")&amp;IF(AC63&lt;&gt;0,"-"&amp;AC63,"")&amp;IF(AD63&lt;&gt;0,"-"&amp;AD63,"")</f>
        <v>1907</v>
      </c>
      <c r="BF63" s="49" t="s">
        <v>4882</v>
      </c>
      <c r="BG63" t="s">
        <v>4893</v>
      </c>
      <c r="BH63" s="40" t="s">
        <v>5050</v>
      </c>
      <c r="BI63" t="s">
        <v>39</v>
      </c>
      <c r="BJ63" t="str">
        <f t="shared" si="11"/>
        <v>Семиречье, ур. Копальское</v>
      </c>
      <c r="BK63" t="str">
        <f>T63&amp;" N; "&amp;U63&amp;" E"</f>
        <v>45.129469 N; 79.042196 E</v>
      </c>
      <c r="BL63" t="s">
        <v>423</v>
      </c>
      <c r="BM63" s="85" t="s">
        <v>424</v>
      </c>
      <c r="BN63" t="s">
        <v>4895</v>
      </c>
      <c r="BO63">
        <f>X63</f>
        <v>1100</v>
      </c>
      <c r="BP63" t="str">
        <f>IF(V63="original",H63,IF(V63="volunteer",C63,"Nekhaeva A.A."))</f>
        <v>Nekhaeva A.A.</v>
      </c>
      <c r="BQ63" t="str">
        <f>IF(V63="original",I63,IF(V63="volunteer",YEAR(A63)&amp;"-"&amp;IF(MONTH(A63)&lt;10,"0"&amp;MONTH(A63),MONTH(A63))&amp;"-"&amp;IF(DAY(A63)&lt;10,"0"&amp;DAY(A63),DAY(A63)),"__2025-05-15"))</f>
        <v>2025-05-11</v>
      </c>
      <c r="BT63" s="49" t="s">
        <v>4766</v>
      </c>
      <c r="BU63" t="s">
        <v>3631</v>
      </c>
      <c r="BV63" t="s">
        <v>3632</v>
      </c>
      <c r="BW63" t="s">
        <v>3633</v>
      </c>
      <c r="BX63" t="s">
        <v>3634</v>
      </c>
      <c r="BY63" s="44" t="s">
        <v>274</v>
      </c>
      <c r="BZ63" t="s">
        <v>418</v>
      </c>
      <c r="CA63" t="s">
        <v>3726</v>
      </c>
      <c r="CB63" s="44" t="s">
        <v>3726</v>
      </c>
      <c r="CC63" t="s">
        <v>4825</v>
      </c>
      <c r="CD63" t="s">
        <v>3726</v>
      </c>
      <c r="CE63" t="s">
        <v>3727</v>
      </c>
      <c r="CF63" t="s">
        <v>3630</v>
      </c>
      <c r="CH63" t="str">
        <f>H63</f>
        <v>Марусик Ю.М., Тарабаев Ч.К., Литовченко А.М.</v>
      </c>
      <c r="CI63">
        <f t="shared" si="0"/>
        <v>1990</v>
      </c>
    </row>
    <row r="64" spans="1:87" x14ac:dyDescent="0.45">
      <c r="A64" s="1">
        <v>45788.283449074079</v>
      </c>
      <c r="B64">
        <v>911269241</v>
      </c>
      <c r="C64" t="s">
        <v>4896</v>
      </c>
      <c r="E64" s="4"/>
      <c r="F64" t="s">
        <v>392</v>
      </c>
      <c r="G64">
        <v>1591</v>
      </c>
      <c r="H64" s="44" t="s">
        <v>279</v>
      </c>
      <c r="I64">
        <v>1990</v>
      </c>
      <c r="J64" t="s">
        <v>280</v>
      </c>
      <c r="K64" t="s">
        <v>281</v>
      </c>
      <c r="L64" t="s">
        <v>282</v>
      </c>
      <c r="M64" t="s">
        <v>39</v>
      </c>
      <c r="N64" t="s">
        <v>294</v>
      </c>
      <c r="O64" t="s">
        <v>326</v>
      </c>
      <c r="Q64" t="str">
        <f t="shared" si="1"/>
        <v/>
      </c>
      <c r="R64" s="85">
        <v>43.219844000000002</v>
      </c>
      <c r="S64" s="85">
        <v>76.878144000000006</v>
      </c>
      <c r="T64" t="s">
        <v>426</v>
      </c>
      <c r="U64" t="s">
        <v>427</v>
      </c>
      <c r="V64" s="54" t="s">
        <v>106</v>
      </c>
      <c r="X64">
        <v>8000</v>
      </c>
      <c r="Y64">
        <v>1991</v>
      </c>
      <c r="Z64"/>
      <c r="AA64"/>
      <c r="AB64"/>
      <c r="AC64"/>
      <c r="AD64"/>
      <c r="AF64" t="s">
        <v>428</v>
      </c>
      <c r="AG64" s="61" t="s">
        <v>378</v>
      </c>
      <c r="AH64" t="s">
        <v>274</v>
      </c>
      <c r="AI64" t="s">
        <v>418</v>
      </c>
      <c r="AJ64" t="s">
        <v>419</v>
      </c>
      <c r="AK64" t="b">
        <v>1</v>
      </c>
      <c r="AL64" t="b">
        <v>0</v>
      </c>
      <c r="AO64" s="49" t="s">
        <v>4952</v>
      </c>
      <c r="AP64" s="73"/>
      <c r="AQ64" s="49" t="s">
        <v>4951</v>
      </c>
      <c r="AR64" s="76" t="s">
        <v>5011</v>
      </c>
      <c r="AS64" s="73" t="s">
        <v>5012</v>
      </c>
      <c r="AT64" s="73">
        <f t="shared" si="2"/>
        <v>0</v>
      </c>
      <c r="AW64" s="28" t="s">
        <v>428</v>
      </c>
      <c r="AX64" s="112" t="s">
        <v>5332</v>
      </c>
      <c r="AY64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4" s="49" t="s">
        <v>4903</v>
      </c>
      <c r="BA64" s="44">
        <f t="shared" si="7"/>
        <v>1991</v>
      </c>
      <c r="BB64" s="44" t="str">
        <f>Y64&amp;IF(Z64&lt;&gt;0,"-"&amp;Z64,"")&amp;IF(AA64&lt;&gt;0,"-"&amp;AA64,"")&amp;IF(AB64&lt;&gt;0,"/"&amp;AB64,"")&amp;IF(AC64&lt;&gt;0,"-"&amp;AC64,"")&amp;IF(AD64&lt;&gt;0,"-"&amp;AD64,"")</f>
        <v>1991</v>
      </c>
      <c r="BF64" s="49" t="s">
        <v>4882</v>
      </c>
      <c r="BG64" t="s">
        <v>4893</v>
      </c>
      <c r="BH64" s="40" t="s">
        <v>5050</v>
      </c>
      <c r="BI64" t="s">
        <v>39</v>
      </c>
      <c r="BJ64" t="str">
        <f>N64&amp;", "&amp;O64</f>
        <v>Алма-Атинская обл., окр. г. Алма-Аты</v>
      </c>
      <c r="BK64" t="str">
        <f>T64&amp;" N; "&amp;U64&amp;" E"</f>
        <v>43.219844 N; 76.878144 E</v>
      </c>
      <c r="BL64" t="s">
        <v>426</v>
      </c>
      <c r="BM64" s="85" t="s">
        <v>427</v>
      </c>
      <c r="BN64" t="s">
        <v>4895</v>
      </c>
      <c r="BO64">
        <f>X64</f>
        <v>8000</v>
      </c>
      <c r="BP64" t="str">
        <f>IF(V64="original",H64,IF(V64="volunteer",C64,"Nekhaeva A.A."))</f>
        <v>Nekhaeva A.A.</v>
      </c>
      <c r="BQ64" t="str">
        <f>IF(V64="original",I64,IF(V64="volunteer",YEAR(A64)&amp;"-"&amp;IF(MONTH(A64)&lt;10,"0"&amp;MONTH(A64),MONTH(A64))&amp;"-"&amp;IF(DAY(A64)&lt;10,"0"&amp;DAY(A64),DAY(A64)),"__2025-05-15"))</f>
        <v>2025-05-11</v>
      </c>
      <c r="BT64" s="49" t="s">
        <v>4766</v>
      </c>
      <c r="BU64" t="s">
        <v>3631</v>
      </c>
      <c r="BV64" t="s">
        <v>3632</v>
      </c>
      <c r="BW64" t="s">
        <v>3633</v>
      </c>
      <c r="BX64" t="s">
        <v>3634</v>
      </c>
      <c r="BY64" s="44" t="s">
        <v>274</v>
      </c>
      <c r="BZ64" t="s">
        <v>418</v>
      </c>
      <c r="CA64" t="s">
        <v>3726</v>
      </c>
      <c r="CB64" s="44" t="s">
        <v>3726</v>
      </c>
      <c r="CC64" t="s">
        <v>4825</v>
      </c>
      <c r="CD64" t="s">
        <v>3726</v>
      </c>
      <c r="CE64" t="s">
        <v>3727</v>
      </c>
      <c r="CF64" t="s">
        <v>3630</v>
      </c>
      <c r="CH64" t="str">
        <f>H64</f>
        <v>Марусик Ю.М., Тарабаев Ч.К., Литовченко А.М.</v>
      </c>
      <c r="CI64">
        <f t="shared" si="0"/>
        <v>1990</v>
      </c>
    </row>
    <row r="65" spans="1:88" x14ac:dyDescent="0.45">
      <c r="A65" s="1">
        <v>45788.282002314823</v>
      </c>
      <c r="B65">
        <v>911269241</v>
      </c>
      <c r="C65" t="s">
        <v>4896</v>
      </c>
      <c r="E65" s="4"/>
      <c r="F65" t="s">
        <v>392</v>
      </c>
      <c r="G65">
        <v>1591</v>
      </c>
      <c r="H65" s="44" t="s">
        <v>279</v>
      </c>
      <c r="I65">
        <v>1990</v>
      </c>
      <c r="J65" t="s">
        <v>280</v>
      </c>
      <c r="K65" t="s">
        <v>281</v>
      </c>
      <c r="L65" t="s">
        <v>282</v>
      </c>
      <c r="M65" t="s">
        <v>39</v>
      </c>
      <c r="P65" t="s">
        <v>429</v>
      </c>
      <c r="Q65" t="str">
        <f t="shared" si="1"/>
        <v>Прибалхашье</v>
      </c>
      <c r="V65" s="54" t="s">
        <v>119</v>
      </c>
      <c r="Y65">
        <v>1991</v>
      </c>
      <c r="Z65"/>
      <c r="AA65"/>
      <c r="AB65"/>
      <c r="AC65"/>
      <c r="AD65"/>
      <c r="AF65" t="s">
        <v>430</v>
      </c>
      <c r="AG65" s="61" t="s">
        <v>378</v>
      </c>
      <c r="AH65" t="s">
        <v>274</v>
      </c>
      <c r="AI65" t="s">
        <v>418</v>
      </c>
      <c r="AJ65" t="s">
        <v>419</v>
      </c>
      <c r="AK65" t="b">
        <v>1</v>
      </c>
      <c r="AL65" t="b">
        <v>0</v>
      </c>
      <c r="AO65" s="49" t="s">
        <v>4952</v>
      </c>
      <c r="AP65" s="73"/>
      <c r="AQ65" s="49" t="s">
        <v>4951</v>
      </c>
      <c r="AR65" s="76" t="s">
        <v>5011</v>
      </c>
      <c r="AS65" s="73" t="s">
        <v>5012</v>
      </c>
      <c r="AT65" s="73">
        <f t="shared" si="2"/>
        <v>0</v>
      </c>
      <c r="AW65" s="28" t="s">
        <v>430</v>
      </c>
      <c r="AX65" s="112" t="s">
        <v>5332</v>
      </c>
      <c r="AY65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5" s="49" t="s">
        <v>4903</v>
      </c>
      <c r="BA65" s="44">
        <f t="shared" si="7"/>
        <v>1991</v>
      </c>
      <c r="BB65" s="44" t="str">
        <f>Y65&amp;IF(Z65&lt;&gt;0,"-"&amp;Z65,"")&amp;IF(AA65&lt;&gt;0,"-"&amp;AA65,"")&amp;IF(AB65&lt;&gt;0,"/"&amp;AB65,"")&amp;IF(AC65&lt;&gt;0,"-"&amp;AC65,"")&amp;IF(AD65&lt;&gt;0,"-"&amp;AD65,"")</f>
        <v>1991</v>
      </c>
      <c r="BF65" s="49" t="s">
        <v>4882</v>
      </c>
      <c r="BG65" t="s">
        <v>4893</v>
      </c>
      <c r="BH65" s="40" t="s">
        <v>5050</v>
      </c>
      <c r="BI65" t="s">
        <v>39</v>
      </c>
      <c r="BJ65" t="str">
        <f>P65</f>
        <v>Прибалхашье</v>
      </c>
      <c r="BT65" s="49" t="s">
        <v>4766</v>
      </c>
      <c r="BU65" t="s">
        <v>3631</v>
      </c>
      <c r="BV65" t="s">
        <v>3632</v>
      </c>
      <c r="BW65" t="s">
        <v>3633</v>
      </c>
      <c r="BX65" t="s">
        <v>3634</v>
      </c>
      <c r="BY65" s="44" t="s">
        <v>274</v>
      </c>
      <c r="BZ65" t="s">
        <v>418</v>
      </c>
      <c r="CA65" t="s">
        <v>3726</v>
      </c>
      <c r="CB65" s="44" t="s">
        <v>3726</v>
      </c>
      <c r="CC65" t="s">
        <v>4825</v>
      </c>
      <c r="CD65" t="s">
        <v>3726</v>
      </c>
      <c r="CE65" t="s">
        <v>3727</v>
      </c>
      <c r="CF65" t="s">
        <v>3630</v>
      </c>
      <c r="CH65" t="str">
        <f>H65</f>
        <v>Марусик Ю.М., Тарабаев Ч.К., Литовченко А.М.</v>
      </c>
      <c r="CI65">
        <f t="shared" si="0"/>
        <v>1990</v>
      </c>
    </row>
    <row r="66" spans="1:88" x14ac:dyDescent="0.45">
      <c r="A66" s="1">
        <v>45788.279907407406</v>
      </c>
      <c r="B66">
        <v>911269241</v>
      </c>
      <c r="C66" t="s">
        <v>4896</v>
      </c>
      <c r="E66" s="4"/>
      <c r="F66" t="s">
        <v>392</v>
      </c>
      <c r="G66">
        <v>1591</v>
      </c>
      <c r="H66" s="44" t="s">
        <v>279</v>
      </c>
      <c r="I66">
        <v>1990</v>
      </c>
      <c r="J66" t="s">
        <v>280</v>
      </c>
      <c r="K66" t="s">
        <v>281</v>
      </c>
      <c r="L66" t="s">
        <v>282</v>
      </c>
      <c r="M66" t="s">
        <v>39</v>
      </c>
      <c r="N66" t="s">
        <v>289</v>
      </c>
      <c r="O66" t="s">
        <v>290</v>
      </c>
      <c r="P66" t="s">
        <v>431</v>
      </c>
      <c r="Q66" t="str">
        <f t="shared" si="1"/>
        <v>побережье оз. Балхаш залива Балыкты-Коль</v>
      </c>
      <c r="R66" s="85">
        <v>46.643631999999997</v>
      </c>
      <c r="S66" s="85">
        <v>76.953626</v>
      </c>
      <c r="T66" t="s">
        <v>432</v>
      </c>
      <c r="U66" t="s">
        <v>433</v>
      </c>
      <c r="V66" s="54" t="s">
        <v>106</v>
      </c>
      <c r="X66">
        <v>11000</v>
      </c>
      <c r="Y66">
        <v>1991</v>
      </c>
      <c r="Z66"/>
      <c r="AA66"/>
      <c r="AB66"/>
      <c r="AC66"/>
      <c r="AD66"/>
      <c r="AF66" t="s">
        <v>286</v>
      </c>
      <c r="AG66" s="61" t="s">
        <v>378</v>
      </c>
      <c r="AH66" t="s">
        <v>274</v>
      </c>
      <c r="AI66" t="s">
        <v>418</v>
      </c>
      <c r="AJ66" t="s">
        <v>419</v>
      </c>
      <c r="AK66" t="b">
        <v>1</v>
      </c>
      <c r="AL66" t="b">
        <v>0</v>
      </c>
      <c r="AO66" s="49" t="s">
        <v>4952</v>
      </c>
      <c r="AP66" s="73"/>
      <c r="AQ66" s="49" t="s">
        <v>4951</v>
      </c>
      <c r="AR66" s="76" t="s">
        <v>5011</v>
      </c>
      <c r="AS66" s="73" t="s">
        <v>5012</v>
      </c>
      <c r="AT66" s="73">
        <f t="shared" si="2"/>
        <v>0</v>
      </c>
      <c r="AW66" t="s">
        <v>1886</v>
      </c>
      <c r="AX66" s="112" t="s">
        <v>5332</v>
      </c>
      <c r="AY66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6" s="49" t="s">
        <v>4903</v>
      </c>
      <c r="BA66" s="44">
        <f t="shared" si="7"/>
        <v>1991</v>
      </c>
      <c r="BB66" s="44" t="str">
        <f>Y66&amp;IF(Z66&lt;&gt;0,"-"&amp;Z66,"")&amp;IF(AA66&lt;&gt;0,"-"&amp;AA66,"")&amp;IF(AB66&lt;&gt;0,"/"&amp;AB66,"")&amp;IF(AC66&lt;&gt;0,"-"&amp;AC66,"")&amp;IF(AD66&lt;&gt;0,"-"&amp;AD66,"")</f>
        <v>1991</v>
      </c>
      <c r="BF66" s="49" t="s">
        <v>4882</v>
      </c>
      <c r="BG66" t="s">
        <v>4893</v>
      </c>
      <c r="BH66" s="40" t="s">
        <v>5050</v>
      </c>
      <c r="BI66" t="s">
        <v>39</v>
      </c>
      <c r="BJ66" t="str">
        <f>N66&amp;", "&amp;O66&amp;", "&amp;P66</f>
        <v>Джезказганская обл., Актогайский р-н, побережье оз. Балхаш залива Балыкты-Коль</v>
      </c>
      <c r="BK66" t="str">
        <f>T66&amp;" N; "&amp;U66&amp;" E"</f>
        <v>46.643632 N; 76.953626 E</v>
      </c>
      <c r="BL66" t="s">
        <v>432</v>
      </c>
      <c r="BM66" s="85" t="s">
        <v>433</v>
      </c>
      <c r="BN66" t="s">
        <v>4895</v>
      </c>
      <c r="BO66">
        <f>X66</f>
        <v>11000</v>
      </c>
      <c r="BP66" t="str">
        <f>IF(V66="original",H66,IF(V66="volunteer",C66,"Nekhaeva A.A."))</f>
        <v>Nekhaeva A.A.</v>
      </c>
      <c r="BQ66" t="str">
        <f>IF(V66="original",I66,IF(V66="volunteer",YEAR(A66)&amp;"-"&amp;IF(MONTH(A66)&lt;10,"0"&amp;MONTH(A66),MONTH(A66))&amp;"-"&amp;IF(DAY(A66)&lt;10,"0"&amp;DAY(A66),DAY(A66)),"__2025-05-15"))</f>
        <v>2025-05-11</v>
      </c>
      <c r="BT66" s="49" t="s">
        <v>4766</v>
      </c>
      <c r="BU66" t="s">
        <v>3631</v>
      </c>
      <c r="BV66" t="s">
        <v>3632</v>
      </c>
      <c r="BW66" t="s">
        <v>3633</v>
      </c>
      <c r="BX66" t="s">
        <v>3634</v>
      </c>
      <c r="BY66" s="44" t="s">
        <v>274</v>
      </c>
      <c r="BZ66" t="s">
        <v>418</v>
      </c>
      <c r="CA66" t="s">
        <v>3726</v>
      </c>
      <c r="CB66" s="44" t="s">
        <v>3726</v>
      </c>
      <c r="CC66" t="s">
        <v>4825</v>
      </c>
      <c r="CD66" t="s">
        <v>3726</v>
      </c>
      <c r="CE66" t="s">
        <v>3727</v>
      </c>
      <c r="CF66" t="s">
        <v>3630</v>
      </c>
      <c r="CH66" t="str">
        <f>H66</f>
        <v>Марусик Ю.М., Тарабаев Ч.К., Литовченко А.М.</v>
      </c>
      <c r="CI66">
        <f t="shared" si="0"/>
        <v>1990</v>
      </c>
    </row>
    <row r="67" spans="1:88" x14ac:dyDescent="0.45">
      <c r="A67" s="1">
        <v>45788.277326388888</v>
      </c>
      <c r="B67">
        <v>911269241</v>
      </c>
      <c r="C67" t="s">
        <v>4896</v>
      </c>
      <c r="E67" s="4"/>
      <c r="F67" t="s">
        <v>392</v>
      </c>
      <c r="G67">
        <v>1591</v>
      </c>
      <c r="H67" s="44" t="s">
        <v>279</v>
      </c>
      <c r="I67">
        <v>1990</v>
      </c>
      <c r="J67" t="s">
        <v>280</v>
      </c>
      <c r="K67" t="s">
        <v>281</v>
      </c>
      <c r="L67" t="s">
        <v>282</v>
      </c>
      <c r="M67" t="s">
        <v>39</v>
      </c>
      <c r="N67" t="s">
        <v>294</v>
      </c>
      <c r="O67" t="s">
        <v>434</v>
      </c>
      <c r="P67" t="s">
        <v>435</v>
      </c>
      <c r="Q67" t="str">
        <f t="shared" si="1"/>
        <v>окр. г. Капчагая (Казахский ветеринарно-бактериологический институт, 1929)</v>
      </c>
      <c r="R67" s="85">
        <v>43.871563000000002</v>
      </c>
      <c r="S67" s="85">
        <v>77.062828999999994</v>
      </c>
      <c r="T67" t="s">
        <v>436</v>
      </c>
      <c r="U67" t="s">
        <v>437</v>
      </c>
      <c r="V67" s="54" t="s">
        <v>106</v>
      </c>
      <c r="X67">
        <v>3500</v>
      </c>
      <c r="Y67">
        <v>1991</v>
      </c>
      <c r="Z67"/>
      <c r="AA67"/>
      <c r="AB67"/>
      <c r="AC67"/>
      <c r="AD67"/>
      <c r="AF67" t="s">
        <v>338</v>
      </c>
      <c r="AG67" s="61" t="s">
        <v>378</v>
      </c>
      <c r="AH67" t="s">
        <v>274</v>
      </c>
      <c r="AI67" t="s">
        <v>418</v>
      </c>
      <c r="AJ67" t="s">
        <v>438</v>
      </c>
      <c r="AK67" t="b">
        <v>1</v>
      </c>
      <c r="AL67" t="b">
        <v>0</v>
      </c>
      <c r="AO67" s="49" t="s">
        <v>4952</v>
      </c>
      <c r="AP67" s="73"/>
      <c r="AQ67" s="49" t="s">
        <v>4951</v>
      </c>
      <c r="AR67" s="76" t="s">
        <v>5011</v>
      </c>
      <c r="AS67" s="73" t="s">
        <v>5012</v>
      </c>
      <c r="AT67" s="73">
        <f t="shared" si="2"/>
        <v>0</v>
      </c>
      <c r="AX67" s="112" t="s">
        <v>5332</v>
      </c>
      <c r="AY67" s="73" t="str">
        <f t="shared" si="3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7" s="49" t="s">
        <v>4903</v>
      </c>
      <c r="BA67" s="44">
        <f t="shared" si="7"/>
        <v>1991</v>
      </c>
      <c r="BB67" s="44" t="str">
        <f>Y67&amp;IF(Z67&lt;&gt;0,"-"&amp;Z67,"")&amp;IF(AA67&lt;&gt;0,"-"&amp;AA67,"")&amp;IF(AB67&lt;&gt;0,"/"&amp;AB67,"")&amp;IF(AC67&lt;&gt;0,"-"&amp;AC67,"")&amp;IF(AD67&lt;&gt;0,"-"&amp;AD67,"")</f>
        <v>1991</v>
      </c>
      <c r="BF67" s="49" t="s">
        <v>4882</v>
      </c>
      <c r="BG67" t="s">
        <v>4893</v>
      </c>
      <c r="BH67" s="40" t="s">
        <v>5050</v>
      </c>
      <c r="BI67" t="s">
        <v>39</v>
      </c>
      <c r="BJ67" t="str">
        <f>N67&amp;", "&amp;O67&amp;", "&amp;P67</f>
        <v>Алма-Атинская обл., Илийский р-н, окр. г. Капчагая (Казахский ветеринарно-бактериологический институт, 1929)</v>
      </c>
      <c r="BK67" t="str">
        <f>T67&amp;" N; "&amp;U67&amp;" E"</f>
        <v>43.871563 N; 77.062829 E</v>
      </c>
      <c r="BL67" t="s">
        <v>436</v>
      </c>
      <c r="BM67" s="85" t="s">
        <v>437</v>
      </c>
      <c r="BN67" t="s">
        <v>4895</v>
      </c>
      <c r="BO67">
        <f>X67</f>
        <v>3500</v>
      </c>
      <c r="BP67" t="str">
        <f>IF(V67="original",H67,IF(V67="volunteer",C67,"Nekhaeva A.A."))</f>
        <v>Nekhaeva A.A.</v>
      </c>
      <c r="BQ67" t="str">
        <f>IF(V67="original",I67,IF(V67="volunteer",YEAR(A67)&amp;"-"&amp;IF(MONTH(A67)&lt;10,"0"&amp;MONTH(A67),MONTH(A67))&amp;"-"&amp;IF(DAY(A67)&lt;10,"0"&amp;DAY(A67),DAY(A67)),"__2025-05-15"))</f>
        <v>2025-05-11</v>
      </c>
      <c r="BT67" s="49" t="s">
        <v>4766</v>
      </c>
      <c r="BU67" t="s">
        <v>3631</v>
      </c>
      <c r="BV67" t="s">
        <v>3632</v>
      </c>
      <c r="BW67" t="s">
        <v>3633</v>
      </c>
      <c r="BX67" t="s">
        <v>3634</v>
      </c>
      <c r="BY67" s="44" t="s">
        <v>274</v>
      </c>
      <c r="BZ67" t="s">
        <v>418</v>
      </c>
      <c r="CA67" t="s">
        <v>3729</v>
      </c>
      <c r="CB67" s="44" t="s">
        <v>3729</v>
      </c>
      <c r="CC67" t="s">
        <v>4833</v>
      </c>
      <c r="CD67" t="s">
        <v>3729</v>
      </c>
      <c r="CE67" t="s">
        <v>3730</v>
      </c>
      <c r="CF67" t="s">
        <v>3630</v>
      </c>
      <c r="CH67" t="str">
        <f>H67</f>
        <v>Марусик Ю.М., Тарабаев Ч.К., Литовченко А.М.</v>
      </c>
      <c r="CI67">
        <f t="shared" ref="CI67:CI130" si="12">I67</f>
        <v>1990</v>
      </c>
    </row>
    <row r="68" spans="1:88" x14ac:dyDescent="0.45">
      <c r="A68" s="1">
        <v>45788.274351851847</v>
      </c>
      <c r="B68">
        <v>911269241</v>
      </c>
      <c r="C68" t="s">
        <v>4896</v>
      </c>
      <c r="E68" s="4"/>
      <c r="F68" t="s">
        <v>392</v>
      </c>
      <c r="G68">
        <v>1591</v>
      </c>
      <c r="H68" s="44" t="s">
        <v>279</v>
      </c>
      <c r="I68">
        <v>1990</v>
      </c>
      <c r="J68" t="s">
        <v>280</v>
      </c>
      <c r="K68" t="s">
        <v>281</v>
      </c>
      <c r="L68" t="s">
        <v>282</v>
      </c>
      <c r="M68" t="s">
        <v>39</v>
      </c>
      <c r="N68" t="s">
        <v>294</v>
      </c>
      <c r="O68" t="s">
        <v>439</v>
      </c>
      <c r="Q68" t="str">
        <f t="shared" ref="Q68:Q131" si="13">IF(LEN(P68)&gt;0,P68,"")</f>
        <v/>
      </c>
      <c r="R68" s="85">
        <v>43.229413999999998</v>
      </c>
      <c r="S68" s="85">
        <v>76.884289999999993</v>
      </c>
      <c r="T68" t="s">
        <v>440</v>
      </c>
      <c r="U68" t="s">
        <v>441</v>
      </c>
      <c r="V68" s="54" t="s">
        <v>106</v>
      </c>
      <c r="X68">
        <v>8000</v>
      </c>
      <c r="Y68">
        <v>1991</v>
      </c>
      <c r="Z68"/>
      <c r="AA68"/>
      <c r="AB68"/>
      <c r="AC68"/>
      <c r="AD68"/>
      <c r="AF68" t="s">
        <v>442</v>
      </c>
      <c r="AG68" s="61" t="s">
        <v>378</v>
      </c>
      <c r="AH68" t="s">
        <v>274</v>
      </c>
      <c r="AI68" t="s">
        <v>418</v>
      </c>
      <c r="AJ68" t="s">
        <v>438</v>
      </c>
      <c r="AK68" t="b">
        <v>1</v>
      </c>
      <c r="AL68" t="b">
        <v>0</v>
      </c>
      <c r="AO68" s="49" t="s">
        <v>4952</v>
      </c>
      <c r="AP68" s="73"/>
      <c r="AQ68" s="49" t="s">
        <v>4951</v>
      </c>
      <c r="AR68" s="76" t="s">
        <v>5011</v>
      </c>
      <c r="AS68" s="73" t="s">
        <v>5012</v>
      </c>
      <c r="AT68" s="73">
        <f t="shared" ref="AT68:AT131" si="14">D68</f>
        <v>0</v>
      </c>
      <c r="AW68" s="28" t="s">
        <v>442</v>
      </c>
      <c r="AX68" s="112" t="s">
        <v>5332</v>
      </c>
      <c r="AY68" s="73" t="str">
        <f t="shared" ref="AY68:AY131" si="15">H68&amp;" "&amp;I68&amp;". "&amp;J68&amp;" // "&amp;K68</f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8" s="49" t="s">
        <v>4903</v>
      </c>
      <c r="BA68" s="44">
        <f t="shared" si="7"/>
        <v>1991</v>
      </c>
      <c r="BB68" s="44" t="str">
        <f>Y68&amp;IF(Z68&lt;&gt;0,"-"&amp;Z68,"")&amp;IF(AA68&lt;&gt;0,"-"&amp;AA68,"")&amp;IF(AB68&lt;&gt;0,"/"&amp;AB68,"")&amp;IF(AC68&lt;&gt;0,"-"&amp;AC68,"")&amp;IF(AD68&lt;&gt;0,"-"&amp;AD68,"")</f>
        <v>1991</v>
      </c>
      <c r="BF68" s="49" t="s">
        <v>4882</v>
      </c>
      <c r="BG68" t="s">
        <v>4893</v>
      </c>
      <c r="BH68" s="40" t="s">
        <v>5050</v>
      </c>
      <c r="BI68" t="s">
        <v>39</v>
      </c>
      <c r="BJ68" t="str">
        <f>N68&amp;", "&amp;O68</f>
        <v xml:space="preserve">Алма-Атинская обл., окр.  г. Алма-Аты </v>
      </c>
      <c r="BK68" t="str">
        <f>T68&amp;" N; "&amp;U68&amp;" E"</f>
        <v>43.229414 N; 76.88429 E</v>
      </c>
      <c r="BL68" t="s">
        <v>440</v>
      </c>
      <c r="BM68" s="85" t="s">
        <v>441</v>
      </c>
      <c r="BN68" t="s">
        <v>4895</v>
      </c>
      <c r="BO68">
        <f>X68</f>
        <v>8000</v>
      </c>
      <c r="BP68" t="str">
        <f>IF(V68="original",H68,IF(V68="volunteer",C68,"Nekhaeva A.A."))</f>
        <v>Nekhaeva A.A.</v>
      </c>
      <c r="BQ68" t="str">
        <f>IF(V68="original",I68,IF(V68="volunteer",YEAR(A68)&amp;"-"&amp;IF(MONTH(A68)&lt;10,"0"&amp;MONTH(A68),MONTH(A68))&amp;"-"&amp;IF(DAY(A68)&lt;10,"0"&amp;DAY(A68),DAY(A68)),"__2025-05-15"))</f>
        <v>2025-05-11</v>
      </c>
      <c r="BT68" s="49" t="s">
        <v>4766</v>
      </c>
      <c r="BU68" t="s">
        <v>3631</v>
      </c>
      <c r="BV68" t="s">
        <v>3632</v>
      </c>
      <c r="BW68" t="s">
        <v>3633</v>
      </c>
      <c r="BX68" t="s">
        <v>3634</v>
      </c>
      <c r="BY68" s="44" t="s">
        <v>274</v>
      </c>
      <c r="BZ68" t="s">
        <v>418</v>
      </c>
      <c r="CA68" t="s">
        <v>3729</v>
      </c>
      <c r="CB68" s="44" t="s">
        <v>3729</v>
      </c>
      <c r="CC68" t="s">
        <v>4833</v>
      </c>
      <c r="CD68" t="s">
        <v>3729</v>
      </c>
      <c r="CE68" t="s">
        <v>3730</v>
      </c>
      <c r="CF68" t="s">
        <v>3630</v>
      </c>
      <c r="CH68" t="str">
        <f>H68</f>
        <v>Марусик Ю.М., Тарабаев Ч.К., Литовченко А.М.</v>
      </c>
      <c r="CI68">
        <f t="shared" si="12"/>
        <v>1990</v>
      </c>
    </row>
    <row r="69" spans="1:88" x14ac:dyDescent="0.45">
      <c r="A69" s="1">
        <v>45788.271944444437</v>
      </c>
      <c r="B69">
        <v>911269241</v>
      </c>
      <c r="C69" t="s">
        <v>4896</v>
      </c>
      <c r="E69" s="4"/>
      <c r="F69" t="s">
        <v>446</v>
      </c>
      <c r="G69">
        <v>1591</v>
      </c>
      <c r="H69" s="44" t="s">
        <v>279</v>
      </c>
      <c r="I69">
        <v>1990</v>
      </c>
      <c r="J69" t="s">
        <v>280</v>
      </c>
      <c r="K69" t="s">
        <v>281</v>
      </c>
      <c r="L69" t="s">
        <v>282</v>
      </c>
      <c r="M69" t="s">
        <v>39</v>
      </c>
      <c r="N69" t="s">
        <v>289</v>
      </c>
      <c r="O69" t="s">
        <v>290</v>
      </c>
      <c r="P69" t="s">
        <v>443</v>
      </c>
      <c r="Q69" t="str">
        <f t="shared" si="13"/>
        <v>побережье оз . Балхаш залива Балыкты-Коль</v>
      </c>
      <c r="R69" s="85">
        <v>46.632052999999999</v>
      </c>
      <c r="S69" s="85">
        <v>76.957222000000002</v>
      </c>
      <c r="T69" t="s">
        <v>444</v>
      </c>
      <c r="U69" t="s">
        <v>445</v>
      </c>
      <c r="V69" s="54" t="s">
        <v>106</v>
      </c>
      <c r="X69">
        <v>10000</v>
      </c>
      <c r="Y69">
        <v>1991</v>
      </c>
      <c r="Z69"/>
      <c r="AA69"/>
      <c r="AB69"/>
      <c r="AC69"/>
      <c r="AD69"/>
      <c r="AF69" t="s">
        <v>286</v>
      </c>
      <c r="AG69" s="61" t="s">
        <v>378</v>
      </c>
      <c r="AH69" t="s">
        <v>274</v>
      </c>
      <c r="AI69" t="s">
        <v>418</v>
      </c>
      <c r="AJ69" t="s">
        <v>438</v>
      </c>
      <c r="AK69" t="b">
        <v>1</v>
      </c>
      <c r="AL69" t="b">
        <v>0</v>
      </c>
      <c r="AO69" s="49" t="s">
        <v>4952</v>
      </c>
      <c r="AP69" s="73"/>
      <c r="AQ69" s="49" t="s">
        <v>4951</v>
      </c>
      <c r="AR69" s="76" t="s">
        <v>5011</v>
      </c>
      <c r="AS69" s="73" t="s">
        <v>5012</v>
      </c>
      <c r="AT69" s="73">
        <f t="shared" si="14"/>
        <v>0</v>
      </c>
      <c r="AW69" t="s">
        <v>1886</v>
      </c>
      <c r="AX69" s="112" t="s">
        <v>5332</v>
      </c>
      <c r="AY69" s="73" t="str">
        <f t="shared" si="15"/>
        <v>Марусик Ю.М., Тарабаев Ч.К., Литовченко А.М. 1990. Каталог пауков-кругопрядов Казахстана. Семейство Araneidae // Изв. АН КазССР. Сер. биол. Вып.4. С.14–23 (рус., рез. казахск., англ.)</v>
      </c>
      <c r="AZ69" s="49" t="s">
        <v>4903</v>
      </c>
      <c r="BA69" s="44">
        <f t="shared" si="7"/>
        <v>1991</v>
      </c>
      <c r="BB69" s="44" t="str">
        <f>Y69&amp;IF(Z69&lt;&gt;0,"-"&amp;Z69,"")&amp;IF(AA69&lt;&gt;0,"-"&amp;AA69,"")&amp;IF(AB69&lt;&gt;0,"/"&amp;AB69,"")&amp;IF(AC69&lt;&gt;0,"-"&amp;AC69,"")&amp;IF(AD69&lt;&gt;0,"-"&amp;AD69,"")</f>
        <v>1991</v>
      </c>
      <c r="BF69" s="49" t="s">
        <v>4882</v>
      </c>
      <c r="BG69" t="s">
        <v>4893</v>
      </c>
      <c r="BH69" s="40" t="s">
        <v>5050</v>
      </c>
      <c r="BI69" t="s">
        <v>39</v>
      </c>
      <c r="BJ69" t="str">
        <f>N69&amp;", "&amp;O69&amp;", "&amp;P69</f>
        <v>Джезказганская обл., Актогайский р-н, побережье оз . Балхаш залива Балыкты-Коль</v>
      </c>
      <c r="BK69" t="str">
        <f>T69&amp;" N; "&amp;U69&amp;" E"</f>
        <v>46.632053 N; 76.957222 E</v>
      </c>
      <c r="BL69" t="s">
        <v>444</v>
      </c>
      <c r="BM69" s="85" t="s">
        <v>445</v>
      </c>
      <c r="BN69" t="s">
        <v>4895</v>
      </c>
      <c r="BO69">
        <f>X69</f>
        <v>10000</v>
      </c>
      <c r="BP69" t="str">
        <f>IF(V69="original",H69,IF(V69="volunteer",C69,"Nekhaeva A.A."))</f>
        <v>Nekhaeva A.A.</v>
      </c>
      <c r="BQ69" t="str">
        <f>IF(V69="original",I69,IF(V69="volunteer",YEAR(A69)&amp;"-"&amp;IF(MONTH(A69)&lt;10,"0"&amp;MONTH(A69),MONTH(A69))&amp;"-"&amp;IF(DAY(A69)&lt;10,"0"&amp;DAY(A69),DAY(A69)),"__2025-05-15"))</f>
        <v>2025-05-11</v>
      </c>
      <c r="BT69" s="49" t="s">
        <v>4766</v>
      </c>
      <c r="BU69" t="s">
        <v>3631</v>
      </c>
      <c r="BV69" t="s">
        <v>3632</v>
      </c>
      <c r="BW69" t="s">
        <v>3633</v>
      </c>
      <c r="BX69" t="s">
        <v>3634</v>
      </c>
      <c r="BY69" s="44" t="s">
        <v>274</v>
      </c>
      <c r="BZ69" t="s">
        <v>418</v>
      </c>
      <c r="CA69" t="s">
        <v>3729</v>
      </c>
      <c r="CB69" s="44" t="s">
        <v>3729</v>
      </c>
      <c r="CC69" t="s">
        <v>4833</v>
      </c>
      <c r="CD69" t="s">
        <v>3729</v>
      </c>
      <c r="CE69" t="s">
        <v>3730</v>
      </c>
      <c r="CF69" t="s">
        <v>3630</v>
      </c>
      <c r="CH69" t="str">
        <f>H69</f>
        <v>Марусик Ю.М., Тарабаев Ч.К., Литовченко А.М.</v>
      </c>
      <c r="CI69">
        <f t="shared" si="12"/>
        <v>1990</v>
      </c>
    </row>
    <row r="70" spans="1:88" x14ac:dyDescent="0.45">
      <c r="A70" s="1">
        <v>45787.669386574067</v>
      </c>
      <c r="B70">
        <v>911269241</v>
      </c>
      <c r="C70" t="s">
        <v>4896</v>
      </c>
      <c r="D70">
        <v>3</v>
      </c>
      <c r="E70" s="4" t="s">
        <v>846</v>
      </c>
      <c r="G70">
        <v>5337</v>
      </c>
      <c r="H70" s="44" t="s">
        <v>457</v>
      </c>
      <c r="I70">
        <v>2025</v>
      </c>
      <c r="J70" t="s">
        <v>458</v>
      </c>
      <c r="K70" t="s">
        <v>459</v>
      </c>
      <c r="L70" t="s">
        <v>460</v>
      </c>
      <c r="M70" t="s">
        <v>39</v>
      </c>
      <c r="N70" t="s">
        <v>77</v>
      </c>
      <c r="O70" t="s">
        <v>447</v>
      </c>
      <c r="P70" t="s">
        <v>448</v>
      </c>
      <c r="Q70" t="str">
        <f t="shared" si="13"/>
        <v>Ili riverbank</v>
      </c>
      <c r="R70" s="85">
        <v>43.951700000000002</v>
      </c>
      <c r="S70" s="85">
        <v>77.051199999999994</v>
      </c>
      <c r="T70" t="s">
        <v>449</v>
      </c>
      <c r="U70" t="s">
        <v>450</v>
      </c>
      <c r="V70" s="54" t="s">
        <v>44</v>
      </c>
      <c r="Y70">
        <v>2004</v>
      </c>
      <c r="Z70">
        <v>4</v>
      </c>
      <c r="AA70">
        <v>29</v>
      </c>
      <c r="AB70"/>
      <c r="AC70"/>
      <c r="AD70"/>
      <c r="AF70" t="s">
        <v>451</v>
      </c>
      <c r="AH70" t="s">
        <v>452</v>
      </c>
      <c r="AI70" t="s">
        <v>453</v>
      </c>
      <c r="AJ70" t="s">
        <v>454</v>
      </c>
      <c r="AK70" t="b">
        <v>1</v>
      </c>
      <c r="AL70" t="b">
        <v>1</v>
      </c>
      <c r="AM70" t="s">
        <v>455</v>
      </c>
      <c r="AN70" t="s">
        <v>4733</v>
      </c>
      <c r="AO70" s="49" t="s">
        <v>4952</v>
      </c>
      <c r="AP70" s="73"/>
      <c r="AQ70" s="49" t="s">
        <v>4951</v>
      </c>
      <c r="AR70" s="76" t="s">
        <v>5011</v>
      </c>
      <c r="AS70" s="73" t="s">
        <v>5012</v>
      </c>
      <c r="AT70" s="73">
        <f t="shared" si="14"/>
        <v>3</v>
      </c>
      <c r="AU70" s="112" t="s">
        <v>5384</v>
      </c>
      <c r="AV70" s="44" t="s">
        <v>5380</v>
      </c>
      <c r="AW70" s="28" t="s">
        <v>451</v>
      </c>
      <c r="AX70" s="73" t="s">
        <v>4733</v>
      </c>
      <c r="AY70" s="73" t="str">
        <f t="shared" si="15"/>
        <v>Shafaie S., Pekár S. 2025. New taxonomic data on the genus Zodariellum (Araneae, Zodariidae), with description of a new species from Kazakhstan // Zootaxa. Vol. 5601. No. 2. P. 322-334.</v>
      </c>
      <c r="AZ70" s="49" t="s">
        <v>4903</v>
      </c>
      <c r="BA70" s="58" t="str">
        <f>Y70&amp;"-"&amp;IF(Z70&lt;10,"0"&amp;Z70,Z70)&amp;"-"&amp;IF(AA70&lt;10,"0"&amp;AA70,AA70)</f>
        <v>2004-04-29</v>
      </c>
      <c r="BB70" s="44" t="str">
        <f>Y70&amp;IF(Z70&lt;&gt;0,"-"&amp;Z70,"")&amp;IF(AA70&lt;&gt;0,"-"&amp;AA70,"")&amp;IF(AB70&lt;&gt;0,"/"&amp;AB70,"")&amp;IF(AC70&lt;&gt;0,"-"&amp;AC70,"")&amp;IF(AD70&lt;&gt;0,"-"&amp;AD70,"")</f>
        <v>2004-4-29</v>
      </c>
      <c r="BF70" s="49" t="s">
        <v>4882</v>
      </c>
      <c r="BG70" t="s">
        <v>4893</v>
      </c>
      <c r="BH70" s="40" t="s">
        <v>5050</v>
      </c>
      <c r="BI70" t="s">
        <v>39</v>
      </c>
      <c r="BJ70" t="str">
        <f>N70&amp;", "&amp;O70&amp;", "&amp;P70</f>
        <v>Almaty Area, Konaev City, Ili riverbank</v>
      </c>
      <c r="BK70" t="str">
        <f>T70&amp;" N; "&amp;U70&amp;" E"</f>
        <v>43.9517 N; 77.0512 E</v>
      </c>
      <c r="BL70" t="s">
        <v>449</v>
      </c>
      <c r="BM70" s="85" t="s">
        <v>450</v>
      </c>
      <c r="BN70" t="s">
        <v>4895</v>
      </c>
      <c r="BP70" t="str">
        <f>IF(V70="original",H70,IF(V70="volunteer",C70,"Nekhaeva A.A."))</f>
        <v>Shafaie S., Pekár S.</v>
      </c>
      <c r="BQ70">
        <f>IF(V70="original",I70,IF(V70="volunteer",YEAR(A70)&amp;"-"&amp;IF(MONTH(A70)&lt;10,"0"&amp;MONTH(A70),MONTH(A70))&amp;"-"&amp;IF(DAY(A70)&lt;10,"0"&amp;DAY(A70),DAY(A70)),"__2025-05-15"))</f>
        <v>2025</v>
      </c>
      <c r="BT70" s="49" t="s">
        <v>4766</v>
      </c>
      <c r="BU70" t="s">
        <v>3631</v>
      </c>
      <c r="BV70" t="s">
        <v>3632</v>
      </c>
      <c r="BW70" t="s">
        <v>3633</v>
      </c>
      <c r="BX70" t="s">
        <v>3634</v>
      </c>
      <c r="BY70" s="44" t="s">
        <v>452</v>
      </c>
      <c r="BZ70" t="s">
        <v>453</v>
      </c>
      <c r="CA70" t="s">
        <v>3732</v>
      </c>
      <c r="CB70" t="s">
        <v>3732</v>
      </c>
      <c r="CC70" t="s">
        <v>4874</v>
      </c>
      <c r="CD70" t="s">
        <v>3732</v>
      </c>
      <c r="CE70" t="s">
        <v>4740</v>
      </c>
      <c r="CF70" t="s">
        <v>3630</v>
      </c>
      <c r="CH70" t="str">
        <f>H70</f>
        <v>Shafaie S., Pekár S.</v>
      </c>
      <c r="CI70">
        <f t="shared" si="12"/>
        <v>2025</v>
      </c>
      <c r="CJ70" t="s">
        <v>5278</v>
      </c>
    </row>
    <row r="71" spans="1:88" x14ac:dyDescent="0.45">
      <c r="A71" s="1">
        <v>45787.666990740741</v>
      </c>
      <c r="B71">
        <v>911269241</v>
      </c>
      <c r="C71" t="s">
        <v>4896</v>
      </c>
      <c r="D71">
        <v>2</v>
      </c>
      <c r="E71" s="4" t="s">
        <v>86</v>
      </c>
      <c r="G71">
        <v>5337</v>
      </c>
      <c r="H71" s="44" t="s">
        <v>457</v>
      </c>
      <c r="I71">
        <v>2025</v>
      </c>
      <c r="J71" t="s">
        <v>458</v>
      </c>
      <c r="K71" t="s">
        <v>459</v>
      </c>
      <c r="L71" t="s">
        <v>460</v>
      </c>
      <c r="M71" t="s">
        <v>39</v>
      </c>
      <c r="N71" t="s">
        <v>77</v>
      </c>
      <c r="O71" t="s">
        <v>447</v>
      </c>
      <c r="P71" t="s">
        <v>448</v>
      </c>
      <c r="Q71" t="str">
        <f t="shared" si="13"/>
        <v>Ili riverbank</v>
      </c>
      <c r="R71" s="85">
        <v>43.951700000000002</v>
      </c>
      <c r="S71" s="85">
        <v>77.051199999999994</v>
      </c>
      <c r="T71" t="s">
        <v>449</v>
      </c>
      <c r="U71" t="s">
        <v>450</v>
      </c>
      <c r="V71" s="54" t="s">
        <v>44</v>
      </c>
      <c r="Y71">
        <v>2005</v>
      </c>
      <c r="Z71">
        <v>6</v>
      </c>
      <c r="AA71">
        <v>10</v>
      </c>
      <c r="AB71"/>
      <c r="AC71"/>
      <c r="AD71"/>
      <c r="AF71" t="s">
        <v>461</v>
      </c>
      <c r="AH71" t="s">
        <v>452</v>
      </c>
      <c r="AI71" t="s">
        <v>453</v>
      </c>
      <c r="AJ71" t="s">
        <v>454</v>
      </c>
      <c r="AK71" t="b">
        <v>1</v>
      </c>
      <c r="AL71" t="b">
        <v>1</v>
      </c>
      <c r="AM71" t="s">
        <v>165</v>
      </c>
      <c r="AN71" t="s">
        <v>4726</v>
      </c>
      <c r="AO71" s="49" t="s">
        <v>4952</v>
      </c>
      <c r="AP71" s="73"/>
      <c r="AQ71" s="49" t="s">
        <v>4951</v>
      </c>
      <c r="AR71" s="76" t="s">
        <v>5011</v>
      </c>
      <c r="AS71" s="73" t="s">
        <v>5012</v>
      </c>
      <c r="AT71" s="73">
        <f t="shared" si="14"/>
        <v>2</v>
      </c>
      <c r="AU71" s="112" t="s">
        <v>5383</v>
      </c>
      <c r="AV71" s="44" t="s">
        <v>5380</v>
      </c>
      <c r="AW71" s="28" t="s">
        <v>461</v>
      </c>
      <c r="AX71" s="73" t="s">
        <v>4726</v>
      </c>
      <c r="AY71" s="73" t="str">
        <f t="shared" si="15"/>
        <v>Shafaie S., Pekár S. 2025. New taxonomic data on the genus Zodariellum (Araneae, Zodariidae), with description of a new species from Kazakhstan // Zootaxa. Vol. 5601. No. 2. P. 322-334.</v>
      </c>
      <c r="AZ71" s="49" t="s">
        <v>4903</v>
      </c>
      <c r="BA71" s="58" t="str">
        <f>Y71&amp;"-"&amp;IF(Z71&lt;10,"0"&amp;Z71,Z71)&amp;"-"&amp;IF(AA71&lt;10,"0"&amp;AA71,AA71)</f>
        <v>2005-06-10</v>
      </c>
      <c r="BB71" s="44" t="str">
        <f>Y71&amp;IF(Z71&lt;&gt;0,"-"&amp;Z71,"")&amp;IF(AA71&lt;&gt;0,"-"&amp;AA71,"")&amp;IF(AB71&lt;&gt;0,"/"&amp;AB71,"")&amp;IF(AC71&lt;&gt;0,"-"&amp;AC71,"")&amp;IF(AD71&lt;&gt;0,"-"&amp;AD71,"")</f>
        <v>2005-6-10</v>
      </c>
      <c r="BF71" s="49" t="s">
        <v>4882</v>
      </c>
      <c r="BG71" t="s">
        <v>4893</v>
      </c>
      <c r="BH71" s="40" t="s">
        <v>5050</v>
      </c>
      <c r="BI71" t="s">
        <v>39</v>
      </c>
      <c r="BJ71" t="str">
        <f>N71&amp;", "&amp;O71&amp;", "&amp;P71</f>
        <v>Almaty Area, Konaev City, Ili riverbank</v>
      </c>
      <c r="BK71" t="str">
        <f>T71&amp;" N; "&amp;U71&amp;" E"</f>
        <v>43.9517 N; 77.0512 E</v>
      </c>
      <c r="BL71" t="s">
        <v>449</v>
      </c>
      <c r="BM71" s="85" t="s">
        <v>450</v>
      </c>
      <c r="BN71" t="s">
        <v>4895</v>
      </c>
      <c r="BP71" t="str">
        <f>IF(V71="original",H71,IF(V71="volunteer",C71,"Nekhaeva A.A."))</f>
        <v>Shafaie S., Pekár S.</v>
      </c>
      <c r="BQ71">
        <f>IF(V71="original",I71,IF(V71="volunteer",YEAR(A71)&amp;"-"&amp;IF(MONTH(A71)&lt;10,"0"&amp;MONTH(A71),MONTH(A71))&amp;"-"&amp;IF(DAY(A71)&lt;10,"0"&amp;DAY(A71),DAY(A71)),"__2025-05-15"))</f>
        <v>2025</v>
      </c>
      <c r="BT71" s="49" t="s">
        <v>4766</v>
      </c>
      <c r="BU71" t="s">
        <v>3631</v>
      </c>
      <c r="BV71" t="s">
        <v>3632</v>
      </c>
      <c r="BW71" t="s">
        <v>3633</v>
      </c>
      <c r="BX71" t="s">
        <v>3634</v>
      </c>
      <c r="BY71" s="44" t="s">
        <v>452</v>
      </c>
      <c r="BZ71" t="s">
        <v>453</v>
      </c>
      <c r="CA71" t="s">
        <v>3732</v>
      </c>
      <c r="CB71" t="s">
        <v>3732</v>
      </c>
      <c r="CC71" t="s">
        <v>4874</v>
      </c>
      <c r="CD71" t="s">
        <v>3732</v>
      </c>
      <c r="CE71" t="s">
        <v>4740</v>
      </c>
      <c r="CF71" t="s">
        <v>3630</v>
      </c>
      <c r="CG71" t="s">
        <v>4737</v>
      </c>
      <c r="CH71" t="str">
        <f>H71</f>
        <v>Shafaie S., Pekár S.</v>
      </c>
      <c r="CI71">
        <f t="shared" si="12"/>
        <v>2025</v>
      </c>
      <c r="CJ71" t="s">
        <v>4722</v>
      </c>
    </row>
    <row r="72" spans="1:88" x14ac:dyDescent="0.45">
      <c r="A72" s="1">
        <v>45787.665671296301</v>
      </c>
      <c r="B72">
        <v>911269241</v>
      </c>
      <c r="C72" t="s">
        <v>4896</v>
      </c>
      <c r="D72">
        <v>1</v>
      </c>
      <c r="E72" s="4" t="s">
        <v>65</v>
      </c>
      <c r="G72">
        <v>5337</v>
      </c>
      <c r="H72" s="44" t="s">
        <v>457</v>
      </c>
      <c r="I72">
        <v>2025</v>
      </c>
      <c r="J72" t="s">
        <v>458</v>
      </c>
      <c r="K72" t="s">
        <v>459</v>
      </c>
      <c r="L72" t="s">
        <v>460</v>
      </c>
      <c r="M72" t="s">
        <v>39</v>
      </c>
      <c r="N72" t="s">
        <v>77</v>
      </c>
      <c r="O72" t="s">
        <v>447</v>
      </c>
      <c r="P72" t="s">
        <v>448</v>
      </c>
      <c r="Q72" t="str">
        <f t="shared" si="13"/>
        <v>Ili riverbank</v>
      </c>
      <c r="R72" s="85">
        <v>43.951700000000002</v>
      </c>
      <c r="S72" s="85">
        <v>77.051199999999994</v>
      </c>
      <c r="T72" t="s">
        <v>449</v>
      </c>
      <c r="U72" t="s">
        <v>450</v>
      </c>
      <c r="V72" s="54" t="s">
        <v>44</v>
      </c>
      <c r="Y72">
        <v>2004</v>
      </c>
      <c r="Z72">
        <v>4</v>
      </c>
      <c r="AA72">
        <v>29</v>
      </c>
      <c r="AB72"/>
      <c r="AC72"/>
      <c r="AD72"/>
      <c r="AF72" t="s">
        <v>451</v>
      </c>
      <c r="AH72" t="s">
        <v>452</v>
      </c>
      <c r="AI72" t="s">
        <v>453</v>
      </c>
      <c r="AJ72" t="s">
        <v>454</v>
      </c>
      <c r="AK72" t="b">
        <v>1</v>
      </c>
      <c r="AL72" t="b">
        <v>1</v>
      </c>
      <c r="AM72" t="s">
        <v>165</v>
      </c>
      <c r="AN72" t="s">
        <v>4726</v>
      </c>
      <c r="AO72" s="49" t="s">
        <v>4952</v>
      </c>
      <c r="AP72" s="73"/>
      <c r="AQ72" s="49" t="s">
        <v>4951</v>
      </c>
      <c r="AR72" s="76" t="s">
        <v>5011</v>
      </c>
      <c r="AS72" s="73" t="s">
        <v>5012</v>
      </c>
      <c r="AT72" s="73">
        <f t="shared" si="14"/>
        <v>1</v>
      </c>
      <c r="AU72" s="112" t="s">
        <v>5384</v>
      </c>
      <c r="AV72" s="44" t="s">
        <v>5380</v>
      </c>
      <c r="AW72" s="28" t="s">
        <v>451</v>
      </c>
      <c r="AX72" s="73" t="s">
        <v>4726</v>
      </c>
      <c r="AY72" s="73" t="str">
        <f t="shared" si="15"/>
        <v>Shafaie S., Pekár S. 2025. New taxonomic data on the genus Zodariellum (Araneae, Zodariidae), with description of a new species from Kazakhstan // Zootaxa. Vol. 5601. No. 2. P. 322-334.</v>
      </c>
      <c r="AZ72" s="49" t="s">
        <v>4903</v>
      </c>
      <c r="BA72" s="58" t="str">
        <f>Y72&amp;"-"&amp;IF(Z72&lt;10,"0"&amp;Z72,Z72)&amp;"-"&amp;IF(AA72&lt;10,"0"&amp;AA72,AA72)</f>
        <v>2004-04-29</v>
      </c>
      <c r="BB72" s="44" t="str">
        <f>Y72&amp;IF(Z72&lt;&gt;0,"-"&amp;Z72,"")&amp;IF(AA72&lt;&gt;0,"-"&amp;AA72,"")&amp;IF(AB72&lt;&gt;0,"/"&amp;AB72,"")&amp;IF(AC72&lt;&gt;0,"-"&amp;AC72,"")&amp;IF(AD72&lt;&gt;0,"-"&amp;AD72,"")</f>
        <v>2004-4-29</v>
      </c>
      <c r="BF72" s="49" t="s">
        <v>4882</v>
      </c>
      <c r="BG72" t="s">
        <v>4893</v>
      </c>
      <c r="BH72" s="40" t="s">
        <v>5050</v>
      </c>
      <c r="BI72" t="s">
        <v>39</v>
      </c>
      <c r="BJ72" t="str">
        <f>N72&amp;", "&amp;O72&amp;", "&amp;P72</f>
        <v>Almaty Area, Konaev City, Ili riverbank</v>
      </c>
      <c r="BK72" t="str">
        <f>T72&amp;" N; "&amp;U72&amp;" E"</f>
        <v>43.9517 N; 77.0512 E</v>
      </c>
      <c r="BL72" t="s">
        <v>449</v>
      </c>
      <c r="BM72" s="85" t="s">
        <v>450</v>
      </c>
      <c r="BN72" t="s">
        <v>4895</v>
      </c>
      <c r="BP72" t="str">
        <f>IF(V72="original",H72,IF(V72="volunteer",C72,"Nekhaeva A.A."))</f>
        <v>Shafaie S., Pekár S.</v>
      </c>
      <c r="BQ72">
        <f>IF(V72="original",I72,IF(V72="volunteer",YEAR(A72)&amp;"-"&amp;IF(MONTH(A72)&lt;10,"0"&amp;MONTH(A72),MONTH(A72))&amp;"-"&amp;IF(DAY(A72)&lt;10,"0"&amp;DAY(A72),DAY(A72)),"__2025-05-15"))</f>
        <v>2025</v>
      </c>
      <c r="BT72" s="49" t="s">
        <v>4766</v>
      </c>
      <c r="BU72" t="s">
        <v>3631</v>
      </c>
      <c r="BV72" t="s">
        <v>3632</v>
      </c>
      <c r="BW72" t="s">
        <v>3633</v>
      </c>
      <c r="BX72" t="s">
        <v>3634</v>
      </c>
      <c r="BY72" s="44" t="s">
        <v>452</v>
      </c>
      <c r="BZ72" t="s">
        <v>453</v>
      </c>
      <c r="CA72" t="s">
        <v>3732</v>
      </c>
      <c r="CB72" t="s">
        <v>3732</v>
      </c>
      <c r="CC72" t="s">
        <v>4874</v>
      </c>
      <c r="CD72" t="s">
        <v>3732</v>
      </c>
      <c r="CE72" t="s">
        <v>4740</v>
      </c>
      <c r="CF72" t="s">
        <v>3630</v>
      </c>
      <c r="CG72" t="s">
        <v>4737</v>
      </c>
      <c r="CH72" t="str">
        <f>H72</f>
        <v>Shafaie S., Pekár S.</v>
      </c>
      <c r="CI72">
        <f t="shared" si="12"/>
        <v>2025</v>
      </c>
      <c r="CJ72" t="s">
        <v>4722</v>
      </c>
    </row>
    <row r="73" spans="1:88" x14ac:dyDescent="0.45">
      <c r="A73" s="1">
        <v>45787.665127314824</v>
      </c>
      <c r="B73">
        <v>911269241</v>
      </c>
      <c r="C73" t="s">
        <v>4896</v>
      </c>
      <c r="D73">
        <v>1</v>
      </c>
      <c r="E73" s="4" t="s">
        <v>51</v>
      </c>
      <c r="G73">
        <v>5337</v>
      </c>
      <c r="H73" s="44" t="s">
        <v>457</v>
      </c>
      <c r="I73">
        <v>2025</v>
      </c>
      <c r="J73" t="s">
        <v>458</v>
      </c>
      <c r="K73" t="s">
        <v>459</v>
      </c>
      <c r="L73" t="s">
        <v>460</v>
      </c>
      <c r="M73" t="s">
        <v>39</v>
      </c>
      <c r="N73" t="s">
        <v>77</v>
      </c>
      <c r="O73" t="s">
        <v>447</v>
      </c>
      <c r="P73" t="s">
        <v>448</v>
      </c>
      <c r="Q73" t="str">
        <f t="shared" si="13"/>
        <v>Ili riverbank</v>
      </c>
      <c r="R73" s="85">
        <v>43.951700000000002</v>
      </c>
      <c r="S73" s="85">
        <v>77.051199999999994</v>
      </c>
      <c r="T73" t="s">
        <v>449</v>
      </c>
      <c r="U73" t="s">
        <v>450</v>
      </c>
      <c r="V73" s="54" t="s">
        <v>44</v>
      </c>
      <c r="Y73">
        <v>2004</v>
      </c>
      <c r="Z73">
        <v>4</v>
      </c>
      <c r="AA73">
        <v>29</v>
      </c>
      <c r="AB73"/>
      <c r="AC73"/>
      <c r="AD73"/>
      <c r="AF73" t="s">
        <v>451</v>
      </c>
      <c r="AH73" t="s">
        <v>452</v>
      </c>
      <c r="AI73" t="s">
        <v>453</v>
      </c>
      <c r="AJ73" t="s">
        <v>454</v>
      </c>
      <c r="AK73" t="b">
        <v>1</v>
      </c>
      <c r="AL73" t="b">
        <v>1</v>
      </c>
      <c r="AM73" t="s">
        <v>462</v>
      </c>
      <c r="AN73" t="s">
        <v>4726</v>
      </c>
      <c r="AO73" s="49" t="s">
        <v>4952</v>
      </c>
      <c r="AP73" s="73"/>
      <c r="AQ73" s="49" t="s">
        <v>4951</v>
      </c>
      <c r="AR73" s="76" t="s">
        <v>5011</v>
      </c>
      <c r="AS73" s="73" t="s">
        <v>5012</v>
      </c>
      <c r="AT73" s="73">
        <f t="shared" si="14"/>
        <v>1</v>
      </c>
      <c r="AU73" s="112" t="s">
        <v>5383</v>
      </c>
      <c r="AV73" s="44" t="s">
        <v>5380</v>
      </c>
      <c r="AW73" s="28" t="s">
        <v>451</v>
      </c>
      <c r="AX73" s="73" t="s">
        <v>4726</v>
      </c>
      <c r="AY73" s="73" t="str">
        <f t="shared" si="15"/>
        <v>Shafaie S., Pekár S. 2025. New taxonomic data on the genus Zodariellum (Araneae, Zodariidae), with description of a new species from Kazakhstan // Zootaxa. Vol. 5601. No. 2. P. 322-334.</v>
      </c>
      <c r="AZ73" s="49" t="s">
        <v>4903</v>
      </c>
      <c r="BA73" s="58" t="str">
        <f>Y73&amp;"-"&amp;IF(Z73&lt;10,"0"&amp;Z73,Z73)&amp;"-"&amp;IF(AA73&lt;10,"0"&amp;AA73,AA73)</f>
        <v>2004-04-29</v>
      </c>
      <c r="BB73" s="44" t="str">
        <f>Y73&amp;IF(Z73&lt;&gt;0,"-"&amp;Z73,"")&amp;IF(AA73&lt;&gt;0,"-"&amp;AA73,"")&amp;IF(AB73&lt;&gt;0,"/"&amp;AB73,"")&amp;IF(AC73&lt;&gt;0,"-"&amp;AC73,"")&amp;IF(AD73&lt;&gt;0,"-"&amp;AD73,"")</f>
        <v>2004-4-29</v>
      </c>
      <c r="BF73" s="49" t="s">
        <v>4882</v>
      </c>
      <c r="BG73" t="s">
        <v>4893</v>
      </c>
      <c r="BH73" s="40" t="s">
        <v>5050</v>
      </c>
      <c r="BI73" t="s">
        <v>39</v>
      </c>
      <c r="BJ73" t="str">
        <f>N73&amp;", "&amp;O73&amp;", "&amp;P73</f>
        <v>Almaty Area, Konaev City, Ili riverbank</v>
      </c>
      <c r="BK73" t="str">
        <f>T73&amp;" N; "&amp;U73&amp;" E"</f>
        <v>43.9517 N; 77.0512 E</v>
      </c>
      <c r="BL73" t="s">
        <v>449</v>
      </c>
      <c r="BM73" s="85" t="s">
        <v>450</v>
      </c>
      <c r="BN73" t="s">
        <v>4895</v>
      </c>
      <c r="BP73" t="str">
        <f>IF(V73="original",H73,IF(V73="volunteer",C73,"Nekhaeva A.A."))</f>
        <v>Shafaie S., Pekár S.</v>
      </c>
      <c r="BQ73">
        <f>IF(V73="original",I73,IF(V73="volunteer",YEAR(A73)&amp;"-"&amp;IF(MONTH(A73)&lt;10,"0"&amp;MONTH(A73),MONTH(A73))&amp;"-"&amp;IF(DAY(A73)&lt;10,"0"&amp;DAY(A73),DAY(A73)),"__2025-05-15"))</f>
        <v>2025</v>
      </c>
      <c r="BT73" s="49" t="s">
        <v>4766</v>
      </c>
      <c r="BU73" t="s">
        <v>3631</v>
      </c>
      <c r="BV73" t="s">
        <v>3632</v>
      </c>
      <c r="BW73" t="s">
        <v>3633</v>
      </c>
      <c r="BX73" t="s">
        <v>3634</v>
      </c>
      <c r="BY73" s="44" t="s">
        <v>452</v>
      </c>
      <c r="BZ73" t="s">
        <v>453</v>
      </c>
      <c r="CA73" t="s">
        <v>3732</v>
      </c>
      <c r="CB73" t="s">
        <v>3732</v>
      </c>
      <c r="CC73" t="s">
        <v>4874</v>
      </c>
      <c r="CD73" t="s">
        <v>3732</v>
      </c>
      <c r="CE73" t="s">
        <v>4740</v>
      </c>
      <c r="CF73" t="s">
        <v>3630</v>
      </c>
      <c r="CG73" t="s">
        <v>5048</v>
      </c>
      <c r="CH73" t="str">
        <f>H73</f>
        <v>Shafaie S., Pekár S.</v>
      </c>
      <c r="CI73">
        <f t="shared" si="12"/>
        <v>2025</v>
      </c>
      <c r="CJ73" t="s">
        <v>4721</v>
      </c>
    </row>
    <row r="74" spans="1:88" x14ac:dyDescent="0.45">
      <c r="A74" s="1">
        <v>45787.657627314809</v>
      </c>
      <c r="B74">
        <v>911269241</v>
      </c>
      <c r="C74" t="s">
        <v>4896</v>
      </c>
      <c r="D74">
        <v>2</v>
      </c>
      <c r="E74" s="4" t="s">
        <v>86</v>
      </c>
      <c r="F74" t="s">
        <v>5282</v>
      </c>
      <c r="G74">
        <v>3858</v>
      </c>
      <c r="H74" s="44" t="s">
        <v>53</v>
      </c>
      <c r="I74">
        <v>2013</v>
      </c>
      <c r="J74" t="s">
        <v>475</v>
      </c>
      <c r="K74" t="s">
        <v>476</v>
      </c>
      <c r="L74" t="s">
        <v>477</v>
      </c>
      <c r="M74" t="s">
        <v>39</v>
      </c>
      <c r="N74" t="s">
        <v>463</v>
      </c>
      <c r="O74" t="s">
        <v>464</v>
      </c>
      <c r="P74" t="s">
        <v>465</v>
      </c>
      <c r="Q74" t="str">
        <f t="shared" si="13"/>
        <v>c. 4.9 km W of Arna</v>
      </c>
      <c r="R74" s="85">
        <v>43.777500000000003</v>
      </c>
      <c r="S74" s="85">
        <v>77.032777999999993</v>
      </c>
      <c r="T74" t="s">
        <v>466</v>
      </c>
      <c r="U74" t="s">
        <v>467</v>
      </c>
      <c r="V74" s="54"/>
      <c r="W74" t="s">
        <v>468</v>
      </c>
      <c r="Y74">
        <v>2012</v>
      </c>
      <c r="Z74">
        <v>10</v>
      </c>
      <c r="AA74"/>
      <c r="AB74">
        <v>2012</v>
      </c>
      <c r="AC74">
        <v>11</v>
      </c>
      <c r="AD74"/>
      <c r="AE74" t="s">
        <v>469</v>
      </c>
      <c r="AF74" t="s">
        <v>470</v>
      </c>
      <c r="AH74" t="s">
        <v>127</v>
      </c>
      <c r="AI74" t="s">
        <v>471</v>
      </c>
      <c r="AJ74" t="s">
        <v>472</v>
      </c>
      <c r="AK74" t="b">
        <v>1</v>
      </c>
      <c r="AL74" t="b">
        <v>1</v>
      </c>
      <c r="AM74" t="s">
        <v>165</v>
      </c>
      <c r="AO74" s="49" t="s">
        <v>4952</v>
      </c>
      <c r="AP74" s="73"/>
      <c r="AQ74" s="49" t="s">
        <v>4951</v>
      </c>
      <c r="AR74" s="76" t="s">
        <v>5011</v>
      </c>
      <c r="AS74" s="73" t="s">
        <v>5012</v>
      </c>
      <c r="AT74" s="73">
        <f t="shared" si="14"/>
        <v>2</v>
      </c>
      <c r="AU74" s="112" t="s">
        <v>5383</v>
      </c>
      <c r="AV74" s="44" t="s">
        <v>5380</v>
      </c>
      <c r="AW74" t="s">
        <v>2171</v>
      </c>
      <c r="AX74" s="112" t="s">
        <v>5334</v>
      </c>
      <c r="AY74" s="73" t="str">
        <f t="shared" si="15"/>
        <v>Logunov D.V. 2013. A new species of the genus Alopecosa Simon, 1885 (Aranei: Lycosidae) from south-east Kazakhstan // Arthropoda Selecta. Vol.22. No.2. P.163–169</v>
      </c>
      <c r="AZ74" s="49" t="s">
        <v>4903</v>
      </c>
      <c r="BA74" s="59" t="str">
        <f>Y74&amp;"-"&amp;IF(Z74&lt;10,"0"&amp;Z74,Z74)&amp;"/"&amp;IF(AC74&lt;10,"0"&amp;AC74,AC74)</f>
        <v>2012-10/11</v>
      </c>
      <c r="BB74" s="44" t="str">
        <f>Y74&amp;IF(Z74&lt;&gt;0,"-"&amp;Z74,"")&amp;IF(AA74&lt;&gt;0,"-"&amp;AA74,"")&amp;IF(AB74&lt;&gt;0,"/"&amp;AB74,"")&amp;IF(AC74&lt;&gt;0,"-"&amp;AC74,"")&amp;IF(AD74&lt;&gt;0,"-"&amp;AD74,"")</f>
        <v>2012-10/2012-11</v>
      </c>
      <c r="BC74" s="44" t="str">
        <f>AE74</f>
        <v>sandy hills</v>
      </c>
      <c r="BF74" s="49" t="s">
        <v>4882</v>
      </c>
      <c r="BG74" t="s">
        <v>4893</v>
      </c>
      <c r="BH74" s="40" t="s">
        <v>5050</v>
      </c>
      <c r="BI74" t="s">
        <v>39</v>
      </c>
      <c r="BJ74" t="str">
        <f>N74&amp;", "&amp;O74&amp;", "&amp;P74</f>
        <v>Almaty [=Alma-Ata] Region, Kapchagai Territory, c. 4.9 km W of Arna</v>
      </c>
      <c r="BK74" t="str">
        <f>T74&amp;" N; "&amp;U74&amp;" E"</f>
        <v>43°46'39" N; 77°1'58" E</v>
      </c>
      <c r="BL74" t="s">
        <v>5091</v>
      </c>
      <c r="BM74" s="85" t="s">
        <v>5092</v>
      </c>
      <c r="BN74" t="s">
        <v>4895</v>
      </c>
      <c r="BP74" t="str">
        <f>IF(V74="original",H74,IF(V74="volunteer",C74,"Nekhaeva A.A."))</f>
        <v>Nekhaeva A.A.</v>
      </c>
      <c r="BQ74" t="str">
        <f>IF(V74="original",I74,IF(V74="volunteer",YEAR(A74)&amp;"-"&amp;IF(MONTH(A74)&lt;10,"0"&amp;MONTH(A74),MONTH(A74))&amp;"-"&amp;IF(DAY(A74)&lt;10,"0"&amp;DAY(A74),DAY(A74)),"__2025-05-15"))</f>
        <v>__2025-05-15</v>
      </c>
      <c r="BR74">
        <v>520</v>
      </c>
      <c r="BS74">
        <v>520</v>
      </c>
      <c r="BT74" s="49" t="s">
        <v>4766</v>
      </c>
      <c r="BU74" t="s">
        <v>3631</v>
      </c>
      <c r="BV74" t="s">
        <v>3632</v>
      </c>
      <c r="BW74" t="s">
        <v>3633</v>
      </c>
      <c r="BX74" t="s">
        <v>3634</v>
      </c>
      <c r="BY74" s="44" t="s">
        <v>127</v>
      </c>
      <c r="BZ74" t="s">
        <v>471</v>
      </c>
      <c r="CA74" t="s">
        <v>3736</v>
      </c>
      <c r="CB74" s="44" t="s">
        <v>3736</v>
      </c>
      <c r="CC74" t="s">
        <v>3738</v>
      </c>
      <c r="CD74" t="s">
        <v>3736</v>
      </c>
      <c r="CE74" t="s">
        <v>3737</v>
      </c>
      <c r="CF74" t="s">
        <v>3630</v>
      </c>
      <c r="CG74" t="s">
        <v>4737</v>
      </c>
      <c r="CH74" t="str">
        <f>H74</f>
        <v>Logunov D.V.</v>
      </c>
      <c r="CI74">
        <f t="shared" si="12"/>
        <v>2013</v>
      </c>
      <c r="CJ74" t="s">
        <v>4738</v>
      </c>
    </row>
    <row r="75" spans="1:88" x14ac:dyDescent="0.45">
      <c r="A75" s="1">
        <v>45787.656111111108</v>
      </c>
      <c r="B75">
        <v>911269241</v>
      </c>
      <c r="C75" t="s">
        <v>4896</v>
      </c>
      <c r="D75">
        <v>1</v>
      </c>
      <c r="E75" s="4" t="s">
        <v>51</v>
      </c>
      <c r="G75">
        <v>3858</v>
      </c>
      <c r="H75" s="44" t="s">
        <v>53</v>
      </c>
      <c r="I75">
        <v>2013</v>
      </c>
      <c r="J75" t="s">
        <v>475</v>
      </c>
      <c r="K75" t="s">
        <v>476</v>
      </c>
      <c r="L75" t="s">
        <v>477</v>
      </c>
      <c r="M75" t="s">
        <v>39</v>
      </c>
      <c r="N75" t="s">
        <v>463</v>
      </c>
      <c r="O75" t="s">
        <v>464</v>
      </c>
      <c r="P75" t="s">
        <v>465</v>
      </c>
      <c r="Q75" t="str">
        <f t="shared" si="13"/>
        <v>c. 4.9 km W of Arna</v>
      </c>
      <c r="R75" s="85">
        <v>43.777500000000003</v>
      </c>
      <c r="S75" s="85">
        <v>77.032777999999993</v>
      </c>
      <c r="T75" t="s">
        <v>466</v>
      </c>
      <c r="U75" t="s">
        <v>467</v>
      </c>
      <c r="V75" s="54"/>
      <c r="W75" t="s">
        <v>468</v>
      </c>
      <c r="Y75">
        <v>2012</v>
      </c>
      <c r="Z75">
        <v>10</v>
      </c>
      <c r="AA75"/>
      <c r="AB75">
        <v>2012</v>
      </c>
      <c r="AC75">
        <v>11</v>
      </c>
      <c r="AD75"/>
      <c r="AE75" t="s">
        <v>469</v>
      </c>
      <c r="AF75" t="s">
        <v>470</v>
      </c>
      <c r="AH75" t="s">
        <v>127</v>
      </c>
      <c r="AI75" t="s">
        <v>471</v>
      </c>
      <c r="AJ75" t="s">
        <v>472</v>
      </c>
      <c r="AK75" t="b">
        <v>1</v>
      </c>
      <c r="AL75" t="b">
        <v>1</v>
      </c>
      <c r="AM75" t="s">
        <v>462</v>
      </c>
      <c r="AN75" t="s">
        <v>4727</v>
      </c>
      <c r="AO75" s="49" t="s">
        <v>4952</v>
      </c>
      <c r="AP75" s="73"/>
      <c r="AQ75" s="49" t="s">
        <v>4951</v>
      </c>
      <c r="AR75" s="76" t="s">
        <v>5011</v>
      </c>
      <c r="AS75" s="73" t="s">
        <v>5012</v>
      </c>
      <c r="AT75" s="73">
        <f t="shared" si="14"/>
        <v>1</v>
      </c>
      <c r="AU75" s="112" t="s">
        <v>5383</v>
      </c>
      <c r="AV75" s="44" t="s">
        <v>5380</v>
      </c>
      <c r="AW75" t="s">
        <v>2171</v>
      </c>
      <c r="AX75" s="73" t="s">
        <v>5279</v>
      </c>
      <c r="AY75" s="73" t="str">
        <f t="shared" si="15"/>
        <v>Logunov D.V. 2013. A new species of the genus Alopecosa Simon, 1885 (Aranei: Lycosidae) from south-east Kazakhstan // Arthropoda Selecta. Vol.22. No.2. P.163–169</v>
      </c>
      <c r="AZ75" s="49" t="s">
        <v>4903</v>
      </c>
      <c r="BA75" s="59" t="str">
        <f>Y75&amp;"-"&amp;IF(Z75&lt;10,"0"&amp;Z75,Z75)&amp;"/"&amp;IF(AC75&lt;10,"0"&amp;AC75,AC75)</f>
        <v>2012-10/11</v>
      </c>
      <c r="BB75" s="44" t="str">
        <f>Y75&amp;IF(Z75&lt;&gt;0,"-"&amp;Z75,"")&amp;IF(AA75&lt;&gt;0,"-"&amp;AA75,"")&amp;IF(AB75&lt;&gt;0,"/"&amp;AB75,"")&amp;IF(AC75&lt;&gt;0,"-"&amp;AC75,"")&amp;IF(AD75&lt;&gt;0,"-"&amp;AD75,"")</f>
        <v>2012-10/2012-11</v>
      </c>
      <c r="BC75" s="44" t="str">
        <f>AE75</f>
        <v>sandy hills</v>
      </c>
      <c r="BF75" s="49" t="s">
        <v>4882</v>
      </c>
      <c r="BG75" t="s">
        <v>4893</v>
      </c>
      <c r="BH75" s="40" t="s">
        <v>5050</v>
      </c>
      <c r="BI75" t="s">
        <v>39</v>
      </c>
      <c r="BJ75" t="str">
        <f>N75&amp;", "&amp;O75&amp;", "&amp;P75</f>
        <v>Almaty [=Alma-Ata] Region, Kapchagai Territory, c. 4.9 km W of Arna</v>
      </c>
      <c r="BK75" t="str">
        <f>T75&amp;" N; "&amp;U75&amp;" E"</f>
        <v>43°46'39" N; 77°1'58" E</v>
      </c>
      <c r="BL75" t="s">
        <v>5091</v>
      </c>
      <c r="BM75" s="85" t="s">
        <v>5092</v>
      </c>
      <c r="BN75" t="s">
        <v>4895</v>
      </c>
      <c r="BP75" t="str">
        <f>IF(V75="original",H75,IF(V75="volunteer",C75,"Nekhaeva A.A."))</f>
        <v>Nekhaeva A.A.</v>
      </c>
      <c r="BQ75" t="str">
        <f>IF(V75="original",I75,IF(V75="volunteer",YEAR(A75)&amp;"-"&amp;IF(MONTH(A75)&lt;10,"0"&amp;MONTH(A75),MONTH(A75))&amp;"-"&amp;IF(DAY(A75)&lt;10,"0"&amp;DAY(A75),DAY(A75)),"__2025-05-15"))</f>
        <v>__2025-05-15</v>
      </c>
      <c r="BR75">
        <v>520</v>
      </c>
      <c r="BS75">
        <v>520</v>
      </c>
      <c r="BT75" s="49" t="s">
        <v>4766</v>
      </c>
      <c r="BU75" t="s">
        <v>3631</v>
      </c>
      <c r="BV75" t="s">
        <v>3632</v>
      </c>
      <c r="BW75" t="s">
        <v>3633</v>
      </c>
      <c r="BX75" t="s">
        <v>3634</v>
      </c>
      <c r="BY75" s="44" t="s">
        <v>127</v>
      </c>
      <c r="BZ75" t="s">
        <v>471</v>
      </c>
      <c r="CA75" t="s">
        <v>3736</v>
      </c>
      <c r="CB75" s="44" t="s">
        <v>3736</v>
      </c>
      <c r="CC75" t="s">
        <v>3738</v>
      </c>
      <c r="CD75" t="s">
        <v>3736</v>
      </c>
      <c r="CE75" t="s">
        <v>3737</v>
      </c>
      <c r="CF75" t="s">
        <v>3630</v>
      </c>
      <c r="CG75" t="s">
        <v>5048</v>
      </c>
      <c r="CH75" t="str">
        <f>H75</f>
        <v>Logunov D.V.</v>
      </c>
      <c r="CI75">
        <f t="shared" si="12"/>
        <v>2013</v>
      </c>
      <c r="CJ75" t="s">
        <v>4724</v>
      </c>
    </row>
    <row r="76" spans="1:88" x14ac:dyDescent="0.45">
      <c r="A76" s="1">
        <v>45787.64943287037</v>
      </c>
      <c r="B76">
        <v>911269241</v>
      </c>
      <c r="C76" t="s">
        <v>4896</v>
      </c>
      <c r="D76">
        <v>3</v>
      </c>
      <c r="E76" s="4" t="s">
        <v>265</v>
      </c>
      <c r="G76">
        <v>3496</v>
      </c>
      <c r="H76" s="44" t="s">
        <v>482</v>
      </c>
      <c r="I76">
        <v>2019</v>
      </c>
      <c r="J76" t="s">
        <v>483</v>
      </c>
      <c r="K76" t="s">
        <v>484</v>
      </c>
      <c r="L76" t="s">
        <v>485</v>
      </c>
      <c r="M76" t="s">
        <v>39</v>
      </c>
      <c r="N76" t="s">
        <v>188</v>
      </c>
      <c r="P76" t="s">
        <v>478</v>
      </c>
      <c r="Q76" t="str">
        <f t="shared" si="13"/>
        <v>Ili River delta, 11 km SSE from Topar Village, Kosshar Natural Boundary</v>
      </c>
      <c r="R76" s="85">
        <v>44.933332999999998</v>
      </c>
      <c r="S76" s="85">
        <v>75.066666999999995</v>
      </c>
      <c r="T76" t="s">
        <v>254</v>
      </c>
      <c r="U76" t="s">
        <v>255</v>
      </c>
      <c r="V76" s="54" t="s">
        <v>44</v>
      </c>
      <c r="W76" t="s">
        <v>256</v>
      </c>
      <c r="Y76">
        <v>2016</v>
      </c>
      <c r="Z76">
        <v>4</v>
      </c>
      <c r="AA76">
        <v>23</v>
      </c>
      <c r="AB76">
        <v>2016</v>
      </c>
      <c r="AC76">
        <v>4</v>
      </c>
      <c r="AD76">
        <v>24</v>
      </c>
      <c r="AE76" t="s">
        <v>479</v>
      </c>
      <c r="AF76" t="s">
        <v>244</v>
      </c>
      <c r="AI76" t="s">
        <v>480</v>
      </c>
      <c r="AJ76" t="s">
        <v>481</v>
      </c>
      <c r="AK76" t="b">
        <v>1</v>
      </c>
      <c r="AL76" t="b">
        <v>1</v>
      </c>
      <c r="AM76" t="s">
        <v>165</v>
      </c>
      <c r="AN76" t="s">
        <v>4728</v>
      </c>
      <c r="AO76" s="49" t="s">
        <v>4952</v>
      </c>
      <c r="AP76" s="73"/>
      <c r="AQ76" s="49" t="s">
        <v>4951</v>
      </c>
      <c r="AR76" s="76" t="s">
        <v>5011</v>
      </c>
      <c r="AS76" s="73" t="s">
        <v>5012</v>
      </c>
      <c r="AT76" s="73">
        <f t="shared" si="14"/>
        <v>3</v>
      </c>
      <c r="AU76" s="112" t="s">
        <v>5383</v>
      </c>
      <c r="AV76" s="44" t="s">
        <v>5380</v>
      </c>
      <c r="AW76" t="s">
        <v>249</v>
      </c>
      <c r="AX76" s="73" t="s">
        <v>4728</v>
      </c>
      <c r="AY76" s="73" t="str">
        <f t="shared" si="15"/>
        <v>Fomichev A.A., Marusik Yu.M. 2019. A new species of the genus Berlandina (Aranei: Gnaphosidae) from Kazakhstan // Far Eastern Entomologist. No.390. P.13–18</v>
      </c>
      <c r="AZ76" s="49" t="s">
        <v>4903</v>
      </c>
      <c r="BA76" s="58" t="str">
        <f>Y76&amp;"-"&amp;IF(Z76&lt;10,"0"&amp;Z76,Z76)&amp;"-"&amp;IF(AA76&lt;10,"0"&amp;AA76,AA76)&amp;"/"&amp;IF(AD76&lt;10,"0"&amp;AD76,AD76)</f>
        <v>2016-04-23/24</v>
      </c>
      <c r="BB76" s="44" t="str">
        <f>Y76&amp;IF(Z76&lt;&gt;0,"-"&amp;Z76,"")&amp;IF(AA76&lt;&gt;0,"-"&amp;AA76,"")&amp;IF(AB76&lt;&gt;0,"/"&amp;AB76,"")&amp;IF(AC76&lt;&gt;0,"-"&amp;AC76,"")&amp;IF(AD76&lt;&gt;0,"-"&amp;AD76,"")</f>
        <v>2016-4-23/2016-4-24</v>
      </c>
      <c r="BC76" s="44" t="str">
        <f>AE76</f>
        <v>sandy semidesert, at night</v>
      </c>
      <c r="BF76" s="49" t="s">
        <v>4882</v>
      </c>
      <c r="BG76" t="s">
        <v>4893</v>
      </c>
      <c r="BH76" s="40" t="s">
        <v>5050</v>
      </c>
      <c r="BI76" t="s">
        <v>39</v>
      </c>
      <c r="BJ76" t="str">
        <f>N76&amp;", "&amp;P76</f>
        <v>Almaty Region, Ili River delta, 11 km SSE from Topar Village, Kosshar Natural Boundary</v>
      </c>
      <c r="BK76" t="str">
        <f>T76&amp;" N; "&amp;U76&amp;" E"</f>
        <v>44°56' N; 75°4' E</v>
      </c>
      <c r="BL76" t="s">
        <v>5088</v>
      </c>
      <c r="BM76" s="85" t="s">
        <v>5089</v>
      </c>
      <c r="BN76" t="s">
        <v>4895</v>
      </c>
      <c r="BP76" t="str">
        <f>IF(V76="original",H76,IF(V76="volunteer",C76,"Nekhaeva A.A."))</f>
        <v>Fomichev A.A., Marusik Yu.M.</v>
      </c>
      <c r="BQ76">
        <f>IF(V76="original",I76,IF(V76="volunteer",YEAR(A76)&amp;"-"&amp;IF(MONTH(A76)&lt;10,"0"&amp;MONTH(A76),MONTH(A76))&amp;"-"&amp;IF(DAY(A76)&lt;10,"0"&amp;DAY(A76),DAY(A76)),"__2025-05-15"))</f>
        <v>2019</v>
      </c>
      <c r="BR76">
        <v>360</v>
      </c>
      <c r="BS76">
        <v>360</v>
      </c>
      <c r="BT76" s="49" t="s">
        <v>4766</v>
      </c>
      <c r="BU76" t="s">
        <v>3631</v>
      </c>
      <c r="BV76" t="s">
        <v>3632</v>
      </c>
      <c r="BW76" t="s">
        <v>3633</v>
      </c>
      <c r="BX76" t="s">
        <v>3634</v>
      </c>
      <c r="BY76" s="44" t="s">
        <v>229</v>
      </c>
      <c r="BZ76" t="s">
        <v>1460</v>
      </c>
      <c r="CA76" t="s">
        <v>3739</v>
      </c>
      <c r="CB76" s="44" t="s">
        <v>3739</v>
      </c>
      <c r="CC76" t="s">
        <v>3741</v>
      </c>
      <c r="CD76" t="s">
        <v>3739</v>
      </c>
      <c r="CE76" t="s">
        <v>3740</v>
      </c>
      <c r="CF76" t="s">
        <v>3630</v>
      </c>
      <c r="CG76" t="s">
        <v>4737</v>
      </c>
      <c r="CH76" t="str">
        <f>H76</f>
        <v>Fomichev A.A., Marusik Yu.M.</v>
      </c>
      <c r="CI76">
        <f t="shared" si="12"/>
        <v>2019</v>
      </c>
      <c r="CJ76" t="s">
        <v>4725</v>
      </c>
    </row>
    <row r="77" spans="1:88" x14ac:dyDescent="0.45">
      <c r="A77" s="1">
        <v>45787.648888888893</v>
      </c>
      <c r="B77">
        <v>911269241</v>
      </c>
      <c r="C77" t="s">
        <v>4896</v>
      </c>
      <c r="D77">
        <v>1</v>
      </c>
      <c r="E77" s="4" t="s">
        <v>51</v>
      </c>
      <c r="G77">
        <v>3496</v>
      </c>
      <c r="H77" s="44" t="s">
        <v>482</v>
      </c>
      <c r="I77">
        <v>2019</v>
      </c>
      <c r="J77" t="s">
        <v>483</v>
      </c>
      <c r="K77" t="s">
        <v>484</v>
      </c>
      <c r="L77" t="s">
        <v>485</v>
      </c>
      <c r="M77" t="s">
        <v>39</v>
      </c>
      <c r="N77" t="s">
        <v>188</v>
      </c>
      <c r="P77" t="s">
        <v>478</v>
      </c>
      <c r="Q77" t="str">
        <f t="shared" si="13"/>
        <v>Ili River delta, 11 km SSE from Topar Village, Kosshar Natural Boundary</v>
      </c>
      <c r="R77" s="85">
        <v>44.933332999999998</v>
      </c>
      <c r="S77" s="85">
        <v>75.066666999999995</v>
      </c>
      <c r="T77" t="s">
        <v>254</v>
      </c>
      <c r="U77" t="s">
        <v>255</v>
      </c>
      <c r="V77" s="54" t="s">
        <v>44</v>
      </c>
      <c r="W77" t="s">
        <v>256</v>
      </c>
      <c r="Y77">
        <v>2016</v>
      </c>
      <c r="Z77">
        <v>4</v>
      </c>
      <c r="AA77">
        <v>23</v>
      </c>
      <c r="AB77">
        <v>2016</v>
      </c>
      <c r="AC77">
        <v>4</v>
      </c>
      <c r="AD77">
        <v>24</v>
      </c>
      <c r="AE77" t="s">
        <v>479</v>
      </c>
      <c r="AF77" t="s">
        <v>244</v>
      </c>
      <c r="AI77" t="s">
        <v>480</v>
      </c>
      <c r="AJ77" t="s">
        <v>481</v>
      </c>
      <c r="AK77" t="b">
        <v>1</v>
      </c>
      <c r="AL77" t="b">
        <v>1</v>
      </c>
      <c r="AM77" t="s">
        <v>462</v>
      </c>
      <c r="AN77" t="s">
        <v>4729</v>
      </c>
      <c r="AO77" s="49" t="s">
        <v>4952</v>
      </c>
      <c r="AP77" s="73"/>
      <c r="AQ77" s="49" t="s">
        <v>4951</v>
      </c>
      <c r="AR77" s="76" t="s">
        <v>5011</v>
      </c>
      <c r="AS77" s="73" t="s">
        <v>5012</v>
      </c>
      <c r="AT77" s="73">
        <f t="shared" si="14"/>
        <v>1</v>
      </c>
      <c r="AU77" s="112" t="s">
        <v>5383</v>
      </c>
      <c r="AV77" s="44" t="s">
        <v>5380</v>
      </c>
      <c r="AW77" t="s">
        <v>249</v>
      </c>
      <c r="AX77" s="73" t="s">
        <v>4729</v>
      </c>
      <c r="AY77" s="73" t="str">
        <f t="shared" si="15"/>
        <v>Fomichev A.A., Marusik Yu.M. 2019. A new species of the genus Berlandina (Aranei: Gnaphosidae) from Kazakhstan // Far Eastern Entomologist. No.390. P.13–18</v>
      </c>
      <c r="AZ77" s="49" t="s">
        <v>4903</v>
      </c>
      <c r="BA77" s="58" t="str">
        <f>Y77&amp;"-"&amp;IF(Z77&lt;10,"0"&amp;Z77,Z77)&amp;"-"&amp;IF(AA77&lt;10,"0"&amp;AA77,AA77)&amp;"/"&amp;IF(AD77&lt;10,"0"&amp;AD77,AD77)</f>
        <v>2016-04-23/24</v>
      </c>
      <c r="BB77" s="44" t="str">
        <f>Y77&amp;IF(Z77&lt;&gt;0,"-"&amp;Z77,"")&amp;IF(AA77&lt;&gt;0,"-"&amp;AA77,"")&amp;IF(AB77&lt;&gt;0,"/"&amp;AB77,"")&amp;IF(AC77&lt;&gt;0,"-"&amp;AC77,"")&amp;IF(AD77&lt;&gt;0,"-"&amp;AD77,"")</f>
        <v>2016-4-23/2016-4-24</v>
      </c>
      <c r="BC77" s="44" t="str">
        <f>AE77</f>
        <v>sandy semidesert, at night</v>
      </c>
      <c r="BF77" s="49" t="s">
        <v>4882</v>
      </c>
      <c r="BG77" t="s">
        <v>4893</v>
      </c>
      <c r="BH77" s="40" t="s">
        <v>5050</v>
      </c>
      <c r="BI77" t="s">
        <v>39</v>
      </c>
      <c r="BJ77" t="str">
        <f>N77&amp;", "&amp;P77</f>
        <v>Almaty Region, Ili River delta, 11 km SSE from Topar Village, Kosshar Natural Boundary</v>
      </c>
      <c r="BK77" t="str">
        <f>T77&amp;" N; "&amp;U77&amp;" E"</f>
        <v>44°56' N; 75°4' E</v>
      </c>
      <c r="BL77" t="s">
        <v>5088</v>
      </c>
      <c r="BM77" s="85" t="s">
        <v>5089</v>
      </c>
      <c r="BN77" t="s">
        <v>4895</v>
      </c>
      <c r="BP77" t="str">
        <f>IF(V77="original",H77,IF(V77="volunteer",C77,"Nekhaeva A.A."))</f>
        <v>Fomichev A.A., Marusik Yu.M.</v>
      </c>
      <c r="BQ77">
        <f>IF(V77="original",I77,IF(V77="volunteer",YEAR(A77)&amp;"-"&amp;IF(MONTH(A77)&lt;10,"0"&amp;MONTH(A77),MONTH(A77))&amp;"-"&amp;IF(DAY(A77)&lt;10,"0"&amp;DAY(A77),DAY(A77)),"__2025-05-15"))</f>
        <v>2019</v>
      </c>
      <c r="BR77">
        <v>360</v>
      </c>
      <c r="BS77">
        <v>360</v>
      </c>
      <c r="BT77" s="49" t="s">
        <v>4766</v>
      </c>
      <c r="BU77" t="s">
        <v>3631</v>
      </c>
      <c r="BV77" t="s">
        <v>3632</v>
      </c>
      <c r="BW77" t="s">
        <v>3633</v>
      </c>
      <c r="BX77" t="s">
        <v>3634</v>
      </c>
      <c r="BY77" s="44" t="s">
        <v>229</v>
      </c>
      <c r="BZ77" t="s">
        <v>1460</v>
      </c>
      <c r="CA77" t="s">
        <v>3739</v>
      </c>
      <c r="CB77" s="44" t="s">
        <v>3739</v>
      </c>
      <c r="CC77" t="s">
        <v>3741</v>
      </c>
      <c r="CD77" t="s">
        <v>3739</v>
      </c>
      <c r="CE77" t="s">
        <v>3740</v>
      </c>
      <c r="CF77" t="s">
        <v>3630</v>
      </c>
      <c r="CG77" t="s">
        <v>5048</v>
      </c>
      <c r="CH77" t="str">
        <f>H77</f>
        <v>Fomichev A.A., Marusik Yu.M.</v>
      </c>
      <c r="CI77">
        <f t="shared" si="12"/>
        <v>2019</v>
      </c>
      <c r="CJ77" t="s">
        <v>4724</v>
      </c>
    </row>
    <row r="78" spans="1:88" x14ac:dyDescent="0.45">
      <c r="A78" s="1">
        <v>45787.644965277781</v>
      </c>
      <c r="B78">
        <v>911269241</v>
      </c>
      <c r="C78" t="s">
        <v>4896</v>
      </c>
      <c r="E78" s="4"/>
      <c r="F78" t="s">
        <v>493</v>
      </c>
      <c r="G78">
        <v>2644</v>
      </c>
      <c r="H78" s="44" t="s">
        <v>494</v>
      </c>
      <c r="I78">
        <v>1979</v>
      </c>
      <c r="J78" t="s">
        <v>495</v>
      </c>
      <c r="K78" t="s">
        <v>496</v>
      </c>
      <c r="L78" t="s">
        <v>497</v>
      </c>
      <c r="M78" t="s">
        <v>39</v>
      </c>
      <c r="N78" t="s">
        <v>77</v>
      </c>
      <c r="P78" t="s">
        <v>486</v>
      </c>
      <c r="Q78" t="str">
        <f t="shared" si="13"/>
        <v>fruit tree gardens</v>
      </c>
      <c r="R78" s="85">
        <v>43.184083000000001</v>
      </c>
      <c r="S78" s="85">
        <v>76.863101</v>
      </c>
      <c r="T78" t="s">
        <v>487</v>
      </c>
      <c r="U78" t="s">
        <v>488</v>
      </c>
      <c r="V78" s="54" t="s">
        <v>106</v>
      </c>
      <c r="X78">
        <v>2000</v>
      </c>
      <c r="Y78">
        <v>1975</v>
      </c>
      <c r="Z78"/>
      <c r="AA78"/>
      <c r="AB78">
        <v>1977</v>
      </c>
      <c r="AC78"/>
      <c r="AD78"/>
      <c r="AF78" t="s">
        <v>489</v>
      </c>
      <c r="AH78" t="s">
        <v>490</v>
      </c>
      <c r="AI78" t="s">
        <v>491</v>
      </c>
      <c r="AJ78" t="s">
        <v>492</v>
      </c>
      <c r="AK78" t="b">
        <v>1</v>
      </c>
      <c r="AL78" t="b">
        <v>0</v>
      </c>
      <c r="AO78" s="49" t="s">
        <v>4952</v>
      </c>
      <c r="AP78" s="73"/>
      <c r="AQ78" s="49" t="s">
        <v>4951</v>
      </c>
      <c r="AR78" s="76" t="s">
        <v>5011</v>
      </c>
      <c r="AS78" s="73" t="s">
        <v>5012</v>
      </c>
      <c r="AT78" s="73">
        <f t="shared" si="14"/>
        <v>0</v>
      </c>
      <c r="AW78" t="s">
        <v>648</v>
      </c>
      <c r="AX78" s="112" t="s">
        <v>5332</v>
      </c>
      <c r="AY78" s="73" t="str">
        <f t="shared" si="15"/>
        <v>Тарабаев Ч.К. 1979. Особенности морфологии и биологии паука-бокохода Diaea dorsata Fabr. (Aranei, Thomisidae) на Юго-Востоке Казахстана // Энтомол. обозр. Т.58. Вып.1. С.200–210 (рус.)</v>
      </c>
      <c r="AZ78" s="49" t="s">
        <v>4903</v>
      </c>
      <c r="BA78" s="44" t="str">
        <f>Y78&amp;"/"&amp;AB78</f>
        <v>1975/1977</v>
      </c>
      <c r="BB78" s="44" t="str">
        <f>Y78&amp;IF(Z78&lt;&gt;0,"-"&amp;Z78,"")&amp;IF(AA78&lt;&gt;0,"-"&amp;AA78,"")&amp;IF(AB78&lt;&gt;0,"/"&amp;AB78,"")&amp;IF(AC78&lt;&gt;0,"-"&amp;AC78,"")&amp;IF(AD78&lt;&gt;0,"-"&amp;AD78,"")</f>
        <v>1975/1977</v>
      </c>
      <c r="BF78" s="49" t="s">
        <v>4882</v>
      </c>
      <c r="BG78" t="s">
        <v>4893</v>
      </c>
      <c r="BH78" s="40" t="s">
        <v>5050</v>
      </c>
      <c r="BI78" t="s">
        <v>39</v>
      </c>
      <c r="BJ78" t="str">
        <f>N78&amp;", "&amp;P78</f>
        <v>Almaty Area, fruit tree gardens</v>
      </c>
      <c r="BK78" t="str">
        <f>T78&amp;" N; "&amp;U78&amp;" E"</f>
        <v>43.184083 N; 76.863101 E</v>
      </c>
      <c r="BL78" t="s">
        <v>487</v>
      </c>
      <c r="BM78" s="85" t="s">
        <v>488</v>
      </c>
      <c r="BN78" t="s">
        <v>4895</v>
      </c>
      <c r="BO78">
        <f>X78</f>
        <v>2000</v>
      </c>
      <c r="BP78" t="str">
        <f>IF(V78="original",H78,IF(V78="volunteer",C78,"Nekhaeva A.A."))</f>
        <v>Nekhaeva A.A.</v>
      </c>
      <c r="BQ78" t="str">
        <f>IF(V78="original",I78,IF(V78="volunteer",YEAR(A78)&amp;"-"&amp;IF(MONTH(A78)&lt;10,"0"&amp;MONTH(A78),MONTH(A78))&amp;"-"&amp;IF(DAY(A78)&lt;10,"0"&amp;DAY(A78),DAY(A78)),"__2025-05-15"))</f>
        <v>2025-05-10</v>
      </c>
      <c r="BT78" s="49" t="s">
        <v>4766</v>
      </c>
      <c r="BU78" t="s">
        <v>3631</v>
      </c>
      <c r="BV78" t="s">
        <v>3632</v>
      </c>
      <c r="BW78" t="s">
        <v>3633</v>
      </c>
      <c r="BX78" t="s">
        <v>3634</v>
      </c>
      <c r="BY78" s="44" t="s">
        <v>490</v>
      </c>
      <c r="BZ78" t="s">
        <v>491</v>
      </c>
      <c r="CA78" t="s">
        <v>3742</v>
      </c>
      <c r="CB78" s="44" t="s">
        <v>3742</v>
      </c>
      <c r="CC78" t="s">
        <v>4799</v>
      </c>
      <c r="CD78" t="s">
        <v>3742</v>
      </c>
      <c r="CE78" t="s">
        <v>3743</v>
      </c>
      <c r="CF78" t="s">
        <v>3630</v>
      </c>
      <c r="CH78" t="str">
        <f>H78</f>
        <v>Тарабаев Ч.К.</v>
      </c>
      <c r="CI78">
        <f t="shared" si="12"/>
        <v>1979</v>
      </c>
    </row>
    <row r="79" spans="1:88" ht="16.5" customHeight="1" x14ac:dyDescent="0.45">
      <c r="A79" s="1">
        <v>45787.396736111114</v>
      </c>
      <c r="B79">
        <v>911269241</v>
      </c>
      <c r="C79" t="s">
        <v>4896</v>
      </c>
      <c r="D79">
        <v>2</v>
      </c>
      <c r="E79" s="4" t="s">
        <v>86</v>
      </c>
      <c r="G79">
        <v>3239</v>
      </c>
      <c r="H79" s="44" t="s">
        <v>504</v>
      </c>
      <c r="I79">
        <v>2012</v>
      </c>
      <c r="J79" t="s">
        <v>505</v>
      </c>
      <c r="K79" t="s">
        <v>506</v>
      </c>
      <c r="L79" t="s">
        <v>507</v>
      </c>
      <c r="M79" t="s">
        <v>39</v>
      </c>
      <c r="N79" t="s">
        <v>77</v>
      </c>
      <c r="Q79" t="str">
        <f t="shared" si="13"/>
        <v/>
      </c>
      <c r="R79" s="85">
        <v>43.267499999999998</v>
      </c>
      <c r="S79" s="85">
        <v>76.299722000000003</v>
      </c>
      <c r="T79" t="s">
        <v>498</v>
      </c>
      <c r="U79" t="s">
        <v>499</v>
      </c>
      <c r="V79" s="54" t="s">
        <v>44</v>
      </c>
      <c r="W79" t="s">
        <v>500</v>
      </c>
      <c r="Y79">
        <v>2011</v>
      </c>
      <c r="Z79">
        <v>6</v>
      </c>
      <c r="AA79">
        <v>24</v>
      </c>
      <c r="AB79"/>
      <c r="AC79"/>
      <c r="AD79"/>
      <c r="AF79" t="s">
        <v>501</v>
      </c>
      <c r="AH79" t="s">
        <v>127</v>
      </c>
      <c r="AI79" t="s">
        <v>502</v>
      </c>
      <c r="AJ79" t="s">
        <v>503</v>
      </c>
      <c r="AK79" t="b">
        <v>1</v>
      </c>
      <c r="AL79" t="b">
        <v>1</v>
      </c>
      <c r="AM79" t="s">
        <v>455</v>
      </c>
      <c r="AN79" s="45" t="s">
        <v>4730</v>
      </c>
      <c r="AO79" s="49" t="s">
        <v>4952</v>
      </c>
      <c r="AP79" s="73"/>
      <c r="AQ79" s="49" t="s">
        <v>4951</v>
      </c>
      <c r="AR79" s="76" t="s">
        <v>5011</v>
      </c>
      <c r="AS79" s="73" t="s">
        <v>5012</v>
      </c>
      <c r="AT79" s="73">
        <f t="shared" si="14"/>
        <v>2</v>
      </c>
      <c r="AU79" s="112" t="s">
        <v>5383</v>
      </c>
      <c r="AV79" s="44" t="s">
        <v>5380</v>
      </c>
      <c r="AW79" t="s">
        <v>613</v>
      </c>
      <c r="AX79" s="73" t="s">
        <v>5280</v>
      </c>
      <c r="AY79" s="73" t="str">
        <f t="shared" si="15"/>
        <v>Ballarin F., Marusik Yu.M., Omelko M.M., Koponen S. 2012. On the Pardosa monticola species-group (Araneae: Lycosidae) from Middle Asia // Arthropoda Selecta. Vol.21. No.2. P.161–182</v>
      </c>
      <c r="AZ79" s="49" t="s">
        <v>4903</v>
      </c>
      <c r="BA79" s="58" t="str">
        <f>Y79&amp;"-"&amp;IF(Z79&lt;10,"0"&amp;Z79,Z79)&amp;"-"&amp;IF(AA79&lt;10,"0"&amp;AA79,AA79)</f>
        <v>2011-06-24</v>
      </c>
      <c r="BB79" s="44" t="str">
        <f>Y79&amp;IF(Z79&lt;&gt;0,"-"&amp;Z79,"")&amp;IF(AA79&lt;&gt;0,"-"&amp;AA79,"")&amp;IF(AB79&lt;&gt;0,"/"&amp;AB79,"")&amp;IF(AC79&lt;&gt;0,"-"&amp;AC79,"")&amp;IF(AD79&lt;&gt;0,"-"&amp;AD79,"")</f>
        <v>2011-6-24</v>
      </c>
      <c r="BD79" s="57"/>
      <c r="BE79" s="57"/>
      <c r="BF79" s="49" t="s">
        <v>4882</v>
      </c>
      <c r="BG79" t="s">
        <v>4893</v>
      </c>
      <c r="BH79" s="40" t="s">
        <v>5050</v>
      </c>
      <c r="BI79" t="s">
        <v>39</v>
      </c>
      <c r="BJ79" t="str">
        <f t="shared" ref="BJ79:BJ81" si="16">N79</f>
        <v>Almaty Area</v>
      </c>
      <c r="BK79" t="str">
        <f>T79&amp;" N; "&amp;U79&amp;" E"</f>
        <v>43°16'3" N; 76°17'59" E</v>
      </c>
      <c r="BL79" t="s">
        <v>5093</v>
      </c>
      <c r="BM79" s="85" t="s">
        <v>5094</v>
      </c>
      <c r="BN79" t="s">
        <v>4895</v>
      </c>
      <c r="BP79" t="str">
        <f>IF(V79="original",H79,IF(V79="volunteer",C79,"Nekhaeva A.A."))</f>
        <v>Ballarin F., Marusik Yu.M., Omelko M.M., Koponen S.</v>
      </c>
      <c r="BQ79">
        <f>IF(V79="original",I79,IF(V79="volunteer",YEAR(A79)&amp;"-"&amp;IF(MONTH(A79)&lt;10,"0"&amp;MONTH(A79),MONTH(A79))&amp;"-"&amp;IF(DAY(A79)&lt;10,"0"&amp;DAY(A79),DAY(A79)),"__2025-05-15"))</f>
        <v>2012</v>
      </c>
      <c r="BR79">
        <v>777</v>
      </c>
      <c r="BS79">
        <v>777</v>
      </c>
      <c r="BT79" s="49" t="s">
        <v>4766</v>
      </c>
      <c r="BU79" t="s">
        <v>3631</v>
      </c>
      <c r="BV79" t="s">
        <v>3632</v>
      </c>
      <c r="BW79" t="s">
        <v>3633</v>
      </c>
      <c r="BX79" t="s">
        <v>3634</v>
      </c>
      <c r="BY79" s="44" t="s">
        <v>127</v>
      </c>
      <c r="BZ79" t="s">
        <v>502</v>
      </c>
      <c r="CA79" t="s">
        <v>3745</v>
      </c>
      <c r="CB79" s="44" t="s">
        <v>3745</v>
      </c>
      <c r="CC79" t="s">
        <v>3747</v>
      </c>
      <c r="CD79" t="s">
        <v>3745</v>
      </c>
      <c r="CE79" t="s">
        <v>3746</v>
      </c>
      <c r="CF79" t="s">
        <v>3630</v>
      </c>
      <c r="CG79" s="42" t="s">
        <v>4737</v>
      </c>
      <c r="CH79" t="str">
        <f>H79</f>
        <v>Ballarin F., Marusik Yu.M., Omelko M.M., Koponen S.</v>
      </c>
      <c r="CI79">
        <f t="shared" si="12"/>
        <v>2012</v>
      </c>
      <c r="CJ79" s="42" t="s">
        <v>4722</v>
      </c>
    </row>
    <row r="80" spans="1:88" x14ac:dyDescent="0.45">
      <c r="A80" s="1">
        <v>45787.393518518518</v>
      </c>
      <c r="B80">
        <v>911269241</v>
      </c>
      <c r="C80" t="s">
        <v>4896</v>
      </c>
      <c r="D80">
        <v>2</v>
      </c>
      <c r="E80" s="4" t="s">
        <v>86</v>
      </c>
      <c r="G80">
        <v>3239</v>
      </c>
      <c r="H80" s="44" t="s">
        <v>504</v>
      </c>
      <c r="I80">
        <v>2012</v>
      </c>
      <c r="J80" t="s">
        <v>505</v>
      </c>
      <c r="K80" t="s">
        <v>506</v>
      </c>
      <c r="L80" t="s">
        <v>507</v>
      </c>
      <c r="M80" t="s">
        <v>39</v>
      </c>
      <c r="N80" t="s">
        <v>508</v>
      </c>
      <c r="Q80" t="str">
        <f t="shared" si="13"/>
        <v/>
      </c>
      <c r="R80" s="85">
        <v>43.966388999999999</v>
      </c>
      <c r="S80" s="85">
        <v>79.472222000000002</v>
      </c>
      <c r="T80" t="s">
        <v>509</v>
      </c>
      <c r="U80" t="s">
        <v>510</v>
      </c>
      <c r="V80" s="54" t="s">
        <v>44</v>
      </c>
      <c r="W80" t="s">
        <v>511</v>
      </c>
      <c r="Y80">
        <v>2010</v>
      </c>
      <c r="Z80">
        <v>5</v>
      </c>
      <c r="AA80">
        <v>3</v>
      </c>
      <c r="AB80"/>
      <c r="AC80"/>
      <c r="AD80"/>
      <c r="AE80" t="s">
        <v>512</v>
      </c>
      <c r="AF80" t="s">
        <v>501</v>
      </c>
      <c r="AH80" t="s">
        <v>127</v>
      </c>
      <c r="AI80" t="s">
        <v>502</v>
      </c>
      <c r="AJ80" t="s">
        <v>503</v>
      </c>
      <c r="AK80" t="b">
        <v>1</v>
      </c>
      <c r="AL80" t="b">
        <v>1</v>
      </c>
      <c r="AM80" t="s">
        <v>455</v>
      </c>
      <c r="AN80" t="s">
        <v>4731</v>
      </c>
      <c r="AO80" s="49" t="s">
        <v>4952</v>
      </c>
      <c r="AP80" s="73"/>
      <c r="AQ80" s="49" t="s">
        <v>4951</v>
      </c>
      <c r="AR80" s="76" t="s">
        <v>5011</v>
      </c>
      <c r="AS80" s="73" t="s">
        <v>5012</v>
      </c>
      <c r="AT80" s="73">
        <f t="shared" si="14"/>
        <v>2</v>
      </c>
      <c r="AU80" s="112" t="s">
        <v>5383</v>
      </c>
      <c r="AV80" s="44" t="s">
        <v>5380</v>
      </c>
      <c r="AW80" t="s">
        <v>613</v>
      </c>
      <c r="AX80" s="73" t="s">
        <v>5279</v>
      </c>
      <c r="AY80" s="73" t="str">
        <f t="shared" si="15"/>
        <v>Ballarin F., Marusik Yu.M., Omelko M.M., Koponen S. 2012. On the Pardosa monticola species-group (Araneae: Lycosidae) from Middle Asia // Arthropoda Selecta. Vol.21. No.2. P.161–182</v>
      </c>
      <c r="AZ80" s="49" t="s">
        <v>4903</v>
      </c>
      <c r="BA80" s="58" t="str">
        <f>Y80&amp;"-"&amp;IF(Z80&lt;10,"0"&amp;Z80,Z80)&amp;"-"&amp;IF(AA80&lt;10,"0"&amp;AA80,AA80)</f>
        <v>2010-05-03</v>
      </c>
      <c r="BB80" s="44" t="str">
        <f>Y80&amp;IF(Z80&lt;&gt;0,"-"&amp;Z80,"")&amp;IF(AA80&lt;&gt;0,"-"&amp;AA80,"")&amp;IF(AB80&lt;&gt;0,"/"&amp;AB80,"")&amp;IF(AC80&lt;&gt;0,"-"&amp;AC80,"")&amp;IF(AD80&lt;&gt;0,"-"&amp;AD80,"")</f>
        <v>2010-5-3</v>
      </c>
      <c r="BC80" s="44" t="str">
        <f>AE80</f>
        <v>saline soil and meadow</v>
      </c>
      <c r="BF80" s="49" t="s">
        <v>4882</v>
      </c>
      <c r="BG80" t="s">
        <v>4893</v>
      </c>
      <c r="BH80" s="40" t="s">
        <v>5050</v>
      </c>
      <c r="BI80" t="s">
        <v>39</v>
      </c>
      <c r="BJ80" t="str">
        <f t="shared" si="16"/>
        <v>Zhetysu Area</v>
      </c>
      <c r="BK80" t="str">
        <f>T80&amp;" N; "&amp;U80&amp;" E"</f>
        <v>43°57'59" N; 79°28'20" E</v>
      </c>
      <c r="BL80" t="s">
        <v>5095</v>
      </c>
      <c r="BM80" s="85" t="s">
        <v>5096</v>
      </c>
      <c r="BN80" t="s">
        <v>4895</v>
      </c>
      <c r="BP80" t="str">
        <f>IF(V80="original",H80,IF(V80="volunteer",C80,"Nekhaeva A.A."))</f>
        <v>Ballarin F., Marusik Yu.M., Omelko M.M., Koponen S.</v>
      </c>
      <c r="BQ80">
        <f>IF(V80="original",I80,IF(V80="volunteer",YEAR(A80)&amp;"-"&amp;IF(MONTH(A80)&lt;10,"0"&amp;MONTH(A80),MONTH(A80))&amp;"-"&amp;IF(DAY(A80)&lt;10,"0"&amp;DAY(A80),DAY(A80)),"__2025-05-15"))</f>
        <v>2012</v>
      </c>
      <c r="BR80">
        <v>498</v>
      </c>
      <c r="BS80">
        <v>498</v>
      </c>
      <c r="BT80" s="49" t="s">
        <v>4766</v>
      </c>
      <c r="BU80" t="s">
        <v>3631</v>
      </c>
      <c r="BV80" t="s">
        <v>3632</v>
      </c>
      <c r="BW80" t="s">
        <v>3633</v>
      </c>
      <c r="BX80" t="s">
        <v>3634</v>
      </c>
      <c r="BY80" s="44" t="s">
        <v>127</v>
      </c>
      <c r="BZ80" t="s">
        <v>502</v>
      </c>
      <c r="CA80" t="s">
        <v>3745</v>
      </c>
      <c r="CB80" s="44" t="s">
        <v>3745</v>
      </c>
      <c r="CC80" t="s">
        <v>3747</v>
      </c>
      <c r="CD80" t="s">
        <v>3745</v>
      </c>
      <c r="CE80" t="s">
        <v>3746</v>
      </c>
      <c r="CF80" t="s">
        <v>3630</v>
      </c>
      <c r="CG80" t="s">
        <v>4737</v>
      </c>
      <c r="CH80" t="str">
        <f>H80</f>
        <v>Ballarin F., Marusik Yu.M., Omelko M.M., Koponen S.</v>
      </c>
      <c r="CI80">
        <f t="shared" si="12"/>
        <v>2012</v>
      </c>
      <c r="CJ80" t="s">
        <v>4722</v>
      </c>
    </row>
    <row r="81" spans="1:88" x14ac:dyDescent="0.45">
      <c r="A81" s="1">
        <v>45787.3903125</v>
      </c>
      <c r="B81">
        <v>911269241</v>
      </c>
      <c r="C81" t="s">
        <v>4896</v>
      </c>
      <c r="D81">
        <v>4</v>
      </c>
      <c r="E81" s="4" t="s">
        <v>727</v>
      </c>
      <c r="G81">
        <v>3239</v>
      </c>
      <c r="H81" s="44" t="s">
        <v>504</v>
      </c>
      <c r="I81">
        <v>2012</v>
      </c>
      <c r="J81" t="s">
        <v>505</v>
      </c>
      <c r="K81" t="s">
        <v>506</v>
      </c>
      <c r="L81" t="s">
        <v>507</v>
      </c>
      <c r="M81" t="s">
        <v>39</v>
      </c>
      <c r="N81" t="s">
        <v>77</v>
      </c>
      <c r="Q81" t="str">
        <f t="shared" si="13"/>
        <v/>
      </c>
      <c r="R81" s="85">
        <v>43.296111000000003</v>
      </c>
      <c r="S81" s="85">
        <v>76.112499999999997</v>
      </c>
      <c r="T81" t="s">
        <v>513</v>
      </c>
      <c r="U81" t="s">
        <v>514</v>
      </c>
      <c r="V81" s="54" t="s">
        <v>44</v>
      </c>
      <c r="W81" t="s">
        <v>515</v>
      </c>
      <c r="Y81">
        <v>2011</v>
      </c>
      <c r="Z81">
        <v>6</v>
      </c>
      <c r="AA81">
        <v>24</v>
      </c>
      <c r="AB81"/>
      <c r="AC81"/>
      <c r="AD81"/>
      <c r="AF81" t="s">
        <v>501</v>
      </c>
      <c r="AH81" t="s">
        <v>127</v>
      </c>
      <c r="AI81" t="s">
        <v>502</v>
      </c>
      <c r="AJ81" t="s">
        <v>503</v>
      </c>
      <c r="AK81" t="b">
        <v>1</v>
      </c>
      <c r="AL81" t="b">
        <v>1</v>
      </c>
      <c r="AM81" t="s">
        <v>455</v>
      </c>
      <c r="AN81" t="s">
        <v>4732</v>
      </c>
      <c r="AO81" s="49" t="s">
        <v>4952</v>
      </c>
      <c r="AP81" s="73"/>
      <c r="AQ81" s="49" t="s">
        <v>4951</v>
      </c>
      <c r="AR81" s="76" t="s">
        <v>5011</v>
      </c>
      <c r="AS81" s="73" t="s">
        <v>5012</v>
      </c>
      <c r="AT81" s="73">
        <f t="shared" si="14"/>
        <v>4</v>
      </c>
      <c r="AU81" s="112" t="s">
        <v>5383</v>
      </c>
      <c r="AV81" s="44" t="s">
        <v>5380</v>
      </c>
      <c r="AW81" t="s">
        <v>613</v>
      </c>
      <c r="AX81" s="73" t="s">
        <v>4732</v>
      </c>
      <c r="AY81" s="73" t="str">
        <f t="shared" si="15"/>
        <v>Ballarin F., Marusik Yu.M., Omelko M.M., Koponen S. 2012. On the Pardosa monticola species-group (Araneae: Lycosidae) from Middle Asia // Arthropoda Selecta. Vol.21. No.2. P.161–182</v>
      </c>
      <c r="AZ81" s="49" t="s">
        <v>4903</v>
      </c>
      <c r="BA81" s="58" t="str">
        <f>Y81&amp;"-"&amp;IF(Z81&lt;10,"0"&amp;Z81,Z81)&amp;"-"&amp;IF(AA81&lt;10,"0"&amp;AA81,AA81)</f>
        <v>2011-06-24</v>
      </c>
      <c r="BB81" s="44" t="str">
        <f>Y81&amp;IF(Z81&lt;&gt;0,"-"&amp;Z81,"")&amp;IF(AA81&lt;&gt;0,"-"&amp;AA81,"")&amp;IF(AB81&lt;&gt;0,"/"&amp;AB81,"")&amp;IF(AC81&lt;&gt;0,"-"&amp;AC81,"")&amp;IF(AD81&lt;&gt;0,"-"&amp;AD81,"")</f>
        <v>2011-6-24</v>
      </c>
      <c r="BF81" s="49" t="s">
        <v>4882</v>
      </c>
      <c r="BG81" t="s">
        <v>4893</v>
      </c>
      <c r="BH81" s="40" t="s">
        <v>5050</v>
      </c>
      <c r="BI81" t="s">
        <v>39</v>
      </c>
      <c r="BJ81" t="str">
        <f t="shared" si="16"/>
        <v>Almaty Area</v>
      </c>
      <c r="BK81" t="str">
        <f>T81&amp;" N; "&amp;U81&amp;" E"</f>
        <v>43°17'46" N; 76°6'45" E</v>
      </c>
      <c r="BL81" t="s">
        <v>5097</v>
      </c>
      <c r="BM81" s="85" t="s">
        <v>5098</v>
      </c>
      <c r="BN81" t="s">
        <v>4895</v>
      </c>
      <c r="BP81" t="str">
        <f>IF(V81="original",H81,IF(V81="volunteer",C81,"Nekhaeva A.A."))</f>
        <v>Ballarin F., Marusik Yu.M., Omelko M.M., Koponen S.</v>
      </c>
      <c r="BQ81">
        <f>IF(V81="original",I81,IF(V81="volunteer",YEAR(A81)&amp;"-"&amp;IF(MONTH(A81)&lt;10,"0"&amp;MONTH(A81),MONTH(A81))&amp;"-"&amp;IF(DAY(A81)&lt;10,"0"&amp;DAY(A81),DAY(A81)),"__2025-05-15"))</f>
        <v>2012</v>
      </c>
      <c r="BR81">
        <v>794</v>
      </c>
      <c r="BS81">
        <v>794</v>
      </c>
      <c r="BT81" s="49" t="s">
        <v>4766</v>
      </c>
      <c r="BU81" t="s">
        <v>3631</v>
      </c>
      <c r="BV81" t="s">
        <v>3632</v>
      </c>
      <c r="BW81" t="s">
        <v>3633</v>
      </c>
      <c r="BX81" t="s">
        <v>3634</v>
      </c>
      <c r="BY81" s="44" t="s">
        <v>127</v>
      </c>
      <c r="BZ81" t="s">
        <v>502</v>
      </c>
      <c r="CA81" t="s">
        <v>3745</v>
      </c>
      <c r="CB81" s="44" t="s">
        <v>3745</v>
      </c>
      <c r="CC81" t="s">
        <v>3747</v>
      </c>
      <c r="CD81" t="s">
        <v>3745</v>
      </c>
      <c r="CE81" t="s">
        <v>3746</v>
      </c>
      <c r="CF81" t="s">
        <v>3630</v>
      </c>
      <c r="CG81" t="s">
        <v>4737</v>
      </c>
      <c r="CH81" t="str">
        <f>H81</f>
        <v>Ballarin F., Marusik Yu.M., Omelko M.M., Koponen S.</v>
      </c>
      <c r="CI81">
        <f t="shared" si="12"/>
        <v>2012</v>
      </c>
      <c r="CJ81" t="s">
        <v>4722</v>
      </c>
    </row>
    <row r="82" spans="1:88" s="44" customFormat="1" x14ac:dyDescent="0.45">
      <c r="A82" s="48">
        <v>45787.385740740741</v>
      </c>
      <c r="B82" s="44">
        <v>911269241</v>
      </c>
      <c r="C82" t="s">
        <v>4896</v>
      </c>
      <c r="D82" s="44">
        <v>1</v>
      </c>
      <c r="E82" s="4" t="s">
        <v>51</v>
      </c>
      <c r="G82" s="44">
        <v>3239</v>
      </c>
      <c r="H82" s="44" t="s">
        <v>504</v>
      </c>
      <c r="I82" s="44">
        <v>2012</v>
      </c>
      <c r="J82" s="44" t="s">
        <v>505</v>
      </c>
      <c r="K82" s="44" t="s">
        <v>506</v>
      </c>
      <c r="L82" s="44" t="s">
        <v>507</v>
      </c>
      <c r="M82" t="s">
        <v>39</v>
      </c>
      <c r="N82" s="44" t="s">
        <v>77</v>
      </c>
      <c r="O82" s="44" t="s">
        <v>517</v>
      </c>
      <c r="P82" s="44" t="s">
        <v>518</v>
      </c>
      <c r="Q82" t="str">
        <f t="shared" si="13"/>
        <v>ca. 2.5 km south-east of Matai, left bank of Aksu River</v>
      </c>
      <c r="R82" s="88">
        <v>45.883333</v>
      </c>
      <c r="S82" s="88">
        <v>78.75</v>
      </c>
      <c r="T82" s="44" t="s">
        <v>519</v>
      </c>
      <c r="U82" s="44" t="s">
        <v>520</v>
      </c>
      <c r="V82" s="54" t="s">
        <v>44</v>
      </c>
      <c r="Y82" s="44">
        <v>2001</v>
      </c>
      <c r="Z82" s="44">
        <v>6</v>
      </c>
      <c r="AA82" s="44">
        <v>29</v>
      </c>
      <c r="AF82" s="44" t="s">
        <v>501</v>
      </c>
      <c r="AH82" s="44" t="s">
        <v>127</v>
      </c>
      <c r="AI82" s="44" t="s">
        <v>502</v>
      </c>
      <c r="AJ82" s="44" t="s">
        <v>503</v>
      </c>
      <c r="AK82" s="44" t="b">
        <v>1</v>
      </c>
      <c r="AL82" s="44" t="b">
        <v>1</v>
      </c>
      <c r="AM82" s="44" t="s">
        <v>3596</v>
      </c>
      <c r="AN82" s="44" t="s">
        <v>521</v>
      </c>
      <c r="AO82" s="49" t="s">
        <v>4952</v>
      </c>
      <c r="AP82" s="73"/>
      <c r="AQ82" s="49" t="s">
        <v>4951</v>
      </c>
      <c r="AR82" s="76" t="s">
        <v>5011</v>
      </c>
      <c r="AS82" s="73" t="s">
        <v>5012</v>
      </c>
      <c r="AT82" s="73">
        <f t="shared" si="14"/>
        <v>1</v>
      </c>
      <c r="AU82" s="112" t="s">
        <v>5383</v>
      </c>
      <c r="AV82" s="44" t="s">
        <v>5380</v>
      </c>
      <c r="AW82" t="s">
        <v>613</v>
      </c>
      <c r="AX82" s="73" t="s">
        <v>5279</v>
      </c>
      <c r="AY82" s="73" t="str">
        <f t="shared" si="15"/>
        <v>Ballarin F., Marusik Yu.M., Omelko M.M., Koponen S. 2012. On the Pardosa monticola species-group (Araneae: Lycosidae) from Middle Asia // Arthropoda Selecta. Vol.21. No.2. P.161–182</v>
      </c>
      <c r="AZ82" s="49" t="s">
        <v>4903</v>
      </c>
      <c r="BA82" s="58" t="str">
        <f>Y82&amp;"-"&amp;IF(Z82&lt;10,"0"&amp;Z82,Z82)&amp;"-"&amp;IF(AA82&lt;10,"0"&amp;AA82,AA82)</f>
        <v>2001-06-29</v>
      </c>
      <c r="BB82" s="44" t="str">
        <f>Y82&amp;IF(Z82&lt;&gt;0,"-"&amp;Z82,"")&amp;IF(AA82&lt;&gt;0,"-"&amp;AA82,"")&amp;IF(AB82&lt;&gt;0,"/"&amp;AB82,"")&amp;IF(AC82&lt;&gt;0,"-"&amp;AC82,"")&amp;IF(AD82&lt;&gt;0,"-"&amp;AD82,"")</f>
        <v>2001-6-29</v>
      </c>
      <c r="BF82" s="49" t="s">
        <v>4882</v>
      </c>
      <c r="BG82" t="s">
        <v>4893</v>
      </c>
      <c r="BH82" s="40" t="s">
        <v>5050</v>
      </c>
      <c r="BI82" t="s">
        <v>39</v>
      </c>
      <c r="BJ82" t="str">
        <f>N82&amp;", "&amp;O82&amp;", "&amp;P82</f>
        <v>Almaty Area, Aksu District, ca. 2.5 km south-east of Matai, left bank of Aksu River</v>
      </c>
      <c r="BK82" t="str">
        <f>T82&amp;" N; "&amp;U82&amp;" E"</f>
        <v>45°53' N; 78°45' E</v>
      </c>
      <c r="BL82" t="s">
        <v>5099</v>
      </c>
      <c r="BM82" s="85" t="s">
        <v>5100</v>
      </c>
      <c r="BN82" t="s">
        <v>4895</v>
      </c>
      <c r="BO82"/>
      <c r="BP82" t="str">
        <f>IF(V82="original",H82,IF(V82="volunteer",C82,"Nekhaeva A.A."))</f>
        <v>Ballarin F., Marusik Yu.M., Omelko M.M., Koponen S.</v>
      </c>
      <c r="BQ82">
        <f>IF(V82="original",I82,IF(V82="volunteer",YEAR(A82)&amp;"-"&amp;IF(MONTH(A82)&lt;10,"0"&amp;MONTH(A82),MONTH(A82))&amp;"-"&amp;IF(DAY(A82)&lt;10,"0"&amp;DAY(A82),DAY(A82)),"__2025-05-15"))</f>
        <v>2012</v>
      </c>
      <c r="BR82"/>
      <c r="BS82"/>
      <c r="BT82" s="49" t="s">
        <v>4766</v>
      </c>
      <c r="BU82" s="44" t="s">
        <v>3631</v>
      </c>
      <c r="BV82" s="44" t="s">
        <v>3632</v>
      </c>
      <c r="BW82" s="44" t="s">
        <v>3633</v>
      </c>
      <c r="BX82" s="44" t="s">
        <v>3634</v>
      </c>
      <c r="BY82" s="44" t="s">
        <v>127</v>
      </c>
      <c r="BZ82" s="44" t="s">
        <v>502</v>
      </c>
      <c r="CA82" s="44" t="s">
        <v>3745</v>
      </c>
      <c r="CB82" s="44" t="s">
        <v>3745</v>
      </c>
      <c r="CC82" s="44" t="s">
        <v>3747</v>
      </c>
      <c r="CD82" s="44" t="s">
        <v>3745</v>
      </c>
      <c r="CE82" s="44" t="s">
        <v>3746</v>
      </c>
      <c r="CF82" s="44" t="s">
        <v>3630</v>
      </c>
      <c r="CG82" s="44" t="s">
        <v>5048</v>
      </c>
      <c r="CH82" t="str">
        <f>H82</f>
        <v>Ballarin F., Marusik Yu.M., Omelko M.M., Koponen S.</v>
      </c>
      <c r="CI82">
        <f t="shared" si="12"/>
        <v>2012</v>
      </c>
      <c r="CJ82" s="44" t="s">
        <v>4721</v>
      </c>
    </row>
    <row r="83" spans="1:88" s="44" customFormat="1" x14ac:dyDescent="0.45">
      <c r="A83" s="48">
        <v>45787.385740740741</v>
      </c>
      <c r="B83" s="44">
        <v>911269241</v>
      </c>
      <c r="C83" t="s">
        <v>4896</v>
      </c>
      <c r="D83" s="44">
        <v>1</v>
      </c>
      <c r="E83" s="4" t="s">
        <v>51</v>
      </c>
      <c r="G83" s="44">
        <v>3239</v>
      </c>
      <c r="H83" s="44" t="s">
        <v>504</v>
      </c>
      <c r="I83" s="44">
        <v>2012</v>
      </c>
      <c r="J83" s="44" t="s">
        <v>505</v>
      </c>
      <c r="K83" s="44" t="s">
        <v>506</v>
      </c>
      <c r="L83" s="44" t="s">
        <v>507</v>
      </c>
      <c r="M83" t="s">
        <v>39</v>
      </c>
      <c r="N83" s="44" t="s">
        <v>77</v>
      </c>
      <c r="O83" s="44" t="s">
        <v>517</v>
      </c>
      <c r="P83" s="44" t="s">
        <v>518</v>
      </c>
      <c r="Q83" t="str">
        <f t="shared" si="13"/>
        <v>ca. 2.5 km south-east of Matai, left bank of Aksu River</v>
      </c>
      <c r="R83" s="88">
        <v>45.883333</v>
      </c>
      <c r="S83" s="88">
        <v>78.75</v>
      </c>
      <c r="T83" s="44" t="s">
        <v>519</v>
      </c>
      <c r="U83" s="44" t="s">
        <v>520</v>
      </c>
      <c r="V83" s="54" t="s">
        <v>44</v>
      </c>
      <c r="Y83" s="44">
        <v>2001</v>
      </c>
      <c r="Z83" s="44">
        <v>6</v>
      </c>
      <c r="AA83" s="44">
        <v>29</v>
      </c>
      <c r="AF83" s="44" t="s">
        <v>501</v>
      </c>
      <c r="AH83" s="44" t="s">
        <v>127</v>
      </c>
      <c r="AI83" s="44" t="s">
        <v>502</v>
      </c>
      <c r="AJ83" s="44" t="s">
        <v>503</v>
      </c>
      <c r="AK83" s="44" t="b">
        <v>1</v>
      </c>
      <c r="AL83" s="44" t="b">
        <v>1</v>
      </c>
      <c r="AM83" s="44" t="s">
        <v>3596</v>
      </c>
      <c r="AN83" s="44" t="s">
        <v>521</v>
      </c>
      <c r="AO83" s="49" t="s">
        <v>4952</v>
      </c>
      <c r="AP83" s="73"/>
      <c r="AQ83" s="49" t="s">
        <v>4951</v>
      </c>
      <c r="AR83" s="76" t="s">
        <v>5011</v>
      </c>
      <c r="AS83" s="73" t="s">
        <v>5012</v>
      </c>
      <c r="AT83" s="73">
        <f t="shared" si="14"/>
        <v>1</v>
      </c>
      <c r="AU83" s="112" t="s">
        <v>5383</v>
      </c>
      <c r="AV83" s="44" t="s">
        <v>5380</v>
      </c>
      <c r="AW83" t="s">
        <v>613</v>
      </c>
      <c r="AX83" s="73" t="s">
        <v>5279</v>
      </c>
      <c r="AY83" s="73" t="str">
        <f t="shared" si="15"/>
        <v>Ballarin F., Marusik Yu.M., Omelko M.M., Koponen S. 2012. On the Pardosa monticola species-group (Araneae: Lycosidae) from Middle Asia // Arthropoda Selecta. Vol.21. No.2. P.161–182</v>
      </c>
      <c r="AZ83" s="49" t="s">
        <v>4903</v>
      </c>
      <c r="BA83" s="58" t="str">
        <f>Y83&amp;"-"&amp;IF(Z83&lt;10,"0"&amp;Z83,Z83)&amp;"-"&amp;IF(AA83&lt;10,"0"&amp;AA83,AA83)</f>
        <v>2001-06-29</v>
      </c>
      <c r="BB83" s="44" t="str">
        <f>Y83&amp;IF(Z83&lt;&gt;0,"-"&amp;Z83,"")&amp;IF(AA83&lt;&gt;0,"-"&amp;AA83,"")&amp;IF(AB83&lt;&gt;0,"/"&amp;AB83,"")&amp;IF(AC83&lt;&gt;0,"-"&amp;AC83,"")&amp;IF(AD83&lt;&gt;0,"-"&amp;AD83,"")</f>
        <v>2001-6-29</v>
      </c>
      <c r="BF83" s="49" t="s">
        <v>4882</v>
      </c>
      <c r="BG83" t="s">
        <v>4893</v>
      </c>
      <c r="BH83" s="40" t="s">
        <v>5050</v>
      </c>
      <c r="BI83" t="s">
        <v>39</v>
      </c>
      <c r="BJ83" t="str">
        <f>N83&amp;", "&amp;O83&amp;", "&amp;P83</f>
        <v>Almaty Area, Aksu District, ca. 2.5 km south-east of Matai, left bank of Aksu River</v>
      </c>
      <c r="BK83" t="str">
        <f>T83&amp;" N; "&amp;U83&amp;" E"</f>
        <v>45°53' N; 78°45' E</v>
      </c>
      <c r="BL83" t="s">
        <v>5099</v>
      </c>
      <c r="BM83" s="85" t="s">
        <v>5100</v>
      </c>
      <c r="BN83" t="s">
        <v>4895</v>
      </c>
      <c r="BO83"/>
      <c r="BP83" t="str">
        <f>IF(V83="original",H83,IF(V83="volunteer",C83,"Nekhaeva A.A."))</f>
        <v>Ballarin F., Marusik Yu.M., Omelko M.M., Koponen S.</v>
      </c>
      <c r="BQ83">
        <f>IF(V83="original",I83,IF(V83="volunteer",YEAR(A83)&amp;"-"&amp;IF(MONTH(A83)&lt;10,"0"&amp;MONTH(A83),MONTH(A83))&amp;"-"&amp;IF(DAY(A83)&lt;10,"0"&amp;DAY(A83),DAY(A83)),"__2025-05-15"))</f>
        <v>2012</v>
      </c>
      <c r="BR83"/>
      <c r="BS83"/>
      <c r="BT83" s="49" t="s">
        <v>4766</v>
      </c>
      <c r="BU83" s="44" t="s">
        <v>3631</v>
      </c>
      <c r="BV83" s="44" t="s">
        <v>3632</v>
      </c>
      <c r="BW83" s="44" t="s">
        <v>3633</v>
      </c>
      <c r="BX83" s="44" t="s">
        <v>3634</v>
      </c>
      <c r="BY83" s="44" t="s">
        <v>127</v>
      </c>
      <c r="BZ83" s="44" t="s">
        <v>502</v>
      </c>
      <c r="CA83" s="44" t="s">
        <v>3745</v>
      </c>
      <c r="CB83" s="44" t="s">
        <v>3745</v>
      </c>
      <c r="CC83" s="44" t="s">
        <v>3747</v>
      </c>
      <c r="CD83" s="44" t="s">
        <v>3745</v>
      </c>
      <c r="CE83" s="44" t="s">
        <v>3746</v>
      </c>
      <c r="CF83" s="44" t="s">
        <v>3630</v>
      </c>
      <c r="CG83" s="44" t="s">
        <v>4737</v>
      </c>
      <c r="CH83" t="str">
        <f>H83</f>
        <v>Ballarin F., Marusik Yu.M., Omelko M.M., Koponen S.</v>
      </c>
      <c r="CI83">
        <f t="shared" si="12"/>
        <v>2012</v>
      </c>
      <c r="CJ83" s="44" t="s">
        <v>5281</v>
      </c>
    </row>
    <row r="84" spans="1:88" x14ac:dyDescent="0.45">
      <c r="A84" s="1">
        <v>45786.521678240737</v>
      </c>
      <c r="B84">
        <v>911269241</v>
      </c>
      <c r="C84" t="s">
        <v>4896</v>
      </c>
      <c r="D84">
        <v>1</v>
      </c>
      <c r="E84" s="4" t="s">
        <v>51</v>
      </c>
      <c r="G84">
        <v>3239</v>
      </c>
      <c r="H84" s="44" t="s">
        <v>504</v>
      </c>
      <c r="I84">
        <v>2012</v>
      </c>
      <c r="J84" t="s">
        <v>505</v>
      </c>
      <c r="K84" t="s">
        <v>506</v>
      </c>
      <c r="L84" t="s">
        <v>507</v>
      </c>
      <c r="M84" t="s">
        <v>39</v>
      </c>
      <c r="N84" t="s">
        <v>77</v>
      </c>
      <c r="O84" t="s">
        <v>523</v>
      </c>
      <c r="P84" t="s">
        <v>524</v>
      </c>
      <c r="Q84" t="str">
        <f t="shared" si="13"/>
        <v>approximately 18 km south-east of Kokterek village, right bank of Lepsy River</v>
      </c>
      <c r="R84" s="85">
        <v>46.082222000000002</v>
      </c>
      <c r="S84" s="85">
        <v>79.586111000000002</v>
      </c>
      <c r="T84" t="s">
        <v>525</v>
      </c>
      <c r="U84" t="s">
        <v>526</v>
      </c>
      <c r="V84" s="54" t="s">
        <v>44</v>
      </c>
      <c r="W84" t="s">
        <v>527</v>
      </c>
      <c r="Y84">
        <v>2001</v>
      </c>
      <c r="Z84">
        <v>6</v>
      </c>
      <c r="AA84">
        <v>12</v>
      </c>
      <c r="AB84"/>
      <c r="AC84"/>
      <c r="AD84"/>
      <c r="AF84" t="s">
        <v>501</v>
      </c>
      <c r="AH84" t="s">
        <v>127</v>
      </c>
      <c r="AI84" t="s">
        <v>502</v>
      </c>
      <c r="AJ84" t="s">
        <v>528</v>
      </c>
      <c r="AK84" t="b">
        <v>1</v>
      </c>
      <c r="AL84" t="b">
        <v>1</v>
      </c>
      <c r="AM84" t="s">
        <v>462</v>
      </c>
      <c r="AN84" t="s">
        <v>4731</v>
      </c>
      <c r="AO84" s="49" t="s">
        <v>4952</v>
      </c>
      <c r="AP84" s="73"/>
      <c r="AQ84" s="49" t="s">
        <v>4951</v>
      </c>
      <c r="AR84" s="76" t="s">
        <v>5011</v>
      </c>
      <c r="AS84" s="73" t="s">
        <v>5012</v>
      </c>
      <c r="AT84" s="73">
        <f t="shared" si="14"/>
        <v>1</v>
      </c>
      <c r="AU84" s="112" t="s">
        <v>5383</v>
      </c>
      <c r="AV84" s="44" t="s">
        <v>5380</v>
      </c>
      <c r="AW84" t="s">
        <v>613</v>
      </c>
      <c r="AX84" s="73" t="s">
        <v>5279</v>
      </c>
      <c r="AY84" s="73" t="str">
        <f t="shared" si="15"/>
        <v>Ballarin F., Marusik Yu.M., Omelko M.M., Koponen S. 2012. On the Pardosa monticola species-group (Araneae: Lycosidae) from Middle Asia // Arthropoda Selecta. Vol.21. No.2. P.161–182</v>
      </c>
      <c r="AZ84" s="49" t="s">
        <v>4903</v>
      </c>
      <c r="BA84" s="58" t="str">
        <f>Y84&amp;"-"&amp;IF(Z84&lt;10,"0"&amp;Z84,Z84)&amp;"-"&amp;IF(AA84&lt;10,"0"&amp;AA84,AA84)</f>
        <v>2001-06-12</v>
      </c>
      <c r="BB84" s="44" t="str">
        <f>Y84&amp;IF(Z84&lt;&gt;0,"-"&amp;Z84,"")&amp;IF(AA84&lt;&gt;0,"-"&amp;AA84,"")&amp;IF(AB84&lt;&gt;0,"/"&amp;AB84,"")&amp;IF(AC84&lt;&gt;0,"-"&amp;AC84,"")&amp;IF(AD84&lt;&gt;0,"-"&amp;AD84,"")</f>
        <v>2001-6-12</v>
      </c>
      <c r="BF84" s="49" t="s">
        <v>4882</v>
      </c>
      <c r="BG84" t="s">
        <v>4893</v>
      </c>
      <c r="BH84" s="40" t="s">
        <v>5050</v>
      </c>
      <c r="BI84" t="s">
        <v>39</v>
      </c>
      <c r="BJ84" t="str">
        <f>N84&amp;", "&amp;O84&amp;", "&amp;P84</f>
        <v>Almaty Area, Sarkha District, approximately 18 km south-east of Kokterek village, right bank of Lepsy River</v>
      </c>
      <c r="BK84" t="str">
        <f>T84&amp;" N; "&amp;U84&amp;" E"</f>
        <v>46°4'56" N; 79°35'10" E</v>
      </c>
      <c r="BL84" t="s">
        <v>5101</v>
      </c>
      <c r="BM84" s="85" t="s">
        <v>5102</v>
      </c>
      <c r="BN84" t="s">
        <v>4895</v>
      </c>
      <c r="BP84" t="str">
        <f>IF(V84="original",H84,IF(V84="volunteer",C84,"Nekhaeva A.A."))</f>
        <v>Ballarin F., Marusik Yu.M., Omelko M.M., Koponen S.</v>
      </c>
      <c r="BQ84">
        <f>IF(V84="original",I84,IF(V84="volunteer",YEAR(A84)&amp;"-"&amp;IF(MONTH(A84)&lt;10,"0"&amp;MONTH(A84),MONTH(A84))&amp;"-"&amp;IF(DAY(A84)&lt;10,"0"&amp;DAY(A84),DAY(A84)),"__2025-05-15"))</f>
        <v>2012</v>
      </c>
      <c r="BR84">
        <v>460</v>
      </c>
      <c r="BS84">
        <v>460</v>
      </c>
      <c r="BT84" s="49" t="s">
        <v>4766</v>
      </c>
      <c r="BU84" t="s">
        <v>3631</v>
      </c>
      <c r="BV84" t="s">
        <v>3632</v>
      </c>
      <c r="BW84" t="s">
        <v>3633</v>
      </c>
      <c r="BX84" t="s">
        <v>3634</v>
      </c>
      <c r="BY84" s="44" t="s">
        <v>127</v>
      </c>
      <c r="BZ84" t="s">
        <v>502</v>
      </c>
      <c r="CA84" t="s">
        <v>3748</v>
      </c>
      <c r="CB84" s="44" t="s">
        <v>3748</v>
      </c>
      <c r="CC84" t="s">
        <v>3747</v>
      </c>
      <c r="CD84" t="s">
        <v>3748</v>
      </c>
      <c r="CE84" t="s">
        <v>3749</v>
      </c>
      <c r="CF84" t="s">
        <v>3630</v>
      </c>
      <c r="CG84" t="s">
        <v>5048</v>
      </c>
      <c r="CH84" t="str">
        <f>H84</f>
        <v>Ballarin F., Marusik Yu.M., Omelko M.M., Koponen S.</v>
      </c>
      <c r="CI84">
        <f t="shared" si="12"/>
        <v>2012</v>
      </c>
      <c r="CJ84" t="s">
        <v>4721</v>
      </c>
    </row>
    <row r="85" spans="1:88" x14ac:dyDescent="0.45">
      <c r="A85" s="47">
        <v>45785.458981481483</v>
      </c>
      <c r="B85" s="29">
        <v>911269241</v>
      </c>
      <c r="C85" t="s">
        <v>4896</v>
      </c>
      <c r="D85" s="44"/>
      <c r="E85" s="4"/>
      <c r="F85" s="29" t="s">
        <v>536</v>
      </c>
      <c r="G85" s="29">
        <v>4749</v>
      </c>
      <c r="H85" s="44" t="s">
        <v>537</v>
      </c>
      <c r="I85">
        <v>1990</v>
      </c>
      <c r="J85" t="s">
        <v>538</v>
      </c>
      <c r="K85" t="s">
        <v>539</v>
      </c>
      <c r="L85" t="s">
        <v>540</v>
      </c>
      <c r="M85" t="s">
        <v>39</v>
      </c>
      <c r="N85" t="s">
        <v>529</v>
      </c>
      <c r="Q85" t="str">
        <f t="shared" si="13"/>
        <v/>
      </c>
      <c r="R85" s="85">
        <v>45.180897999999999</v>
      </c>
      <c r="S85" s="85">
        <v>77.260722999999999</v>
      </c>
      <c r="T85" t="s">
        <v>530</v>
      </c>
      <c r="U85" t="s">
        <v>531</v>
      </c>
      <c r="V85" s="54" t="s">
        <v>106</v>
      </c>
      <c r="Y85">
        <v>1988</v>
      </c>
      <c r="Z85">
        <v>5</v>
      </c>
      <c r="AA85"/>
      <c r="AB85"/>
      <c r="AC85"/>
      <c r="AD85"/>
      <c r="AF85" t="s">
        <v>532</v>
      </c>
      <c r="AH85" t="s">
        <v>533</v>
      </c>
      <c r="AI85" t="s">
        <v>534</v>
      </c>
      <c r="AJ85" t="s">
        <v>535</v>
      </c>
      <c r="AK85" t="b">
        <v>1</v>
      </c>
      <c r="AL85" t="b">
        <v>0</v>
      </c>
      <c r="AO85" s="49" t="s">
        <v>4952</v>
      </c>
      <c r="AP85" s="73"/>
      <c r="AQ85" s="49" t="s">
        <v>4951</v>
      </c>
      <c r="AR85" s="76" t="s">
        <v>5011</v>
      </c>
      <c r="AS85" s="73" t="s">
        <v>5012</v>
      </c>
      <c r="AT85" s="73">
        <f t="shared" si="14"/>
        <v>0</v>
      </c>
      <c r="AW85" t="s">
        <v>5028</v>
      </c>
      <c r="AX85" s="112" t="s">
        <v>5332</v>
      </c>
      <c r="AY85" s="73" t="str">
        <f t="shared" si="15"/>
        <v>Tanasevich A.V. 1990. Zoogeography of the genus Lepthyphantes in the USSR (Araneae, Linyphiidae) // Acta zool. fenn. No.190. P.357–362</v>
      </c>
      <c r="AZ85" s="49" t="s">
        <v>4903</v>
      </c>
      <c r="BA85" s="44" t="str">
        <f>Y85&amp;"-"&amp;IF(Z85&lt;10,"0"&amp;Z85,Z85)</f>
        <v>1988-05</v>
      </c>
      <c r="BB85" s="44" t="str">
        <f>Y85&amp;IF(Z85&lt;&gt;0,"-"&amp;Z85,"")&amp;IF(AA85&lt;&gt;0,"-"&amp;AA85,"")&amp;IF(AB85&lt;&gt;0,"/"&amp;AB85,"")&amp;IF(AC85&lt;&gt;0,"-"&amp;AC85,"")&amp;IF(AD85&lt;&gt;0,"-"&amp;AD85,"")</f>
        <v>1988-5</v>
      </c>
      <c r="BF85" s="49" t="s">
        <v>4882</v>
      </c>
      <c r="BG85" t="s">
        <v>4893</v>
      </c>
      <c r="BH85" s="40" t="s">
        <v>5050</v>
      </c>
      <c r="BI85" t="s">
        <v>39</v>
      </c>
      <c r="BJ85" t="str">
        <f>N85</f>
        <v>Alma-Ata and Taldy-Kurgan Areas</v>
      </c>
      <c r="BK85" t="str">
        <f>T85&amp;" N; "&amp;U85&amp;" E"</f>
        <v>45.180898 N; 77.260723 E</v>
      </c>
      <c r="BL85" t="s">
        <v>530</v>
      </c>
      <c r="BM85" s="85" t="s">
        <v>531</v>
      </c>
      <c r="BN85" t="s">
        <v>4895</v>
      </c>
      <c r="BP85" t="str">
        <f>IF(V85="original",H85,IF(V85="volunteer",C85,"Nekhaeva A.A."))</f>
        <v>Nekhaeva A.A.</v>
      </c>
      <c r="BQ85" t="str">
        <f>IF(V85="original",I85,IF(V85="volunteer",YEAR(A85)&amp;"-"&amp;IF(MONTH(A85)&lt;10,"0"&amp;MONTH(A85),MONTH(A85))&amp;"-"&amp;IF(DAY(A85)&lt;10,"0"&amp;DAY(A85),DAY(A85)),"__2025-05-15"))</f>
        <v>2025-05-08</v>
      </c>
      <c r="BT85" s="49" t="s">
        <v>4766</v>
      </c>
      <c r="BU85" t="s">
        <v>3631</v>
      </c>
      <c r="BV85" t="s">
        <v>3632</v>
      </c>
      <c r="BW85" t="s">
        <v>3633</v>
      </c>
      <c r="BX85" t="s">
        <v>3634</v>
      </c>
      <c r="BY85" s="44" t="s">
        <v>533</v>
      </c>
      <c r="BZ85" t="s">
        <v>801</v>
      </c>
      <c r="CA85" t="s">
        <v>3752</v>
      </c>
      <c r="CB85" s="44" t="s">
        <v>3752</v>
      </c>
      <c r="CC85" t="s">
        <v>4851</v>
      </c>
      <c r="CD85" t="s">
        <v>3750</v>
      </c>
      <c r="CE85" t="s">
        <v>3751</v>
      </c>
      <c r="CF85" t="s">
        <v>3630</v>
      </c>
      <c r="CH85" t="str">
        <f>H85</f>
        <v>Tanasevich A.V.</v>
      </c>
      <c r="CI85">
        <f t="shared" si="12"/>
        <v>1990</v>
      </c>
      <c r="CJ85" t="s">
        <v>4689</v>
      </c>
    </row>
    <row r="86" spans="1:88" x14ac:dyDescent="0.45">
      <c r="A86" s="1">
        <v>45785.450659722221</v>
      </c>
      <c r="B86">
        <v>911269241</v>
      </c>
      <c r="C86" t="s">
        <v>4896</v>
      </c>
      <c r="D86">
        <v>1</v>
      </c>
      <c r="E86" s="4" t="s">
        <v>65</v>
      </c>
      <c r="F86" t="s">
        <v>550</v>
      </c>
      <c r="G86">
        <v>5178</v>
      </c>
      <c r="H86" s="44" t="s">
        <v>482</v>
      </c>
      <c r="I86">
        <v>2022</v>
      </c>
      <c r="J86" t="s">
        <v>551</v>
      </c>
      <c r="K86" t="s">
        <v>552</v>
      </c>
      <c r="L86" t="s">
        <v>553</v>
      </c>
      <c r="M86" t="s">
        <v>541</v>
      </c>
      <c r="N86" t="s">
        <v>542</v>
      </c>
      <c r="O86" t="s">
        <v>543</v>
      </c>
      <c r="P86" t="s">
        <v>544</v>
      </c>
      <c r="Q86" t="str">
        <f t="shared" si="13"/>
        <v>ca. 12 km N of Chemenibit</v>
      </c>
      <c r="R86" s="85">
        <v>35.516666999999998</v>
      </c>
      <c r="S86" s="85">
        <v>62.5</v>
      </c>
      <c r="T86" t="s">
        <v>545</v>
      </c>
      <c r="U86" t="s">
        <v>546</v>
      </c>
      <c r="V86" s="54" t="s">
        <v>44</v>
      </c>
      <c r="Y86">
        <v>1993</v>
      </c>
      <c r="Z86">
        <v>4</v>
      </c>
      <c r="AA86">
        <v>18</v>
      </c>
      <c r="AB86"/>
      <c r="AC86"/>
      <c r="AD86"/>
      <c r="AF86" s="4" t="s">
        <v>566</v>
      </c>
      <c r="AI86" t="s">
        <v>547</v>
      </c>
      <c r="AJ86" t="s">
        <v>548</v>
      </c>
      <c r="AK86" t="b">
        <v>1</v>
      </c>
      <c r="AL86" t="b">
        <v>0</v>
      </c>
      <c r="AO86" s="49" t="s">
        <v>4952</v>
      </c>
      <c r="AP86" s="73"/>
      <c r="AQ86" s="49" t="s">
        <v>4951</v>
      </c>
      <c r="AR86" s="76" t="s">
        <v>5011</v>
      </c>
      <c r="AS86" s="73" t="s">
        <v>5012</v>
      </c>
      <c r="AT86" s="73">
        <f t="shared" si="14"/>
        <v>1</v>
      </c>
      <c r="AU86" s="112" t="s">
        <v>5384</v>
      </c>
      <c r="AV86" s="44" t="s">
        <v>5380</v>
      </c>
      <c r="AW86" t="s">
        <v>566</v>
      </c>
      <c r="AX86" t="s">
        <v>5327</v>
      </c>
      <c r="AY86" s="73" t="str">
        <f t="shared" si="15"/>
        <v>Fomichev A.A., Marusik Yu.M. 2022. Cebrennus kazakhstanicus sp.n. (Aranei: Sparassidae): the first record of the genus in Kazakhstan // Cauc. Entomol. Bull. Vol.18. No.2. P.321–324.</v>
      </c>
      <c r="AZ86" s="49" t="s">
        <v>4903</v>
      </c>
      <c r="BA86" s="58" t="str">
        <f>Y86&amp;"-"&amp;IF(Z86&lt;10,"0"&amp;Z86,Z86)&amp;"-"&amp;IF(AA86&lt;10,"0"&amp;AA86,AA86)</f>
        <v>1993-04-18</v>
      </c>
      <c r="BB86" s="44" t="str">
        <f>Y86&amp;IF(Z86&lt;&gt;0,"-"&amp;Z86,"")&amp;IF(AA86&lt;&gt;0,"-"&amp;AA86,"")&amp;IF(AB86&lt;&gt;0,"/"&amp;AB86,"")&amp;IF(AC86&lt;&gt;0,"-"&amp;AC86,"")&amp;IF(AD86&lt;&gt;0,"-"&amp;AD86,"")</f>
        <v>1993-4-18</v>
      </c>
      <c r="BF86" s="49" t="s">
        <v>4882</v>
      </c>
      <c r="BG86" t="s">
        <v>4893</v>
      </c>
      <c r="BH86" s="40" t="s">
        <v>5062</v>
      </c>
      <c r="BI86" t="s">
        <v>541</v>
      </c>
      <c r="BJ86" t="str">
        <f>N86&amp;", "&amp;O86&amp;", "&amp;P86</f>
        <v>Mary Region, Kushka District, ca. 12 km N of Chemenibit</v>
      </c>
      <c r="BK86" t="str">
        <f>T86&amp;" N; "&amp;U86&amp;" E"</f>
        <v>35°31' N; 62°30' E</v>
      </c>
      <c r="BL86" t="s">
        <v>5103</v>
      </c>
      <c r="BM86" s="85" t="s">
        <v>5104</v>
      </c>
      <c r="BN86" t="s">
        <v>4895</v>
      </c>
      <c r="BP86" t="str">
        <f>IF(V86="original",H86,IF(V86="volunteer",C86,"Nekhaeva A.A."))</f>
        <v>Fomichev A.A., Marusik Yu.M.</v>
      </c>
      <c r="BQ86">
        <f>IF(V86="original",I86,IF(V86="volunteer",YEAR(A86)&amp;"-"&amp;IF(MONTH(A86)&lt;10,"0"&amp;MONTH(A86),MONTH(A86))&amp;"-"&amp;IF(DAY(A86)&lt;10,"0"&amp;DAY(A86),DAY(A86)),"__2025-05-15"))</f>
        <v>2022</v>
      </c>
      <c r="BT86" s="49" t="s">
        <v>4766</v>
      </c>
      <c r="BU86" t="s">
        <v>3631</v>
      </c>
      <c r="BV86" t="s">
        <v>3632</v>
      </c>
      <c r="BW86" t="s">
        <v>3633</v>
      </c>
      <c r="BX86" t="s">
        <v>3634</v>
      </c>
      <c r="BY86" s="44" t="s">
        <v>1131</v>
      </c>
      <c r="BZ86" t="s">
        <v>547</v>
      </c>
      <c r="CA86" t="s">
        <v>3754</v>
      </c>
      <c r="CB86" s="44" t="s">
        <v>3754</v>
      </c>
      <c r="CC86" t="s">
        <v>549</v>
      </c>
      <c r="CD86" t="s">
        <v>3754</v>
      </c>
      <c r="CE86" t="s">
        <v>4688</v>
      </c>
      <c r="CF86" t="s">
        <v>3630</v>
      </c>
      <c r="CG86" t="s">
        <v>4737</v>
      </c>
      <c r="CH86" t="str">
        <f>H86</f>
        <v>Fomichev A.A., Marusik Yu.M.</v>
      </c>
      <c r="CI86">
        <f t="shared" si="12"/>
        <v>2022</v>
      </c>
      <c r="CJ86" t="s">
        <v>4737</v>
      </c>
    </row>
    <row r="87" spans="1:88" x14ac:dyDescent="0.45">
      <c r="A87" s="1">
        <v>45785.449259259258</v>
      </c>
      <c r="B87">
        <v>911269241</v>
      </c>
      <c r="C87" t="s">
        <v>4896</v>
      </c>
      <c r="D87">
        <v>1</v>
      </c>
      <c r="E87" s="4" t="s">
        <v>51</v>
      </c>
      <c r="F87" t="s">
        <v>559</v>
      </c>
      <c r="G87">
        <v>5178</v>
      </c>
      <c r="H87" s="44" t="s">
        <v>482</v>
      </c>
      <c r="I87">
        <v>2022</v>
      </c>
      <c r="J87" t="s">
        <v>551</v>
      </c>
      <c r="K87" t="s">
        <v>552</v>
      </c>
      <c r="L87" t="s">
        <v>553</v>
      </c>
      <c r="M87" t="s">
        <v>541</v>
      </c>
      <c r="N87" t="s">
        <v>554</v>
      </c>
      <c r="O87" t="s">
        <v>555</v>
      </c>
      <c r="P87" t="s">
        <v>556</v>
      </c>
      <c r="Q87" t="str">
        <f t="shared" si="13"/>
        <v>Karakum Desert, Repetek Nature Reserve</v>
      </c>
      <c r="R87" s="85">
        <v>38.549999999999997</v>
      </c>
      <c r="S87" s="85">
        <v>63.183332999999998</v>
      </c>
      <c r="T87" t="s">
        <v>557</v>
      </c>
      <c r="U87" t="s">
        <v>558</v>
      </c>
      <c r="V87" s="54" t="s">
        <v>44</v>
      </c>
      <c r="Y87">
        <v>1967</v>
      </c>
      <c r="Z87">
        <v>5</v>
      </c>
      <c r="AA87">
        <v>3</v>
      </c>
      <c r="AB87"/>
      <c r="AC87"/>
      <c r="AD87"/>
      <c r="AF87" s="4" t="s">
        <v>567</v>
      </c>
      <c r="AI87" t="s">
        <v>547</v>
      </c>
      <c r="AJ87" t="s">
        <v>548</v>
      </c>
      <c r="AK87" t="b">
        <v>1</v>
      </c>
      <c r="AL87" t="b">
        <v>0</v>
      </c>
      <c r="AO87" s="49" t="s">
        <v>4952</v>
      </c>
      <c r="AP87" s="73"/>
      <c r="AQ87" s="49" t="s">
        <v>4951</v>
      </c>
      <c r="AR87" s="76" t="s">
        <v>5011</v>
      </c>
      <c r="AS87" s="73" t="s">
        <v>5012</v>
      </c>
      <c r="AT87" s="73">
        <f t="shared" si="14"/>
        <v>1</v>
      </c>
      <c r="AU87" s="112" t="s">
        <v>5383</v>
      </c>
      <c r="AV87" s="44" t="s">
        <v>5380</v>
      </c>
      <c r="AW87" t="s">
        <v>567</v>
      </c>
      <c r="AX87" t="s">
        <v>5328</v>
      </c>
      <c r="AY87" s="73" t="str">
        <f t="shared" si="15"/>
        <v>Fomichev A.A., Marusik Yu.M. 2022. Cebrennus kazakhstanicus sp.n. (Aranei: Sparassidae): the first record of the genus in Kazakhstan // Cauc. Entomol. Bull. Vol.18. No.2. P.321–324.</v>
      </c>
      <c r="AZ87" s="49" t="s">
        <v>4903</v>
      </c>
      <c r="BA87" s="58" t="str">
        <f>Y87&amp;"-"&amp;IF(Z87&lt;10,"0"&amp;Z87,Z87)&amp;"-"&amp;IF(AA87&lt;10,"0"&amp;AA87,AA87)</f>
        <v>1967-05-03</v>
      </c>
      <c r="BB87" s="44" t="str">
        <f>Y87&amp;IF(Z87&lt;&gt;0,"-"&amp;Z87,"")&amp;IF(AA87&lt;&gt;0,"-"&amp;AA87,"")&amp;IF(AB87&lt;&gt;0,"/"&amp;AB87,"")&amp;IF(AC87&lt;&gt;0,"-"&amp;AC87,"")&amp;IF(AD87&lt;&gt;0,"-"&amp;AD87,"")</f>
        <v>1967-5-3</v>
      </c>
      <c r="BF87" s="49" t="s">
        <v>4882</v>
      </c>
      <c r="BG87" t="s">
        <v>4893</v>
      </c>
      <c r="BH87" s="40" t="s">
        <v>5062</v>
      </c>
      <c r="BI87" t="s">
        <v>541</v>
      </c>
      <c r="BJ87" t="str">
        <f>N87&amp;", "&amp;O87&amp;", "&amp;P87</f>
        <v>Chardzhou Region, Chardzhou District, Karakum Desert, Repetek Nature Reserve</v>
      </c>
      <c r="BK87" t="str">
        <f>T87&amp;" N; "&amp;U87&amp;" E"</f>
        <v>38°33' N; 63°11' E</v>
      </c>
      <c r="BL87" t="s">
        <v>5105</v>
      </c>
      <c r="BM87" s="85" t="s">
        <v>5106</v>
      </c>
      <c r="BN87" t="s">
        <v>4895</v>
      </c>
      <c r="BP87" t="str">
        <f>IF(V87="original",H87,IF(V87="volunteer",C87,"Nekhaeva A.A."))</f>
        <v>Fomichev A.A., Marusik Yu.M.</v>
      </c>
      <c r="BQ87">
        <f>IF(V87="original",I87,IF(V87="volunteer",YEAR(A87)&amp;"-"&amp;IF(MONTH(A87)&lt;10,"0"&amp;MONTH(A87),MONTH(A87))&amp;"-"&amp;IF(DAY(A87)&lt;10,"0"&amp;DAY(A87),DAY(A87)),"__2025-05-15"))</f>
        <v>2022</v>
      </c>
      <c r="BT87" s="49" t="s">
        <v>4766</v>
      </c>
      <c r="BU87" t="s">
        <v>3631</v>
      </c>
      <c r="BV87" t="s">
        <v>3632</v>
      </c>
      <c r="BW87" t="s">
        <v>3633</v>
      </c>
      <c r="BX87" t="s">
        <v>3634</v>
      </c>
      <c r="BY87" s="44" t="s">
        <v>1131</v>
      </c>
      <c r="BZ87" t="s">
        <v>547</v>
      </c>
      <c r="CA87" t="s">
        <v>3754</v>
      </c>
      <c r="CB87" s="44" t="s">
        <v>3754</v>
      </c>
      <c r="CC87" t="s">
        <v>549</v>
      </c>
      <c r="CD87" t="s">
        <v>3754</v>
      </c>
      <c r="CE87" t="s">
        <v>4688</v>
      </c>
      <c r="CF87" t="s">
        <v>3630</v>
      </c>
      <c r="CG87" t="s">
        <v>4737</v>
      </c>
      <c r="CH87" t="str">
        <f>H87</f>
        <v>Fomichev A.A., Marusik Yu.M.</v>
      </c>
      <c r="CI87">
        <f t="shared" si="12"/>
        <v>2022</v>
      </c>
      <c r="CJ87" t="s">
        <v>4737</v>
      </c>
    </row>
    <row r="88" spans="1:88" x14ac:dyDescent="0.45">
      <c r="A88" s="1">
        <v>45785.445821759262</v>
      </c>
      <c r="B88">
        <v>911269241</v>
      </c>
      <c r="C88" t="s">
        <v>4896</v>
      </c>
      <c r="D88">
        <v>2</v>
      </c>
      <c r="E88" s="4" t="s">
        <v>247</v>
      </c>
      <c r="F88" t="s">
        <v>565</v>
      </c>
      <c r="G88">
        <v>5178</v>
      </c>
      <c r="H88" s="44" t="s">
        <v>482</v>
      </c>
      <c r="I88">
        <v>2022</v>
      </c>
      <c r="J88" t="s">
        <v>551</v>
      </c>
      <c r="K88" t="s">
        <v>552</v>
      </c>
      <c r="L88" t="s">
        <v>553</v>
      </c>
      <c r="M88" t="s">
        <v>39</v>
      </c>
      <c r="N88" t="s">
        <v>188</v>
      </c>
      <c r="O88" t="s">
        <v>41</v>
      </c>
      <c r="P88" t="s">
        <v>560</v>
      </c>
      <c r="Q88" t="str">
        <f t="shared" si="13"/>
        <v>Ili River delta, 11 km SSE from Topar village, Kosshar Natural Boundary,</v>
      </c>
      <c r="R88" s="85">
        <v>44.933332999999998</v>
      </c>
      <c r="S88" s="85">
        <v>75.066666999999995</v>
      </c>
      <c r="T88" t="s">
        <v>254</v>
      </c>
      <c r="U88" t="s">
        <v>255</v>
      </c>
      <c r="V88" s="54" t="s">
        <v>44</v>
      </c>
      <c r="W88" t="s">
        <v>561</v>
      </c>
      <c r="Y88">
        <v>2016</v>
      </c>
      <c r="Z88">
        <v>4</v>
      </c>
      <c r="AA88">
        <v>23</v>
      </c>
      <c r="AB88">
        <v>2016</v>
      </c>
      <c r="AC88">
        <v>4</v>
      </c>
      <c r="AD88">
        <v>24</v>
      </c>
      <c r="AE88" t="s">
        <v>562</v>
      </c>
      <c r="AF88" s="4" t="s">
        <v>249</v>
      </c>
      <c r="AG88" s="60" t="s">
        <v>563</v>
      </c>
      <c r="AI88" t="s">
        <v>547</v>
      </c>
      <c r="AJ88" t="s">
        <v>564</v>
      </c>
      <c r="AK88" t="b">
        <v>1</v>
      </c>
      <c r="AL88" t="b">
        <v>1</v>
      </c>
      <c r="AM88" t="s">
        <v>165</v>
      </c>
      <c r="AO88" s="49" t="s">
        <v>4952</v>
      </c>
      <c r="AP88" s="73"/>
      <c r="AQ88" s="49" t="s">
        <v>4951</v>
      </c>
      <c r="AR88" s="76" t="s">
        <v>5011</v>
      </c>
      <c r="AS88" s="73" t="s">
        <v>5012</v>
      </c>
      <c r="AT88" s="73">
        <f t="shared" si="14"/>
        <v>2</v>
      </c>
      <c r="AU88" s="112" t="s">
        <v>5384</v>
      </c>
      <c r="AV88" s="44" t="s">
        <v>5380</v>
      </c>
      <c r="AW88" t="s">
        <v>249</v>
      </c>
      <c r="AX88" t="s">
        <v>5329</v>
      </c>
      <c r="AY88" s="73" t="str">
        <f t="shared" si="15"/>
        <v>Fomichev A.A., Marusik Yu.M. 2022. Cebrennus kazakhstanicus sp.n. (Aranei: Sparassidae): the first record of the genus in Kazakhstan // Cauc. Entomol. Bull. Vol.18. No.2. P.321–324.</v>
      </c>
      <c r="AZ88" s="49" t="s">
        <v>4903</v>
      </c>
      <c r="BA88" s="58" t="str">
        <f>Y88&amp;"-"&amp;IF(Z88&lt;10,"0"&amp;Z88,Z88)&amp;"-"&amp;IF(AA88&lt;10,"0"&amp;AA88,AA88)&amp;"/"&amp;IF(AD88&lt;10,"0"&amp;AD88,AD88)</f>
        <v>2016-04-23/24</v>
      </c>
      <c r="BB88" s="44" t="str">
        <f>Y88&amp;IF(Z88&lt;&gt;0,"-"&amp;Z88,"")&amp;IF(AA88&lt;&gt;0,"-"&amp;AA88,"")&amp;IF(AB88&lt;&gt;0,"/"&amp;AB88,"")&amp;IF(AC88&lt;&gt;0,"-"&amp;AC88,"")&amp;IF(AD88&lt;&gt;0,"-"&amp;AD88,"")</f>
        <v>2016-4-23/2016-4-24</v>
      </c>
      <c r="BC88" s="44" t="str">
        <f>AE88</f>
        <v>sandy semi-desert</v>
      </c>
      <c r="BD88" s="44" t="s">
        <v>4932</v>
      </c>
      <c r="BE88" s="44" t="s">
        <v>4933</v>
      </c>
      <c r="BF88" s="49" t="s">
        <v>4882</v>
      </c>
      <c r="BG88" t="s">
        <v>4893</v>
      </c>
      <c r="BH88" s="40" t="s">
        <v>5050</v>
      </c>
      <c r="BI88" t="s">
        <v>39</v>
      </c>
      <c r="BJ88" t="str">
        <f>N88&amp;", "&amp;O88&amp;", "&amp;P88</f>
        <v>Almaty Region, Balkhash District, Ili River delta, 11 km SSE from Topar village, Kosshar Natural Boundary,</v>
      </c>
      <c r="BK88" t="str">
        <f>T88&amp;" N; "&amp;U88&amp;" E"</f>
        <v>44°56' N; 75°4' E</v>
      </c>
      <c r="BL88" t="s">
        <v>5088</v>
      </c>
      <c r="BM88" s="85" t="s">
        <v>5089</v>
      </c>
      <c r="BN88" t="s">
        <v>4895</v>
      </c>
      <c r="BP88" t="str">
        <f>IF(V88="original",H88,IF(V88="volunteer",C88,"Nekhaeva A.A."))</f>
        <v>Fomichev A.A., Marusik Yu.M.</v>
      </c>
      <c r="BQ88">
        <f>IF(V88="original",I88,IF(V88="volunteer",YEAR(A88)&amp;"-"&amp;IF(MONTH(A88)&lt;10,"0"&amp;MONTH(A88),MONTH(A88))&amp;"-"&amp;IF(DAY(A88)&lt;10,"0"&amp;DAY(A88),DAY(A88)),"__2025-05-15"))</f>
        <v>2022</v>
      </c>
      <c r="BR88">
        <v>360</v>
      </c>
      <c r="BS88">
        <v>360</v>
      </c>
      <c r="BT88" s="49" t="s">
        <v>4766</v>
      </c>
      <c r="BU88" t="s">
        <v>3631</v>
      </c>
      <c r="BV88" t="s">
        <v>3632</v>
      </c>
      <c r="BW88" t="s">
        <v>3633</v>
      </c>
      <c r="BX88" t="s">
        <v>3634</v>
      </c>
      <c r="BY88" s="44" t="s">
        <v>1131</v>
      </c>
      <c r="BZ88" t="s">
        <v>547</v>
      </c>
      <c r="CA88" t="s">
        <v>3757</v>
      </c>
      <c r="CB88" s="44" t="s">
        <v>3757</v>
      </c>
      <c r="CC88" t="s">
        <v>3759</v>
      </c>
      <c r="CD88" t="s">
        <v>3757</v>
      </c>
      <c r="CE88" t="s">
        <v>3758</v>
      </c>
      <c r="CF88" t="s">
        <v>3630</v>
      </c>
      <c r="CG88" t="s">
        <v>4737</v>
      </c>
      <c r="CH88" t="str">
        <f>H88</f>
        <v>Fomichev A.A., Marusik Yu.M.</v>
      </c>
      <c r="CI88">
        <f t="shared" si="12"/>
        <v>2022</v>
      </c>
      <c r="CJ88" t="s">
        <v>4738</v>
      </c>
    </row>
    <row r="89" spans="1:88" x14ac:dyDescent="0.45">
      <c r="A89" s="1">
        <v>45785.445069444453</v>
      </c>
      <c r="B89">
        <v>911269241</v>
      </c>
      <c r="C89" t="s">
        <v>4896</v>
      </c>
      <c r="D89">
        <v>1</v>
      </c>
      <c r="E89" s="4" t="s">
        <v>65</v>
      </c>
      <c r="F89" t="s">
        <v>565</v>
      </c>
      <c r="G89">
        <v>5178</v>
      </c>
      <c r="H89" s="44" t="s">
        <v>482</v>
      </c>
      <c r="I89">
        <v>2022</v>
      </c>
      <c r="J89" t="s">
        <v>551</v>
      </c>
      <c r="K89" t="s">
        <v>552</v>
      </c>
      <c r="L89" t="s">
        <v>553</v>
      </c>
      <c r="M89" t="s">
        <v>39</v>
      </c>
      <c r="N89" t="s">
        <v>188</v>
      </c>
      <c r="O89" t="s">
        <v>41</v>
      </c>
      <c r="P89" t="s">
        <v>560</v>
      </c>
      <c r="Q89" t="str">
        <f t="shared" si="13"/>
        <v>Ili River delta, 11 km SSE from Topar village, Kosshar Natural Boundary,</v>
      </c>
      <c r="R89" s="85">
        <v>44.933332999999998</v>
      </c>
      <c r="S89" s="85">
        <v>75.066666999999995</v>
      </c>
      <c r="T89" t="s">
        <v>254</v>
      </c>
      <c r="U89" t="s">
        <v>255</v>
      </c>
      <c r="V89" s="54" t="s">
        <v>44</v>
      </c>
      <c r="W89" t="s">
        <v>561</v>
      </c>
      <c r="Y89">
        <v>2016</v>
      </c>
      <c r="Z89">
        <v>4</v>
      </c>
      <c r="AA89">
        <v>23</v>
      </c>
      <c r="AB89">
        <v>2016</v>
      </c>
      <c r="AC89">
        <v>4</v>
      </c>
      <c r="AD89">
        <v>24</v>
      </c>
      <c r="AE89" t="s">
        <v>562</v>
      </c>
      <c r="AF89" s="4" t="s">
        <v>249</v>
      </c>
      <c r="AG89" s="60" t="s">
        <v>563</v>
      </c>
      <c r="AI89" t="s">
        <v>547</v>
      </c>
      <c r="AJ89" t="s">
        <v>564</v>
      </c>
      <c r="AK89" t="b">
        <v>1</v>
      </c>
      <c r="AL89" t="b">
        <v>1</v>
      </c>
      <c r="AM89" t="s">
        <v>462</v>
      </c>
      <c r="AO89" s="49" t="s">
        <v>4952</v>
      </c>
      <c r="AP89" s="73"/>
      <c r="AQ89" s="49" t="s">
        <v>4951</v>
      </c>
      <c r="AR89" s="76" t="s">
        <v>5011</v>
      </c>
      <c r="AS89" s="73" t="s">
        <v>5012</v>
      </c>
      <c r="AT89" s="73">
        <f t="shared" si="14"/>
        <v>1</v>
      </c>
      <c r="AU89" s="112" t="s">
        <v>5384</v>
      </c>
      <c r="AV89" s="44" t="s">
        <v>5380</v>
      </c>
      <c r="AW89" t="s">
        <v>249</v>
      </c>
      <c r="AX89" t="s">
        <v>5329</v>
      </c>
      <c r="AY89" s="73" t="str">
        <f t="shared" si="15"/>
        <v>Fomichev A.A., Marusik Yu.M. 2022. Cebrennus kazakhstanicus sp.n. (Aranei: Sparassidae): the first record of the genus in Kazakhstan // Cauc. Entomol. Bull. Vol.18. No.2. P.321–324.</v>
      </c>
      <c r="AZ89" s="49" t="s">
        <v>4903</v>
      </c>
      <c r="BA89" s="58" t="str">
        <f>Y89&amp;"-"&amp;IF(Z89&lt;10,"0"&amp;Z89,Z89)&amp;"-"&amp;IF(AA89&lt;10,"0"&amp;AA89,AA89)&amp;"/"&amp;IF(AD89&lt;10,"0"&amp;AD89,AD89)</f>
        <v>2016-04-23/24</v>
      </c>
      <c r="BB89" s="44" t="str">
        <f>Y89&amp;IF(Z89&lt;&gt;0,"-"&amp;Z89,"")&amp;IF(AA89&lt;&gt;0,"-"&amp;AA89,"")&amp;IF(AB89&lt;&gt;0,"/"&amp;AB89,"")&amp;IF(AC89&lt;&gt;0,"-"&amp;AC89,"")&amp;IF(AD89&lt;&gt;0,"-"&amp;AD89,"")</f>
        <v>2016-4-23/2016-4-24</v>
      </c>
      <c r="BC89" s="44" t="str">
        <f>AE89</f>
        <v>sandy semi-desert</v>
      </c>
      <c r="BD89" s="44" t="s">
        <v>4932</v>
      </c>
      <c r="BE89" s="44" t="s">
        <v>4933</v>
      </c>
      <c r="BF89" s="49" t="s">
        <v>4882</v>
      </c>
      <c r="BG89" t="s">
        <v>4893</v>
      </c>
      <c r="BH89" s="40" t="s">
        <v>5050</v>
      </c>
      <c r="BI89" t="s">
        <v>39</v>
      </c>
      <c r="BJ89" t="str">
        <f>N89&amp;", "&amp;O89&amp;", "&amp;P89</f>
        <v>Almaty Region, Balkhash District, Ili River delta, 11 km SSE from Topar village, Kosshar Natural Boundary,</v>
      </c>
      <c r="BK89" t="str">
        <f>T89&amp;" N; "&amp;U89&amp;" E"</f>
        <v>44°56' N; 75°4' E</v>
      </c>
      <c r="BL89" t="s">
        <v>5088</v>
      </c>
      <c r="BM89" s="85" t="s">
        <v>5089</v>
      </c>
      <c r="BN89" t="s">
        <v>4895</v>
      </c>
      <c r="BP89" t="str">
        <f>IF(V89="original",H89,IF(V89="volunteer",C89,"Nekhaeva A.A."))</f>
        <v>Fomichev A.A., Marusik Yu.M.</v>
      </c>
      <c r="BQ89">
        <f>IF(V89="original",I89,IF(V89="volunteer",YEAR(A89)&amp;"-"&amp;IF(MONTH(A89)&lt;10,"0"&amp;MONTH(A89),MONTH(A89))&amp;"-"&amp;IF(DAY(A89)&lt;10,"0"&amp;DAY(A89),DAY(A89)),"__2025-05-15"))</f>
        <v>2022</v>
      </c>
      <c r="BR89">
        <v>360</v>
      </c>
      <c r="BS89">
        <v>360</v>
      </c>
      <c r="BT89" s="49" t="s">
        <v>4766</v>
      </c>
      <c r="BU89" t="s">
        <v>3631</v>
      </c>
      <c r="BV89" t="s">
        <v>3632</v>
      </c>
      <c r="BW89" t="s">
        <v>3633</v>
      </c>
      <c r="BX89" t="s">
        <v>3634</v>
      </c>
      <c r="BY89" s="44" t="s">
        <v>1131</v>
      </c>
      <c r="BZ89" t="s">
        <v>547</v>
      </c>
      <c r="CA89" t="s">
        <v>3757</v>
      </c>
      <c r="CB89" s="44" t="s">
        <v>3757</v>
      </c>
      <c r="CC89" t="s">
        <v>3759</v>
      </c>
      <c r="CD89" t="s">
        <v>3757</v>
      </c>
      <c r="CE89" t="s">
        <v>3758</v>
      </c>
      <c r="CF89" t="s">
        <v>3630</v>
      </c>
      <c r="CG89" t="s">
        <v>5048</v>
      </c>
      <c r="CH89" t="str">
        <f>H89</f>
        <v>Fomichev A.A., Marusik Yu.M.</v>
      </c>
      <c r="CI89">
        <f t="shared" si="12"/>
        <v>2022</v>
      </c>
      <c r="CJ89" t="s">
        <v>4724</v>
      </c>
    </row>
    <row r="90" spans="1:88" s="6" customFormat="1" x14ac:dyDescent="0.45">
      <c r="A90" s="5">
        <v>45783.535659722227</v>
      </c>
      <c r="B90" s="6">
        <v>412819044</v>
      </c>
      <c r="C90" s="6" t="s">
        <v>4897</v>
      </c>
      <c r="D90" s="6">
        <v>1</v>
      </c>
      <c r="E90" s="4" t="s">
        <v>65</v>
      </c>
      <c r="F90" s="6" t="s">
        <v>577</v>
      </c>
      <c r="G90" s="6">
        <v>4747</v>
      </c>
      <c r="H90" s="44" t="s">
        <v>578</v>
      </c>
      <c r="I90" s="6">
        <v>1989</v>
      </c>
      <c r="J90" s="6" t="s">
        <v>579</v>
      </c>
      <c r="K90" s="6" t="s">
        <v>580</v>
      </c>
      <c r="L90" s="6" t="s">
        <v>581</v>
      </c>
      <c r="M90" t="s">
        <v>39</v>
      </c>
      <c r="N90" s="6" t="s">
        <v>178</v>
      </c>
      <c r="P90" s="6" t="s">
        <v>569</v>
      </c>
      <c r="Q90" t="str">
        <f t="shared" si="13"/>
        <v>N-Tien-Shang Mts., near Kopal</v>
      </c>
      <c r="R90" s="84">
        <v>45.123612999999999</v>
      </c>
      <c r="S90" s="84">
        <v>79.045488000000006</v>
      </c>
      <c r="T90" s="6" t="s">
        <v>570</v>
      </c>
      <c r="U90" s="6" t="s">
        <v>571</v>
      </c>
      <c r="V90" s="6" t="s">
        <v>106</v>
      </c>
      <c r="W90" s="6" t="s">
        <v>572</v>
      </c>
      <c r="X90" s="6">
        <v>10000</v>
      </c>
      <c r="Y90" s="6">
        <v>1932</v>
      </c>
      <c r="Z90" s="6">
        <v>9</v>
      </c>
      <c r="AF90" s="6" t="s">
        <v>573</v>
      </c>
      <c r="AG90" s="62" t="s">
        <v>574</v>
      </c>
      <c r="AH90" s="6" t="s">
        <v>533</v>
      </c>
      <c r="AI90" s="6" t="s">
        <v>575</v>
      </c>
      <c r="AJ90" s="6" t="s">
        <v>576</v>
      </c>
      <c r="AK90" s="6" t="b">
        <v>1</v>
      </c>
      <c r="AL90" s="6" t="b">
        <v>0</v>
      </c>
      <c r="AO90" s="49" t="s">
        <v>4952</v>
      </c>
      <c r="AP90" s="73"/>
      <c r="AQ90" s="49" t="s">
        <v>4951</v>
      </c>
      <c r="AR90" s="76" t="s">
        <v>5011</v>
      </c>
      <c r="AS90" s="73" t="s">
        <v>5012</v>
      </c>
      <c r="AT90" s="73">
        <f t="shared" si="14"/>
        <v>1</v>
      </c>
      <c r="AU90" s="112" t="s">
        <v>5384</v>
      </c>
      <c r="AV90" s="44" t="s">
        <v>5380</v>
      </c>
      <c r="AW90"/>
      <c r="AX90" s="112" t="s">
        <v>5333</v>
      </c>
      <c r="AY90" s="73" t="str">
        <f t="shared" si="15"/>
        <v>Tanasevitch A.V. 1989. The linyphiid spiders of Middle Asia (Arachnida: Araneae: Linyphiidae) // Senckenberg. biol. Bd.69. H.1/3. P.83–176</v>
      </c>
      <c r="AZ90" s="49" t="s">
        <v>4903</v>
      </c>
      <c r="BA90" s="44" t="str">
        <f>Y90&amp;"-"&amp;IF(Z90&lt;10,"0"&amp;Z90,Z90)</f>
        <v>1932-09</v>
      </c>
      <c r="BB90" s="44" t="str">
        <f>Y90&amp;IF(Z90&lt;&gt;0,"-"&amp;Z90,"")&amp;IF(AA90&lt;&gt;0,"-"&amp;AA90,"")&amp;IF(AB90&lt;&gt;0,"/"&amp;AB90,"")&amp;IF(AC90&lt;&gt;0,"-"&amp;AC90,"")&amp;IF(AD90&lt;&gt;0,"-"&amp;AD90,"")</f>
        <v>1932-9</v>
      </c>
      <c r="BC90" s="44"/>
      <c r="BD90" s="44"/>
      <c r="BE90" s="44"/>
      <c r="BF90" s="49" t="s">
        <v>4882</v>
      </c>
      <c r="BG90" t="s">
        <v>4893</v>
      </c>
      <c r="BH90" s="40" t="s">
        <v>5050</v>
      </c>
      <c r="BI90" t="s">
        <v>39</v>
      </c>
      <c r="BJ90" t="str">
        <f>N90&amp;", "&amp;P90</f>
        <v>Alma-Ata Area, N-Tien-Shang Mts., near Kopal</v>
      </c>
      <c r="BK90" t="str">
        <f>T90&amp;" N; "&amp;U90&amp;" E"</f>
        <v>45.123613 N; 79.045488 E</v>
      </c>
      <c r="BL90" t="s">
        <v>570</v>
      </c>
      <c r="BM90" s="85" t="s">
        <v>571</v>
      </c>
      <c r="BN90" t="s">
        <v>4895</v>
      </c>
      <c r="BO90">
        <f>X90</f>
        <v>10000</v>
      </c>
      <c r="BP90" t="str">
        <f>IF(V90="original",H90,IF(V90="volunteer",C90,"Nekhaeva A.A."))</f>
        <v>Kim L.V.</v>
      </c>
      <c r="BQ90" t="str">
        <f>IF(V90="original",I90,IF(V90="volunteer",YEAR(A90)&amp;"-"&amp;IF(MONTH(A90)&lt;10,"0"&amp;MONTH(A90),MONTH(A90))&amp;"-"&amp;IF(DAY(A90)&lt;10,"0"&amp;DAY(A90),DAY(A90)),"__2025-05-15"))</f>
        <v>2025-05-06</v>
      </c>
      <c r="BR90"/>
      <c r="BS90"/>
      <c r="BT90" s="49" t="s">
        <v>4766</v>
      </c>
      <c r="BU90" t="s">
        <v>3631</v>
      </c>
      <c r="BV90" t="s">
        <v>3632</v>
      </c>
      <c r="BW90" t="s">
        <v>3633</v>
      </c>
      <c r="BX90" t="s">
        <v>3634</v>
      </c>
      <c r="BY90" s="44" t="s">
        <v>533</v>
      </c>
      <c r="BZ90" t="s">
        <v>575</v>
      </c>
      <c r="CA90" t="s">
        <v>3760</v>
      </c>
      <c r="CB90" s="44" t="s">
        <v>3760</v>
      </c>
      <c r="CC90" t="s">
        <v>4864</v>
      </c>
      <c r="CD90" t="s">
        <v>3760</v>
      </c>
      <c r="CE90" t="s">
        <v>3761</v>
      </c>
      <c r="CF90" t="s">
        <v>3630</v>
      </c>
      <c r="CG90"/>
      <c r="CH90" t="str">
        <f>H90</f>
        <v>Tanasevitch A.V.</v>
      </c>
      <c r="CI90">
        <f t="shared" si="12"/>
        <v>1989</v>
      </c>
      <c r="CJ90"/>
    </row>
    <row r="91" spans="1:88" s="6" customFormat="1" x14ac:dyDescent="0.45">
      <c r="A91" s="47">
        <v>45783.523553240739</v>
      </c>
      <c r="B91" s="29">
        <v>412819044</v>
      </c>
      <c r="C91" s="6" t="s">
        <v>4897</v>
      </c>
      <c r="D91" s="29">
        <v>2</v>
      </c>
      <c r="E91" s="4" t="s">
        <v>86</v>
      </c>
      <c r="F91" s="29" t="s">
        <v>568</v>
      </c>
      <c r="G91" s="29">
        <v>4749</v>
      </c>
      <c r="H91" s="44" t="s">
        <v>537</v>
      </c>
      <c r="I91" s="6">
        <v>1990</v>
      </c>
      <c r="J91" s="6" t="s">
        <v>538</v>
      </c>
      <c r="K91" s="6" t="s">
        <v>539</v>
      </c>
      <c r="L91" s="6" t="s">
        <v>540</v>
      </c>
      <c r="M91" t="s">
        <v>39</v>
      </c>
      <c r="N91" s="6" t="s">
        <v>102</v>
      </c>
      <c r="Q91" t="str">
        <f t="shared" si="13"/>
        <v/>
      </c>
      <c r="R91" s="84"/>
      <c r="S91" s="84"/>
      <c r="V91" s="6" t="s">
        <v>119</v>
      </c>
      <c r="Y91" s="6">
        <v>1988</v>
      </c>
      <c r="Z91" s="6">
        <v>5</v>
      </c>
      <c r="AF91" s="6" t="s">
        <v>582</v>
      </c>
      <c r="AH91" s="6" t="s">
        <v>533</v>
      </c>
      <c r="AI91" s="6" t="s">
        <v>534</v>
      </c>
      <c r="AJ91" s="6" t="s">
        <v>535</v>
      </c>
      <c r="AK91" s="6" t="b">
        <v>1</v>
      </c>
      <c r="AL91" s="6" t="b">
        <v>0</v>
      </c>
      <c r="AO91" s="49" t="s">
        <v>4952</v>
      </c>
      <c r="AP91" s="73"/>
      <c r="AQ91" s="49" t="s">
        <v>4951</v>
      </c>
      <c r="AR91" s="76" t="s">
        <v>5011</v>
      </c>
      <c r="AS91" s="73" t="s">
        <v>5012</v>
      </c>
      <c r="AT91" s="73">
        <f t="shared" si="14"/>
        <v>2</v>
      </c>
      <c r="AU91" s="112" t="s">
        <v>5383</v>
      </c>
      <c r="AV91" s="44" t="s">
        <v>5380</v>
      </c>
      <c r="AW91" t="s">
        <v>5028</v>
      </c>
      <c r="AX91" s="73"/>
      <c r="AY91" s="73" t="str">
        <f t="shared" si="15"/>
        <v>Tanasevich A.V. 1990. Zoogeography of the genus Lepthyphantes in the USSR (Araneae, Linyphiidae) // Acta zool. fenn. No.190. P.357–362</v>
      </c>
      <c r="AZ91" s="49" t="s">
        <v>4903</v>
      </c>
      <c r="BA91" s="44" t="str">
        <f>Y91&amp;"-"&amp;IF(Z91&lt;10,"0"&amp;Z91,Z91)</f>
        <v>1988-05</v>
      </c>
      <c r="BB91" s="44" t="str">
        <f>Y91&amp;IF(Z91&lt;&gt;0,"-"&amp;Z91,"")&amp;IF(AA91&lt;&gt;0,"-"&amp;AA91,"")&amp;IF(AB91&lt;&gt;0,"/"&amp;AB91,"")&amp;IF(AC91&lt;&gt;0,"-"&amp;AC91,"")&amp;IF(AD91&lt;&gt;0,"-"&amp;AD91,"")</f>
        <v>1988-5</v>
      </c>
      <c r="BC91" s="44"/>
      <c r="BD91" s="44"/>
      <c r="BE91" s="44"/>
      <c r="BF91" s="49" t="s">
        <v>4882</v>
      </c>
      <c r="BG91" t="s">
        <v>4893</v>
      </c>
      <c r="BH91" s="40" t="s">
        <v>5050</v>
      </c>
      <c r="BI91" t="s">
        <v>39</v>
      </c>
      <c r="BJ91" t="str">
        <f t="shared" ref="BJ91:BJ92" si="17">N91</f>
        <v>Taldy-Kurgan Area</v>
      </c>
      <c r="BK91"/>
      <c r="BL91"/>
      <c r="BM91" s="85"/>
      <c r="BN91"/>
      <c r="BO91"/>
      <c r="BP91"/>
      <c r="BQ91"/>
      <c r="BR91"/>
      <c r="BS91"/>
      <c r="BT91" s="49" t="s">
        <v>4766</v>
      </c>
      <c r="BU91" t="s">
        <v>3631</v>
      </c>
      <c r="BV91" t="s">
        <v>3632</v>
      </c>
      <c r="BW91" t="s">
        <v>3633</v>
      </c>
      <c r="BX91" t="s">
        <v>3634</v>
      </c>
      <c r="BY91" s="44" t="s">
        <v>533</v>
      </c>
      <c r="BZ91" t="s">
        <v>801</v>
      </c>
      <c r="CA91" t="s">
        <v>3752</v>
      </c>
      <c r="CB91" s="44" t="s">
        <v>3752</v>
      </c>
      <c r="CC91" t="s">
        <v>4851</v>
      </c>
      <c r="CD91" t="s">
        <v>3750</v>
      </c>
      <c r="CE91" t="s">
        <v>3751</v>
      </c>
      <c r="CF91" t="s">
        <v>3630</v>
      </c>
      <c r="CG91"/>
      <c r="CH91" t="str">
        <f>H91</f>
        <v>Tanasevich A.V.</v>
      </c>
      <c r="CI91">
        <f t="shared" si="12"/>
        <v>1990</v>
      </c>
      <c r="CJ91" t="s">
        <v>4689</v>
      </c>
    </row>
    <row r="92" spans="1:88" s="6" customFormat="1" x14ac:dyDescent="0.45">
      <c r="A92" s="47">
        <v>45783.523252314822</v>
      </c>
      <c r="B92" s="29">
        <v>412819044</v>
      </c>
      <c r="C92" s="6" t="s">
        <v>4897</v>
      </c>
      <c r="D92" s="29">
        <v>2</v>
      </c>
      <c r="E92" s="4" t="s">
        <v>86</v>
      </c>
      <c r="F92" s="29" t="s">
        <v>568</v>
      </c>
      <c r="G92" s="29">
        <v>4749</v>
      </c>
      <c r="H92" s="44" t="s">
        <v>537</v>
      </c>
      <c r="I92" s="6">
        <v>1990</v>
      </c>
      <c r="J92" s="6" t="s">
        <v>538</v>
      </c>
      <c r="K92" s="6" t="s">
        <v>539</v>
      </c>
      <c r="L92" s="6" t="s">
        <v>540</v>
      </c>
      <c r="M92" t="s">
        <v>39</v>
      </c>
      <c r="N92" s="6" t="s">
        <v>178</v>
      </c>
      <c r="Q92" t="str">
        <f t="shared" si="13"/>
        <v/>
      </c>
      <c r="R92" s="84"/>
      <c r="S92" s="84"/>
      <c r="V92" s="6" t="s">
        <v>119</v>
      </c>
      <c r="Y92" s="6">
        <v>1988</v>
      </c>
      <c r="Z92" s="6">
        <v>5</v>
      </c>
      <c r="AF92" s="6" t="s">
        <v>582</v>
      </c>
      <c r="AH92" s="6" t="s">
        <v>533</v>
      </c>
      <c r="AI92" s="6" t="s">
        <v>534</v>
      </c>
      <c r="AJ92" s="6" t="s">
        <v>535</v>
      </c>
      <c r="AK92" s="6" t="b">
        <v>1</v>
      </c>
      <c r="AL92" s="6" t="b">
        <v>0</v>
      </c>
      <c r="AO92" s="49" t="s">
        <v>4952</v>
      </c>
      <c r="AP92" s="73"/>
      <c r="AQ92" s="49" t="s">
        <v>4951</v>
      </c>
      <c r="AR92" s="76" t="s">
        <v>5011</v>
      </c>
      <c r="AS92" s="73" t="s">
        <v>5012</v>
      </c>
      <c r="AT92" s="73">
        <f t="shared" si="14"/>
        <v>2</v>
      </c>
      <c r="AU92" s="112" t="s">
        <v>5383</v>
      </c>
      <c r="AV92" s="44" t="s">
        <v>5380</v>
      </c>
      <c r="AW92" t="s">
        <v>5028</v>
      </c>
      <c r="AX92" s="73"/>
      <c r="AY92" s="73" t="str">
        <f t="shared" si="15"/>
        <v>Tanasevich A.V. 1990. Zoogeography of the genus Lepthyphantes in the USSR (Araneae, Linyphiidae) // Acta zool. fenn. No.190. P.357–362</v>
      </c>
      <c r="AZ92" s="49" t="s">
        <v>4903</v>
      </c>
      <c r="BA92" s="44" t="str">
        <f>Y92&amp;"-"&amp;IF(Z92&lt;10,"0"&amp;Z92,Z92)</f>
        <v>1988-05</v>
      </c>
      <c r="BB92" s="44" t="str">
        <f>Y92&amp;IF(Z92&lt;&gt;0,"-"&amp;Z92,"")&amp;IF(AA92&lt;&gt;0,"-"&amp;AA92,"")&amp;IF(AB92&lt;&gt;0,"/"&amp;AB92,"")&amp;IF(AC92&lt;&gt;0,"-"&amp;AC92,"")&amp;IF(AD92&lt;&gt;0,"-"&amp;AD92,"")</f>
        <v>1988-5</v>
      </c>
      <c r="BC92" s="44"/>
      <c r="BD92" s="44"/>
      <c r="BE92" s="44"/>
      <c r="BF92" s="49" t="s">
        <v>4882</v>
      </c>
      <c r="BG92" t="s">
        <v>4893</v>
      </c>
      <c r="BH92" s="40" t="s">
        <v>5050</v>
      </c>
      <c r="BI92" t="s">
        <v>39</v>
      </c>
      <c r="BJ92" t="str">
        <f t="shared" si="17"/>
        <v>Alma-Ata Area</v>
      </c>
      <c r="BK92"/>
      <c r="BL92"/>
      <c r="BM92" s="85"/>
      <c r="BN92"/>
      <c r="BO92"/>
      <c r="BP92"/>
      <c r="BQ92"/>
      <c r="BR92"/>
      <c r="BS92"/>
      <c r="BT92" s="49" t="s">
        <v>4766</v>
      </c>
      <c r="BU92" t="s">
        <v>3631</v>
      </c>
      <c r="BV92" t="s">
        <v>3632</v>
      </c>
      <c r="BW92" t="s">
        <v>3633</v>
      </c>
      <c r="BX92" t="s">
        <v>3634</v>
      </c>
      <c r="BY92" s="44" t="s">
        <v>533</v>
      </c>
      <c r="BZ92" t="s">
        <v>801</v>
      </c>
      <c r="CA92" t="s">
        <v>3752</v>
      </c>
      <c r="CB92" s="44" t="s">
        <v>3752</v>
      </c>
      <c r="CC92" t="s">
        <v>4851</v>
      </c>
      <c r="CD92" t="s">
        <v>3750</v>
      </c>
      <c r="CE92" t="s">
        <v>3751</v>
      </c>
      <c r="CF92" t="s">
        <v>3630</v>
      </c>
      <c r="CG92"/>
      <c r="CH92" t="str">
        <f>H92</f>
        <v>Tanasevich A.V.</v>
      </c>
      <c r="CI92">
        <f t="shared" si="12"/>
        <v>1990</v>
      </c>
      <c r="CJ92" t="s">
        <v>4689</v>
      </c>
    </row>
    <row r="93" spans="1:88" s="4" customFormat="1" x14ac:dyDescent="0.45">
      <c r="A93" s="3">
        <v>45783.517407407402</v>
      </c>
      <c r="B93" s="4">
        <v>412819044</v>
      </c>
      <c r="C93" s="6" t="s">
        <v>4897</v>
      </c>
      <c r="D93" s="4">
        <v>8</v>
      </c>
      <c r="E93" s="4" t="s">
        <v>1200</v>
      </c>
      <c r="F93" s="4" t="s">
        <v>592</v>
      </c>
      <c r="G93" s="4">
        <v>5327</v>
      </c>
      <c r="H93" s="44" t="s">
        <v>588</v>
      </c>
      <c r="I93" s="4">
        <v>2009</v>
      </c>
      <c r="J93" s="4" t="s">
        <v>593</v>
      </c>
      <c r="K93" s="4" t="s">
        <v>594</v>
      </c>
      <c r="L93" s="4" t="s">
        <v>595</v>
      </c>
      <c r="M93" t="s">
        <v>39</v>
      </c>
      <c r="N93" s="4" t="s">
        <v>178</v>
      </c>
      <c r="P93" s="4" t="s">
        <v>583</v>
      </c>
      <c r="Q93" t="str">
        <f t="shared" si="13"/>
        <v>along the Illi River, near the city of Kapchagay</v>
      </c>
      <c r="R93" s="89">
        <v>43.942610999999999</v>
      </c>
      <c r="S93" s="89">
        <v>77.065749999999994</v>
      </c>
      <c r="T93" s="4" t="s">
        <v>584</v>
      </c>
      <c r="U93" s="4" t="s">
        <v>585</v>
      </c>
      <c r="V93" s="4" t="s">
        <v>106</v>
      </c>
      <c r="W93" s="4" t="s">
        <v>586</v>
      </c>
      <c r="Y93" s="4">
        <v>2009</v>
      </c>
      <c r="Z93" s="4">
        <v>4</v>
      </c>
      <c r="AE93" s="4" t="s">
        <v>587</v>
      </c>
      <c r="AF93" s="4" t="s">
        <v>588</v>
      </c>
      <c r="AG93" s="69" t="s">
        <v>589</v>
      </c>
      <c r="AH93" s="4" t="s">
        <v>452</v>
      </c>
      <c r="AI93" s="4" t="s">
        <v>453</v>
      </c>
      <c r="AJ93" s="4" t="s">
        <v>590</v>
      </c>
      <c r="AK93" s="4" t="b">
        <v>1</v>
      </c>
      <c r="AL93" s="4" t="b">
        <v>0</v>
      </c>
      <c r="AO93" s="49" t="s">
        <v>4952</v>
      </c>
      <c r="AP93" s="73"/>
      <c r="AQ93" s="49" t="s">
        <v>4951</v>
      </c>
      <c r="AR93" s="76" t="s">
        <v>5011</v>
      </c>
      <c r="AS93" s="73" t="s">
        <v>5012</v>
      </c>
      <c r="AT93" s="73">
        <f t="shared" si="14"/>
        <v>8</v>
      </c>
      <c r="AU93" s="112" t="s">
        <v>5384</v>
      </c>
      <c r="AV93" s="44" t="s">
        <v>5380</v>
      </c>
      <c r="AW93" s="28" t="s">
        <v>588</v>
      </c>
      <c r="AX93" s="4" t="s">
        <v>592</v>
      </c>
      <c r="AY93" s="73" t="str">
        <f t="shared" si="15"/>
        <v>Pekar S. 2009. Capture efficiency of an ant-eating spider, Zodariellum asiaticum (Araneae: Zodariidae), from Kazakhstan // The Journal of Arachnology. Vol. 37. P. 388-391.</v>
      </c>
      <c r="AZ93" s="49" t="s">
        <v>4903</v>
      </c>
      <c r="BA93" s="44" t="str">
        <f>Y93&amp;"-"&amp;IF(Z93&lt;10,"0"&amp;Z93,Z93)</f>
        <v>2009-04</v>
      </c>
      <c r="BB93" s="44" t="str">
        <f>Y93&amp;IF(Z93&lt;&gt;0,"-"&amp;Z93,"")&amp;IF(AA93&lt;&gt;0,"-"&amp;AA93,"")&amp;IF(AB93&lt;&gt;0,"/"&amp;AB93,"")&amp;IF(AC93&lt;&gt;0,"-"&amp;AC93,"")&amp;IF(AD93&lt;&gt;0,"-"&amp;AD93,"")</f>
        <v>2009-4</v>
      </c>
      <c r="BC93" s="44" t="str">
        <f>AE93</f>
        <v>sandy slopes of a semi-desert habitat</v>
      </c>
      <c r="BD93" s="44"/>
      <c r="BE93" s="44" t="s">
        <v>4943</v>
      </c>
      <c r="BF93" s="49" t="s">
        <v>4882</v>
      </c>
      <c r="BG93" t="s">
        <v>4893</v>
      </c>
      <c r="BH93" s="40" t="s">
        <v>5050</v>
      </c>
      <c r="BI93" t="s">
        <v>39</v>
      </c>
      <c r="BJ93" t="str">
        <f>N93&amp;", "&amp;P93</f>
        <v>Alma-Ata Area, along the Illi River, near the city of Kapchagay</v>
      </c>
      <c r="BK93" t="str">
        <f>T93&amp;" N; "&amp;U93&amp;" E"</f>
        <v>43°56'33.4" N; 77°3'56.7" E</v>
      </c>
      <c r="BL93" t="s">
        <v>5107</v>
      </c>
      <c r="BM93" s="85" t="s">
        <v>5108</v>
      </c>
      <c r="BN93" t="s">
        <v>4895</v>
      </c>
      <c r="BO93"/>
      <c r="BP93" t="str">
        <f>IF(V93="original",H93,IF(V93="volunteer",C93,"Nekhaeva A.A."))</f>
        <v>Kim L.V.</v>
      </c>
      <c r="BQ93" t="str">
        <f>IF(V93="original",I93,IF(V93="volunteer",YEAR(A93)&amp;"-"&amp;IF(MONTH(A93)&lt;10,"0"&amp;MONTH(A93),MONTH(A93))&amp;"-"&amp;IF(DAY(A93)&lt;10,"0"&amp;DAY(A93),DAY(A93)),"__2025-05-15"))</f>
        <v>2025-05-06</v>
      </c>
      <c r="BR93"/>
      <c r="BS93"/>
      <c r="BT93" s="49" t="s">
        <v>4766</v>
      </c>
      <c r="BU93" t="s">
        <v>3631</v>
      </c>
      <c r="BV93" t="s">
        <v>3632</v>
      </c>
      <c r="BW93" t="s">
        <v>3633</v>
      </c>
      <c r="BX93" t="s">
        <v>3634</v>
      </c>
      <c r="BY93" s="44" t="s">
        <v>452</v>
      </c>
      <c r="BZ93" t="s">
        <v>453</v>
      </c>
      <c r="CA93" t="s">
        <v>3763</v>
      </c>
      <c r="CB93" s="44" t="s">
        <v>3763</v>
      </c>
      <c r="CC93" t="s">
        <v>4869</v>
      </c>
      <c r="CD93" t="s">
        <v>3763</v>
      </c>
      <c r="CE93" t="s">
        <v>3764</v>
      </c>
      <c r="CF93" t="s">
        <v>3630</v>
      </c>
      <c r="CG93"/>
      <c r="CH93" t="str">
        <f>H93</f>
        <v>Pekar S.</v>
      </c>
      <c r="CI93">
        <f t="shared" si="12"/>
        <v>2009</v>
      </c>
      <c r="CJ93"/>
    </row>
    <row r="94" spans="1:88" s="4" customFormat="1" x14ac:dyDescent="0.45">
      <c r="A94" s="3">
        <v>45783.508263888893</v>
      </c>
      <c r="B94" s="4">
        <v>412819044</v>
      </c>
      <c r="C94" s="6" t="s">
        <v>4897</v>
      </c>
      <c r="F94" s="4" t="s">
        <v>603</v>
      </c>
      <c r="G94" s="4">
        <v>4287</v>
      </c>
      <c r="H94" s="44" t="s">
        <v>597</v>
      </c>
      <c r="I94" s="4">
        <v>2003</v>
      </c>
      <c r="J94" s="4" t="s">
        <v>604</v>
      </c>
      <c r="K94" s="4" t="s">
        <v>605</v>
      </c>
      <c r="L94" s="4" t="s">
        <v>606</v>
      </c>
      <c r="M94" t="s">
        <v>39</v>
      </c>
      <c r="N94" s="4" t="s">
        <v>178</v>
      </c>
      <c r="P94" s="4" t="s">
        <v>596</v>
      </c>
      <c r="Q94" t="str">
        <f t="shared" si="13"/>
        <v>environs of Alma-Ata</v>
      </c>
      <c r="R94" s="89">
        <v>43.289437</v>
      </c>
      <c r="S94" s="89">
        <v>76.994337999999999</v>
      </c>
      <c r="T94" s="4" t="s">
        <v>765</v>
      </c>
      <c r="U94" s="4" t="s">
        <v>766</v>
      </c>
      <c r="V94" s="4" t="s">
        <v>119</v>
      </c>
      <c r="Y94" s="4">
        <v>1992</v>
      </c>
      <c r="AF94" s="4" t="s">
        <v>597</v>
      </c>
      <c r="AG94" s="69" t="s">
        <v>598</v>
      </c>
      <c r="AH94" s="4" t="s">
        <v>599</v>
      </c>
      <c r="AI94" s="4" t="s">
        <v>600</v>
      </c>
      <c r="AJ94" s="4" t="s">
        <v>601</v>
      </c>
      <c r="AK94" s="4" t="b">
        <v>1</v>
      </c>
      <c r="AL94" s="4" t="b">
        <v>0</v>
      </c>
      <c r="AN94" s="4" t="s">
        <v>602</v>
      </c>
      <c r="AO94" s="49" t="s">
        <v>4952</v>
      </c>
      <c r="AP94" s="73" t="s">
        <v>4963</v>
      </c>
      <c r="AQ94" s="49" t="s">
        <v>4951</v>
      </c>
      <c r="AR94" s="76" t="s">
        <v>5011</v>
      </c>
      <c r="AS94" s="73" t="s">
        <v>5012</v>
      </c>
      <c r="AT94" s="73">
        <f t="shared" si="14"/>
        <v>0</v>
      </c>
      <c r="AU94" s="44"/>
      <c r="AV94" s="44"/>
      <c r="AW94" t="s">
        <v>597</v>
      </c>
      <c r="AX94" s="112" t="s">
        <v>5332</v>
      </c>
      <c r="AY94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4" s="49" t="s">
        <v>4903</v>
      </c>
      <c r="BA94" s="44">
        <f>Y94</f>
        <v>1992</v>
      </c>
      <c r="BB94" s="44" t="str">
        <f>Y94&amp;IF(Z94&lt;&gt;0,"-"&amp;Z94,"")&amp;IF(AA94&lt;&gt;0,"-"&amp;AA94,"")&amp;IF(AB94&lt;&gt;0,"/"&amp;AB94,"")&amp;IF(AC94&lt;&gt;0,"-"&amp;AC94,"")&amp;IF(AD94&lt;&gt;0,"-"&amp;AD94,"")</f>
        <v>1992</v>
      </c>
      <c r="BC94" s="44"/>
      <c r="BD94" s="44"/>
      <c r="BE94" s="44"/>
      <c r="BF94" s="49" t="s">
        <v>4882</v>
      </c>
      <c r="BG94" t="s">
        <v>4893</v>
      </c>
      <c r="BH94" s="40" t="s">
        <v>5050</v>
      </c>
      <c r="BI94" t="s">
        <v>39</v>
      </c>
      <c r="BJ94" t="str">
        <f>N94&amp;", "&amp;P94</f>
        <v>Alma-Ata Area, environs of Alma-Ata</v>
      </c>
      <c r="BK94" t="str">
        <f>T94&amp;" N; "&amp;U94&amp;" E"</f>
        <v>43.289437 N; 76.994338 E</v>
      </c>
      <c r="BL94" t="s">
        <v>765</v>
      </c>
      <c r="BM94" s="85" t="s">
        <v>766</v>
      </c>
      <c r="BN94" t="s">
        <v>4895</v>
      </c>
      <c r="BO94"/>
      <c r="BP94" t="str">
        <f>IF(V94="original",H94,IF(V94="volunteer",C94,"Nekhaeva A.A."))</f>
        <v>Nekhaeva A.A.</v>
      </c>
      <c r="BQ94" t="str">
        <f>IF(V94="original",I94,IF(V94="volunteer",YEAR(A94)&amp;"-"&amp;IF(MONTH(A94)&lt;10,"0"&amp;MONTH(A94),MONTH(A94))&amp;"-"&amp;IF(DAY(A94)&lt;10,"0"&amp;DAY(A94),DAY(A94)),"__2025-05-15"))</f>
        <v>__2025-05-15</v>
      </c>
      <c r="BR94"/>
      <c r="BS94"/>
      <c r="BT94" s="49" t="s">
        <v>4766</v>
      </c>
      <c r="BU94" t="s">
        <v>3631</v>
      </c>
      <c r="BV94" t="s">
        <v>3632</v>
      </c>
      <c r="BW94" t="s">
        <v>3633</v>
      </c>
      <c r="BX94" t="s">
        <v>3634</v>
      </c>
      <c r="BY94" s="44" t="s">
        <v>599</v>
      </c>
      <c r="BZ94" t="s">
        <v>600</v>
      </c>
      <c r="CA94" t="s">
        <v>3766</v>
      </c>
      <c r="CB94" s="44" t="s">
        <v>3766</v>
      </c>
      <c r="CC94" t="s">
        <v>3768</v>
      </c>
      <c r="CD94" t="s">
        <v>3766</v>
      </c>
      <c r="CE94" t="s">
        <v>3767</v>
      </c>
      <c r="CF94" t="s">
        <v>3630</v>
      </c>
      <c r="CG94" t="s">
        <v>5048</v>
      </c>
      <c r="CH94" t="str">
        <f>H94</f>
        <v>Mikhailov K.G.</v>
      </c>
      <c r="CI94">
        <f t="shared" si="12"/>
        <v>2003</v>
      </c>
      <c r="CJ94" t="s">
        <v>4753</v>
      </c>
    </row>
    <row r="95" spans="1:88" s="4" customFormat="1" x14ac:dyDescent="0.45">
      <c r="A95" s="3">
        <v>45783.506377314807</v>
      </c>
      <c r="B95" s="4">
        <v>412819044</v>
      </c>
      <c r="C95" s="6" t="s">
        <v>4897</v>
      </c>
      <c r="F95" s="4" t="s">
        <v>568</v>
      </c>
      <c r="G95" s="4">
        <v>4287</v>
      </c>
      <c r="H95" s="44" t="s">
        <v>597</v>
      </c>
      <c r="I95" s="4">
        <v>2003</v>
      </c>
      <c r="J95" s="4" t="s">
        <v>604</v>
      </c>
      <c r="K95" s="4" t="s">
        <v>605</v>
      </c>
      <c r="L95" s="4" t="s">
        <v>606</v>
      </c>
      <c r="M95" t="s">
        <v>39</v>
      </c>
      <c r="N95" s="4" t="s">
        <v>607</v>
      </c>
      <c r="Q95" t="str">
        <f t="shared" si="13"/>
        <v/>
      </c>
      <c r="R95" s="89"/>
      <c r="S95" s="89"/>
      <c r="V95" s="4" t="s">
        <v>119</v>
      </c>
      <c r="Y95" s="4">
        <v>1992</v>
      </c>
      <c r="AF95" s="4" t="s">
        <v>597</v>
      </c>
      <c r="AG95" s="69" t="s">
        <v>598</v>
      </c>
      <c r="AH95" s="4" t="s">
        <v>599</v>
      </c>
      <c r="AI95" s="4" t="s">
        <v>600</v>
      </c>
      <c r="AJ95" s="4" t="s">
        <v>608</v>
      </c>
      <c r="AK95" s="4" t="b">
        <v>1</v>
      </c>
      <c r="AL95" s="4" t="b">
        <v>0</v>
      </c>
      <c r="AN95" s="4" t="s">
        <v>609</v>
      </c>
      <c r="AO95" s="49" t="s">
        <v>4952</v>
      </c>
      <c r="AP95" s="73" t="s">
        <v>4963</v>
      </c>
      <c r="AQ95" s="49" t="s">
        <v>4951</v>
      </c>
      <c r="AR95" s="76" t="s">
        <v>5011</v>
      </c>
      <c r="AS95" s="73" t="s">
        <v>5012</v>
      </c>
      <c r="AT95" s="73">
        <f t="shared" si="14"/>
        <v>0</v>
      </c>
      <c r="AU95" s="44"/>
      <c r="AV95" s="44"/>
      <c r="AW95" t="s">
        <v>597</v>
      </c>
      <c r="AX95" s="112" t="s">
        <v>5332</v>
      </c>
      <c r="AY95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5" s="49" t="s">
        <v>4903</v>
      </c>
      <c r="BA95" s="44">
        <f>Y95</f>
        <v>1992</v>
      </c>
      <c r="BB95" s="44" t="str">
        <f>Y95&amp;IF(Z95&lt;&gt;0,"-"&amp;Z95,"")&amp;IF(AA95&lt;&gt;0,"-"&amp;AA95,"")&amp;IF(AB95&lt;&gt;0,"/"&amp;AB95,"")&amp;IF(AC95&lt;&gt;0,"-"&amp;AC95,"")&amp;IF(AD95&lt;&gt;0,"-"&amp;AD95,"")</f>
        <v>1992</v>
      </c>
      <c r="BC95" s="44"/>
      <c r="BD95" s="44"/>
      <c r="BE95" s="44"/>
      <c r="BF95" s="49" t="s">
        <v>4882</v>
      </c>
      <c r="BG95" t="s">
        <v>4893</v>
      </c>
      <c r="BH95" s="40" t="s">
        <v>5050</v>
      </c>
      <c r="BI95" t="s">
        <v>39</v>
      </c>
      <c r="BJ95" t="str">
        <f>N95</f>
        <v>Akmolinsk Area</v>
      </c>
      <c r="BK95"/>
      <c r="BL95"/>
      <c r="BM95" s="85"/>
      <c r="BN95"/>
      <c r="BO95"/>
      <c r="BP95"/>
      <c r="BQ95"/>
      <c r="BR95"/>
      <c r="BS95"/>
      <c r="BT95" s="49" t="s">
        <v>4766</v>
      </c>
      <c r="BU95" t="s">
        <v>3631</v>
      </c>
      <c r="BV95" t="s">
        <v>3632</v>
      </c>
      <c r="BW95" t="s">
        <v>3633</v>
      </c>
      <c r="BX95" t="s">
        <v>3634</v>
      </c>
      <c r="BY95" s="44" t="s">
        <v>599</v>
      </c>
      <c r="BZ95" t="s">
        <v>600</v>
      </c>
      <c r="CA95" t="s">
        <v>3769</v>
      </c>
      <c r="CB95" s="44" t="s">
        <v>3769</v>
      </c>
      <c r="CC95" t="s">
        <v>4768</v>
      </c>
      <c r="CD95" t="s">
        <v>3769</v>
      </c>
      <c r="CE95" t="s">
        <v>4767</v>
      </c>
      <c r="CF95" t="s">
        <v>3630</v>
      </c>
      <c r="CG95"/>
      <c r="CH95" t="str">
        <f>H95</f>
        <v>Mikhailov K.G.</v>
      </c>
      <c r="CI95">
        <f t="shared" si="12"/>
        <v>2003</v>
      </c>
      <c r="CJ95"/>
    </row>
    <row r="96" spans="1:88" s="4" customFormat="1" x14ac:dyDescent="0.45">
      <c r="A96" s="3">
        <v>45783.504710648151</v>
      </c>
      <c r="B96" s="4">
        <v>412819044</v>
      </c>
      <c r="C96" s="6" t="s">
        <v>4897</v>
      </c>
      <c r="D96" s="4">
        <v>1</v>
      </c>
      <c r="E96" s="4" t="s">
        <v>65</v>
      </c>
      <c r="F96" s="4" t="s">
        <v>577</v>
      </c>
      <c r="G96" s="4">
        <v>4287</v>
      </c>
      <c r="H96" s="44" t="s">
        <v>597</v>
      </c>
      <c r="I96" s="4">
        <v>2003</v>
      </c>
      <c r="J96" s="4" t="s">
        <v>604</v>
      </c>
      <c r="K96" s="4" t="s">
        <v>605</v>
      </c>
      <c r="L96" s="4" t="s">
        <v>606</v>
      </c>
      <c r="M96" t="s">
        <v>39</v>
      </c>
      <c r="N96" s="4" t="s">
        <v>178</v>
      </c>
      <c r="P96" s="4" t="s">
        <v>610</v>
      </c>
      <c r="Q96" t="str">
        <f t="shared" si="13"/>
        <v>5-6 km SE of Bakanas, right bank of Ili River</v>
      </c>
      <c r="R96" s="89">
        <v>44.766666999999998</v>
      </c>
      <c r="S96" s="89">
        <v>76.333332999999996</v>
      </c>
      <c r="T96" s="4" t="s">
        <v>611</v>
      </c>
      <c r="U96" s="4" t="s">
        <v>612</v>
      </c>
      <c r="V96" s="4" t="s">
        <v>44</v>
      </c>
      <c r="Y96" s="4">
        <v>2000</v>
      </c>
      <c r="Z96" s="4">
        <v>6</v>
      </c>
      <c r="AA96" s="4">
        <v>2</v>
      </c>
      <c r="AB96" s="4">
        <v>2000</v>
      </c>
      <c r="AC96" s="4">
        <v>6</v>
      </c>
      <c r="AD96" s="4">
        <v>3</v>
      </c>
      <c r="AF96" s="4" t="s">
        <v>613</v>
      </c>
      <c r="AH96" s="4" t="s">
        <v>599</v>
      </c>
      <c r="AI96" s="4" t="s">
        <v>600</v>
      </c>
      <c r="AJ96" s="4" t="s">
        <v>614</v>
      </c>
      <c r="AK96" s="4" t="b">
        <v>1</v>
      </c>
      <c r="AL96" s="4" t="b">
        <v>0</v>
      </c>
      <c r="AN96" s="4" t="s">
        <v>615</v>
      </c>
      <c r="AO96" s="49" t="s">
        <v>4952</v>
      </c>
      <c r="AP96" s="73"/>
      <c r="AQ96" s="49" t="s">
        <v>4951</v>
      </c>
      <c r="AR96" s="76" t="s">
        <v>5011</v>
      </c>
      <c r="AS96" s="73" t="s">
        <v>5012</v>
      </c>
      <c r="AT96" s="73">
        <f t="shared" si="14"/>
        <v>1</v>
      </c>
      <c r="AU96" s="112" t="s">
        <v>5384</v>
      </c>
      <c r="AV96" s="44" t="s">
        <v>5380</v>
      </c>
      <c r="AW96" t="s">
        <v>613</v>
      </c>
      <c r="AX96" s="112" t="s">
        <v>5333</v>
      </c>
      <c r="AY96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6" s="49" t="s">
        <v>4903</v>
      </c>
      <c r="BA96" s="58" t="str">
        <f>Y96&amp;"-"&amp;IF(Z96&lt;10,"0"&amp;Z96,Z96)&amp;"-"&amp;IF(AA96&lt;10,"0"&amp;AA96,AA96)&amp;"/"&amp;IF(AD96&lt;10,"0"&amp;AD96,AD96)</f>
        <v>2000-06-02/03</v>
      </c>
      <c r="BB96" s="44" t="str">
        <f>Y96&amp;IF(Z96&lt;&gt;0,"-"&amp;Z96,"")&amp;IF(AA96&lt;&gt;0,"-"&amp;AA96,"")&amp;IF(AB96&lt;&gt;0,"/"&amp;AB96,"")&amp;IF(AC96&lt;&gt;0,"-"&amp;AC96,"")&amp;IF(AD96&lt;&gt;0,"-"&amp;AD96,"")</f>
        <v>2000-6-2/2000-6-3</v>
      </c>
      <c r="BC96" s="44"/>
      <c r="BD96" s="44"/>
      <c r="BE96" s="44"/>
      <c r="BF96" s="49" t="s">
        <v>4882</v>
      </c>
      <c r="BG96" t="s">
        <v>4893</v>
      </c>
      <c r="BH96" s="40" t="s">
        <v>5050</v>
      </c>
      <c r="BI96" t="s">
        <v>39</v>
      </c>
      <c r="BJ96" t="str">
        <f>N96&amp;", "&amp;P96</f>
        <v>Alma-Ata Area, 5-6 km SE of Bakanas, right bank of Ili River</v>
      </c>
      <c r="BK96" t="str">
        <f>T96&amp;" N; "&amp;U96&amp;" E"</f>
        <v>44°46' N; 76°20' E</v>
      </c>
      <c r="BL96" t="s">
        <v>5109</v>
      </c>
      <c r="BM96" s="85" t="s">
        <v>5110</v>
      </c>
      <c r="BN96" t="s">
        <v>4895</v>
      </c>
      <c r="BO96"/>
      <c r="BP96" t="str">
        <f>IF(V96="original",H96,IF(V96="volunteer",C96,"Nekhaeva A.A."))</f>
        <v>Mikhailov K.G.</v>
      </c>
      <c r="BQ96">
        <f>IF(V96="original",I96,IF(V96="volunteer",YEAR(A96)&amp;"-"&amp;IF(MONTH(A96)&lt;10,"0"&amp;MONTH(A96),MONTH(A96))&amp;"-"&amp;IF(DAY(A96)&lt;10,"0"&amp;DAY(A96),DAY(A96)),"__2025-05-15"))</f>
        <v>2003</v>
      </c>
      <c r="BR96"/>
      <c r="BS96"/>
      <c r="BT96" s="49" t="s">
        <v>4766</v>
      </c>
      <c r="BU96" t="s">
        <v>3631</v>
      </c>
      <c r="BV96" t="s">
        <v>3632</v>
      </c>
      <c r="BW96" t="s">
        <v>3633</v>
      </c>
      <c r="BX96" t="s">
        <v>3634</v>
      </c>
      <c r="BY96" s="44" t="s">
        <v>599</v>
      </c>
      <c r="BZ96" t="s">
        <v>600</v>
      </c>
      <c r="CA96" t="s">
        <v>3772</v>
      </c>
      <c r="CB96" s="44" t="s">
        <v>3772</v>
      </c>
      <c r="CC96" t="s">
        <v>3774</v>
      </c>
      <c r="CD96" t="s">
        <v>3772</v>
      </c>
      <c r="CE96" t="s">
        <v>3773</v>
      </c>
      <c r="CF96" t="s">
        <v>3630</v>
      </c>
      <c r="CG96"/>
      <c r="CH96" t="str">
        <f>H96</f>
        <v>Mikhailov K.G.</v>
      </c>
      <c r="CI96">
        <f t="shared" si="12"/>
        <v>2003</v>
      </c>
      <c r="CJ96"/>
    </row>
    <row r="97" spans="1:88" s="4" customFormat="1" x14ac:dyDescent="0.45">
      <c r="A97" s="3">
        <v>45783.502766203703</v>
      </c>
      <c r="B97" s="4">
        <v>412819044</v>
      </c>
      <c r="C97" s="6" t="s">
        <v>4897</v>
      </c>
      <c r="D97" s="4">
        <v>1</v>
      </c>
      <c r="E97" s="4" t="s">
        <v>51</v>
      </c>
      <c r="F97" s="4" t="s">
        <v>622</v>
      </c>
      <c r="G97" s="4">
        <v>4287</v>
      </c>
      <c r="H97" s="44" t="s">
        <v>597</v>
      </c>
      <c r="I97" s="4">
        <v>2003</v>
      </c>
      <c r="J97" s="4" t="s">
        <v>604</v>
      </c>
      <c r="K97" s="4" t="s">
        <v>605</v>
      </c>
      <c r="L97" s="4" t="s">
        <v>606</v>
      </c>
      <c r="M97" t="s">
        <v>39</v>
      </c>
      <c r="N97" s="4" t="s">
        <v>102</v>
      </c>
      <c r="O97" s="4" t="s">
        <v>616</v>
      </c>
      <c r="P97" s="4" t="s">
        <v>617</v>
      </c>
      <c r="Q97" t="str">
        <f t="shared" si="13"/>
        <v>7 km E of Kospan</v>
      </c>
      <c r="R97" s="89">
        <v>44.502397000000002</v>
      </c>
      <c r="S97" s="89">
        <v>78.354219999999998</v>
      </c>
      <c r="T97" s="4" t="s">
        <v>618</v>
      </c>
      <c r="U97" s="4" t="s">
        <v>619</v>
      </c>
      <c r="V97" s="4" t="s">
        <v>106</v>
      </c>
      <c r="X97" s="4">
        <v>1000</v>
      </c>
      <c r="Y97" s="4">
        <v>1996</v>
      </c>
      <c r="Z97" s="4">
        <v>6</v>
      </c>
      <c r="AA97" s="4">
        <v>18</v>
      </c>
      <c r="AB97" s="4">
        <v>1996</v>
      </c>
      <c r="AC97" s="4">
        <v>6</v>
      </c>
      <c r="AD97" s="4">
        <v>20</v>
      </c>
      <c r="AF97" s="4" t="s">
        <v>620</v>
      </c>
      <c r="AH97" s="4" t="s">
        <v>599</v>
      </c>
      <c r="AI97" s="4" t="s">
        <v>600</v>
      </c>
      <c r="AJ97" s="4" t="s">
        <v>614</v>
      </c>
      <c r="AK97" s="4" t="b">
        <v>1</v>
      </c>
      <c r="AL97" s="4" t="b">
        <v>0</v>
      </c>
      <c r="AN97" s="4" t="s">
        <v>615</v>
      </c>
      <c r="AO97" s="49" t="s">
        <v>4952</v>
      </c>
      <c r="AP97" s="73"/>
      <c r="AQ97" s="49" t="s">
        <v>4951</v>
      </c>
      <c r="AR97" s="76" t="s">
        <v>5011</v>
      </c>
      <c r="AS97" s="73" t="s">
        <v>5012</v>
      </c>
      <c r="AT97" s="73">
        <f t="shared" si="14"/>
        <v>1</v>
      </c>
      <c r="AU97" s="112" t="s">
        <v>5383</v>
      </c>
      <c r="AV97" s="44" t="s">
        <v>5380</v>
      </c>
      <c r="AW97" s="28" t="s">
        <v>620</v>
      </c>
      <c r="AX97" s="4" t="s">
        <v>622</v>
      </c>
      <c r="AY97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7" s="49" t="s">
        <v>4903</v>
      </c>
      <c r="BA97" s="58" t="str">
        <f>Y97&amp;"-"&amp;IF(Z97&lt;10,"0"&amp;Z97,Z97)&amp;"-"&amp;IF(AA97&lt;10,"0"&amp;AA97,AA97)&amp;"/"&amp;IF(AD97&lt;10,"0"&amp;AD97,AD97)</f>
        <v>1996-06-18/20</v>
      </c>
      <c r="BB97" s="44" t="str">
        <f>Y97&amp;IF(Z97&lt;&gt;0,"-"&amp;Z97,"")&amp;IF(AA97&lt;&gt;0,"-"&amp;AA97,"")&amp;IF(AB97&lt;&gt;0,"/"&amp;AB97,"")&amp;IF(AC97&lt;&gt;0,"-"&amp;AC97,"")&amp;IF(AD97&lt;&gt;0,"-"&amp;AD97,"")</f>
        <v>1996-6-18/1996-6-20</v>
      </c>
      <c r="BC97" s="44"/>
      <c r="BD97" s="44"/>
      <c r="BE97" s="44"/>
      <c r="BF97" s="49" t="s">
        <v>4882</v>
      </c>
      <c r="BG97" t="s">
        <v>4893</v>
      </c>
      <c r="BH97" s="40" t="s">
        <v>5050</v>
      </c>
      <c r="BI97" t="s">
        <v>39</v>
      </c>
      <c r="BJ97" t="str">
        <f>N97&amp;", "&amp;O97&amp;", "&amp;P97</f>
        <v>Taldy-Kurgan Area, Gvardeiskiy Distr., 7 km E of Kospan</v>
      </c>
      <c r="BK97" t="str">
        <f>T97&amp;" N; "&amp;U97&amp;" E"</f>
        <v>44.502397 N; 78.35422 E</v>
      </c>
      <c r="BL97" t="s">
        <v>618</v>
      </c>
      <c r="BM97" s="85" t="s">
        <v>619</v>
      </c>
      <c r="BN97" t="s">
        <v>4895</v>
      </c>
      <c r="BO97">
        <f t="shared" ref="BO97:BO104" si="18">X97</f>
        <v>1000</v>
      </c>
      <c r="BP97" t="str">
        <f>IF(V97="original",H97,IF(V97="volunteer",C97,"Nekhaeva A.A."))</f>
        <v>Kim L.V.</v>
      </c>
      <c r="BQ97" t="str">
        <f>IF(V97="original",I97,IF(V97="volunteer",YEAR(A97)&amp;"-"&amp;IF(MONTH(A97)&lt;10,"0"&amp;MONTH(A97),MONTH(A97))&amp;"-"&amp;IF(DAY(A97)&lt;10,"0"&amp;DAY(A97),DAY(A97)),"__2025-05-15"))</f>
        <v>2025-05-06</v>
      </c>
      <c r="BR97"/>
      <c r="BS97"/>
      <c r="BT97" s="49" t="s">
        <v>4766</v>
      </c>
      <c r="BU97" t="s">
        <v>3631</v>
      </c>
      <c r="BV97" t="s">
        <v>3632</v>
      </c>
      <c r="BW97" t="s">
        <v>3633</v>
      </c>
      <c r="BX97" t="s">
        <v>3634</v>
      </c>
      <c r="BY97" s="44" t="s">
        <v>599</v>
      </c>
      <c r="BZ97" t="s">
        <v>600</v>
      </c>
      <c r="CA97" t="s">
        <v>3772</v>
      </c>
      <c r="CB97" s="44" t="s">
        <v>3772</v>
      </c>
      <c r="CC97" t="s">
        <v>3774</v>
      </c>
      <c r="CD97" t="s">
        <v>3772</v>
      </c>
      <c r="CE97" t="s">
        <v>3773</v>
      </c>
      <c r="CF97" t="s">
        <v>3630</v>
      </c>
      <c r="CG97"/>
      <c r="CH97" t="str">
        <f>H97</f>
        <v>Mikhailov K.G.</v>
      </c>
      <c r="CI97">
        <f t="shared" si="12"/>
        <v>2003</v>
      </c>
      <c r="CJ97"/>
    </row>
    <row r="98" spans="1:88" s="4" customFormat="1" x14ac:dyDescent="0.45">
      <c r="A98" s="3">
        <v>45783.497245370367</v>
      </c>
      <c r="B98" s="4">
        <v>412819044</v>
      </c>
      <c r="C98" s="6" t="s">
        <v>4897</v>
      </c>
      <c r="F98" s="4" t="s">
        <v>568</v>
      </c>
      <c r="G98" s="4">
        <v>4287</v>
      </c>
      <c r="H98" s="44" t="s">
        <v>597</v>
      </c>
      <c r="I98" s="4">
        <v>2003</v>
      </c>
      <c r="J98" s="4" t="s">
        <v>604</v>
      </c>
      <c r="K98" s="4" t="s">
        <v>605</v>
      </c>
      <c r="L98" s="4" t="s">
        <v>606</v>
      </c>
      <c r="M98" t="s">
        <v>39</v>
      </c>
      <c r="N98" s="4" t="s">
        <v>623</v>
      </c>
      <c r="Q98" t="str">
        <f t="shared" si="13"/>
        <v/>
      </c>
      <c r="R98" s="89"/>
      <c r="S98" s="89"/>
      <c r="V98" s="4" t="s">
        <v>119</v>
      </c>
      <c r="X98" s="4">
        <v>2000</v>
      </c>
      <c r="Y98" s="4">
        <v>1992</v>
      </c>
      <c r="AF98" s="4" t="s">
        <v>597</v>
      </c>
      <c r="AG98" s="69" t="s">
        <v>598</v>
      </c>
      <c r="AH98" s="4" t="s">
        <v>599</v>
      </c>
      <c r="AI98" s="4" t="s">
        <v>600</v>
      </c>
      <c r="AJ98" s="4" t="s">
        <v>624</v>
      </c>
      <c r="AK98" s="4" t="b">
        <v>1</v>
      </c>
      <c r="AL98" s="4" t="b">
        <v>0</v>
      </c>
      <c r="AN98" s="4" t="s">
        <v>625</v>
      </c>
      <c r="AO98" s="49" t="s">
        <v>4952</v>
      </c>
      <c r="AP98" s="73" t="s">
        <v>4963</v>
      </c>
      <c r="AQ98" s="49" t="s">
        <v>4951</v>
      </c>
      <c r="AR98" s="76" t="s">
        <v>5011</v>
      </c>
      <c r="AS98" s="73" t="s">
        <v>5012</v>
      </c>
      <c r="AT98" s="73">
        <f t="shared" si="14"/>
        <v>0</v>
      </c>
      <c r="AU98" s="44"/>
      <c r="AV98" s="44"/>
      <c r="AW98" t="s">
        <v>597</v>
      </c>
      <c r="AX98" s="112" t="s">
        <v>5332</v>
      </c>
      <c r="AY98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8" s="49" t="s">
        <v>4903</v>
      </c>
      <c r="BA98" s="44">
        <f>Y98</f>
        <v>1992</v>
      </c>
      <c r="BB98" s="44" t="str">
        <f>Y98&amp;IF(Z98&lt;&gt;0,"-"&amp;Z98,"")&amp;IF(AA98&lt;&gt;0,"-"&amp;AA98,"")&amp;IF(AB98&lt;&gt;0,"/"&amp;AB98,"")&amp;IF(AC98&lt;&gt;0,"-"&amp;AC98,"")&amp;IF(AD98&lt;&gt;0,"-"&amp;AD98,"")</f>
        <v>1992</v>
      </c>
      <c r="BC98" s="44"/>
      <c r="BD98" s="44"/>
      <c r="BE98" s="44"/>
      <c r="BF98" s="49" t="s">
        <v>4882</v>
      </c>
      <c r="BG98" t="s">
        <v>4893</v>
      </c>
      <c r="BH98" s="40" t="s">
        <v>5050</v>
      </c>
      <c r="BI98" t="s">
        <v>39</v>
      </c>
      <c r="BJ98" t="str">
        <f t="shared" ref="BJ98:BJ99" si="19">N98</f>
        <v>East-Kazakhstan Area</v>
      </c>
      <c r="BK98"/>
      <c r="BL98"/>
      <c r="BM98" s="85"/>
      <c r="BN98"/>
      <c r="BO98">
        <f t="shared" si="18"/>
        <v>2000</v>
      </c>
      <c r="BP98" t="str">
        <f>IF(V98="original",H98,IF(V98="volunteer",C98,"Nekhaeva A.A."))</f>
        <v>Nekhaeva A.A.</v>
      </c>
      <c r="BQ98" t="str">
        <f>IF(V98="original",I98,IF(V98="volunteer",YEAR(A98)&amp;"-"&amp;IF(MONTH(A98)&lt;10,"0"&amp;MONTH(A98),MONTH(A98))&amp;"-"&amp;IF(DAY(A98)&lt;10,"0"&amp;DAY(A98),DAY(A98)),"__2025-05-15"))</f>
        <v>__2025-05-15</v>
      </c>
      <c r="BR98"/>
      <c r="BS98"/>
      <c r="BT98" s="49" t="s">
        <v>4766</v>
      </c>
      <c r="BU98" t="s">
        <v>3631</v>
      </c>
      <c r="BV98" t="s">
        <v>3632</v>
      </c>
      <c r="BW98" t="s">
        <v>3633</v>
      </c>
      <c r="BX98" t="s">
        <v>3634</v>
      </c>
      <c r="BY98" s="44" t="s">
        <v>599</v>
      </c>
      <c r="BZ98" t="s">
        <v>600</v>
      </c>
      <c r="CA98" t="s">
        <v>3775</v>
      </c>
      <c r="CB98" s="44" t="s">
        <v>3775</v>
      </c>
      <c r="CC98" t="s">
        <v>3774</v>
      </c>
      <c r="CD98" t="s">
        <v>3775</v>
      </c>
      <c r="CE98" t="s">
        <v>3776</v>
      </c>
      <c r="CF98" t="s">
        <v>3630</v>
      </c>
      <c r="CG98"/>
      <c r="CH98" t="str">
        <f>H98</f>
        <v>Mikhailov K.G.</v>
      </c>
      <c r="CI98">
        <f t="shared" si="12"/>
        <v>2003</v>
      </c>
      <c r="CJ98"/>
    </row>
    <row r="99" spans="1:88" s="4" customFormat="1" x14ac:dyDescent="0.45">
      <c r="A99" s="3">
        <v>45783.496840277767</v>
      </c>
      <c r="B99" s="4">
        <v>412819044</v>
      </c>
      <c r="C99" s="6" t="s">
        <v>4897</v>
      </c>
      <c r="F99" s="4" t="s">
        <v>568</v>
      </c>
      <c r="G99" s="4">
        <v>4287</v>
      </c>
      <c r="H99" s="44" t="s">
        <v>597</v>
      </c>
      <c r="I99" s="4">
        <v>2003</v>
      </c>
      <c r="J99" s="4" t="s">
        <v>604</v>
      </c>
      <c r="K99" s="4" t="s">
        <v>605</v>
      </c>
      <c r="L99" s="4" t="s">
        <v>606</v>
      </c>
      <c r="M99" t="s">
        <v>39</v>
      </c>
      <c r="N99" s="4" t="s">
        <v>178</v>
      </c>
      <c r="Q99" t="str">
        <f t="shared" si="13"/>
        <v/>
      </c>
      <c r="R99" s="89"/>
      <c r="S99" s="89"/>
      <c r="V99" s="4" t="s">
        <v>119</v>
      </c>
      <c r="X99" s="4">
        <v>2000</v>
      </c>
      <c r="Y99" s="4">
        <v>1992</v>
      </c>
      <c r="AF99" s="4" t="s">
        <v>597</v>
      </c>
      <c r="AG99" s="69" t="s">
        <v>598</v>
      </c>
      <c r="AH99" s="4" t="s">
        <v>599</v>
      </c>
      <c r="AI99" s="4" t="s">
        <v>600</v>
      </c>
      <c r="AJ99" s="4" t="s">
        <v>624</v>
      </c>
      <c r="AK99" s="4" t="b">
        <v>1</v>
      </c>
      <c r="AL99" s="4" t="b">
        <v>0</v>
      </c>
      <c r="AN99" s="4" t="s">
        <v>625</v>
      </c>
      <c r="AO99" s="49" t="s">
        <v>4952</v>
      </c>
      <c r="AP99" s="73" t="s">
        <v>4963</v>
      </c>
      <c r="AQ99" s="49" t="s">
        <v>4951</v>
      </c>
      <c r="AR99" s="76" t="s">
        <v>5011</v>
      </c>
      <c r="AS99" s="73" t="s">
        <v>5012</v>
      </c>
      <c r="AT99" s="73">
        <f t="shared" si="14"/>
        <v>0</v>
      </c>
      <c r="AU99" s="44"/>
      <c r="AV99" s="44"/>
      <c r="AW99" t="s">
        <v>597</v>
      </c>
      <c r="AX99" s="112" t="s">
        <v>5332</v>
      </c>
      <c r="AY99" s="73" t="str">
        <f t="shared" si="15"/>
        <v>Mikhailov K.G. 2003. The spider genus Clubiona Latreille, 1804 (Aranei, Clubionidae) in the fauna of the former USSR: 2003 update // Arthropoda Selecta. Vol.11 (for 2002). No.4. P.283–317</v>
      </c>
      <c r="AZ99" s="49" t="s">
        <v>4903</v>
      </c>
      <c r="BA99" s="44">
        <f>Y99</f>
        <v>1992</v>
      </c>
      <c r="BB99" s="44" t="str">
        <f>Y99&amp;IF(Z99&lt;&gt;0,"-"&amp;Z99,"")&amp;IF(AA99&lt;&gt;0,"-"&amp;AA99,"")&amp;IF(AB99&lt;&gt;0,"/"&amp;AB99,"")&amp;IF(AC99&lt;&gt;0,"-"&amp;AC99,"")&amp;IF(AD99&lt;&gt;0,"-"&amp;AD99,"")</f>
        <v>1992</v>
      </c>
      <c r="BC99" s="44"/>
      <c r="BD99" s="44"/>
      <c r="BE99" s="44"/>
      <c r="BF99" s="49" t="s">
        <v>4882</v>
      </c>
      <c r="BG99" t="s">
        <v>4893</v>
      </c>
      <c r="BH99" s="40" t="s">
        <v>5050</v>
      </c>
      <c r="BI99" t="s">
        <v>39</v>
      </c>
      <c r="BJ99" t="str">
        <f t="shared" si="19"/>
        <v>Alma-Ata Area</v>
      </c>
      <c r="BK99"/>
      <c r="BL99"/>
      <c r="BM99" s="85"/>
      <c r="BN99"/>
      <c r="BO99">
        <f t="shared" si="18"/>
        <v>2000</v>
      </c>
      <c r="BP99" t="str">
        <f>IF(V99="original",H99,IF(V99="volunteer",C99,"Nekhaeva A.A."))</f>
        <v>Nekhaeva A.A.</v>
      </c>
      <c r="BQ99" t="str">
        <f>IF(V99="original",I99,IF(V99="volunteer",YEAR(A99)&amp;"-"&amp;IF(MONTH(A99)&lt;10,"0"&amp;MONTH(A99),MONTH(A99))&amp;"-"&amp;IF(DAY(A99)&lt;10,"0"&amp;DAY(A99),DAY(A99)),"__2025-05-15"))</f>
        <v>__2025-05-15</v>
      </c>
      <c r="BR99"/>
      <c r="BS99"/>
      <c r="BT99" s="49" t="s">
        <v>4766</v>
      </c>
      <c r="BU99" t="s">
        <v>3631</v>
      </c>
      <c r="BV99" t="s">
        <v>3632</v>
      </c>
      <c r="BW99" t="s">
        <v>3633</v>
      </c>
      <c r="BX99" t="s">
        <v>3634</v>
      </c>
      <c r="BY99" s="44" t="s">
        <v>599</v>
      </c>
      <c r="BZ99" t="s">
        <v>600</v>
      </c>
      <c r="CA99" t="s">
        <v>3775</v>
      </c>
      <c r="CB99" s="44" t="s">
        <v>3775</v>
      </c>
      <c r="CC99" t="s">
        <v>3774</v>
      </c>
      <c r="CD99" t="s">
        <v>3775</v>
      </c>
      <c r="CE99" t="s">
        <v>3776</v>
      </c>
      <c r="CF99" t="s">
        <v>3630</v>
      </c>
      <c r="CG99"/>
      <c r="CH99" t="str">
        <f>H99</f>
        <v>Mikhailov K.G.</v>
      </c>
      <c r="CI99">
        <f t="shared" si="12"/>
        <v>2003</v>
      </c>
      <c r="CJ99"/>
    </row>
    <row r="100" spans="1:88" s="4" customFormat="1" x14ac:dyDescent="0.45">
      <c r="A100" s="3">
        <v>45783.492650462962</v>
      </c>
      <c r="B100" s="4">
        <v>412819044</v>
      </c>
      <c r="C100" s="6" t="s">
        <v>4897</v>
      </c>
      <c r="F100" s="4" t="s">
        <v>568</v>
      </c>
      <c r="G100" s="4">
        <v>4270</v>
      </c>
      <c r="H100" s="44" t="s">
        <v>597</v>
      </c>
      <c r="I100" s="4">
        <v>1992</v>
      </c>
      <c r="J100" s="4" t="s">
        <v>630</v>
      </c>
      <c r="K100" s="4" t="s">
        <v>631</v>
      </c>
      <c r="L100" s="4" t="s">
        <v>632</v>
      </c>
      <c r="M100" t="s">
        <v>39</v>
      </c>
      <c r="N100" s="4" t="s">
        <v>178</v>
      </c>
      <c r="P100" s="4" t="s">
        <v>626</v>
      </c>
      <c r="Q100" t="str">
        <f t="shared" si="13"/>
        <v>Zailiyskiy Alatau Mt. Ridge</v>
      </c>
      <c r="R100" s="89">
        <v>43.061494000000003</v>
      </c>
      <c r="S100" s="89">
        <v>76.989692000000005</v>
      </c>
      <c r="T100" s="4" t="s">
        <v>665</v>
      </c>
      <c r="U100" s="4" t="s">
        <v>666</v>
      </c>
      <c r="V100" s="4" t="s">
        <v>119</v>
      </c>
      <c r="X100" s="4">
        <v>2000</v>
      </c>
      <c r="Y100" s="4">
        <v>1978</v>
      </c>
      <c r="AF100" s="4" t="s">
        <v>627</v>
      </c>
      <c r="AG100" s="69" t="s">
        <v>628</v>
      </c>
      <c r="AH100" s="4" t="s">
        <v>599</v>
      </c>
      <c r="AI100" s="4" t="s">
        <v>600</v>
      </c>
      <c r="AJ100" s="4" t="s">
        <v>601</v>
      </c>
      <c r="AK100" s="4" t="b">
        <v>1</v>
      </c>
      <c r="AL100" s="4" t="b">
        <v>1</v>
      </c>
      <c r="AM100" s="4" t="s">
        <v>455</v>
      </c>
      <c r="AN100" s="4" t="s">
        <v>629</v>
      </c>
      <c r="AO100" s="49" t="s">
        <v>4952</v>
      </c>
      <c r="AP100" s="73" t="s">
        <v>4962</v>
      </c>
      <c r="AQ100" s="49" t="s">
        <v>4951</v>
      </c>
      <c r="AR100" s="76" t="s">
        <v>5011</v>
      </c>
      <c r="AS100" s="73" t="s">
        <v>5012</v>
      </c>
      <c r="AT100" s="73">
        <f t="shared" si="14"/>
        <v>0</v>
      </c>
      <c r="AU100" s="44"/>
      <c r="AV100" s="44"/>
      <c r="AW100" t="s">
        <v>627</v>
      </c>
      <c r="AX100" s="112" t="s">
        <v>5332</v>
      </c>
      <c r="AY100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0" s="49" t="s">
        <v>4903</v>
      </c>
      <c r="BA100" s="44">
        <f>Y100</f>
        <v>1978</v>
      </c>
      <c r="BB100" s="44" t="str">
        <f>Y100&amp;IF(Z100&lt;&gt;0,"-"&amp;Z100,"")&amp;IF(AA100&lt;&gt;0,"-"&amp;AA100,"")&amp;IF(AB100&lt;&gt;0,"/"&amp;AB100,"")&amp;IF(AC100&lt;&gt;0,"-"&amp;AC100,"")&amp;IF(AD100&lt;&gt;0,"-"&amp;AD100,"")</f>
        <v>1978</v>
      </c>
      <c r="BC100" s="44"/>
      <c r="BD100" s="44"/>
      <c r="BE100" s="44"/>
      <c r="BF100" s="49" t="s">
        <v>4882</v>
      </c>
      <c r="BG100" t="s">
        <v>4893</v>
      </c>
      <c r="BH100" s="40" t="s">
        <v>5050</v>
      </c>
      <c r="BI100" t="s">
        <v>39</v>
      </c>
      <c r="BJ100" t="str">
        <f>N100&amp;", "&amp;P100</f>
        <v>Alma-Ata Area, Zailiyskiy Alatau Mt. Ridge</v>
      </c>
      <c r="BK100" t="str">
        <f>T100&amp;" N; "&amp;U100&amp;" E"</f>
        <v>43.061494 N; 76.989692 E</v>
      </c>
      <c r="BL100" t="s">
        <v>665</v>
      </c>
      <c r="BM100" s="85" t="s">
        <v>666</v>
      </c>
      <c r="BN100" t="s">
        <v>4895</v>
      </c>
      <c r="BO100">
        <f t="shared" si="18"/>
        <v>2000</v>
      </c>
      <c r="BP100" t="str">
        <f>IF(V100="original",H100,IF(V100="volunteer",C100,"Nekhaeva A.A."))</f>
        <v>Nekhaeva A.A.</v>
      </c>
      <c r="BQ100" t="str">
        <f>IF(V100="original",I100,IF(V100="volunteer",YEAR(A100)&amp;"-"&amp;IF(MONTH(A100)&lt;10,"0"&amp;MONTH(A100),MONTH(A100))&amp;"-"&amp;IF(DAY(A100)&lt;10,"0"&amp;DAY(A100),DAY(A100)),"__2025-05-15"))</f>
        <v>__2025-05-15</v>
      </c>
      <c r="BR100"/>
      <c r="BS100"/>
      <c r="BT100" s="49" t="s">
        <v>4766</v>
      </c>
      <c r="BU100" t="s">
        <v>3631</v>
      </c>
      <c r="BV100" t="s">
        <v>3632</v>
      </c>
      <c r="BW100" t="s">
        <v>3633</v>
      </c>
      <c r="BX100" t="s">
        <v>3634</v>
      </c>
      <c r="BY100" s="44" t="s">
        <v>599</v>
      </c>
      <c r="BZ100" t="s">
        <v>600</v>
      </c>
      <c r="CA100" t="s">
        <v>3766</v>
      </c>
      <c r="CB100" s="44" t="s">
        <v>3766</v>
      </c>
      <c r="CC100" t="s">
        <v>3768</v>
      </c>
      <c r="CD100" t="s">
        <v>3766</v>
      </c>
      <c r="CE100" t="s">
        <v>3767</v>
      </c>
      <c r="CF100" t="s">
        <v>3630</v>
      </c>
      <c r="CG100" t="s">
        <v>4737</v>
      </c>
      <c r="CH100" t="str">
        <f>H100</f>
        <v>Mikhailov K.G.</v>
      </c>
      <c r="CI100">
        <f t="shared" si="12"/>
        <v>1992</v>
      </c>
      <c r="CJ100" t="s">
        <v>4722</v>
      </c>
    </row>
    <row r="101" spans="1:88" s="4" customFormat="1" x14ac:dyDescent="0.45">
      <c r="A101" s="3">
        <v>45783.490497685183</v>
      </c>
      <c r="B101" s="4">
        <v>412819044</v>
      </c>
      <c r="C101" s="6" t="s">
        <v>4897</v>
      </c>
      <c r="D101" s="4">
        <v>1</v>
      </c>
      <c r="E101" s="4" t="s">
        <v>51</v>
      </c>
      <c r="G101" s="4">
        <v>4270</v>
      </c>
      <c r="H101" s="44" t="s">
        <v>597</v>
      </c>
      <c r="I101" s="4">
        <v>1992</v>
      </c>
      <c r="J101" s="4" t="s">
        <v>630</v>
      </c>
      <c r="K101" s="4" t="s">
        <v>631</v>
      </c>
      <c r="L101" s="4" t="s">
        <v>632</v>
      </c>
      <c r="M101" t="s">
        <v>39</v>
      </c>
      <c r="N101" s="4" t="s">
        <v>178</v>
      </c>
      <c r="P101" s="4" t="s">
        <v>633</v>
      </c>
      <c r="Q101" t="str">
        <f t="shared" si="13"/>
        <v>Alma-Ata State Reserve, Canyon of Sredniy Talgar River</v>
      </c>
      <c r="R101" s="89">
        <v>43.207659999999997</v>
      </c>
      <c r="S101" s="89">
        <v>77.282061999999996</v>
      </c>
      <c r="T101" s="4" t="s">
        <v>634</v>
      </c>
      <c r="U101" s="4" t="s">
        <v>635</v>
      </c>
      <c r="V101" s="4" t="s">
        <v>106</v>
      </c>
      <c r="W101" s="4" t="s">
        <v>636</v>
      </c>
      <c r="X101" s="4">
        <v>2000</v>
      </c>
      <c r="Y101" s="4">
        <v>1984</v>
      </c>
      <c r="Z101" s="4">
        <v>9</v>
      </c>
      <c r="AA101" s="4">
        <v>18</v>
      </c>
      <c r="AF101" s="4" t="s">
        <v>637</v>
      </c>
      <c r="AH101" s="4" t="s">
        <v>599</v>
      </c>
      <c r="AI101" s="4" t="s">
        <v>600</v>
      </c>
      <c r="AJ101" s="4" t="s">
        <v>601</v>
      </c>
      <c r="AK101" s="4" t="b">
        <v>1</v>
      </c>
      <c r="AL101" s="4" t="b">
        <v>1</v>
      </c>
      <c r="AM101" s="4" t="s">
        <v>165</v>
      </c>
      <c r="AN101" s="4" t="s">
        <v>629</v>
      </c>
      <c r="AO101" s="49" t="s">
        <v>4952</v>
      </c>
      <c r="AP101" s="73"/>
      <c r="AQ101" s="49" t="s">
        <v>4951</v>
      </c>
      <c r="AR101" s="76" t="s">
        <v>5011</v>
      </c>
      <c r="AS101" s="73" t="s">
        <v>5012</v>
      </c>
      <c r="AT101" s="73">
        <f t="shared" si="14"/>
        <v>1</v>
      </c>
      <c r="AU101" s="112" t="s">
        <v>5383</v>
      </c>
      <c r="AV101" s="44" t="s">
        <v>5380</v>
      </c>
      <c r="AW101" t="s">
        <v>637</v>
      </c>
      <c r="AX101" s="73"/>
      <c r="AY101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1" s="49" t="s">
        <v>4903</v>
      </c>
      <c r="BA101" s="58" t="str">
        <f>Y101&amp;"-"&amp;IF(Z101&lt;10,"0"&amp;Z101,Z101)&amp;"-"&amp;IF(AA101&lt;10,"0"&amp;AA101,AA101)</f>
        <v>1984-09-18</v>
      </c>
      <c r="BB101" s="44" t="str">
        <f>Y101&amp;IF(Z101&lt;&gt;0,"-"&amp;Z101,"")&amp;IF(AA101&lt;&gt;0,"-"&amp;AA101,"")&amp;IF(AB101&lt;&gt;0,"/"&amp;AB101,"")&amp;IF(AC101&lt;&gt;0,"-"&amp;AC101,"")&amp;IF(AD101&lt;&gt;0,"-"&amp;AD101,"")</f>
        <v>1984-9-18</v>
      </c>
      <c r="BC101" s="44"/>
      <c r="BD101" s="44"/>
      <c r="BE101" s="44"/>
      <c r="BF101" s="49" t="s">
        <v>4882</v>
      </c>
      <c r="BG101" t="s">
        <v>4893</v>
      </c>
      <c r="BH101" s="40" t="s">
        <v>5050</v>
      </c>
      <c r="BI101" t="s">
        <v>39</v>
      </c>
      <c r="BJ101" t="str">
        <f>N101&amp;", "&amp;P101</f>
        <v>Alma-Ata Area, Alma-Ata State Reserve, Canyon of Sredniy Talgar River</v>
      </c>
      <c r="BK101" t="str">
        <f>T101&amp;" N; "&amp;U101&amp;" E"</f>
        <v>43.20766 N; 77.282062 E</v>
      </c>
      <c r="BL101" t="s">
        <v>634</v>
      </c>
      <c r="BM101" s="85" t="s">
        <v>635</v>
      </c>
      <c r="BN101" t="s">
        <v>4895</v>
      </c>
      <c r="BO101">
        <f t="shared" si="18"/>
        <v>2000</v>
      </c>
      <c r="BP101" t="str">
        <f>IF(V101="original",H101,IF(V101="volunteer",C101,"Nekhaeva A.A."))</f>
        <v>Kim L.V.</v>
      </c>
      <c r="BQ101" t="str">
        <f>IF(V101="original",I101,IF(V101="volunteer",YEAR(A101)&amp;"-"&amp;IF(MONTH(A101)&lt;10,"0"&amp;MONTH(A101),MONTH(A101))&amp;"-"&amp;IF(DAY(A101)&lt;10,"0"&amp;DAY(A101),DAY(A101)),"__2025-05-15"))</f>
        <v>2025-05-06</v>
      </c>
      <c r="BR101"/>
      <c r="BS101"/>
      <c r="BT101" s="49" t="s">
        <v>4766</v>
      </c>
      <c r="BU101" t="s">
        <v>3631</v>
      </c>
      <c r="BV101" t="s">
        <v>3632</v>
      </c>
      <c r="BW101" t="s">
        <v>3633</v>
      </c>
      <c r="BX101" t="s">
        <v>3634</v>
      </c>
      <c r="BY101" s="44" t="s">
        <v>599</v>
      </c>
      <c r="BZ101" t="s">
        <v>600</v>
      </c>
      <c r="CA101" t="s">
        <v>3766</v>
      </c>
      <c r="CB101" s="44" t="s">
        <v>3766</v>
      </c>
      <c r="CC101" t="s">
        <v>3768</v>
      </c>
      <c r="CD101" t="s">
        <v>3766</v>
      </c>
      <c r="CE101" t="s">
        <v>3767</v>
      </c>
      <c r="CF101" t="s">
        <v>3630</v>
      </c>
      <c r="CG101" t="s">
        <v>4737</v>
      </c>
      <c r="CH101" t="str">
        <f>H101</f>
        <v>Mikhailov K.G.</v>
      </c>
      <c r="CI101">
        <f t="shared" si="12"/>
        <v>1992</v>
      </c>
      <c r="CJ101" t="s">
        <v>4722</v>
      </c>
    </row>
    <row r="102" spans="1:88" s="4" customFormat="1" x14ac:dyDescent="0.45">
      <c r="A102" s="3">
        <v>45783.484456018523</v>
      </c>
      <c r="B102" s="4">
        <v>412819044</v>
      </c>
      <c r="C102" s="6" t="s">
        <v>4897</v>
      </c>
      <c r="D102" s="4">
        <v>1</v>
      </c>
      <c r="E102" s="4" t="s">
        <v>65</v>
      </c>
      <c r="G102" s="4">
        <v>4270</v>
      </c>
      <c r="H102" s="44" t="s">
        <v>597</v>
      </c>
      <c r="I102" s="4">
        <v>1992</v>
      </c>
      <c r="J102" s="4" t="s">
        <v>630</v>
      </c>
      <c r="K102" s="4" t="s">
        <v>631</v>
      </c>
      <c r="L102" s="4" t="s">
        <v>632</v>
      </c>
      <c r="M102" t="s">
        <v>39</v>
      </c>
      <c r="N102" s="4" t="s">
        <v>178</v>
      </c>
      <c r="P102" s="4" t="s">
        <v>638</v>
      </c>
      <c r="Q102" t="str">
        <f t="shared" si="13"/>
        <v>Aksay Canyon</v>
      </c>
      <c r="R102" s="89">
        <v>43.126710000000003</v>
      </c>
      <c r="S102" s="89">
        <v>76.801472000000004</v>
      </c>
      <c r="T102" s="4" t="s">
        <v>639</v>
      </c>
      <c r="U102" s="4" t="s">
        <v>640</v>
      </c>
      <c r="V102" s="4" t="s">
        <v>106</v>
      </c>
      <c r="X102" s="4">
        <v>5000</v>
      </c>
      <c r="Y102" s="4">
        <v>1984</v>
      </c>
      <c r="Z102" s="4">
        <v>9</v>
      </c>
      <c r="AA102" s="4">
        <v>15</v>
      </c>
      <c r="AF102" s="4" t="s">
        <v>641</v>
      </c>
      <c r="AH102" s="4" t="s">
        <v>599</v>
      </c>
      <c r="AI102" s="4" t="s">
        <v>600</v>
      </c>
      <c r="AJ102" s="4" t="s">
        <v>601</v>
      </c>
      <c r="AK102" s="4" t="b">
        <v>1</v>
      </c>
      <c r="AL102" s="4" t="b">
        <v>1</v>
      </c>
      <c r="AM102" s="4" t="s">
        <v>165</v>
      </c>
      <c r="AN102" s="4" t="s">
        <v>629</v>
      </c>
      <c r="AO102" s="49" t="s">
        <v>4952</v>
      </c>
      <c r="AP102" s="73"/>
      <c r="AQ102" s="49" t="s">
        <v>4951</v>
      </c>
      <c r="AR102" s="76" t="s">
        <v>5011</v>
      </c>
      <c r="AS102" s="73" t="s">
        <v>5012</v>
      </c>
      <c r="AT102" s="73">
        <f t="shared" si="14"/>
        <v>1</v>
      </c>
      <c r="AU102" s="112" t="s">
        <v>5384</v>
      </c>
      <c r="AV102" s="44" t="s">
        <v>5380</v>
      </c>
      <c r="AW102" t="s">
        <v>641</v>
      </c>
      <c r="AX102" s="73"/>
      <c r="AY102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2" s="49" t="s">
        <v>4903</v>
      </c>
      <c r="BA102" s="58" t="str">
        <f>Y102&amp;"-"&amp;IF(Z102&lt;10,"0"&amp;Z102,Z102)&amp;"-"&amp;IF(AA102&lt;10,"0"&amp;AA102,AA102)</f>
        <v>1984-09-15</v>
      </c>
      <c r="BB102" s="44" t="str">
        <f>Y102&amp;IF(Z102&lt;&gt;0,"-"&amp;Z102,"")&amp;IF(AA102&lt;&gt;0,"-"&amp;AA102,"")&amp;IF(AB102&lt;&gt;0,"/"&amp;AB102,"")&amp;IF(AC102&lt;&gt;0,"-"&amp;AC102,"")&amp;IF(AD102&lt;&gt;0,"-"&amp;AD102,"")</f>
        <v>1984-9-15</v>
      </c>
      <c r="BC102" s="44"/>
      <c r="BD102" s="44"/>
      <c r="BE102" s="44"/>
      <c r="BF102" s="49" t="s">
        <v>4882</v>
      </c>
      <c r="BG102" t="s">
        <v>4893</v>
      </c>
      <c r="BH102" s="40" t="s">
        <v>5050</v>
      </c>
      <c r="BI102" t="s">
        <v>39</v>
      </c>
      <c r="BJ102" t="str">
        <f>N102&amp;", "&amp;P102</f>
        <v>Alma-Ata Area, Aksay Canyon</v>
      </c>
      <c r="BK102" t="str">
        <f>T102&amp;" N; "&amp;U102&amp;" E"</f>
        <v>43.12671 N; 76.801472 E</v>
      </c>
      <c r="BL102" t="s">
        <v>639</v>
      </c>
      <c r="BM102" s="85" t="s">
        <v>640</v>
      </c>
      <c r="BN102" t="s">
        <v>4895</v>
      </c>
      <c r="BO102">
        <f t="shared" si="18"/>
        <v>5000</v>
      </c>
      <c r="BP102" t="str">
        <f>IF(V102="original",H102,IF(V102="volunteer",C102,"Nekhaeva A.A."))</f>
        <v>Kim L.V.</v>
      </c>
      <c r="BQ102" t="str">
        <f>IF(V102="original",I102,IF(V102="volunteer",YEAR(A102)&amp;"-"&amp;IF(MONTH(A102)&lt;10,"0"&amp;MONTH(A102),MONTH(A102))&amp;"-"&amp;IF(DAY(A102)&lt;10,"0"&amp;DAY(A102),DAY(A102)),"__2025-05-15"))</f>
        <v>2025-05-06</v>
      </c>
      <c r="BR102"/>
      <c r="BS102"/>
      <c r="BT102" s="49" t="s">
        <v>4766</v>
      </c>
      <c r="BU102" t="s">
        <v>3631</v>
      </c>
      <c r="BV102" t="s">
        <v>3632</v>
      </c>
      <c r="BW102" t="s">
        <v>3633</v>
      </c>
      <c r="BX102" t="s">
        <v>3634</v>
      </c>
      <c r="BY102" s="44" t="s">
        <v>599</v>
      </c>
      <c r="BZ102" t="s">
        <v>600</v>
      </c>
      <c r="CA102" t="s">
        <v>3766</v>
      </c>
      <c r="CB102" s="44" t="s">
        <v>3766</v>
      </c>
      <c r="CC102" t="s">
        <v>3768</v>
      </c>
      <c r="CD102" t="s">
        <v>3766</v>
      </c>
      <c r="CE102" t="s">
        <v>3767</v>
      </c>
      <c r="CF102" t="s">
        <v>3630</v>
      </c>
      <c r="CG102" t="s">
        <v>4737</v>
      </c>
      <c r="CH102" t="str">
        <f>H102</f>
        <v>Mikhailov K.G.</v>
      </c>
      <c r="CI102">
        <f t="shared" si="12"/>
        <v>1992</v>
      </c>
      <c r="CJ102" t="s">
        <v>4722</v>
      </c>
    </row>
    <row r="103" spans="1:88" s="4" customFormat="1" x14ac:dyDescent="0.45">
      <c r="A103" s="3">
        <v>45783.483287037037</v>
      </c>
      <c r="B103" s="4">
        <v>412819044</v>
      </c>
      <c r="C103" s="6" t="s">
        <v>4897</v>
      </c>
      <c r="D103" s="4">
        <v>6</v>
      </c>
      <c r="E103" s="4" t="s">
        <v>5285</v>
      </c>
      <c r="F103" s="4" t="s">
        <v>577</v>
      </c>
      <c r="G103" s="4">
        <v>4270</v>
      </c>
      <c r="H103" s="44" t="s">
        <v>597</v>
      </c>
      <c r="I103" s="4">
        <v>1992</v>
      </c>
      <c r="J103" s="4" t="s">
        <v>630</v>
      </c>
      <c r="K103" s="4" t="s">
        <v>631</v>
      </c>
      <c r="L103" s="4" t="s">
        <v>632</v>
      </c>
      <c r="M103" t="s">
        <v>39</v>
      </c>
      <c r="N103" s="4" t="s">
        <v>178</v>
      </c>
      <c r="P103" s="4" t="s">
        <v>642</v>
      </c>
      <c r="Q103" t="str">
        <f t="shared" si="13"/>
        <v>environs of Alma-Ata, Aksay Canyon</v>
      </c>
      <c r="R103" s="89">
        <v>43.126710000000003</v>
      </c>
      <c r="S103" s="89">
        <v>76.801472000000004</v>
      </c>
      <c r="T103" s="4" t="s">
        <v>639</v>
      </c>
      <c r="U103" s="4" t="s">
        <v>640</v>
      </c>
      <c r="V103" s="4" t="s">
        <v>106</v>
      </c>
      <c r="W103" s="4" t="s">
        <v>643</v>
      </c>
      <c r="X103" s="4">
        <v>2000</v>
      </c>
      <c r="Y103" s="4">
        <v>1983</v>
      </c>
      <c r="Z103" s="4">
        <v>8</v>
      </c>
      <c r="AA103" s="4">
        <v>28</v>
      </c>
      <c r="AE103" s="4" t="s">
        <v>644</v>
      </c>
      <c r="AF103" s="4" t="s">
        <v>645</v>
      </c>
      <c r="AH103" s="4" t="s">
        <v>599</v>
      </c>
      <c r="AI103" s="4" t="s">
        <v>600</v>
      </c>
      <c r="AJ103" s="4" t="s">
        <v>601</v>
      </c>
      <c r="AK103" s="4" t="b">
        <v>1</v>
      </c>
      <c r="AL103" s="4" t="b">
        <v>1</v>
      </c>
      <c r="AM103" s="4" t="s">
        <v>165</v>
      </c>
      <c r="AN103" s="4" t="s">
        <v>629</v>
      </c>
      <c r="AO103" s="49" t="s">
        <v>4952</v>
      </c>
      <c r="AP103" s="73"/>
      <c r="AQ103" s="49" t="s">
        <v>4951</v>
      </c>
      <c r="AR103" s="76" t="s">
        <v>5011</v>
      </c>
      <c r="AS103" s="73" t="s">
        <v>5012</v>
      </c>
      <c r="AT103" s="73">
        <f t="shared" si="14"/>
        <v>6</v>
      </c>
      <c r="AU103" s="112" t="s">
        <v>5383</v>
      </c>
      <c r="AV103" s="44" t="s">
        <v>5380</v>
      </c>
      <c r="AW103" t="s">
        <v>645</v>
      </c>
      <c r="AX103" s="112" t="s">
        <v>5333</v>
      </c>
      <c r="AY103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3" s="49" t="s">
        <v>4903</v>
      </c>
      <c r="BA103" s="58" t="str">
        <f>Y103&amp;"-"&amp;IF(Z103&lt;10,"0"&amp;Z103,Z103)&amp;"-"&amp;IF(AA103&lt;10,"0"&amp;AA103,AA103)</f>
        <v>1983-08-28</v>
      </c>
      <c r="BB103" s="44" t="str">
        <f>Y103&amp;IF(Z103&lt;&gt;0,"-"&amp;Z103,"")&amp;IF(AA103&lt;&gt;0,"-"&amp;AA103,"")&amp;IF(AB103&lt;&gt;0,"/"&amp;AB103,"")&amp;IF(AC103&lt;&gt;0,"-"&amp;AC103,"")&amp;IF(AD103&lt;&gt;0,"-"&amp;AD103,"")</f>
        <v>1983-8-28</v>
      </c>
      <c r="BC103" s="44" t="str">
        <f>AE103</f>
        <v>litter</v>
      </c>
      <c r="BD103" s="44"/>
      <c r="BE103" s="44"/>
      <c r="BF103" s="49" t="s">
        <v>4882</v>
      </c>
      <c r="BG103" t="s">
        <v>4893</v>
      </c>
      <c r="BH103" s="40" t="s">
        <v>5050</v>
      </c>
      <c r="BI103" t="s">
        <v>39</v>
      </c>
      <c r="BJ103" t="str">
        <f>N103&amp;", "&amp;P103</f>
        <v>Alma-Ata Area, environs of Alma-Ata, Aksay Canyon</v>
      </c>
      <c r="BK103" t="str">
        <f>T103&amp;" N; "&amp;U103&amp;" E"</f>
        <v>43.12671 N; 76.801472 E</v>
      </c>
      <c r="BL103" t="s">
        <v>639</v>
      </c>
      <c r="BM103" s="85" t="s">
        <v>640</v>
      </c>
      <c r="BN103" t="s">
        <v>4895</v>
      </c>
      <c r="BO103">
        <f t="shared" si="18"/>
        <v>2000</v>
      </c>
      <c r="BP103" t="str">
        <f>IF(V103="original",H103,IF(V103="volunteer",C103,"Nekhaeva A.A."))</f>
        <v>Kim L.V.</v>
      </c>
      <c r="BQ103" t="str">
        <f>IF(V103="original",I103,IF(V103="volunteer",YEAR(A103)&amp;"-"&amp;IF(MONTH(A103)&lt;10,"0"&amp;MONTH(A103),MONTH(A103))&amp;"-"&amp;IF(DAY(A103)&lt;10,"0"&amp;DAY(A103),DAY(A103)),"__2025-05-15"))</f>
        <v>2025-05-06</v>
      </c>
      <c r="BR103"/>
      <c r="BS103"/>
      <c r="BT103" s="49" t="s">
        <v>4766</v>
      </c>
      <c r="BU103" t="s">
        <v>3631</v>
      </c>
      <c r="BV103" t="s">
        <v>3632</v>
      </c>
      <c r="BW103" t="s">
        <v>3633</v>
      </c>
      <c r="BX103" t="s">
        <v>3634</v>
      </c>
      <c r="BY103" s="44" t="s">
        <v>599</v>
      </c>
      <c r="BZ103" t="s">
        <v>600</v>
      </c>
      <c r="CA103" t="s">
        <v>3766</v>
      </c>
      <c r="CB103" s="44" t="s">
        <v>3766</v>
      </c>
      <c r="CC103" t="s">
        <v>3768</v>
      </c>
      <c r="CD103" t="s">
        <v>3766</v>
      </c>
      <c r="CE103" t="s">
        <v>3767</v>
      </c>
      <c r="CF103" t="s">
        <v>3630</v>
      </c>
      <c r="CG103" t="s">
        <v>4737</v>
      </c>
      <c r="CH103" t="str">
        <f>H103</f>
        <v>Mikhailov K.G.</v>
      </c>
      <c r="CI103">
        <f t="shared" si="12"/>
        <v>1992</v>
      </c>
      <c r="CJ103" t="s">
        <v>4722</v>
      </c>
    </row>
    <row r="104" spans="1:88" s="4" customFormat="1" x14ac:dyDescent="0.45">
      <c r="A104" s="3">
        <v>45783.482812499999</v>
      </c>
      <c r="B104" s="4">
        <v>412819044</v>
      </c>
      <c r="C104" s="6" t="s">
        <v>4897</v>
      </c>
      <c r="D104" s="4">
        <v>1</v>
      </c>
      <c r="E104" s="4" t="s">
        <v>51</v>
      </c>
      <c r="F104" s="4" t="s">
        <v>647</v>
      </c>
      <c r="G104" s="4">
        <v>4270</v>
      </c>
      <c r="H104" s="44" t="s">
        <v>597</v>
      </c>
      <c r="I104" s="4">
        <v>1992</v>
      </c>
      <c r="J104" s="4" t="s">
        <v>630</v>
      </c>
      <c r="K104" s="4" t="s">
        <v>631</v>
      </c>
      <c r="L104" s="4" t="s">
        <v>632</v>
      </c>
      <c r="M104" t="s">
        <v>39</v>
      </c>
      <c r="N104" s="4" t="s">
        <v>178</v>
      </c>
      <c r="P104" s="4" t="s">
        <v>642</v>
      </c>
      <c r="Q104" t="str">
        <f t="shared" si="13"/>
        <v>environs of Alma-Ata, Aksay Canyon</v>
      </c>
      <c r="R104" s="89">
        <v>43.126710000000003</v>
      </c>
      <c r="S104" s="89">
        <v>76.801472000000004</v>
      </c>
      <c r="T104" s="4" t="s">
        <v>639</v>
      </c>
      <c r="U104" s="4" t="s">
        <v>640</v>
      </c>
      <c r="V104" s="4" t="s">
        <v>106</v>
      </c>
      <c r="W104" s="4" t="s">
        <v>643</v>
      </c>
      <c r="X104" s="4">
        <v>2000</v>
      </c>
      <c r="Y104" s="4">
        <v>1983</v>
      </c>
      <c r="Z104" s="4">
        <v>8</v>
      </c>
      <c r="AA104" s="4">
        <v>28</v>
      </c>
      <c r="AE104" s="4" t="s">
        <v>644</v>
      </c>
      <c r="AF104" s="4" t="s">
        <v>645</v>
      </c>
      <c r="AH104" s="4" t="s">
        <v>599</v>
      </c>
      <c r="AI104" s="4" t="s">
        <v>600</v>
      </c>
      <c r="AJ104" s="4" t="s">
        <v>601</v>
      </c>
      <c r="AK104" s="4" t="b">
        <v>1</v>
      </c>
      <c r="AL104" s="4" t="b">
        <v>1</v>
      </c>
      <c r="AM104" s="4" t="s">
        <v>462</v>
      </c>
      <c r="AN104" s="4" t="s">
        <v>629</v>
      </c>
      <c r="AO104" s="49" t="s">
        <v>4952</v>
      </c>
      <c r="AP104" s="73"/>
      <c r="AQ104" s="49" t="s">
        <v>4951</v>
      </c>
      <c r="AR104" s="76" t="s">
        <v>5011</v>
      </c>
      <c r="AS104" s="73" t="s">
        <v>5012</v>
      </c>
      <c r="AT104" s="73">
        <f t="shared" si="14"/>
        <v>1</v>
      </c>
      <c r="AU104" s="112" t="s">
        <v>5383</v>
      </c>
      <c r="AV104" s="44" t="s">
        <v>5380</v>
      </c>
      <c r="AW104" t="s">
        <v>645</v>
      </c>
      <c r="AX104" s="112" t="s">
        <v>5335</v>
      </c>
      <c r="AY104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4" s="49" t="s">
        <v>4903</v>
      </c>
      <c r="BA104" s="58" t="str">
        <f>Y104&amp;"-"&amp;IF(Z104&lt;10,"0"&amp;Z104,Z104)&amp;"-"&amp;IF(AA104&lt;10,"0"&amp;AA104,AA104)</f>
        <v>1983-08-28</v>
      </c>
      <c r="BB104" s="44" t="str">
        <f>Y104&amp;IF(Z104&lt;&gt;0,"-"&amp;Z104,"")&amp;IF(AA104&lt;&gt;0,"-"&amp;AA104,"")&amp;IF(AB104&lt;&gt;0,"/"&amp;AB104,"")&amp;IF(AC104&lt;&gt;0,"-"&amp;AC104,"")&amp;IF(AD104&lt;&gt;0,"-"&amp;AD104,"")</f>
        <v>1983-8-28</v>
      </c>
      <c r="BC104" s="44" t="str">
        <f>AE104</f>
        <v>litter</v>
      </c>
      <c r="BD104" s="44"/>
      <c r="BE104" s="44"/>
      <c r="BF104" s="49" t="s">
        <v>4882</v>
      </c>
      <c r="BG104" t="s">
        <v>4893</v>
      </c>
      <c r="BH104" s="40" t="s">
        <v>5050</v>
      </c>
      <c r="BI104" t="s">
        <v>39</v>
      </c>
      <c r="BJ104" t="str">
        <f>N104&amp;", "&amp;P104</f>
        <v>Alma-Ata Area, environs of Alma-Ata, Aksay Canyon</v>
      </c>
      <c r="BK104" t="str">
        <f>T104&amp;" N; "&amp;U104&amp;" E"</f>
        <v>43.12671 N; 76.801472 E</v>
      </c>
      <c r="BL104" t="s">
        <v>639</v>
      </c>
      <c r="BM104" s="85" t="s">
        <v>640</v>
      </c>
      <c r="BN104" t="s">
        <v>4895</v>
      </c>
      <c r="BO104">
        <f t="shared" si="18"/>
        <v>2000</v>
      </c>
      <c r="BP104" t="str">
        <f>IF(V104="original",H104,IF(V104="volunteer",C104,"Nekhaeva A.A."))</f>
        <v>Kim L.V.</v>
      </c>
      <c r="BQ104" t="str">
        <f>IF(V104="original",I104,IF(V104="volunteer",YEAR(A104)&amp;"-"&amp;IF(MONTH(A104)&lt;10,"0"&amp;MONTH(A104),MONTH(A104))&amp;"-"&amp;IF(DAY(A104)&lt;10,"0"&amp;DAY(A104),DAY(A104)),"__2025-05-15"))</f>
        <v>2025-05-06</v>
      </c>
      <c r="BR104"/>
      <c r="BS104"/>
      <c r="BT104" s="49" t="s">
        <v>4766</v>
      </c>
      <c r="BU104" t="s">
        <v>3631</v>
      </c>
      <c r="BV104" t="s">
        <v>3632</v>
      </c>
      <c r="BW104" t="s">
        <v>3633</v>
      </c>
      <c r="BX104" t="s">
        <v>3634</v>
      </c>
      <c r="BY104" s="44" t="s">
        <v>599</v>
      </c>
      <c r="BZ104" t="s">
        <v>600</v>
      </c>
      <c r="CA104" t="s">
        <v>3766</v>
      </c>
      <c r="CB104" s="44" t="s">
        <v>3766</v>
      </c>
      <c r="CC104" t="s">
        <v>3768</v>
      </c>
      <c r="CD104" t="s">
        <v>3766</v>
      </c>
      <c r="CE104" t="s">
        <v>3767</v>
      </c>
      <c r="CF104" t="s">
        <v>3630</v>
      </c>
      <c r="CG104" t="s">
        <v>5048</v>
      </c>
      <c r="CH104" t="str">
        <f>H104</f>
        <v>Mikhailov K.G.</v>
      </c>
      <c r="CI104">
        <f t="shared" si="12"/>
        <v>1992</v>
      </c>
      <c r="CJ104" t="s">
        <v>4721</v>
      </c>
    </row>
    <row r="105" spans="1:88" s="4" customFormat="1" x14ac:dyDescent="0.45">
      <c r="A105" s="3">
        <v>45783.477164351847</v>
      </c>
      <c r="B105" s="4">
        <v>412819044</v>
      </c>
      <c r="C105" s="6" t="s">
        <v>4897</v>
      </c>
      <c r="F105" s="4" t="s">
        <v>568</v>
      </c>
      <c r="G105" s="4">
        <v>4270</v>
      </c>
      <c r="H105" s="44" t="s">
        <v>597</v>
      </c>
      <c r="I105" s="4">
        <v>1992</v>
      </c>
      <c r="J105" s="4" t="s">
        <v>630</v>
      </c>
      <c r="K105" s="4" t="s">
        <v>631</v>
      </c>
      <c r="L105" s="4" t="s">
        <v>632</v>
      </c>
      <c r="M105" t="s">
        <v>39</v>
      </c>
      <c r="N105" s="4" t="s">
        <v>178</v>
      </c>
      <c r="Q105" t="str">
        <f t="shared" si="13"/>
        <v/>
      </c>
      <c r="R105" s="89"/>
      <c r="S105" s="89"/>
      <c r="V105" s="4" t="s">
        <v>119</v>
      </c>
      <c r="Y105" s="4">
        <v>1979</v>
      </c>
      <c r="AF105" s="4" t="s">
        <v>648</v>
      </c>
      <c r="AG105" s="69" t="s">
        <v>649</v>
      </c>
      <c r="AH105" s="4" t="s">
        <v>599</v>
      </c>
      <c r="AI105" s="4" t="s">
        <v>600</v>
      </c>
      <c r="AJ105" s="4" t="s">
        <v>650</v>
      </c>
      <c r="AK105" s="4" t="b">
        <v>1</v>
      </c>
      <c r="AL105" s="4" t="b">
        <v>0</v>
      </c>
      <c r="AN105" s="4" t="s">
        <v>651</v>
      </c>
      <c r="AO105" s="49" t="s">
        <v>4952</v>
      </c>
      <c r="AP105" s="73" t="s">
        <v>4968</v>
      </c>
      <c r="AQ105" s="49" t="s">
        <v>4951</v>
      </c>
      <c r="AR105" s="76" t="s">
        <v>5011</v>
      </c>
      <c r="AS105" s="73" t="s">
        <v>5012</v>
      </c>
      <c r="AT105" s="73">
        <f t="shared" si="14"/>
        <v>0</v>
      </c>
      <c r="AU105" s="44"/>
      <c r="AV105" s="44"/>
      <c r="AW105" t="s">
        <v>648</v>
      </c>
      <c r="AX105" s="112" t="s">
        <v>5332</v>
      </c>
      <c r="AY105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5" s="49" t="s">
        <v>4903</v>
      </c>
      <c r="BA105" s="44">
        <f t="shared" ref="BA105:BA112" si="20">Y105</f>
        <v>1979</v>
      </c>
      <c r="BB105" s="44" t="str">
        <f>Y105&amp;IF(Z105&lt;&gt;0,"-"&amp;Z105,"")&amp;IF(AA105&lt;&gt;0,"-"&amp;AA105,"")&amp;IF(AB105&lt;&gt;0,"/"&amp;AB105,"")&amp;IF(AC105&lt;&gt;0,"-"&amp;AC105,"")&amp;IF(AD105&lt;&gt;0,"-"&amp;AD105,"")</f>
        <v>1979</v>
      </c>
      <c r="BC105" s="44"/>
      <c r="BD105" s="44"/>
      <c r="BE105" s="44"/>
      <c r="BF105" s="49" t="s">
        <v>4882</v>
      </c>
      <c r="BG105" t="s">
        <v>4893</v>
      </c>
      <c r="BH105" s="40" t="s">
        <v>5050</v>
      </c>
      <c r="BI105" t="s">
        <v>39</v>
      </c>
      <c r="BJ105" t="str">
        <f>N105</f>
        <v>Alma-Ata Area</v>
      </c>
      <c r="BK105"/>
      <c r="BL105"/>
      <c r="BM105" s="85"/>
      <c r="BN105"/>
      <c r="BO105"/>
      <c r="BP105"/>
      <c r="BQ105"/>
      <c r="BR105"/>
      <c r="BS105"/>
      <c r="BT105" s="49" t="s">
        <v>4766</v>
      </c>
      <c r="BU105" t="s">
        <v>3631</v>
      </c>
      <c r="BV105" t="s">
        <v>3632</v>
      </c>
      <c r="BW105" t="s">
        <v>3633</v>
      </c>
      <c r="BX105" t="s">
        <v>3634</v>
      </c>
      <c r="BY105" s="44" t="s">
        <v>599</v>
      </c>
      <c r="BZ105" t="s">
        <v>600</v>
      </c>
      <c r="CA105" t="s">
        <v>3777</v>
      </c>
      <c r="CB105" s="44" t="s">
        <v>3777</v>
      </c>
      <c r="CC105" t="s">
        <v>3779</v>
      </c>
      <c r="CD105" t="s">
        <v>3777</v>
      </c>
      <c r="CE105" t="s">
        <v>3778</v>
      </c>
      <c r="CF105" t="s">
        <v>3630</v>
      </c>
      <c r="CG105"/>
      <c r="CH105" t="str">
        <f>H105</f>
        <v>Mikhailov K.G.</v>
      </c>
      <c r="CI105">
        <f t="shared" si="12"/>
        <v>1992</v>
      </c>
      <c r="CJ105"/>
    </row>
    <row r="106" spans="1:88" s="4" customFormat="1" x14ac:dyDescent="0.45">
      <c r="A106" s="3">
        <v>45783.476122685177</v>
      </c>
      <c r="B106" s="4">
        <v>412819044</v>
      </c>
      <c r="C106" s="6" t="s">
        <v>4897</v>
      </c>
      <c r="F106" s="4" t="s">
        <v>568</v>
      </c>
      <c r="G106" s="4">
        <v>4270</v>
      </c>
      <c r="H106" s="44" t="s">
        <v>597</v>
      </c>
      <c r="I106" s="4">
        <v>1992</v>
      </c>
      <c r="J106" s="4" t="s">
        <v>630</v>
      </c>
      <c r="K106" s="4" t="s">
        <v>631</v>
      </c>
      <c r="L106" s="4" t="s">
        <v>632</v>
      </c>
      <c r="M106" t="s">
        <v>39</v>
      </c>
      <c r="P106" s="4" t="s">
        <v>652</v>
      </c>
      <c r="Q106" t="str">
        <f t="shared" si="13"/>
        <v>"Turanian zoogeographical province"</v>
      </c>
      <c r="R106" s="89"/>
      <c r="S106" s="89"/>
      <c r="V106" s="4" t="s">
        <v>119</v>
      </c>
      <c r="Y106" s="4">
        <v>1952</v>
      </c>
      <c r="AF106" s="4" t="s">
        <v>653</v>
      </c>
      <c r="AG106" s="69" t="s">
        <v>654</v>
      </c>
      <c r="AH106" s="4" t="s">
        <v>599</v>
      </c>
      <c r="AI106" s="4" t="s">
        <v>600</v>
      </c>
      <c r="AJ106" s="4" t="s">
        <v>655</v>
      </c>
      <c r="AK106" s="4" t="b">
        <v>1</v>
      </c>
      <c r="AL106" s="4" t="b">
        <v>0</v>
      </c>
      <c r="AN106" s="4" t="s">
        <v>656</v>
      </c>
      <c r="AO106" s="49" t="s">
        <v>4952</v>
      </c>
      <c r="AP106" s="73" t="s">
        <v>4966</v>
      </c>
      <c r="AQ106" s="49" t="s">
        <v>4951</v>
      </c>
      <c r="AR106" s="76" t="s">
        <v>5011</v>
      </c>
      <c r="AS106" s="73" t="s">
        <v>5012</v>
      </c>
      <c r="AT106" s="73">
        <f t="shared" si="14"/>
        <v>0</v>
      </c>
      <c r="AU106" s="44"/>
      <c r="AV106" s="44"/>
      <c r="AW106" t="s">
        <v>653</v>
      </c>
      <c r="AX106" s="112" t="s">
        <v>5332</v>
      </c>
      <c r="AY106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6" s="49" t="s">
        <v>4903</v>
      </c>
      <c r="BA106" s="44">
        <f t="shared" si="20"/>
        <v>1952</v>
      </c>
      <c r="BB106" s="44" t="str">
        <f>Y106&amp;IF(Z106&lt;&gt;0,"-"&amp;Z106,"")&amp;IF(AA106&lt;&gt;0,"-"&amp;AA106,"")&amp;IF(AB106&lt;&gt;0,"/"&amp;AB106,"")&amp;IF(AC106&lt;&gt;0,"-"&amp;AC106,"")&amp;IF(AD106&lt;&gt;0,"-"&amp;AD106,"")</f>
        <v>1952</v>
      </c>
      <c r="BC106" s="44"/>
      <c r="BD106" s="44"/>
      <c r="BE106" s="44"/>
      <c r="BF106" s="49" t="s">
        <v>4882</v>
      </c>
      <c r="BG106" t="s">
        <v>4893</v>
      </c>
      <c r="BH106" s="40" t="s">
        <v>5050</v>
      </c>
      <c r="BI106" t="s">
        <v>39</v>
      </c>
      <c r="BJ106" t="str">
        <f t="shared" ref="BJ106:BJ107" si="21">P106</f>
        <v>"Turanian zoogeographical province"</v>
      </c>
      <c r="BK106"/>
      <c r="BL106"/>
      <c r="BM106" s="85"/>
      <c r="BN106"/>
      <c r="BO106"/>
      <c r="BP106"/>
      <c r="BQ106"/>
      <c r="BR106"/>
      <c r="BS106"/>
      <c r="BT106" s="49" t="s">
        <v>4766</v>
      </c>
      <c r="BU106" t="s">
        <v>3631</v>
      </c>
      <c r="BV106" t="s">
        <v>3632</v>
      </c>
      <c r="BW106" t="s">
        <v>3633</v>
      </c>
      <c r="BX106" t="s">
        <v>3634</v>
      </c>
      <c r="BY106" s="44" t="s">
        <v>599</v>
      </c>
      <c r="BZ106" t="s">
        <v>600</v>
      </c>
      <c r="CA106" t="s">
        <v>3780</v>
      </c>
      <c r="CB106" s="44" t="s">
        <v>3780</v>
      </c>
      <c r="CC106" t="s">
        <v>3782</v>
      </c>
      <c r="CD106" t="s">
        <v>3780</v>
      </c>
      <c r="CE106" t="s">
        <v>3781</v>
      </c>
      <c r="CF106" t="s">
        <v>3630</v>
      </c>
      <c r="CG106"/>
      <c r="CH106" t="str">
        <f>H106</f>
        <v>Mikhailov K.G.</v>
      </c>
      <c r="CI106">
        <f t="shared" si="12"/>
        <v>1992</v>
      </c>
      <c r="CJ106"/>
    </row>
    <row r="107" spans="1:88" s="4" customFormat="1" x14ac:dyDescent="0.45">
      <c r="A107" s="3">
        <v>45783.47456018519</v>
      </c>
      <c r="B107" s="4">
        <v>412819044</v>
      </c>
      <c r="C107" s="6" t="s">
        <v>4897</v>
      </c>
      <c r="F107" s="4" t="s">
        <v>568</v>
      </c>
      <c r="G107" s="4">
        <v>4270</v>
      </c>
      <c r="H107" s="44" t="s">
        <v>597</v>
      </c>
      <c r="I107" s="4">
        <v>1992</v>
      </c>
      <c r="J107" s="4" t="s">
        <v>630</v>
      </c>
      <c r="K107" s="4" t="s">
        <v>631</v>
      </c>
      <c r="L107" s="4" t="s">
        <v>632</v>
      </c>
      <c r="M107" t="s">
        <v>39</v>
      </c>
      <c r="P107" s="4" t="s">
        <v>657</v>
      </c>
      <c r="Q107" t="str">
        <f t="shared" si="13"/>
        <v>Semirechye</v>
      </c>
      <c r="R107" s="89"/>
      <c r="S107" s="89"/>
      <c r="V107" s="4" t="s">
        <v>119</v>
      </c>
      <c r="Y107" s="4">
        <v>1937</v>
      </c>
      <c r="AF107" s="4" t="s">
        <v>658</v>
      </c>
      <c r="AG107" s="69" t="s">
        <v>659</v>
      </c>
      <c r="AH107" s="4" t="s">
        <v>599</v>
      </c>
      <c r="AI107" s="4" t="s">
        <v>600</v>
      </c>
      <c r="AJ107" s="4" t="s">
        <v>660</v>
      </c>
      <c r="AK107" s="4" t="b">
        <v>1</v>
      </c>
      <c r="AL107" s="4" t="b">
        <v>0</v>
      </c>
      <c r="AN107" s="4" t="s">
        <v>661</v>
      </c>
      <c r="AO107" s="49" t="s">
        <v>4952</v>
      </c>
      <c r="AP107" s="73" t="s">
        <v>4967</v>
      </c>
      <c r="AQ107" s="49" t="s">
        <v>4951</v>
      </c>
      <c r="AR107" s="76" t="s">
        <v>5011</v>
      </c>
      <c r="AS107" s="73" t="s">
        <v>5012</v>
      </c>
      <c r="AT107" s="73">
        <f t="shared" si="14"/>
        <v>0</v>
      </c>
      <c r="AU107" s="44"/>
      <c r="AV107" s="44"/>
      <c r="AW107" t="s">
        <v>658</v>
      </c>
      <c r="AX107" s="112" t="s">
        <v>5332</v>
      </c>
      <c r="AY107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7" s="49" t="s">
        <v>4903</v>
      </c>
      <c r="BA107" s="44">
        <f t="shared" si="20"/>
        <v>1937</v>
      </c>
      <c r="BB107" s="44" t="str">
        <f>Y107&amp;IF(Z107&lt;&gt;0,"-"&amp;Z107,"")&amp;IF(AA107&lt;&gt;0,"-"&amp;AA107,"")&amp;IF(AB107&lt;&gt;0,"/"&amp;AB107,"")&amp;IF(AC107&lt;&gt;0,"-"&amp;AC107,"")&amp;IF(AD107&lt;&gt;0,"-"&amp;AD107,"")</f>
        <v>1937</v>
      </c>
      <c r="BC107" s="44"/>
      <c r="BD107" s="44"/>
      <c r="BE107" s="44"/>
      <c r="BF107" s="49" t="s">
        <v>4882</v>
      </c>
      <c r="BG107" t="s">
        <v>4893</v>
      </c>
      <c r="BH107" s="40" t="s">
        <v>5050</v>
      </c>
      <c r="BI107" t="s">
        <v>39</v>
      </c>
      <c r="BJ107" t="str">
        <f t="shared" si="21"/>
        <v>Semirechye</v>
      </c>
      <c r="BK107"/>
      <c r="BL107"/>
      <c r="BM107" s="85"/>
      <c r="BN107"/>
      <c r="BO107"/>
      <c r="BP107"/>
      <c r="BQ107"/>
      <c r="BR107"/>
      <c r="BS107"/>
      <c r="BT107" s="49" t="s">
        <v>4766</v>
      </c>
      <c r="BU107" t="s">
        <v>3631</v>
      </c>
      <c r="BV107" t="s">
        <v>3632</v>
      </c>
      <c r="BW107" t="s">
        <v>3633</v>
      </c>
      <c r="BX107" t="s">
        <v>3634</v>
      </c>
      <c r="BY107" s="44" t="s">
        <v>599</v>
      </c>
      <c r="BZ107" t="s">
        <v>600</v>
      </c>
      <c r="CA107" t="s">
        <v>3783</v>
      </c>
      <c r="CB107" s="44" t="s">
        <v>3783</v>
      </c>
      <c r="CC107" t="s">
        <v>3785</v>
      </c>
      <c r="CD107" t="s">
        <v>3783</v>
      </c>
      <c r="CE107" t="s">
        <v>3784</v>
      </c>
      <c r="CF107" t="s">
        <v>3630</v>
      </c>
      <c r="CG107"/>
      <c r="CH107" t="str">
        <f>H107</f>
        <v>Mikhailov K.G.</v>
      </c>
      <c r="CI107">
        <f t="shared" si="12"/>
        <v>1992</v>
      </c>
      <c r="CJ107"/>
    </row>
    <row r="108" spans="1:88" s="4" customFormat="1" x14ac:dyDescent="0.45">
      <c r="A108" s="3">
        <v>45783.472986111112</v>
      </c>
      <c r="B108" s="4">
        <v>412819044</v>
      </c>
      <c r="C108" s="6" t="s">
        <v>4897</v>
      </c>
      <c r="F108" s="4" t="s">
        <v>568</v>
      </c>
      <c r="G108" s="4">
        <v>4270</v>
      </c>
      <c r="H108" s="44" t="s">
        <v>597</v>
      </c>
      <c r="I108" s="4">
        <v>1992</v>
      </c>
      <c r="J108" s="4" t="s">
        <v>630</v>
      </c>
      <c r="K108" s="4" t="s">
        <v>631</v>
      </c>
      <c r="L108" s="4" t="s">
        <v>632</v>
      </c>
      <c r="M108" t="s">
        <v>39</v>
      </c>
      <c r="N108" s="4" t="s">
        <v>178</v>
      </c>
      <c r="Q108" t="str">
        <f t="shared" si="13"/>
        <v/>
      </c>
      <c r="R108" s="89"/>
      <c r="S108" s="89"/>
      <c r="V108" s="4" t="s">
        <v>119</v>
      </c>
      <c r="Y108" s="4">
        <v>1979</v>
      </c>
      <c r="AF108" s="4" t="s">
        <v>648</v>
      </c>
      <c r="AG108" s="69" t="s">
        <v>649</v>
      </c>
      <c r="AH108" s="4" t="s">
        <v>599</v>
      </c>
      <c r="AI108" s="4" t="s">
        <v>600</v>
      </c>
      <c r="AJ108" s="4" t="s">
        <v>614</v>
      </c>
      <c r="AK108" s="4" t="b">
        <v>1</v>
      </c>
      <c r="AL108" s="4" t="b">
        <v>0</v>
      </c>
      <c r="AN108" s="4" t="s">
        <v>615</v>
      </c>
      <c r="AO108" s="49" t="s">
        <v>4952</v>
      </c>
      <c r="AP108" s="73" t="s">
        <v>4968</v>
      </c>
      <c r="AQ108" s="49" t="s">
        <v>4951</v>
      </c>
      <c r="AR108" s="76" t="s">
        <v>5011</v>
      </c>
      <c r="AS108" s="73" t="s">
        <v>5012</v>
      </c>
      <c r="AT108" s="73">
        <f t="shared" si="14"/>
        <v>0</v>
      </c>
      <c r="AU108" s="44"/>
      <c r="AV108" s="44"/>
      <c r="AW108" t="s">
        <v>648</v>
      </c>
      <c r="AX108" s="112" t="s">
        <v>5332</v>
      </c>
      <c r="AY108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8" s="49" t="s">
        <v>4903</v>
      </c>
      <c r="BA108" s="44">
        <f t="shared" si="20"/>
        <v>1979</v>
      </c>
      <c r="BB108" s="44" t="str">
        <f>Y108&amp;IF(Z108&lt;&gt;0,"-"&amp;Z108,"")&amp;IF(AA108&lt;&gt;0,"-"&amp;AA108,"")&amp;IF(AB108&lt;&gt;0,"/"&amp;AB108,"")&amp;IF(AC108&lt;&gt;0,"-"&amp;AC108,"")&amp;IF(AD108&lt;&gt;0,"-"&amp;AD108,"")</f>
        <v>1979</v>
      </c>
      <c r="BC108" s="44"/>
      <c r="BD108" s="44"/>
      <c r="BE108" s="44"/>
      <c r="BF108" s="49" t="s">
        <v>4882</v>
      </c>
      <c r="BG108" t="s">
        <v>4893</v>
      </c>
      <c r="BH108" s="40" t="s">
        <v>5050</v>
      </c>
      <c r="BI108" t="s">
        <v>39</v>
      </c>
      <c r="BJ108" t="str">
        <f t="shared" ref="BJ108:BJ110" si="22">N108</f>
        <v>Alma-Ata Area</v>
      </c>
      <c r="BK108"/>
      <c r="BL108"/>
      <c r="BM108" s="85"/>
      <c r="BN108"/>
      <c r="BO108"/>
      <c r="BP108"/>
      <c r="BQ108"/>
      <c r="BR108"/>
      <c r="BS108"/>
      <c r="BT108" s="49" t="s">
        <v>4766</v>
      </c>
      <c r="BU108" t="s">
        <v>3631</v>
      </c>
      <c r="BV108" t="s">
        <v>3632</v>
      </c>
      <c r="BW108" t="s">
        <v>3633</v>
      </c>
      <c r="BX108" t="s">
        <v>3634</v>
      </c>
      <c r="BY108" s="44" t="s">
        <v>599</v>
      </c>
      <c r="BZ108" t="s">
        <v>600</v>
      </c>
      <c r="CA108" t="s">
        <v>3772</v>
      </c>
      <c r="CB108" s="44" t="s">
        <v>3772</v>
      </c>
      <c r="CC108" t="s">
        <v>3774</v>
      </c>
      <c r="CD108" t="s">
        <v>3772</v>
      </c>
      <c r="CE108" t="s">
        <v>3773</v>
      </c>
      <c r="CF108" t="s">
        <v>3630</v>
      </c>
      <c r="CG108"/>
      <c r="CH108" t="str">
        <f>H108</f>
        <v>Mikhailov K.G.</v>
      </c>
      <c r="CI108">
        <f t="shared" si="12"/>
        <v>1992</v>
      </c>
      <c r="CJ108"/>
    </row>
    <row r="109" spans="1:88" s="4" customFormat="1" x14ac:dyDescent="0.45">
      <c r="A109" s="3">
        <v>45783.471875000003</v>
      </c>
      <c r="B109" s="4">
        <v>412819044</v>
      </c>
      <c r="C109" s="6" t="s">
        <v>4897</v>
      </c>
      <c r="F109" s="4" t="s">
        <v>568</v>
      </c>
      <c r="G109" s="4">
        <v>4270</v>
      </c>
      <c r="H109" s="44" t="s">
        <v>597</v>
      </c>
      <c r="I109" s="4">
        <v>1992</v>
      </c>
      <c r="J109" s="4" t="s">
        <v>630</v>
      </c>
      <c r="K109" s="4" t="s">
        <v>631</v>
      </c>
      <c r="L109" s="4" t="s">
        <v>632</v>
      </c>
      <c r="M109" t="s">
        <v>39</v>
      </c>
      <c r="N109" s="4" t="s">
        <v>178</v>
      </c>
      <c r="Q109" t="str">
        <f t="shared" si="13"/>
        <v/>
      </c>
      <c r="R109" s="89"/>
      <c r="S109" s="89"/>
      <c r="V109" s="4" t="s">
        <v>119</v>
      </c>
      <c r="Y109" s="4">
        <v>1937</v>
      </c>
      <c r="AF109" s="4" t="s">
        <v>658</v>
      </c>
      <c r="AG109" s="69" t="s">
        <v>659</v>
      </c>
      <c r="AH109" s="4" t="s">
        <v>599</v>
      </c>
      <c r="AI109" s="4" t="s">
        <v>600</v>
      </c>
      <c r="AJ109" s="4" t="s">
        <v>614</v>
      </c>
      <c r="AK109" s="4" t="b">
        <v>1</v>
      </c>
      <c r="AL109" s="4" t="b">
        <v>0</v>
      </c>
      <c r="AN109" s="4" t="s">
        <v>615</v>
      </c>
      <c r="AO109" s="49" t="s">
        <v>4952</v>
      </c>
      <c r="AP109" s="73" t="s">
        <v>4967</v>
      </c>
      <c r="AQ109" s="49" t="s">
        <v>4951</v>
      </c>
      <c r="AR109" s="76" t="s">
        <v>5011</v>
      </c>
      <c r="AS109" s="73" t="s">
        <v>5012</v>
      </c>
      <c r="AT109" s="73">
        <f t="shared" si="14"/>
        <v>0</v>
      </c>
      <c r="AU109" s="44"/>
      <c r="AV109" s="44"/>
      <c r="AW109" t="s">
        <v>658</v>
      </c>
      <c r="AX109" s="112" t="s">
        <v>5332</v>
      </c>
      <c r="AY109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09" s="49" t="s">
        <v>4903</v>
      </c>
      <c r="BA109" s="44">
        <f t="shared" si="20"/>
        <v>1937</v>
      </c>
      <c r="BB109" s="44" t="str">
        <f>Y109&amp;IF(Z109&lt;&gt;0,"-"&amp;Z109,"")&amp;IF(AA109&lt;&gt;0,"-"&amp;AA109,"")&amp;IF(AB109&lt;&gt;0,"/"&amp;AB109,"")&amp;IF(AC109&lt;&gt;0,"-"&amp;AC109,"")&amp;IF(AD109&lt;&gt;0,"-"&amp;AD109,"")</f>
        <v>1937</v>
      </c>
      <c r="BC109" s="44"/>
      <c r="BD109" s="44"/>
      <c r="BE109" s="44"/>
      <c r="BF109" s="49" t="s">
        <v>4882</v>
      </c>
      <c r="BG109" t="s">
        <v>4893</v>
      </c>
      <c r="BH109" s="40" t="s">
        <v>5050</v>
      </c>
      <c r="BI109" t="s">
        <v>39</v>
      </c>
      <c r="BJ109" t="str">
        <f t="shared" si="22"/>
        <v>Alma-Ata Area</v>
      </c>
      <c r="BK109"/>
      <c r="BL109"/>
      <c r="BM109" s="85"/>
      <c r="BN109"/>
      <c r="BO109"/>
      <c r="BP109"/>
      <c r="BQ109"/>
      <c r="BR109"/>
      <c r="BS109"/>
      <c r="BT109" s="49" t="s">
        <v>4766</v>
      </c>
      <c r="BU109" t="s">
        <v>3631</v>
      </c>
      <c r="BV109" t="s">
        <v>3632</v>
      </c>
      <c r="BW109" t="s">
        <v>3633</v>
      </c>
      <c r="BX109" t="s">
        <v>3634</v>
      </c>
      <c r="BY109" s="44" t="s">
        <v>599</v>
      </c>
      <c r="BZ109" t="s">
        <v>600</v>
      </c>
      <c r="CA109" t="s">
        <v>3772</v>
      </c>
      <c r="CB109" s="44" t="s">
        <v>3772</v>
      </c>
      <c r="CC109" t="s">
        <v>3774</v>
      </c>
      <c r="CD109" t="s">
        <v>3772</v>
      </c>
      <c r="CE109" t="s">
        <v>3773</v>
      </c>
      <c r="CF109" t="s">
        <v>3630</v>
      </c>
      <c r="CG109"/>
      <c r="CH109" t="str">
        <f>H109</f>
        <v>Mikhailov K.G.</v>
      </c>
      <c r="CI109">
        <f t="shared" si="12"/>
        <v>1992</v>
      </c>
      <c r="CJ109"/>
    </row>
    <row r="110" spans="1:88" s="4" customFormat="1" x14ac:dyDescent="0.45">
      <c r="A110" s="3">
        <v>45783.471087962957</v>
      </c>
      <c r="B110" s="4">
        <v>412819044</v>
      </c>
      <c r="C110" s="6" t="s">
        <v>4897</v>
      </c>
      <c r="F110" s="4" t="s">
        <v>568</v>
      </c>
      <c r="G110" s="4">
        <v>4270</v>
      </c>
      <c r="H110" s="44" t="s">
        <v>597</v>
      </c>
      <c r="I110" s="4">
        <v>1992</v>
      </c>
      <c r="J110" s="4" t="s">
        <v>630</v>
      </c>
      <c r="K110" s="4" t="s">
        <v>631</v>
      </c>
      <c r="L110" s="4" t="s">
        <v>632</v>
      </c>
      <c r="M110" t="s">
        <v>39</v>
      </c>
      <c r="N110" s="4" t="s">
        <v>623</v>
      </c>
      <c r="Q110" t="str">
        <f t="shared" si="13"/>
        <v/>
      </c>
      <c r="R110" s="89"/>
      <c r="S110" s="89"/>
      <c r="V110" s="4" t="s">
        <v>119</v>
      </c>
      <c r="Y110" s="4">
        <v>1979</v>
      </c>
      <c r="AF110" s="4" t="s">
        <v>662</v>
      </c>
      <c r="AG110" s="69" t="s">
        <v>663</v>
      </c>
      <c r="AH110" s="4" t="s">
        <v>599</v>
      </c>
      <c r="AI110" s="4" t="s">
        <v>600</v>
      </c>
      <c r="AJ110" s="4" t="s">
        <v>614</v>
      </c>
      <c r="AK110" s="4" t="b">
        <v>1</v>
      </c>
      <c r="AL110" s="4" t="b">
        <v>0</v>
      </c>
      <c r="AN110" s="4" t="s">
        <v>615</v>
      </c>
      <c r="AO110" s="49" t="s">
        <v>4952</v>
      </c>
      <c r="AP110" s="73" t="s">
        <v>4964</v>
      </c>
      <c r="AQ110" s="49" t="s">
        <v>4951</v>
      </c>
      <c r="AR110" s="76" t="s">
        <v>5011</v>
      </c>
      <c r="AS110" s="73" t="s">
        <v>5012</v>
      </c>
      <c r="AT110" s="73">
        <f t="shared" si="14"/>
        <v>0</v>
      </c>
      <c r="AU110" s="44"/>
      <c r="AV110" s="44"/>
      <c r="AW110" t="s">
        <v>662</v>
      </c>
      <c r="AX110" s="112" t="s">
        <v>5332</v>
      </c>
      <c r="AY110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10" s="49" t="s">
        <v>4903</v>
      </c>
      <c r="BA110" s="44">
        <f t="shared" si="20"/>
        <v>1979</v>
      </c>
      <c r="BB110" s="44" t="str">
        <f>Y110&amp;IF(Z110&lt;&gt;0,"-"&amp;Z110,"")&amp;IF(AA110&lt;&gt;0,"-"&amp;AA110,"")&amp;IF(AB110&lt;&gt;0,"/"&amp;AB110,"")&amp;IF(AC110&lt;&gt;0,"-"&amp;AC110,"")&amp;IF(AD110&lt;&gt;0,"-"&amp;AD110,"")</f>
        <v>1979</v>
      </c>
      <c r="BC110" s="44"/>
      <c r="BD110" s="44"/>
      <c r="BE110" s="44"/>
      <c r="BF110" s="49" t="s">
        <v>4882</v>
      </c>
      <c r="BG110" t="s">
        <v>4893</v>
      </c>
      <c r="BH110" s="40" t="s">
        <v>5050</v>
      </c>
      <c r="BI110" t="s">
        <v>39</v>
      </c>
      <c r="BJ110" t="str">
        <f t="shared" si="22"/>
        <v>East-Kazakhstan Area</v>
      </c>
      <c r="BK110"/>
      <c r="BL110"/>
      <c r="BM110" s="85"/>
      <c r="BN110"/>
      <c r="BO110"/>
      <c r="BP110"/>
      <c r="BQ110"/>
      <c r="BR110"/>
      <c r="BS110"/>
      <c r="BT110" s="49" t="s">
        <v>4766</v>
      </c>
      <c r="BU110" t="s">
        <v>3631</v>
      </c>
      <c r="BV110" t="s">
        <v>3632</v>
      </c>
      <c r="BW110" t="s">
        <v>3633</v>
      </c>
      <c r="BX110" t="s">
        <v>3634</v>
      </c>
      <c r="BY110" s="44" t="s">
        <v>599</v>
      </c>
      <c r="BZ110" t="s">
        <v>600</v>
      </c>
      <c r="CA110" t="s">
        <v>3772</v>
      </c>
      <c r="CB110" s="44" t="s">
        <v>3772</v>
      </c>
      <c r="CC110" t="s">
        <v>3774</v>
      </c>
      <c r="CD110" t="s">
        <v>3772</v>
      </c>
      <c r="CE110" t="s">
        <v>3773</v>
      </c>
      <c r="CF110" t="s">
        <v>3630</v>
      </c>
      <c r="CG110"/>
      <c r="CH110" t="str">
        <f>H110</f>
        <v>Mikhailov K.G.</v>
      </c>
      <c r="CI110">
        <f t="shared" si="12"/>
        <v>1992</v>
      </c>
      <c r="CJ110"/>
    </row>
    <row r="111" spans="1:88" s="4" customFormat="1" x14ac:dyDescent="0.45">
      <c r="A111" s="3">
        <v>45783.4690625</v>
      </c>
      <c r="B111" s="4">
        <v>412819044</v>
      </c>
      <c r="C111" s="6" t="s">
        <v>4897</v>
      </c>
      <c r="F111" s="4" t="s">
        <v>568</v>
      </c>
      <c r="G111" s="4">
        <v>4270</v>
      </c>
      <c r="H111" s="44" t="s">
        <v>597</v>
      </c>
      <c r="I111" s="4">
        <v>1992</v>
      </c>
      <c r="J111" s="4" t="s">
        <v>630</v>
      </c>
      <c r="K111" s="4" t="s">
        <v>631</v>
      </c>
      <c r="L111" s="4" t="s">
        <v>632</v>
      </c>
      <c r="M111" t="s">
        <v>39</v>
      </c>
      <c r="N111" s="4" t="s">
        <v>178</v>
      </c>
      <c r="P111" s="4" t="s">
        <v>664</v>
      </c>
      <c r="Q111" t="str">
        <f t="shared" si="13"/>
        <v>Zailiyskiy Alatau Mts</v>
      </c>
      <c r="R111" s="89">
        <v>43.061494000000003</v>
      </c>
      <c r="S111" s="89">
        <v>76.989692000000005</v>
      </c>
      <c r="T111" s="4" t="s">
        <v>665</v>
      </c>
      <c r="U111" s="4" t="s">
        <v>666</v>
      </c>
      <c r="V111" s="4" t="s">
        <v>106</v>
      </c>
      <c r="X111" s="4">
        <v>50000</v>
      </c>
      <c r="Y111" s="4">
        <v>1978</v>
      </c>
      <c r="AF111" s="4" t="s">
        <v>627</v>
      </c>
      <c r="AG111" s="69" t="s">
        <v>667</v>
      </c>
      <c r="AH111" s="4" t="s">
        <v>599</v>
      </c>
      <c r="AI111" s="4" t="s">
        <v>600</v>
      </c>
      <c r="AJ111" s="4" t="s">
        <v>668</v>
      </c>
      <c r="AK111" s="4" t="b">
        <v>1</v>
      </c>
      <c r="AL111" s="4" t="b">
        <v>0</v>
      </c>
      <c r="AN111" s="4" t="s">
        <v>669</v>
      </c>
      <c r="AO111" s="49" t="s">
        <v>4952</v>
      </c>
      <c r="AP111" s="73" t="s">
        <v>4962</v>
      </c>
      <c r="AQ111" s="49" t="s">
        <v>4951</v>
      </c>
      <c r="AR111" s="76" t="s">
        <v>5011</v>
      </c>
      <c r="AS111" s="73" t="s">
        <v>5012</v>
      </c>
      <c r="AT111" s="73">
        <f t="shared" si="14"/>
        <v>0</v>
      </c>
      <c r="AU111" s="44"/>
      <c r="AV111" s="44"/>
      <c r="AW111" t="s">
        <v>627</v>
      </c>
      <c r="AX111" s="112" t="s">
        <v>5332</v>
      </c>
      <c r="AY111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11" s="49" t="s">
        <v>4903</v>
      </c>
      <c r="BA111" s="44">
        <f t="shared" si="20"/>
        <v>1978</v>
      </c>
      <c r="BB111" s="44" t="str">
        <f>Y111&amp;IF(Z111&lt;&gt;0,"-"&amp;Z111,"")&amp;IF(AA111&lt;&gt;0,"-"&amp;AA111,"")&amp;IF(AB111&lt;&gt;0,"/"&amp;AB111,"")&amp;IF(AC111&lt;&gt;0,"-"&amp;AC111,"")&amp;IF(AD111&lt;&gt;0,"-"&amp;AD111,"")</f>
        <v>1978</v>
      </c>
      <c r="BC111" s="44"/>
      <c r="BD111" s="44"/>
      <c r="BE111" s="44"/>
      <c r="BF111" s="49" t="s">
        <v>4882</v>
      </c>
      <c r="BG111" t="s">
        <v>4893</v>
      </c>
      <c r="BH111" s="40" t="s">
        <v>5050</v>
      </c>
      <c r="BI111" t="s">
        <v>39</v>
      </c>
      <c r="BJ111" t="str">
        <f>N111&amp;", "&amp;P111</f>
        <v>Alma-Ata Area, Zailiyskiy Alatau Mts</v>
      </c>
      <c r="BK111" t="str">
        <f>T111&amp;" N; "&amp;U111&amp;" E"</f>
        <v>43.061494 N; 76.989692 E</v>
      </c>
      <c r="BL111" t="s">
        <v>665</v>
      </c>
      <c r="BM111" s="85" t="s">
        <v>666</v>
      </c>
      <c r="BN111" t="s">
        <v>4895</v>
      </c>
      <c r="BO111">
        <f t="shared" ref="BO111:BO118" si="23">X111</f>
        <v>50000</v>
      </c>
      <c r="BP111" t="str">
        <f>IF(V111="original",H111,IF(V111="volunteer",C111,"Nekhaeva A.A."))</f>
        <v>Kim L.V.</v>
      </c>
      <c r="BQ111" t="str">
        <f>IF(V111="original",I111,IF(V111="volunteer",YEAR(A111)&amp;"-"&amp;IF(MONTH(A111)&lt;10,"0"&amp;MONTH(A111),MONTH(A111))&amp;"-"&amp;IF(DAY(A111)&lt;10,"0"&amp;DAY(A111),DAY(A111)),"__2025-05-15"))</f>
        <v>2025-05-06</v>
      </c>
      <c r="BR111"/>
      <c r="BS111"/>
      <c r="BT111" s="49" t="s">
        <v>4766</v>
      </c>
      <c r="BU111" t="s">
        <v>3631</v>
      </c>
      <c r="BV111" t="s">
        <v>3632</v>
      </c>
      <c r="BW111" t="s">
        <v>3633</v>
      </c>
      <c r="BX111" t="s">
        <v>3634</v>
      </c>
      <c r="BY111" s="44" t="s">
        <v>599</v>
      </c>
      <c r="BZ111" t="s">
        <v>600</v>
      </c>
      <c r="CA111" t="s">
        <v>3786</v>
      </c>
      <c r="CB111" s="44" t="s">
        <v>3786</v>
      </c>
      <c r="CC111" t="s">
        <v>3788</v>
      </c>
      <c r="CD111" t="s">
        <v>3786</v>
      </c>
      <c r="CE111" t="s">
        <v>3787</v>
      </c>
      <c r="CF111" t="s">
        <v>3630</v>
      </c>
      <c r="CG111"/>
      <c r="CH111" t="str">
        <f>H111</f>
        <v>Mikhailov K.G.</v>
      </c>
      <c r="CI111">
        <f t="shared" si="12"/>
        <v>1992</v>
      </c>
      <c r="CJ111"/>
    </row>
    <row r="112" spans="1:88" s="6" customFormat="1" x14ac:dyDescent="0.45">
      <c r="A112" s="5">
        <v>45783.465173611112</v>
      </c>
      <c r="B112" s="6">
        <v>412819044</v>
      </c>
      <c r="C112" s="6" t="s">
        <v>4897</v>
      </c>
      <c r="E112" s="4"/>
      <c r="F112" s="6" t="s">
        <v>568</v>
      </c>
      <c r="G112" s="6">
        <v>4270</v>
      </c>
      <c r="H112" s="44" t="s">
        <v>597</v>
      </c>
      <c r="I112" s="6">
        <v>1992</v>
      </c>
      <c r="J112" s="6" t="s">
        <v>630</v>
      </c>
      <c r="K112" s="6" t="s">
        <v>631</v>
      </c>
      <c r="L112" s="6" t="s">
        <v>632</v>
      </c>
      <c r="M112" t="s">
        <v>39</v>
      </c>
      <c r="Q112" t="str">
        <f t="shared" si="13"/>
        <v/>
      </c>
      <c r="R112" s="84"/>
      <c r="S112" s="84"/>
      <c r="V112" s="6" t="s">
        <v>119</v>
      </c>
      <c r="X112" s="6">
        <v>1000</v>
      </c>
      <c r="Y112" s="6">
        <v>1983</v>
      </c>
      <c r="AF112" s="6" t="s">
        <v>670</v>
      </c>
      <c r="AG112" s="67" t="s">
        <v>671</v>
      </c>
      <c r="AH112" s="6" t="s">
        <v>599</v>
      </c>
      <c r="AI112" s="6" t="s">
        <v>600</v>
      </c>
      <c r="AJ112" s="6" t="s">
        <v>672</v>
      </c>
      <c r="AK112" s="6" t="b">
        <v>1</v>
      </c>
      <c r="AL112" s="6" t="b">
        <v>0</v>
      </c>
      <c r="AN112" s="6" t="s">
        <v>673</v>
      </c>
      <c r="AO112" s="49" t="s">
        <v>4952</v>
      </c>
      <c r="AP112" s="73" t="s">
        <v>4961</v>
      </c>
      <c r="AQ112" s="49" t="s">
        <v>4951</v>
      </c>
      <c r="AR112" s="76" t="s">
        <v>5011</v>
      </c>
      <c r="AS112" s="73" t="s">
        <v>5012</v>
      </c>
      <c r="AT112" s="73">
        <f t="shared" si="14"/>
        <v>0</v>
      </c>
      <c r="AU112" s="44"/>
      <c r="AV112" s="44"/>
      <c r="AW112" t="s">
        <v>5020</v>
      </c>
      <c r="AX112" s="112" t="s">
        <v>5332</v>
      </c>
      <c r="AY112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12" s="49" t="s">
        <v>4903</v>
      </c>
      <c r="BA112" s="44">
        <f t="shared" si="20"/>
        <v>1983</v>
      </c>
      <c r="BB112" s="44" t="str">
        <f>Y112&amp;IF(Z112&lt;&gt;0,"-"&amp;Z112,"")&amp;IF(AA112&lt;&gt;0,"-"&amp;AA112,"")&amp;IF(AB112&lt;&gt;0,"/"&amp;AB112,"")&amp;IF(AC112&lt;&gt;0,"-"&amp;AC112,"")&amp;IF(AD112&lt;&gt;0,"-"&amp;AD112,"")</f>
        <v>1983</v>
      </c>
      <c r="BC112" s="44"/>
      <c r="BD112" s="44"/>
      <c r="BE112" s="44"/>
      <c r="BF112" s="49" t="s">
        <v>4882</v>
      </c>
      <c r="BG112" t="s">
        <v>4893</v>
      </c>
      <c r="BH112" s="40" t="s">
        <v>5050</v>
      </c>
      <c r="BI112" t="s">
        <v>39</v>
      </c>
      <c r="BJ112"/>
      <c r="BK112"/>
      <c r="BL112"/>
      <c r="BM112" s="85"/>
      <c r="BN112"/>
      <c r="BO112">
        <f t="shared" si="23"/>
        <v>1000</v>
      </c>
      <c r="BP112" t="str">
        <f>IF(V112="original",H112,IF(V112="volunteer",C112,"Nekhaeva A.A."))</f>
        <v>Nekhaeva A.A.</v>
      </c>
      <c r="BQ112" t="str">
        <f>IF(V112="original",I112,IF(V112="volunteer",YEAR(A112)&amp;"-"&amp;IF(MONTH(A112)&lt;10,"0"&amp;MONTH(A112),MONTH(A112))&amp;"-"&amp;IF(DAY(A112)&lt;10,"0"&amp;DAY(A112),DAY(A112)),"__2025-05-15"))</f>
        <v>__2025-05-15</v>
      </c>
      <c r="BR112"/>
      <c r="BS112"/>
      <c r="BT112" s="49" t="s">
        <v>4766</v>
      </c>
      <c r="BU112" t="s">
        <v>3631</v>
      </c>
      <c r="BV112" t="s">
        <v>3632</v>
      </c>
      <c r="BW112" t="s">
        <v>3633</v>
      </c>
      <c r="BX112" t="s">
        <v>3634</v>
      </c>
      <c r="BY112" s="44" t="s">
        <v>599</v>
      </c>
      <c r="BZ112" t="s">
        <v>3791</v>
      </c>
      <c r="CA112" t="s">
        <v>3792</v>
      </c>
      <c r="CB112" s="44" t="s">
        <v>3792</v>
      </c>
      <c r="CC112" t="s">
        <v>4809</v>
      </c>
      <c r="CD112" t="s">
        <v>3789</v>
      </c>
      <c r="CE112" t="s">
        <v>3790</v>
      </c>
      <c r="CF112" t="s">
        <v>3630</v>
      </c>
      <c r="CG112"/>
      <c r="CH112" t="str">
        <f>H112</f>
        <v>Mikhailov K.G.</v>
      </c>
      <c r="CI112">
        <f t="shared" si="12"/>
        <v>1992</v>
      </c>
      <c r="CJ112"/>
    </row>
    <row r="113" spans="1:88" s="6" customFormat="1" x14ac:dyDescent="0.45">
      <c r="A113" s="5">
        <v>45783.46365740741</v>
      </c>
      <c r="B113" s="6">
        <v>412819044</v>
      </c>
      <c r="C113" s="6" t="s">
        <v>4897</v>
      </c>
      <c r="D113" s="6">
        <v>2</v>
      </c>
      <c r="E113" s="4" t="s">
        <v>86</v>
      </c>
      <c r="G113" s="6">
        <v>4270</v>
      </c>
      <c r="H113" s="44" t="s">
        <v>597</v>
      </c>
      <c r="I113" s="6">
        <v>1992</v>
      </c>
      <c r="J113" s="6" t="s">
        <v>630</v>
      </c>
      <c r="K113" s="6" t="s">
        <v>631</v>
      </c>
      <c r="L113" s="6" t="s">
        <v>632</v>
      </c>
      <c r="M113" t="s">
        <v>39</v>
      </c>
      <c r="N113" s="6" t="s">
        <v>178</v>
      </c>
      <c r="O113" s="6" t="s">
        <v>674</v>
      </c>
      <c r="P113" s="6" t="s">
        <v>675</v>
      </c>
      <c r="Q113" t="str">
        <f t="shared" si="13"/>
        <v>Alma-Ata, Medeo</v>
      </c>
      <c r="R113" s="84">
        <v>43.155467999999999</v>
      </c>
      <c r="S113" s="84">
        <v>77.051480999999995</v>
      </c>
      <c r="T113" s="6" t="s">
        <v>676</v>
      </c>
      <c r="U113" s="6" t="s">
        <v>677</v>
      </c>
      <c r="V113" s="6" t="s">
        <v>106</v>
      </c>
      <c r="W113" s="6" t="s">
        <v>678</v>
      </c>
      <c r="X113" s="6">
        <v>1000</v>
      </c>
      <c r="Y113" s="6">
        <v>1983</v>
      </c>
      <c r="Z113" s="6">
        <v>8</v>
      </c>
      <c r="AA113" s="6">
        <v>27</v>
      </c>
      <c r="AE113" s="6" t="s">
        <v>679</v>
      </c>
      <c r="AF113" s="6" t="s">
        <v>680</v>
      </c>
      <c r="AH113" s="6" t="s">
        <v>599</v>
      </c>
      <c r="AI113" s="6" t="s">
        <v>600</v>
      </c>
      <c r="AJ113" s="6" t="s">
        <v>624</v>
      </c>
      <c r="AK113" s="6" t="b">
        <v>1</v>
      </c>
      <c r="AL113" s="6" t="b">
        <v>0</v>
      </c>
      <c r="AN113" s="6" t="s">
        <v>625</v>
      </c>
      <c r="AO113" s="49" t="s">
        <v>4952</v>
      </c>
      <c r="AP113" s="73"/>
      <c r="AQ113" s="49" t="s">
        <v>4951</v>
      </c>
      <c r="AR113" s="76" t="s">
        <v>5011</v>
      </c>
      <c r="AS113" s="73" t="s">
        <v>5012</v>
      </c>
      <c r="AT113" s="73">
        <f t="shared" si="14"/>
        <v>2</v>
      </c>
      <c r="AU113" s="112" t="s">
        <v>5383</v>
      </c>
      <c r="AV113" s="44" t="s">
        <v>5380</v>
      </c>
      <c r="AW113" t="s">
        <v>5013</v>
      </c>
      <c r="AX113" s="73"/>
      <c r="AY113" s="73" t="str">
        <f t="shared" si="15"/>
        <v>Mikhailov K.G. 1992. The spider genus Clubiona Latreille, 1804 (Arachnida Aranei Clubionidae) in the USSR fauna: a critical review with taxonomical remarks // Arthropoda Selecta. Vol.1. No.3. P.3–34</v>
      </c>
      <c r="AZ113" s="49" t="s">
        <v>4903</v>
      </c>
      <c r="BA113" s="58" t="str">
        <f>Y113&amp;"-"&amp;IF(Z113&lt;10,"0"&amp;Z113,Z113)&amp;"-"&amp;IF(AA113&lt;10,"0"&amp;AA113,AA113)</f>
        <v>1983-08-27</v>
      </c>
      <c r="BB113" s="44" t="str">
        <f>Y113&amp;IF(Z113&lt;&gt;0,"-"&amp;Z113,"")&amp;IF(AA113&lt;&gt;0,"-"&amp;AA113,"")&amp;IF(AB113&lt;&gt;0,"/"&amp;AB113,"")&amp;IF(AC113&lt;&gt;0,"-"&amp;AC113,"")&amp;IF(AD113&lt;&gt;0,"-"&amp;AD113,"")</f>
        <v>1983-8-27</v>
      </c>
      <c r="BC113" s="44" t="str">
        <f>AE113</f>
        <v>S slope, litter</v>
      </c>
      <c r="BD113" s="44"/>
      <c r="BE113" s="44"/>
      <c r="BF113" s="49" t="s">
        <v>4882</v>
      </c>
      <c r="BG113" t="s">
        <v>4893</v>
      </c>
      <c r="BH113" s="40" t="s">
        <v>5050</v>
      </c>
      <c r="BI113" t="s">
        <v>39</v>
      </c>
      <c r="BJ113" t="str">
        <f>N113&amp;", "&amp;O113&amp;", "&amp;P113</f>
        <v>Alma-Ata Area, Alma-Ata, Alma-Ata, Medeo</v>
      </c>
      <c r="BK113" t="str">
        <f>T113&amp;" N; "&amp;U113&amp;" E"</f>
        <v>43.155468 N; 77.051481 E</v>
      </c>
      <c r="BL113" t="s">
        <v>676</v>
      </c>
      <c r="BM113" s="85" t="s">
        <v>677</v>
      </c>
      <c r="BN113" t="s">
        <v>4895</v>
      </c>
      <c r="BO113">
        <f t="shared" si="23"/>
        <v>1000</v>
      </c>
      <c r="BP113" t="str">
        <f>IF(V113="original",H113,IF(V113="volunteer",C113,"Nekhaeva A.A."))</f>
        <v>Kim L.V.</v>
      </c>
      <c r="BQ113" t="str">
        <f>IF(V113="original",I113,IF(V113="volunteer",YEAR(A113)&amp;"-"&amp;IF(MONTH(A113)&lt;10,"0"&amp;MONTH(A113),MONTH(A113))&amp;"-"&amp;IF(DAY(A113)&lt;10,"0"&amp;DAY(A113),DAY(A113)),"__2025-05-15"))</f>
        <v>2025-05-06</v>
      </c>
      <c r="BR113"/>
      <c r="BS113"/>
      <c r="BT113" s="49" t="s">
        <v>4766</v>
      </c>
      <c r="BU113" t="s">
        <v>3631</v>
      </c>
      <c r="BV113" t="s">
        <v>3632</v>
      </c>
      <c r="BW113" t="s">
        <v>3633</v>
      </c>
      <c r="BX113" t="s">
        <v>3634</v>
      </c>
      <c r="BY113" s="44" t="s">
        <v>599</v>
      </c>
      <c r="BZ113" t="s">
        <v>600</v>
      </c>
      <c r="CA113" t="s">
        <v>3775</v>
      </c>
      <c r="CB113" s="44" t="s">
        <v>3775</v>
      </c>
      <c r="CC113" t="s">
        <v>3774</v>
      </c>
      <c r="CD113" t="s">
        <v>3775</v>
      </c>
      <c r="CE113" t="s">
        <v>3776</v>
      </c>
      <c r="CF113" t="s">
        <v>3630</v>
      </c>
      <c r="CG113"/>
      <c r="CH113" t="str">
        <f>H113</f>
        <v>Mikhailov K.G.</v>
      </c>
      <c r="CI113">
        <f t="shared" si="12"/>
        <v>1992</v>
      </c>
      <c r="CJ113"/>
    </row>
    <row r="114" spans="1:88" s="6" customFormat="1" x14ac:dyDescent="0.45">
      <c r="A114" s="5">
        <v>45782.583113425921</v>
      </c>
      <c r="B114" s="6">
        <v>412819044</v>
      </c>
      <c r="C114" s="6" t="s">
        <v>4897</v>
      </c>
      <c r="D114" s="6">
        <v>1</v>
      </c>
      <c r="E114" s="4" t="s">
        <v>51</v>
      </c>
      <c r="F114" s="6" t="s">
        <v>688</v>
      </c>
      <c r="G114" s="6">
        <v>4262</v>
      </c>
      <c r="H114" s="44" t="s">
        <v>597</v>
      </c>
      <c r="I114" s="6">
        <v>1987</v>
      </c>
      <c r="J114" s="6" t="s">
        <v>689</v>
      </c>
      <c r="K114" s="6" t="s">
        <v>690</v>
      </c>
      <c r="L114" s="6" t="s">
        <v>691</v>
      </c>
      <c r="M114" t="s">
        <v>39</v>
      </c>
      <c r="N114" s="6" t="s">
        <v>178</v>
      </c>
      <c r="P114" s="6" t="s">
        <v>681</v>
      </c>
      <c r="Q114" t="str">
        <f t="shared" si="13"/>
        <v>near Alma-Ata</v>
      </c>
      <c r="R114" s="84">
        <v>43.128628999999997</v>
      </c>
      <c r="S114" s="84">
        <v>77.017225999999994</v>
      </c>
      <c r="T114" s="6" t="s">
        <v>682</v>
      </c>
      <c r="U114" s="6" t="s">
        <v>683</v>
      </c>
      <c r="V114" s="6" t="s">
        <v>106</v>
      </c>
      <c r="W114" s="6" t="s">
        <v>684</v>
      </c>
      <c r="X114" s="6">
        <v>5000</v>
      </c>
      <c r="Y114" s="6">
        <v>1983</v>
      </c>
      <c r="Z114" s="6">
        <v>6</v>
      </c>
      <c r="AA114" s="6">
        <v>29</v>
      </c>
      <c r="AE114" s="6" t="s">
        <v>685</v>
      </c>
      <c r="AF114" s="6" t="s">
        <v>648</v>
      </c>
      <c r="AI114" s="6" t="s">
        <v>686</v>
      </c>
      <c r="AJ114" s="6" t="s">
        <v>687</v>
      </c>
      <c r="AK114" s="6" t="b">
        <v>1</v>
      </c>
      <c r="AL114" s="6" t="b">
        <v>1</v>
      </c>
      <c r="AM114" s="6" t="s">
        <v>462</v>
      </c>
      <c r="AO114" s="49" t="s">
        <v>4952</v>
      </c>
      <c r="AP114" s="73"/>
      <c r="AQ114" s="49" t="s">
        <v>4951</v>
      </c>
      <c r="AR114" s="76" t="s">
        <v>5011</v>
      </c>
      <c r="AS114" s="73" t="s">
        <v>5012</v>
      </c>
      <c r="AT114" s="73">
        <f t="shared" si="14"/>
        <v>1</v>
      </c>
      <c r="AU114" s="112" t="s">
        <v>5383</v>
      </c>
      <c r="AV114" s="44" t="s">
        <v>5380</v>
      </c>
      <c r="AW114" t="s">
        <v>648</v>
      </c>
      <c r="AX114" s="112" t="s">
        <v>5336</v>
      </c>
      <c r="AY114" s="73" t="str">
        <f t="shared" si="15"/>
        <v>Mikhailov K.G. 1987. Contribution to the spider fauna of the genus Micaria Westring, 1851 of the USSR. I (Aranei, Gnaphosidae) // Spixiana. Bd.10. H.3. P.319–334</v>
      </c>
      <c r="AZ114" s="49" t="s">
        <v>4903</v>
      </c>
      <c r="BA114" s="58" t="str">
        <f>Y114&amp;"-"&amp;IF(Z114&lt;10,"0"&amp;Z114,Z114)&amp;"-"&amp;IF(AA114&lt;10,"0"&amp;AA114,AA114)</f>
        <v>1983-06-29</v>
      </c>
      <c r="BB114" s="44" t="str">
        <f>Y114&amp;IF(Z114&lt;&gt;0,"-"&amp;Z114,"")&amp;IF(AA114&lt;&gt;0,"-"&amp;AA114,"")&amp;IF(AB114&lt;&gt;0,"/"&amp;AB114,"")&amp;IF(AC114&lt;&gt;0,"-"&amp;AC114,"")&amp;IF(AD114&lt;&gt;0,"-"&amp;AD114,"")</f>
        <v>1983-6-29</v>
      </c>
      <c r="BC114" s="44" t="str">
        <f>AE114</f>
        <v>subalpine zone</v>
      </c>
      <c r="BD114" s="44"/>
      <c r="BE114" s="44"/>
      <c r="BF114" s="49" t="s">
        <v>4882</v>
      </c>
      <c r="BG114" t="s">
        <v>4893</v>
      </c>
      <c r="BH114" s="40" t="s">
        <v>5050</v>
      </c>
      <c r="BI114" t="s">
        <v>39</v>
      </c>
      <c r="BJ114" t="str">
        <f>N114&amp;", "&amp;P114</f>
        <v>Alma-Ata Area, near Alma-Ata</v>
      </c>
      <c r="BK114" t="str">
        <f>T114&amp;" N; "&amp;U114&amp;" E"</f>
        <v>43.128629 N; 77.017226 E</v>
      </c>
      <c r="BL114" t="s">
        <v>682</v>
      </c>
      <c r="BM114" s="85" t="s">
        <v>683</v>
      </c>
      <c r="BN114" t="s">
        <v>4895</v>
      </c>
      <c r="BO114">
        <f t="shared" si="23"/>
        <v>5000</v>
      </c>
      <c r="BP114" t="str">
        <f>IF(V114="original",H114,IF(V114="volunteer",C114,"Nekhaeva A.A."))</f>
        <v>Kim L.V.</v>
      </c>
      <c r="BQ114" t="str">
        <f>IF(V114="original",I114,IF(V114="volunteer",YEAR(A114)&amp;"-"&amp;IF(MONTH(A114)&lt;10,"0"&amp;MONTH(A114),MONTH(A114))&amp;"-"&amp;IF(DAY(A114)&lt;10,"0"&amp;DAY(A114),DAY(A114)),"__2025-05-15"))</f>
        <v>2025-05-05</v>
      </c>
      <c r="BR114"/>
      <c r="BS114"/>
      <c r="BT114" s="49" t="s">
        <v>4766</v>
      </c>
      <c r="BU114" t="s">
        <v>3631</v>
      </c>
      <c r="BV114" t="s">
        <v>3632</v>
      </c>
      <c r="BW114" t="s">
        <v>3633</v>
      </c>
      <c r="BX114" t="s">
        <v>3634</v>
      </c>
      <c r="BY114" s="44" t="s">
        <v>229</v>
      </c>
      <c r="BZ114" t="s">
        <v>686</v>
      </c>
      <c r="CA114" t="s">
        <v>3794</v>
      </c>
      <c r="CB114" s="44" t="s">
        <v>3794</v>
      </c>
      <c r="CC114" t="s">
        <v>3796</v>
      </c>
      <c r="CD114" t="s">
        <v>3794</v>
      </c>
      <c r="CE114" t="s">
        <v>3795</v>
      </c>
      <c r="CF114" t="s">
        <v>3630</v>
      </c>
      <c r="CG114" t="s">
        <v>5048</v>
      </c>
      <c r="CH114" t="str">
        <f>H114</f>
        <v>Mikhailov K.G.</v>
      </c>
      <c r="CI114">
        <f t="shared" si="12"/>
        <v>1987</v>
      </c>
      <c r="CJ114" t="s">
        <v>4724</v>
      </c>
    </row>
    <row r="115" spans="1:88" s="6" customFormat="1" x14ac:dyDescent="0.45">
      <c r="A115" s="5">
        <v>45782.579039351847</v>
      </c>
      <c r="B115" s="6">
        <v>412819044</v>
      </c>
      <c r="C115" s="6" t="s">
        <v>4897</v>
      </c>
      <c r="E115" s="4"/>
      <c r="F115" s="6" t="s">
        <v>568</v>
      </c>
      <c r="G115" s="6">
        <v>4262</v>
      </c>
      <c r="H115" s="44" t="s">
        <v>597</v>
      </c>
      <c r="I115" s="6">
        <v>1987</v>
      </c>
      <c r="J115" s="6" t="s">
        <v>689</v>
      </c>
      <c r="K115" s="6" t="s">
        <v>690</v>
      </c>
      <c r="L115" s="6" t="s">
        <v>691</v>
      </c>
      <c r="M115" t="s">
        <v>39</v>
      </c>
      <c r="N115" s="6" t="s">
        <v>178</v>
      </c>
      <c r="Q115" t="str">
        <f t="shared" si="13"/>
        <v/>
      </c>
      <c r="R115" s="84"/>
      <c r="S115" s="84"/>
      <c r="V115" s="6" t="s">
        <v>119</v>
      </c>
      <c r="X115" s="6">
        <v>5000</v>
      </c>
      <c r="Y115" s="6">
        <v>1979</v>
      </c>
      <c r="AF115" s="6" t="s">
        <v>648</v>
      </c>
      <c r="AG115" s="67" t="s">
        <v>649</v>
      </c>
      <c r="AH115" s="6" t="s">
        <v>229</v>
      </c>
      <c r="AI115" s="6" t="s">
        <v>686</v>
      </c>
      <c r="AJ115" s="6" t="s">
        <v>692</v>
      </c>
      <c r="AK115" s="6" t="b">
        <v>1</v>
      </c>
      <c r="AL115" s="6" t="b">
        <v>0</v>
      </c>
      <c r="AN115" s="6" t="s">
        <v>693</v>
      </c>
      <c r="AO115" s="49" t="s">
        <v>4952</v>
      </c>
      <c r="AP115" s="73" t="s">
        <v>4968</v>
      </c>
      <c r="AQ115" s="49" t="s">
        <v>4951</v>
      </c>
      <c r="AR115" s="76" t="s">
        <v>5011</v>
      </c>
      <c r="AS115" s="73" t="s">
        <v>5012</v>
      </c>
      <c r="AT115" s="73">
        <f t="shared" si="14"/>
        <v>0</v>
      </c>
      <c r="AU115" s="44"/>
      <c r="AV115" s="44"/>
      <c r="AW115" t="s">
        <v>648</v>
      </c>
      <c r="AX115" s="112" t="s">
        <v>5332</v>
      </c>
      <c r="AY115" s="73" t="str">
        <f t="shared" si="15"/>
        <v>Mikhailov K.G. 1987. Contribution to the spider fauna of the genus Micaria Westring, 1851 of the USSR. I (Aranei, Gnaphosidae) // Spixiana. Bd.10. H.3. P.319–334</v>
      </c>
      <c r="AZ115" s="49" t="s">
        <v>4903</v>
      </c>
      <c r="BA115" s="44">
        <f>Y115</f>
        <v>1979</v>
      </c>
      <c r="BB115" s="44" t="str">
        <f>Y115&amp;IF(Z115&lt;&gt;0,"-"&amp;Z115,"")&amp;IF(AA115&lt;&gt;0,"-"&amp;AA115,"")&amp;IF(AB115&lt;&gt;0,"/"&amp;AB115,"")&amp;IF(AC115&lt;&gt;0,"-"&amp;AC115,"")&amp;IF(AD115&lt;&gt;0,"-"&amp;AD115,"")</f>
        <v>1979</v>
      </c>
      <c r="BC115" s="44"/>
      <c r="BD115" s="44"/>
      <c r="BE115" s="44"/>
      <c r="BF115" s="49" t="s">
        <v>4882</v>
      </c>
      <c r="BG115" t="s">
        <v>4893</v>
      </c>
      <c r="BH115" s="40" t="s">
        <v>5050</v>
      </c>
      <c r="BI115" t="s">
        <v>39</v>
      </c>
      <c r="BJ115" t="str">
        <f t="shared" ref="BJ115:BJ116" si="24">N115</f>
        <v>Alma-Ata Area</v>
      </c>
      <c r="BK115"/>
      <c r="BL115"/>
      <c r="BM115" s="85"/>
      <c r="BN115"/>
      <c r="BO115">
        <f t="shared" si="23"/>
        <v>5000</v>
      </c>
      <c r="BP115" t="str">
        <f>IF(V115="original",H115,IF(V115="volunteer",C115,"Nekhaeva A.A."))</f>
        <v>Nekhaeva A.A.</v>
      </c>
      <c r="BQ115" t="str">
        <f>IF(V115="original",I115,IF(V115="volunteer",YEAR(A115)&amp;"-"&amp;IF(MONTH(A115)&lt;10,"0"&amp;MONTH(A115),MONTH(A115))&amp;"-"&amp;IF(DAY(A115)&lt;10,"0"&amp;DAY(A115),DAY(A115)),"__2025-05-15"))</f>
        <v>__2025-05-15</v>
      </c>
      <c r="BR115"/>
      <c r="BS115"/>
      <c r="BT115" s="49" t="s">
        <v>4766</v>
      </c>
      <c r="BU115" t="s">
        <v>3631</v>
      </c>
      <c r="BV115" t="s">
        <v>3632</v>
      </c>
      <c r="BW115" t="s">
        <v>3633</v>
      </c>
      <c r="BX115" t="s">
        <v>3634</v>
      </c>
      <c r="BY115" s="44" t="s">
        <v>229</v>
      </c>
      <c r="BZ115" t="s">
        <v>686</v>
      </c>
      <c r="CA115" t="s">
        <v>3797</v>
      </c>
      <c r="CB115" s="44" t="s">
        <v>3797</v>
      </c>
      <c r="CC115" t="s">
        <v>3779</v>
      </c>
      <c r="CD115" t="s">
        <v>3797</v>
      </c>
      <c r="CE115" t="s">
        <v>3798</v>
      </c>
      <c r="CF115" t="s">
        <v>3630</v>
      </c>
      <c r="CG115"/>
      <c r="CH115" t="str">
        <f>H115</f>
        <v>Mikhailov K.G.</v>
      </c>
      <c r="CI115">
        <f t="shared" si="12"/>
        <v>1987</v>
      </c>
      <c r="CJ115" t="s">
        <v>4719</v>
      </c>
    </row>
    <row r="116" spans="1:88" s="6" customFormat="1" x14ac:dyDescent="0.45">
      <c r="A116" s="5">
        <v>45782.578194444453</v>
      </c>
      <c r="B116" s="6">
        <v>412819044</v>
      </c>
      <c r="C116" s="6" t="s">
        <v>4897</v>
      </c>
      <c r="E116" s="4"/>
      <c r="F116" s="6" t="s">
        <v>568</v>
      </c>
      <c r="G116" s="6">
        <v>4262</v>
      </c>
      <c r="H116" s="44" t="s">
        <v>597</v>
      </c>
      <c r="I116" s="6">
        <v>1987</v>
      </c>
      <c r="J116" s="6" t="s">
        <v>689</v>
      </c>
      <c r="K116" s="6" t="s">
        <v>690</v>
      </c>
      <c r="L116" s="6" t="s">
        <v>691</v>
      </c>
      <c r="M116" t="s">
        <v>39</v>
      </c>
      <c r="N116" s="6" t="s">
        <v>623</v>
      </c>
      <c r="Q116" t="str">
        <f t="shared" si="13"/>
        <v/>
      </c>
      <c r="R116" s="84"/>
      <c r="S116" s="84"/>
      <c r="V116" s="6" t="s">
        <v>119</v>
      </c>
      <c r="X116" s="6">
        <v>5000</v>
      </c>
      <c r="Y116" s="6">
        <v>1979</v>
      </c>
      <c r="AF116" s="6" t="s">
        <v>662</v>
      </c>
      <c r="AG116" s="67" t="s">
        <v>663</v>
      </c>
      <c r="AH116" s="6" t="s">
        <v>229</v>
      </c>
      <c r="AI116" s="6" t="s">
        <v>686</v>
      </c>
      <c r="AJ116" s="6" t="s">
        <v>692</v>
      </c>
      <c r="AK116" s="6" t="b">
        <v>1</v>
      </c>
      <c r="AL116" s="6" t="b">
        <v>0</v>
      </c>
      <c r="AO116" s="49" t="s">
        <v>4952</v>
      </c>
      <c r="AP116" s="73" t="s">
        <v>4964</v>
      </c>
      <c r="AQ116" s="49" t="s">
        <v>4951</v>
      </c>
      <c r="AR116" s="76" t="s">
        <v>5011</v>
      </c>
      <c r="AS116" s="73" t="s">
        <v>5012</v>
      </c>
      <c r="AT116" s="73">
        <f t="shared" si="14"/>
        <v>0</v>
      </c>
      <c r="AU116" s="44"/>
      <c r="AV116" s="44"/>
      <c r="AW116" t="s">
        <v>662</v>
      </c>
      <c r="AX116" s="112" t="s">
        <v>5332</v>
      </c>
      <c r="AY116" s="73" t="str">
        <f t="shared" si="15"/>
        <v>Mikhailov K.G. 1987. Contribution to the spider fauna of the genus Micaria Westring, 1851 of the USSR. I (Aranei, Gnaphosidae) // Spixiana. Bd.10. H.3. P.319–334</v>
      </c>
      <c r="AZ116" s="49" t="s">
        <v>4903</v>
      </c>
      <c r="BA116" s="44">
        <f>Y116</f>
        <v>1979</v>
      </c>
      <c r="BB116" s="44" t="str">
        <f>Y116&amp;IF(Z116&lt;&gt;0,"-"&amp;Z116,"")&amp;IF(AA116&lt;&gt;0,"-"&amp;AA116,"")&amp;IF(AB116&lt;&gt;0,"/"&amp;AB116,"")&amp;IF(AC116&lt;&gt;0,"-"&amp;AC116,"")&amp;IF(AD116&lt;&gt;0,"-"&amp;AD116,"")</f>
        <v>1979</v>
      </c>
      <c r="BC116" s="44"/>
      <c r="BD116" s="44"/>
      <c r="BE116" s="44"/>
      <c r="BF116" s="49" t="s">
        <v>4882</v>
      </c>
      <c r="BG116" t="s">
        <v>4893</v>
      </c>
      <c r="BH116" s="40" t="s">
        <v>5050</v>
      </c>
      <c r="BI116" t="s">
        <v>39</v>
      </c>
      <c r="BJ116" t="str">
        <f t="shared" si="24"/>
        <v>East-Kazakhstan Area</v>
      </c>
      <c r="BK116"/>
      <c r="BL116"/>
      <c r="BM116" s="85"/>
      <c r="BN116"/>
      <c r="BO116">
        <f t="shared" si="23"/>
        <v>5000</v>
      </c>
      <c r="BP116" t="str">
        <f>IF(V116="original",H116,IF(V116="volunteer",C116,"Nekhaeva A.A."))</f>
        <v>Nekhaeva A.A.</v>
      </c>
      <c r="BQ116" t="str">
        <f>IF(V116="original",I116,IF(V116="volunteer",YEAR(A116)&amp;"-"&amp;IF(MONTH(A116)&lt;10,"0"&amp;MONTH(A116),MONTH(A116))&amp;"-"&amp;IF(DAY(A116)&lt;10,"0"&amp;DAY(A116),DAY(A116)),"__2025-05-15"))</f>
        <v>__2025-05-15</v>
      </c>
      <c r="BR116"/>
      <c r="BS116"/>
      <c r="BT116" s="49" t="s">
        <v>4766</v>
      </c>
      <c r="BU116" t="s">
        <v>3631</v>
      </c>
      <c r="BV116" t="s">
        <v>3632</v>
      </c>
      <c r="BW116" t="s">
        <v>3633</v>
      </c>
      <c r="BX116" t="s">
        <v>3634</v>
      </c>
      <c r="BY116" s="44" t="s">
        <v>229</v>
      </c>
      <c r="BZ116" t="s">
        <v>686</v>
      </c>
      <c r="CA116" t="s">
        <v>3797</v>
      </c>
      <c r="CB116" s="44" t="s">
        <v>3797</v>
      </c>
      <c r="CC116" t="s">
        <v>3779</v>
      </c>
      <c r="CD116" t="s">
        <v>3797</v>
      </c>
      <c r="CE116" t="s">
        <v>3798</v>
      </c>
      <c r="CF116" t="s">
        <v>3630</v>
      </c>
      <c r="CG116"/>
      <c r="CH116" t="str">
        <f>H116</f>
        <v>Mikhailov K.G.</v>
      </c>
      <c r="CI116">
        <f t="shared" si="12"/>
        <v>1987</v>
      </c>
      <c r="CJ116"/>
    </row>
    <row r="117" spans="1:88" s="6" customFormat="1" x14ac:dyDescent="0.45">
      <c r="A117" s="5">
        <v>45782.577233796299</v>
      </c>
      <c r="B117" s="6">
        <v>412819044</v>
      </c>
      <c r="C117" s="6" t="s">
        <v>4897</v>
      </c>
      <c r="D117" s="6">
        <v>1</v>
      </c>
      <c r="E117" s="4" t="s">
        <v>51</v>
      </c>
      <c r="F117" s="6" t="s">
        <v>577</v>
      </c>
      <c r="G117" s="6">
        <v>4262</v>
      </c>
      <c r="H117" s="44" t="s">
        <v>597</v>
      </c>
      <c r="I117" s="6">
        <v>1987</v>
      </c>
      <c r="J117" s="6" t="s">
        <v>689</v>
      </c>
      <c r="K117" s="6" t="s">
        <v>690</v>
      </c>
      <c r="L117" s="6" t="s">
        <v>691</v>
      </c>
      <c r="M117" t="s">
        <v>39</v>
      </c>
      <c r="N117" s="6" t="s">
        <v>178</v>
      </c>
      <c r="P117" s="6" t="s">
        <v>694</v>
      </c>
      <c r="Q117" t="str">
        <f t="shared" si="13"/>
        <v>Alma-Ata Reserve, right Talgar</v>
      </c>
      <c r="R117" s="84">
        <v>43.224266</v>
      </c>
      <c r="S117" s="84">
        <v>77.290430000000001</v>
      </c>
      <c r="T117" s="6" t="s">
        <v>695</v>
      </c>
      <c r="U117" s="6" t="s">
        <v>696</v>
      </c>
      <c r="V117" s="6" t="s">
        <v>106</v>
      </c>
      <c r="X117" s="6">
        <v>5000</v>
      </c>
      <c r="Y117" s="6">
        <v>1984</v>
      </c>
      <c r="Z117" s="6">
        <v>8</v>
      </c>
      <c r="AA117" s="6">
        <v>4</v>
      </c>
      <c r="AE117" s="6" t="s">
        <v>697</v>
      </c>
      <c r="AF117" s="6" t="s">
        <v>698</v>
      </c>
      <c r="AH117" s="6" t="s">
        <v>229</v>
      </c>
      <c r="AI117" s="6" t="s">
        <v>686</v>
      </c>
      <c r="AJ117" s="6" t="s">
        <v>692</v>
      </c>
      <c r="AK117" s="6" t="b">
        <v>1</v>
      </c>
      <c r="AL117" s="6" t="b">
        <v>0</v>
      </c>
      <c r="AO117" s="49" t="s">
        <v>4952</v>
      </c>
      <c r="AP117" s="73"/>
      <c r="AQ117" s="49" t="s">
        <v>4951</v>
      </c>
      <c r="AR117" s="76" t="s">
        <v>5011</v>
      </c>
      <c r="AS117" s="73" t="s">
        <v>5012</v>
      </c>
      <c r="AT117" s="73">
        <f t="shared" si="14"/>
        <v>1</v>
      </c>
      <c r="AU117" s="112" t="s">
        <v>5383</v>
      </c>
      <c r="AV117" s="44" t="s">
        <v>5380</v>
      </c>
      <c r="AW117" t="s">
        <v>698</v>
      </c>
      <c r="AX117" s="112" t="s">
        <v>5333</v>
      </c>
      <c r="AY117" s="73" t="str">
        <f t="shared" si="15"/>
        <v>Mikhailov K.G. 1987. Contribution to the spider fauna of the genus Micaria Westring, 1851 of the USSR. I (Aranei, Gnaphosidae) // Spixiana. Bd.10. H.3. P.319–334</v>
      </c>
      <c r="AZ117" s="49" t="s">
        <v>4903</v>
      </c>
      <c r="BA117" s="58" t="str">
        <f>Y117&amp;"-"&amp;IF(Z117&lt;10,"0"&amp;Z117,Z117)&amp;"-"&amp;IF(AA117&lt;10,"0"&amp;AA117,AA117)</f>
        <v>1984-08-04</v>
      </c>
      <c r="BB117" s="44" t="str">
        <f>Y117&amp;IF(Z117&lt;&gt;0,"-"&amp;Z117,"")&amp;IF(AA117&lt;&gt;0,"-"&amp;AA117,"")&amp;IF(AB117&lt;&gt;0,"/"&amp;AB117,"")&amp;IF(AC117&lt;&gt;0,"-"&amp;AC117,"")&amp;IF(AD117&lt;&gt;0,"-"&amp;AD117,"")</f>
        <v>1984-8-4</v>
      </c>
      <c r="BC117" s="44" t="str">
        <f>AE117</f>
        <v>multiherbarium</v>
      </c>
      <c r="BD117" s="44"/>
      <c r="BE117" s="44"/>
      <c r="BF117" s="49" t="s">
        <v>4882</v>
      </c>
      <c r="BG117" t="s">
        <v>4893</v>
      </c>
      <c r="BH117" s="40" t="s">
        <v>5050</v>
      </c>
      <c r="BI117" t="s">
        <v>39</v>
      </c>
      <c r="BJ117" t="str">
        <f>N117&amp;", "&amp;P117</f>
        <v>Alma-Ata Area, Alma-Ata Reserve, right Talgar</v>
      </c>
      <c r="BK117" t="str">
        <f>T117&amp;" N; "&amp;U117&amp;" E"</f>
        <v>43.224266 N; 77.29043 E</v>
      </c>
      <c r="BL117" t="s">
        <v>695</v>
      </c>
      <c r="BM117" s="85" t="s">
        <v>696</v>
      </c>
      <c r="BN117" t="s">
        <v>4895</v>
      </c>
      <c r="BO117">
        <f t="shared" si="23"/>
        <v>5000</v>
      </c>
      <c r="BP117" t="str">
        <f>IF(V117="original",H117,IF(V117="volunteer",C117,"Nekhaeva A.A."))</f>
        <v>Kim L.V.</v>
      </c>
      <c r="BQ117" t="str">
        <f>IF(V117="original",I117,IF(V117="volunteer",YEAR(A117)&amp;"-"&amp;IF(MONTH(A117)&lt;10,"0"&amp;MONTH(A117),MONTH(A117))&amp;"-"&amp;IF(DAY(A117)&lt;10,"0"&amp;DAY(A117),DAY(A117)),"__2025-05-15"))</f>
        <v>2025-05-05</v>
      </c>
      <c r="BR117"/>
      <c r="BS117"/>
      <c r="BT117" s="49" t="s">
        <v>4766</v>
      </c>
      <c r="BU117" t="s">
        <v>3631</v>
      </c>
      <c r="BV117" t="s">
        <v>3632</v>
      </c>
      <c r="BW117" t="s">
        <v>3633</v>
      </c>
      <c r="BX117" t="s">
        <v>3634</v>
      </c>
      <c r="BY117" s="44" t="s">
        <v>229</v>
      </c>
      <c r="BZ117" t="s">
        <v>686</v>
      </c>
      <c r="CA117" t="s">
        <v>3797</v>
      </c>
      <c r="CB117" s="44" t="s">
        <v>3797</v>
      </c>
      <c r="CC117" t="s">
        <v>3779</v>
      </c>
      <c r="CD117" t="s">
        <v>3797</v>
      </c>
      <c r="CE117" t="s">
        <v>3798</v>
      </c>
      <c r="CF117" t="s">
        <v>3630</v>
      </c>
      <c r="CG117"/>
      <c r="CH117" t="str">
        <f>H117</f>
        <v>Mikhailov K.G.</v>
      </c>
      <c r="CI117">
        <f t="shared" si="12"/>
        <v>1987</v>
      </c>
      <c r="CJ117"/>
    </row>
    <row r="118" spans="1:88" s="6" customFormat="1" x14ac:dyDescent="0.45">
      <c r="A118" s="5">
        <v>45782.575266203698</v>
      </c>
      <c r="B118" s="6">
        <v>412819044</v>
      </c>
      <c r="C118" s="6" t="s">
        <v>4897</v>
      </c>
      <c r="D118" s="6">
        <v>1</v>
      </c>
      <c r="E118" s="4" t="s">
        <v>65</v>
      </c>
      <c r="F118" s="6" t="s">
        <v>577</v>
      </c>
      <c r="G118" s="6">
        <v>4262</v>
      </c>
      <c r="H118" s="44" t="s">
        <v>597</v>
      </c>
      <c r="I118" s="6">
        <v>1987</v>
      </c>
      <c r="J118" s="6" t="s">
        <v>689</v>
      </c>
      <c r="K118" s="6" t="s">
        <v>690</v>
      </c>
      <c r="L118" s="6" t="s">
        <v>691</v>
      </c>
      <c r="M118" t="s">
        <v>39</v>
      </c>
      <c r="N118" s="6" t="s">
        <v>178</v>
      </c>
      <c r="P118" s="6" t="s">
        <v>699</v>
      </c>
      <c r="Q118" t="str">
        <f t="shared" si="13"/>
        <v>40 km from Alma-Ata along Karaganda road</v>
      </c>
      <c r="R118" s="84">
        <v>43.762358999999996</v>
      </c>
      <c r="S118" s="84">
        <v>76.437737999999996</v>
      </c>
      <c r="T118" s="6" t="s">
        <v>700</v>
      </c>
      <c r="U118" s="6" t="s">
        <v>701</v>
      </c>
      <c r="V118" s="6" t="s">
        <v>106</v>
      </c>
      <c r="X118" s="6">
        <v>2000</v>
      </c>
      <c r="Y118" s="6">
        <v>1984</v>
      </c>
      <c r="Z118" s="6">
        <v>11</v>
      </c>
      <c r="AA118" s="6">
        <v>16</v>
      </c>
      <c r="AE118" s="6" t="s">
        <v>702</v>
      </c>
      <c r="AF118" s="6" t="s">
        <v>597</v>
      </c>
      <c r="AG118" s="62" t="s">
        <v>574</v>
      </c>
      <c r="AH118" s="6" t="s">
        <v>229</v>
      </c>
      <c r="AI118" s="6" t="s">
        <v>686</v>
      </c>
      <c r="AJ118" s="6" t="s">
        <v>703</v>
      </c>
      <c r="AK118" s="6" t="b">
        <v>1</v>
      </c>
      <c r="AL118" s="6" t="b">
        <v>0</v>
      </c>
      <c r="AO118" s="49" t="s">
        <v>4952</v>
      </c>
      <c r="AP118" s="73"/>
      <c r="AQ118" s="49" t="s">
        <v>4951</v>
      </c>
      <c r="AR118" s="76" t="s">
        <v>5011</v>
      </c>
      <c r="AS118" s="73" t="s">
        <v>5012</v>
      </c>
      <c r="AT118" s="73">
        <f t="shared" si="14"/>
        <v>1</v>
      </c>
      <c r="AU118" s="112" t="s">
        <v>5384</v>
      </c>
      <c r="AV118" s="44" t="s">
        <v>5380</v>
      </c>
      <c r="AW118" t="s">
        <v>597</v>
      </c>
      <c r="AX118" s="112" t="s">
        <v>5333</v>
      </c>
      <c r="AY118" s="73" t="str">
        <f t="shared" si="15"/>
        <v>Mikhailov K.G. 1987. Contribution to the spider fauna of the genus Micaria Westring, 1851 of the USSR. I (Aranei, Gnaphosidae) // Spixiana. Bd.10. H.3. P.319–334</v>
      </c>
      <c r="AZ118" s="49" t="s">
        <v>4903</v>
      </c>
      <c r="BA118" s="58" t="str">
        <f>Y118&amp;"-"&amp;IF(Z118&lt;10,"0"&amp;Z118,Z118)&amp;"-"&amp;IF(AA118&lt;10,"0"&amp;AA118,AA118)</f>
        <v>1984-11-16</v>
      </c>
      <c r="BB118" s="44" t="str">
        <f>Y118&amp;IF(Z118&lt;&gt;0,"-"&amp;Z118,"")&amp;IF(AA118&lt;&gt;0,"-"&amp;AA118,"")&amp;IF(AB118&lt;&gt;0,"/"&amp;AB118,"")&amp;IF(AC118&lt;&gt;0,"-"&amp;AC118,"")&amp;IF(AD118&lt;&gt;0,"-"&amp;AD118,"")</f>
        <v>1984-11-16</v>
      </c>
      <c r="BC118" s="44" t="str">
        <f>AE118</f>
        <v>semidesert, under stones</v>
      </c>
      <c r="BD118" s="44"/>
      <c r="BE118" s="44"/>
      <c r="BF118" s="49" t="s">
        <v>4882</v>
      </c>
      <c r="BG118" t="s">
        <v>4893</v>
      </c>
      <c r="BH118" s="40" t="s">
        <v>5050</v>
      </c>
      <c r="BI118" t="s">
        <v>39</v>
      </c>
      <c r="BJ118" t="str">
        <f>N118&amp;", "&amp;P118</f>
        <v>Alma-Ata Area, 40 km from Alma-Ata along Karaganda road</v>
      </c>
      <c r="BK118" t="str">
        <f>T118&amp;" N; "&amp;U118&amp;" E"</f>
        <v>43.762359 N; 76.437738 E</v>
      </c>
      <c r="BL118" t="s">
        <v>700</v>
      </c>
      <c r="BM118" s="85" t="s">
        <v>701</v>
      </c>
      <c r="BN118" t="s">
        <v>4895</v>
      </c>
      <c r="BO118">
        <f t="shared" si="23"/>
        <v>2000</v>
      </c>
      <c r="BP118" t="str">
        <f>IF(V118="original",H118,IF(V118="volunteer",C118,"Nekhaeva A.A."))</f>
        <v>Kim L.V.</v>
      </c>
      <c r="BQ118" t="str">
        <f>IF(V118="original",I118,IF(V118="volunteer",YEAR(A118)&amp;"-"&amp;IF(MONTH(A118)&lt;10,"0"&amp;MONTH(A118),MONTH(A118))&amp;"-"&amp;IF(DAY(A118)&lt;10,"0"&amp;DAY(A118),DAY(A118)),"__2025-05-15"))</f>
        <v>2025-05-05</v>
      </c>
      <c r="BR118"/>
      <c r="BS118"/>
      <c r="BT118" s="49" t="s">
        <v>4766</v>
      </c>
      <c r="BU118" t="s">
        <v>3631</v>
      </c>
      <c r="BV118" t="s">
        <v>3632</v>
      </c>
      <c r="BW118" t="s">
        <v>3633</v>
      </c>
      <c r="BX118" t="s">
        <v>3634</v>
      </c>
      <c r="BY118" s="44" t="s">
        <v>229</v>
      </c>
      <c r="BZ118" t="s">
        <v>686</v>
      </c>
      <c r="CA118" t="s">
        <v>3799</v>
      </c>
      <c r="CB118" s="44" t="s">
        <v>3799</v>
      </c>
      <c r="CC118" t="s">
        <v>4783</v>
      </c>
      <c r="CD118" t="s">
        <v>3799</v>
      </c>
      <c r="CE118" t="s">
        <v>4784</v>
      </c>
      <c r="CF118" t="s">
        <v>3630</v>
      </c>
      <c r="CG118"/>
      <c r="CH118" t="str">
        <f>H118</f>
        <v>Mikhailov K.G.</v>
      </c>
      <c r="CI118">
        <f t="shared" si="12"/>
        <v>1987</v>
      </c>
      <c r="CJ118"/>
    </row>
    <row r="119" spans="1:88" s="6" customFormat="1" x14ac:dyDescent="0.45">
      <c r="A119" s="5">
        <v>45782.571898148148</v>
      </c>
      <c r="B119" s="6">
        <v>412819044</v>
      </c>
      <c r="C119" s="6" t="s">
        <v>4897</v>
      </c>
      <c r="E119" s="4"/>
      <c r="F119" s="6" t="s">
        <v>568</v>
      </c>
      <c r="G119" s="6">
        <v>4262</v>
      </c>
      <c r="H119" s="44" t="s">
        <v>597</v>
      </c>
      <c r="I119" s="6">
        <v>1987</v>
      </c>
      <c r="J119" s="6" t="s">
        <v>689</v>
      </c>
      <c r="K119" s="6" t="s">
        <v>690</v>
      </c>
      <c r="L119" s="6" t="s">
        <v>691</v>
      </c>
      <c r="M119" t="s">
        <v>39</v>
      </c>
      <c r="N119" s="6" t="s">
        <v>178</v>
      </c>
      <c r="Q119" t="str">
        <f t="shared" si="13"/>
        <v/>
      </c>
      <c r="R119" s="84"/>
      <c r="S119" s="84"/>
      <c r="V119" s="6" t="s">
        <v>119</v>
      </c>
      <c r="Y119" s="6">
        <v>1979</v>
      </c>
      <c r="AF119" s="6" t="s">
        <v>648</v>
      </c>
      <c r="AG119" s="67" t="s">
        <v>649</v>
      </c>
      <c r="AH119" s="6" t="s">
        <v>229</v>
      </c>
      <c r="AI119" s="6" t="s">
        <v>686</v>
      </c>
      <c r="AJ119" s="6" t="s">
        <v>704</v>
      </c>
      <c r="AK119" s="6" t="b">
        <v>1</v>
      </c>
      <c r="AL119" s="6" t="b">
        <v>0</v>
      </c>
      <c r="AO119" s="49" t="s">
        <v>4952</v>
      </c>
      <c r="AP119" s="73" t="s">
        <v>4968</v>
      </c>
      <c r="AQ119" s="49" t="s">
        <v>4951</v>
      </c>
      <c r="AR119" s="76" t="s">
        <v>5011</v>
      </c>
      <c r="AS119" s="73" t="s">
        <v>5012</v>
      </c>
      <c r="AT119" s="73">
        <f t="shared" si="14"/>
        <v>0</v>
      </c>
      <c r="AU119" s="44"/>
      <c r="AV119" s="44"/>
      <c r="AW119" t="s">
        <v>648</v>
      </c>
      <c r="AX119" s="112" t="s">
        <v>5332</v>
      </c>
      <c r="AY119" s="73" t="str">
        <f t="shared" si="15"/>
        <v>Mikhailov K.G. 1987. Contribution to the spider fauna of the genus Micaria Westring, 1851 of the USSR. I (Aranei, Gnaphosidae) // Spixiana. Bd.10. H.3. P.319–334</v>
      </c>
      <c r="AZ119" s="49" t="s">
        <v>4903</v>
      </c>
      <c r="BA119" s="44">
        <f>Y119</f>
        <v>1979</v>
      </c>
      <c r="BB119" s="44" t="str">
        <f>Y119&amp;IF(Z119&lt;&gt;0,"-"&amp;Z119,"")&amp;IF(AA119&lt;&gt;0,"-"&amp;AA119,"")&amp;IF(AB119&lt;&gt;0,"/"&amp;AB119,"")&amp;IF(AC119&lt;&gt;0,"-"&amp;AC119,"")&amp;IF(AD119&lt;&gt;0,"-"&amp;AD119,"")</f>
        <v>1979</v>
      </c>
      <c r="BC119" s="44"/>
      <c r="BD119" s="44"/>
      <c r="BE119" s="44"/>
      <c r="BF119" s="49" t="s">
        <v>4882</v>
      </c>
      <c r="BG119" t="s">
        <v>4893</v>
      </c>
      <c r="BH119" s="40" t="s">
        <v>5050</v>
      </c>
      <c r="BI119" t="s">
        <v>39</v>
      </c>
      <c r="BJ119" t="str">
        <f t="shared" ref="BJ119:BJ123" si="25">N119</f>
        <v>Alma-Ata Area</v>
      </c>
      <c r="BK119"/>
      <c r="BL119"/>
      <c r="BM119" s="85"/>
      <c r="BN119"/>
      <c r="BO119"/>
      <c r="BP119"/>
      <c r="BQ119"/>
      <c r="BR119"/>
      <c r="BS119"/>
      <c r="BT119" s="49" t="s">
        <v>4766</v>
      </c>
      <c r="BU119" t="s">
        <v>3631</v>
      </c>
      <c r="BV119" t="s">
        <v>3632</v>
      </c>
      <c r="BW119" t="s">
        <v>3633</v>
      </c>
      <c r="BX119" t="s">
        <v>3634</v>
      </c>
      <c r="BY119" s="44" t="s">
        <v>229</v>
      </c>
      <c r="BZ119" t="s">
        <v>686</v>
      </c>
      <c r="CA119" t="s">
        <v>3802</v>
      </c>
      <c r="CB119" s="44" t="s">
        <v>3802</v>
      </c>
      <c r="CC119" t="s">
        <v>4823</v>
      </c>
      <c r="CD119" t="s">
        <v>3802</v>
      </c>
      <c r="CE119" t="s">
        <v>3803</v>
      </c>
      <c r="CF119" t="s">
        <v>3630</v>
      </c>
      <c r="CG119"/>
      <c r="CH119" t="str">
        <f>H119</f>
        <v>Mikhailov K.G.</v>
      </c>
      <c r="CI119">
        <f t="shared" si="12"/>
        <v>1987</v>
      </c>
      <c r="CJ119"/>
    </row>
    <row r="120" spans="1:88" s="6" customFormat="1" x14ac:dyDescent="0.45">
      <c r="A120" s="5">
        <v>45782.571516203709</v>
      </c>
      <c r="B120" s="6">
        <v>412819044</v>
      </c>
      <c r="C120" s="6" t="s">
        <v>4897</v>
      </c>
      <c r="E120" s="4"/>
      <c r="F120" s="6" t="s">
        <v>568</v>
      </c>
      <c r="G120" s="6">
        <v>4262</v>
      </c>
      <c r="H120" s="44" t="s">
        <v>597</v>
      </c>
      <c r="I120" s="6">
        <v>1987</v>
      </c>
      <c r="J120" s="6" t="s">
        <v>689</v>
      </c>
      <c r="K120" s="6" t="s">
        <v>690</v>
      </c>
      <c r="L120" s="6" t="s">
        <v>691</v>
      </c>
      <c r="M120" t="s">
        <v>39</v>
      </c>
      <c r="N120" s="6" t="s">
        <v>178</v>
      </c>
      <c r="Q120" t="str">
        <f t="shared" si="13"/>
        <v/>
      </c>
      <c r="R120" s="84"/>
      <c r="S120" s="84"/>
      <c r="V120" s="6" t="s">
        <v>119</v>
      </c>
      <c r="Y120" s="6">
        <v>1937</v>
      </c>
      <c r="AF120" s="6" t="s">
        <v>658</v>
      </c>
      <c r="AG120" s="67" t="s">
        <v>705</v>
      </c>
      <c r="AH120" s="6" t="s">
        <v>229</v>
      </c>
      <c r="AI120" s="6" t="s">
        <v>686</v>
      </c>
      <c r="AJ120" s="6" t="s">
        <v>704</v>
      </c>
      <c r="AK120" s="6" t="b">
        <v>1</v>
      </c>
      <c r="AL120" s="6" t="b">
        <v>0</v>
      </c>
      <c r="AO120" s="49" t="s">
        <v>4952</v>
      </c>
      <c r="AP120" s="73" t="s">
        <v>4965</v>
      </c>
      <c r="AQ120" s="49" t="s">
        <v>4951</v>
      </c>
      <c r="AR120" s="76" t="s">
        <v>5011</v>
      </c>
      <c r="AS120" s="73" t="s">
        <v>5012</v>
      </c>
      <c r="AT120" s="73">
        <f t="shared" si="14"/>
        <v>0</v>
      </c>
      <c r="AU120" s="44"/>
      <c r="AV120" s="44"/>
      <c r="AW120" t="s">
        <v>658</v>
      </c>
      <c r="AX120" s="112" t="s">
        <v>5332</v>
      </c>
      <c r="AY120" s="73" t="str">
        <f t="shared" si="15"/>
        <v>Mikhailov K.G. 1987. Contribution to the spider fauna of the genus Micaria Westring, 1851 of the USSR. I (Aranei, Gnaphosidae) // Spixiana. Bd.10. H.3. P.319–334</v>
      </c>
      <c r="AZ120" s="49" t="s">
        <v>4903</v>
      </c>
      <c r="BA120" s="44">
        <f>Y120</f>
        <v>1937</v>
      </c>
      <c r="BB120" s="44" t="str">
        <f>Y120&amp;IF(Z120&lt;&gt;0,"-"&amp;Z120,"")&amp;IF(AA120&lt;&gt;0,"-"&amp;AA120,"")&amp;IF(AB120&lt;&gt;0,"/"&amp;AB120,"")&amp;IF(AC120&lt;&gt;0,"-"&amp;AC120,"")&amp;IF(AD120&lt;&gt;0,"-"&amp;AD120,"")</f>
        <v>1937</v>
      </c>
      <c r="BC120" s="44"/>
      <c r="BD120" s="44"/>
      <c r="BE120" s="44"/>
      <c r="BF120" s="49" t="s">
        <v>4882</v>
      </c>
      <c r="BG120" t="s">
        <v>4893</v>
      </c>
      <c r="BH120" s="40" t="s">
        <v>5050</v>
      </c>
      <c r="BI120" t="s">
        <v>39</v>
      </c>
      <c r="BJ120" t="str">
        <f t="shared" si="25"/>
        <v>Alma-Ata Area</v>
      </c>
      <c r="BK120"/>
      <c r="BL120"/>
      <c r="BM120" s="85"/>
      <c r="BN120"/>
      <c r="BO120"/>
      <c r="BP120"/>
      <c r="BQ120"/>
      <c r="BR120"/>
      <c r="BS120"/>
      <c r="BT120" s="49" t="s">
        <v>4766</v>
      </c>
      <c r="BU120" t="s">
        <v>3631</v>
      </c>
      <c r="BV120" t="s">
        <v>3632</v>
      </c>
      <c r="BW120" t="s">
        <v>3633</v>
      </c>
      <c r="BX120" t="s">
        <v>3634</v>
      </c>
      <c r="BY120" s="44" t="s">
        <v>229</v>
      </c>
      <c r="BZ120" t="s">
        <v>686</v>
      </c>
      <c r="CA120" t="s">
        <v>3802</v>
      </c>
      <c r="CB120" s="44" t="s">
        <v>3802</v>
      </c>
      <c r="CC120" t="s">
        <v>4823</v>
      </c>
      <c r="CD120" t="s">
        <v>3802</v>
      </c>
      <c r="CE120" t="s">
        <v>3803</v>
      </c>
      <c r="CF120" t="s">
        <v>3630</v>
      </c>
      <c r="CG120"/>
      <c r="CH120" t="str">
        <f>H120</f>
        <v>Mikhailov K.G.</v>
      </c>
      <c r="CI120">
        <f t="shared" si="12"/>
        <v>1987</v>
      </c>
      <c r="CJ120"/>
    </row>
    <row r="121" spans="1:88" s="6" customFormat="1" x14ac:dyDescent="0.45">
      <c r="A121" s="5">
        <v>45782.570393518523</v>
      </c>
      <c r="B121" s="6">
        <v>412819044</v>
      </c>
      <c r="C121" s="6" t="s">
        <v>4897</v>
      </c>
      <c r="E121" s="4"/>
      <c r="F121" s="6" t="s">
        <v>568</v>
      </c>
      <c r="G121" s="6">
        <v>4262</v>
      </c>
      <c r="H121" s="44" t="s">
        <v>597</v>
      </c>
      <c r="I121" s="6">
        <v>1987</v>
      </c>
      <c r="J121" s="6" t="s">
        <v>689</v>
      </c>
      <c r="K121" s="6" t="s">
        <v>690</v>
      </c>
      <c r="L121" s="6" t="s">
        <v>691</v>
      </c>
      <c r="M121" t="s">
        <v>39</v>
      </c>
      <c r="N121" s="6" t="s">
        <v>178</v>
      </c>
      <c r="Q121" t="str">
        <f t="shared" si="13"/>
        <v/>
      </c>
      <c r="R121" s="84"/>
      <c r="S121" s="84"/>
      <c r="V121" s="6" t="s">
        <v>119</v>
      </c>
      <c r="Y121" s="6">
        <v>1979</v>
      </c>
      <c r="AF121" s="6" t="s">
        <v>648</v>
      </c>
      <c r="AG121" s="67" t="s">
        <v>706</v>
      </c>
      <c r="AH121" s="6" t="s">
        <v>229</v>
      </c>
      <c r="AI121" s="6" t="s">
        <v>686</v>
      </c>
      <c r="AJ121" s="6" t="s">
        <v>707</v>
      </c>
      <c r="AK121" s="6" t="b">
        <v>1</v>
      </c>
      <c r="AL121" s="6" t="b">
        <v>0</v>
      </c>
      <c r="AO121" s="49" t="s">
        <v>4952</v>
      </c>
      <c r="AP121" s="73" t="s">
        <v>4968</v>
      </c>
      <c r="AQ121" s="49" t="s">
        <v>4951</v>
      </c>
      <c r="AR121" s="76" t="s">
        <v>5011</v>
      </c>
      <c r="AS121" s="73" t="s">
        <v>5012</v>
      </c>
      <c r="AT121" s="73">
        <f t="shared" si="14"/>
        <v>0</v>
      </c>
      <c r="AU121" s="44"/>
      <c r="AV121" s="44"/>
      <c r="AW121" t="s">
        <v>648</v>
      </c>
      <c r="AX121" s="112" t="s">
        <v>5332</v>
      </c>
      <c r="AY121" s="73" t="str">
        <f t="shared" si="15"/>
        <v>Mikhailov K.G. 1987. Contribution to the spider fauna of the genus Micaria Westring, 1851 of the USSR. I (Aranei, Gnaphosidae) // Spixiana. Bd.10. H.3. P.319–334</v>
      </c>
      <c r="AZ121" s="49" t="s">
        <v>4903</v>
      </c>
      <c r="BA121" s="44">
        <f>Y121</f>
        <v>1979</v>
      </c>
      <c r="BB121" s="44" t="str">
        <f>Y121&amp;IF(Z121&lt;&gt;0,"-"&amp;Z121,"")&amp;IF(AA121&lt;&gt;0,"-"&amp;AA121,"")&amp;IF(AB121&lt;&gt;0,"/"&amp;AB121,"")&amp;IF(AC121&lt;&gt;0,"-"&amp;AC121,"")&amp;IF(AD121&lt;&gt;0,"-"&amp;AD121,"")</f>
        <v>1979</v>
      </c>
      <c r="BC121" s="44"/>
      <c r="BD121" s="44"/>
      <c r="BE121" s="44"/>
      <c r="BF121" s="49" t="s">
        <v>4882</v>
      </c>
      <c r="BG121" t="s">
        <v>4893</v>
      </c>
      <c r="BH121" s="40" t="s">
        <v>5050</v>
      </c>
      <c r="BI121" t="s">
        <v>39</v>
      </c>
      <c r="BJ121" t="str">
        <f t="shared" si="25"/>
        <v>Alma-Ata Area</v>
      </c>
      <c r="BK121"/>
      <c r="BL121"/>
      <c r="BM121" s="85"/>
      <c r="BN121"/>
      <c r="BO121"/>
      <c r="BP121"/>
      <c r="BQ121"/>
      <c r="BR121"/>
      <c r="BS121"/>
      <c r="BT121" s="49" t="s">
        <v>4766</v>
      </c>
      <c r="BU121" t="s">
        <v>3631</v>
      </c>
      <c r="BV121" t="s">
        <v>3632</v>
      </c>
      <c r="BW121" t="s">
        <v>3633</v>
      </c>
      <c r="BX121" t="s">
        <v>3634</v>
      </c>
      <c r="BY121" s="44" t="s">
        <v>229</v>
      </c>
      <c r="BZ121" t="s">
        <v>686</v>
      </c>
      <c r="CA121" t="s">
        <v>3804</v>
      </c>
      <c r="CB121" s="44" t="s">
        <v>3804</v>
      </c>
      <c r="CC121" t="s">
        <v>4835</v>
      </c>
      <c r="CD121" t="s">
        <v>3804</v>
      </c>
      <c r="CE121" t="s">
        <v>3805</v>
      </c>
      <c r="CF121" t="s">
        <v>3630</v>
      </c>
      <c r="CG121"/>
      <c r="CH121" t="str">
        <f>H121</f>
        <v>Mikhailov K.G.</v>
      </c>
      <c r="CI121">
        <f t="shared" si="12"/>
        <v>1987</v>
      </c>
      <c r="CJ121"/>
    </row>
    <row r="122" spans="1:88" s="6" customFormat="1" x14ac:dyDescent="0.45">
      <c r="A122" s="5">
        <v>45782.569930555561</v>
      </c>
      <c r="B122" s="6">
        <v>412819044</v>
      </c>
      <c r="C122" s="6" t="s">
        <v>4897</v>
      </c>
      <c r="E122" s="4"/>
      <c r="F122" s="6" t="s">
        <v>568</v>
      </c>
      <c r="G122" s="6">
        <v>4262</v>
      </c>
      <c r="H122" s="44" t="s">
        <v>597</v>
      </c>
      <c r="I122" s="6">
        <v>1987</v>
      </c>
      <c r="J122" s="6" t="s">
        <v>689</v>
      </c>
      <c r="K122" s="6" t="s">
        <v>690</v>
      </c>
      <c r="L122" s="6" t="s">
        <v>691</v>
      </c>
      <c r="M122" t="s">
        <v>39</v>
      </c>
      <c r="N122" s="6" t="s">
        <v>178</v>
      </c>
      <c r="Q122" t="str">
        <f t="shared" si="13"/>
        <v/>
      </c>
      <c r="R122" s="84"/>
      <c r="S122" s="84"/>
      <c r="V122" s="6" t="s">
        <v>119</v>
      </c>
      <c r="Y122" s="6">
        <v>1937</v>
      </c>
      <c r="AF122" s="6" t="s">
        <v>658</v>
      </c>
      <c r="AG122" s="67" t="s">
        <v>708</v>
      </c>
      <c r="AH122" s="6" t="s">
        <v>229</v>
      </c>
      <c r="AI122" s="6" t="s">
        <v>686</v>
      </c>
      <c r="AJ122" s="6" t="s">
        <v>707</v>
      </c>
      <c r="AK122" s="6" t="b">
        <v>1</v>
      </c>
      <c r="AL122" s="6" t="b">
        <v>0</v>
      </c>
      <c r="AO122" s="49" t="s">
        <v>4952</v>
      </c>
      <c r="AP122" s="73" t="s">
        <v>4965</v>
      </c>
      <c r="AQ122" s="49" t="s">
        <v>4951</v>
      </c>
      <c r="AR122" s="76" t="s">
        <v>5011</v>
      </c>
      <c r="AS122" s="73" t="s">
        <v>5012</v>
      </c>
      <c r="AT122" s="73">
        <f t="shared" si="14"/>
        <v>0</v>
      </c>
      <c r="AU122" s="44"/>
      <c r="AV122" s="44"/>
      <c r="AW122" t="s">
        <v>658</v>
      </c>
      <c r="AX122" s="112" t="s">
        <v>5332</v>
      </c>
      <c r="AY122" s="73" t="str">
        <f t="shared" si="15"/>
        <v>Mikhailov K.G. 1987. Contribution to the spider fauna of the genus Micaria Westring, 1851 of the USSR. I (Aranei, Gnaphosidae) // Spixiana. Bd.10. H.3. P.319–334</v>
      </c>
      <c r="AZ122" s="49" t="s">
        <v>4903</v>
      </c>
      <c r="BA122" s="44">
        <f>Y122</f>
        <v>1937</v>
      </c>
      <c r="BB122" s="44" t="str">
        <f>Y122&amp;IF(Z122&lt;&gt;0,"-"&amp;Z122,"")&amp;IF(AA122&lt;&gt;0,"-"&amp;AA122,"")&amp;IF(AB122&lt;&gt;0,"/"&amp;AB122,"")&amp;IF(AC122&lt;&gt;0,"-"&amp;AC122,"")&amp;IF(AD122&lt;&gt;0,"-"&amp;AD122,"")</f>
        <v>1937</v>
      </c>
      <c r="BC122" s="44"/>
      <c r="BD122" s="44"/>
      <c r="BE122" s="44"/>
      <c r="BF122" s="49" t="s">
        <v>4882</v>
      </c>
      <c r="BG122" t="s">
        <v>4893</v>
      </c>
      <c r="BH122" s="40" t="s">
        <v>5050</v>
      </c>
      <c r="BI122" t="s">
        <v>39</v>
      </c>
      <c r="BJ122" t="str">
        <f t="shared" si="25"/>
        <v>Alma-Ata Area</v>
      </c>
      <c r="BK122"/>
      <c r="BL122"/>
      <c r="BM122" s="85"/>
      <c r="BN122"/>
      <c r="BO122"/>
      <c r="BP122"/>
      <c r="BQ122"/>
      <c r="BR122"/>
      <c r="BS122"/>
      <c r="BT122" s="49" t="s">
        <v>4766</v>
      </c>
      <c r="BU122" t="s">
        <v>3631</v>
      </c>
      <c r="BV122" t="s">
        <v>3632</v>
      </c>
      <c r="BW122" t="s">
        <v>3633</v>
      </c>
      <c r="BX122" t="s">
        <v>3634</v>
      </c>
      <c r="BY122" s="44" t="s">
        <v>229</v>
      </c>
      <c r="BZ122" t="s">
        <v>686</v>
      </c>
      <c r="CA122" t="s">
        <v>3804</v>
      </c>
      <c r="CB122" s="44" t="s">
        <v>3804</v>
      </c>
      <c r="CC122" t="s">
        <v>4835</v>
      </c>
      <c r="CD122" t="s">
        <v>3804</v>
      </c>
      <c r="CE122" t="s">
        <v>3805</v>
      </c>
      <c r="CF122" t="s">
        <v>3630</v>
      </c>
      <c r="CG122"/>
      <c r="CH122" t="str">
        <f>H122</f>
        <v>Mikhailov K.G.</v>
      </c>
      <c r="CI122">
        <f t="shared" si="12"/>
        <v>1987</v>
      </c>
      <c r="CJ122"/>
    </row>
    <row r="123" spans="1:88" s="6" customFormat="1" x14ac:dyDescent="0.45">
      <c r="A123" s="5">
        <v>45782.567083333328</v>
      </c>
      <c r="B123" s="6">
        <v>412819044</v>
      </c>
      <c r="C123" s="6" t="s">
        <v>4897</v>
      </c>
      <c r="E123" s="4"/>
      <c r="F123" s="6" t="s">
        <v>568</v>
      </c>
      <c r="G123" s="6">
        <v>4262</v>
      </c>
      <c r="H123" s="44" t="s">
        <v>597</v>
      </c>
      <c r="I123" s="6">
        <v>1987</v>
      </c>
      <c r="J123" s="6" t="s">
        <v>689</v>
      </c>
      <c r="K123" s="6" t="s">
        <v>690</v>
      </c>
      <c r="L123" s="6" t="s">
        <v>691</v>
      </c>
      <c r="M123" t="s">
        <v>39</v>
      </c>
      <c r="N123" s="6" t="s">
        <v>623</v>
      </c>
      <c r="Q123" t="str">
        <f t="shared" si="13"/>
        <v/>
      </c>
      <c r="R123" s="84"/>
      <c r="S123" s="84"/>
      <c r="V123" s="6" t="s">
        <v>119</v>
      </c>
      <c r="Y123" s="6">
        <v>1970</v>
      </c>
      <c r="AB123" s="6">
        <v>1979</v>
      </c>
      <c r="AF123" s="6" t="s">
        <v>662</v>
      </c>
      <c r="AG123" s="74" t="s">
        <v>709</v>
      </c>
      <c r="AH123" s="6" t="s">
        <v>229</v>
      </c>
      <c r="AI123" s="6" t="s">
        <v>686</v>
      </c>
      <c r="AJ123" s="6" t="s">
        <v>710</v>
      </c>
      <c r="AK123" s="6" t="b">
        <v>1</v>
      </c>
      <c r="AL123" s="6" t="b">
        <v>0</v>
      </c>
      <c r="AO123" s="49" t="s">
        <v>4952</v>
      </c>
      <c r="AP123" s="73" t="s">
        <v>4969</v>
      </c>
      <c r="AQ123" s="49" t="s">
        <v>4951</v>
      </c>
      <c r="AR123" s="76" t="s">
        <v>5011</v>
      </c>
      <c r="AS123" s="73" t="s">
        <v>5012</v>
      </c>
      <c r="AT123" s="73">
        <f t="shared" si="14"/>
        <v>0</v>
      </c>
      <c r="AU123" s="44"/>
      <c r="AV123" s="44"/>
      <c r="AW123" t="s">
        <v>662</v>
      </c>
      <c r="AX123" s="112" t="s">
        <v>5332</v>
      </c>
      <c r="AY123" s="73" t="str">
        <f t="shared" si="15"/>
        <v>Mikhailov K.G. 1987. Contribution to the spider fauna of the genus Micaria Westring, 1851 of the USSR. I (Aranei, Gnaphosidae) // Spixiana. Bd.10. H.3. P.319–334</v>
      </c>
      <c r="AZ123" s="49" t="s">
        <v>4903</v>
      </c>
      <c r="BA123" s="44" t="str">
        <f>Y123&amp;"/"&amp;AB123</f>
        <v>1970/1979</v>
      </c>
      <c r="BB123" s="44" t="str">
        <f>Y123&amp;IF(Z123&lt;&gt;0,"-"&amp;Z123,"")&amp;IF(AA123&lt;&gt;0,"-"&amp;AA123,"")&amp;IF(AB123&lt;&gt;0,"/"&amp;AB123,"")&amp;IF(AC123&lt;&gt;0,"-"&amp;AC123,"")&amp;IF(AD123&lt;&gt;0,"-"&amp;AD123,"")</f>
        <v>1970/1979</v>
      </c>
      <c r="BC123" s="44"/>
      <c r="BD123" s="44"/>
      <c r="BE123" s="44"/>
      <c r="BF123" s="49" t="s">
        <v>4882</v>
      </c>
      <c r="BG123" t="s">
        <v>4893</v>
      </c>
      <c r="BH123" s="40" t="s">
        <v>5050</v>
      </c>
      <c r="BI123" t="s">
        <v>39</v>
      </c>
      <c r="BJ123" t="str">
        <f t="shared" si="25"/>
        <v>East-Kazakhstan Area</v>
      </c>
      <c r="BK123"/>
      <c r="BL123"/>
      <c r="BM123" s="85"/>
      <c r="BN123"/>
      <c r="BO123"/>
      <c r="BP123"/>
      <c r="BQ123"/>
      <c r="BR123"/>
      <c r="BS123"/>
      <c r="BT123" s="49" t="s">
        <v>4766</v>
      </c>
      <c r="BU123" t="s">
        <v>3631</v>
      </c>
      <c r="BV123" t="s">
        <v>3632</v>
      </c>
      <c r="BW123" t="s">
        <v>3633</v>
      </c>
      <c r="BX123" t="s">
        <v>3634</v>
      </c>
      <c r="BY123" s="44" t="s">
        <v>229</v>
      </c>
      <c r="BZ123" t="s">
        <v>686</v>
      </c>
      <c r="CA123" t="s">
        <v>3806</v>
      </c>
      <c r="CB123" s="44" t="s">
        <v>3806</v>
      </c>
      <c r="CC123" t="s">
        <v>4823</v>
      </c>
      <c r="CD123" t="s">
        <v>3806</v>
      </c>
      <c r="CE123" t="s">
        <v>3807</v>
      </c>
      <c r="CF123" t="s">
        <v>3630</v>
      </c>
      <c r="CG123"/>
      <c r="CH123" t="str">
        <f>H123</f>
        <v>Mikhailov K.G.</v>
      </c>
      <c r="CI123">
        <f t="shared" si="12"/>
        <v>1987</v>
      </c>
      <c r="CJ123"/>
    </row>
    <row r="124" spans="1:88" s="6" customFormat="1" x14ac:dyDescent="0.45">
      <c r="A124" s="5">
        <v>45782.565567129634</v>
      </c>
      <c r="B124" s="6">
        <v>412819044</v>
      </c>
      <c r="C124" s="6" t="s">
        <v>4897</v>
      </c>
      <c r="E124" s="4"/>
      <c r="F124" s="6" t="s">
        <v>568</v>
      </c>
      <c r="G124" s="6">
        <v>4262</v>
      </c>
      <c r="H124" s="44" t="s">
        <v>597</v>
      </c>
      <c r="I124" s="6">
        <v>1987</v>
      </c>
      <c r="J124" s="6" t="s">
        <v>689</v>
      </c>
      <c r="K124" s="6" t="s">
        <v>690</v>
      </c>
      <c r="L124" s="6" t="s">
        <v>691</v>
      </c>
      <c r="M124" t="s">
        <v>39</v>
      </c>
      <c r="N124" s="6" t="s">
        <v>178</v>
      </c>
      <c r="Q124" t="str">
        <f t="shared" si="13"/>
        <v/>
      </c>
      <c r="R124" s="84"/>
      <c r="S124" s="84"/>
      <c r="V124" s="6" t="s">
        <v>119</v>
      </c>
      <c r="Y124" s="6">
        <v>1979</v>
      </c>
      <c r="AF124" s="6" t="s">
        <v>648</v>
      </c>
      <c r="AG124" s="67" t="s">
        <v>711</v>
      </c>
      <c r="AH124" s="6" t="s">
        <v>229</v>
      </c>
      <c r="AI124" s="6" t="s">
        <v>686</v>
      </c>
      <c r="AJ124" s="6" t="s">
        <v>710</v>
      </c>
      <c r="AK124" s="6" t="b">
        <v>1</v>
      </c>
      <c r="AL124" s="6" t="b">
        <v>0</v>
      </c>
      <c r="AO124" s="49" t="s">
        <v>4952</v>
      </c>
      <c r="AP124" s="73" t="s">
        <v>4968</v>
      </c>
      <c r="AQ124" s="49" t="s">
        <v>4951</v>
      </c>
      <c r="AR124" s="76" t="s">
        <v>5011</v>
      </c>
      <c r="AS124" s="73" t="s">
        <v>5012</v>
      </c>
      <c r="AT124" s="73">
        <f t="shared" si="14"/>
        <v>0</v>
      </c>
      <c r="AU124" s="44"/>
      <c r="AV124" s="44"/>
      <c r="AW124" t="s">
        <v>648</v>
      </c>
      <c r="AX124" s="112" t="s">
        <v>5332</v>
      </c>
      <c r="AY124" s="73" t="str">
        <f t="shared" si="15"/>
        <v>Mikhailov K.G. 1987. Contribution to the spider fauna of the genus Micaria Westring, 1851 of the USSR. I (Aranei, Gnaphosidae) // Spixiana. Bd.10. H.3. P.319–334</v>
      </c>
      <c r="AZ124" s="49" t="s">
        <v>4903</v>
      </c>
      <c r="BA124" s="44">
        <f>Y124</f>
        <v>1979</v>
      </c>
      <c r="BB124" s="44" t="str">
        <f>Y124&amp;IF(Z124&lt;&gt;0,"-"&amp;Z124,"")&amp;IF(AA124&lt;&gt;0,"-"&amp;AA124,"")&amp;IF(AB124&lt;&gt;0,"/"&amp;AB124,"")&amp;IF(AC124&lt;&gt;0,"-"&amp;AC124,"")&amp;IF(AD124&lt;&gt;0,"-"&amp;AD124,"")</f>
        <v>1979</v>
      </c>
      <c r="BC124" s="44"/>
      <c r="BD124" s="44"/>
      <c r="BE124" s="44"/>
      <c r="BF124" s="49" t="s">
        <v>4882</v>
      </c>
      <c r="BG124" t="s">
        <v>4893</v>
      </c>
      <c r="BH124" s="40" t="s">
        <v>5050</v>
      </c>
      <c r="BI124" t="s">
        <v>39</v>
      </c>
      <c r="BJ124" t="str">
        <f>N124</f>
        <v>Alma-Ata Area</v>
      </c>
      <c r="BK124"/>
      <c r="BL124"/>
      <c r="BM124" s="85"/>
      <c r="BN124"/>
      <c r="BO124"/>
      <c r="BP124"/>
      <c r="BQ124"/>
      <c r="BR124"/>
      <c r="BS124"/>
      <c r="BT124" s="49" t="s">
        <v>4766</v>
      </c>
      <c r="BU124" t="s">
        <v>3631</v>
      </c>
      <c r="BV124" t="s">
        <v>3632</v>
      </c>
      <c r="BW124" t="s">
        <v>3633</v>
      </c>
      <c r="BX124" t="s">
        <v>3634</v>
      </c>
      <c r="BY124" s="44" t="s">
        <v>229</v>
      </c>
      <c r="BZ124" t="s">
        <v>686</v>
      </c>
      <c r="CA124" t="s">
        <v>3806</v>
      </c>
      <c r="CB124" s="44" t="s">
        <v>3806</v>
      </c>
      <c r="CC124" t="s">
        <v>4823</v>
      </c>
      <c r="CD124" t="s">
        <v>3806</v>
      </c>
      <c r="CE124" t="s">
        <v>3807</v>
      </c>
      <c r="CF124" t="s">
        <v>3630</v>
      </c>
      <c r="CG124"/>
      <c r="CH124" t="str">
        <f>H124</f>
        <v>Mikhailov K.G.</v>
      </c>
      <c r="CI124">
        <f t="shared" si="12"/>
        <v>1987</v>
      </c>
      <c r="CJ124"/>
    </row>
    <row r="125" spans="1:88" s="6" customFormat="1" x14ac:dyDescent="0.45">
      <c r="A125" s="5">
        <v>45782.560752314806</v>
      </c>
      <c r="B125" s="6">
        <v>412819044</v>
      </c>
      <c r="C125" s="6" t="s">
        <v>4897</v>
      </c>
      <c r="D125" s="6">
        <v>1</v>
      </c>
      <c r="E125" s="4" t="s">
        <v>65</v>
      </c>
      <c r="F125" s="6" t="s">
        <v>577</v>
      </c>
      <c r="G125" s="6">
        <v>3378</v>
      </c>
      <c r="H125" s="44" t="s">
        <v>717</v>
      </c>
      <c r="I125" s="6">
        <v>1994</v>
      </c>
      <c r="J125" s="6" t="s">
        <v>720</v>
      </c>
      <c r="K125" s="6" t="s">
        <v>721</v>
      </c>
      <c r="L125" s="6" t="s">
        <v>722</v>
      </c>
      <c r="M125" s="6" t="s">
        <v>712</v>
      </c>
      <c r="N125" s="6" t="s">
        <v>713</v>
      </c>
      <c r="O125" s="6" t="s">
        <v>714</v>
      </c>
      <c r="P125" s="6" t="s">
        <v>715</v>
      </c>
      <c r="Q125" t="str">
        <f t="shared" si="13"/>
        <v>Ui River</v>
      </c>
      <c r="R125" s="84"/>
      <c r="S125" s="84"/>
      <c r="V125" s="6" t="s">
        <v>119</v>
      </c>
      <c r="Y125" s="6">
        <v>1989</v>
      </c>
      <c r="Z125" s="6">
        <v>6</v>
      </c>
      <c r="AA125" s="6">
        <v>26</v>
      </c>
      <c r="AE125" s="6" t="s">
        <v>716</v>
      </c>
      <c r="AF125" s="6" t="s">
        <v>717</v>
      </c>
      <c r="AI125" s="6" t="s">
        <v>718</v>
      </c>
      <c r="AJ125" s="6" t="s">
        <v>719</v>
      </c>
      <c r="AK125" s="6" t="b">
        <v>1</v>
      </c>
      <c r="AL125" s="6" t="b">
        <v>1</v>
      </c>
      <c r="AM125" s="6" t="s">
        <v>462</v>
      </c>
      <c r="AO125" s="49" t="s">
        <v>4952</v>
      </c>
      <c r="AP125" s="73"/>
      <c r="AQ125" s="49" t="s">
        <v>4951</v>
      </c>
      <c r="AR125" s="76" t="s">
        <v>5011</v>
      </c>
      <c r="AS125" s="73" t="s">
        <v>5012</v>
      </c>
      <c r="AT125" s="73">
        <f t="shared" si="14"/>
        <v>1</v>
      </c>
      <c r="AU125" s="112" t="s">
        <v>5384</v>
      </c>
      <c r="AV125" s="44" t="s">
        <v>5380</v>
      </c>
      <c r="AW125" t="s">
        <v>5019</v>
      </c>
      <c r="AX125" s="112" t="s">
        <v>5333</v>
      </c>
      <c r="AY125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25" s="49" t="s">
        <v>4903</v>
      </c>
      <c r="BA125" s="58" t="str">
        <f>Y125&amp;"-"&amp;IF(Z125&lt;10,"0"&amp;Z125,Z125)&amp;"-"&amp;IF(AA125&lt;10,"0"&amp;AA125,AA125)</f>
        <v>1989-06-26</v>
      </c>
      <c r="BB125" s="44" t="str">
        <f>Y125&amp;IF(Z125&lt;&gt;0,"-"&amp;Z125,"")&amp;IF(AA125&lt;&gt;0,"-"&amp;AA125,"")&amp;IF(AB125&lt;&gt;0,"/"&amp;AB125,"")&amp;IF(AC125&lt;&gt;0,"-"&amp;AC125,"")&amp;IF(AD125&lt;&gt;0,"-"&amp;AD125,"")</f>
        <v>1989-6-26</v>
      </c>
      <c r="BC125" s="44" t="str">
        <f>AE125</f>
        <v>shingle spit, under stones</v>
      </c>
      <c r="BD125" s="44"/>
      <c r="BE125" s="44"/>
      <c r="BF125" s="49" t="s">
        <v>4882</v>
      </c>
      <c r="BG125" t="s">
        <v>4893</v>
      </c>
      <c r="BH125" s="40" t="s">
        <v>5058</v>
      </c>
      <c r="BI125" t="s">
        <v>745</v>
      </c>
      <c r="BJ125" t="str">
        <f>N125&amp;", "&amp;O125&amp;", "&amp;P125</f>
        <v>Chelyabinsk Oblast, Troitsky District, Ui River</v>
      </c>
      <c r="BK125"/>
      <c r="BL125"/>
      <c r="BM125" s="85"/>
      <c r="BN125"/>
      <c r="BO125"/>
      <c r="BP125"/>
      <c r="BQ125"/>
      <c r="BR125"/>
      <c r="BS125"/>
      <c r="BT125" s="49" t="s">
        <v>4766</v>
      </c>
      <c r="BU125" t="s">
        <v>3631</v>
      </c>
      <c r="BV125" t="s">
        <v>3632</v>
      </c>
      <c r="BW125" t="s">
        <v>3633</v>
      </c>
      <c r="BX125" t="s">
        <v>3634</v>
      </c>
      <c r="BY125" s="44" t="s">
        <v>1428</v>
      </c>
      <c r="BZ125" t="s">
        <v>718</v>
      </c>
      <c r="CA125" t="s">
        <v>3810</v>
      </c>
      <c r="CB125" s="44" t="s">
        <v>3810</v>
      </c>
      <c r="CC125" t="s">
        <v>4870</v>
      </c>
      <c r="CD125" t="s">
        <v>3808</v>
      </c>
      <c r="CE125" t="s">
        <v>3809</v>
      </c>
      <c r="CF125" t="s">
        <v>3630</v>
      </c>
      <c r="CG125" t="s">
        <v>5048</v>
      </c>
      <c r="CH125" t="str">
        <f>H125</f>
        <v>Esjunin S.L.</v>
      </c>
      <c r="CI125">
        <f t="shared" si="12"/>
        <v>1994</v>
      </c>
      <c r="CJ125" t="s">
        <v>4751</v>
      </c>
    </row>
    <row r="126" spans="1:88" s="6" customFormat="1" x14ac:dyDescent="0.45">
      <c r="A126" s="5">
        <v>45782.557696759257</v>
      </c>
      <c r="B126" s="6">
        <v>412819044</v>
      </c>
      <c r="C126" s="6" t="s">
        <v>4897</v>
      </c>
      <c r="D126" s="6">
        <v>1</v>
      </c>
      <c r="E126" s="4" t="s">
        <v>51</v>
      </c>
      <c r="F126" s="6" t="s">
        <v>726</v>
      </c>
      <c r="G126" s="6">
        <v>3378</v>
      </c>
      <c r="H126" s="44" t="s">
        <v>717</v>
      </c>
      <c r="I126" s="6">
        <v>1994</v>
      </c>
      <c r="J126" s="6" t="s">
        <v>720</v>
      </c>
      <c r="K126" s="6" t="s">
        <v>721</v>
      </c>
      <c r="L126" s="6" t="s">
        <v>722</v>
      </c>
      <c r="M126" s="6" t="s">
        <v>712</v>
      </c>
      <c r="N126" s="6" t="s">
        <v>713</v>
      </c>
      <c r="O126" s="6" t="s">
        <v>714</v>
      </c>
      <c r="P126" s="6" t="s">
        <v>723</v>
      </c>
      <c r="Q126" t="str">
        <f t="shared" si="13"/>
        <v>Troitsky Forest-Steppe Reserve</v>
      </c>
      <c r="R126" s="84"/>
      <c r="S126" s="84"/>
      <c r="V126" s="6" t="s">
        <v>119</v>
      </c>
      <c r="Y126" s="6">
        <v>1993</v>
      </c>
      <c r="Z126" s="6">
        <v>7</v>
      </c>
      <c r="AA126" s="6">
        <v>1</v>
      </c>
      <c r="AF126" s="6" t="s">
        <v>717</v>
      </c>
      <c r="AG126" s="6" t="s">
        <v>724</v>
      </c>
      <c r="AI126" s="6" t="s">
        <v>718</v>
      </c>
      <c r="AJ126" s="6" t="s">
        <v>725</v>
      </c>
      <c r="AK126" s="6" t="b">
        <v>1</v>
      </c>
      <c r="AL126" s="6" t="b">
        <v>1</v>
      </c>
      <c r="AM126" s="6" t="s">
        <v>165</v>
      </c>
      <c r="AO126" s="49" t="s">
        <v>4952</v>
      </c>
      <c r="AP126" s="73"/>
      <c r="AQ126" s="49" t="s">
        <v>4951</v>
      </c>
      <c r="AR126" s="76" t="s">
        <v>5011</v>
      </c>
      <c r="AS126" s="73" t="s">
        <v>5012</v>
      </c>
      <c r="AT126" s="73">
        <f t="shared" si="14"/>
        <v>1</v>
      </c>
      <c r="AU126" s="112" t="s">
        <v>5383</v>
      </c>
      <c r="AV126" s="44" t="s">
        <v>5380</v>
      </c>
      <c r="AW126" t="s">
        <v>5019</v>
      </c>
      <c r="AX126" s="112" t="s">
        <v>5331</v>
      </c>
      <c r="AY126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26" s="49" t="s">
        <v>4903</v>
      </c>
      <c r="BA126" s="58" t="str">
        <f>Y126&amp;"-"&amp;IF(Z126&lt;10,"0"&amp;Z126,Z126)&amp;"-"&amp;IF(AA126&lt;10,"0"&amp;AA126,AA126)</f>
        <v>1993-07-01</v>
      </c>
      <c r="BB126" s="44" t="str">
        <f>Y126&amp;IF(Z126&lt;&gt;0,"-"&amp;Z126,"")&amp;IF(AA126&lt;&gt;0,"-"&amp;AA126,"")&amp;IF(AB126&lt;&gt;0,"/"&amp;AB126,"")&amp;IF(AC126&lt;&gt;0,"-"&amp;AC126,"")&amp;IF(AD126&lt;&gt;0,"-"&amp;AD126,"")</f>
        <v>1993-7-1</v>
      </c>
      <c r="BC126" s="44"/>
      <c r="BD126" s="44" t="s">
        <v>4911</v>
      </c>
      <c r="BE126" s="44"/>
      <c r="BF126" s="49" t="s">
        <v>4882</v>
      </c>
      <c r="BG126" t="s">
        <v>4893</v>
      </c>
      <c r="BH126" s="40" t="s">
        <v>5058</v>
      </c>
      <c r="BI126" t="s">
        <v>745</v>
      </c>
      <c r="BJ126" t="str">
        <f>N126&amp;", "&amp;O126&amp;", "&amp;P126</f>
        <v>Chelyabinsk Oblast, Troitsky District, Troitsky Forest-Steppe Reserve</v>
      </c>
      <c r="BK126"/>
      <c r="BL126"/>
      <c r="BM126" s="85"/>
      <c r="BN126"/>
      <c r="BO126"/>
      <c r="BP126"/>
      <c r="BQ126"/>
      <c r="BR126"/>
      <c r="BS126"/>
      <c r="BT126" s="49" t="s">
        <v>4766</v>
      </c>
      <c r="BU126" t="s">
        <v>3631</v>
      </c>
      <c r="BV126" t="s">
        <v>3632</v>
      </c>
      <c r="BW126" t="s">
        <v>3633</v>
      </c>
      <c r="BX126" t="s">
        <v>3634</v>
      </c>
      <c r="BY126" s="44" t="s">
        <v>1428</v>
      </c>
      <c r="BZ126" t="s">
        <v>718</v>
      </c>
      <c r="CA126" t="s">
        <v>3812</v>
      </c>
      <c r="CB126" s="44" t="s">
        <v>3812</v>
      </c>
      <c r="CC126" t="s">
        <v>4829</v>
      </c>
      <c r="CD126" t="s">
        <v>3812</v>
      </c>
      <c r="CE126" t="s">
        <v>3813</v>
      </c>
      <c r="CF126" t="s">
        <v>3630</v>
      </c>
      <c r="CG126" t="s">
        <v>4737</v>
      </c>
      <c r="CH126" t="str">
        <f>H126</f>
        <v>Esjunin S.L.</v>
      </c>
      <c r="CI126">
        <f t="shared" si="12"/>
        <v>1994</v>
      </c>
      <c r="CJ126" t="s">
        <v>4750</v>
      </c>
    </row>
    <row r="127" spans="1:88" s="6" customFormat="1" x14ac:dyDescent="0.45">
      <c r="A127" s="5">
        <v>45782.557314814811</v>
      </c>
      <c r="B127" s="6">
        <v>412819044</v>
      </c>
      <c r="C127" s="6" t="s">
        <v>4897</v>
      </c>
      <c r="D127" s="6">
        <v>4</v>
      </c>
      <c r="E127" s="4" t="s">
        <v>727</v>
      </c>
      <c r="F127" s="6" t="s">
        <v>577</v>
      </c>
      <c r="G127" s="6">
        <v>3378</v>
      </c>
      <c r="H127" s="44" t="s">
        <v>717</v>
      </c>
      <c r="I127" s="6">
        <v>1994</v>
      </c>
      <c r="J127" s="6" t="s">
        <v>720</v>
      </c>
      <c r="K127" s="6" t="s">
        <v>721</v>
      </c>
      <c r="L127" s="6" t="s">
        <v>722</v>
      </c>
      <c r="M127" s="6" t="s">
        <v>712</v>
      </c>
      <c r="N127" s="6" t="s">
        <v>713</v>
      </c>
      <c r="O127" s="6" t="s">
        <v>714</v>
      </c>
      <c r="P127" s="6" t="s">
        <v>723</v>
      </c>
      <c r="Q127" t="str">
        <f t="shared" si="13"/>
        <v>Troitsky Forest-Steppe Reserve</v>
      </c>
      <c r="R127" s="84"/>
      <c r="S127" s="84"/>
      <c r="V127" s="6" t="s">
        <v>119</v>
      </c>
      <c r="Y127" s="6">
        <v>1989</v>
      </c>
      <c r="Z127" s="6">
        <v>7</v>
      </c>
      <c r="AA127" s="6">
        <v>12</v>
      </c>
      <c r="AF127" s="6" t="s">
        <v>717</v>
      </c>
      <c r="AG127" s="6" t="s">
        <v>724</v>
      </c>
      <c r="AI127" s="6" t="s">
        <v>718</v>
      </c>
      <c r="AJ127" s="6" t="s">
        <v>725</v>
      </c>
      <c r="AK127" s="6" t="b">
        <v>1</v>
      </c>
      <c r="AL127" s="6" t="b">
        <v>1</v>
      </c>
      <c r="AM127" s="6" t="s">
        <v>165</v>
      </c>
      <c r="AO127" s="49" t="s">
        <v>4952</v>
      </c>
      <c r="AP127" s="73"/>
      <c r="AQ127" s="49" t="s">
        <v>4951</v>
      </c>
      <c r="AR127" s="76" t="s">
        <v>5011</v>
      </c>
      <c r="AS127" s="73" t="s">
        <v>5012</v>
      </c>
      <c r="AT127" s="73">
        <f t="shared" si="14"/>
        <v>4</v>
      </c>
      <c r="AU127" s="112" t="s">
        <v>5383</v>
      </c>
      <c r="AV127" s="44" t="s">
        <v>5380</v>
      </c>
      <c r="AW127" t="s">
        <v>5019</v>
      </c>
      <c r="AX127" s="112" t="s">
        <v>5333</v>
      </c>
      <c r="AY127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27" s="49" t="s">
        <v>4903</v>
      </c>
      <c r="BA127" s="58" t="str">
        <f>Y127&amp;"-"&amp;IF(Z127&lt;10,"0"&amp;Z127,Z127)&amp;"-"&amp;IF(AA127&lt;10,"0"&amp;AA127,AA127)</f>
        <v>1989-07-12</v>
      </c>
      <c r="BB127" s="44" t="str">
        <f>Y127&amp;IF(Z127&lt;&gt;0,"-"&amp;Z127,"")&amp;IF(AA127&lt;&gt;0,"-"&amp;AA127,"")&amp;IF(AB127&lt;&gt;0,"/"&amp;AB127,"")&amp;IF(AC127&lt;&gt;0,"-"&amp;AC127,"")&amp;IF(AD127&lt;&gt;0,"-"&amp;AD127,"")</f>
        <v>1989-7-12</v>
      </c>
      <c r="BC127" s="44"/>
      <c r="BD127" s="44" t="s">
        <v>4911</v>
      </c>
      <c r="BE127" s="44"/>
      <c r="BF127" s="49" t="s">
        <v>4882</v>
      </c>
      <c r="BG127" t="s">
        <v>4893</v>
      </c>
      <c r="BH127" s="40" t="s">
        <v>5058</v>
      </c>
      <c r="BI127" t="s">
        <v>745</v>
      </c>
      <c r="BJ127" t="str">
        <f>N127&amp;", "&amp;O127&amp;", "&amp;P127</f>
        <v>Chelyabinsk Oblast, Troitsky District, Troitsky Forest-Steppe Reserve</v>
      </c>
      <c r="BK127"/>
      <c r="BL127"/>
      <c r="BM127" s="85"/>
      <c r="BN127"/>
      <c r="BO127"/>
      <c r="BP127"/>
      <c r="BQ127"/>
      <c r="BR127"/>
      <c r="BS127"/>
      <c r="BT127" s="49" t="s">
        <v>4766</v>
      </c>
      <c r="BU127" t="s">
        <v>3631</v>
      </c>
      <c r="BV127" t="s">
        <v>3632</v>
      </c>
      <c r="BW127" t="s">
        <v>3633</v>
      </c>
      <c r="BX127" t="s">
        <v>3634</v>
      </c>
      <c r="BY127" s="44" t="s">
        <v>1428</v>
      </c>
      <c r="BZ127" t="s">
        <v>718</v>
      </c>
      <c r="CA127" t="s">
        <v>3812</v>
      </c>
      <c r="CB127" s="44" t="s">
        <v>3812</v>
      </c>
      <c r="CC127" t="s">
        <v>4829</v>
      </c>
      <c r="CD127" t="s">
        <v>3812</v>
      </c>
      <c r="CE127" t="s">
        <v>3813</v>
      </c>
      <c r="CF127" t="s">
        <v>3630</v>
      </c>
      <c r="CG127" t="s">
        <v>4737</v>
      </c>
      <c r="CH127" t="str">
        <f>H127</f>
        <v>Esjunin S.L.</v>
      </c>
      <c r="CI127">
        <f t="shared" si="12"/>
        <v>1994</v>
      </c>
      <c r="CJ127" t="s">
        <v>4750</v>
      </c>
    </row>
    <row r="128" spans="1:88" s="6" customFormat="1" x14ac:dyDescent="0.45">
      <c r="A128" s="5">
        <v>45782.556087962963</v>
      </c>
      <c r="B128" s="6">
        <v>412819044</v>
      </c>
      <c r="C128" s="6" t="s">
        <v>4897</v>
      </c>
      <c r="D128" s="6">
        <v>2</v>
      </c>
      <c r="E128" s="4" t="s">
        <v>247</v>
      </c>
      <c r="F128" s="6" t="s">
        <v>726</v>
      </c>
      <c r="G128" s="6">
        <v>3378</v>
      </c>
      <c r="H128" s="44" t="s">
        <v>717</v>
      </c>
      <c r="I128" s="6">
        <v>1994</v>
      </c>
      <c r="J128" s="6" t="s">
        <v>720</v>
      </c>
      <c r="K128" s="6" t="s">
        <v>721</v>
      </c>
      <c r="L128" s="6" t="s">
        <v>722</v>
      </c>
      <c r="M128" s="6" t="s">
        <v>712</v>
      </c>
      <c r="N128" s="6" t="s">
        <v>713</v>
      </c>
      <c r="O128" s="6" t="s">
        <v>714</v>
      </c>
      <c r="P128" s="6" t="s">
        <v>723</v>
      </c>
      <c r="Q128" t="str">
        <f t="shared" si="13"/>
        <v>Troitsky Forest-Steppe Reserve</v>
      </c>
      <c r="R128" s="84"/>
      <c r="S128" s="84"/>
      <c r="V128" s="6" t="s">
        <v>119</v>
      </c>
      <c r="Y128" s="6">
        <v>1988</v>
      </c>
      <c r="Z128" s="6">
        <v>7</v>
      </c>
      <c r="AA128" s="6">
        <v>22</v>
      </c>
      <c r="AE128" s="6" t="s">
        <v>728</v>
      </c>
      <c r="AF128" s="6" t="s">
        <v>729</v>
      </c>
      <c r="AI128" s="6" t="s">
        <v>718</v>
      </c>
      <c r="AJ128" s="6" t="s">
        <v>725</v>
      </c>
      <c r="AK128" s="6" t="b">
        <v>1</v>
      </c>
      <c r="AL128" s="6" t="b">
        <v>1</v>
      </c>
      <c r="AM128" s="6" t="s">
        <v>165</v>
      </c>
      <c r="AO128" s="49" t="s">
        <v>4952</v>
      </c>
      <c r="AP128" s="73"/>
      <c r="AQ128" s="49" t="s">
        <v>4951</v>
      </c>
      <c r="AR128" s="76" t="s">
        <v>5011</v>
      </c>
      <c r="AS128" s="73" t="s">
        <v>5012</v>
      </c>
      <c r="AT128" s="73">
        <f t="shared" si="14"/>
        <v>2</v>
      </c>
      <c r="AU128" s="112" t="s">
        <v>5384</v>
      </c>
      <c r="AV128" s="44" t="s">
        <v>5380</v>
      </c>
      <c r="AW128" t="s">
        <v>729</v>
      </c>
      <c r="AX128" s="112" t="s">
        <v>5331</v>
      </c>
      <c r="AY128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28" s="49" t="s">
        <v>4903</v>
      </c>
      <c r="BA128" s="58" t="str">
        <f>Y128&amp;"-"&amp;IF(Z128&lt;10,"0"&amp;Z128,Z128)&amp;"-"&amp;IF(AA128&lt;10,"0"&amp;AA128,AA128)</f>
        <v>1988-07-22</v>
      </c>
      <c r="BB128" s="44" t="str">
        <f>Y128&amp;IF(Z128&lt;&gt;0,"-"&amp;Z128,"")&amp;IF(AA128&lt;&gt;0,"-"&amp;AA128,"")&amp;IF(AB128&lt;&gt;0,"/"&amp;AB128,"")&amp;IF(AC128&lt;&gt;0,"-"&amp;AC128,"")&amp;IF(AD128&lt;&gt;0,"-"&amp;AD128,"")</f>
        <v>1988-7-22</v>
      </c>
      <c r="BC128" s="44" t="str">
        <f>AE128</f>
        <v>small depression</v>
      </c>
      <c r="BD128" s="44"/>
      <c r="BE128" s="44"/>
      <c r="BF128" s="49" t="s">
        <v>4882</v>
      </c>
      <c r="BG128" t="s">
        <v>4893</v>
      </c>
      <c r="BH128" s="40" t="s">
        <v>5058</v>
      </c>
      <c r="BI128" t="s">
        <v>745</v>
      </c>
      <c r="BJ128" t="str">
        <f>N128&amp;", "&amp;O128&amp;", "&amp;P128</f>
        <v>Chelyabinsk Oblast, Troitsky District, Troitsky Forest-Steppe Reserve</v>
      </c>
      <c r="BK128"/>
      <c r="BL128"/>
      <c r="BM128" s="85"/>
      <c r="BN128"/>
      <c r="BO128"/>
      <c r="BP128"/>
      <c r="BQ128"/>
      <c r="BR128"/>
      <c r="BS128"/>
      <c r="BT128" s="49" t="s">
        <v>4766</v>
      </c>
      <c r="BU128" t="s">
        <v>3631</v>
      </c>
      <c r="BV128" t="s">
        <v>3632</v>
      </c>
      <c r="BW128" t="s">
        <v>3633</v>
      </c>
      <c r="BX128" t="s">
        <v>3634</v>
      </c>
      <c r="BY128" s="44" t="s">
        <v>1428</v>
      </c>
      <c r="BZ128" t="s">
        <v>718</v>
      </c>
      <c r="CA128" t="s">
        <v>3812</v>
      </c>
      <c r="CB128" s="44" t="s">
        <v>3812</v>
      </c>
      <c r="CC128" t="s">
        <v>4829</v>
      </c>
      <c r="CD128" t="s">
        <v>3812</v>
      </c>
      <c r="CE128" t="s">
        <v>3813</v>
      </c>
      <c r="CF128" t="s">
        <v>3630</v>
      </c>
      <c r="CG128" t="s">
        <v>4737</v>
      </c>
      <c r="CH128" t="str">
        <f>H128</f>
        <v>Esjunin S.L.</v>
      </c>
      <c r="CI128">
        <f t="shared" si="12"/>
        <v>1994</v>
      </c>
      <c r="CJ128" t="s">
        <v>4750</v>
      </c>
    </row>
    <row r="129" spans="1:88" s="6" customFormat="1" x14ac:dyDescent="0.45">
      <c r="A129" s="5">
        <v>45782.554467592592</v>
      </c>
      <c r="B129" s="6">
        <v>412819044</v>
      </c>
      <c r="C129" s="6" t="s">
        <v>4897</v>
      </c>
      <c r="D129" s="6">
        <v>2</v>
      </c>
      <c r="E129" s="4" t="s">
        <v>86</v>
      </c>
      <c r="F129" s="6" t="s">
        <v>726</v>
      </c>
      <c r="G129" s="6">
        <v>3378</v>
      </c>
      <c r="H129" s="44" t="s">
        <v>717</v>
      </c>
      <c r="I129" s="6">
        <v>1994</v>
      </c>
      <c r="J129" s="6" t="s">
        <v>720</v>
      </c>
      <c r="K129" s="6" t="s">
        <v>721</v>
      </c>
      <c r="L129" s="6" t="s">
        <v>722</v>
      </c>
      <c r="M129" s="6" t="s">
        <v>712</v>
      </c>
      <c r="N129" s="6" t="s">
        <v>713</v>
      </c>
      <c r="O129" s="6" t="s">
        <v>714</v>
      </c>
      <c r="P129" s="6" t="s">
        <v>723</v>
      </c>
      <c r="Q129" t="str">
        <f t="shared" si="13"/>
        <v>Troitsky Forest-Steppe Reserve</v>
      </c>
      <c r="R129" s="84"/>
      <c r="S129" s="84"/>
      <c r="V129" s="6" t="s">
        <v>119</v>
      </c>
      <c r="Y129" s="6">
        <v>1988</v>
      </c>
      <c r="Z129" s="6">
        <v>7</v>
      </c>
      <c r="AA129" s="6">
        <v>15</v>
      </c>
      <c r="AE129" s="6" t="s">
        <v>730</v>
      </c>
      <c r="AF129" s="6" t="s">
        <v>717</v>
      </c>
      <c r="AG129" s="6" t="s">
        <v>724</v>
      </c>
      <c r="AI129" s="6" t="s">
        <v>718</v>
      </c>
      <c r="AJ129" s="6" t="s">
        <v>725</v>
      </c>
      <c r="AK129" s="6" t="b">
        <v>1</v>
      </c>
      <c r="AL129" s="6" t="b">
        <v>1</v>
      </c>
      <c r="AM129" s="6" t="s">
        <v>165</v>
      </c>
      <c r="AO129" s="49" t="s">
        <v>4952</v>
      </c>
      <c r="AP129" s="73"/>
      <c r="AQ129" s="49" t="s">
        <v>4951</v>
      </c>
      <c r="AR129" s="76" t="s">
        <v>5011</v>
      </c>
      <c r="AS129" s="73" t="s">
        <v>5012</v>
      </c>
      <c r="AT129" s="73">
        <f t="shared" si="14"/>
        <v>2</v>
      </c>
      <c r="AU129" s="112" t="s">
        <v>5383</v>
      </c>
      <c r="AV129" s="44" t="s">
        <v>5380</v>
      </c>
      <c r="AW129" t="s">
        <v>5019</v>
      </c>
      <c r="AX129" s="112" t="s">
        <v>5331</v>
      </c>
      <c r="AY129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29" s="49" t="s">
        <v>4903</v>
      </c>
      <c r="BA129" s="58" t="str">
        <f>Y129&amp;"-"&amp;IF(Z129&lt;10,"0"&amp;Z129,Z129)&amp;"-"&amp;IF(AA129&lt;10,"0"&amp;AA129,AA129)</f>
        <v>1988-07-15</v>
      </c>
      <c r="BB129" s="44" t="str">
        <f>Y129&amp;IF(Z129&lt;&gt;0,"-"&amp;Z129,"")&amp;IF(AA129&lt;&gt;0,"-"&amp;AA129,"")&amp;IF(AB129&lt;&gt;0,"/"&amp;AB129,"")&amp;IF(AC129&lt;&gt;0,"-"&amp;AC129,"")&amp;IF(AD129&lt;&gt;0,"-"&amp;AD129,"")</f>
        <v>1988-7-15</v>
      </c>
      <c r="BC129" s="44" t="str">
        <f>AE129</f>
        <v>salina, on soil surface</v>
      </c>
      <c r="BD129" s="44" t="s">
        <v>4911</v>
      </c>
      <c r="BE129" s="44"/>
      <c r="BF129" s="49" t="s">
        <v>4882</v>
      </c>
      <c r="BG129" t="s">
        <v>4893</v>
      </c>
      <c r="BH129" s="40" t="s">
        <v>5058</v>
      </c>
      <c r="BI129" t="s">
        <v>745</v>
      </c>
      <c r="BJ129" t="str">
        <f>N129&amp;", "&amp;O129&amp;", "&amp;P129</f>
        <v>Chelyabinsk Oblast, Troitsky District, Troitsky Forest-Steppe Reserve</v>
      </c>
      <c r="BK129"/>
      <c r="BL129"/>
      <c r="BM129" s="85"/>
      <c r="BN129"/>
      <c r="BO129"/>
      <c r="BP129"/>
      <c r="BQ129"/>
      <c r="BR129"/>
      <c r="BS129"/>
      <c r="BT129" s="49" t="s">
        <v>4766</v>
      </c>
      <c r="BU129" t="s">
        <v>3631</v>
      </c>
      <c r="BV129" t="s">
        <v>3632</v>
      </c>
      <c r="BW129" t="s">
        <v>3633</v>
      </c>
      <c r="BX129" t="s">
        <v>3634</v>
      </c>
      <c r="BY129" s="44" t="s">
        <v>1428</v>
      </c>
      <c r="BZ129" t="s">
        <v>718</v>
      </c>
      <c r="CA129" t="s">
        <v>3812</v>
      </c>
      <c r="CB129" s="44" t="s">
        <v>3812</v>
      </c>
      <c r="CC129" t="s">
        <v>4829</v>
      </c>
      <c r="CD129" t="s">
        <v>3812</v>
      </c>
      <c r="CE129" t="s">
        <v>3813</v>
      </c>
      <c r="CF129" t="s">
        <v>3630</v>
      </c>
      <c r="CG129" t="s">
        <v>4737</v>
      </c>
      <c r="CH129" t="str">
        <f>H129</f>
        <v>Esjunin S.L.</v>
      </c>
      <c r="CI129">
        <f t="shared" si="12"/>
        <v>1994</v>
      </c>
      <c r="CJ129" t="s">
        <v>4750</v>
      </c>
    </row>
    <row r="130" spans="1:88" s="6" customFormat="1" x14ac:dyDescent="0.45">
      <c r="A130" s="5">
        <v>45782.55296296296</v>
      </c>
      <c r="B130" s="6">
        <v>412819044</v>
      </c>
      <c r="C130" s="6" t="s">
        <v>4897</v>
      </c>
      <c r="D130" s="6">
        <v>2</v>
      </c>
      <c r="E130" s="4" t="s">
        <v>86</v>
      </c>
      <c r="F130" s="6" t="s">
        <v>577</v>
      </c>
      <c r="G130" s="6">
        <v>3378</v>
      </c>
      <c r="H130" s="44" t="s">
        <v>717</v>
      </c>
      <c r="I130" s="6">
        <v>1994</v>
      </c>
      <c r="J130" s="6" t="s">
        <v>720</v>
      </c>
      <c r="K130" s="6" t="s">
        <v>721</v>
      </c>
      <c r="L130" s="6" t="s">
        <v>722</v>
      </c>
      <c r="M130" s="6" t="s">
        <v>712</v>
      </c>
      <c r="N130" s="6" t="s">
        <v>713</v>
      </c>
      <c r="O130" s="6" t="s">
        <v>714</v>
      </c>
      <c r="P130" s="6" t="s">
        <v>723</v>
      </c>
      <c r="Q130" t="str">
        <f t="shared" si="13"/>
        <v>Troitsky Forest-Steppe Reserve</v>
      </c>
      <c r="R130" s="84"/>
      <c r="S130" s="84"/>
      <c r="V130" s="6" t="s">
        <v>119</v>
      </c>
      <c r="Y130" s="6">
        <v>1988</v>
      </c>
      <c r="Z130" s="6">
        <v>7</v>
      </c>
      <c r="AA130" s="6">
        <v>6</v>
      </c>
      <c r="AE130" s="6" t="s">
        <v>730</v>
      </c>
      <c r="AF130" s="6" t="s">
        <v>717</v>
      </c>
      <c r="AI130" s="6" t="s">
        <v>718</v>
      </c>
      <c r="AJ130" s="6" t="s">
        <v>725</v>
      </c>
      <c r="AK130" s="6" t="b">
        <v>1</v>
      </c>
      <c r="AL130" s="6" t="b">
        <v>1</v>
      </c>
      <c r="AM130" s="6" t="s">
        <v>165</v>
      </c>
      <c r="AO130" s="49" t="s">
        <v>4952</v>
      </c>
      <c r="AP130" s="73"/>
      <c r="AQ130" s="49" t="s">
        <v>4951</v>
      </c>
      <c r="AR130" s="76" t="s">
        <v>5011</v>
      </c>
      <c r="AS130" s="73" t="s">
        <v>5012</v>
      </c>
      <c r="AT130" s="73">
        <f t="shared" si="14"/>
        <v>2</v>
      </c>
      <c r="AU130" s="112" t="s">
        <v>5383</v>
      </c>
      <c r="AV130" s="44" t="s">
        <v>5380</v>
      </c>
      <c r="AW130" t="s">
        <v>5019</v>
      </c>
      <c r="AX130" s="112" t="s">
        <v>5333</v>
      </c>
      <c r="AY130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0" s="49" t="s">
        <v>4903</v>
      </c>
      <c r="BA130" s="58" t="str">
        <f>Y130&amp;"-"&amp;IF(Z130&lt;10,"0"&amp;Z130,Z130)&amp;"-"&amp;IF(AA130&lt;10,"0"&amp;AA130,AA130)</f>
        <v>1988-07-06</v>
      </c>
      <c r="BB130" s="44" t="str">
        <f>Y130&amp;IF(Z130&lt;&gt;0,"-"&amp;Z130,"")&amp;IF(AA130&lt;&gt;0,"-"&amp;AA130,"")&amp;IF(AB130&lt;&gt;0,"/"&amp;AB130,"")&amp;IF(AC130&lt;&gt;0,"-"&amp;AC130,"")&amp;IF(AD130&lt;&gt;0,"-"&amp;AD130,"")</f>
        <v>1988-7-6</v>
      </c>
      <c r="BC130" s="44" t="str">
        <f>AE130</f>
        <v>salina, on soil surface</v>
      </c>
      <c r="BD130" s="44"/>
      <c r="BE130" s="44"/>
      <c r="BF130" s="49" t="s">
        <v>4882</v>
      </c>
      <c r="BG130" t="s">
        <v>4893</v>
      </c>
      <c r="BH130" s="40" t="s">
        <v>5058</v>
      </c>
      <c r="BI130" t="s">
        <v>745</v>
      </c>
      <c r="BJ130" t="str">
        <f>N130&amp;", "&amp;O130&amp;", "&amp;P130</f>
        <v>Chelyabinsk Oblast, Troitsky District, Troitsky Forest-Steppe Reserve</v>
      </c>
      <c r="BK130"/>
      <c r="BL130"/>
      <c r="BM130" s="85"/>
      <c r="BN130"/>
      <c r="BO130"/>
      <c r="BP130"/>
      <c r="BQ130"/>
      <c r="BR130"/>
      <c r="BS130"/>
      <c r="BT130" s="49" t="s">
        <v>4766</v>
      </c>
      <c r="BU130" t="s">
        <v>3631</v>
      </c>
      <c r="BV130" t="s">
        <v>3632</v>
      </c>
      <c r="BW130" t="s">
        <v>3633</v>
      </c>
      <c r="BX130" t="s">
        <v>3634</v>
      </c>
      <c r="BY130" s="44" t="s">
        <v>1428</v>
      </c>
      <c r="BZ130" t="s">
        <v>718</v>
      </c>
      <c r="CA130" t="s">
        <v>3812</v>
      </c>
      <c r="CB130" s="44" t="s">
        <v>3812</v>
      </c>
      <c r="CC130" t="s">
        <v>4829</v>
      </c>
      <c r="CD130" t="s">
        <v>3812</v>
      </c>
      <c r="CE130" t="s">
        <v>3813</v>
      </c>
      <c r="CF130" t="s">
        <v>3630</v>
      </c>
      <c r="CG130" t="s">
        <v>4737</v>
      </c>
      <c r="CH130" t="str">
        <f>H130</f>
        <v>Esjunin S.L.</v>
      </c>
      <c r="CI130">
        <f t="shared" si="12"/>
        <v>1994</v>
      </c>
      <c r="CJ130" t="s">
        <v>4750</v>
      </c>
    </row>
    <row r="131" spans="1:88" s="6" customFormat="1" x14ac:dyDescent="0.45">
      <c r="A131" s="5">
        <v>45782.552569444437</v>
      </c>
      <c r="B131" s="6">
        <v>412819044</v>
      </c>
      <c r="C131" s="6" t="s">
        <v>4897</v>
      </c>
      <c r="D131" s="6">
        <v>1</v>
      </c>
      <c r="E131" s="4" t="s">
        <v>51</v>
      </c>
      <c r="F131" s="6" t="s">
        <v>577</v>
      </c>
      <c r="G131" s="6">
        <v>3378</v>
      </c>
      <c r="H131" s="44" t="s">
        <v>717</v>
      </c>
      <c r="I131" s="6">
        <v>1994</v>
      </c>
      <c r="J131" s="6" t="s">
        <v>720</v>
      </c>
      <c r="K131" s="6" t="s">
        <v>721</v>
      </c>
      <c r="L131" s="6" t="s">
        <v>722</v>
      </c>
      <c r="M131" s="6" t="s">
        <v>712</v>
      </c>
      <c r="N131" s="6" t="s">
        <v>713</v>
      </c>
      <c r="O131" s="6" t="s">
        <v>714</v>
      </c>
      <c r="P131" s="6" t="s">
        <v>723</v>
      </c>
      <c r="Q131" t="str">
        <f t="shared" si="13"/>
        <v>Troitsky Forest-Steppe Reserve</v>
      </c>
      <c r="R131" s="84"/>
      <c r="S131" s="84"/>
      <c r="V131" s="6" t="s">
        <v>119</v>
      </c>
      <c r="Y131" s="6">
        <v>1988</v>
      </c>
      <c r="Z131" s="6">
        <v>7</v>
      </c>
      <c r="AA131" s="6">
        <v>6</v>
      </c>
      <c r="AE131" s="6" t="s">
        <v>730</v>
      </c>
      <c r="AF131" s="6" t="s">
        <v>717</v>
      </c>
      <c r="AI131" s="6" t="s">
        <v>718</v>
      </c>
      <c r="AJ131" s="6" t="s">
        <v>725</v>
      </c>
      <c r="AK131" s="6" t="b">
        <v>1</v>
      </c>
      <c r="AL131" s="6" t="b">
        <v>1</v>
      </c>
      <c r="AM131" s="6" t="s">
        <v>462</v>
      </c>
      <c r="AO131" s="49" t="s">
        <v>4952</v>
      </c>
      <c r="AP131" s="73"/>
      <c r="AQ131" s="49" t="s">
        <v>4951</v>
      </c>
      <c r="AR131" s="76" t="s">
        <v>5011</v>
      </c>
      <c r="AS131" s="73" t="s">
        <v>5012</v>
      </c>
      <c r="AT131" s="73">
        <f t="shared" si="14"/>
        <v>1</v>
      </c>
      <c r="AU131" s="112" t="s">
        <v>5383</v>
      </c>
      <c r="AV131" s="44" t="s">
        <v>5380</v>
      </c>
      <c r="AW131" t="s">
        <v>5019</v>
      </c>
      <c r="AX131" s="112" t="s">
        <v>5333</v>
      </c>
      <c r="AY131" s="73" t="str">
        <f t="shared" si="15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1" s="49" t="s">
        <v>4903</v>
      </c>
      <c r="BA131" s="58" t="str">
        <f>Y131&amp;"-"&amp;IF(Z131&lt;10,"0"&amp;Z131,Z131)&amp;"-"&amp;IF(AA131&lt;10,"0"&amp;AA131,AA131)</f>
        <v>1988-07-06</v>
      </c>
      <c r="BB131" s="44" t="str">
        <f>Y131&amp;IF(Z131&lt;&gt;0,"-"&amp;Z131,"")&amp;IF(AA131&lt;&gt;0,"-"&amp;AA131,"")&amp;IF(AB131&lt;&gt;0,"/"&amp;AB131,"")&amp;IF(AC131&lt;&gt;0,"-"&amp;AC131,"")&amp;IF(AD131&lt;&gt;0,"-"&amp;AD131,"")</f>
        <v>1988-7-6</v>
      </c>
      <c r="BC131" s="44" t="str">
        <f>AE131</f>
        <v>salina, on soil surface</v>
      </c>
      <c r="BD131" s="44"/>
      <c r="BE131" s="44"/>
      <c r="BF131" s="49" t="s">
        <v>4882</v>
      </c>
      <c r="BG131" t="s">
        <v>4893</v>
      </c>
      <c r="BH131" s="40" t="s">
        <v>5058</v>
      </c>
      <c r="BI131" t="s">
        <v>745</v>
      </c>
      <c r="BJ131" t="str">
        <f>N131&amp;", "&amp;O131&amp;", "&amp;P131</f>
        <v>Chelyabinsk Oblast, Troitsky District, Troitsky Forest-Steppe Reserve</v>
      </c>
      <c r="BK131"/>
      <c r="BL131"/>
      <c r="BM131" s="85"/>
      <c r="BN131"/>
      <c r="BO131"/>
      <c r="BP131"/>
      <c r="BQ131"/>
      <c r="BR131"/>
      <c r="BS131"/>
      <c r="BT131" s="49" t="s">
        <v>4766</v>
      </c>
      <c r="BU131" t="s">
        <v>3631</v>
      </c>
      <c r="BV131" t="s">
        <v>3632</v>
      </c>
      <c r="BW131" t="s">
        <v>3633</v>
      </c>
      <c r="BX131" t="s">
        <v>3634</v>
      </c>
      <c r="BY131" s="44" t="s">
        <v>1428</v>
      </c>
      <c r="BZ131" t="s">
        <v>718</v>
      </c>
      <c r="CA131" t="s">
        <v>3812</v>
      </c>
      <c r="CB131" s="44" t="s">
        <v>3812</v>
      </c>
      <c r="CC131" t="s">
        <v>4829</v>
      </c>
      <c r="CD131" t="s">
        <v>3812</v>
      </c>
      <c r="CE131" t="s">
        <v>3813</v>
      </c>
      <c r="CF131" t="s">
        <v>3630</v>
      </c>
      <c r="CG131" t="s">
        <v>5048</v>
      </c>
      <c r="CH131" t="str">
        <f>H131</f>
        <v>Esjunin S.L.</v>
      </c>
      <c r="CI131">
        <f t="shared" ref="CI131:CI194" si="26">I131</f>
        <v>1994</v>
      </c>
      <c r="CJ131" t="s">
        <v>4749</v>
      </c>
    </row>
    <row r="132" spans="1:88" s="6" customFormat="1" x14ac:dyDescent="0.45">
      <c r="A132" s="5">
        <v>45782.546122685177</v>
      </c>
      <c r="B132" s="6">
        <v>412819044</v>
      </c>
      <c r="C132" s="6" t="s">
        <v>4897</v>
      </c>
      <c r="D132" s="6">
        <v>1</v>
      </c>
      <c r="E132" s="4" t="s">
        <v>51</v>
      </c>
      <c r="F132" s="6" t="s">
        <v>736</v>
      </c>
      <c r="G132" s="6">
        <v>3378</v>
      </c>
      <c r="H132" s="44" t="s">
        <v>717</v>
      </c>
      <c r="I132" s="6">
        <v>1994</v>
      </c>
      <c r="J132" s="6" t="s">
        <v>720</v>
      </c>
      <c r="K132" s="6" t="s">
        <v>721</v>
      </c>
      <c r="L132" s="6" t="s">
        <v>722</v>
      </c>
      <c r="M132" s="6" t="s">
        <v>541</v>
      </c>
      <c r="N132" s="6" t="s">
        <v>731</v>
      </c>
      <c r="P132" s="6" t="s">
        <v>732</v>
      </c>
      <c r="Q132" t="str">
        <f t="shared" ref="Q132:Q195" si="27">IF(LEN(P132)&gt;0,P132,"")</f>
        <v>Lake Sarykamysh</v>
      </c>
      <c r="R132" s="84">
        <v>41.657660999999997</v>
      </c>
      <c r="S132" s="84">
        <v>57.699756000000001</v>
      </c>
      <c r="T132" s="6" t="s">
        <v>733</v>
      </c>
      <c r="U132" s="6" t="s">
        <v>734</v>
      </c>
      <c r="V132" s="6" t="s">
        <v>106</v>
      </c>
      <c r="X132" s="6">
        <v>50000</v>
      </c>
      <c r="Y132" s="6">
        <v>1986</v>
      </c>
      <c r="Z132" s="6">
        <v>5</v>
      </c>
      <c r="AA132" s="6">
        <v>29</v>
      </c>
      <c r="AF132" s="6" t="s">
        <v>735</v>
      </c>
      <c r="AI132" s="6" t="s">
        <v>718</v>
      </c>
      <c r="AJ132" s="6" t="s">
        <v>725</v>
      </c>
      <c r="AK132" s="6" t="b">
        <v>1</v>
      </c>
      <c r="AL132" s="6" t="b">
        <v>0</v>
      </c>
      <c r="AO132" s="49" t="s">
        <v>4952</v>
      </c>
      <c r="AP132" s="73"/>
      <c r="AQ132" s="49" t="s">
        <v>4951</v>
      </c>
      <c r="AR132" s="76" t="s">
        <v>5011</v>
      </c>
      <c r="AS132" s="73" t="s">
        <v>5012</v>
      </c>
      <c r="AT132" s="73">
        <f t="shared" ref="AT132:AT195" si="28">D132</f>
        <v>1</v>
      </c>
      <c r="AU132" s="112" t="s">
        <v>5383</v>
      </c>
      <c r="AV132" s="44" t="s">
        <v>5380</v>
      </c>
      <c r="AW132" t="s">
        <v>735</v>
      </c>
      <c r="AX132" s="112" t="s">
        <v>5363</v>
      </c>
      <c r="AY132" s="73" t="str">
        <f t="shared" ref="AY132:AY195" si="29">H132&amp;" "&amp;I132&amp;". "&amp;J132&amp;" // "&amp;K132</f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2" s="49" t="s">
        <v>4903</v>
      </c>
      <c r="BA132" s="58" t="str">
        <f>Y132&amp;"-"&amp;IF(Z132&lt;10,"0"&amp;Z132,Z132)&amp;"-"&amp;IF(AA132&lt;10,"0"&amp;AA132,AA132)</f>
        <v>1986-05-29</v>
      </c>
      <c r="BB132" s="44" t="str">
        <f>Y132&amp;IF(Z132&lt;&gt;0,"-"&amp;Z132,"")&amp;IF(AA132&lt;&gt;0,"-"&amp;AA132,"")&amp;IF(AB132&lt;&gt;0,"/"&amp;AB132,"")&amp;IF(AC132&lt;&gt;0,"-"&amp;AC132,"")&amp;IF(AD132&lt;&gt;0,"-"&amp;AD132,"")</f>
        <v>1986-5-29</v>
      </c>
      <c r="BC132" s="44"/>
      <c r="BD132" s="44"/>
      <c r="BE132" s="44"/>
      <c r="BF132" s="49" t="s">
        <v>4882</v>
      </c>
      <c r="BG132" t="s">
        <v>4893</v>
      </c>
      <c r="BH132" s="40" t="s">
        <v>5062</v>
      </c>
      <c r="BI132" t="s">
        <v>541</v>
      </c>
      <c r="BJ132" t="str">
        <f>N132&amp;", "&amp;P132</f>
        <v>Tashauz Area, Lake Sarykamysh</v>
      </c>
      <c r="BK132" t="str">
        <f>T132&amp;" N; "&amp;U132&amp;" E"</f>
        <v>41.657661 N; 57.699756 E</v>
      </c>
      <c r="BL132" t="s">
        <v>733</v>
      </c>
      <c r="BM132" s="85" t="s">
        <v>734</v>
      </c>
      <c r="BN132" t="s">
        <v>4895</v>
      </c>
      <c r="BO132">
        <f>X132</f>
        <v>50000</v>
      </c>
      <c r="BP132" t="str">
        <f>IF(V132="original",H132,IF(V132="volunteer",C132,"Nekhaeva A.A."))</f>
        <v>Kim L.V.</v>
      </c>
      <c r="BQ132" t="str">
        <f>IF(V132="original",I132,IF(V132="volunteer",YEAR(A132)&amp;"-"&amp;IF(MONTH(A132)&lt;10,"0"&amp;MONTH(A132),MONTH(A132))&amp;"-"&amp;IF(DAY(A132)&lt;10,"0"&amp;DAY(A132),DAY(A132)),"__2025-05-15"))</f>
        <v>2025-05-05</v>
      </c>
      <c r="BR132"/>
      <c r="BS132"/>
      <c r="BT132" s="49" t="s">
        <v>4766</v>
      </c>
      <c r="BU132" t="s">
        <v>3631</v>
      </c>
      <c r="BV132" t="s">
        <v>3632</v>
      </c>
      <c r="BW132" t="s">
        <v>3633</v>
      </c>
      <c r="BX132" t="s">
        <v>3634</v>
      </c>
      <c r="BY132" s="44" t="s">
        <v>1428</v>
      </c>
      <c r="BZ132" t="s">
        <v>718</v>
      </c>
      <c r="CA132" t="s">
        <v>3812</v>
      </c>
      <c r="CB132" s="44" t="s">
        <v>3812</v>
      </c>
      <c r="CC132" t="s">
        <v>4829</v>
      </c>
      <c r="CD132" t="s">
        <v>3812</v>
      </c>
      <c r="CE132" t="s">
        <v>3813</v>
      </c>
      <c r="CF132" t="s">
        <v>3630</v>
      </c>
      <c r="CG132"/>
      <c r="CH132" t="str">
        <f>H132</f>
        <v>Esjunin S.L.</v>
      </c>
      <c r="CI132">
        <f t="shared" si="26"/>
        <v>1994</v>
      </c>
      <c r="CJ132" t="s">
        <v>4687</v>
      </c>
    </row>
    <row r="133" spans="1:88" s="6" customFormat="1" x14ac:dyDescent="0.45">
      <c r="A133" s="5">
        <v>45782.543217592603</v>
      </c>
      <c r="B133" s="6">
        <v>412819044</v>
      </c>
      <c r="C133" s="6" t="s">
        <v>4897</v>
      </c>
      <c r="D133" s="6">
        <v>1</v>
      </c>
      <c r="E133" s="4" t="s">
        <v>65</v>
      </c>
      <c r="F133" s="6" t="s">
        <v>736</v>
      </c>
      <c r="G133" s="6">
        <v>3378</v>
      </c>
      <c r="H133" s="44" t="s">
        <v>717</v>
      </c>
      <c r="I133" s="6">
        <v>1994</v>
      </c>
      <c r="J133" s="6" t="s">
        <v>720</v>
      </c>
      <c r="K133" s="6" t="s">
        <v>721</v>
      </c>
      <c r="L133" s="6" t="s">
        <v>722</v>
      </c>
      <c r="M133" t="s">
        <v>39</v>
      </c>
      <c r="N133" s="6" t="s">
        <v>737</v>
      </c>
      <c r="O133" s="6" t="s">
        <v>738</v>
      </c>
      <c r="P133" s="6" t="s">
        <v>739</v>
      </c>
      <c r="Q133" t="str">
        <f t="shared" si="27"/>
        <v>Lake Bolshoye Kashkali</v>
      </c>
      <c r="R133" s="84">
        <v>44.808956999999999</v>
      </c>
      <c r="S133" s="84">
        <v>69.998312999999996</v>
      </c>
      <c r="T133" s="6" t="s">
        <v>740</v>
      </c>
      <c r="U133" s="6" t="s">
        <v>741</v>
      </c>
      <c r="V133" s="6" t="s">
        <v>106</v>
      </c>
      <c r="W133" s="6" t="s">
        <v>742</v>
      </c>
      <c r="X133" s="6">
        <v>3000</v>
      </c>
      <c r="Y133" s="6">
        <v>1989</v>
      </c>
      <c r="Z133" s="6">
        <v>6</v>
      </c>
      <c r="AA133" s="6">
        <v>27</v>
      </c>
      <c r="AE133" s="6" t="s">
        <v>743</v>
      </c>
      <c r="AF133" s="6" t="s">
        <v>566</v>
      </c>
      <c r="AG133" s="67" t="s">
        <v>744</v>
      </c>
      <c r="AI133" s="6" t="s">
        <v>718</v>
      </c>
      <c r="AJ133" s="6" t="s">
        <v>725</v>
      </c>
      <c r="AK133" s="6" t="b">
        <v>1</v>
      </c>
      <c r="AL133" s="6" t="b">
        <v>0</v>
      </c>
      <c r="AO133" s="49" t="s">
        <v>4952</v>
      </c>
      <c r="AP133" s="73" t="s">
        <v>5004</v>
      </c>
      <c r="AQ133" s="49" t="s">
        <v>4951</v>
      </c>
      <c r="AR133" s="76" t="s">
        <v>5011</v>
      </c>
      <c r="AS133" s="73" t="s">
        <v>5012</v>
      </c>
      <c r="AT133" s="73">
        <f t="shared" si="28"/>
        <v>1</v>
      </c>
      <c r="AU133" s="112" t="s">
        <v>5384</v>
      </c>
      <c r="AV133" s="44" t="s">
        <v>5380</v>
      </c>
      <c r="AW133" t="s">
        <v>566</v>
      </c>
      <c r="AX133" s="112" t="s">
        <v>5363</v>
      </c>
      <c r="AY133" s="73" t="str">
        <f t="shared" si="29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3" s="49" t="s">
        <v>4903</v>
      </c>
      <c r="BA133" s="58" t="str">
        <f>Y133&amp;"-"&amp;IF(Z133&lt;10,"0"&amp;Z133,Z133)&amp;"-"&amp;IF(AA133&lt;10,"0"&amp;AA133,AA133)</f>
        <v>1989-06-27</v>
      </c>
      <c r="BB133" s="44" t="str">
        <f>Y133&amp;IF(Z133&lt;&gt;0,"-"&amp;Z133,"")&amp;IF(AA133&lt;&gt;0,"-"&amp;AA133,"")&amp;IF(AB133&lt;&gt;0,"/"&amp;AB133,"")&amp;IF(AC133&lt;&gt;0,"-"&amp;AC133,"")&amp;IF(AD133&lt;&gt;0,"-"&amp;AD133,"")</f>
        <v>1989-6-27</v>
      </c>
      <c r="BC133" s="44" t="str">
        <f>AE133</f>
        <v>salina, tube in soil</v>
      </c>
      <c r="BD133" s="44"/>
      <c r="BE133" s="44"/>
      <c r="BF133" s="49" t="s">
        <v>4882</v>
      </c>
      <c r="BG133" t="s">
        <v>4893</v>
      </c>
      <c r="BH133" s="40" t="s">
        <v>5050</v>
      </c>
      <c r="BI133" t="s">
        <v>39</v>
      </c>
      <c r="BJ133" t="str">
        <f>N133&amp;", "&amp;O133&amp;", "&amp;P133</f>
        <v>Dzhambul Area, Sarysu Distr., Lake Bolshoye Kashkali</v>
      </c>
      <c r="BK133" t="str">
        <f>T133&amp;" N; "&amp;U133&amp;" E"</f>
        <v>44.808957 N; 69.998313 E</v>
      </c>
      <c r="BL133" t="s">
        <v>740</v>
      </c>
      <c r="BM133" s="85" t="s">
        <v>741</v>
      </c>
      <c r="BN133" t="s">
        <v>4895</v>
      </c>
      <c r="BO133">
        <f>X133</f>
        <v>3000</v>
      </c>
      <c r="BP133" t="str">
        <f>IF(V133="original",H133,IF(V133="volunteer",C133,"Nekhaeva A.A."))</f>
        <v>Kim L.V.</v>
      </c>
      <c r="BQ133" t="str">
        <f>IF(V133="original",I133,IF(V133="volunteer",YEAR(A133)&amp;"-"&amp;IF(MONTH(A133)&lt;10,"0"&amp;MONTH(A133),MONTH(A133))&amp;"-"&amp;IF(DAY(A133)&lt;10,"0"&amp;DAY(A133),DAY(A133)),"__2025-05-15"))</f>
        <v>2025-05-05</v>
      </c>
      <c r="BR133"/>
      <c r="BS133"/>
      <c r="BT133" s="49" t="s">
        <v>4766</v>
      </c>
      <c r="BU133" t="s">
        <v>3631</v>
      </c>
      <c r="BV133" t="s">
        <v>3632</v>
      </c>
      <c r="BW133" t="s">
        <v>3633</v>
      </c>
      <c r="BX133" t="s">
        <v>3634</v>
      </c>
      <c r="BY133" s="44" t="s">
        <v>1428</v>
      </c>
      <c r="BZ133" t="s">
        <v>718</v>
      </c>
      <c r="CA133" t="s">
        <v>3812</v>
      </c>
      <c r="CB133" s="44" t="s">
        <v>3812</v>
      </c>
      <c r="CC133" t="s">
        <v>4829</v>
      </c>
      <c r="CD133" t="s">
        <v>3812</v>
      </c>
      <c r="CE133" t="s">
        <v>3813</v>
      </c>
      <c r="CF133" t="s">
        <v>3630</v>
      </c>
      <c r="CG133"/>
      <c r="CH133" t="str">
        <f>H133</f>
        <v>Esjunin S.L.</v>
      </c>
      <c r="CI133">
        <f t="shared" si="26"/>
        <v>1994</v>
      </c>
      <c r="CJ133" t="s">
        <v>4687</v>
      </c>
    </row>
    <row r="134" spans="1:88" s="6" customFormat="1" x14ac:dyDescent="0.45">
      <c r="A134" s="5">
        <v>45782.532465277778</v>
      </c>
      <c r="B134" s="6">
        <v>412819044</v>
      </c>
      <c r="C134" s="6" t="s">
        <v>4897</v>
      </c>
      <c r="D134" s="6">
        <v>1</v>
      </c>
      <c r="E134" s="4" t="s">
        <v>65</v>
      </c>
      <c r="F134" s="6" t="s">
        <v>750</v>
      </c>
      <c r="G134" s="6">
        <v>3378</v>
      </c>
      <c r="H134" s="44" t="s">
        <v>717</v>
      </c>
      <c r="I134" s="6">
        <v>1994</v>
      </c>
      <c r="J134" s="6" t="s">
        <v>720</v>
      </c>
      <c r="K134" s="6" t="s">
        <v>721</v>
      </c>
      <c r="L134" s="6" t="s">
        <v>722</v>
      </c>
      <c r="M134" s="6" t="s">
        <v>745</v>
      </c>
      <c r="N134" s="6" t="s">
        <v>746</v>
      </c>
      <c r="O134" s="6" t="s">
        <v>747</v>
      </c>
      <c r="P134" s="6" t="s">
        <v>748</v>
      </c>
      <c r="Q134" t="str">
        <f t="shared" si="27"/>
        <v>near Lake Elton</v>
      </c>
      <c r="R134" s="84"/>
      <c r="S134" s="84"/>
      <c r="V134" s="6" t="s">
        <v>119</v>
      </c>
      <c r="Y134" s="6">
        <v>1974</v>
      </c>
      <c r="Z134" s="6">
        <v>7</v>
      </c>
      <c r="AA134" s="6">
        <v>8</v>
      </c>
      <c r="AE134" s="6" t="s">
        <v>749</v>
      </c>
      <c r="AF134" s="6" t="s">
        <v>568</v>
      </c>
      <c r="AI134" s="6" t="s">
        <v>718</v>
      </c>
      <c r="AJ134" s="6" t="s">
        <v>725</v>
      </c>
      <c r="AK134" s="6" t="b">
        <v>1</v>
      </c>
      <c r="AL134" s="6" t="b">
        <v>0</v>
      </c>
      <c r="AO134" s="49" t="s">
        <v>4952</v>
      </c>
      <c r="AP134" s="73"/>
      <c r="AQ134" s="49" t="s">
        <v>4951</v>
      </c>
      <c r="AR134" s="76" t="s">
        <v>5011</v>
      </c>
      <c r="AS134" s="73" t="s">
        <v>5012</v>
      </c>
      <c r="AT134" s="73">
        <f t="shared" si="28"/>
        <v>1</v>
      </c>
      <c r="AU134" s="112" t="s">
        <v>5384</v>
      </c>
      <c r="AV134" s="44" t="s">
        <v>5380</v>
      </c>
      <c r="AW134"/>
      <c r="AX134" s="112" t="s">
        <v>5337</v>
      </c>
      <c r="AY134" s="73" t="str">
        <f t="shared" si="29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4" s="49" t="s">
        <v>4903</v>
      </c>
      <c r="BA134" s="58" t="str">
        <f>Y134&amp;"-"&amp;IF(Z134&lt;10,"0"&amp;Z134,Z134)&amp;"-"&amp;IF(AA134&lt;10,"0"&amp;AA134,AA134)</f>
        <v>1974-07-08</v>
      </c>
      <c r="BB134" s="44" t="str">
        <f>Y134&amp;IF(Z134&lt;&gt;0,"-"&amp;Z134,"")&amp;IF(AA134&lt;&gt;0,"-"&amp;AA134,"")&amp;IF(AB134&lt;&gt;0,"/"&amp;AB134,"")&amp;IF(AC134&lt;&gt;0,"-"&amp;AC134,"")&amp;IF(AD134&lt;&gt;0,"-"&amp;AD134,"")</f>
        <v>1974-7-8</v>
      </c>
      <c r="BC134" s="44" t="str">
        <f>AE134</f>
        <v>Salsola sp., bush</v>
      </c>
      <c r="BD134" s="44"/>
      <c r="BE134" s="44"/>
      <c r="BF134" s="49" t="s">
        <v>4882</v>
      </c>
      <c r="BG134" t="s">
        <v>4893</v>
      </c>
      <c r="BH134" s="40" t="s">
        <v>5058</v>
      </c>
      <c r="BI134" t="s">
        <v>745</v>
      </c>
      <c r="BJ134" t="str">
        <f>N134&amp;", "&amp;O134&amp;", "&amp;P134</f>
        <v>Volgograd Area, Pallasovka Distr., near Lake Elton</v>
      </c>
      <c r="BK134"/>
      <c r="BL134"/>
      <c r="BM134" s="85"/>
      <c r="BN134"/>
      <c r="BO134"/>
      <c r="BP134"/>
      <c r="BQ134"/>
      <c r="BR134"/>
      <c r="BS134"/>
      <c r="BT134" s="49" t="s">
        <v>4766</v>
      </c>
      <c r="BU134" t="s">
        <v>3631</v>
      </c>
      <c r="BV134" t="s">
        <v>3632</v>
      </c>
      <c r="BW134" t="s">
        <v>3633</v>
      </c>
      <c r="BX134" t="s">
        <v>3634</v>
      </c>
      <c r="BY134" s="44" t="s">
        <v>1428</v>
      </c>
      <c r="BZ134" t="s">
        <v>718</v>
      </c>
      <c r="CA134" t="s">
        <v>3812</v>
      </c>
      <c r="CB134" s="44" t="s">
        <v>3812</v>
      </c>
      <c r="CC134" t="s">
        <v>4829</v>
      </c>
      <c r="CD134" t="s">
        <v>3812</v>
      </c>
      <c r="CE134" t="s">
        <v>3813</v>
      </c>
      <c r="CF134" t="s">
        <v>3630</v>
      </c>
      <c r="CG134"/>
      <c r="CH134" t="str">
        <f>H134</f>
        <v>Esjunin S.L.</v>
      </c>
      <c r="CI134">
        <f t="shared" si="26"/>
        <v>1994</v>
      </c>
      <c r="CJ134" t="s">
        <v>4687</v>
      </c>
    </row>
    <row r="135" spans="1:88" s="6" customFormat="1" x14ac:dyDescent="0.45">
      <c r="A135" s="5">
        <v>45782.5315162037</v>
      </c>
      <c r="B135" s="6">
        <v>412819044</v>
      </c>
      <c r="C135" s="6" t="s">
        <v>4897</v>
      </c>
      <c r="D135" s="6">
        <v>1</v>
      </c>
      <c r="E135" s="4" t="s">
        <v>65</v>
      </c>
      <c r="F135" s="6" t="s">
        <v>752</v>
      </c>
      <c r="G135" s="6">
        <v>3378</v>
      </c>
      <c r="H135" s="44" t="s">
        <v>717</v>
      </c>
      <c r="I135" s="6">
        <v>1994</v>
      </c>
      <c r="J135" s="6" t="s">
        <v>720</v>
      </c>
      <c r="K135" s="6" t="s">
        <v>721</v>
      </c>
      <c r="L135" s="6" t="s">
        <v>722</v>
      </c>
      <c r="M135" s="6" t="s">
        <v>745</v>
      </c>
      <c r="N135" s="6" t="s">
        <v>746</v>
      </c>
      <c r="O135" s="6" t="s">
        <v>747</v>
      </c>
      <c r="P135" s="6" t="s">
        <v>748</v>
      </c>
      <c r="Q135" t="str">
        <f t="shared" si="27"/>
        <v>near Lake Elton</v>
      </c>
      <c r="R135" s="84"/>
      <c r="S135" s="84"/>
      <c r="V135" s="6" t="s">
        <v>119</v>
      </c>
      <c r="Y135" s="6">
        <v>1972</v>
      </c>
      <c r="Z135" s="6">
        <v>6</v>
      </c>
      <c r="AA135" s="6">
        <v>18</v>
      </c>
      <c r="AE135" s="6" t="s">
        <v>751</v>
      </c>
      <c r="AF135" s="6" t="s">
        <v>568</v>
      </c>
      <c r="AI135" s="6" t="s">
        <v>718</v>
      </c>
      <c r="AJ135" s="6" t="s">
        <v>725</v>
      </c>
      <c r="AK135" s="6" t="b">
        <v>1</v>
      </c>
      <c r="AL135" s="6" t="b">
        <v>0</v>
      </c>
      <c r="AO135" s="49" t="s">
        <v>4952</v>
      </c>
      <c r="AP135" s="73"/>
      <c r="AQ135" s="49" t="s">
        <v>4951</v>
      </c>
      <c r="AR135" s="76" t="s">
        <v>5011</v>
      </c>
      <c r="AS135" s="73" t="s">
        <v>5012</v>
      </c>
      <c r="AT135" s="73">
        <f t="shared" si="28"/>
        <v>1</v>
      </c>
      <c r="AU135" s="112" t="s">
        <v>5384</v>
      </c>
      <c r="AV135" s="44" t="s">
        <v>5380</v>
      </c>
      <c r="AW135"/>
      <c r="AX135" s="112" t="s">
        <v>5337</v>
      </c>
      <c r="AY135" s="73" t="str">
        <f t="shared" si="29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5" s="49" t="s">
        <v>4903</v>
      </c>
      <c r="BA135" s="58" t="str">
        <f>Y135&amp;"-"&amp;IF(Z135&lt;10,"0"&amp;Z135,Z135)&amp;"-"&amp;IF(AA135&lt;10,"0"&amp;AA135,AA135)</f>
        <v>1972-06-18</v>
      </c>
      <c r="BB135" s="44" t="str">
        <f>Y135&amp;IF(Z135&lt;&gt;0,"-"&amp;Z135,"")&amp;IF(AA135&lt;&gt;0,"-"&amp;AA135,"")&amp;IF(AB135&lt;&gt;0,"/"&amp;AB135,"")&amp;IF(AC135&lt;&gt;0,"-"&amp;AC135,"")&amp;IF(AD135&lt;&gt;0,"-"&amp;AD135,"")</f>
        <v>1972-6-18</v>
      </c>
      <c r="BC135" s="44" t="str">
        <f>AE135</f>
        <v>on soil</v>
      </c>
      <c r="BD135" s="44"/>
      <c r="BE135" s="44"/>
      <c r="BF135" s="49" t="s">
        <v>4882</v>
      </c>
      <c r="BG135" t="s">
        <v>4893</v>
      </c>
      <c r="BH135" s="40" t="s">
        <v>5058</v>
      </c>
      <c r="BI135" t="s">
        <v>745</v>
      </c>
      <c r="BJ135" t="str">
        <f>N135&amp;", "&amp;O135&amp;", "&amp;P135</f>
        <v>Volgograd Area, Pallasovka Distr., near Lake Elton</v>
      </c>
      <c r="BK135"/>
      <c r="BL135"/>
      <c r="BM135" s="85"/>
      <c r="BN135"/>
      <c r="BO135"/>
      <c r="BP135"/>
      <c r="BQ135"/>
      <c r="BR135"/>
      <c r="BS135"/>
      <c r="BT135" s="49" t="s">
        <v>4766</v>
      </c>
      <c r="BU135" t="s">
        <v>3631</v>
      </c>
      <c r="BV135" t="s">
        <v>3632</v>
      </c>
      <c r="BW135" t="s">
        <v>3633</v>
      </c>
      <c r="BX135" t="s">
        <v>3634</v>
      </c>
      <c r="BY135" s="44" t="s">
        <v>1428</v>
      </c>
      <c r="BZ135" t="s">
        <v>718</v>
      </c>
      <c r="CA135" t="s">
        <v>3812</v>
      </c>
      <c r="CB135" s="44" t="s">
        <v>3812</v>
      </c>
      <c r="CC135" t="s">
        <v>4829</v>
      </c>
      <c r="CD135" t="s">
        <v>3812</v>
      </c>
      <c r="CE135" t="s">
        <v>3813</v>
      </c>
      <c r="CF135" t="s">
        <v>3630</v>
      </c>
      <c r="CG135"/>
      <c r="CH135" t="str">
        <f>H135</f>
        <v>Esjunin S.L.</v>
      </c>
      <c r="CI135">
        <f t="shared" si="26"/>
        <v>1994</v>
      </c>
      <c r="CJ135" t="s">
        <v>4687</v>
      </c>
    </row>
    <row r="136" spans="1:88" s="6" customFormat="1" x14ac:dyDescent="0.45">
      <c r="A136" s="5">
        <v>45782.527488425927</v>
      </c>
      <c r="B136" s="6">
        <v>412819044</v>
      </c>
      <c r="C136" s="6" t="s">
        <v>4897</v>
      </c>
      <c r="D136" s="6">
        <v>1</v>
      </c>
      <c r="E136" s="4" t="s">
        <v>65</v>
      </c>
      <c r="F136" s="6" t="s">
        <v>736</v>
      </c>
      <c r="G136" s="6">
        <v>3378</v>
      </c>
      <c r="H136" s="44" t="s">
        <v>717</v>
      </c>
      <c r="I136" s="6">
        <v>1994</v>
      </c>
      <c r="J136" s="6" t="s">
        <v>720</v>
      </c>
      <c r="K136" s="6" t="s">
        <v>721</v>
      </c>
      <c r="L136" s="6" t="s">
        <v>722</v>
      </c>
      <c r="M136" s="6" t="s">
        <v>753</v>
      </c>
      <c r="Q136" t="str">
        <f t="shared" si="27"/>
        <v/>
      </c>
      <c r="R136" s="84"/>
      <c r="S136" s="84"/>
      <c r="V136" s="6" t="s">
        <v>119</v>
      </c>
      <c r="Y136" s="6">
        <v>1983</v>
      </c>
      <c r="Z136" s="6">
        <v>9</v>
      </c>
      <c r="AF136" s="6" t="s">
        <v>573</v>
      </c>
      <c r="AI136" s="6" t="s">
        <v>718</v>
      </c>
      <c r="AJ136" s="6" t="s">
        <v>725</v>
      </c>
      <c r="AK136" s="6" t="b">
        <v>1</v>
      </c>
      <c r="AL136" s="6" t="b">
        <v>0</v>
      </c>
      <c r="AO136" s="49" t="s">
        <v>4952</v>
      </c>
      <c r="AP136" s="73"/>
      <c r="AQ136" s="49" t="s">
        <v>4951</v>
      </c>
      <c r="AR136" s="76" t="s">
        <v>5011</v>
      </c>
      <c r="AS136" s="73" t="s">
        <v>5012</v>
      </c>
      <c r="AT136" s="73">
        <f t="shared" si="28"/>
        <v>1</v>
      </c>
      <c r="AU136" s="112" t="s">
        <v>5384</v>
      </c>
      <c r="AV136" s="44" t="s">
        <v>5380</v>
      </c>
      <c r="AW136"/>
      <c r="AX136" s="112" t="s">
        <v>5363</v>
      </c>
      <c r="AY136" s="73" t="str">
        <f t="shared" si="29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36" s="49" t="s">
        <v>4903</v>
      </c>
      <c r="BA136" s="44" t="str">
        <f>Y136&amp;"-"&amp;IF(Z136&lt;10,"0"&amp;Z136,Z136)</f>
        <v>1983-09</v>
      </c>
      <c r="BB136" s="44" t="str">
        <f>Y136&amp;IF(Z136&lt;&gt;0,"-"&amp;Z136,"")&amp;IF(AA136&lt;&gt;0,"-"&amp;AA136,"")&amp;IF(AB136&lt;&gt;0,"/"&amp;AB136,"")&amp;IF(AC136&lt;&gt;0,"-"&amp;AC136,"")&amp;IF(AD136&lt;&gt;0,"-"&amp;AD136,"")</f>
        <v>1983-9</v>
      </c>
      <c r="BC136" s="44"/>
      <c r="BD136" s="44"/>
      <c r="BE136" s="44"/>
      <c r="BF136" s="52" t="s">
        <v>4882</v>
      </c>
      <c r="BG136" t="s">
        <v>4893</v>
      </c>
      <c r="BH136" s="40" t="s">
        <v>5060</v>
      </c>
      <c r="BI136" t="str">
        <f>M136</f>
        <v>Tunisia</v>
      </c>
      <c r="BJ136"/>
      <c r="BK136"/>
      <c r="BL136"/>
      <c r="BM136" s="85"/>
      <c r="BN136"/>
      <c r="BO136"/>
      <c r="BP136"/>
      <c r="BQ136"/>
      <c r="BR136"/>
      <c r="BS136"/>
      <c r="BT136" s="49" t="s">
        <v>4766</v>
      </c>
      <c r="BU136" t="s">
        <v>3631</v>
      </c>
      <c r="BV136" t="s">
        <v>3632</v>
      </c>
      <c r="BW136" t="s">
        <v>3633</v>
      </c>
      <c r="BX136" t="s">
        <v>3634</v>
      </c>
      <c r="BY136" s="44" t="s">
        <v>1428</v>
      </c>
      <c r="BZ136" t="s">
        <v>718</v>
      </c>
      <c r="CA136" t="s">
        <v>3812</v>
      </c>
      <c r="CB136" s="44" t="s">
        <v>3812</v>
      </c>
      <c r="CC136" t="s">
        <v>4829</v>
      </c>
      <c r="CD136" t="s">
        <v>3812</v>
      </c>
      <c r="CE136" t="s">
        <v>3813</v>
      </c>
      <c r="CF136" t="s">
        <v>3630</v>
      </c>
      <c r="CG136"/>
      <c r="CH136" t="str">
        <f>H136</f>
        <v>Esjunin S.L.</v>
      </c>
      <c r="CI136">
        <f t="shared" si="26"/>
        <v>1994</v>
      </c>
      <c r="CJ136" t="s">
        <v>4687</v>
      </c>
    </row>
    <row r="137" spans="1:88" s="6" customFormat="1" x14ac:dyDescent="0.45">
      <c r="A137" s="5">
        <v>45780.473344907412</v>
      </c>
      <c r="B137" s="6">
        <v>412819044</v>
      </c>
      <c r="C137" s="6" t="s">
        <v>4897</v>
      </c>
      <c r="D137" s="6">
        <v>1</v>
      </c>
      <c r="E137" s="4" t="s">
        <v>51</v>
      </c>
      <c r="F137" s="6" t="s">
        <v>577</v>
      </c>
      <c r="G137" s="6">
        <v>4956</v>
      </c>
      <c r="H137" s="44" t="s">
        <v>761</v>
      </c>
      <c r="I137" s="6">
        <v>1995</v>
      </c>
      <c r="J137" s="6" t="s">
        <v>762</v>
      </c>
      <c r="K137" s="6" t="s">
        <v>763</v>
      </c>
      <c r="L137" s="6" t="s">
        <v>764</v>
      </c>
      <c r="M137" t="s">
        <v>39</v>
      </c>
      <c r="N137" s="6" t="s">
        <v>178</v>
      </c>
      <c r="O137" s="6" t="s">
        <v>754</v>
      </c>
      <c r="P137" s="6" t="s">
        <v>755</v>
      </c>
      <c r="Q137" t="str">
        <f t="shared" si="27"/>
        <v>Soldatskoye Canyon</v>
      </c>
      <c r="R137" s="84">
        <v>43.279721000000002</v>
      </c>
      <c r="S137" s="84">
        <v>77.349249</v>
      </c>
      <c r="T137" s="6" t="s">
        <v>756</v>
      </c>
      <c r="U137" s="6" t="s">
        <v>757</v>
      </c>
      <c r="V137" s="6" t="s">
        <v>106</v>
      </c>
      <c r="X137" s="6">
        <v>1500</v>
      </c>
      <c r="Y137" s="6">
        <v>1986</v>
      </c>
      <c r="Z137" s="6">
        <v>8</v>
      </c>
      <c r="AA137" s="6">
        <v>26</v>
      </c>
      <c r="AF137" s="6" t="s">
        <v>758</v>
      </c>
      <c r="AI137" s="6" t="s">
        <v>759</v>
      </c>
      <c r="AJ137" s="6" t="s">
        <v>760</v>
      </c>
      <c r="AK137" s="6" t="b">
        <v>1</v>
      </c>
      <c r="AL137" s="6" t="b">
        <v>1</v>
      </c>
      <c r="AM137" s="6" t="s">
        <v>462</v>
      </c>
      <c r="AO137" s="49" t="s">
        <v>4952</v>
      </c>
      <c r="AP137" s="73"/>
      <c r="AQ137" s="49" t="s">
        <v>4951</v>
      </c>
      <c r="AR137" s="76" t="s">
        <v>5011</v>
      </c>
      <c r="AS137" s="73" t="s">
        <v>5012</v>
      </c>
      <c r="AT137" s="73">
        <f t="shared" si="28"/>
        <v>1</v>
      </c>
      <c r="AU137" s="112" t="s">
        <v>5383</v>
      </c>
      <c r="AV137" s="44" t="s">
        <v>5380</v>
      </c>
      <c r="AW137" s="28" t="s">
        <v>758</v>
      </c>
      <c r="AX137" s="112" t="s">
        <v>5333</v>
      </c>
      <c r="AY137" s="73" t="str">
        <f t="shared" si="29"/>
        <v>Wesołowska W. 1995. Dendryphantes secretus, a new species of jumping spider from Kazakhstan (Araneae: Salticidae) // Genus. Vol.6. No.2. P.177–179</v>
      </c>
      <c r="AZ137" s="49" t="s">
        <v>4903</v>
      </c>
      <c r="BA137" s="58" t="str">
        <f>Y137&amp;"-"&amp;IF(Z137&lt;10,"0"&amp;Z137,Z137)&amp;"-"&amp;IF(AA137&lt;10,"0"&amp;AA137,AA137)</f>
        <v>1986-08-26</v>
      </c>
      <c r="BB137" s="44" t="str">
        <f>Y137&amp;IF(Z137&lt;&gt;0,"-"&amp;Z137,"")&amp;IF(AA137&lt;&gt;0,"-"&amp;AA137,"")&amp;IF(AB137&lt;&gt;0,"/"&amp;AB137,"")&amp;IF(AC137&lt;&gt;0,"-"&amp;AC137,"")&amp;IF(AD137&lt;&gt;0,"-"&amp;AD137,"")</f>
        <v>1986-8-26</v>
      </c>
      <c r="BC137" s="44"/>
      <c r="BD137" s="44"/>
      <c r="BE137" s="44"/>
      <c r="BF137" s="49" t="s">
        <v>4882</v>
      </c>
      <c r="BG137" t="s">
        <v>4893</v>
      </c>
      <c r="BH137" s="40" t="s">
        <v>5050</v>
      </c>
      <c r="BI137" t="s">
        <v>39</v>
      </c>
      <c r="BJ137" t="str">
        <f>N137&amp;", "&amp;O137&amp;", "&amp;P137</f>
        <v>Alma-Ata Area, Talgar Distr., Soldatskoye Canyon</v>
      </c>
      <c r="BK137" t="str">
        <f>T137&amp;" N; "&amp;U137&amp;" E"</f>
        <v>43.279721 N; 77.349249 E</v>
      </c>
      <c r="BL137" t="s">
        <v>756</v>
      </c>
      <c r="BM137" s="85" t="s">
        <v>757</v>
      </c>
      <c r="BN137" t="s">
        <v>4895</v>
      </c>
      <c r="BO137">
        <f t="shared" ref="BO137:BO156" si="30">X137</f>
        <v>1500</v>
      </c>
      <c r="BP137" t="str">
        <f>IF(V137="original",H137,IF(V137="volunteer",C137,"Nekhaeva A.A."))</f>
        <v>Kim L.V.</v>
      </c>
      <c r="BQ137" t="str">
        <f>IF(V137="original",I137,IF(V137="volunteer",YEAR(A137)&amp;"-"&amp;IF(MONTH(A137)&lt;10,"0"&amp;MONTH(A137),MONTH(A137))&amp;"-"&amp;IF(DAY(A137)&lt;10,"0"&amp;DAY(A137),DAY(A137)),"__2025-05-15"))</f>
        <v>2025-05-03</v>
      </c>
      <c r="BR137"/>
      <c r="BS137"/>
      <c r="BT137" s="49" t="s">
        <v>4766</v>
      </c>
      <c r="BU137" t="s">
        <v>3631</v>
      </c>
      <c r="BV137" t="s">
        <v>3632</v>
      </c>
      <c r="BW137" t="s">
        <v>3633</v>
      </c>
      <c r="BX137" t="s">
        <v>3634</v>
      </c>
      <c r="BY137" s="44" t="s">
        <v>48</v>
      </c>
      <c r="BZ137" t="s">
        <v>759</v>
      </c>
      <c r="CA137" t="s">
        <v>3815</v>
      </c>
      <c r="CB137" s="44" t="s">
        <v>3815</v>
      </c>
      <c r="CC137" t="s">
        <v>4776</v>
      </c>
      <c r="CD137" t="s">
        <v>3815</v>
      </c>
      <c r="CE137" t="s">
        <v>4777</v>
      </c>
      <c r="CF137" t="s">
        <v>3630</v>
      </c>
      <c r="CG137" t="s">
        <v>5048</v>
      </c>
      <c r="CH137" t="str">
        <f>H137</f>
        <v>Wesołowska W.</v>
      </c>
      <c r="CI137">
        <f t="shared" si="26"/>
        <v>1995</v>
      </c>
      <c r="CJ137" t="s">
        <v>4724</v>
      </c>
    </row>
    <row r="138" spans="1:88" s="6" customFormat="1" x14ac:dyDescent="0.45">
      <c r="A138" s="5">
        <v>45780.468078703707</v>
      </c>
      <c r="B138" s="6">
        <v>412819044</v>
      </c>
      <c r="C138" s="6" t="s">
        <v>4897</v>
      </c>
      <c r="D138" s="6">
        <v>3</v>
      </c>
      <c r="E138" s="4" t="s">
        <v>265</v>
      </c>
      <c r="F138" s="6" t="s">
        <v>773</v>
      </c>
      <c r="G138" s="6">
        <v>4688</v>
      </c>
      <c r="H138" s="44" t="s">
        <v>653</v>
      </c>
      <c r="I138" s="6">
        <v>1940</v>
      </c>
      <c r="J138" s="6" t="s">
        <v>774</v>
      </c>
      <c r="K138" s="6" t="s">
        <v>775</v>
      </c>
      <c r="L138" s="6" t="s">
        <v>776</v>
      </c>
      <c r="M138" t="s">
        <v>39</v>
      </c>
      <c r="P138" s="6" t="s">
        <v>681</v>
      </c>
      <c r="Q138" t="str">
        <f t="shared" si="27"/>
        <v>near Alma-Ata</v>
      </c>
      <c r="R138" s="84">
        <v>43.289437</v>
      </c>
      <c r="S138" s="84">
        <v>76.994337999999999</v>
      </c>
      <c r="T138" s="6" t="s">
        <v>765</v>
      </c>
      <c r="U138" s="6" t="s">
        <v>766</v>
      </c>
      <c r="V138" s="6" t="s">
        <v>106</v>
      </c>
      <c r="W138" s="6" t="s">
        <v>767</v>
      </c>
      <c r="X138" s="6">
        <v>6000</v>
      </c>
      <c r="Y138" s="6">
        <v>1919</v>
      </c>
      <c r="Z138" s="6">
        <v>7</v>
      </c>
      <c r="AB138" s="6">
        <v>1929</v>
      </c>
      <c r="AC138" s="6">
        <v>5</v>
      </c>
      <c r="AF138" s="6" t="s">
        <v>658</v>
      </c>
      <c r="AG138" s="67" t="s">
        <v>768</v>
      </c>
      <c r="AI138" s="6" t="s">
        <v>769</v>
      </c>
      <c r="AJ138" s="6" t="s">
        <v>770</v>
      </c>
      <c r="AK138" s="6" t="b">
        <v>1</v>
      </c>
      <c r="AL138" s="6" t="b">
        <v>1</v>
      </c>
      <c r="AM138" s="6" t="s">
        <v>455</v>
      </c>
      <c r="AN138" s="6" t="s">
        <v>771</v>
      </c>
      <c r="AO138" s="49" t="s">
        <v>4952</v>
      </c>
      <c r="AP138" s="73"/>
      <c r="AQ138" s="49" t="s">
        <v>4951</v>
      </c>
      <c r="AR138" s="76" t="s">
        <v>5011</v>
      </c>
      <c r="AS138" s="73" t="s">
        <v>5012</v>
      </c>
      <c r="AT138" s="73">
        <f t="shared" si="28"/>
        <v>3</v>
      </c>
      <c r="AU138" s="112" t="s">
        <v>5383</v>
      </c>
      <c r="AV138" s="44" t="s">
        <v>5380</v>
      </c>
      <c r="AW138" t="s">
        <v>658</v>
      </c>
      <c r="AX138" s="112" t="s">
        <v>5372</v>
      </c>
      <c r="AY138" s="73" t="str">
        <f t="shared" si="29"/>
        <v>Spassky S.A. 1940. Araneae palaearcticae novae. V // Folia zool. hydrobiol. T.10. No.2. P.353–364</v>
      </c>
      <c r="AZ138" s="49" t="s">
        <v>4903</v>
      </c>
      <c r="BA138" s="44" t="str">
        <f>"1929-05/"&amp;"07"</f>
        <v>1929-05/07</v>
      </c>
      <c r="BB138" s="44" t="s">
        <v>5003</v>
      </c>
      <c r="BC138" s="44"/>
      <c r="BD138" s="44"/>
      <c r="BE138" s="44"/>
      <c r="BF138" s="49" t="s">
        <v>4882</v>
      </c>
      <c r="BG138" t="s">
        <v>4893</v>
      </c>
      <c r="BH138" s="40" t="s">
        <v>5050</v>
      </c>
      <c r="BI138" t="s">
        <v>39</v>
      </c>
      <c r="BJ138" t="str">
        <f t="shared" ref="BJ138:BJ140" si="31">P138</f>
        <v>near Alma-Ata</v>
      </c>
      <c r="BK138" t="str">
        <f>T138&amp;" N; "&amp;U138&amp;" E"</f>
        <v>43.289437 N; 76.994338 E</v>
      </c>
      <c r="BL138" t="s">
        <v>765</v>
      </c>
      <c r="BM138" s="85" t="s">
        <v>766</v>
      </c>
      <c r="BN138" t="s">
        <v>4895</v>
      </c>
      <c r="BO138">
        <f t="shared" si="30"/>
        <v>6000</v>
      </c>
      <c r="BP138" t="str">
        <f>IF(V138="original",H138,IF(V138="volunteer",C138,"Nekhaeva A.A."))</f>
        <v>Kim L.V.</v>
      </c>
      <c r="BQ138" t="str">
        <f>IF(V138="original",I138,IF(V138="volunteer",YEAR(A138)&amp;"-"&amp;IF(MONTH(A138)&lt;10,"0"&amp;MONTH(A138),MONTH(A138))&amp;"-"&amp;IF(DAY(A138)&lt;10,"0"&amp;DAY(A138),DAY(A138)),"__2025-05-15"))</f>
        <v>2025-05-03</v>
      </c>
      <c r="BR138"/>
      <c r="BS138"/>
      <c r="BT138" s="49" t="s">
        <v>4766</v>
      </c>
      <c r="BU138" t="s">
        <v>3631</v>
      </c>
      <c r="BV138" t="s">
        <v>3632</v>
      </c>
      <c r="BW138" t="s">
        <v>3633</v>
      </c>
      <c r="BX138" t="s">
        <v>3634</v>
      </c>
      <c r="BY138" s="44" t="s">
        <v>887</v>
      </c>
      <c r="BZ138" t="s">
        <v>769</v>
      </c>
      <c r="CA138" t="s">
        <v>3848</v>
      </c>
      <c r="CB138" s="44" t="s">
        <v>3848</v>
      </c>
      <c r="CC138" t="s">
        <v>3850</v>
      </c>
      <c r="CD138" t="s">
        <v>3818</v>
      </c>
      <c r="CE138" t="s">
        <v>3849</v>
      </c>
      <c r="CF138" t="s">
        <v>3630</v>
      </c>
      <c r="CG138" t="s">
        <v>4765</v>
      </c>
      <c r="CH138" t="str">
        <f>H138</f>
        <v>Spassky S.A.</v>
      </c>
      <c r="CI138">
        <f t="shared" si="26"/>
        <v>1940</v>
      </c>
      <c r="CJ138" t="s">
        <v>4780</v>
      </c>
    </row>
    <row r="139" spans="1:88" s="6" customFormat="1" x14ac:dyDescent="0.45">
      <c r="A139" s="5">
        <v>45780.456736111111</v>
      </c>
      <c r="B139" s="6">
        <v>412819044</v>
      </c>
      <c r="C139" s="6" t="s">
        <v>4897</v>
      </c>
      <c r="D139" s="44"/>
      <c r="E139" s="4"/>
      <c r="F139" s="6" t="s">
        <v>786</v>
      </c>
      <c r="G139" s="6">
        <v>4682</v>
      </c>
      <c r="H139" s="44" t="s">
        <v>787</v>
      </c>
      <c r="I139" s="6">
        <v>1934</v>
      </c>
      <c r="J139" s="6" t="s">
        <v>788</v>
      </c>
      <c r="K139" s="6" t="s">
        <v>789</v>
      </c>
      <c r="L139" s="29" t="s">
        <v>790</v>
      </c>
      <c r="M139" s="29" t="s">
        <v>777</v>
      </c>
      <c r="N139" s="29"/>
      <c r="O139" s="29"/>
      <c r="P139" s="29" t="s">
        <v>778</v>
      </c>
      <c r="Q139" t="str">
        <f t="shared" si="27"/>
        <v>Western Transcaucasia to the Pontic Sea. Chosta</v>
      </c>
      <c r="R139" s="84">
        <v>43.512836999999998</v>
      </c>
      <c r="S139" s="84">
        <v>39.873750999999999</v>
      </c>
      <c r="T139" s="6" t="s">
        <v>779</v>
      </c>
      <c r="U139" s="6" t="s">
        <v>780</v>
      </c>
      <c r="V139" s="6" t="s">
        <v>106</v>
      </c>
      <c r="W139" s="6" t="s">
        <v>781</v>
      </c>
      <c r="X139" s="6">
        <v>10000</v>
      </c>
      <c r="Y139" s="6">
        <v>1927</v>
      </c>
      <c r="Z139" s="6">
        <v>8</v>
      </c>
      <c r="AB139" s="6">
        <v>1930</v>
      </c>
      <c r="AC139" s="6">
        <v>8</v>
      </c>
      <c r="AE139" s="6" t="s">
        <v>782</v>
      </c>
      <c r="AF139" s="6" t="s">
        <v>653</v>
      </c>
      <c r="AG139" s="67" t="s">
        <v>783</v>
      </c>
      <c r="AI139" s="6" t="s">
        <v>784</v>
      </c>
      <c r="AJ139" s="6" t="s">
        <v>785</v>
      </c>
      <c r="AK139" s="6" t="b">
        <v>1</v>
      </c>
      <c r="AL139" s="6" t="b">
        <v>1</v>
      </c>
      <c r="AM139" s="6" t="s">
        <v>455</v>
      </c>
      <c r="AO139" s="49" t="s">
        <v>4952</v>
      </c>
      <c r="AP139" s="73"/>
      <c r="AQ139" s="49" t="s">
        <v>4951</v>
      </c>
      <c r="AR139" s="76" t="s">
        <v>5011</v>
      </c>
      <c r="AS139" s="73" t="s">
        <v>5012</v>
      </c>
      <c r="AT139" s="73">
        <f t="shared" si="28"/>
        <v>0</v>
      </c>
      <c r="AU139" s="44"/>
      <c r="AV139" s="44"/>
      <c r="AW139" t="s">
        <v>653</v>
      </c>
      <c r="AX139" s="112" t="s">
        <v>5332</v>
      </c>
      <c r="AY139" s="73" t="str">
        <f t="shared" si="29"/>
        <v>Spassky S. 1934. Aranearum species novae III // Rev. franc. Entomol. Vol.1. No.2. P.135–139</v>
      </c>
      <c r="AZ139" s="49" t="s">
        <v>4903</v>
      </c>
      <c r="BA139" s="44" t="s">
        <v>4909</v>
      </c>
      <c r="BB139" s="44" t="str">
        <f>Y139&amp;IF(Z139&lt;&gt;0,"-"&amp;Z139,"")&amp;IF(AA139&lt;&gt;0,"-"&amp;AA139,"")&amp;IF(AB139&lt;&gt;0,"/"&amp;AB139,"")&amp;IF(AC139&lt;&gt;0,"-"&amp;AC139,"")&amp;IF(AD139&lt;&gt;0,"-"&amp;AD139,"")</f>
        <v>1927-8/1930-8</v>
      </c>
      <c r="BC139" s="44" t="str">
        <f>AE139</f>
        <v>on the exterior walls of houses, exposed to the sun</v>
      </c>
      <c r="BD139" s="44"/>
      <c r="BE139" s="44" t="s">
        <v>4997</v>
      </c>
      <c r="BF139" s="49" t="s">
        <v>4882</v>
      </c>
      <c r="BG139" t="s">
        <v>4893</v>
      </c>
      <c r="BH139" s="58" t="s">
        <v>5058</v>
      </c>
      <c r="BI139" s="58" t="s">
        <v>745</v>
      </c>
      <c r="BJ139" t="str">
        <f t="shared" si="31"/>
        <v>Western Transcaucasia to the Pontic Sea. Chosta</v>
      </c>
      <c r="BK139" t="str">
        <f>T139&amp;" N; "&amp;U139&amp;" E"</f>
        <v>43.512837 N; 39.873751 E</v>
      </c>
      <c r="BL139" t="s">
        <v>779</v>
      </c>
      <c r="BM139" s="85" t="s">
        <v>780</v>
      </c>
      <c r="BN139" t="s">
        <v>4895</v>
      </c>
      <c r="BO139">
        <f t="shared" si="30"/>
        <v>10000</v>
      </c>
      <c r="BP139" t="str">
        <f>IF(V139="original",H139,IF(V139="volunteer",C139,"Nekhaeva A.A."))</f>
        <v>Kim L.V.</v>
      </c>
      <c r="BQ139" t="str">
        <f>IF(V139="original",I139,IF(V139="volunteer",YEAR(A139)&amp;"-"&amp;IF(MONTH(A139)&lt;10,"0"&amp;MONTH(A139),MONTH(A139))&amp;"-"&amp;IF(DAY(A139)&lt;10,"0"&amp;DAY(A139),DAY(A139)),"__2025-05-15"))</f>
        <v>2025-05-03</v>
      </c>
      <c r="BR139"/>
      <c r="BS139"/>
      <c r="BT139" s="49" t="s">
        <v>4766</v>
      </c>
      <c r="BU139" t="s">
        <v>3631</v>
      </c>
      <c r="BV139" t="s">
        <v>3632</v>
      </c>
      <c r="BW139" t="s">
        <v>3633</v>
      </c>
      <c r="BX139" t="s">
        <v>3634</v>
      </c>
      <c r="BY139" s="44" t="s">
        <v>48</v>
      </c>
      <c r="BZ139" t="s">
        <v>784</v>
      </c>
      <c r="CA139" t="s">
        <v>3823</v>
      </c>
      <c r="CB139" s="44" t="s">
        <v>3823</v>
      </c>
      <c r="CC139" t="s">
        <v>4810</v>
      </c>
      <c r="CD139" t="s">
        <v>3821</v>
      </c>
      <c r="CE139" t="s">
        <v>3822</v>
      </c>
      <c r="CF139" t="s">
        <v>3630</v>
      </c>
      <c r="CG139"/>
      <c r="CH139" t="str">
        <f>H139</f>
        <v>Spassky S.</v>
      </c>
      <c r="CI139">
        <f t="shared" si="26"/>
        <v>1934</v>
      </c>
      <c r="CJ139"/>
    </row>
    <row r="140" spans="1:88" s="6" customFormat="1" x14ac:dyDescent="0.45">
      <c r="A140" s="5">
        <v>45780.447534722218</v>
      </c>
      <c r="B140" s="6">
        <v>412819044</v>
      </c>
      <c r="C140" s="6" t="s">
        <v>4897</v>
      </c>
      <c r="D140" s="6">
        <v>1</v>
      </c>
      <c r="E140" s="4" t="s">
        <v>51</v>
      </c>
      <c r="G140" s="6">
        <v>4682</v>
      </c>
      <c r="H140" s="44" t="s">
        <v>787</v>
      </c>
      <c r="I140" s="6">
        <v>1934</v>
      </c>
      <c r="J140" s="6" t="s">
        <v>788</v>
      </c>
      <c r="K140" s="6" t="s">
        <v>789</v>
      </c>
      <c r="L140" s="6" t="s">
        <v>790</v>
      </c>
      <c r="M140" t="s">
        <v>39</v>
      </c>
      <c r="P140" s="6" t="s">
        <v>791</v>
      </c>
      <c r="Q140" t="str">
        <f t="shared" si="27"/>
        <v>vicinity of Lake Balkhash</v>
      </c>
      <c r="R140" s="84">
        <v>45.667352999999999</v>
      </c>
      <c r="S140" s="84">
        <v>75.449344999999994</v>
      </c>
      <c r="T140" s="6" t="s">
        <v>792</v>
      </c>
      <c r="U140" s="6" t="s">
        <v>793</v>
      </c>
      <c r="V140" s="6" t="s">
        <v>106</v>
      </c>
      <c r="W140" s="6" t="s">
        <v>794</v>
      </c>
      <c r="X140" s="6">
        <v>50000</v>
      </c>
      <c r="Y140" s="6">
        <v>1913</v>
      </c>
      <c r="Z140" s="6">
        <v>5</v>
      </c>
      <c r="AF140" s="6" t="s">
        <v>658</v>
      </c>
      <c r="AI140" s="6" t="s">
        <v>795</v>
      </c>
      <c r="AJ140" s="6" t="s">
        <v>796</v>
      </c>
      <c r="AK140" s="6" t="b">
        <v>1</v>
      </c>
      <c r="AL140" s="6" t="b">
        <v>1</v>
      </c>
      <c r="AM140" s="6" t="s">
        <v>455</v>
      </c>
      <c r="AO140" s="49" t="s">
        <v>4952</v>
      </c>
      <c r="AP140" s="73"/>
      <c r="AQ140" s="49" t="s">
        <v>4951</v>
      </c>
      <c r="AR140" s="76" t="s">
        <v>5011</v>
      </c>
      <c r="AS140" s="73" t="s">
        <v>5012</v>
      </c>
      <c r="AT140" s="73">
        <f t="shared" si="28"/>
        <v>1</v>
      </c>
      <c r="AU140" s="112" t="s">
        <v>5383</v>
      </c>
      <c r="AV140" s="44" t="s">
        <v>5380</v>
      </c>
      <c r="AW140" t="s">
        <v>658</v>
      </c>
      <c r="AX140" s="73"/>
      <c r="AY140" s="73" t="str">
        <f t="shared" si="29"/>
        <v>Spassky S. 1934. Aranearum species novae III // Rev. franc. Entomol. Vol.1. No.2. P.135–139</v>
      </c>
      <c r="AZ140" s="49" t="s">
        <v>4903</v>
      </c>
      <c r="BA140" s="44" t="str">
        <f>Y140&amp;"-"&amp;IF(Z140&lt;10,"0"&amp;Z140,Z140)</f>
        <v>1913-05</v>
      </c>
      <c r="BB140" s="44" t="str">
        <f>Y140&amp;IF(Z140&lt;&gt;0,"-"&amp;Z140,"")&amp;IF(AA140&lt;&gt;0,"-"&amp;AA140,"")&amp;IF(AB140&lt;&gt;0,"/"&amp;AB140,"")&amp;IF(AC140&lt;&gt;0,"-"&amp;AC140,"")&amp;IF(AD140&lt;&gt;0,"-"&amp;AD140,"")</f>
        <v>1913-5</v>
      </c>
      <c r="BC140" s="44"/>
      <c r="BD140" s="44"/>
      <c r="BE140" s="44"/>
      <c r="BF140" s="49" t="s">
        <v>4882</v>
      </c>
      <c r="BG140" t="s">
        <v>4893</v>
      </c>
      <c r="BH140" s="40" t="s">
        <v>5050</v>
      </c>
      <c r="BI140" t="s">
        <v>39</v>
      </c>
      <c r="BJ140" t="str">
        <f t="shared" si="31"/>
        <v>vicinity of Lake Balkhash</v>
      </c>
      <c r="BK140" t="str">
        <f>T140&amp;" N; "&amp;U140&amp;" E"</f>
        <v>45.667353 N; 75.449345 E</v>
      </c>
      <c r="BL140" t="s">
        <v>792</v>
      </c>
      <c r="BM140" s="85" t="s">
        <v>793</v>
      </c>
      <c r="BN140" t="s">
        <v>4895</v>
      </c>
      <c r="BO140">
        <f t="shared" si="30"/>
        <v>50000</v>
      </c>
      <c r="BP140" t="str">
        <f>IF(V140="original",H140,IF(V140="volunteer",C140,"Nekhaeva A.A."))</f>
        <v>Kim L.V.</v>
      </c>
      <c r="BQ140" t="str">
        <f>IF(V140="original",I140,IF(V140="volunteer",YEAR(A140)&amp;"-"&amp;IF(MONTH(A140)&lt;10,"0"&amp;MONTH(A140),MONTH(A140))&amp;"-"&amp;IF(DAY(A140)&lt;10,"0"&amp;DAY(A140),DAY(A140)),"__2025-05-15"))</f>
        <v>2025-05-03</v>
      </c>
      <c r="BR140"/>
      <c r="BS140"/>
      <c r="BT140" s="49" t="s">
        <v>4766</v>
      </c>
      <c r="BU140" t="s">
        <v>3631</v>
      </c>
      <c r="BV140" t="s">
        <v>3632</v>
      </c>
      <c r="BW140" t="s">
        <v>3633</v>
      </c>
      <c r="BX140" t="s">
        <v>3634</v>
      </c>
      <c r="BY140" s="44" t="s">
        <v>229</v>
      </c>
      <c r="BZ140" t="s">
        <v>1460</v>
      </c>
      <c r="CA140" t="s">
        <v>3827</v>
      </c>
      <c r="CB140" s="44" t="s">
        <v>3827</v>
      </c>
      <c r="CC140" t="s">
        <v>4868</v>
      </c>
      <c r="CD140" t="s">
        <v>3825</v>
      </c>
      <c r="CE140" t="s">
        <v>3826</v>
      </c>
      <c r="CF140" t="s">
        <v>3630</v>
      </c>
      <c r="CG140" t="s">
        <v>4765</v>
      </c>
      <c r="CH140" t="str">
        <f>H140</f>
        <v>Spassky S.</v>
      </c>
      <c r="CI140">
        <f t="shared" si="26"/>
        <v>1934</v>
      </c>
      <c r="CJ140" t="s">
        <v>4756</v>
      </c>
    </row>
    <row r="141" spans="1:88" s="6" customFormat="1" x14ac:dyDescent="0.45">
      <c r="A141" s="5">
        <v>45780.43922453704</v>
      </c>
      <c r="B141" s="6">
        <v>412819044</v>
      </c>
      <c r="C141" s="6" t="s">
        <v>4897</v>
      </c>
      <c r="D141" s="6">
        <v>1</v>
      </c>
      <c r="E141" s="4" t="s">
        <v>51</v>
      </c>
      <c r="G141" s="6">
        <v>4584</v>
      </c>
      <c r="H141" s="44" t="s">
        <v>802</v>
      </c>
      <c r="I141" s="6">
        <v>2007</v>
      </c>
      <c r="J141" s="6" t="s">
        <v>803</v>
      </c>
      <c r="K141" s="6" t="s">
        <v>804</v>
      </c>
      <c r="L141" s="6" t="s">
        <v>805</v>
      </c>
      <c r="M141" t="s">
        <v>39</v>
      </c>
      <c r="N141" s="6" t="s">
        <v>102</v>
      </c>
      <c r="P141" s="6" t="s">
        <v>797</v>
      </c>
      <c r="Q141" t="str">
        <f t="shared" si="27"/>
        <v>20 km NE of Lake Ushkole</v>
      </c>
      <c r="R141" s="84">
        <v>45.901406999999999</v>
      </c>
      <c r="S141" s="84">
        <v>78.168687000000006</v>
      </c>
      <c r="T141" s="6" t="s">
        <v>798</v>
      </c>
      <c r="U141" s="6" t="s">
        <v>799</v>
      </c>
      <c r="V141" s="6" t="s">
        <v>106</v>
      </c>
      <c r="X141" s="6">
        <v>2500</v>
      </c>
      <c r="Y141" s="6">
        <v>1988</v>
      </c>
      <c r="Z141" s="6">
        <v>7</v>
      </c>
      <c r="AA141" s="6">
        <v>31</v>
      </c>
      <c r="AF141" s="6" t="s">
        <v>800</v>
      </c>
      <c r="AI141" s="6" t="s">
        <v>801</v>
      </c>
      <c r="AJ141" s="6" t="s">
        <v>535</v>
      </c>
      <c r="AK141" s="6" t="b">
        <v>1</v>
      </c>
      <c r="AL141" s="6" t="b">
        <v>0</v>
      </c>
      <c r="AO141" s="49" t="s">
        <v>4952</v>
      </c>
      <c r="AP141" s="73"/>
      <c r="AQ141" s="49" t="s">
        <v>4951</v>
      </c>
      <c r="AR141" s="76" t="s">
        <v>5011</v>
      </c>
      <c r="AS141" s="73" t="s">
        <v>5012</v>
      </c>
      <c r="AT141" s="73">
        <f t="shared" si="28"/>
        <v>1</v>
      </c>
      <c r="AU141" s="112" t="s">
        <v>5383</v>
      </c>
      <c r="AV141" s="44" t="s">
        <v>5380</v>
      </c>
      <c r="AW141" t="s">
        <v>5030</v>
      </c>
      <c r="AX141" s="73"/>
      <c r="AY141" s="73" t="str">
        <f t="shared" si="29"/>
        <v>Saaristo M. 2007. A new subfamily of linyphiid spiders based on a new genus created for the keyserlingi-group of the genus Lepthyphantes (Aranei: Linyphiidae) // Arthropoda Selecta. Vol.16. No.1. P.33–42</v>
      </c>
      <c r="AZ141" s="49" t="s">
        <v>4903</v>
      </c>
      <c r="BA141" s="58" t="str">
        <f>Y141&amp;"-"&amp;IF(Z141&lt;10,"0"&amp;Z141,Z141)&amp;"-"&amp;IF(AA141&lt;10,"0"&amp;AA141,AA141)</f>
        <v>1988-07-31</v>
      </c>
      <c r="BB141" s="44" t="str">
        <f>Y141&amp;IF(Z141&lt;&gt;0,"-"&amp;Z141,"")&amp;IF(AA141&lt;&gt;0,"-"&amp;AA141,"")&amp;IF(AB141&lt;&gt;0,"/"&amp;AB141,"")&amp;IF(AC141&lt;&gt;0,"-"&amp;AC141,"")&amp;IF(AD141&lt;&gt;0,"-"&amp;AD141,"")</f>
        <v>1988-7-31</v>
      </c>
      <c r="BC141" s="44"/>
      <c r="BD141" s="44"/>
      <c r="BE141" s="44"/>
      <c r="BF141" s="49" t="s">
        <v>4882</v>
      </c>
      <c r="BG141" t="s">
        <v>4893</v>
      </c>
      <c r="BH141" s="40" t="s">
        <v>5050</v>
      </c>
      <c r="BI141" t="s">
        <v>39</v>
      </c>
      <c r="BJ141" t="str">
        <f>N141&amp;", "&amp;P141</f>
        <v>Taldy-Kurgan Area, 20 km NE of Lake Ushkole</v>
      </c>
      <c r="BK141" t="str">
        <f>T141&amp;" N; "&amp;U141&amp;" E"</f>
        <v>45.901407 N; 78.168687 E</v>
      </c>
      <c r="BL141" t="s">
        <v>798</v>
      </c>
      <c r="BM141" s="85" t="s">
        <v>799</v>
      </c>
      <c r="BN141" t="s">
        <v>4895</v>
      </c>
      <c r="BO141">
        <f t="shared" si="30"/>
        <v>2500</v>
      </c>
      <c r="BP141" t="str">
        <f>IF(V141="original",H141,IF(V141="volunteer",C141,"Nekhaeva A.A."))</f>
        <v>Kim L.V.</v>
      </c>
      <c r="BQ141" t="str">
        <f>IF(V141="original",I141,IF(V141="volunteer",YEAR(A141)&amp;"-"&amp;IF(MONTH(A141)&lt;10,"0"&amp;MONTH(A141),MONTH(A141))&amp;"-"&amp;IF(DAY(A141)&lt;10,"0"&amp;DAY(A141),DAY(A141)),"__2025-05-15"))</f>
        <v>2025-05-03</v>
      </c>
      <c r="BR141"/>
      <c r="BS141"/>
      <c r="BT141" s="49" t="s">
        <v>4766</v>
      </c>
      <c r="BU141" t="s">
        <v>3631</v>
      </c>
      <c r="BV141" t="s">
        <v>3632</v>
      </c>
      <c r="BW141" t="s">
        <v>3633</v>
      </c>
      <c r="BX141" t="s">
        <v>3634</v>
      </c>
      <c r="BY141" s="44" t="s">
        <v>533</v>
      </c>
      <c r="BZ141" t="s">
        <v>801</v>
      </c>
      <c r="CA141" t="s">
        <v>3752</v>
      </c>
      <c r="CB141" s="44" t="s">
        <v>3752</v>
      </c>
      <c r="CC141" t="s">
        <v>4851</v>
      </c>
      <c r="CD141" t="s">
        <v>3752</v>
      </c>
      <c r="CE141" t="s">
        <v>3751</v>
      </c>
      <c r="CF141" t="s">
        <v>3630</v>
      </c>
      <c r="CG141"/>
      <c r="CH141" t="str">
        <f>H141</f>
        <v>Saaristo M.</v>
      </c>
      <c r="CI141">
        <f t="shared" si="26"/>
        <v>2007</v>
      </c>
      <c r="CJ141" t="s">
        <v>4701</v>
      </c>
    </row>
    <row r="142" spans="1:88" s="6" customFormat="1" x14ac:dyDescent="0.45">
      <c r="A142" s="5">
        <v>45780.433379629627</v>
      </c>
      <c r="B142" s="6">
        <v>412819044</v>
      </c>
      <c r="C142" s="6" t="s">
        <v>4897</v>
      </c>
      <c r="D142" s="6">
        <v>5</v>
      </c>
      <c r="E142" s="4" t="s">
        <v>1685</v>
      </c>
      <c r="F142" s="6" t="s">
        <v>812</v>
      </c>
      <c r="G142" s="6">
        <v>4432</v>
      </c>
      <c r="H142" s="44" t="s">
        <v>813</v>
      </c>
      <c r="I142" s="6">
        <v>1994</v>
      </c>
      <c r="J142" s="6" t="s">
        <v>814</v>
      </c>
      <c r="K142" s="6" t="s">
        <v>815</v>
      </c>
      <c r="L142" s="6" t="s">
        <v>816</v>
      </c>
      <c r="M142" t="s">
        <v>39</v>
      </c>
      <c r="N142" s="6" t="s">
        <v>178</v>
      </c>
      <c r="P142" s="6" t="s">
        <v>806</v>
      </c>
      <c r="Q142" t="str">
        <f t="shared" si="27"/>
        <v>Kapchagai</v>
      </c>
      <c r="R142" s="84">
        <v>43.871042000000003</v>
      </c>
      <c r="S142" s="84">
        <v>77.055611999999996</v>
      </c>
      <c r="T142" s="6" t="s">
        <v>807</v>
      </c>
      <c r="U142" s="6" t="s">
        <v>808</v>
      </c>
      <c r="V142" s="6" t="s">
        <v>106</v>
      </c>
      <c r="X142" s="6">
        <v>2500</v>
      </c>
      <c r="Y142" s="6">
        <v>1988</v>
      </c>
      <c r="Z142" s="6">
        <v>5</v>
      </c>
      <c r="AA142" s="6">
        <v>10</v>
      </c>
      <c r="AB142" s="6">
        <v>1988</v>
      </c>
      <c r="AC142" s="6">
        <v>5</v>
      </c>
      <c r="AD142" s="6">
        <v>18</v>
      </c>
      <c r="AF142" s="6" t="s">
        <v>566</v>
      </c>
      <c r="AI142" s="6" t="s">
        <v>809</v>
      </c>
      <c r="AJ142" s="6" t="s">
        <v>810</v>
      </c>
      <c r="AK142" s="6" t="b">
        <v>1</v>
      </c>
      <c r="AL142" s="6" t="b">
        <v>1</v>
      </c>
      <c r="AM142" s="6" t="s">
        <v>455</v>
      </c>
      <c r="AO142" s="49" t="s">
        <v>4952</v>
      </c>
      <c r="AP142" s="73"/>
      <c r="AQ142" s="49" t="s">
        <v>4951</v>
      </c>
      <c r="AR142" s="76" t="s">
        <v>5011</v>
      </c>
      <c r="AS142" s="73" t="s">
        <v>5012</v>
      </c>
      <c r="AT142" s="73">
        <f t="shared" si="28"/>
        <v>5</v>
      </c>
      <c r="AU142" s="112" t="s">
        <v>5383</v>
      </c>
      <c r="AV142" s="44" t="s">
        <v>5380</v>
      </c>
      <c r="AW142" t="s">
        <v>566</v>
      </c>
      <c r="AX142" s="112" t="s">
        <v>5348</v>
      </c>
      <c r="AY142" s="73" t="str">
        <f t="shared" si="29"/>
        <v>Ovtsharenko V.I., Levy G., Platnick N.I. 1994. A review of the ground spider genus Synaphosus (Araneae, Gnaphosidae) // Amer. Mus. Novit. No.3095. P.1–27</v>
      </c>
      <c r="AZ142" s="49" t="s">
        <v>4903</v>
      </c>
      <c r="BA142" s="58" t="str">
        <f>Y142&amp;"-"&amp;IF(Z142&lt;10,"0"&amp;Z142,Z142)&amp;"-"&amp;IF(AA142&lt;10,"0"&amp;AA142,AA142)&amp;"/"&amp;IF(AD142&lt;10,"0"&amp;AD142,AD142)</f>
        <v>1988-05-10/18</v>
      </c>
      <c r="BB142" s="44" t="str">
        <f>Y142&amp;IF(Z142&lt;&gt;0,"-"&amp;Z142,"")&amp;IF(AA142&lt;&gt;0,"-"&amp;AA142,"")&amp;IF(AB142&lt;&gt;0,"/"&amp;AB142,"")&amp;IF(AC142&lt;&gt;0,"-"&amp;AC142,"")&amp;IF(AD142&lt;&gt;0,"-"&amp;AD142,"")</f>
        <v>1988-5-10/1988-5-18</v>
      </c>
      <c r="BC142" s="44"/>
      <c r="BD142" s="44"/>
      <c r="BE142" s="44"/>
      <c r="BF142" s="49" t="s">
        <v>4882</v>
      </c>
      <c r="BG142" t="s">
        <v>4893</v>
      </c>
      <c r="BH142" s="40" t="s">
        <v>5050</v>
      </c>
      <c r="BI142" t="s">
        <v>39</v>
      </c>
      <c r="BJ142" t="str">
        <f>N142&amp;", "&amp;P142</f>
        <v>Alma-Ata Area, Kapchagai</v>
      </c>
      <c r="BK142" t="str">
        <f>T142&amp;" N; "&amp;U142&amp;" E"</f>
        <v>43.871042 N; 77.055612 E</v>
      </c>
      <c r="BL142" t="s">
        <v>807</v>
      </c>
      <c r="BM142" s="85" t="s">
        <v>808</v>
      </c>
      <c r="BN142" t="s">
        <v>4895</v>
      </c>
      <c r="BO142">
        <f t="shared" si="30"/>
        <v>2500</v>
      </c>
      <c r="BP142" t="str">
        <f>IF(V142="original",H142,IF(V142="volunteer",C142,"Nekhaeva A.A."))</f>
        <v>Kim L.V.</v>
      </c>
      <c r="BQ142" t="str">
        <f>IF(V142="original",I142,IF(V142="volunteer",YEAR(A142)&amp;"-"&amp;IF(MONTH(A142)&lt;10,"0"&amp;MONTH(A142),MONTH(A142))&amp;"-"&amp;IF(DAY(A142)&lt;10,"0"&amp;DAY(A142),DAY(A142)),"__2025-05-15"))</f>
        <v>2025-05-03</v>
      </c>
      <c r="BR142"/>
      <c r="BS142"/>
      <c r="BT142" s="49" t="s">
        <v>4766</v>
      </c>
      <c r="BU142" t="s">
        <v>3631</v>
      </c>
      <c r="BV142" t="s">
        <v>3632</v>
      </c>
      <c r="BW142" t="s">
        <v>3633</v>
      </c>
      <c r="BX142" t="s">
        <v>3634</v>
      </c>
      <c r="BY142" s="44" t="s">
        <v>229</v>
      </c>
      <c r="BZ142" t="s">
        <v>809</v>
      </c>
      <c r="CA142" t="s">
        <v>3828</v>
      </c>
      <c r="CB142" s="44" t="s">
        <v>3828</v>
      </c>
      <c r="CC142" t="s">
        <v>3830</v>
      </c>
      <c r="CD142" t="s">
        <v>3828</v>
      </c>
      <c r="CE142" t="s">
        <v>3829</v>
      </c>
      <c r="CF142" t="s">
        <v>3630</v>
      </c>
      <c r="CG142" t="s">
        <v>4737</v>
      </c>
      <c r="CH142" t="str">
        <f>H142</f>
        <v>Ovtsharenko V.I., Levy G., Platnick N.I.</v>
      </c>
      <c r="CI142">
        <f t="shared" si="26"/>
        <v>1994</v>
      </c>
      <c r="CJ142" t="s">
        <v>4725</v>
      </c>
    </row>
    <row r="143" spans="1:88" s="6" customFormat="1" x14ac:dyDescent="0.45">
      <c r="A143" s="5">
        <v>45780.431481481493</v>
      </c>
      <c r="B143" s="6">
        <v>412819044</v>
      </c>
      <c r="C143" s="6" t="s">
        <v>4897</v>
      </c>
      <c r="D143" s="6">
        <v>1</v>
      </c>
      <c r="E143" s="4" t="s">
        <v>51</v>
      </c>
      <c r="F143" s="6" t="s">
        <v>812</v>
      </c>
      <c r="G143" s="6">
        <v>4432</v>
      </c>
      <c r="H143" s="44" t="s">
        <v>813</v>
      </c>
      <c r="I143" s="6">
        <v>1994</v>
      </c>
      <c r="J143" s="6" t="s">
        <v>814</v>
      </c>
      <c r="K143" s="6" t="s">
        <v>815</v>
      </c>
      <c r="L143" s="6" t="s">
        <v>816</v>
      </c>
      <c r="M143" t="s">
        <v>39</v>
      </c>
      <c r="N143" s="6" t="s">
        <v>178</v>
      </c>
      <c r="P143" s="6" t="s">
        <v>817</v>
      </c>
      <c r="Q143" t="str">
        <f t="shared" si="27"/>
        <v>Taukum desert</v>
      </c>
      <c r="R143" s="84">
        <v>44.450353999999997</v>
      </c>
      <c r="S143" s="84">
        <v>76.156120000000001</v>
      </c>
      <c r="T143" s="6" t="s">
        <v>818</v>
      </c>
      <c r="U143" s="6" t="s">
        <v>819</v>
      </c>
      <c r="V143" s="6" t="s">
        <v>106</v>
      </c>
      <c r="X143" s="6">
        <v>40000</v>
      </c>
      <c r="Y143" s="6">
        <v>1988</v>
      </c>
      <c r="Z143" s="6">
        <v>5</v>
      </c>
      <c r="AA143" s="6">
        <v>6</v>
      </c>
      <c r="AF143" s="6" t="s">
        <v>820</v>
      </c>
      <c r="AI143" s="6" t="s">
        <v>809</v>
      </c>
      <c r="AJ143" s="6" t="s">
        <v>810</v>
      </c>
      <c r="AK143" s="6" t="b">
        <v>1</v>
      </c>
      <c r="AL143" s="6" t="b">
        <v>1</v>
      </c>
      <c r="AM143" s="6" t="s">
        <v>455</v>
      </c>
      <c r="AO143" s="49" t="s">
        <v>4952</v>
      </c>
      <c r="AP143" s="73"/>
      <c r="AQ143" s="49" t="s">
        <v>4951</v>
      </c>
      <c r="AR143" s="76" t="s">
        <v>5011</v>
      </c>
      <c r="AS143" s="73" t="s">
        <v>5012</v>
      </c>
      <c r="AT143" s="73">
        <f t="shared" si="28"/>
        <v>1</v>
      </c>
      <c r="AU143" s="112" t="s">
        <v>5383</v>
      </c>
      <c r="AV143" s="44" t="s">
        <v>5380</v>
      </c>
      <c r="AW143" t="s">
        <v>820</v>
      </c>
      <c r="AX143" s="112" t="s">
        <v>5348</v>
      </c>
      <c r="AY143" s="73" t="str">
        <f t="shared" si="29"/>
        <v>Ovtsharenko V.I., Levy G., Platnick N.I. 1994. A review of the ground spider genus Synaphosus (Araneae, Gnaphosidae) // Amer. Mus. Novit. No.3095. P.1–27</v>
      </c>
      <c r="AZ143" s="49" t="s">
        <v>4903</v>
      </c>
      <c r="BA143" s="58" t="str">
        <f>Y143&amp;"-"&amp;IF(Z143&lt;10,"0"&amp;Z143,Z143)&amp;"-"&amp;IF(AA143&lt;10,"0"&amp;AA143,AA143)</f>
        <v>1988-05-06</v>
      </c>
      <c r="BB143" s="44" t="str">
        <f>Y143&amp;IF(Z143&lt;&gt;0,"-"&amp;Z143,"")&amp;IF(AA143&lt;&gt;0,"-"&amp;AA143,"")&amp;IF(AB143&lt;&gt;0,"/"&amp;AB143,"")&amp;IF(AC143&lt;&gt;0,"-"&amp;AC143,"")&amp;IF(AD143&lt;&gt;0,"-"&amp;AD143,"")</f>
        <v>1988-5-6</v>
      </c>
      <c r="BC143" s="44"/>
      <c r="BD143" s="44"/>
      <c r="BE143" s="44"/>
      <c r="BF143" s="49" t="s">
        <v>4882</v>
      </c>
      <c r="BG143" t="s">
        <v>4893</v>
      </c>
      <c r="BH143" s="40" t="s">
        <v>5050</v>
      </c>
      <c r="BI143" t="s">
        <v>39</v>
      </c>
      <c r="BJ143" t="str">
        <f>N143&amp;", "&amp;P143</f>
        <v>Alma-Ata Area, Taukum desert</v>
      </c>
      <c r="BK143" t="str">
        <f>T143&amp;" N; "&amp;U143&amp;" E"</f>
        <v>44.450354 N; 76.15612 E</v>
      </c>
      <c r="BL143" t="s">
        <v>818</v>
      </c>
      <c r="BM143" s="85" t="s">
        <v>819</v>
      </c>
      <c r="BN143" t="s">
        <v>4895</v>
      </c>
      <c r="BO143">
        <f t="shared" si="30"/>
        <v>40000</v>
      </c>
      <c r="BP143" t="str">
        <f>IF(V143="original",H143,IF(V143="volunteer",C143,"Nekhaeva A.A."))</f>
        <v>Kim L.V.</v>
      </c>
      <c r="BQ143" t="str">
        <f>IF(V143="original",I143,IF(V143="volunteer",YEAR(A143)&amp;"-"&amp;IF(MONTH(A143)&lt;10,"0"&amp;MONTH(A143),MONTH(A143))&amp;"-"&amp;IF(DAY(A143)&lt;10,"0"&amp;DAY(A143),DAY(A143)),"__2025-05-15"))</f>
        <v>2025-05-03</v>
      </c>
      <c r="BR143"/>
      <c r="BS143"/>
      <c r="BT143" s="49" t="s">
        <v>4766</v>
      </c>
      <c r="BU143" t="s">
        <v>3631</v>
      </c>
      <c r="BV143" t="s">
        <v>3632</v>
      </c>
      <c r="BW143" t="s">
        <v>3633</v>
      </c>
      <c r="BX143" t="s">
        <v>3634</v>
      </c>
      <c r="BY143" s="44" t="s">
        <v>229</v>
      </c>
      <c r="BZ143" t="s">
        <v>809</v>
      </c>
      <c r="CA143" t="s">
        <v>3828</v>
      </c>
      <c r="CB143" s="44" t="s">
        <v>3828</v>
      </c>
      <c r="CC143" t="s">
        <v>3830</v>
      </c>
      <c r="CD143" t="s">
        <v>3828</v>
      </c>
      <c r="CE143" t="s">
        <v>3829</v>
      </c>
      <c r="CF143" t="s">
        <v>3630</v>
      </c>
      <c r="CG143" t="s">
        <v>4737</v>
      </c>
      <c r="CH143" t="str">
        <f>H143</f>
        <v>Ovtsharenko V.I., Levy G., Platnick N.I.</v>
      </c>
      <c r="CI143">
        <f t="shared" si="26"/>
        <v>1994</v>
      </c>
      <c r="CJ143" t="s">
        <v>4725</v>
      </c>
    </row>
    <row r="144" spans="1:88" s="6" customFormat="1" x14ac:dyDescent="0.45">
      <c r="A144" s="5">
        <v>45780.430601851847</v>
      </c>
      <c r="B144" s="6">
        <v>412819044</v>
      </c>
      <c r="C144" s="6" t="s">
        <v>4897</v>
      </c>
      <c r="D144" s="6">
        <v>1</v>
      </c>
      <c r="E144" s="4" t="s">
        <v>65</v>
      </c>
      <c r="F144" s="6" t="s">
        <v>812</v>
      </c>
      <c r="G144" s="6">
        <v>4432</v>
      </c>
      <c r="H144" s="44" t="s">
        <v>813</v>
      </c>
      <c r="I144" s="6">
        <v>1994</v>
      </c>
      <c r="J144" s="6" t="s">
        <v>814</v>
      </c>
      <c r="K144" s="6" t="s">
        <v>815</v>
      </c>
      <c r="L144" s="6" t="s">
        <v>816</v>
      </c>
      <c r="M144" t="s">
        <v>39</v>
      </c>
      <c r="N144" s="6" t="s">
        <v>178</v>
      </c>
      <c r="P144" s="6" t="s">
        <v>817</v>
      </c>
      <c r="Q144" t="str">
        <f t="shared" si="27"/>
        <v>Taukum desert</v>
      </c>
      <c r="R144" s="84">
        <v>44.450353999999997</v>
      </c>
      <c r="S144" s="84">
        <v>76.156120000000001</v>
      </c>
      <c r="T144" s="6" t="s">
        <v>818</v>
      </c>
      <c r="U144" s="6" t="s">
        <v>819</v>
      </c>
      <c r="V144" s="6" t="s">
        <v>106</v>
      </c>
      <c r="X144" s="6">
        <v>40000</v>
      </c>
      <c r="Y144" s="6">
        <v>1988</v>
      </c>
      <c r="Z144" s="6">
        <v>5</v>
      </c>
      <c r="AA144" s="6">
        <v>8</v>
      </c>
      <c r="AF144" s="6" t="s">
        <v>820</v>
      </c>
      <c r="AI144" s="6" t="s">
        <v>809</v>
      </c>
      <c r="AJ144" s="6" t="s">
        <v>821</v>
      </c>
      <c r="AK144" s="6" t="b">
        <v>1</v>
      </c>
      <c r="AL144" s="6" t="b">
        <v>1</v>
      </c>
      <c r="AM144" s="6" t="s">
        <v>462</v>
      </c>
      <c r="AO144" s="49" t="s">
        <v>4952</v>
      </c>
      <c r="AP144" s="73"/>
      <c r="AQ144" s="49" t="s">
        <v>4951</v>
      </c>
      <c r="AR144" s="76" t="s">
        <v>5011</v>
      </c>
      <c r="AS144" s="73" t="s">
        <v>5012</v>
      </c>
      <c r="AT144" s="73">
        <f t="shared" si="28"/>
        <v>1</v>
      </c>
      <c r="AU144" s="112" t="s">
        <v>5384</v>
      </c>
      <c r="AV144" s="44" t="s">
        <v>5380</v>
      </c>
      <c r="AW144" t="s">
        <v>820</v>
      </c>
      <c r="AX144" s="112" t="s">
        <v>5348</v>
      </c>
      <c r="AY144" s="73" t="str">
        <f t="shared" si="29"/>
        <v>Ovtsharenko V.I., Levy G., Platnick N.I. 1994. A review of the ground spider genus Synaphosus (Araneae, Gnaphosidae) // Amer. Mus. Novit. No.3095. P.1–27</v>
      </c>
      <c r="AZ144" s="49" t="s">
        <v>4903</v>
      </c>
      <c r="BA144" s="58" t="str">
        <f>Y144&amp;"-"&amp;IF(Z144&lt;10,"0"&amp;Z144,Z144)&amp;"-"&amp;IF(AA144&lt;10,"0"&amp;AA144,AA144)</f>
        <v>1988-05-08</v>
      </c>
      <c r="BB144" s="44" t="str">
        <f>Y144&amp;IF(Z144&lt;&gt;0,"-"&amp;Z144,"")&amp;IF(AA144&lt;&gt;0,"-"&amp;AA144,"")&amp;IF(AB144&lt;&gt;0,"/"&amp;AB144,"")&amp;IF(AC144&lt;&gt;0,"-"&amp;AC144,"")&amp;IF(AD144&lt;&gt;0,"-"&amp;AD144,"")</f>
        <v>1988-5-8</v>
      </c>
      <c r="BC144" s="44"/>
      <c r="BD144" s="44"/>
      <c r="BE144" s="44"/>
      <c r="BF144" s="49" t="s">
        <v>4882</v>
      </c>
      <c r="BG144" t="s">
        <v>4893</v>
      </c>
      <c r="BH144" s="40" t="s">
        <v>5050</v>
      </c>
      <c r="BI144" t="s">
        <v>39</v>
      </c>
      <c r="BJ144" t="str">
        <f>N144&amp;", "&amp;P144</f>
        <v>Alma-Ata Area, Taukum desert</v>
      </c>
      <c r="BK144" t="str">
        <f>T144&amp;" N; "&amp;U144&amp;" E"</f>
        <v>44.450354 N; 76.15612 E</v>
      </c>
      <c r="BL144" t="s">
        <v>818</v>
      </c>
      <c r="BM144" s="85" t="s">
        <v>819</v>
      </c>
      <c r="BN144" t="s">
        <v>4895</v>
      </c>
      <c r="BO144">
        <f t="shared" si="30"/>
        <v>40000</v>
      </c>
      <c r="BP144" t="str">
        <f>IF(V144="original",H144,IF(V144="volunteer",C144,"Nekhaeva A.A."))</f>
        <v>Kim L.V.</v>
      </c>
      <c r="BQ144" t="str">
        <f>IF(V144="original",I144,IF(V144="volunteer",YEAR(A144)&amp;"-"&amp;IF(MONTH(A144)&lt;10,"0"&amp;MONTH(A144),MONTH(A144))&amp;"-"&amp;IF(DAY(A144)&lt;10,"0"&amp;DAY(A144),DAY(A144)),"__2025-05-15"))</f>
        <v>2025-05-03</v>
      </c>
      <c r="BR144"/>
      <c r="BS144"/>
      <c r="BT144" s="49" t="s">
        <v>4766</v>
      </c>
      <c r="BU144" t="s">
        <v>3631</v>
      </c>
      <c r="BV144" t="s">
        <v>3632</v>
      </c>
      <c r="BW144" t="s">
        <v>3633</v>
      </c>
      <c r="BX144" t="s">
        <v>3634</v>
      </c>
      <c r="BY144" s="44" t="s">
        <v>229</v>
      </c>
      <c r="BZ144" t="s">
        <v>809</v>
      </c>
      <c r="CA144" t="s">
        <v>3831</v>
      </c>
      <c r="CB144" s="44" t="s">
        <v>3831</v>
      </c>
      <c r="CC144" t="s">
        <v>3830</v>
      </c>
      <c r="CD144" t="s">
        <v>3831</v>
      </c>
      <c r="CE144" t="s">
        <v>3832</v>
      </c>
      <c r="CF144" t="s">
        <v>3630</v>
      </c>
      <c r="CG144" t="s">
        <v>5048</v>
      </c>
      <c r="CH144" t="str">
        <f>H144</f>
        <v>Ovtsharenko V.I., Levy G., Platnick N.I.</v>
      </c>
      <c r="CI144">
        <f t="shared" si="26"/>
        <v>1994</v>
      </c>
      <c r="CJ144" t="s">
        <v>4724</v>
      </c>
    </row>
    <row r="145" spans="1:88" s="6" customFormat="1" x14ac:dyDescent="0.45">
      <c r="A145" s="5">
        <v>45780.429097222222</v>
      </c>
      <c r="B145" s="6">
        <v>412819044</v>
      </c>
      <c r="C145" s="6" t="s">
        <v>4897</v>
      </c>
      <c r="D145" s="6">
        <v>1</v>
      </c>
      <c r="E145" s="4" t="s">
        <v>65</v>
      </c>
      <c r="F145" s="6" t="s">
        <v>812</v>
      </c>
      <c r="G145" s="6">
        <v>4432</v>
      </c>
      <c r="H145" s="44" t="s">
        <v>813</v>
      </c>
      <c r="I145" s="6">
        <v>1994</v>
      </c>
      <c r="J145" s="6" t="s">
        <v>814</v>
      </c>
      <c r="K145" s="6" t="s">
        <v>815</v>
      </c>
      <c r="L145" s="6" t="s">
        <v>816</v>
      </c>
      <c r="M145" t="s">
        <v>39</v>
      </c>
      <c r="N145" s="6" t="s">
        <v>178</v>
      </c>
      <c r="P145" s="6" t="s">
        <v>817</v>
      </c>
      <c r="Q145" t="str">
        <f t="shared" si="27"/>
        <v>Taukum desert</v>
      </c>
      <c r="R145" s="84">
        <v>44.450353999999997</v>
      </c>
      <c r="S145" s="84">
        <v>76.156120000000001</v>
      </c>
      <c r="T145" s="6" t="s">
        <v>818</v>
      </c>
      <c r="U145" s="6" t="s">
        <v>819</v>
      </c>
      <c r="V145" s="6" t="s">
        <v>106</v>
      </c>
      <c r="X145" s="6">
        <v>40000</v>
      </c>
      <c r="Y145" s="6">
        <v>1988</v>
      </c>
      <c r="Z145" s="6">
        <v>5</v>
      </c>
      <c r="AA145" s="6">
        <v>6</v>
      </c>
      <c r="AF145" s="6" t="s">
        <v>820</v>
      </c>
      <c r="AI145" s="6" t="s">
        <v>809</v>
      </c>
      <c r="AJ145" s="6" t="s">
        <v>822</v>
      </c>
      <c r="AK145" s="6" t="b">
        <v>1</v>
      </c>
      <c r="AL145" s="6" t="b">
        <v>1</v>
      </c>
      <c r="AM145" s="6" t="s">
        <v>455</v>
      </c>
      <c r="AO145" s="49" t="s">
        <v>4952</v>
      </c>
      <c r="AP145" s="73"/>
      <c r="AQ145" s="49" t="s">
        <v>4951</v>
      </c>
      <c r="AR145" s="76" t="s">
        <v>5011</v>
      </c>
      <c r="AS145" s="73" t="s">
        <v>5012</v>
      </c>
      <c r="AT145" s="73">
        <f t="shared" si="28"/>
        <v>1</v>
      </c>
      <c r="AU145" s="112" t="s">
        <v>5384</v>
      </c>
      <c r="AV145" s="44" t="s">
        <v>5380</v>
      </c>
      <c r="AW145" t="s">
        <v>820</v>
      </c>
      <c r="AX145" s="112" t="s">
        <v>5348</v>
      </c>
      <c r="AY145" s="73" t="str">
        <f t="shared" si="29"/>
        <v>Ovtsharenko V.I., Levy G., Platnick N.I. 1994. A review of the ground spider genus Synaphosus (Araneae, Gnaphosidae) // Amer. Mus. Novit. No.3095. P.1–27</v>
      </c>
      <c r="AZ145" s="49" t="s">
        <v>4903</v>
      </c>
      <c r="BA145" s="58" t="str">
        <f>Y145&amp;"-"&amp;IF(Z145&lt;10,"0"&amp;Z145,Z145)&amp;"-"&amp;IF(AA145&lt;10,"0"&amp;AA145,AA145)</f>
        <v>1988-05-06</v>
      </c>
      <c r="BB145" s="44" t="str">
        <f>Y145&amp;IF(Z145&lt;&gt;0,"-"&amp;Z145,"")&amp;IF(AA145&lt;&gt;0,"-"&amp;AA145,"")&amp;IF(AB145&lt;&gt;0,"/"&amp;AB145,"")&amp;IF(AC145&lt;&gt;0,"-"&amp;AC145,"")&amp;IF(AD145&lt;&gt;0,"-"&amp;AD145,"")</f>
        <v>1988-5-6</v>
      </c>
      <c r="BC145" s="44"/>
      <c r="BD145" s="44"/>
      <c r="BE145" s="44"/>
      <c r="BF145" s="49" t="s">
        <v>4882</v>
      </c>
      <c r="BG145" t="s">
        <v>4893</v>
      </c>
      <c r="BH145" s="40" t="s">
        <v>5050</v>
      </c>
      <c r="BI145" t="s">
        <v>39</v>
      </c>
      <c r="BJ145" t="str">
        <f>N145&amp;", "&amp;P145</f>
        <v>Alma-Ata Area, Taukum desert</v>
      </c>
      <c r="BK145" t="str">
        <f>T145&amp;" N; "&amp;U145&amp;" E"</f>
        <v>44.450354 N; 76.15612 E</v>
      </c>
      <c r="BL145" t="s">
        <v>818</v>
      </c>
      <c r="BM145" s="85" t="s">
        <v>819</v>
      </c>
      <c r="BN145" t="s">
        <v>4895</v>
      </c>
      <c r="BO145">
        <f t="shared" si="30"/>
        <v>40000</v>
      </c>
      <c r="BP145" t="str">
        <f>IF(V145="original",H145,IF(V145="volunteer",C145,"Nekhaeva A.A."))</f>
        <v>Kim L.V.</v>
      </c>
      <c r="BQ145" t="str">
        <f>IF(V145="original",I145,IF(V145="volunteer",YEAR(A145)&amp;"-"&amp;IF(MONTH(A145)&lt;10,"0"&amp;MONTH(A145),MONTH(A145))&amp;"-"&amp;IF(DAY(A145)&lt;10,"0"&amp;DAY(A145),DAY(A145)),"__2025-05-15"))</f>
        <v>2025-05-03</v>
      </c>
      <c r="BR145"/>
      <c r="BS145"/>
      <c r="BT145" s="49" t="s">
        <v>4766</v>
      </c>
      <c r="BU145" t="s">
        <v>3631</v>
      </c>
      <c r="BV145" t="s">
        <v>3632</v>
      </c>
      <c r="BW145" t="s">
        <v>3633</v>
      </c>
      <c r="BX145" t="s">
        <v>3634</v>
      </c>
      <c r="BY145" s="44" t="s">
        <v>229</v>
      </c>
      <c r="BZ145" t="s">
        <v>809</v>
      </c>
      <c r="CA145" t="s">
        <v>3833</v>
      </c>
      <c r="CB145" s="44" t="s">
        <v>3833</v>
      </c>
      <c r="CC145" t="s">
        <v>3830</v>
      </c>
      <c r="CD145" t="s">
        <v>3833</v>
      </c>
      <c r="CE145" t="s">
        <v>3834</v>
      </c>
      <c r="CF145" t="s">
        <v>3630</v>
      </c>
      <c r="CG145" t="s">
        <v>4737</v>
      </c>
      <c r="CH145" t="str">
        <f>H145</f>
        <v>Ovtsharenko V.I., Levy G., Platnick N.I.</v>
      </c>
      <c r="CI145">
        <f t="shared" si="26"/>
        <v>1994</v>
      </c>
      <c r="CJ145" t="s">
        <v>4725</v>
      </c>
    </row>
    <row r="146" spans="1:88" s="6" customFormat="1" x14ac:dyDescent="0.45">
      <c r="A146" s="5">
        <v>45780.426504629642</v>
      </c>
      <c r="B146" s="6">
        <v>412819044</v>
      </c>
      <c r="C146" s="6" t="s">
        <v>4897</v>
      </c>
      <c r="D146" s="6">
        <v>2</v>
      </c>
      <c r="E146" s="4" t="s">
        <v>86</v>
      </c>
      <c r="F146" s="6" t="s">
        <v>812</v>
      </c>
      <c r="G146" s="6">
        <v>4432</v>
      </c>
      <c r="H146" s="44" t="s">
        <v>813</v>
      </c>
      <c r="I146" s="6">
        <v>1994</v>
      </c>
      <c r="J146" s="6" t="s">
        <v>814</v>
      </c>
      <c r="K146" s="6" t="s">
        <v>815</v>
      </c>
      <c r="L146" s="6" t="s">
        <v>816</v>
      </c>
      <c r="M146" t="s">
        <v>39</v>
      </c>
      <c r="N146" s="6" t="s">
        <v>178</v>
      </c>
      <c r="P146" s="6" t="s">
        <v>806</v>
      </c>
      <c r="Q146" t="str">
        <f t="shared" si="27"/>
        <v>Kapchagai</v>
      </c>
      <c r="R146" s="84">
        <v>43.871042000000003</v>
      </c>
      <c r="S146" s="84">
        <v>77.055611999999996</v>
      </c>
      <c r="T146" s="6" t="s">
        <v>807</v>
      </c>
      <c r="U146" s="6" t="s">
        <v>808</v>
      </c>
      <c r="V146" s="6" t="s">
        <v>106</v>
      </c>
      <c r="X146" s="6">
        <v>2000</v>
      </c>
      <c r="Y146" s="6">
        <v>1986</v>
      </c>
      <c r="Z146" s="6">
        <v>5</v>
      </c>
      <c r="AA146" s="6">
        <v>10</v>
      </c>
      <c r="AF146" s="6" t="s">
        <v>566</v>
      </c>
      <c r="AI146" s="6" t="s">
        <v>809</v>
      </c>
      <c r="AJ146" s="6" t="s">
        <v>822</v>
      </c>
      <c r="AK146" s="6" t="b">
        <v>1</v>
      </c>
      <c r="AL146" s="6" t="b">
        <v>1</v>
      </c>
      <c r="AM146" s="6" t="s">
        <v>455</v>
      </c>
      <c r="AO146" s="49" t="s">
        <v>4952</v>
      </c>
      <c r="AP146" s="73"/>
      <c r="AQ146" s="49" t="s">
        <v>4951</v>
      </c>
      <c r="AR146" s="76" t="s">
        <v>5011</v>
      </c>
      <c r="AS146" s="73" t="s">
        <v>5012</v>
      </c>
      <c r="AT146" s="73">
        <f t="shared" si="28"/>
        <v>2</v>
      </c>
      <c r="AU146" s="112" t="s">
        <v>5383</v>
      </c>
      <c r="AV146" s="44" t="s">
        <v>5380</v>
      </c>
      <c r="AW146" t="s">
        <v>566</v>
      </c>
      <c r="AX146" s="112" t="s">
        <v>5348</v>
      </c>
      <c r="AY146" s="73" t="str">
        <f t="shared" si="29"/>
        <v>Ovtsharenko V.I., Levy G., Platnick N.I. 1994. A review of the ground spider genus Synaphosus (Araneae, Gnaphosidae) // Amer. Mus. Novit. No.3095. P.1–27</v>
      </c>
      <c r="AZ146" s="49" t="s">
        <v>4903</v>
      </c>
      <c r="BA146" s="58" t="str">
        <f>Y146&amp;"-"&amp;IF(Z146&lt;10,"0"&amp;Z146,Z146)&amp;"-"&amp;IF(AA146&lt;10,"0"&amp;AA146,AA146)</f>
        <v>1986-05-10</v>
      </c>
      <c r="BB146" s="44" t="str">
        <f>Y146&amp;IF(Z146&lt;&gt;0,"-"&amp;Z146,"")&amp;IF(AA146&lt;&gt;0,"-"&amp;AA146,"")&amp;IF(AB146&lt;&gt;0,"/"&amp;AB146,"")&amp;IF(AC146&lt;&gt;0,"-"&amp;AC146,"")&amp;IF(AD146&lt;&gt;0,"-"&amp;AD146,"")</f>
        <v>1986-5-10</v>
      </c>
      <c r="BC146" s="44"/>
      <c r="BD146" s="44"/>
      <c r="BE146" s="44"/>
      <c r="BF146" s="49" t="s">
        <v>4882</v>
      </c>
      <c r="BG146" t="s">
        <v>4893</v>
      </c>
      <c r="BH146" s="40" t="s">
        <v>5050</v>
      </c>
      <c r="BI146" t="s">
        <v>39</v>
      </c>
      <c r="BJ146" t="str">
        <f>N146&amp;", "&amp;P146</f>
        <v>Alma-Ata Area, Kapchagai</v>
      </c>
      <c r="BK146" t="str">
        <f>T146&amp;" N; "&amp;U146&amp;" E"</f>
        <v>43.871042 N; 77.055612 E</v>
      </c>
      <c r="BL146" t="s">
        <v>807</v>
      </c>
      <c r="BM146" s="85" t="s">
        <v>808</v>
      </c>
      <c r="BN146" t="s">
        <v>4895</v>
      </c>
      <c r="BO146">
        <f t="shared" si="30"/>
        <v>2000</v>
      </c>
      <c r="BP146" t="str">
        <f>IF(V146="original",H146,IF(V146="volunteer",C146,"Nekhaeva A.A."))</f>
        <v>Kim L.V.</v>
      </c>
      <c r="BQ146" t="str">
        <f>IF(V146="original",I146,IF(V146="volunteer",YEAR(A146)&amp;"-"&amp;IF(MONTH(A146)&lt;10,"0"&amp;MONTH(A146),MONTH(A146))&amp;"-"&amp;IF(DAY(A146)&lt;10,"0"&amp;DAY(A146),DAY(A146)),"__2025-05-15"))</f>
        <v>2025-05-03</v>
      </c>
      <c r="BR146"/>
      <c r="BS146"/>
      <c r="BT146" s="49" t="s">
        <v>4766</v>
      </c>
      <c r="BU146" t="s">
        <v>3631</v>
      </c>
      <c r="BV146" t="s">
        <v>3632</v>
      </c>
      <c r="BW146" t="s">
        <v>3633</v>
      </c>
      <c r="BX146" t="s">
        <v>3634</v>
      </c>
      <c r="BY146" s="44" t="s">
        <v>229</v>
      </c>
      <c r="BZ146" t="s">
        <v>809</v>
      </c>
      <c r="CA146" t="s">
        <v>3833</v>
      </c>
      <c r="CB146" s="44" t="s">
        <v>3833</v>
      </c>
      <c r="CC146" t="s">
        <v>3830</v>
      </c>
      <c r="CD146" t="s">
        <v>3833</v>
      </c>
      <c r="CE146" t="s">
        <v>3834</v>
      </c>
      <c r="CF146" t="s">
        <v>3630</v>
      </c>
      <c r="CG146" t="s">
        <v>4737</v>
      </c>
      <c r="CH146" t="str">
        <f>H146</f>
        <v>Ovtsharenko V.I., Levy G., Platnick N.I.</v>
      </c>
      <c r="CI146">
        <f t="shared" si="26"/>
        <v>1994</v>
      </c>
      <c r="CJ146" t="s">
        <v>4725</v>
      </c>
    </row>
    <row r="147" spans="1:88" s="6" customFormat="1" x14ac:dyDescent="0.45">
      <c r="A147" s="5">
        <v>45780.425486111111</v>
      </c>
      <c r="B147" s="6">
        <v>412819044</v>
      </c>
      <c r="C147" s="6" t="s">
        <v>4897</v>
      </c>
      <c r="D147" s="6">
        <v>2</v>
      </c>
      <c r="E147" s="4" t="s">
        <v>247</v>
      </c>
      <c r="F147" s="6" t="s">
        <v>812</v>
      </c>
      <c r="G147" s="6">
        <v>4432</v>
      </c>
      <c r="H147" s="44" t="s">
        <v>813</v>
      </c>
      <c r="I147" s="6">
        <v>1994</v>
      </c>
      <c r="J147" s="6" t="s">
        <v>814</v>
      </c>
      <c r="K147" s="6" t="s">
        <v>815</v>
      </c>
      <c r="L147" s="6" t="s">
        <v>816</v>
      </c>
      <c r="M147" t="s">
        <v>39</v>
      </c>
      <c r="N147" s="6" t="s">
        <v>178</v>
      </c>
      <c r="P147" s="6" t="s">
        <v>823</v>
      </c>
      <c r="Q147" t="str">
        <f t="shared" si="27"/>
        <v>43 km E Bakanas, Saryesik-Atyrau desert</v>
      </c>
      <c r="R147" s="84">
        <v>44.823929</v>
      </c>
      <c r="S147" s="84">
        <v>76.816659000000001</v>
      </c>
      <c r="T147" s="6" t="s">
        <v>824</v>
      </c>
      <c r="U147" s="6" t="s">
        <v>825</v>
      </c>
      <c r="V147" s="6" t="s">
        <v>106</v>
      </c>
      <c r="X147" s="6">
        <v>2000</v>
      </c>
      <c r="Y147" s="6">
        <v>1989</v>
      </c>
      <c r="Z147" s="6">
        <v>8</v>
      </c>
      <c r="AA147" s="6">
        <v>18</v>
      </c>
      <c r="AF147" s="6" t="s">
        <v>826</v>
      </c>
      <c r="AI147" s="6" t="s">
        <v>809</v>
      </c>
      <c r="AJ147" s="6" t="s">
        <v>822</v>
      </c>
      <c r="AK147" s="6" t="b">
        <v>1</v>
      </c>
      <c r="AL147" s="6" t="b">
        <v>1</v>
      </c>
      <c r="AM147" s="6" t="s">
        <v>455</v>
      </c>
      <c r="AO147" s="49" t="s">
        <v>4952</v>
      </c>
      <c r="AP147" s="73"/>
      <c r="AQ147" s="49" t="s">
        <v>4951</v>
      </c>
      <c r="AR147" s="76" t="s">
        <v>5011</v>
      </c>
      <c r="AS147" s="73" t="s">
        <v>5012</v>
      </c>
      <c r="AT147" s="73">
        <f t="shared" si="28"/>
        <v>2</v>
      </c>
      <c r="AU147" s="112" t="s">
        <v>5384</v>
      </c>
      <c r="AV147" s="44" t="s">
        <v>5380</v>
      </c>
      <c r="AW147" t="s">
        <v>826</v>
      </c>
      <c r="AX147" s="112" t="s">
        <v>5348</v>
      </c>
      <c r="AY147" s="73" t="str">
        <f t="shared" si="29"/>
        <v>Ovtsharenko V.I., Levy G., Platnick N.I. 1994. A review of the ground spider genus Synaphosus (Araneae, Gnaphosidae) // Amer. Mus. Novit. No.3095. P.1–27</v>
      </c>
      <c r="AZ147" s="49" t="s">
        <v>4903</v>
      </c>
      <c r="BA147" s="58" t="str">
        <f>Y147&amp;"-"&amp;IF(Z147&lt;10,"0"&amp;Z147,Z147)&amp;"-"&amp;IF(AA147&lt;10,"0"&amp;AA147,AA147)</f>
        <v>1989-08-18</v>
      </c>
      <c r="BB147" s="44" t="str">
        <f>Y147&amp;IF(Z147&lt;&gt;0,"-"&amp;Z147,"")&amp;IF(AA147&lt;&gt;0,"-"&amp;AA147,"")&amp;IF(AB147&lt;&gt;0,"/"&amp;AB147,"")&amp;IF(AC147&lt;&gt;0,"-"&amp;AC147,"")&amp;IF(AD147&lt;&gt;0,"-"&amp;AD147,"")</f>
        <v>1989-8-18</v>
      </c>
      <c r="BC147" s="44"/>
      <c r="BD147" s="44"/>
      <c r="BE147" s="44"/>
      <c r="BF147" s="49" t="s">
        <v>4882</v>
      </c>
      <c r="BG147" t="s">
        <v>4893</v>
      </c>
      <c r="BH147" s="40" t="s">
        <v>5050</v>
      </c>
      <c r="BI147" t="s">
        <v>39</v>
      </c>
      <c r="BJ147" t="str">
        <f>N147&amp;", "&amp;P147</f>
        <v>Alma-Ata Area, 43 km E Bakanas, Saryesik-Atyrau desert</v>
      </c>
      <c r="BK147" t="str">
        <f>T147&amp;" N; "&amp;U147&amp;" E"</f>
        <v>44.823929 N; 76.816659 E</v>
      </c>
      <c r="BL147" t="s">
        <v>824</v>
      </c>
      <c r="BM147" s="85" t="s">
        <v>825</v>
      </c>
      <c r="BN147" t="s">
        <v>4895</v>
      </c>
      <c r="BO147">
        <f t="shared" si="30"/>
        <v>2000</v>
      </c>
      <c r="BP147" t="str">
        <f>IF(V147="original",H147,IF(V147="volunteer",C147,"Nekhaeva A.A."))</f>
        <v>Kim L.V.</v>
      </c>
      <c r="BQ147" t="str">
        <f>IF(V147="original",I147,IF(V147="volunteer",YEAR(A147)&amp;"-"&amp;IF(MONTH(A147)&lt;10,"0"&amp;MONTH(A147),MONTH(A147))&amp;"-"&amp;IF(DAY(A147)&lt;10,"0"&amp;DAY(A147),DAY(A147)),"__2025-05-15"))</f>
        <v>2025-05-03</v>
      </c>
      <c r="BR147"/>
      <c r="BS147"/>
      <c r="BT147" s="49" t="s">
        <v>4766</v>
      </c>
      <c r="BU147" t="s">
        <v>3631</v>
      </c>
      <c r="BV147" t="s">
        <v>3632</v>
      </c>
      <c r="BW147" t="s">
        <v>3633</v>
      </c>
      <c r="BX147" t="s">
        <v>3634</v>
      </c>
      <c r="BY147" s="44" t="s">
        <v>229</v>
      </c>
      <c r="BZ147" t="s">
        <v>809</v>
      </c>
      <c r="CA147" t="s">
        <v>3833</v>
      </c>
      <c r="CB147" s="44" t="s">
        <v>3833</v>
      </c>
      <c r="CC147" t="s">
        <v>3830</v>
      </c>
      <c r="CD147" t="s">
        <v>3833</v>
      </c>
      <c r="CE147" t="s">
        <v>3834</v>
      </c>
      <c r="CF147" t="s">
        <v>3630</v>
      </c>
      <c r="CG147" t="s">
        <v>4737</v>
      </c>
      <c r="CH147" t="str">
        <f>H147</f>
        <v>Ovtsharenko V.I., Levy G., Platnick N.I.</v>
      </c>
      <c r="CI147">
        <f t="shared" si="26"/>
        <v>1994</v>
      </c>
      <c r="CJ147" t="s">
        <v>4725</v>
      </c>
    </row>
    <row r="148" spans="1:88" s="6" customFormat="1" x14ac:dyDescent="0.45">
      <c r="A148" s="5">
        <v>45780.419120370367</v>
      </c>
      <c r="B148" s="6">
        <v>412819044</v>
      </c>
      <c r="C148" s="6" t="s">
        <v>4897</v>
      </c>
      <c r="D148" s="6">
        <v>4</v>
      </c>
      <c r="E148" s="4" t="s">
        <v>835</v>
      </c>
      <c r="F148" s="6" t="s">
        <v>836</v>
      </c>
      <c r="G148" s="6">
        <v>3942</v>
      </c>
      <c r="H148" s="44" t="s">
        <v>837</v>
      </c>
      <c r="I148" s="6">
        <v>2000</v>
      </c>
      <c r="J148" s="6" t="s">
        <v>838</v>
      </c>
      <c r="K148" s="6" t="s">
        <v>839</v>
      </c>
      <c r="L148" s="6" t="s">
        <v>840</v>
      </c>
      <c r="M148" t="s">
        <v>39</v>
      </c>
      <c r="N148" s="6" t="s">
        <v>827</v>
      </c>
      <c r="O148" s="6" t="s">
        <v>828</v>
      </c>
      <c r="P148" s="6" t="s">
        <v>829</v>
      </c>
      <c r="Q148" t="str">
        <f t="shared" si="27"/>
        <v>ca. 29 km S of Konyrolen, Aktau Mt. Range</v>
      </c>
      <c r="R148" s="84">
        <v>44.023719999999997</v>
      </c>
      <c r="S148" s="84">
        <v>79.281700000000001</v>
      </c>
      <c r="T148" s="6" t="s">
        <v>830</v>
      </c>
      <c r="U148" s="6" t="s">
        <v>831</v>
      </c>
      <c r="V148" s="6" t="s">
        <v>106</v>
      </c>
      <c r="X148" s="6">
        <v>2000</v>
      </c>
      <c r="Y148" s="6">
        <v>1992</v>
      </c>
      <c r="Z148" s="6">
        <v>5</v>
      </c>
      <c r="AA148" s="6">
        <v>8</v>
      </c>
      <c r="AF148" s="6" t="s">
        <v>566</v>
      </c>
      <c r="AH148" s="6" t="s">
        <v>832</v>
      </c>
      <c r="AI148" s="6" t="s">
        <v>833</v>
      </c>
      <c r="AJ148" s="6" t="s">
        <v>834</v>
      </c>
      <c r="AK148" s="6" t="b">
        <v>1</v>
      </c>
      <c r="AL148" s="6" t="b">
        <v>0</v>
      </c>
      <c r="AO148" s="49" t="s">
        <v>4952</v>
      </c>
      <c r="AP148" s="73"/>
      <c r="AQ148" s="49" t="s">
        <v>4951</v>
      </c>
      <c r="AR148" s="76" t="s">
        <v>5011</v>
      </c>
      <c r="AS148" s="73" t="s">
        <v>5012</v>
      </c>
      <c r="AT148" s="73">
        <f t="shared" si="28"/>
        <v>4</v>
      </c>
      <c r="AU148" s="112" t="s">
        <v>5384</v>
      </c>
      <c r="AV148" s="44" t="s">
        <v>5380</v>
      </c>
      <c r="AW148" t="s">
        <v>566</v>
      </c>
      <c r="AX148" s="112" t="s">
        <v>5322</v>
      </c>
      <c r="AY148" s="73" t="str">
        <f t="shared" si="29"/>
        <v>Lyakhov O.V. 2000. Contribution to the Middle Asian fauna of the spider genus Thanatus C.L. Koch, 1837 (Aranei: Philodromidae) // Arthropoda Selecta. Vol.8 (for 1999). No.4. P.221–230</v>
      </c>
      <c r="AZ148" s="49" t="s">
        <v>4903</v>
      </c>
      <c r="BA148" s="58" t="str">
        <f>Y148&amp;"-"&amp;IF(Z148&lt;10,"0"&amp;Z148,Z148)&amp;"-"&amp;IF(AA148&lt;10,"0"&amp;AA148,AA148)</f>
        <v>1992-05-08</v>
      </c>
      <c r="BB148" s="44" t="str">
        <f>Y148&amp;IF(Z148&lt;&gt;0,"-"&amp;Z148,"")&amp;IF(AA148&lt;&gt;0,"-"&amp;AA148,"")&amp;IF(AB148&lt;&gt;0,"/"&amp;AB148,"")&amp;IF(AC148&lt;&gt;0,"-"&amp;AC148,"")&amp;IF(AD148&lt;&gt;0,"-"&amp;AD148,"")</f>
        <v>1992-5-8</v>
      </c>
      <c r="BC148" s="44"/>
      <c r="BD148" s="44"/>
      <c r="BE148" s="44"/>
      <c r="BF148" s="49" t="s">
        <v>4882</v>
      </c>
      <c r="BG148" t="s">
        <v>4893</v>
      </c>
      <c r="BH148" s="40" t="s">
        <v>5050</v>
      </c>
      <c r="BI148" t="s">
        <v>39</v>
      </c>
      <c r="BJ148" t="str">
        <f>N148&amp;", "&amp;O148&amp;", "&amp;P148</f>
        <v>Taldykorgan [=Taldy-Kurgan] Area, Panfilov [=Zharkent] Distr., ca. 29 km S of Konyrolen, Aktau Mt. Range</v>
      </c>
      <c r="BK148" t="str">
        <f>T148&amp;" N; "&amp;U148&amp;" E"</f>
        <v>44.02372 N; 79.2817 E</v>
      </c>
      <c r="BL148" t="s">
        <v>830</v>
      </c>
      <c r="BM148" s="85" t="s">
        <v>831</v>
      </c>
      <c r="BN148" t="s">
        <v>4895</v>
      </c>
      <c r="BO148">
        <f t="shared" si="30"/>
        <v>2000</v>
      </c>
      <c r="BP148" t="str">
        <f>IF(V148="original",H148,IF(V148="volunteer",C148,"Nekhaeva A.A."))</f>
        <v>Kim L.V.</v>
      </c>
      <c r="BQ148" t="str">
        <f>IF(V148="original",I148,IF(V148="volunteer",YEAR(A148)&amp;"-"&amp;IF(MONTH(A148)&lt;10,"0"&amp;MONTH(A148),MONTH(A148))&amp;"-"&amp;IF(DAY(A148)&lt;10,"0"&amp;DAY(A148),DAY(A148)),"__2025-05-15"))</f>
        <v>2025-05-03</v>
      </c>
      <c r="BR148"/>
      <c r="BS148"/>
      <c r="BT148" s="49" t="s">
        <v>4766</v>
      </c>
      <c r="BU148" t="s">
        <v>3631</v>
      </c>
      <c r="BV148" t="s">
        <v>3632</v>
      </c>
      <c r="BW148" t="s">
        <v>3633</v>
      </c>
      <c r="BX148" t="s">
        <v>3634</v>
      </c>
      <c r="BY148" s="44" t="s">
        <v>832</v>
      </c>
      <c r="BZ148" t="s">
        <v>833</v>
      </c>
      <c r="CA148" t="s">
        <v>3835</v>
      </c>
      <c r="CB148" s="44" t="s">
        <v>3835</v>
      </c>
      <c r="CC148" t="s">
        <v>3837</v>
      </c>
      <c r="CD148" t="s">
        <v>3835</v>
      </c>
      <c r="CE148" t="s">
        <v>3836</v>
      </c>
      <c r="CF148" t="s">
        <v>3630</v>
      </c>
      <c r="CG148"/>
      <c r="CH148" t="str">
        <f>H148</f>
        <v>Lyakhov O.V.</v>
      </c>
      <c r="CI148">
        <f t="shared" si="26"/>
        <v>2000</v>
      </c>
      <c r="CJ148"/>
    </row>
    <row r="149" spans="1:88" s="6" customFormat="1" x14ac:dyDescent="0.45">
      <c r="A149" s="5">
        <v>45780.416701388887</v>
      </c>
      <c r="B149" s="6">
        <v>412819044</v>
      </c>
      <c r="C149" s="6" t="s">
        <v>4897</v>
      </c>
      <c r="D149" s="6">
        <v>3</v>
      </c>
      <c r="E149" s="4" t="s">
        <v>846</v>
      </c>
      <c r="F149" s="6" t="s">
        <v>836</v>
      </c>
      <c r="G149" s="6">
        <v>3942</v>
      </c>
      <c r="H149" s="44" t="s">
        <v>837</v>
      </c>
      <c r="I149" s="6">
        <v>2000</v>
      </c>
      <c r="J149" s="6" t="s">
        <v>838</v>
      </c>
      <c r="K149" s="6" t="s">
        <v>839</v>
      </c>
      <c r="L149" s="6" t="s">
        <v>840</v>
      </c>
      <c r="M149" t="s">
        <v>39</v>
      </c>
      <c r="N149" s="6" t="s">
        <v>841</v>
      </c>
      <c r="O149" s="6" t="s">
        <v>842</v>
      </c>
      <c r="P149" s="6" t="s">
        <v>843</v>
      </c>
      <c r="Q149" t="str">
        <f t="shared" si="27"/>
        <v>ca. 1.5 km W of Charyn River Canyon, Toraigyr Mt. Range</v>
      </c>
      <c r="R149" s="84">
        <v>43.321067999999997</v>
      </c>
      <c r="S149" s="84">
        <v>78.939756000000003</v>
      </c>
      <c r="T149" s="6" t="s">
        <v>844</v>
      </c>
      <c r="U149" s="6" t="s">
        <v>845</v>
      </c>
      <c r="V149" s="6" t="s">
        <v>106</v>
      </c>
      <c r="X149" s="6">
        <v>5000</v>
      </c>
      <c r="Y149" s="6">
        <v>1990</v>
      </c>
      <c r="Z149" s="6">
        <v>4</v>
      </c>
      <c r="AA149" s="6">
        <v>21</v>
      </c>
      <c r="AF149" s="6" t="s">
        <v>566</v>
      </c>
      <c r="AH149" s="6" t="s">
        <v>832</v>
      </c>
      <c r="AI149" s="6" t="s">
        <v>833</v>
      </c>
      <c r="AJ149" s="6" t="s">
        <v>834</v>
      </c>
      <c r="AK149" s="6" t="b">
        <v>1</v>
      </c>
      <c r="AL149" s="6" t="b">
        <v>0</v>
      </c>
      <c r="AO149" s="49" t="s">
        <v>4952</v>
      </c>
      <c r="AP149" s="73"/>
      <c r="AQ149" s="49" t="s">
        <v>4951</v>
      </c>
      <c r="AR149" s="76" t="s">
        <v>5011</v>
      </c>
      <c r="AS149" s="73" t="s">
        <v>5012</v>
      </c>
      <c r="AT149" s="73">
        <f t="shared" si="28"/>
        <v>3</v>
      </c>
      <c r="AU149" s="112" t="s">
        <v>5384</v>
      </c>
      <c r="AV149" s="44" t="s">
        <v>5380</v>
      </c>
      <c r="AW149" t="s">
        <v>566</v>
      </c>
      <c r="AX149" s="112" t="s">
        <v>5322</v>
      </c>
      <c r="AY149" s="73" t="str">
        <f t="shared" si="29"/>
        <v>Lyakhov O.V. 2000. Contribution to the Middle Asian fauna of the spider genus Thanatus C.L. Koch, 1837 (Aranei: Philodromidae) // Arthropoda Selecta. Vol.8 (for 1999). No.4. P.221–230</v>
      </c>
      <c r="AZ149" s="49" t="s">
        <v>4903</v>
      </c>
      <c r="BA149" s="58" t="str">
        <f>Y149&amp;"-"&amp;IF(Z149&lt;10,"0"&amp;Z149,Z149)&amp;"-"&amp;IF(AA149&lt;10,"0"&amp;AA149,AA149)</f>
        <v>1990-04-21</v>
      </c>
      <c r="BB149" s="44" t="str">
        <f>Y149&amp;IF(Z149&lt;&gt;0,"-"&amp;Z149,"")&amp;IF(AA149&lt;&gt;0,"-"&amp;AA149,"")&amp;IF(AB149&lt;&gt;0,"/"&amp;AB149,"")&amp;IF(AC149&lt;&gt;0,"-"&amp;AC149,"")&amp;IF(AD149&lt;&gt;0,"-"&amp;AD149,"")</f>
        <v>1990-4-21</v>
      </c>
      <c r="BC149" s="44"/>
      <c r="BD149" s="44"/>
      <c r="BE149" s="44"/>
      <c r="BF149" s="49" t="s">
        <v>4882</v>
      </c>
      <c r="BG149" t="s">
        <v>4893</v>
      </c>
      <c r="BH149" s="40" t="s">
        <v>5050</v>
      </c>
      <c r="BI149" t="s">
        <v>39</v>
      </c>
      <c r="BJ149" t="str">
        <f>N149&amp;", "&amp;O149&amp;", "&amp;P149</f>
        <v>Almaty [=Alma-Ata] Area, Kegen Distr., ca. 1.5 km W of Charyn River Canyon, Toraigyr Mt. Range</v>
      </c>
      <c r="BK149" t="str">
        <f>T149&amp;" N; "&amp;U149&amp;" E"</f>
        <v>43.321068 N; 78.939756 E</v>
      </c>
      <c r="BL149" t="s">
        <v>844</v>
      </c>
      <c r="BM149" s="85" t="s">
        <v>845</v>
      </c>
      <c r="BN149" t="s">
        <v>4895</v>
      </c>
      <c r="BO149">
        <f t="shared" si="30"/>
        <v>5000</v>
      </c>
      <c r="BP149" t="str">
        <f>IF(V149="original",H149,IF(V149="volunteer",C149,"Nekhaeva A.A."))</f>
        <v>Kim L.V.</v>
      </c>
      <c r="BQ149" t="str">
        <f>IF(V149="original",I149,IF(V149="volunteer",YEAR(A149)&amp;"-"&amp;IF(MONTH(A149)&lt;10,"0"&amp;MONTH(A149),MONTH(A149))&amp;"-"&amp;IF(DAY(A149)&lt;10,"0"&amp;DAY(A149),DAY(A149)),"__2025-05-15"))</f>
        <v>2025-05-03</v>
      </c>
      <c r="BR149"/>
      <c r="BS149"/>
      <c r="BT149" s="49" t="s">
        <v>4766</v>
      </c>
      <c r="BU149" t="s">
        <v>3631</v>
      </c>
      <c r="BV149" t="s">
        <v>3632</v>
      </c>
      <c r="BW149" t="s">
        <v>3633</v>
      </c>
      <c r="BX149" t="s">
        <v>3634</v>
      </c>
      <c r="BY149" s="44" t="s">
        <v>832</v>
      </c>
      <c r="BZ149" t="s">
        <v>833</v>
      </c>
      <c r="CA149" t="s">
        <v>3835</v>
      </c>
      <c r="CB149" s="44" t="s">
        <v>3835</v>
      </c>
      <c r="CC149" t="s">
        <v>3837</v>
      </c>
      <c r="CD149" t="s">
        <v>3835</v>
      </c>
      <c r="CE149" t="s">
        <v>3836</v>
      </c>
      <c r="CF149" t="s">
        <v>3630</v>
      </c>
      <c r="CG149"/>
      <c r="CH149" t="str">
        <f>H149</f>
        <v>Lyakhov O.V.</v>
      </c>
      <c r="CI149">
        <f t="shared" si="26"/>
        <v>2000</v>
      </c>
      <c r="CJ149"/>
    </row>
    <row r="150" spans="1:88" s="6" customFormat="1" x14ac:dyDescent="0.45">
      <c r="A150" s="5">
        <v>45780.41405092593</v>
      </c>
      <c r="B150" s="6">
        <v>412819044</v>
      </c>
      <c r="C150" s="6" t="s">
        <v>4897</v>
      </c>
      <c r="D150" s="6">
        <v>4</v>
      </c>
      <c r="E150" s="4" t="s">
        <v>727</v>
      </c>
      <c r="F150" s="6" t="s">
        <v>836</v>
      </c>
      <c r="G150" s="6">
        <v>3942</v>
      </c>
      <c r="H150" s="44" t="s">
        <v>837</v>
      </c>
      <c r="I150" s="6">
        <v>2000</v>
      </c>
      <c r="J150" s="6" t="s">
        <v>838</v>
      </c>
      <c r="K150" s="6" t="s">
        <v>839</v>
      </c>
      <c r="L150" s="6" t="s">
        <v>840</v>
      </c>
      <c r="M150" t="s">
        <v>39</v>
      </c>
      <c r="N150" s="6" t="s">
        <v>841</v>
      </c>
      <c r="O150" s="6" t="s">
        <v>847</v>
      </c>
      <c r="P150" s="6" t="s">
        <v>848</v>
      </c>
      <c r="Q150" t="str">
        <f t="shared" si="27"/>
        <v>ca. 29 km ESE of Chilik, Syugety Mts</v>
      </c>
      <c r="R150" s="84">
        <v>43.506287</v>
      </c>
      <c r="S150" s="84">
        <v>78.600651999999997</v>
      </c>
      <c r="T150" s="6" t="s">
        <v>849</v>
      </c>
      <c r="U150" s="6" t="s">
        <v>850</v>
      </c>
      <c r="V150" s="6" t="s">
        <v>106</v>
      </c>
      <c r="X150" s="6">
        <v>2500</v>
      </c>
      <c r="Y150" s="6">
        <v>1990</v>
      </c>
      <c r="Z150" s="6">
        <v>5</v>
      </c>
      <c r="AA150" s="6">
        <v>9</v>
      </c>
      <c r="AF150" s="6" t="s">
        <v>648</v>
      </c>
      <c r="AH150" s="6" t="s">
        <v>832</v>
      </c>
      <c r="AI150" s="6" t="s">
        <v>833</v>
      </c>
      <c r="AJ150" s="6" t="s">
        <v>834</v>
      </c>
      <c r="AK150" s="6" t="b">
        <v>1</v>
      </c>
      <c r="AL150" s="6" t="b">
        <v>0</v>
      </c>
      <c r="AO150" s="49" t="s">
        <v>4952</v>
      </c>
      <c r="AP150" s="73"/>
      <c r="AQ150" s="49" t="s">
        <v>4951</v>
      </c>
      <c r="AR150" s="76" t="s">
        <v>5011</v>
      </c>
      <c r="AS150" s="73" t="s">
        <v>5012</v>
      </c>
      <c r="AT150" s="73">
        <f t="shared" si="28"/>
        <v>4</v>
      </c>
      <c r="AU150" s="112" t="s">
        <v>5383</v>
      </c>
      <c r="AV150" s="44" t="s">
        <v>5380</v>
      </c>
      <c r="AW150" t="s">
        <v>648</v>
      </c>
      <c r="AX150" s="112" t="s">
        <v>5322</v>
      </c>
      <c r="AY150" s="73" t="str">
        <f t="shared" si="29"/>
        <v>Lyakhov O.V. 2000. Contribution to the Middle Asian fauna of the spider genus Thanatus C.L. Koch, 1837 (Aranei: Philodromidae) // Arthropoda Selecta. Vol.8 (for 1999). No.4. P.221–230</v>
      </c>
      <c r="AZ150" s="49" t="s">
        <v>4903</v>
      </c>
      <c r="BA150" s="58" t="str">
        <f>Y150&amp;"-"&amp;IF(Z150&lt;10,"0"&amp;Z150,Z150)&amp;"-"&amp;IF(AA150&lt;10,"0"&amp;AA150,AA150)</f>
        <v>1990-05-09</v>
      </c>
      <c r="BB150" s="44" t="str">
        <f>Y150&amp;IF(Z150&lt;&gt;0,"-"&amp;Z150,"")&amp;IF(AA150&lt;&gt;0,"-"&amp;AA150,"")&amp;IF(AB150&lt;&gt;0,"/"&amp;AB150,"")&amp;IF(AC150&lt;&gt;0,"-"&amp;AC150,"")&amp;IF(AD150&lt;&gt;0,"-"&amp;AD150,"")</f>
        <v>1990-5-9</v>
      </c>
      <c r="BC150" s="44"/>
      <c r="BD150" s="44"/>
      <c r="BE150" s="44"/>
      <c r="BF150" s="49" t="s">
        <v>4882</v>
      </c>
      <c r="BG150" t="s">
        <v>4893</v>
      </c>
      <c r="BH150" s="40" t="s">
        <v>5050</v>
      </c>
      <c r="BI150" t="s">
        <v>39</v>
      </c>
      <c r="BJ150" t="str">
        <f>N150&amp;", "&amp;O150&amp;", "&amp;P150</f>
        <v>Almaty [=Alma-Ata] Area, Chilik Distr., ca. 29 km ESE of Chilik, Syugety Mts</v>
      </c>
      <c r="BK150" t="str">
        <f>T150&amp;" N; "&amp;U150&amp;" E"</f>
        <v>43.506287 N; 78.600652 E</v>
      </c>
      <c r="BL150" t="s">
        <v>849</v>
      </c>
      <c r="BM150" s="85" t="s">
        <v>850</v>
      </c>
      <c r="BN150" t="s">
        <v>4895</v>
      </c>
      <c r="BO150">
        <f t="shared" si="30"/>
        <v>2500</v>
      </c>
      <c r="BP150" t="str">
        <f>IF(V150="original",H150,IF(V150="volunteer",C150,"Nekhaeva A.A."))</f>
        <v>Kim L.V.</v>
      </c>
      <c r="BQ150" t="str">
        <f>IF(V150="original",I150,IF(V150="volunteer",YEAR(A150)&amp;"-"&amp;IF(MONTH(A150)&lt;10,"0"&amp;MONTH(A150),MONTH(A150))&amp;"-"&amp;IF(DAY(A150)&lt;10,"0"&amp;DAY(A150),DAY(A150)),"__2025-05-15"))</f>
        <v>2025-05-03</v>
      </c>
      <c r="BR150"/>
      <c r="BS150"/>
      <c r="BT150" s="49" t="s">
        <v>4766</v>
      </c>
      <c r="BU150" t="s">
        <v>3631</v>
      </c>
      <c r="BV150" t="s">
        <v>3632</v>
      </c>
      <c r="BW150" t="s">
        <v>3633</v>
      </c>
      <c r="BX150" t="s">
        <v>3634</v>
      </c>
      <c r="BY150" s="44" t="s">
        <v>832</v>
      </c>
      <c r="BZ150" t="s">
        <v>833</v>
      </c>
      <c r="CA150" t="s">
        <v>3835</v>
      </c>
      <c r="CB150" s="44" t="s">
        <v>3835</v>
      </c>
      <c r="CC150" t="s">
        <v>3837</v>
      </c>
      <c r="CD150" t="s">
        <v>3835</v>
      </c>
      <c r="CE150" t="s">
        <v>3836</v>
      </c>
      <c r="CF150" t="s">
        <v>3630</v>
      </c>
      <c r="CG150"/>
      <c r="CH150" t="str">
        <f>H150</f>
        <v>Lyakhov O.V.</v>
      </c>
      <c r="CI150">
        <f t="shared" si="26"/>
        <v>2000</v>
      </c>
      <c r="CJ150"/>
    </row>
    <row r="151" spans="1:88" s="6" customFormat="1" x14ac:dyDescent="0.45">
      <c r="A151" s="5">
        <v>45780.411192129628</v>
      </c>
      <c r="B151" s="6">
        <v>412819044</v>
      </c>
      <c r="C151" s="6" t="s">
        <v>4897</v>
      </c>
      <c r="D151" s="6">
        <v>1</v>
      </c>
      <c r="E151" s="4" t="s">
        <v>65</v>
      </c>
      <c r="F151" s="6" t="s">
        <v>836</v>
      </c>
      <c r="G151" s="6">
        <v>3942</v>
      </c>
      <c r="H151" s="44" t="s">
        <v>837</v>
      </c>
      <c r="I151" s="6">
        <v>2000</v>
      </c>
      <c r="J151" s="6" t="s">
        <v>838</v>
      </c>
      <c r="K151" s="6" t="s">
        <v>839</v>
      </c>
      <c r="L151" s="6" t="s">
        <v>840</v>
      </c>
      <c r="M151" t="s">
        <v>39</v>
      </c>
      <c r="N151" s="6" t="s">
        <v>841</v>
      </c>
      <c r="P151" s="6" t="s">
        <v>852</v>
      </c>
      <c r="Q151" t="str">
        <f t="shared" si="27"/>
        <v>Almaty</v>
      </c>
      <c r="R151" s="84">
        <v>43.289437</v>
      </c>
      <c r="S151" s="84">
        <v>76.994337999999999</v>
      </c>
      <c r="T151" s="6" t="s">
        <v>765</v>
      </c>
      <c r="U151" s="6" t="s">
        <v>766</v>
      </c>
      <c r="V151" s="6" t="s">
        <v>106</v>
      </c>
      <c r="X151" s="6">
        <v>6000</v>
      </c>
      <c r="Y151" s="6">
        <v>1990</v>
      </c>
      <c r="Z151" s="6">
        <v>5</v>
      </c>
      <c r="AA151" s="6">
        <v>30</v>
      </c>
      <c r="AF151" s="6" t="s">
        <v>837</v>
      </c>
      <c r="AH151" s="6" t="s">
        <v>832</v>
      </c>
      <c r="AI151" s="6" t="s">
        <v>833</v>
      </c>
      <c r="AJ151" s="6" t="s">
        <v>834</v>
      </c>
      <c r="AK151" s="6" t="b">
        <v>1</v>
      </c>
      <c r="AL151" s="6" t="b">
        <v>0</v>
      </c>
      <c r="AO151" s="49" t="s">
        <v>4952</v>
      </c>
      <c r="AP151" s="73"/>
      <c r="AQ151" s="49" t="s">
        <v>4951</v>
      </c>
      <c r="AR151" s="76" t="s">
        <v>5011</v>
      </c>
      <c r="AS151" s="73" t="s">
        <v>5012</v>
      </c>
      <c r="AT151" s="73">
        <f t="shared" si="28"/>
        <v>1</v>
      </c>
      <c r="AU151" s="112" t="s">
        <v>5384</v>
      </c>
      <c r="AV151" s="44" t="s">
        <v>5380</v>
      </c>
      <c r="AW151" t="s">
        <v>837</v>
      </c>
      <c r="AX151" s="112" t="s">
        <v>5322</v>
      </c>
      <c r="AY151" s="73" t="str">
        <f t="shared" si="29"/>
        <v>Lyakhov O.V. 2000. Contribution to the Middle Asian fauna of the spider genus Thanatus C.L. Koch, 1837 (Aranei: Philodromidae) // Arthropoda Selecta. Vol.8 (for 1999). No.4. P.221–230</v>
      </c>
      <c r="AZ151" s="49" t="s">
        <v>4903</v>
      </c>
      <c r="BA151" s="58" t="str">
        <f>Y151&amp;"-"&amp;IF(Z151&lt;10,"0"&amp;Z151,Z151)&amp;"-"&amp;IF(AA151&lt;10,"0"&amp;AA151,AA151)</f>
        <v>1990-05-30</v>
      </c>
      <c r="BB151" s="44" t="str">
        <f>Y151&amp;IF(Z151&lt;&gt;0,"-"&amp;Z151,"")&amp;IF(AA151&lt;&gt;0,"-"&amp;AA151,"")&amp;IF(AB151&lt;&gt;0,"/"&amp;AB151,"")&amp;IF(AC151&lt;&gt;0,"-"&amp;AC151,"")&amp;IF(AD151&lt;&gt;0,"-"&amp;AD151,"")</f>
        <v>1990-5-30</v>
      </c>
      <c r="BC151" s="44"/>
      <c r="BD151" s="44"/>
      <c r="BE151" s="44"/>
      <c r="BF151" s="49" t="s">
        <v>4882</v>
      </c>
      <c r="BG151" t="s">
        <v>4893</v>
      </c>
      <c r="BH151" s="40" t="s">
        <v>5050</v>
      </c>
      <c r="BI151" t="s">
        <v>39</v>
      </c>
      <c r="BJ151" t="str">
        <f>N151&amp;", "&amp;P151</f>
        <v>Almaty [=Alma-Ata] Area, Almaty</v>
      </c>
      <c r="BK151" t="str">
        <f>T151&amp;" N; "&amp;U151&amp;" E"</f>
        <v>43.289437 N; 76.994338 E</v>
      </c>
      <c r="BL151" t="s">
        <v>765</v>
      </c>
      <c r="BM151" s="85" t="s">
        <v>766</v>
      </c>
      <c r="BN151" t="s">
        <v>4895</v>
      </c>
      <c r="BO151">
        <f t="shared" si="30"/>
        <v>6000</v>
      </c>
      <c r="BP151" t="str">
        <f>IF(V151="original",H151,IF(V151="volunteer",C151,"Nekhaeva A.A."))</f>
        <v>Kim L.V.</v>
      </c>
      <c r="BQ151" t="str">
        <f>IF(V151="original",I151,IF(V151="volunteer",YEAR(A151)&amp;"-"&amp;IF(MONTH(A151)&lt;10,"0"&amp;MONTH(A151),MONTH(A151))&amp;"-"&amp;IF(DAY(A151)&lt;10,"0"&amp;DAY(A151),DAY(A151)),"__2025-05-15"))</f>
        <v>2025-05-03</v>
      </c>
      <c r="BR151"/>
      <c r="BS151"/>
      <c r="BT151" s="49" t="s">
        <v>4766</v>
      </c>
      <c r="BU151" t="s">
        <v>3631</v>
      </c>
      <c r="BV151" t="s">
        <v>3632</v>
      </c>
      <c r="BW151" t="s">
        <v>3633</v>
      </c>
      <c r="BX151" t="s">
        <v>3634</v>
      </c>
      <c r="BY151" s="44" t="s">
        <v>832</v>
      </c>
      <c r="BZ151" t="s">
        <v>833</v>
      </c>
      <c r="CA151" t="s">
        <v>3835</v>
      </c>
      <c r="CB151" s="44" t="s">
        <v>3835</v>
      </c>
      <c r="CC151" t="s">
        <v>3837</v>
      </c>
      <c r="CD151" t="s">
        <v>3835</v>
      </c>
      <c r="CE151" t="s">
        <v>3836</v>
      </c>
      <c r="CF151" t="s">
        <v>3630</v>
      </c>
      <c r="CG151"/>
      <c r="CH151" t="str">
        <f>H151</f>
        <v>Lyakhov O.V.</v>
      </c>
      <c r="CI151">
        <f t="shared" si="26"/>
        <v>2000</v>
      </c>
      <c r="CJ151"/>
    </row>
    <row r="152" spans="1:88" s="6" customFormat="1" x14ac:dyDescent="0.45">
      <c r="A152" s="5">
        <v>45780.410011574073</v>
      </c>
      <c r="B152" s="6">
        <v>412819044</v>
      </c>
      <c r="C152" s="6" t="s">
        <v>4897</v>
      </c>
      <c r="D152" s="6">
        <v>5</v>
      </c>
      <c r="E152" s="4" t="s">
        <v>1685</v>
      </c>
      <c r="F152" s="6" t="s">
        <v>836</v>
      </c>
      <c r="G152" s="6">
        <v>3942</v>
      </c>
      <c r="H152" s="44" t="s">
        <v>837</v>
      </c>
      <c r="I152" s="6">
        <v>2000</v>
      </c>
      <c r="J152" s="6" t="s">
        <v>838</v>
      </c>
      <c r="K152" s="6" t="s">
        <v>839</v>
      </c>
      <c r="L152" s="6" t="s">
        <v>840</v>
      </c>
      <c r="M152" t="s">
        <v>39</v>
      </c>
      <c r="N152" s="6" t="s">
        <v>841</v>
      </c>
      <c r="O152" s="6" t="s">
        <v>754</v>
      </c>
      <c r="P152" s="6" t="s">
        <v>853</v>
      </c>
      <c r="Q152" t="str">
        <f t="shared" si="27"/>
        <v>bank of Kapchagai Reservoir</v>
      </c>
      <c r="R152" s="84">
        <v>43.985596999999999</v>
      </c>
      <c r="S152" s="84">
        <v>77.196369000000004</v>
      </c>
      <c r="T152" s="6" t="s">
        <v>854</v>
      </c>
      <c r="U152" s="6" t="s">
        <v>855</v>
      </c>
      <c r="V152" s="6" t="s">
        <v>106</v>
      </c>
      <c r="X152" s="6">
        <v>10000</v>
      </c>
      <c r="Y152" s="6">
        <v>1990</v>
      </c>
      <c r="Z152" s="6">
        <v>4</v>
      </c>
      <c r="AA152" s="6">
        <v>8</v>
      </c>
      <c r="AE152" s="6" t="s">
        <v>856</v>
      </c>
      <c r="AF152" s="6" t="s">
        <v>837</v>
      </c>
      <c r="AH152" s="6" t="s">
        <v>832</v>
      </c>
      <c r="AI152" s="6" t="s">
        <v>833</v>
      </c>
      <c r="AJ152" s="6" t="s">
        <v>834</v>
      </c>
      <c r="AK152" s="6" t="b">
        <v>1</v>
      </c>
      <c r="AL152" s="6" t="b">
        <v>0</v>
      </c>
      <c r="AO152" s="49" t="s">
        <v>4952</v>
      </c>
      <c r="AP152" s="73"/>
      <c r="AQ152" s="49" t="s">
        <v>4951</v>
      </c>
      <c r="AR152" s="76" t="s">
        <v>5011</v>
      </c>
      <c r="AS152" s="73" t="s">
        <v>5012</v>
      </c>
      <c r="AT152" s="73">
        <f t="shared" si="28"/>
        <v>5</v>
      </c>
      <c r="AU152" s="112" t="s">
        <v>5383</v>
      </c>
      <c r="AV152" s="44" t="s">
        <v>5380</v>
      </c>
      <c r="AW152" t="s">
        <v>837</v>
      </c>
      <c r="AX152" s="112" t="s">
        <v>5322</v>
      </c>
      <c r="AY152" s="73" t="str">
        <f t="shared" si="29"/>
        <v>Lyakhov O.V. 2000. Contribution to the Middle Asian fauna of the spider genus Thanatus C.L. Koch, 1837 (Aranei: Philodromidae) // Arthropoda Selecta. Vol.8 (for 1999). No.4. P.221–230</v>
      </c>
      <c r="AZ152" s="49" t="s">
        <v>4903</v>
      </c>
      <c r="BA152" s="58" t="str">
        <f>Y152&amp;"-"&amp;IF(Z152&lt;10,"0"&amp;Z152,Z152)&amp;"-"&amp;IF(AA152&lt;10,"0"&amp;AA152,AA152)</f>
        <v>1990-04-08</v>
      </c>
      <c r="BB152" s="44" t="str">
        <f>Y152&amp;IF(Z152&lt;&gt;0,"-"&amp;Z152,"")&amp;IF(AA152&lt;&gt;0,"-"&amp;AA152,"")&amp;IF(AB152&lt;&gt;0,"/"&amp;AB152,"")&amp;IF(AC152&lt;&gt;0,"-"&amp;AC152,"")&amp;IF(AD152&lt;&gt;0,"-"&amp;AD152,"")</f>
        <v>1990-4-8</v>
      </c>
      <c r="BC152" s="44" t="str">
        <f>AE152</f>
        <v>steppe</v>
      </c>
      <c r="BD152" s="44"/>
      <c r="BE152" s="44"/>
      <c r="BF152" s="49" t="s">
        <v>4882</v>
      </c>
      <c r="BG152" t="s">
        <v>4893</v>
      </c>
      <c r="BH152" s="40" t="s">
        <v>5050</v>
      </c>
      <c r="BI152" t="s">
        <v>39</v>
      </c>
      <c r="BJ152" t="str">
        <f>N152&amp;", "&amp;O152&amp;", "&amp;P152</f>
        <v>Almaty [=Alma-Ata] Area, Talgar Distr., bank of Kapchagai Reservoir</v>
      </c>
      <c r="BK152" t="str">
        <f>T152&amp;" N; "&amp;U152&amp;" E"</f>
        <v>43.985597 N; 77.196369 E</v>
      </c>
      <c r="BL152" t="s">
        <v>854</v>
      </c>
      <c r="BM152" s="85" t="s">
        <v>855</v>
      </c>
      <c r="BN152" t="s">
        <v>4895</v>
      </c>
      <c r="BO152">
        <f t="shared" si="30"/>
        <v>10000</v>
      </c>
      <c r="BP152" t="str">
        <f>IF(V152="original",H152,IF(V152="volunteer",C152,"Nekhaeva A.A."))</f>
        <v>Kim L.V.</v>
      </c>
      <c r="BQ152" t="str">
        <f>IF(V152="original",I152,IF(V152="volunteer",YEAR(A152)&amp;"-"&amp;IF(MONTH(A152)&lt;10,"0"&amp;MONTH(A152),MONTH(A152))&amp;"-"&amp;IF(DAY(A152)&lt;10,"0"&amp;DAY(A152),DAY(A152)),"__2025-05-15"))</f>
        <v>2025-05-03</v>
      </c>
      <c r="BR152"/>
      <c r="BS152"/>
      <c r="BT152" s="49" t="s">
        <v>4766</v>
      </c>
      <c r="BU152" t="s">
        <v>3631</v>
      </c>
      <c r="BV152" t="s">
        <v>3632</v>
      </c>
      <c r="BW152" t="s">
        <v>3633</v>
      </c>
      <c r="BX152" t="s">
        <v>3634</v>
      </c>
      <c r="BY152" s="44" t="s">
        <v>832</v>
      </c>
      <c r="BZ152" t="s">
        <v>833</v>
      </c>
      <c r="CA152" t="s">
        <v>3835</v>
      </c>
      <c r="CB152" s="44" t="s">
        <v>3835</v>
      </c>
      <c r="CC152" t="s">
        <v>3837</v>
      </c>
      <c r="CD152" t="s">
        <v>3835</v>
      </c>
      <c r="CE152" t="s">
        <v>3836</v>
      </c>
      <c r="CF152" t="s">
        <v>3630</v>
      </c>
      <c r="CG152"/>
      <c r="CH152" t="str">
        <f>H152</f>
        <v>Lyakhov O.V.</v>
      </c>
      <c r="CI152">
        <f t="shared" si="26"/>
        <v>2000</v>
      </c>
      <c r="CJ152"/>
    </row>
    <row r="153" spans="1:88" s="6" customFormat="1" x14ac:dyDescent="0.45">
      <c r="A153" s="5">
        <v>45780.392789351863</v>
      </c>
      <c r="B153" s="6">
        <v>412819044</v>
      </c>
      <c r="C153" s="6" t="s">
        <v>4897</v>
      </c>
      <c r="D153" s="6">
        <v>9</v>
      </c>
      <c r="E153" s="4" t="s">
        <v>5305</v>
      </c>
      <c r="F153" s="6" t="s">
        <v>836</v>
      </c>
      <c r="G153" s="6">
        <v>3942</v>
      </c>
      <c r="H153" s="44" t="s">
        <v>837</v>
      </c>
      <c r="I153" s="6">
        <v>2000</v>
      </c>
      <c r="J153" s="6" t="s">
        <v>838</v>
      </c>
      <c r="K153" s="6" t="s">
        <v>839</v>
      </c>
      <c r="L153" s="6" t="s">
        <v>840</v>
      </c>
      <c r="M153" t="s">
        <v>39</v>
      </c>
      <c r="N153" s="6" t="s">
        <v>841</v>
      </c>
      <c r="O153" s="6" t="s">
        <v>858</v>
      </c>
      <c r="P153" s="6" t="s">
        <v>859</v>
      </c>
      <c r="Q153" t="str">
        <f t="shared" si="27"/>
        <v>near Zarechnyi</v>
      </c>
      <c r="R153" s="84">
        <v>43.716670000000001</v>
      </c>
      <c r="S153" s="84">
        <v>77.039439999999999</v>
      </c>
      <c r="T153" s="6" t="s">
        <v>860</v>
      </c>
      <c r="U153" s="6" t="s">
        <v>861</v>
      </c>
      <c r="V153" s="6" t="s">
        <v>106</v>
      </c>
      <c r="X153" s="6">
        <v>2000</v>
      </c>
      <c r="Y153" s="6">
        <v>1989</v>
      </c>
      <c r="Z153" s="6">
        <v>4</v>
      </c>
      <c r="AA153" s="6">
        <v>13</v>
      </c>
      <c r="AF153" s="6" t="s">
        <v>862</v>
      </c>
      <c r="AH153" s="6" t="s">
        <v>832</v>
      </c>
      <c r="AI153" s="6" t="s">
        <v>833</v>
      </c>
      <c r="AJ153" s="6" t="s">
        <v>834</v>
      </c>
      <c r="AK153" s="6" t="b">
        <v>1</v>
      </c>
      <c r="AL153" s="6" t="b">
        <v>0</v>
      </c>
      <c r="AO153" s="49" t="s">
        <v>4952</v>
      </c>
      <c r="AP153" s="73"/>
      <c r="AQ153" s="49" t="s">
        <v>4951</v>
      </c>
      <c r="AR153" s="76" t="s">
        <v>5011</v>
      </c>
      <c r="AS153" s="73" t="s">
        <v>5012</v>
      </c>
      <c r="AT153" s="73">
        <f t="shared" si="28"/>
        <v>9</v>
      </c>
      <c r="AU153" s="112" t="s">
        <v>5383</v>
      </c>
      <c r="AV153" s="44" t="s">
        <v>5380</v>
      </c>
      <c r="AW153" t="s">
        <v>5021</v>
      </c>
      <c r="AX153" s="112" t="s">
        <v>5322</v>
      </c>
      <c r="AY153" s="73" t="str">
        <f t="shared" si="29"/>
        <v>Lyakhov O.V. 2000. Contribution to the Middle Asian fauna of the spider genus Thanatus C.L. Koch, 1837 (Aranei: Philodromidae) // Arthropoda Selecta. Vol.8 (for 1999). No.4. P.221–230</v>
      </c>
      <c r="AZ153" s="49" t="s">
        <v>4903</v>
      </c>
      <c r="BA153" s="58" t="str">
        <f>Y153&amp;"-"&amp;IF(Z153&lt;10,"0"&amp;Z153,Z153)&amp;"-"&amp;IF(AA153&lt;10,"0"&amp;AA153,AA153)</f>
        <v>1989-04-13</v>
      </c>
      <c r="BB153" s="44" t="str">
        <f>Y153&amp;IF(Z153&lt;&gt;0,"-"&amp;Z153,"")&amp;IF(AA153&lt;&gt;0,"-"&amp;AA153,"")&amp;IF(AB153&lt;&gt;0,"/"&amp;AB153,"")&amp;IF(AC153&lt;&gt;0,"-"&amp;AC153,"")&amp;IF(AD153&lt;&gt;0,"-"&amp;AD153,"")</f>
        <v>1989-4-13</v>
      </c>
      <c r="BC153" s="44"/>
      <c r="BD153" s="44"/>
      <c r="BE153" s="44"/>
      <c r="BF153" s="49" t="s">
        <v>4882</v>
      </c>
      <c r="BG153" t="s">
        <v>4893</v>
      </c>
      <c r="BH153" s="40" t="s">
        <v>5050</v>
      </c>
      <c r="BI153" t="s">
        <v>39</v>
      </c>
      <c r="BJ153" t="str">
        <f>N153&amp;", "&amp;O153&amp;", "&amp;P153</f>
        <v>Almaty [=Alma-Ata] Area, Ili Distr., near Zarechnyi</v>
      </c>
      <c r="BK153" t="str">
        <f>T153&amp;" N; "&amp;U153&amp;" E"</f>
        <v>43.71667 N; 77.03944 E</v>
      </c>
      <c r="BL153" t="s">
        <v>860</v>
      </c>
      <c r="BM153" s="85" t="s">
        <v>861</v>
      </c>
      <c r="BN153" t="s">
        <v>4895</v>
      </c>
      <c r="BO153">
        <f t="shared" si="30"/>
        <v>2000</v>
      </c>
      <c r="BP153" t="str">
        <f>IF(V153="original",H153,IF(V153="volunteer",C153,"Nekhaeva A.A."))</f>
        <v>Kim L.V.</v>
      </c>
      <c r="BQ153" t="str">
        <f>IF(V153="original",I153,IF(V153="volunteer",YEAR(A153)&amp;"-"&amp;IF(MONTH(A153)&lt;10,"0"&amp;MONTH(A153),MONTH(A153))&amp;"-"&amp;IF(DAY(A153)&lt;10,"0"&amp;DAY(A153),DAY(A153)),"__2025-05-15"))</f>
        <v>2025-05-03</v>
      </c>
      <c r="BR153"/>
      <c r="BS153"/>
      <c r="BT153" s="49" t="s">
        <v>4766</v>
      </c>
      <c r="BU153" t="s">
        <v>3631</v>
      </c>
      <c r="BV153" t="s">
        <v>3632</v>
      </c>
      <c r="BW153" t="s">
        <v>3633</v>
      </c>
      <c r="BX153" t="s">
        <v>3634</v>
      </c>
      <c r="BY153" s="44" t="s">
        <v>832</v>
      </c>
      <c r="BZ153" t="s">
        <v>833</v>
      </c>
      <c r="CA153" t="s">
        <v>3835</v>
      </c>
      <c r="CB153" s="44" t="s">
        <v>3835</v>
      </c>
      <c r="CC153" t="s">
        <v>3837</v>
      </c>
      <c r="CD153" t="s">
        <v>3835</v>
      </c>
      <c r="CE153" t="s">
        <v>3836</v>
      </c>
      <c r="CF153" t="s">
        <v>3630</v>
      </c>
      <c r="CG153"/>
      <c r="CH153" t="str">
        <f>H153</f>
        <v>Lyakhov O.V.</v>
      </c>
      <c r="CI153">
        <f t="shared" si="26"/>
        <v>2000</v>
      </c>
      <c r="CJ153"/>
    </row>
    <row r="154" spans="1:88" s="6" customFormat="1" x14ac:dyDescent="0.45">
      <c r="A154" s="5">
        <v>45780.390127314808</v>
      </c>
      <c r="B154" s="6">
        <v>412819044</v>
      </c>
      <c r="C154" s="6" t="s">
        <v>4897</v>
      </c>
      <c r="D154" s="6">
        <v>2</v>
      </c>
      <c r="E154" s="4" t="s">
        <v>86</v>
      </c>
      <c r="F154" s="6" t="s">
        <v>836</v>
      </c>
      <c r="G154" s="6">
        <v>3942</v>
      </c>
      <c r="H154" s="44" t="s">
        <v>837</v>
      </c>
      <c r="I154" s="6">
        <v>2000</v>
      </c>
      <c r="J154" s="6" t="s">
        <v>838</v>
      </c>
      <c r="K154" s="6" t="s">
        <v>839</v>
      </c>
      <c r="L154" s="6" t="s">
        <v>840</v>
      </c>
      <c r="M154" t="s">
        <v>39</v>
      </c>
      <c r="N154" s="6" t="s">
        <v>841</v>
      </c>
      <c r="P154" s="6" t="s">
        <v>864</v>
      </c>
      <c r="Q154" t="str">
        <f t="shared" si="27"/>
        <v>Almaty [=Alma-Ata] Nature Reserve</v>
      </c>
      <c r="R154" s="84">
        <v>43.199041000000001</v>
      </c>
      <c r="S154" s="84">
        <v>77.287965999999997</v>
      </c>
      <c r="T154" s="6" t="s">
        <v>865</v>
      </c>
      <c r="U154" s="6" t="s">
        <v>866</v>
      </c>
      <c r="V154" s="6" t="s">
        <v>106</v>
      </c>
      <c r="W154" s="6" t="s">
        <v>867</v>
      </c>
      <c r="X154" s="6">
        <v>1000</v>
      </c>
      <c r="Y154" s="6">
        <v>1992</v>
      </c>
      <c r="Z154" s="6">
        <v>5</v>
      </c>
      <c r="AA154" s="6">
        <v>20</v>
      </c>
      <c r="AF154" s="6" t="s">
        <v>620</v>
      </c>
      <c r="AH154" s="6" t="s">
        <v>832</v>
      </c>
      <c r="AI154" s="6" t="s">
        <v>833</v>
      </c>
      <c r="AJ154" s="6" t="s">
        <v>868</v>
      </c>
      <c r="AK154" s="6" t="b">
        <v>1</v>
      </c>
      <c r="AL154" s="6" t="b">
        <v>0</v>
      </c>
      <c r="AO154" s="49" t="s">
        <v>4952</v>
      </c>
      <c r="AP154" s="73"/>
      <c r="AQ154" s="49" t="s">
        <v>4951</v>
      </c>
      <c r="AR154" s="76" t="s">
        <v>5011</v>
      </c>
      <c r="AS154" s="73" t="s">
        <v>5012</v>
      </c>
      <c r="AT154" s="73">
        <f t="shared" si="28"/>
        <v>2</v>
      </c>
      <c r="AU154" s="112" t="s">
        <v>5383</v>
      </c>
      <c r="AV154" s="44" t="s">
        <v>5380</v>
      </c>
      <c r="AW154" s="28" t="s">
        <v>620</v>
      </c>
      <c r="AX154" s="112" t="s">
        <v>5322</v>
      </c>
      <c r="AY154" s="73" t="str">
        <f t="shared" si="29"/>
        <v>Lyakhov O.V. 2000. Contribution to the Middle Asian fauna of the spider genus Thanatus C.L. Koch, 1837 (Aranei: Philodromidae) // Arthropoda Selecta. Vol.8 (for 1999). No.4. P.221–230</v>
      </c>
      <c r="AZ154" s="49" t="s">
        <v>4903</v>
      </c>
      <c r="BA154" s="58" t="str">
        <f>Y154&amp;"-"&amp;IF(Z154&lt;10,"0"&amp;Z154,Z154)&amp;"-"&amp;IF(AA154&lt;10,"0"&amp;AA154,AA154)</f>
        <v>1992-05-20</v>
      </c>
      <c r="BB154" s="44" t="str">
        <f>Y154&amp;IF(Z154&lt;&gt;0,"-"&amp;Z154,"")&amp;IF(AA154&lt;&gt;0,"-"&amp;AA154,"")&amp;IF(AB154&lt;&gt;0,"/"&amp;AB154,"")&amp;IF(AC154&lt;&gt;0,"-"&amp;AC154,"")&amp;IF(AD154&lt;&gt;0,"-"&amp;AD154,"")</f>
        <v>1992-5-20</v>
      </c>
      <c r="BC154" s="44"/>
      <c r="BD154" s="44"/>
      <c r="BE154" s="44"/>
      <c r="BF154" s="49" t="s">
        <v>4882</v>
      </c>
      <c r="BG154" t="s">
        <v>4893</v>
      </c>
      <c r="BH154" s="40" t="s">
        <v>5050</v>
      </c>
      <c r="BI154" t="s">
        <v>39</v>
      </c>
      <c r="BJ154" t="str">
        <f>N154&amp;", "&amp;P154</f>
        <v>Almaty [=Alma-Ata] Area, Almaty [=Alma-Ata] Nature Reserve</v>
      </c>
      <c r="BK154" t="str">
        <f>T154&amp;" N; "&amp;U154&amp;" E"</f>
        <v>43.199041 N; 77.287966 E</v>
      </c>
      <c r="BL154" t="s">
        <v>865</v>
      </c>
      <c r="BM154" s="85" t="s">
        <v>866</v>
      </c>
      <c r="BN154" t="s">
        <v>4895</v>
      </c>
      <c r="BO154">
        <f t="shared" si="30"/>
        <v>1000</v>
      </c>
      <c r="BP154" t="str">
        <f>IF(V154="original",H154,IF(V154="volunteer",C154,"Nekhaeva A.A."))</f>
        <v>Kim L.V.</v>
      </c>
      <c r="BQ154" t="str">
        <f>IF(V154="original",I154,IF(V154="volunteer",YEAR(A154)&amp;"-"&amp;IF(MONTH(A154)&lt;10,"0"&amp;MONTH(A154),MONTH(A154))&amp;"-"&amp;IF(DAY(A154)&lt;10,"0"&amp;DAY(A154),DAY(A154)),"__2025-05-15"))</f>
        <v>2025-05-03</v>
      </c>
      <c r="BR154"/>
      <c r="BS154"/>
      <c r="BT154" s="49" t="s">
        <v>4766</v>
      </c>
      <c r="BU154" t="s">
        <v>3631</v>
      </c>
      <c r="BV154" t="s">
        <v>3632</v>
      </c>
      <c r="BW154" t="s">
        <v>3633</v>
      </c>
      <c r="BX154" t="s">
        <v>3634</v>
      </c>
      <c r="BY154" s="44" t="s">
        <v>832</v>
      </c>
      <c r="BZ154" t="s">
        <v>833</v>
      </c>
      <c r="CA154" t="s">
        <v>3838</v>
      </c>
      <c r="CB154" s="44" t="s">
        <v>3838</v>
      </c>
      <c r="CC154" t="s">
        <v>4796</v>
      </c>
      <c r="CD154" t="s">
        <v>3838</v>
      </c>
      <c r="CE154" t="s">
        <v>3839</v>
      </c>
      <c r="CF154" t="s">
        <v>3630</v>
      </c>
      <c r="CG154"/>
      <c r="CH154" t="str">
        <f>H154</f>
        <v>Lyakhov O.V.</v>
      </c>
      <c r="CI154">
        <f t="shared" si="26"/>
        <v>2000</v>
      </c>
      <c r="CJ154"/>
    </row>
    <row r="155" spans="1:88" s="6" customFormat="1" x14ac:dyDescent="0.45">
      <c r="A155" s="5">
        <v>45778.94326388889</v>
      </c>
      <c r="B155" s="6">
        <v>412819044</v>
      </c>
      <c r="C155" s="6" t="s">
        <v>4897</v>
      </c>
      <c r="D155" s="6">
        <v>1</v>
      </c>
      <c r="E155" s="4" t="s">
        <v>65</v>
      </c>
      <c r="F155" s="6" t="s">
        <v>5361</v>
      </c>
      <c r="G155" s="6">
        <v>3623</v>
      </c>
      <c r="H155" s="44" t="s">
        <v>876</v>
      </c>
      <c r="I155" s="6">
        <v>2007</v>
      </c>
      <c r="J155" s="6" t="s">
        <v>877</v>
      </c>
      <c r="K155" s="6" t="s">
        <v>878</v>
      </c>
      <c r="L155" s="6" t="s">
        <v>879</v>
      </c>
      <c r="M155" t="s">
        <v>39</v>
      </c>
      <c r="N155" s="6" t="s">
        <v>77</v>
      </c>
      <c r="P155" s="6" t="s">
        <v>869</v>
      </c>
      <c r="Q155" t="str">
        <f t="shared" si="27"/>
        <v>Almaty Town, Akademgorodok</v>
      </c>
      <c r="R155" s="84">
        <v>43.211320000000001</v>
      </c>
      <c r="S155" s="84">
        <v>76.912019999999998</v>
      </c>
      <c r="T155" s="6" t="s">
        <v>870</v>
      </c>
      <c r="U155" s="6" t="s">
        <v>871</v>
      </c>
      <c r="V155" s="6" t="s">
        <v>106</v>
      </c>
      <c r="X155" s="6">
        <v>500</v>
      </c>
      <c r="Y155" s="6">
        <v>1997</v>
      </c>
      <c r="Z155" s="6">
        <v>6</v>
      </c>
      <c r="AA155" s="6">
        <v>26</v>
      </c>
      <c r="AE155" s="6" t="s">
        <v>872</v>
      </c>
      <c r="AF155" s="6" t="s">
        <v>613</v>
      </c>
      <c r="AI155" s="6" t="s">
        <v>873</v>
      </c>
      <c r="AJ155" s="6" t="s">
        <v>874</v>
      </c>
      <c r="AK155" s="6" t="b">
        <v>1</v>
      </c>
      <c r="AL155" s="6" t="b">
        <v>0</v>
      </c>
      <c r="AO155" s="49" t="s">
        <v>4952</v>
      </c>
      <c r="AP155" s="73"/>
      <c r="AQ155" s="49" t="s">
        <v>4951</v>
      </c>
      <c r="AR155" s="76" t="s">
        <v>5011</v>
      </c>
      <c r="AS155" s="73" t="s">
        <v>5012</v>
      </c>
      <c r="AT155" s="73">
        <f t="shared" si="28"/>
        <v>1</v>
      </c>
      <c r="AU155" s="112" t="s">
        <v>5384</v>
      </c>
      <c r="AV155" s="44" t="s">
        <v>5380</v>
      </c>
      <c r="AW155" t="s">
        <v>613</v>
      </c>
      <c r="AX155" s="73" t="s">
        <v>5361</v>
      </c>
      <c r="AY155" s="73" t="str">
        <f t="shared" si="29"/>
        <v>Jäger P., Otto S. 2007. New records of Olios sericeus (Kroneberg, 1875) with notes on its taxonomy and biogeography (Araneae: Sparassidae: Sparassinae) // Rev. Ibér. Aracnol. Vol.14 (for 2006). P.19–24</v>
      </c>
      <c r="AZ155" s="49" t="s">
        <v>4903</v>
      </c>
      <c r="BA155" s="58" t="str">
        <f>Y155&amp;"-"&amp;IF(Z155&lt;10,"0"&amp;Z155,Z155)&amp;"-"&amp;IF(AA155&lt;10,"0"&amp;AA155,AA155)</f>
        <v>1997-06-26</v>
      </c>
      <c r="BB155" s="44" t="str">
        <f>Y155&amp;IF(Z155&lt;&gt;0,"-"&amp;Z155,"")&amp;IF(AA155&lt;&gt;0,"-"&amp;AA155,"")&amp;IF(AB155&lt;&gt;0,"/"&amp;AB155,"")&amp;IF(AC155&lt;&gt;0,"-"&amp;AC155,"")&amp;IF(AD155&lt;&gt;0,"-"&amp;AD155,"")</f>
        <v>1997-6-26</v>
      </c>
      <c r="BC155" s="44" t="str">
        <f>AE155</f>
        <v>building</v>
      </c>
      <c r="BD155" s="44"/>
      <c r="BE155" s="44"/>
      <c r="BF155" s="49" t="s">
        <v>4882</v>
      </c>
      <c r="BG155" t="s">
        <v>4893</v>
      </c>
      <c r="BH155" s="40" t="s">
        <v>5050</v>
      </c>
      <c r="BI155" t="s">
        <v>39</v>
      </c>
      <c r="BJ155" t="str">
        <f>N155&amp;", "&amp;P155</f>
        <v>Almaty Area, Almaty Town, Akademgorodok</v>
      </c>
      <c r="BK155" t="str">
        <f>T155&amp;" N; "&amp;U155&amp;" E"</f>
        <v>43.21132 N; 76.91202 E</v>
      </c>
      <c r="BL155" t="s">
        <v>870</v>
      </c>
      <c r="BM155" s="85" t="s">
        <v>871</v>
      </c>
      <c r="BN155" t="s">
        <v>4895</v>
      </c>
      <c r="BO155">
        <f t="shared" si="30"/>
        <v>500</v>
      </c>
      <c r="BP155" t="str">
        <f>IF(V155="original",H155,IF(V155="volunteer",C155,"Nekhaeva A.A."))</f>
        <v>Kim L.V.</v>
      </c>
      <c r="BQ155" t="str">
        <f>IF(V155="original",I155,IF(V155="volunteer",YEAR(A155)&amp;"-"&amp;IF(MONTH(A155)&lt;10,"0"&amp;MONTH(A155),MONTH(A155))&amp;"-"&amp;IF(DAY(A155)&lt;10,"0"&amp;DAY(A155),DAY(A155)),"__2025-05-15"))</f>
        <v>2025-05-01</v>
      </c>
      <c r="BR155"/>
      <c r="BS155"/>
      <c r="BT155" s="49" t="s">
        <v>4766</v>
      </c>
      <c r="BU155" t="s">
        <v>3631</v>
      </c>
      <c r="BV155" t="s">
        <v>3632</v>
      </c>
      <c r="BW155" t="s">
        <v>3633</v>
      </c>
      <c r="BX155" t="s">
        <v>3634</v>
      </c>
      <c r="BY155" s="44" t="s">
        <v>1131</v>
      </c>
      <c r="BZ155" t="s">
        <v>873</v>
      </c>
      <c r="CA155" t="s">
        <v>3840</v>
      </c>
      <c r="CB155" s="44" t="s">
        <v>3840</v>
      </c>
      <c r="CC155" t="s">
        <v>4806</v>
      </c>
      <c r="CD155" t="s">
        <v>3840</v>
      </c>
      <c r="CE155" t="s">
        <v>3841</v>
      </c>
      <c r="CF155" t="s">
        <v>3630</v>
      </c>
      <c r="CG155"/>
      <c r="CH155" t="str">
        <f>H155</f>
        <v>Jäger P., Otto S.</v>
      </c>
      <c r="CI155">
        <f t="shared" si="26"/>
        <v>2007</v>
      </c>
      <c r="CJ155"/>
    </row>
    <row r="156" spans="1:88" s="6" customFormat="1" x14ac:dyDescent="0.45">
      <c r="A156" s="5">
        <v>45778.941203703696</v>
      </c>
      <c r="B156" s="6">
        <v>412819044</v>
      </c>
      <c r="C156" s="6" t="s">
        <v>4897</v>
      </c>
      <c r="D156" s="6">
        <v>1</v>
      </c>
      <c r="E156" s="4" t="s">
        <v>51</v>
      </c>
      <c r="F156" s="6" t="s">
        <v>5369</v>
      </c>
      <c r="G156" s="6">
        <v>3623</v>
      </c>
      <c r="H156" s="44" t="s">
        <v>876</v>
      </c>
      <c r="I156" s="6">
        <v>2007</v>
      </c>
      <c r="J156" s="6" t="s">
        <v>877</v>
      </c>
      <c r="K156" s="6" t="s">
        <v>878</v>
      </c>
      <c r="L156" s="6" t="s">
        <v>879</v>
      </c>
      <c r="M156" t="s">
        <v>39</v>
      </c>
      <c r="N156" s="6" t="s">
        <v>77</v>
      </c>
      <c r="P156" s="6" t="s">
        <v>880</v>
      </c>
      <c r="Q156" t="str">
        <f t="shared" si="27"/>
        <v>Almaty, Institute of Zoology</v>
      </c>
      <c r="R156" s="84">
        <v>43.211320000000001</v>
      </c>
      <c r="S156" s="84">
        <v>76.912019999999998</v>
      </c>
      <c r="T156" s="6" t="s">
        <v>870</v>
      </c>
      <c r="U156" s="6" t="s">
        <v>871</v>
      </c>
      <c r="V156" s="6" t="s">
        <v>106</v>
      </c>
      <c r="X156" s="6">
        <v>100</v>
      </c>
      <c r="Y156" s="6">
        <v>2005</v>
      </c>
      <c r="Z156" s="6">
        <v>10</v>
      </c>
      <c r="AA156" s="6">
        <v>11</v>
      </c>
      <c r="AE156" s="6" t="s">
        <v>872</v>
      </c>
      <c r="AF156" s="6" t="s">
        <v>881</v>
      </c>
      <c r="AI156" s="6" t="s">
        <v>873</v>
      </c>
      <c r="AJ156" s="6" t="s">
        <v>874</v>
      </c>
      <c r="AK156" s="6" t="b">
        <v>1</v>
      </c>
      <c r="AL156" s="6" t="b">
        <v>0</v>
      </c>
      <c r="AO156" s="49" t="s">
        <v>4952</v>
      </c>
      <c r="AP156" s="73"/>
      <c r="AQ156" s="49" t="s">
        <v>4951</v>
      </c>
      <c r="AR156" s="76" t="s">
        <v>5011</v>
      </c>
      <c r="AS156" s="73" t="s">
        <v>5012</v>
      </c>
      <c r="AT156" s="73">
        <f t="shared" si="28"/>
        <v>1</v>
      </c>
      <c r="AU156" s="112" t="s">
        <v>5383</v>
      </c>
      <c r="AV156" s="44" t="s">
        <v>5380</v>
      </c>
      <c r="AW156" t="s">
        <v>881</v>
      </c>
      <c r="AX156" s="73"/>
      <c r="AY156" s="73" t="str">
        <f t="shared" si="29"/>
        <v>Jäger P., Otto S. 2007. New records of Olios sericeus (Kroneberg, 1875) with notes on its taxonomy and biogeography (Araneae: Sparassidae: Sparassinae) // Rev. Ibér. Aracnol. Vol.14 (for 2006). P.19–24</v>
      </c>
      <c r="AZ156" s="49" t="s">
        <v>4903</v>
      </c>
      <c r="BA156" s="58" t="str">
        <f>Y156&amp;"-"&amp;IF(Z156&lt;10,"0"&amp;Z156,Z156)&amp;"-"&amp;IF(AA156&lt;10,"0"&amp;AA156,AA156)</f>
        <v>2005-10-11</v>
      </c>
      <c r="BB156" s="44" t="str">
        <f>Y156&amp;IF(Z156&lt;&gt;0,"-"&amp;Z156,"")&amp;IF(AA156&lt;&gt;0,"-"&amp;AA156,"")&amp;IF(AB156&lt;&gt;0,"/"&amp;AB156,"")&amp;IF(AC156&lt;&gt;0,"-"&amp;AC156,"")&amp;IF(AD156&lt;&gt;0,"-"&amp;AD156,"")</f>
        <v>2005-10-11</v>
      </c>
      <c r="BC156" s="44" t="str">
        <f>AE156</f>
        <v>building</v>
      </c>
      <c r="BD156" s="44"/>
      <c r="BE156" s="44"/>
      <c r="BF156" s="49" t="s">
        <v>4882</v>
      </c>
      <c r="BG156" t="s">
        <v>4893</v>
      </c>
      <c r="BH156" s="40" t="s">
        <v>5050</v>
      </c>
      <c r="BI156" t="s">
        <v>39</v>
      </c>
      <c r="BJ156" t="str">
        <f>N156&amp;", "&amp;P156</f>
        <v>Almaty Area, Almaty, Institute of Zoology</v>
      </c>
      <c r="BK156" t="str">
        <f>T156&amp;" N; "&amp;U156&amp;" E"</f>
        <v>43.21132 N; 76.91202 E</v>
      </c>
      <c r="BL156" t="s">
        <v>870</v>
      </c>
      <c r="BM156" s="85" t="s">
        <v>871</v>
      </c>
      <c r="BN156" t="s">
        <v>4895</v>
      </c>
      <c r="BO156">
        <f t="shared" si="30"/>
        <v>100</v>
      </c>
      <c r="BP156" t="str">
        <f>IF(V156="original",H156,IF(V156="volunteer",C156,"Nekhaeva A.A."))</f>
        <v>Kim L.V.</v>
      </c>
      <c r="BQ156" t="str">
        <f>IF(V156="original",I156,IF(V156="volunteer",YEAR(A156)&amp;"-"&amp;IF(MONTH(A156)&lt;10,"0"&amp;MONTH(A156),MONTH(A156))&amp;"-"&amp;IF(DAY(A156)&lt;10,"0"&amp;DAY(A156),DAY(A156)),"__2025-05-15"))</f>
        <v>2025-05-01</v>
      </c>
      <c r="BR156"/>
      <c r="BS156"/>
      <c r="BT156" s="49" t="s">
        <v>4766</v>
      </c>
      <c r="BU156" t="s">
        <v>3631</v>
      </c>
      <c r="BV156" t="s">
        <v>3632</v>
      </c>
      <c r="BW156" t="s">
        <v>3633</v>
      </c>
      <c r="BX156" t="s">
        <v>3634</v>
      </c>
      <c r="BY156" s="44" t="s">
        <v>1131</v>
      </c>
      <c r="BZ156" t="s">
        <v>873</v>
      </c>
      <c r="CA156" t="s">
        <v>3840</v>
      </c>
      <c r="CB156" s="44" t="s">
        <v>3840</v>
      </c>
      <c r="CC156" t="s">
        <v>4806</v>
      </c>
      <c r="CD156" t="s">
        <v>3840</v>
      </c>
      <c r="CE156" t="s">
        <v>3841</v>
      </c>
      <c r="CF156" t="s">
        <v>3630</v>
      </c>
      <c r="CG156"/>
      <c r="CH156" t="str">
        <f>H156</f>
        <v>Jäger P., Otto S.</v>
      </c>
      <c r="CI156">
        <f t="shared" si="26"/>
        <v>2007</v>
      </c>
      <c r="CJ156"/>
    </row>
    <row r="157" spans="1:88" s="6" customFormat="1" x14ac:dyDescent="0.45">
      <c r="A157" s="5">
        <v>45778.935150462959</v>
      </c>
      <c r="B157" s="6">
        <v>412819044</v>
      </c>
      <c r="C157" s="6" t="s">
        <v>4897</v>
      </c>
      <c r="D157" s="6">
        <v>1</v>
      </c>
      <c r="E157" s="4" t="s">
        <v>51</v>
      </c>
      <c r="F157" s="6" t="s">
        <v>577</v>
      </c>
      <c r="G157" s="6">
        <v>3597</v>
      </c>
      <c r="H157" s="44" t="s">
        <v>889</v>
      </c>
      <c r="I157" s="6">
        <v>2011</v>
      </c>
      <c r="J157" s="6" t="s">
        <v>890</v>
      </c>
      <c r="K157" s="6" t="s">
        <v>891</v>
      </c>
      <c r="L157" s="6" t="s">
        <v>892</v>
      </c>
      <c r="M157" t="s">
        <v>39</v>
      </c>
      <c r="N157" s="6" t="s">
        <v>188</v>
      </c>
      <c r="O157" s="6" t="s">
        <v>883</v>
      </c>
      <c r="P157" s="6" t="s">
        <v>884</v>
      </c>
      <c r="Q157" t="str">
        <f t="shared" si="27"/>
        <v>near Medeo</v>
      </c>
      <c r="R157" s="84">
        <v>43.15</v>
      </c>
      <c r="S157" s="84">
        <v>77.066666999999995</v>
      </c>
      <c r="T157" s="6" t="s">
        <v>885</v>
      </c>
      <c r="U157" s="6" t="s">
        <v>886</v>
      </c>
      <c r="V157" s="6" t="s">
        <v>44</v>
      </c>
      <c r="Y157" s="6">
        <v>1997</v>
      </c>
      <c r="Z157" s="6">
        <v>7</v>
      </c>
      <c r="AA157" s="6">
        <v>3</v>
      </c>
      <c r="AB157" s="6">
        <v>1997</v>
      </c>
      <c r="AC157" s="6">
        <v>7</v>
      </c>
      <c r="AD157" s="6">
        <v>28</v>
      </c>
      <c r="AF157" s="6" t="s">
        <v>613</v>
      </c>
      <c r="AH157" s="6" t="s">
        <v>887</v>
      </c>
      <c r="AI157" s="6" t="s">
        <v>769</v>
      </c>
      <c r="AJ157" s="6" t="s">
        <v>888</v>
      </c>
      <c r="AK157" s="6" t="b">
        <v>1</v>
      </c>
      <c r="AL157" s="6" t="b">
        <v>0</v>
      </c>
      <c r="AO157" s="49" t="s">
        <v>4952</v>
      </c>
      <c r="AP157" s="73"/>
      <c r="AQ157" s="49" t="s">
        <v>4951</v>
      </c>
      <c r="AR157" s="76" t="s">
        <v>5011</v>
      </c>
      <c r="AS157" s="73" t="s">
        <v>5012</v>
      </c>
      <c r="AT157" s="73">
        <f t="shared" si="28"/>
        <v>1</v>
      </c>
      <c r="AU157" s="112" t="s">
        <v>5383</v>
      </c>
      <c r="AV157" s="44" t="s">
        <v>5380</v>
      </c>
      <c r="AW157" t="s">
        <v>613</v>
      </c>
      <c r="AX157" s="112" t="s">
        <v>5333</v>
      </c>
      <c r="AY157" s="73" t="str">
        <f t="shared" si="29"/>
        <v>Huber B.A. 2011. Revision and cladistic analysis of Pholcus and closely related taxa (Araneae, Pholcidae) // Bonner Zoologische Monographien. Nr.58. P.1–509</v>
      </c>
      <c r="AZ157" s="49" t="s">
        <v>4903</v>
      </c>
      <c r="BA157" s="58" t="str">
        <f>Y157&amp;"-"&amp;IF(Z157&lt;10,"0"&amp;Z157,Z157)&amp;"-"&amp;IF(AA157&lt;10,"0"&amp;AA157,AA157)&amp;"/"&amp;IF(AD157&lt;10,"0"&amp;AD157,AD157)</f>
        <v>1997-07-03/28</v>
      </c>
      <c r="BB157" s="44" t="str">
        <f>Y157&amp;IF(Z157&lt;&gt;0,"-"&amp;Z157,"")&amp;IF(AA157&lt;&gt;0,"-"&amp;AA157,"")&amp;IF(AB157&lt;&gt;0,"/"&amp;AB157,"")&amp;IF(AC157&lt;&gt;0,"-"&amp;AC157,"")&amp;IF(AD157&lt;&gt;0,"-"&amp;AD157,"")</f>
        <v>1997-7-3/1997-7-28</v>
      </c>
      <c r="BC157" s="44"/>
      <c r="BD157" s="44"/>
      <c r="BE157" s="44"/>
      <c r="BF157" s="49" t="s">
        <v>4882</v>
      </c>
      <c r="BG157" t="s">
        <v>4893</v>
      </c>
      <c r="BH157" s="40" t="s">
        <v>5050</v>
      </c>
      <c r="BI157" t="s">
        <v>39</v>
      </c>
      <c r="BJ157" t="str">
        <f>N157&amp;", "&amp;O157&amp;", "&amp;P157</f>
        <v>Almaty Region, Talgarsky Distr., near Medeo</v>
      </c>
      <c r="BK157" t="str">
        <f>T157&amp;" N; "&amp;U157&amp;" E"</f>
        <v>43°9' N; 77°4' E</v>
      </c>
      <c r="BL157" t="s">
        <v>5111</v>
      </c>
      <c r="BM157" s="85" t="s">
        <v>5112</v>
      </c>
      <c r="BN157" t="s">
        <v>4895</v>
      </c>
      <c r="BO157"/>
      <c r="BP157" t="str">
        <f>IF(V157="original",H157,IF(V157="volunteer",C157,"Nekhaeva A.A."))</f>
        <v>Huber B.A.</v>
      </c>
      <c r="BQ157">
        <f>IF(V157="original",I157,IF(V157="volunteer",YEAR(A157)&amp;"-"&amp;IF(MONTH(A157)&lt;10,"0"&amp;MONTH(A157),MONTH(A157))&amp;"-"&amp;IF(DAY(A157)&lt;10,"0"&amp;DAY(A157),DAY(A157)),"__2025-05-15"))</f>
        <v>2011</v>
      </c>
      <c r="BR157"/>
      <c r="BS157"/>
      <c r="BT157" s="49" t="s">
        <v>4766</v>
      </c>
      <c r="BU157" t="s">
        <v>3631</v>
      </c>
      <c r="BV157" t="s">
        <v>3632</v>
      </c>
      <c r="BW157" t="s">
        <v>3633</v>
      </c>
      <c r="BX157" t="s">
        <v>3634</v>
      </c>
      <c r="BY157" s="44" t="s">
        <v>887</v>
      </c>
      <c r="BZ157" t="s">
        <v>769</v>
      </c>
      <c r="CA157" t="s">
        <v>3842</v>
      </c>
      <c r="CB157" s="44" t="s">
        <v>3842</v>
      </c>
      <c r="CC157" t="s">
        <v>3844</v>
      </c>
      <c r="CD157" t="s">
        <v>3842</v>
      </c>
      <c r="CE157" t="s">
        <v>3843</v>
      </c>
      <c r="CF157" t="s">
        <v>3630</v>
      </c>
      <c r="CG157"/>
      <c r="CH157" t="str">
        <f>H157</f>
        <v>Huber B.A.</v>
      </c>
      <c r="CI157">
        <f t="shared" si="26"/>
        <v>2011</v>
      </c>
      <c r="CJ157"/>
    </row>
    <row r="158" spans="1:88" s="6" customFormat="1" x14ac:dyDescent="0.45">
      <c r="A158" s="5">
        <v>45778.933668981481</v>
      </c>
      <c r="B158" s="6">
        <v>412819044</v>
      </c>
      <c r="C158" s="6" t="s">
        <v>4897</v>
      </c>
      <c r="D158" s="6">
        <v>1</v>
      </c>
      <c r="E158" s="4" t="s">
        <v>51</v>
      </c>
      <c r="F158" s="6" t="s">
        <v>577</v>
      </c>
      <c r="G158" s="6">
        <v>3597</v>
      </c>
      <c r="H158" s="44" t="s">
        <v>889</v>
      </c>
      <c r="I158" s="6">
        <v>2011</v>
      </c>
      <c r="J158" s="6" t="s">
        <v>890</v>
      </c>
      <c r="K158" s="6" t="s">
        <v>891</v>
      </c>
      <c r="L158" s="6" t="s">
        <v>892</v>
      </c>
      <c r="M158" t="s">
        <v>39</v>
      </c>
      <c r="N158" s="6" t="s">
        <v>188</v>
      </c>
      <c r="O158" s="6" t="s">
        <v>893</v>
      </c>
      <c r="P158" s="6" t="s">
        <v>894</v>
      </c>
      <c r="Q158" t="str">
        <f t="shared" si="27"/>
        <v>Fabrichniy Vil.</v>
      </c>
      <c r="R158" s="84">
        <v>43.15</v>
      </c>
      <c r="S158" s="84">
        <v>76.416667000000004</v>
      </c>
      <c r="T158" s="6" t="s">
        <v>885</v>
      </c>
      <c r="U158" s="6" t="s">
        <v>895</v>
      </c>
      <c r="V158" s="6" t="s">
        <v>44</v>
      </c>
      <c r="Y158" s="6">
        <v>1994</v>
      </c>
      <c r="Z158" s="6">
        <v>6</v>
      </c>
      <c r="AA158" s="6">
        <v>26</v>
      </c>
      <c r="AE158" s="6" t="s">
        <v>896</v>
      </c>
      <c r="AF158" s="6" t="s">
        <v>566</v>
      </c>
      <c r="AH158" s="6" t="s">
        <v>887</v>
      </c>
      <c r="AI158" s="6" t="s">
        <v>769</v>
      </c>
      <c r="AJ158" s="6" t="s">
        <v>888</v>
      </c>
      <c r="AK158" s="6" t="b">
        <v>1</v>
      </c>
      <c r="AL158" s="6" t="b">
        <v>0</v>
      </c>
      <c r="AO158" s="49" t="s">
        <v>4952</v>
      </c>
      <c r="AP158" s="73"/>
      <c r="AQ158" s="49" t="s">
        <v>4951</v>
      </c>
      <c r="AR158" s="76" t="s">
        <v>5011</v>
      </c>
      <c r="AS158" s="73" t="s">
        <v>5012</v>
      </c>
      <c r="AT158" s="73">
        <f t="shared" si="28"/>
        <v>1</v>
      </c>
      <c r="AU158" s="112" t="s">
        <v>5383</v>
      </c>
      <c r="AV158" s="44" t="s">
        <v>5380</v>
      </c>
      <c r="AW158" t="s">
        <v>566</v>
      </c>
      <c r="AX158" s="112" t="s">
        <v>5333</v>
      </c>
      <c r="AY158" s="73" t="str">
        <f t="shared" si="29"/>
        <v>Huber B.A. 2011. Revision and cladistic analysis of Pholcus and closely related taxa (Araneae, Pholcidae) // Bonner Zoologische Monographien. Nr.58. P.1–509</v>
      </c>
      <c r="AZ158" s="49" t="s">
        <v>4903</v>
      </c>
      <c r="BA158" s="58" t="str">
        <f>Y158&amp;"-"&amp;IF(Z158&lt;10,"0"&amp;Z158,Z158)&amp;"-"&amp;IF(AA158&lt;10,"0"&amp;AA158,AA158)</f>
        <v>1994-06-26</v>
      </c>
      <c r="BB158" s="44" t="str">
        <f>Y158&amp;IF(Z158&lt;&gt;0,"-"&amp;Z158,"")&amp;IF(AA158&lt;&gt;0,"-"&amp;AA158,"")&amp;IF(AB158&lt;&gt;0,"/"&amp;AB158,"")&amp;IF(AC158&lt;&gt;0,"-"&amp;AC158,"")&amp;IF(AD158&lt;&gt;0,"-"&amp;AD158,"")</f>
        <v>1994-6-26</v>
      </c>
      <c r="BC158" s="44" t="str">
        <f>AE158</f>
        <v>indoor</v>
      </c>
      <c r="BD158" s="44"/>
      <c r="BE158" s="44"/>
      <c r="BF158" s="49" t="s">
        <v>4882</v>
      </c>
      <c r="BG158" t="s">
        <v>4893</v>
      </c>
      <c r="BH158" s="40" t="s">
        <v>5050</v>
      </c>
      <c r="BI158" t="s">
        <v>39</v>
      </c>
      <c r="BJ158" t="str">
        <f>N158&amp;", "&amp;O158&amp;", "&amp;P158</f>
        <v>Almaty Region, Zhambyl Distr., Fabrichniy Vil.</v>
      </c>
      <c r="BK158" t="str">
        <f>T158&amp;" N; "&amp;U158&amp;" E"</f>
        <v>43°9' N; 76°25' E</v>
      </c>
      <c r="BL158" t="s">
        <v>5111</v>
      </c>
      <c r="BM158" s="85" t="s">
        <v>5113</v>
      </c>
      <c r="BN158" t="s">
        <v>4895</v>
      </c>
      <c r="BO158"/>
      <c r="BP158" t="str">
        <f>IF(V158="original",H158,IF(V158="volunteer",C158,"Nekhaeva A.A."))</f>
        <v>Huber B.A.</v>
      </c>
      <c r="BQ158">
        <f>IF(V158="original",I158,IF(V158="volunteer",YEAR(A158)&amp;"-"&amp;IF(MONTH(A158)&lt;10,"0"&amp;MONTH(A158),MONTH(A158))&amp;"-"&amp;IF(DAY(A158)&lt;10,"0"&amp;DAY(A158),DAY(A158)),"__2025-05-15"))</f>
        <v>2011</v>
      </c>
      <c r="BR158"/>
      <c r="BS158"/>
      <c r="BT158" s="49" t="s">
        <v>4766</v>
      </c>
      <c r="BU158" t="s">
        <v>3631</v>
      </c>
      <c r="BV158" t="s">
        <v>3632</v>
      </c>
      <c r="BW158" t="s">
        <v>3633</v>
      </c>
      <c r="BX158" t="s">
        <v>3634</v>
      </c>
      <c r="BY158" s="44" t="s">
        <v>887</v>
      </c>
      <c r="BZ158" t="s">
        <v>769</v>
      </c>
      <c r="CA158" t="s">
        <v>3842</v>
      </c>
      <c r="CB158" s="44" t="s">
        <v>3842</v>
      </c>
      <c r="CC158" t="s">
        <v>3844</v>
      </c>
      <c r="CD158" t="s">
        <v>3842</v>
      </c>
      <c r="CE158" t="s">
        <v>3843</v>
      </c>
      <c r="CF158" t="s">
        <v>3630</v>
      </c>
      <c r="CG158"/>
      <c r="CH158" t="str">
        <f>H158</f>
        <v>Huber B.A.</v>
      </c>
      <c r="CI158">
        <f t="shared" si="26"/>
        <v>2011</v>
      </c>
      <c r="CJ158"/>
    </row>
    <row r="159" spans="1:88" s="6" customFormat="1" x14ac:dyDescent="0.45">
      <c r="A159" s="5">
        <v>45778.932280092587</v>
      </c>
      <c r="B159" s="6">
        <v>412819044</v>
      </c>
      <c r="C159" s="6" t="s">
        <v>4897</v>
      </c>
      <c r="D159" s="6">
        <v>2</v>
      </c>
      <c r="E159" s="4" t="s">
        <v>247</v>
      </c>
      <c r="F159" s="6" t="s">
        <v>577</v>
      </c>
      <c r="G159" s="6">
        <v>3597</v>
      </c>
      <c r="H159" s="44" t="s">
        <v>889</v>
      </c>
      <c r="I159" s="6">
        <v>2011</v>
      </c>
      <c r="J159" s="6" t="s">
        <v>890</v>
      </c>
      <c r="K159" s="6" t="s">
        <v>891</v>
      </c>
      <c r="L159" s="6" t="s">
        <v>892</v>
      </c>
      <c r="M159" t="s">
        <v>39</v>
      </c>
      <c r="N159" s="6" t="s">
        <v>188</v>
      </c>
      <c r="O159" s="6" t="s">
        <v>897</v>
      </c>
      <c r="P159" s="6" t="s">
        <v>898</v>
      </c>
      <c r="Q159" t="str">
        <f t="shared" si="27"/>
        <v>“Kisht-Bai Canyon”, biostation</v>
      </c>
      <c r="R159" s="84">
        <v>43.433691000000003</v>
      </c>
      <c r="S159" s="84">
        <v>77.850054</v>
      </c>
      <c r="T159" s="6" t="s">
        <v>899</v>
      </c>
      <c r="U159" s="6" t="s">
        <v>900</v>
      </c>
      <c r="V159" s="6" t="s">
        <v>106</v>
      </c>
      <c r="W159" s="6" t="s">
        <v>901</v>
      </c>
      <c r="X159" s="6">
        <v>5000</v>
      </c>
      <c r="Y159" s="6">
        <v>1984</v>
      </c>
      <c r="Z159" s="6">
        <v>8</v>
      </c>
      <c r="AA159" s="6">
        <v>9</v>
      </c>
      <c r="AE159" s="6" t="s">
        <v>902</v>
      </c>
      <c r="AF159" s="6" t="s">
        <v>903</v>
      </c>
      <c r="AH159" s="6" t="s">
        <v>887</v>
      </c>
      <c r="AI159" s="6" t="s">
        <v>769</v>
      </c>
      <c r="AJ159" s="6" t="s">
        <v>888</v>
      </c>
      <c r="AK159" s="6" t="b">
        <v>1</v>
      </c>
      <c r="AL159" s="6" t="b">
        <v>0</v>
      </c>
      <c r="AO159" s="49" t="s">
        <v>4952</v>
      </c>
      <c r="AP159" s="73"/>
      <c r="AQ159" s="49" t="s">
        <v>4951</v>
      </c>
      <c r="AR159" s="76" t="s">
        <v>5011</v>
      </c>
      <c r="AS159" s="73" t="s">
        <v>5012</v>
      </c>
      <c r="AT159" s="73">
        <f t="shared" si="28"/>
        <v>2</v>
      </c>
      <c r="AU159" s="112" t="s">
        <v>5384</v>
      </c>
      <c r="AV159" s="44" t="s">
        <v>5380</v>
      </c>
      <c r="AW159" t="s">
        <v>5027</v>
      </c>
      <c r="AX159" s="112" t="s">
        <v>5333</v>
      </c>
      <c r="AY159" s="73" t="str">
        <f t="shared" si="29"/>
        <v>Huber B.A. 2011. Revision and cladistic analysis of Pholcus and closely related taxa (Araneae, Pholcidae) // Bonner Zoologische Monographien. Nr.58. P.1–509</v>
      </c>
      <c r="AZ159" s="49" t="s">
        <v>4903</v>
      </c>
      <c r="BA159" s="58" t="str">
        <f>Y159&amp;"-"&amp;IF(Z159&lt;10,"0"&amp;Z159,Z159)&amp;"-"&amp;IF(AA159&lt;10,"0"&amp;AA159,AA159)</f>
        <v>1984-08-09</v>
      </c>
      <c r="BB159" s="44" t="str">
        <f>Y159&amp;IF(Z159&lt;&gt;0,"-"&amp;Z159,"")&amp;IF(AA159&lt;&gt;0,"-"&amp;AA159,"")&amp;IF(AB159&lt;&gt;0,"/"&amp;AB159,"")&amp;IF(AC159&lt;&gt;0,"-"&amp;AC159,"")&amp;IF(AD159&lt;&gt;0,"-"&amp;AD159,"")</f>
        <v>1984-8-9</v>
      </c>
      <c r="BC159" s="44" t="str">
        <f>AE159</f>
        <v>in honeybee hive</v>
      </c>
      <c r="BD159" s="44"/>
      <c r="BE159" s="44"/>
      <c r="BF159" s="49" t="s">
        <v>4882</v>
      </c>
      <c r="BG159" t="s">
        <v>4893</v>
      </c>
      <c r="BH159" s="40" t="s">
        <v>5050</v>
      </c>
      <c r="BI159" t="s">
        <v>39</v>
      </c>
      <c r="BJ159" t="str">
        <f>N159&amp;", "&amp;O159&amp;", "&amp;P159</f>
        <v>Almaty Region, Chiliksky Distr., “Kisht-Bai Canyon”, biostation</v>
      </c>
      <c r="BK159" t="str">
        <f>T159&amp;" N; "&amp;U159&amp;" E"</f>
        <v>43.433691 N; 77.850054 E</v>
      </c>
      <c r="BL159" t="s">
        <v>899</v>
      </c>
      <c r="BM159" s="85" t="s">
        <v>900</v>
      </c>
      <c r="BN159" t="s">
        <v>4895</v>
      </c>
      <c r="BO159">
        <f>X159</f>
        <v>5000</v>
      </c>
      <c r="BP159" t="str">
        <f>IF(V159="original",H159,IF(V159="volunteer",C159,"Nekhaeva A.A."))</f>
        <v>Kim L.V.</v>
      </c>
      <c r="BQ159" t="str">
        <f>IF(V159="original",I159,IF(V159="volunteer",YEAR(A159)&amp;"-"&amp;IF(MONTH(A159)&lt;10,"0"&amp;MONTH(A159),MONTH(A159))&amp;"-"&amp;IF(DAY(A159)&lt;10,"0"&amp;DAY(A159),DAY(A159)),"__2025-05-15"))</f>
        <v>2025-05-01</v>
      </c>
      <c r="BR159"/>
      <c r="BS159"/>
      <c r="BT159" s="49" t="s">
        <v>4766</v>
      </c>
      <c r="BU159" t="s">
        <v>3631</v>
      </c>
      <c r="BV159" t="s">
        <v>3632</v>
      </c>
      <c r="BW159" t="s">
        <v>3633</v>
      </c>
      <c r="BX159" t="s">
        <v>3634</v>
      </c>
      <c r="BY159" s="44" t="s">
        <v>887</v>
      </c>
      <c r="BZ159" t="s">
        <v>769</v>
      </c>
      <c r="CA159" t="s">
        <v>3842</v>
      </c>
      <c r="CB159" s="44" t="s">
        <v>3842</v>
      </c>
      <c r="CC159" t="s">
        <v>3844</v>
      </c>
      <c r="CD159" t="s">
        <v>3842</v>
      </c>
      <c r="CE159" t="s">
        <v>3843</v>
      </c>
      <c r="CF159" t="s">
        <v>3630</v>
      </c>
      <c r="CG159"/>
      <c r="CH159" t="str">
        <f>H159</f>
        <v>Huber B.A.</v>
      </c>
      <c r="CI159">
        <f t="shared" si="26"/>
        <v>2011</v>
      </c>
      <c r="CJ159"/>
    </row>
    <row r="160" spans="1:88" s="6" customFormat="1" x14ac:dyDescent="0.45">
      <c r="A160" s="5">
        <v>45778.922916666663</v>
      </c>
      <c r="B160" s="6">
        <v>412819044</v>
      </c>
      <c r="C160" s="6" t="s">
        <v>4897</v>
      </c>
      <c r="D160" s="6">
        <v>1</v>
      </c>
      <c r="E160" s="4" t="s">
        <v>65</v>
      </c>
      <c r="F160" s="6" t="s">
        <v>577</v>
      </c>
      <c r="G160" s="6">
        <v>3597</v>
      </c>
      <c r="H160" s="44" t="s">
        <v>889</v>
      </c>
      <c r="I160" s="6">
        <v>2011</v>
      </c>
      <c r="J160" s="6" t="s">
        <v>890</v>
      </c>
      <c r="K160" s="6" t="s">
        <v>891</v>
      </c>
      <c r="L160" s="6" t="s">
        <v>892</v>
      </c>
      <c r="M160" t="s">
        <v>39</v>
      </c>
      <c r="N160" s="6" t="s">
        <v>188</v>
      </c>
      <c r="P160" s="6" t="s">
        <v>904</v>
      </c>
      <c r="Q160" t="str">
        <f t="shared" si="27"/>
        <v>Almaty [=Alma-Ata]</v>
      </c>
      <c r="R160" s="84">
        <v>43.25</v>
      </c>
      <c r="S160" s="84">
        <v>76.95</v>
      </c>
      <c r="T160" s="6" t="s">
        <v>905</v>
      </c>
      <c r="U160" s="6" t="s">
        <v>906</v>
      </c>
      <c r="V160" s="6" t="s">
        <v>44</v>
      </c>
      <c r="Y160" s="6">
        <v>1981</v>
      </c>
      <c r="Z160" s="6">
        <v>3</v>
      </c>
      <c r="AA160" s="6">
        <v>20</v>
      </c>
      <c r="AE160" s="6" t="s">
        <v>896</v>
      </c>
      <c r="AF160" s="4" t="s">
        <v>627</v>
      </c>
      <c r="AH160" s="6" t="s">
        <v>887</v>
      </c>
      <c r="AI160" s="6" t="s">
        <v>769</v>
      </c>
      <c r="AJ160" s="6" t="s">
        <v>888</v>
      </c>
      <c r="AK160" s="6" t="b">
        <v>1</v>
      </c>
      <c r="AL160" s="6" t="b">
        <v>0</v>
      </c>
      <c r="AO160" s="49" t="s">
        <v>4952</v>
      </c>
      <c r="AP160" s="73"/>
      <c r="AQ160" s="49" t="s">
        <v>4951</v>
      </c>
      <c r="AR160" s="76" t="s">
        <v>5011</v>
      </c>
      <c r="AS160" s="73" t="s">
        <v>5012</v>
      </c>
      <c r="AT160" s="73">
        <f t="shared" si="28"/>
        <v>1</v>
      </c>
      <c r="AU160" s="112" t="s">
        <v>5384</v>
      </c>
      <c r="AV160" s="44" t="s">
        <v>5380</v>
      </c>
      <c r="AW160" t="s">
        <v>627</v>
      </c>
      <c r="AX160" s="112" t="s">
        <v>5333</v>
      </c>
      <c r="AY160" s="73" t="str">
        <f t="shared" si="29"/>
        <v>Huber B.A. 2011. Revision and cladistic analysis of Pholcus and closely related taxa (Araneae, Pholcidae) // Bonner Zoologische Monographien. Nr.58. P.1–509</v>
      </c>
      <c r="AZ160" s="49" t="s">
        <v>4903</v>
      </c>
      <c r="BA160" s="58" t="str">
        <f>Y160&amp;"-"&amp;IF(Z160&lt;10,"0"&amp;Z160,Z160)&amp;"-"&amp;IF(AA160&lt;10,"0"&amp;AA160,AA160)</f>
        <v>1981-03-20</v>
      </c>
      <c r="BB160" s="44" t="str">
        <f>Y160&amp;IF(Z160&lt;&gt;0,"-"&amp;Z160,"")&amp;IF(AA160&lt;&gt;0,"-"&amp;AA160,"")&amp;IF(AB160&lt;&gt;0,"/"&amp;AB160,"")&amp;IF(AC160&lt;&gt;0,"-"&amp;AC160,"")&amp;IF(AD160&lt;&gt;0,"-"&amp;AD160,"")</f>
        <v>1981-3-20</v>
      </c>
      <c r="BC160" s="44" t="str">
        <f>AE160</f>
        <v>indoor</v>
      </c>
      <c r="BD160" s="44"/>
      <c r="BE160" s="44"/>
      <c r="BF160" s="49" t="s">
        <v>4882</v>
      </c>
      <c r="BG160" t="s">
        <v>4893</v>
      </c>
      <c r="BH160" s="40" t="s">
        <v>5050</v>
      </c>
      <c r="BI160" t="s">
        <v>39</v>
      </c>
      <c r="BJ160" t="str">
        <f>N160&amp;", "&amp;P160</f>
        <v>Almaty Region, Almaty [=Alma-Ata]</v>
      </c>
      <c r="BK160" t="str">
        <f>T160&amp;" N; "&amp;U160&amp;" E"</f>
        <v>43°15' N; 76°57' E</v>
      </c>
      <c r="BL160" t="s">
        <v>5114</v>
      </c>
      <c r="BM160" s="85" t="s">
        <v>5115</v>
      </c>
      <c r="BN160" t="s">
        <v>4895</v>
      </c>
      <c r="BO160"/>
      <c r="BP160" t="str">
        <f>IF(V160="original",H160,IF(V160="volunteer",C160,"Nekhaeva A.A."))</f>
        <v>Huber B.A.</v>
      </c>
      <c r="BQ160">
        <f>IF(V160="original",I160,IF(V160="volunteer",YEAR(A160)&amp;"-"&amp;IF(MONTH(A160)&lt;10,"0"&amp;MONTH(A160),MONTH(A160))&amp;"-"&amp;IF(DAY(A160)&lt;10,"0"&amp;DAY(A160),DAY(A160)),"__2025-05-15"))</f>
        <v>2011</v>
      </c>
      <c r="BR160"/>
      <c r="BS160"/>
      <c r="BT160" s="49" t="s">
        <v>4766</v>
      </c>
      <c r="BU160" t="s">
        <v>3631</v>
      </c>
      <c r="BV160" t="s">
        <v>3632</v>
      </c>
      <c r="BW160" t="s">
        <v>3633</v>
      </c>
      <c r="BX160" t="s">
        <v>3634</v>
      </c>
      <c r="BY160" s="44" t="s">
        <v>887</v>
      </c>
      <c r="BZ160" t="s">
        <v>769</v>
      </c>
      <c r="CA160" t="s">
        <v>3842</v>
      </c>
      <c r="CB160" s="44" t="s">
        <v>3842</v>
      </c>
      <c r="CC160" t="s">
        <v>3844</v>
      </c>
      <c r="CD160" t="s">
        <v>3842</v>
      </c>
      <c r="CE160" t="s">
        <v>3843</v>
      </c>
      <c r="CF160" t="s">
        <v>3630</v>
      </c>
      <c r="CG160"/>
      <c r="CH160" t="str">
        <f>H160</f>
        <v>Huber B.A.</v>
      </c>
      <c r="CI160">
        <f t="shared" si="26"/>
        <v>2011</v>
      </c>
      <c r="CJ160"/>
    </row>
    <row r="161" spans="1:88" s="6" customFormat="1" x14ac:dyDescent="0.45">
      <c r="A161" s="5">
        <v>45778.922013888892</v>
      </c>
      <c r="B161" s="6">
        <v>412819044</v>
      </c>
      <c r="C161" s="6" t="s">
        <v>4897</v>
      </c>
      <c r="D161" s="6">
        <v>1</v>
      </c>
      <c r="E161" s="4" t="s">
        <v>51</v>
      </c>
      <c r="F161" s="6" t="s">
        <v>577</v>
      </c>
      <c r="G161" s="6">
        <v>3597</v>
      </c>
      <c r="H161" s="44" t="s">
        <v>889</v>
      </c>
      <c r="I161" s="6">
        <v>2011</v>
      </c>
      <c r="J161" s="6" t="s">
        <v>890</v>
      </c>
      <c r="K161" s="6" t="s">
        <v>891</v>
      </c>
      <c r="L161" s="6" t="s">
        <v>892</v>
      </c>
      <c r="M161" t="s">
        <v>39</v>
      </c>
      <c r="N161" s="6" t="s">
        <v>188</v>
      </c>
      <c r="P161" s="6" t="s">
        <v>904</v>
      </c>
      <c r="Q161" t="str">
        <f t="shared" si="27"/>
        <v>Almaty [=Alma-Ata]</v>
      </c>
      <c r="R161" s="84">
        <v>43.25</v>
      </c>
      <c r="S161" s="84">
        <v>76.95</v>
      </c>
      <c r="T161" s="6" t="s">
        <v>905</v>
      </c>
      <c r="U161" s="6" t="s">
        <v>906</v>
      </c>
      <c r="V161" s="6" t="s">
        <v>44</v>
      </c>
      <c r="Y161" s="6">
        <v>1974</v>
      </c>
      <c r="Z161" s="6">
        <v>6</v>
      </c>
      <c r="AA161" s="6">
        <v>30</v>
      </c>
      <c r="AE161" s="6" t="s">
        <v>896</v>
      </c>
      <c r="AF161" s="6" t="s">
        <v>889</v>
      </c>
      <c r="AH161" s="6" t="s">
        <v>887</v>
      </c>
      <c r="AI161" s="6" t="s">
        <v>769</v>
      </c>
      <c r="AJ161" s="6" t="s">
        <v>888</v>
      </c>
      <c r="AK161" s="6" t="b">
        <v>1</v>
      </c>
      <c r="AL161" s="6" t="b">
        <v>0</v>
      </c>
      <c r="AO161" s="49" t="s">
        <v>4952</v>
      </c>
      <c r="AP161" s="73"/>
      <c r="AQ161" s="49" t="s">
        <v>4951</v>
      </c>
      <c r="AR161" s="76" t="s">
        <v>5011</v>
      </c>
      <c r="AS161" s="73" t="s">
        <v>5012</v>
      </c>
      <c r="AT161" s="73">
        <f t="shared" si="28"/>
        <v>1</v>
      </c>
      <c r="AU161" s="112" t="s">
        <v>5383</v>
      </c>
      <c r="AV161" s="44" t="s">
        <v>5380</v>
      </c>
      <c r="AW161" t="s">
        <v>889</v>
      </c>
      <c r="AX161" s="112" t="s">
        <v>5333</v>
      </c>
      <c r="AY161" s="73" t="str">
        <f t="shared" si="29"/>
        <v>Huber B.A. 2011. Revision and cladistic analysis of Pholcus and closely related taxa (Araneae, Pholcidae) // Bonner Zoologische Monographien. Nr.58. P.1–509</v>
      </c>
      <c r="AZ161" s="49" t="s">
        <v>4903</v>
      </c>
      <c r="BA161" s="58" t="str">
        <f>Y161&amp;"-"&amp;IF(Z161&lt;10,"0"&amp;Z161,Z161)&amp;"-"&amp;IF(AA161&lt;10,"0"&amp;AA161,AA161)</f>
        <v>1974-06-30</v>
      </c>
      <c r="BB161" s="44" t="str">
        <f>Y161&amp;IF(Z161&lt;&gt;0,"-"&amp;Z161,"")&amp;IF(AA161&lt;&gt;0,"-"&amp;AA161,"")&amp;IF(AB161&lt;&gt;0,"/"&amp;AB161,"")&amp;IF(AC161&lt;&gt;0,"-"&amp;AC161,"")&amp;IF(AD161&lt;&gt;0,"-"&amp;AD161,"")</f>
        <v>1974-6-30</v>
      </c>
      <c r="BC161" s="44" t="str">
        <f>AE161</f>
        <v>indoor</v>
      </c>
      <c r="BD161" s="44"/>
      <c r="BE161" s="44"/>
      <c r="BF161" s="49" t="s">
        <v>4882</v>
      </c>
      <c r="BG161" t="s">
        <v>4893</v>
      </c>
      <c r="BH161" s="40" t="s">
        <v>5050</v>
      </c>
      <c r="BI161" t="s">
        <v>39</v>
      </c>
      <c r="BJ161" t="str">
        <f>N161&amp;", "&amp;P161</f>
        <v>Almaty Region, Almaty [=Alma-Ata]</v>
      </c>
      <c r="BK161" t="str">
        <f>T161&amp;" N; "&amp;U161&amp;" E"</f>
        <v>43°15' N; 76°57' E</v>
      </c>
      <c r="BL161" t="s">
        <v>5114</v>
      </c>
      <c r="BM161" s="85" t="s">
        <v>5115</v>
      </c>
      <c r="BN161" t="s">
        <v>4895</v>
      </c>
      <c r="BO161"/>
      <c r="BP161" t="str">
        <f>IF(V161="original",H161,IF(V161="volunteer",C161,"Nekhaeva A.A."))</f>
        <v>Huber B.A.</v>
      </c>
      <c r="BQ161">
        <f>IF(V161="original",I161,IF(V161="volunteer",YEAR(A161)&amp;"-"&amp;IF(MONTH(A161)&lt;10,"0"&amp;MONTH(A161),MONTH(A161))&amp;"-"&amp;IF(DAY(A161)&lt;10,"0"&amp;DAY(A161),DAY(A161)),"__2025-05-15"))</f>
        <v>2011</v>
      </c>
      <c r="BR161"/>
      <c r="BS161"/>
      <c r="BT161" s="49" t="s">
        <v>4766</v>
      </c>
      <c r="BU161" t="s">
        <v>3631</v>
      </c>
      <c r="BV161" t="s">
        <v>3632</v>
      </c>
      <c r="BW161" t="s">
        <v>3633</v>
      </c>
      <c r="BX161" t="s">
        <v>3634</v>
      </c>
      <c r="BY161" s="44" t="s">
        <v>887</v>
      </c>
      <c r="BZ161" t="s">
        <v>769</v>
      </c>
      <c r="CA161" t="s">
        <v>3842</v>
      </c>
      <c r="CB161" s="44" t="s">
        <v>3842</v>
      </c>
      <c r="CC161" t="s">
        <v>3844</v>
      </c>
      <c r="CD161" t="s">
        <v>3842</v>
      </c>
      <c r="CE161" t="s">
        <v>3843</v>
      </c>
      <c r="CF161" t="s">
        <v>3630</v>
      </c>
      <c r="CG161"/>
      <c r="CH161" t="str">
        <f>H161</f>
        <v>Huber B.A.</v>
      </c>
      <c r="CI161">
        <f t="shared" si="26"/>
        <v>2011</v>
      </c>
      <c r="CJ161"/>
    </row>
    <row r="162" spans="1:88" s="6" customFormat="1" x14ac:dyDescent="0.45">
      <c r="A162" s="5">
        <v>45778.920474537037</v>
      </c>
      <c r="B162" s="6">
        <v>412819044</v>
      </c>
      <c r="C162" s="6" t="s">
        <v>4897</v>
      </c>
      <c r="D162" s="6">
        <v>2</v>
      </c>
      <c r="E162" s="4" t="s">
        <v>86</v>
      </c>
      <c r="F162" s="6" t="s">
        <v>577</v>
      </c>
      <c r="G162" s="6">
        <v>3597</v>
      </c>
      <c r="H162" s="44" t="s">
        <v>889</v>
      </c>
      <c r="I162" s="6">
        <v>2011</v>
      </c>
      <c r="J162" s="6" t="s">
        <v>890</v>
      </c>
      <c r="K162" s="6" t="s">
        <v>891</v>
      </c>
      <c r="L162" s="6" t="s">
        <v>892</v>
      </c>
      <c r="M162" t="s">
        <v>39</v>
      </c>
      <c r="N162" s="6" t="s">
        <v>188</v>
      </c>
      <c r="P162" s="6" t="s">
        <v>909</v>
      </c>
      <c r="Q162" t="str">
        <f t="shared" si="27"/>
        <v>Charyn Canyon, Sartogai</v>
      </c>
      <c r="R162" s="84">
        <v>43.366667</v>
      </c>
      <c r="S162" s="84">
        <v>79.083332999999996</v>
      </c>
      <c r="T162" s="6" t="s">
        <v>910</v>
      </c>
      <c r="U162" s="6" t="s">
        <v>911</v>
      </c>
      <c r="V162" s="6" t="s">
        <v>44</v>
      </c>
      <c r="Y162" s="6">
        <v>1993</v>
      </c>
      <c r="Z162" s="6">
        <v>7</v>
      </c>
      <c r="AA162" s="6">
        <v>1</v>
      </c>
      <c r="AF162" s="6" t="s">
        <v>641</v>
      </c>
      <c r="AI162" s="6" t="s">
        <v>769</v>
      </c>
      <c r="AJ162" s="6" t="s">
        <v>912</v>
      </c>
      <c r="AK162" s="6" t="b">
        <v>1</v>
      </c>
      <c r="AL162" s="6" t="b">
        <v>1</v>
      </c>
      <c r="AM162" s="6" t="s">
        <v>455</v>
      </c>
      <c r="AO162" s="49" t="s">
        <v>4952</v>
      </c>
      <c r="AP162" s="73"/>
      <c r="AQ162" s="49" t="s">
        <v>4951</v>
      </c>
      <c r="AR162" s="76" t="s">
        <v>5011</v>
      </c>
      <c r="AS162" s="73" t="s">
        <v>5012</v>
      </c>
      <c r="AT162" s="73">
        <f t="shared" si="28"/>
        <v>2</v>
      </c>
      <c r="AU162" s="112" t="s">
        <v>5383</v>
      </c>
      <c r="AV162" s="44" t="s">
        <v>5380</v>
      </c>
      <c r="AW162" t="s">
        <v>641</v>
      </c>
      <c r="AX162" s="112" t="s">
        <v>5333</v>
      </c>
      <c r="AY162" s="73" t="str">
        <f t="shared" si="29"/>
        <v>Huber B.A. 2011. Revision and cladistic analysis of Pholcus and closely related taxa (Araneae, Pholcidae) // Bonner Zoologische Monographien. Nr.58. P.1–509</v>
      </c>
      <c r="AZ162" s="49" t="s">
        <v>4903</v>
      </c>
      <c r="BA162" s="58" t="str">
        <f>Y162&amp;"-"&amp;IF(Z162&lt;10,"0"&amp;Z162,Z162)&amp;"-"&amp;IF(AA162&lt;10,"0"&amp;AA162,AA162)</f>
        <v>1993-07-01</v>
      </c>
      <c r="BB162" s="44" t="str">
        <f>Y162&amp;IF(Z162&lt;&gt;0,"-"&amp;Z162,"")&amp;IF(AA162&lt;&gt;0,"-"&amp;AA162,"")&amp;IF(AB162&lt;&gt;0,"/"&amp;AB162,"")&amp;IF(AC162&lt;&gt;0,"-"&amp;AC162,"")&amp;IF(AD162&lt;&gt;0,"-"&amp;AD162,"")</f>
        <v>1993-7-1</v>
      </c>
      <c r="BC162" s="44"/>
      <c r="BD162" s="44"/>
      <c r="BE162" s="44"/>
      <c r="BF162" s="49" t="s">
        <v>4882</v>
      </c>
      <c r="BG162" t="s">
        <v>4893</v>
      </c>
      <c r="BH162" s="40" t="s">
        <v>5050</v>
      </c>
      <c r="BI162" t="s">
        <v>39</v>
      </c>
      <c r="BJ162" t="str">
        <f>N162&amp;", "&amp;P162</f>
        <v>Almaty Region, Charyn Canyon, Sartogai</v>
      </c>
      <c r="BK162" t="str">
        <f>T162&amp;" N; "&amp;U162&amp;" E"</f>
        <v>43°22' N; 79°5' E</v>
      </c>
      <c r="BL162" t="s">
        <v>5116</v>
      </c>
      <c r="BM162" s="85" t="s">
        <v>5117</v>
      </c>
      <c r="BN162" t="s">
        <v>4895</v>
      </c>
      <c r="BO162"/>
      <c r="BP162" t="str">
        <f>IF(V162="original",H162,IF(V162="volunteer",C162,"Nekhaeva A.A."))</f>
        <v>Huber B.A.</v>
      </c>
      <c r="BQ162">
        <f>IF(V162="original",I162,IF(V162="volunteer",YEAR(A162)&amp;"-"&amp;IF(MONTH(A162)&lt;10,"0"&amp;MONTH(A162),MONTH(A162))&amp;"-"&amp;IF(DAY(A162)&lt;10,"0"&amp;DAY(A162),DAY(A162)),"__2025-05-15"))</f>
        <v>2011</v>
      </c>
      <c r="BR162"/>
      <c r="BS162"/>
      <c r="BT162" s="49" t="s">
        <v>4766</v>
      </c>
      <c r="BU162" t="s">
        <v>3631</v>
      </c>
      <c r="BV162" t="s">
        <v>3632</v>
      </c>
      <c r="BW162" t="s">
        <v>3633</v>
      </c>
      <c r="BX162" t="s">
        <v>3634</v>
      </c>
      <c r="BY162" s="44" t="s">
        <v>887</v>
      </c>
      <c r="BZ162" t="s">
        <v>769</v>
      </c>
      <c r="CA162" t="s">
        <v>3845</v>
      </c>
      <c r="CB162" s="44" t="s">
        <v>3845</v>
      </c>
      <c r="CC162" t="s">
        <v>3847</v>
      </c>
      <c r="CD162" t="s">
        <v>3845</v>
      </c>
      <c r="CE162" t="s">
        <v>3846</v>
      </c>
      <c r="CF162" t="s">
        <v>3630</v>
      </c>
      <c r="CG162" t="s">
        <v>4737</v>
      </c>
      <c r="CH162" t="str">
        <f>H162</f>
        <v>Huber B.A.</v>
      </c>
      <c r="CI162">
        <f t="shared" si="26"/>
        <v>2011</v>
      </c>
      <c r="CJ162" t="s">
        <v>4737</v>
      </c>
    </row>
    <row r="163" spans="1:88" s="6" customFormat="1" x14ac:dyDescent="0.45">
      <c r="A163" s="5">
        <v>45778.917812500003</v>
      </c>
      <c r="B163" s="6">
        <v>412819044</v>
      </c>
      <c r="C163" s="6" t="s">
        <v>4897</v>
      </c>
      <c r="D163" s="6">
        <v>4</v>
      </c>
      <c r="E163" s="4" t="s">
        <v>727</v>
      </c>
      <c r="F163" s="6" t="s">
        <v>917</v>
      </c>
      <c r="G163" s="6">
        <v>3597</v>
      </c>
      <c r="H163" s="44" t="s">
        <v>889</v>
      </c>
      <c r="I163" s="6">
        <v>2011</v>
      </c>
      <c r="J163" s="6" t="s">
        <v>890</v>
      </c>
      <c r="K163" s="6" t="s">
        <v>891</v>
      </c>
      <c r="L163" s="6" t="s">
        <v>892</v>
      </c>
      <c r="M163" t="s">
        <v>39</v>
      </c>
      <c r="P163" s="6" t="s">
        <v>913</v>
      </c>
      <c r="Q163" t="str">
        <f t="shared" si="27"/>
        <v>from several localities combined in one vial</v>
      </c>
      <c r="R163" s="84"/>
      <c r="S163" s="84"/>
      <c r="V163" s="6" t="s">
        <v>119</v>
      </c>
      <c r="Y163" s="6">
        <v>1919</v>
      </c>
      <c r="Z163" s="6">
        <v>7</v>
      </c>
      <c r="AF163" s="6" t="s">
        <v>658</v>
      </c>
      <c r="AG163" s="62" t="s">
        <v>914</v>
      </c>
      <c r="AH163" s="6" t="s">
        <v>887</v>
      </c>
      <c r="AI163" s="6" t="s">
        <v>769</v>
      </c>
      <c r="AJ163" s="6" t="s">
        <v>915</v>
      </c>
      <c r="AK163" s="6" t="b">
        <v>1</v>
      </c>
      <c r="AL163" s="6" t="b">
        <v>0</v>
      </c>
      <c r="AO163" s="49" t="s">
        <v>4952</v>
      </c>
      <c r="AP163" s="73"/>
      <c r="AQ163" s="49" t="s">
        <v>4951</v>
      </c>
      <c r="AR163" s="76" t="s">
        <v>5011</v>
      </c>
      <c r="AS163" s="73" t="s">
        <v>5012</v>
      </c>
      <c r="AT163" s="73">
        <f t="shared" si="28"/>
        <v>4</v>
      </c>
      <c r="AU163" s="112" t="s">
        <v>5383</v>
      </c>
      <c r="AV163" s="44" t="s">
        <v>5380</v>
      </c>
      <c r="AW163" t="s">
        <v>658</v>
      </c>
      <c r="AX163" s="112" t="s">
        <v>5348</v>
      </c>
      <c r="AY163" s="73" t="str">
        <f t="shared" si="29"/>
        <v>Huber B.A. 2011. Revision and cladistic analysis of Pholcus and closely related taxa (Araneae, Pholcidae) // Bonner Zoologische Monographien. Nr.58. P.1–509</v>
      </c>
      <c r="AZ163" s="49" t="s">
        <v>4903</v>
      </c>
      <c r="BA163" s="44" t="str">
        <f>Y163&amp;"-"&amp;IF(Z163&lt;10,"0"&amp;Z163,Z163)</f>
        <v>1919-07</v>
      </c>
      <c r="BB163" s="44" t="str">
        <f>Y163&amp;IF(Z163&lt;&gt;0,"-"&amp;Z163,"")&amp;IF(AA163&lt;&gt;0,"-"&amp;AA163,"")&amp;IF(AB163&lt;&gt;0,"/"&amp;AB163,"")&amp;IF(AC163&lt;&gt;0,"-"&amp;AC163,"")&amp;IF(AD163&lt;&gt;0,"-"&amp;AD163,"")</f>
        <v>1919-7</v>
      </c>
      <c r="BC163" s="44"/>
      <c r="BD163" s="44"/>
      <c r="BE163" s="44"/>
      <c r="BF163" s="49" t="s">
        <v>4882</v>
      </c>
      <c r="BG163" t="s">
        <v>4893</v>
      </c>
      <c r="BH163" s="40" t="s">
        <v>5050</v>
      </c>
      <c r="BI163" t="s">
        <v>39</v>
      </c>
      <c r="BJ163" t="str">
        <f>P163</f>
        <v>from several localities combined in one vial</v>
      </c>
      <c r="BK163"/>
      <c r="BL163"/>
      <c r="BM163" s="85"/>
      <c r="BN163"/>
      <c r="BO163"/>
      <c r="BP163"/>
      <c r="BQ163"/>
      <c r="BR163"/>
      <c r="BS163"/>
      <c r="BT163" s="49" t="s">
        <v>4766</v>
      </c>
      <c r="BU163" t="s">
        <v>3631</v>
      </c>
      <c r="BV163" t="s">
        <v>3632</v>
      </c>
      <c r="BW163" t="s">
        <v>3633</v>
      </c>
      <c r="BX163" t="s">
        <v>3634</v>
      </c>
      <c r="BY163" s="44" t="s">
        <v>887</v>
      </c>
      <c r="BZ163" t="s">
        <v>769</v>
      </c>
      <c r="CA163" t="s">
        <v>3848</v>
      </c>
      <c r="CB163" s="44" t="s">
        <v>3848</v>
      </c>
      <c r="CC163" t="s">
        <v>3850</v>
      </c>
      <c r="CD163" t="s">
        <v>3848</v>
      </c>
      <c r="CE163" t="s">
        <v>3849</v>
      </c>
      <c r="CF163" t="s">
        <v>3630</v>
      </c>
      <c r="CG163"/>
      <c r="CH163" t="str">
        <f>H163</f>
        <v>Huber B.A.</v>
      </c>
      <c r="CI163">
        <f t="shared" si="26"/>
        <v>2011</v>
      </c>
      <c r="CJ163"/>
    </row>
    <row r="164" spans="1:88" s="6" customFormat="1" x14ac:dyDescent="0.45">
      <c r="A164" s="5">
        <v>45778.912997685176</v>
      </c>
      <c r="B164" s="6">
        <v>412819044</v>
      </c>
      <c r="C164" s="6" t="s">
        <v>4897</v>
      </c>
      <c r="D164" s="6">
        <v>3</v>
      </c>
      <c r="E164" s="4" t="s">
        <v>265</v>
      </c>
      <c r="F164" s="6" t="s">
        <v>922</v>
      </c>
      <c r="G164" s="6">
        <v>3597</v>
      </c>
      <c r="H164" s="44" t="s">
        <v>889</v>
      </c>
      <c r="I164" s="6">
        <v>2011</v>
      </c>
      <c r="J164" s="6" t="s">
        <v>890</v>
      </c>
      <c r="K164" s="6" t="s">
        <v>891</v>
      </c>
      <c r="L164" s="6" t="s">
        <v>892</v>
      </c>
      <c r="M164" t="s">
        <v>39</v>
      </c>
      <c r="N164" s="6" t="s">
        <v>918</v>
      </c>
      <c r="P164" s="6" t="s">
        <v>919</v>
      </c>
      <c r="Q164" t="str">
        <f t="shared" si="27"/>
        <v>near Almaty</v>
      </c>
      <c r="R164" s="84">
        <v>43.25</v>
      </c>
      <c r="S164" s="84">
        <v>76.95</v>
      </c>
      <c r="T164" s="6" t="s">
        <v>905</v>
      </c>
      <c r="U164" s="6" t="s">
        <v>906</v>
      </c>
      <c r="V164" s="6" t="s">
        <v>44</v>
      </c>
      <c r="W164" s="6" t="s">
        <v>920</v>
      </c>
      <c r="Y164" s="6">
        <v>1919</v>
      </c>
      <c r="Z164" s="6">
        <v>7</v>
      </c>
      <c r="AF164" s="6" t="s">
        <v>658</v>
      </c>
      <c r="AH164" s="6" t="s">
        <v>887</v>
      </c>
      <c r="AI164" s="6" t="s">
        <v>769</v>
      </c>
      <c r="AJ164" s="6" t="s">
        <v>915</v>
      </c>
      <c r="AK164" s="6" t="b">
        <v>1</v>
      </c>
      <c r="AL164" s="6" t="b">
        <v>0</v>
      </c>
      <c r="AN164" s="6" t="s">
        <v>921</v>
      </c>
      <c r="AO164" s="49" t="s">
        <v>4952</v>
      </c>
      <c r="AP164" s="73"/>
      <c r="AQ164" s="49" t="s">
        <v>4951</v>
      </c>
      <c r="AR164" s="76" t="s">
        <v>5011</v>
      </c>
      <c r="AS164" s="73" t="s">
        <v>5012</v>
      </c>
      <c r="AT164" s="73">
        <f t="shared" si="28"/>
        <v>3</v>
      </c>
      <c r="AU164" s="112" t="s">
        <v>5383</v>
      </c>
      <c r="AV164" s="44" t="s">
        <v>5380</v>
      </c>
      <c r="AW164" t="s">
        <v>658</v>
      </c>
      <c r="AX164" s="6" t="s">
        <v>922</v>
      </c>
      <c r="AY164" s="73" t="str">
        <f t="shared" si="29"/>
        <v>Huber B.A. 2011. Revision and cladistic analysis of Pholcus and closely related taxa (Araneae, Pholcidae) // Bonner Zoologische Monographien. Nr.58. P.1–509</v>
      </c>
      <c r="AZ164" s="49" t="s">
        <v>4903</v>
      </c>
      <c r="BA164" s="44" t="str">
        <f>Y164&amp;"-"&amp;IF(Z164&lt;10,"0"&amp;Z164,Z164)</f>
        <v>1919-07</v>
      </c>
      <c r="BB164" s="44" t="str">
        <f>Y164&amp;IF(Z164&lt;&gt;0,"-"&amp;Z164,"")&amp;IF(AA164&lt;&gt;0,"-"&amp;AA164,"")&amp;IF(AB164&lt;&gt;0,"/"&amp;AB164,"")&amp;IF(AC164&lt;&gt;0,"-"&amp;AC164,"")&amp;IF(AD164&lt;&gt;0,"-"&amp;AD164,"")</f>
        <v>1919-7</v>
      </c>
      <c r="BC164" s="44"/>
      <c r="BD164" s="44"/>
      <c r="BE164" s="44"/>
      <c r="BF164" s="49" t="s">
        <v>4882</v>
      </c>
      <c r="BG164" t="s">
        <v>4893</v>
      </c>
      <c r="BH164" s="40" t="s">
        <v>5050</v>
      </c>
      <c r="BI164" t="s">
        <v>39</v>
      </c>
      <c r="BJ164" t="str">
        <f>N164&amp;", "&amp;P164</f>
        <v>Almaty (Alma-Ata) Region, near Almaty</v>
      </c>
      <c r="BK164" t="str">
        <f>T164&amp;" N; "&amp;U164&amp;" E"</f>
        <v>43°15' N; 76°57' E</v>
      </c>
      <c r="BL164" t="s">
        <v>5114</v>
      </c>
      <c r="BM164" s="85" t="s">
        <v>5115</v>
      </c>
      <c r="BN164" t="s">
        <v>4895</v>
      </c>
      <c r="BO164"/>
      <c r="BP164" t="str">
        <f>IF(V164="original",H164,IF(V164="volunteer",C164,"Nekhaeva A.A."))</f>
        <v>Huber B.A.</v>
      </c>
      <c r="BQ164">
        <f>IF(V164="original",I164,IF(V164="volunteer",YEAR(A164)&amp;"-"&amp;IF(MONTH(A164)&lt;10,"0"&amp;MONTH(A164),MONTH(A164))&amp;"-"&amp;IF(DAY(A164)&lt;10,"0"&amp;DAY(A164),DAY(A164)),"__2025-05-15"))</f>
        <v>2011</v>
      </c>
      <c r="BR164"/>
      <c r="BS164"/>
      <c r="BT164" s="49" t="s">
        <v>4766</v>
      </c>
      <c r="BU164" t="s">
        <v>3631</v>
      </c>
      <c r="BV164" t="s">
        <v>3632</v>
      </c>
      <c r="BW164" t="s">
        <v>3633</v>
      </c>
      <c r="BX164" t="s">
        <v>3634</v>
      </c>
      <c r="BY164" s="44" t="s">
        <v>887</v>
      </c>
      <c r="BZ164" t="s">
        <v>769</v>
      </c>
      <c r="CA164" t="s">
        <v>3848</v>
      </c>
      <c r="CB164" s="44" t="s">
        <v>3848</v>
      </c>
      <c r="CC164" t="s">
        <v>3850</v>
      </c>
      <c r="CD164" t="s">
        <v>3848</v>
      </c>
      <c r="CE164" t="s">
        <v>3849</v>
      </c>
      <c r="CF164" t="s">
        <v>3630</v>
      </c>
      <c r="CG164" t="s">
        <v>4765</v>
      </c>
      <c r="CH164" t="str">
        <f>H164</f>
        <v>Huber B.A.</v>
      </c>
      <c r="CI164">
        <f t="shared" si="26"/>
        <v>2011</v>
      </c>
      <c r="CJ164" t="s">
        <v>921</v>
      </c>
    </row>
    <row r="165" spans="1:88" s="6" customFormat="1" x14ac:dyDescent="0.45">
      <c r="A165" s="5">
        <v>45778.90221064815</v>
      </c>
      <c r="B165" s="6">
        <v>412819044</v>
      </c>
      <c r="C165" s="6" t="s">
        <v>4897</v>
      </c>
      <c r="D165" s="6">
        <v>6</v>
      </c>
      <c r="E165" s="4" t="s">
        <v>5285</v>
      </c>
      <c r="F165" s="6" t="s">
        <v>577</v>
      </c>
      <c r="G165" s="6">
        <v>3597</v>
      </c>
      <c r="H165" s="44" t="s">
        <v>889</v>
      </c>
      <c r="I165" s="6">
        <v>2011</v>
      </c>
      <c r="J165" s="6" t="s">
        <v>890</v>
      </c>
      <c r="K165" s="6" t="s">
        <v>891</v>
      </c>
      <c r="L165" s="6" t="s">
        <v>892</v>
      </c>
      <c r="M165" t="s">
        <v>39</v>
      </c>
      <c r="N165" s="6" t="s">
        <v>918</v>
      </c>
      <c r="O165" s="6" t="s">
        <v>847</v>
      </c>
      <c r="P165" s="6" t="s">
        <v>923</v>
      </c>
      <c r="Q165" t="str">
        <f t="shared" si="27"/>
        <v>N foothills of Tzansili Alatau Mt. Range, Zhalganbulak Spring Valley, ca. 7 km SE Teskensu</v>
      </c>
      <c r="R165" s="84">
        <v>43.486666999999997</v>
      </c>
      <c r="S165" s="84">
        <v>77.924999999999997</v>
      </c>
      <c r="T165" s="6" t="s">
        <v>924</v>
      </c>
      <c r="U165" s="6" t="s">
        <v>925</v>
      </c>
      <c r="V165" s="6" t="s">
        <v>44</v>
      </c>
      <c r="W165" s="6" t="s">
        <v>926</v>
      </c>
      <c r="Y165" s="6">
        <v>2009</v>
      </c>
      <c r="Z165" s="6">
        <v>1</v>
      </c>
      <c r="AA165" s="6">
        <v>31</v>
      </c>
      <c r="AE165" s="6" t="s">
        <v>927</v>
      </c>
      <c r="AF165" s="6" t="s">
        <v>928</v>
      </c>
      <c r="AI165" s="6" t="s">
        <v>769</v>
      </c>
      <c r="AJ165" s="6" t="s">
        <v>929</v>
      </c>
      <c r="AK165" s="6" t="b">
        <v>1</v>
      </c>
      <c r="AL165" s="6" t="b">
        <v>0</v>
      </c>
      <c r="AO165" s="49" t="s">
        <v>4952</v>
      </c>
      <c r="AP165" s="73"/>
      <c r="AQ165" s="49" t="s">
        <v>4951</v>
      </c>
      <c r="AR165" s="76" t="s">
        <v>5011</v>
      </c>
      <c r="AS165" s="73" t="s">
        <v>5012</v>
      </c>
      <c r="AT165" s="73">
        <f t="shared" si="28"/>
        <v>6</v>
      </c>
      <c r="AU165" s="112" t="s">
        <v>5383</v>
      </c>
      <c r="AV165" s="44" t="s">
        <v>5380</v>
      </c>
      <c r="AW165" t="s">
        <v>928</v>
      </c>
      <c r="AX165" s="112" t="s">
        <v>5333</v>
      </c>
      <c r="AY165" s="73" t="str">
        <f t="shared" si="29"/>
        <v>Huber B.A. 2011. Revision and cladistic analysis of Pholcus and closely related taxa (Araneae, Pholcidae) // Bonner Zoologische Monographien. Nr.58. P.1–509</v>
      </c>
      <c r="AZ165" s="49" t="s">
        <v>4903</v>
      </c>
      <c r="BA165" s="58" t="str">
        <f>Y165&amp;"-"&amp;IF(Z165&lt;10,"0"&amp;Z165,Z165)&amp;"-"&amp;IF(AA165&lt;10,"0"&amp;AA165,AA165)</f>
        <v>2009-01-31</v>
      </c>
      <c r="BB165" s="44" t="str">
        <f>Y165&amp;IF(Z165&lt;&gt;0,"-"&amp;Z165,"")&amp;IF(AA165&lt;&gt;0,"-"&amp;AA165,"")&amp;IF(AB165&lt;&gt;0,"/"&amp;AB165,"")&amp;IF(AC165&lt;&gt;0,"-"&amp;AC165,"")&amp;IF(AD165&lt;&gt;0,"-"&amp;AD165,"")</f>
        <v>2009-1-31</v>
      </c>
      <c r="BC165" s="44" t="str">
        <f>AE165</f>
        <v>in mine</v>
      </c>
      <c r="BD165" s="44"/>
      <c r="BE165" s="44"/>
      <c r="BF165" s="49" t="s">
        <v>4882</v>
      </c>
      <c r="BG165" t="s">
        <v>4893</v>
      </c>
      <c r="BH165" s="40" t="s">
        <v>5050</v>
      </c>
      <c r="BI165" t="s">
        <v>39</v>
      </c>
      <c r="BJ165" t="str">
        <f>N165&amp;", "&amp;O165&amp;", "&amp;P165</f>
        <v>Almaty (Alma-Ata) Region, Chilik Distr., N foothills of Tzansili Alatau Mt. Range, Zhalganbulak Spring Valley, ca. 7 km SE Teskensu</v>
      </c>
      <c r="BK165" t="str">
        <f>T165&amp;" N; "&amp;U165&amp;" E"</f>
        <v>43°29.2' N; 77°55.5' E</v>
      </c>
      <c r="BL165" t="s">
        <v>5118</v>
      </c>
      <c r="BM165" s="85" t="s">
        <v>5119</v>
      </c>
      <c r="BN165" t="s">
        <v>4895</v>
      </c>
      <c r="BO165"/>
      <c r="BP165" t="str">
        <f>IF(V165="original",H165,IF(V165="volunteer",C165,"Nekhaeva A.A."))</f>
        <v>Huber B.A.</v>
      </c>
      <c r="BQ165">
        <f>IF(V165="original",I165,IF(V165="volunteer",YEAR(A165)&amp;"-"&amp;IF(MONTH(A165)&lt;10,"0"&amp;MONTH(A165),MONTH(A165))&amp;"-"&amp;IF(DAY(A165)&lt;10,"0"&amp;DAY(A165),DAY(A165)),"__2025-05-15"))</f>
        <v>2011</v>
      </c>
      <c r="BR165"/>
      <c r="BS165"/>
      <c r="BT165" s="49" t="s">
        <v>4766</v>
      </c>
      <c r="BU165" t="s">
        <v>3631</v>
      </c>
      <c r="BV165" t="s">
        <v>3632</v>
      </c>
      <c r="BW165" t="s">
        <v>3633</v>
      </c>
      <c r="BX165" t="s">
        <v>3634</v>
      </c>
      <c r="BY165" s="44" t="s">
        <v>887</v>
      </c>
      <c r="BZ165" t="s">
        <v>769</v>
      </c>
      <c r="CA165" t="s">
        <v>3851</v>
      </c>
      <c r="CB165" s="44" t="s">
        <v>3851</v>
      </c>
      <c r="CC165" t="s">
        <v>3779</v>
      </c>
      <c r="CD165" t="s">
        <v>3851</v>
      </c>
      <c r="CE165" t="s">
        <v>3852</v>
      </c>
      <c r="CF165" t="s">
        <v>3630</v>
      </c>
      <c r="CG165"/>
      <c r="CH165" t="str">
        <f>H165</f>
        <v>Huber B.A.</v>
      </c>
      <c r="CI165">
        <f t="shared" si="26"/>
        <v>2011</v>
      </c>
      <c r="CJ165"/>
    </row>
    <row r="166" spans="1:88" s="6" customFormat="1" x14ac:dyDescent="0.45">
      <c r="A166" s="5">
        <v>45778.90115740741</v>
      </c>
      <c r="B166" s="6">
        <v>412819044</v>
      </c>
      <c r="C166" s="6" t="s">
        <v>4897</v>
      </c>
      <c r="D166" s="6">
        <v>1</v>
      </c>
      <c r="E166" s="4" t="s">
        <v>51</v>
      </c>
      <c r="F166" s="6" t="s">
        <v>577</v>
      </c>
      <c r="G166" s="6">
        <v>3597</v>
      </c>
      <c r="H166" s="44" t="s">
        <v>889</v>
      </c>
      <c r="I166" s="6">
        <v>2011</v>
      </c>
      <c r="J166" s="6" t="s">
        <v>890</v>
      </c>
      <c r="K166" s="6" t="s">
        <v>891</v>
      </c>
      <c r="L166" s="6" t="s">
        <v>892</v>
      </c>
      <c r="M166" t="s">
        <v>39</v>
      </c>
      <c r="N166" s="6" t="s">
        <v>918</v>
      </c>
      <c r="O166" s="6" t="s">
        <v>931</v>
      </c>
      <c r="P166" s="6" t="s">
        <v>932</v>
      </c>
      <c r="Q166" t="str">
        <f t="shared" si="27"/>
        <v>ca. 5.5 km ESE Akkol’, Karakol</v>
      </c>
      <c r="R166" s="84">
        <v>44.996667000000002</v>
      </c>
      <c r="S166" s="84">
        <v>75.734999999999999</v>
      </c>
      <c r="T166" s="6" t="s">
        <v>933</v>
      </c>
      <c r="U166" s="6" t="s">
        <v>934</v>
      </c>
      <c r="V166" s="6" t="s">
        <v>44</v>
      </c>
      <c r="W166" s="6" t="s">
        <v>935</v>
      </c>
      <c r="Y166" s="6">
        <v>2004</v>
      </c>
      <c r="Z166" s="6">
        <v>6</v>
      </c>
      <c r="AA166" s="6">
        <v>5</v>
      </c>
      <c r="AE166" s="6" t="s">
        <v>936</v>
      </c>
      <c r="AF166" s="6" t="s">
        <v>613</v>
      </c>
      <c r="AI166" s="6" t="s">
        <v>769</v>
      </c>
      <c r="AJ166" s="6" t="s">
        <v>929</v>
      </c>
      <c r="AK166" s="6" t="b">
        <v>1</v>
      </c>
      <c r="AL166" s="6" t="b">
        <v>0</v>
      </c>
      <c r="AO166" s="49" t="s">
        <v>4952</v>
      </c>
      <c r="AP166" s="73"/>
      <c r="AQ166" s="49" t="s">
        <v>4951</v>
      </c>
      <c r="AR166" s="76" t="s">
        <v>5011</v>
      </c>
      <c r="AS166" s="73" t="s">
        <v>5012</v>
      </c>
      <c r="AT166" s="73">
        <f t="shared" si="28"/>
        <v>1</v>
      </c>
      <c r="AU166" s="112" t="s">
        <v>5383</v>
      </c>
      <c r="AV166" s="44" t="s">
        <v>5380</v>
      </c>
      <c r="AW166" t="s">
        <v>613</v>
      </c>
      <c r="AX166" s="112" t="s">
        <v>5333</v>
      </c>
      <c r="AY166" s="73" t="str">
        <f t="shared" si="29"/>
        <v>Huber B.A. 2011. Revision and cladistic analysis of Pholcus and closely related taxa (Araneae, Pholcidae) // Bonner Zoologische Monographien. Nr.58. P.1–509</v>
      </c>
      <c r="AZ166" s="49" t="s">
        <v>4903</v>
      </c>
      <c r="BA166" s="58" t="str">
        <f>Y166&amp;"-"&amp;IF(Z166&lt;10,"0"&amp;Z166,Z166)&amp;"-"&amp;IF(AA166&lt;10,"0"&amp;AA166,AA166)</f>
        <v>2004-06-05</v>
      </c>
      <c r="BB166" s="44" t="str">
        <f>Y166&amp;IF(Z166&lt;&gt;0,"-"&amp;Z166,"")&amp;IF(AA166&lt;&gt;0,"-"&amp;AA166,"")&amp;IF(AB166&lt;&gt;0,"/"&amp;AB166,"")&amp;IF(AC166&lt;&gt;0,"-"&amp;AC166,"")&amp;IF(AD166&lt;&gt;0,"-"&amp;AD166,"")</f>
        <v>2004-6-5</v>
      </c>
      <c r="BC166" s="44" t="str">
        <f>AE166</f>
        <v>buildings</v>
      </c>
      <c r="BD166" s="44"/>
      <c r="BE166" s="44"/>
      <c r="BF166" s="49" t="s">
        <v>4882</v>
      </c>
      <c r="BG166" t="s">
        <v>4893</v>
      </c>
      <c r="BH166" s="40" t="s">
        <v>5050</v>
      </c>
      <c r="BI166" t="s">
        <v>39</v>
      </c>
      <c r="BJ166" t="str">
        <f>N166&amp;", "&amp;O166&amp;", "&amp;P166</f>
        <v>Almaty (Alma-Ata) Region, Balkhash Distr., ca. 5.5 km ESE Akkol’, Karakol</v>
      </c>
      <c r="BK166" t="str">
        <f>T166&amp;" N; "&amp;U166&amp;" E"</f>
        <v>44°59.8' N; 75°44.1' E</v>
      </c>
      <c r="BL166" t="s">
        <v>5120</v>
      </c>
      <c r="BM166" s="85" t="s">
        <v>5121</v>
      </c>
      <c r="BN166" t="s">
        <v>4895</v>
      </c>
      <c r="BO166"/>
      <c r="BP166" t="str">
        <f>IF(V166="original",H166,IF(V166="volunteer",C166,"Nekhaeva A.A."))</f>
        <v>Huber B.A.</v>
      </c>
      <c r="BQ166">
        <f>IF(V166="original",I166,IF(V166="volunteer",YEAR(A166)&amp;"-"&amp;IF(MONTH(A166)&lt;10,"0"&amp;MONTH(A166),MONTH(A166))&amp;"-"&amp;IF(DAY(A166)&lt;10,"0"&amp;DAY(A166),DAY(A166)),"__2025-05-15"))</f>
        <v>2011</v>
      </c>
      <c r="BR166"/>
      <c r="BS166"/>
      <c r="BT166" s="49" t="s">
        <v>4766</v>
      </c>
      <c r="BU166" t="s">
        <v>3631</v>
      </c>
      <c r="BV166" t="s">
        <v>3632</v>
      </c>
      <c r="BW166" t="s">
        <v>3633</v>
      </c>
      <c r="BX166" t="s">
        <v>3634</v>
      </c>
      <c r="BY166" s="44" t="s">
        <v>887</v>
      </c>
      <c r="BZ166" t="s">
        <v>769</v>
      </c>
      <c r="CA166" t="s">
        <v>3851</v>
      </c>
      <c r="CB166" s="44" t="s">
        <v>3851</v>
      </c>
      <c r="CC166" t="s">
        <v>3779</v>
      </c>
      <c r="CD166" t="s">
        <v>3851</v>
      </c>
      <c r="CE166" t="s">
        <v>3852</v>
      </c>
      <c r="CF166" t="s">
        <v>3630</v>
      </c>
      <c r="CG166"/>
      <c r="CH166" t="str">
        <f>H166</f>
        <v>Huber B.A.</v>
      </c>
      <c r="CI166">
        <f t="shared" si="26"/>
        <v>2011</v>
      </c>
      <c r="CJ166"/>
    </row>
    <row r="167" spans="1:88" s="6" customFormat="1" x14ac:dyDescent="0.45">
      <c r="A167" s="5">
        <v>45778.900046296301</v>
      </c>
      <c r="B167" s="6">
        <v>412819044</v>
      </c>
      <c r="C167" s="6" t="s">
        <v>4897</v>
      </c>
      <c r="D167" s="6">
        <v>4</v>
      </c>
      <c r="E167" s="4" t="s">
        <v>727</v>
      </c>
      <c r="F167" s="6" t="s">
        <v>577</v>
      </c>
      <c r="G167" s="6">
        <v>3597</v>
      </c>
      <c r="H167" s="44" t="s">
        <v>889</v>
      </c>
      <c r="I167" s="6">
        <v>2011</v>
      </c>
      <c r="J167" s="6" t="s">
        <v>890</v>
      </c>
      <c r="K167" s="6" t="s">
        <v>891</v>
      </c>
      <c r="L167" s="6" t="s">
        <v>892</v>
      </c>
      <c r="M167" t="s">
        <v>39</v>
      </c>
      <c r="N167" s="6" t="s">
        <v>918</v>
      </c>
      <c r="O167" s="6" t="s">
        <v>893</v>
      </c>
      <c r="P167" s="6" t="s">
        <v>937</v>
      </c>
      <c r="Q167" t="str">
        <f t="shared" si="27"/>
        <v xml:space="preserve"> ca. 50 km W Samsy</v>
      </c>
      <c r="R167" s="84">
        <v>43.316667000000002</v>
      </c>
      <c r="S167" s="84">
        <v>76.099999999999994</v>
      </c>
      <c r="T167" s="6" t="s">
        <v>938</v>
      </c>
      <c r="U167" s="6" t="s">
        <v>939</v>
      </c>
      <c r="V167" s="6" t="s">
        <v>44</v>
      </c>
      <c r="Y167" s="6">
        <v>1997</v>
      </c>
      <c r="Z167" s="6">
        <v>4</v>
      </c>
      <c r="AA167" s="6">
        <v>9</v>
      </c>
      <c r="AF167" s="6" t="s">
        <v>613</v>
      </c>
      <c r="AI167" s="6" t="s">
        <v>769</v>
      </c>
      <c r="AJ167" s="6" t="s">
        <v>929</v>
      </c>
      <c r="AK167" s="6" t="b">
        <v>1</v>
      </c>
      <c r="AL167" s="6" t="b">
        <v>0</v>
      </c>
      <c r="AO167" s="49" t="s">
        <v>4952</v>
      </c>
      <c r="AP167" s="73"/>
      <c r="AQ167" s="49" t="s">
        <v>4951</v>
      </c>
      <c r="AR167" s="76" t="s">
        <v>5011</v>
      </c>
      <c r="AS167" s="73" t="s">
        <v>5012</v>
      </c>
      <c r="AT167" s="73">
        <f t="shared" si="28"/>
        <v>4</v>
      </c>
      <c r="AU167" s="112" t="s">
        <v>5383</v>
      </c>
      <c r="AV167" s="44" t="s">
        <v>5380</v>
      </c>
      <c r="AW167" t="s">
        <v>613</v>
      </c>
      <c r="AX167" s="112" t="s">
        <v>5333</v>
      </c>
      <c r="AY167" s="73" t="str">
        <f t="shared" si="29"/>
        <v>Huber B.A. 2011. Revision and cladistic analysis of Pholcus and closely related taxa (Araneae, Pholcidae) // Bonner Zoologische Monographien. Nr.58. P.1–509</v>
      </c>
      <c r="AZ167" s="49" t="s">
        <v>4903</v>
      </c>
      <c r="BA167" s="58" t="str">
        <f>Y167&amp;"-"&amp;IF(Z167&lt;10,"0"&amp;Z167,Z167)&amp;"-"&amp;IF(AA167&lt;10,"0"&amp;AA167,AA167)</f>
        <v>1997-04-09</v>
      </c>
      <c r="BB167" s="44" t="str">
        <f>Y167&amp;IF(Z167&lt;&gt;0,"-"&amp;Z167,"")&amp;IF(AA167&lt;&gt;0,"-"&amp;AA167,"")&amp;IF(AB167&lt;&gt;0,"/"&amp;AB167,"")&amp;IF(AC167&lt;&gt;0,"-"&amp;AC167,"")&amp;IF(AD167&lt;&gt;0,"-"&amp;AD167,"")</f>
        <v>1997-4-9</v>
      </c>
      <c r="BC167" s="44"/>
      <c r="BD167" s="44"/>
      <c r="BE167" s="44"/>
      <c r="BF167" s="49" t="s">
        <v>4882</v>
      </c>
      <c r="BG167" t="s">
        <v>4893</v>
      </c>
      <c r="BH167" s="40" t="s">
        <v>5050</v>
      </c>
      <c r="BI167" t="s">
        <v>39</v>
      </c>
      <c r="BJ167" t="str">
        <f>N167&amp;", "&amp;O167&amp;", "&amp;P167</f>
        <v>Almaty (Alma-Ata) Region, Zhambyl Distr.,  ca. 50 km W Samsy</v>
      </c>
      <c r="BK167" t="str">
        <f>T167&amp;" N; "&amp;U167&amp;" E"</f>
        <v>43°19' N; 76°6' E</v>
      </c>
      <c r="BL167" t="s">
        <v>5122</v>
      </c>
      <c r="BM167" s="85" t="s">
        <v>5123</v>
      </c>
      <c r="BN167" t="s">
        <v>4895</v>
      </c>
      <c r="BO167"/>
      <c r="BP167" t="str">
        <f>IF(V167="original",H167,IF(V167="volunteer",C167,"Nekhaeva A.A."))</f>
        <v>Huber B.A.</v>
      </c>
      <c r="BQ167">
        <f>IF(V167="original",I167,IF(V167="volunteer",YEAR(A167)&amp;"-"&amp;IF(MONTH(A167)&lt;10,"0"&amp;MONTH(A167),MONTH(A167))&amp;"-"&amp;IF(DAY(A167)&lt;10,"0"&amp;DAY(A167),DAY(A167)),"__2025-05-15"))</f>
        <v>2011</v>
      </c>
      <c r="BR167"/>
      <c r="BS167"/>
      <c r="BT167" s="49" t="s">
        <v>4766</v>
      </c>
      <c r="BU167" t="s">
        <v>3631</v>
      </c>
      <c r="BV167" t="s">
        <v>3632</v>
      </c>
      <c r="BW167" t="s">
        <v>3633</v>
      </c>
      <c r="BX167" t="s">
        <v>3634</v>
      </c>
      <c r="BY167" s="44" t="s">
        <v>887</v>
      </c>
      <c r="BZ167" t="s">
        <v>769</v>
      </c>
      <c r="CA167" t="s">
        <v>3851</v>
      </c>
      <c r="CB167" s="44" t="s">
        <v>3851</v>
      </c>
      <c r="CC167" t="s">
        <v>3779</v>
      </c>
      <c r="CD167" t="s">
        <v>3851</v>
      </c>
      <c r="CE167" t="s">
        <v>3852</v>
      </c>
      <c r="CF167" t="s">
        <v>3630</v>
      </c>
      <c r="CG167"/>
      <c r="CH167" t="str">
        <f>H167</f>
        <v>Huber B.A.</v>
      </c>
      <c r="CI167">
        <f t="shared" si="26"/>
        <v>2011</v>
      </c>
      <c r="CJ167"/>
    </row>
    <row r="168" spans="1:88" s="6" customFormat="1" x14ac:dyDescent="0.45">
      <c r="A168" s="5">
        <v>45778.899236111123</v>
      </c>
      <c r="B168" s="6">
        <v>412819044</v>
      </c>
      <c r="C168" s="6" t="s">
        <v>4897</v>
      </c>
      <c r="D168" s="6">
        <v>2</v>
      </c>
      <c r="E168" s="4" t="s">
        <v>86</v>
      </c>
      <c r="F168" s="6" t="s">
        <v>577</v>
      </c>
      <c r="G168" s="6">
        <v>3597</v>
      </c>
      <c r="H168" s="44" t="s">
        <v>889</v>
      </c>
      <c r="I168" s="6">
        <v>2011</v>
      </c>
      <c r="J168" s="6" t="s">
        <v>890</v>
      </c>
      <c r="K168" s="6" t="s">
        <v>891</v>
      </c>
      <c r="L168" s="6" t="s">
        <v>892</v>
      </c>
      <c r="M168" t="s">
        <v>39</v>
      </c>
      <c r="N168" s="6" t="s">
        <v>918</v>
      </c>
      <c r="O168" s="6" t="s">
        <v>893</v>
      </c>
      <c r="P168" s="6" t="s">
        <v>894</v>
      </c>
      <c r="Q168" t="str">
        <f t="shared" si="27"/>
        <v>Fabrichniy Vil.</v>
      </c>
      <c r="R168" s="84">
        <v>43.15</v>
      </c>
      <c r="S168" s="84">
        <v>76.416667000000004</v>
      </c>
      <c r="T168" s="6" t="s">
        <v>885</v>
      </c>
      <c r="U168" s="6" t="s">
        <v>895</v>
      </c>
      <c r="V168" s="6" t="s">
        <v>44</v>
      </c>
      <c r="Y168" s="6">
        <v>1993</v>
      </c>
      <c r="Z168" s="6">
        <v>12</v>
      </c>
      <c r="AA168" s="6">
        <v>26</v>
      </c>
      <c r="AE168" s="6" t="s">
        <v>896</v>
      </c>
      <c r="AF168" s="6" t="s">
        <v>566</v>
      </c>
      <c r="AI168" s="6" t="s">
        <v>769</v>
      </c>
      <c r="AJ168" s="6" t="s">
        <v>929</v>
      </c>
      <c r="AK168" s="6" t="b">
        <v>1</v>
      </c>
      <c r="AL168" s="6" t="b">
        <v>0</v>
      </c>
      <c r="AO168" s="49" t="s">
        <v>4952</v>
      </c>
      <c r="AP168" s="73"/>
      <c r="AQ168" s="49" t="s">
        <v>4951</v>
      </c>
      <c r="AR168" s="76" t="s">
        <v>5011</v>
      </c>
      <c r="AS168" s="73" t="s">
        <v>5012</v>
      </c>
      <c r="AT168" s="73">
        <f t="shared" si="28"/>
        <v>2</v>
      </c>
      <c r="AU168" s="112" t="s">
        <v>5383</v>
      </c>
      <c r="AV168" s="44" t="s">
        <v>5380</v>
      </c>
      <c r="AW168" t="s">
        <v>566</v>
      </c>
      <c r="AX168" s="112" t="s">
        <v>5333</v>
      </c>
      <c r="AY168" s="73" t="str">
        <f t="shared" si="29"/>
        <v>Huber B.A. 2011. Revision and cladistic analysis of Pholcus and closely related taxa (Araneae, Pholcidae) // Bonner Zoologische Monographien. Nr.58. P.1–509</v>
      </c>
      <c r="AZ168" s="49" t="s">
        <v>4903</v>
      </c>
      <c r="BA168" s="58" t="str">
        <f>Y168&amp;"-"&amp;IF(Z168&lt;10,"0"&amp;Z168,Z168)&amp;"-"&amp;IF(AA168&lt;10,"0"&amp;AA168,AA168)</f>
        <v>1993-12-26</v>
      </c>
      <c r="BB168" s="44" t="str">
        <f>Y168&amp;IF(Z168&lt;&gt;0,"-"&amp;Z168,"")&amp;IF(AA168&lt;&gt;0,"-"&amp;AA168,"")&amp;IF(AB168&lt;&gt;0,"/"&amp;AB168,"")&amp;IF(AC168&lt;&gt;0,"-"&amp;AC168,"")&amp;IF(AD168&lt;&gt;0,"-"&amp;AD168,"")</f>
        <v>1993-12-26</v>
      </c>
      <c r="BC168" s="44" t="str">
        <f>AE168</f>
        <v>indoor</v>
      </c>
      <c r="BD168" s="44"/>
      <c r="BE168" s="44"/>
      <c r="BF168" s="49" t="s">
        <v>4882</v>
      </c>
      <c r="BG168" t="s">
        <v>4893</v>
      </c>
      <c r="BH168" s="40" t="s">
        <v>5050</v>
      </c>
      <c r="BI168" t="s">
        <v>39</v>
      </c>
      <c r="BJ168" t="str">
        <f>N168&amp;", "&amp;O168&amp;", "&amp;P168</f>
        <v>Almaty (Alma-Ata) Region, Zhambyl Distr., Fabrichniy Vil.</v>
      </c>
      <c r="BK168" t="str">
        <f>T168&amp;" N; "&amp;U168&amp;" E"</f>
        <v>43°9' N; 76°25' E</v>
      </c>
      <c r="BL168" t="s">
        <v>5111</v>
      </c>
      <c r="BM168" s="85" t="s">
        <v>5113</v>
      </c>
      <c r="BN168" t="s">
        <v>4895</v>
      </c>
      <c r="BO168"/>
      <c r="BP168" t="str">
        <f>IF(V168="original",H168,IF(V168="volunteer",C168,"Nekhaeva A.A."))</f>
        <v>Huber B.A.</v>
      </c>
      <c r="BQ168">
        <f>IF(V168="original",I168,IF(V168="volunteer",YEAR(A168)&amp;"-"&amp;IF(MONTH(A168)&lt;10,"0"&amp;MONTH(A168),MONTH(A168))&amp;"-"&amp;IF(DAY(A168)&lt;10,"0"&amp;DAY(A168),DAY(A168)),"__2025-05-15"))</f>
        <v>2011</v>
      </c>
      <c r="BR168"/>
      <c r="BS168"/>
      <c r="BT168" s="49" t="s">
        <v>4766</v>
      </c>
      <c r="BU168" t="s">
        <v>3631</v>
      </c>
      <c r="BV168" t="s">
        <v>3632</v>
      </c>
      <c r="BW168" t="s">
        <v>3633</v>
      </c>
      <c r="BX168" t="s">
        <v>3634</v>
      </c>
      <c r="BY168" s="44" t="s">
        <v>887</v>
      </c>
      <c r="BZ168" t="s">
        <v>769</v>
      </c>
      <c r="CA168" t="s">
        <v>3851</v>
      </c>
      <c r="CB168" s="44" t="s">
        <v>3851</v>
      </c>
      <c r="CC168" t="s">
        <v>3779</v>
      </c>
      <c r="CD168" t="s">
        <v>3851</v>
      </c>
      <c r="CE168" t="s">
        <v>3852</v>
      </c>
      <c r="CF168" t="s">
        <v>3630</v>
      </c>
      <c r="CG168"/>
      <c r="CH168" t="str">
        <f>H168</f>
        <v>Huber B.A.</v>
      </c>
      <c r="CI168">
        <f t="shared" si="26"/>
        <v>2011</v>
      </c>
      <c r="CJ168"/>
    </row>
    <row r="169" spans="1:88" s="6" customFormat="1" x14ac:dyDescent="0.45">
      <c r="A169" s="5">
        <v>45778.897858796292</v>
      </c>
      <c r="B169" s="6">
        <v>412819044</v>
      </c>
      <c r="C169" s="6" t="s">
        <v>4897</v>
      </c>
      <c r="D169" s="6">
        <v>1</v>
      </c>
      <c r="E169" s="4" t="s">
        <v>51</v>
      </c>
      <c r="F169" s="6" t="s">
        <v>577</v>
      </c>
      <c r="G169" s="6">
        <v>3597</v>
      </c>
      <c r="H169" s="44" t="s">
        <v>889</v>
      </c>
      <c r="I169" s="6">
        <v>2011</v>
      </c>
      <c r="J169" s="6" t="s">
        <v>890</v>
      </c>
      <c r="K169" s="6" t="s">
        <v>891</v>
      </c>
      <c r="L169" s="6" t="s">
        <v>892</v>
      </c>
      <c r="M169" t="s">
        <v>39</v>
      </c>
      <c r="N169" s="6" t="s">
        <v>77</v>
      </c>
      <c r="P169" s="6" t="s">
        <v>941</v>
      </c>
      <c r="Q169" t="str">
        <f t="shared" si="27"/>
        <v>“Zailiysky Mt.” (=Trans Ili Alatau), Bol. Alma-Atinka</v>
      </c>
      <c r="R169" s="84">
        <v>43.130749000000002</v>
      </c>
      <c r="S169" s="84">
        <v>76.908208000000002</v>
      </c>
      <c r="T169" s="6" t="s">
        <v>942</v>
      </c>
      <c r="U169" s="6" t="s">
        <v>943</v>
      </c>
      <c r="V169" s="6" t="s">
        <v>106</v>
      </c>
      <c r="X169" s="6">
        <v>6000</v>
      </c>
      <c r="Y169" s="6">
        <v>1993</v>
      </c>
      <c r="Z169" s="6">
        <v>6</v>
      </c>
      <c r="AA169" s="6">
        <v>8</v>
      </c>
      <c r="AF169" s="6" t="s">
        <v>641</v>
      </c>
      <c r="AI169" s="6" t="s">
        <v>769</v>
      </c>
      <c r="AJ169" s="6" t="s">
        <v>929</v>
      </c>
      <c r="AK169" s="6" t="b">
        <v>1</v>
      </c>
      <c r="AL169" s="6" t="b">
        <v>0</v>
      </c>
      <c r="AO169" s="49" t="s">
        <v>4952</v>
      </c>
      <c r="AP169" s="73"/>
      <c r="AQ169" s="49" t="s">
        <v>4951</v>
      </c>
      <c r="AR169" s="76" t="s">
        <v>5011</v>
      </c>
      <c r="AS169" s="73" t="s">
        <v>5012</v>
      </c>
      <c r="AT169" s="73">
        <f t="shared" si="28"/>
        <v>1</v>
      </c>
      <c r="AU169" s="112" t="s">
        <v>5383</v>
      </c>
      <c r="AV169" s="44" t="s">
        <v>5380</v>
      </c>
      <c r="AW169" t="s">
        <v>641</v>
      </c>
      <c r="AX169" s="112" t="s">
        <v>5333</v>
      </c>
      <c r="AY169" s="73" t="str">
        <f t="shared" si="29"/>
        <v>Huber B.A. 2011. Revision and cladistic analysis of Pholcus and closely related taxa (Araneae, Pholcidae) // Bonner Zoologische Monographien. Nr.58. P.1–509</v>
      </c>
      <c r="AZ169" s="49" t="s">
        <v>4903</v>
      </c>
      <c r="BA169" s="58" t="str">
        <f>Y169&amp;"-"&amp;IF(Z169&lt;10,"0"&amp;Z169,Z169)&amp;"-"&amp;IF(AA169&lt;10,"0"&amp;AA169,AA169)</f>
        <v>1993-06-08</v>
      </c>
      <c r="BB169" s="44" t="str">
        <f>Y169&amp;IF(Z169&lt;&gt;0,"-"&amp;Z169,"")&amp;IF(AA169&lt;&gt;0,"-"&amp;AA169,"")&amp;IF(AB169&lt;&gt;0,"/"&amp;AB169,"")&amp;IF(AC169&lt;&gt;0,"-"&amp;AC169,"")&amp;IF(AD169&lt;&gt;0,"-"&amp;AD169,"")</f>
        <v>1993-6-8</v>
      </c>
      <c r="BC169" s="44"/>
      <c r="BD169" s="44"/>
      <c r="BE169" s="44"/>
      <c r="BF169" s="49" t="s">
        <v>4882</v>
      </c>
      <c r="BG169" t="s">
        <v>4893</v>
      </c>
      <c r="BH169" s="40" t="s">
        <v>5050</v>
      </c>
      <c r="BI169" t="s">
        <v>39</v>
      </c>
      <c r="BJ169" t="str">
        <f>N169&amp;", "&amp;P169</f>
        <v>Almaty Area, “Zailiysky Mt.” (=Trans Ili Alatau), Bol. Alma-Atinka</v>
      </c>
      <c r="BK169" t="str">
        <f>T169&amp;" N; "&amp;U169&amp;" E"</f>
        <v>43.130749 N; 76.908208 E</v>
      </c>
      <c r="BL169" t="s">
        <v>942</v>
      </c>
      <c r="BM169" s="85" t="s">
        <v>943</v>
      </c>
      <c r="BN169" t="s">
        <v>4895</v>
      </c>
      <c r="BO169">
        <f>X169</f>
        <v>6000</v>
      </c>
      <c r="BP169" t="str">
        <f>IF(V169="original",H169,IF(V169="volunteer",C169,"Nekhaeva A.A."))</f>
        <v>Kim L.V.</v>
      </c>
      <c r="BQ169" t="str">
        <f>IF(V169="original",I169,IF(V169="volunteer",YEAR(A169)&amp;"-"&amp;IF(MONTH(A169)&lt;10,"0"&amp;MONTH(A169),MONTH(A169))&amp;"-"&amp;IF(DAY(A169)&lt;10,"0"&amp;DAY(A169),DAY(A169)),"__2025-05-15"))</f>
        <v>2025-05-01</v>
      </c>
      <c r="BR169"/>
      <c r="BS169"/>
      <c r="BT169" s="49" t="s">
        <v>4766</v>
      </c>
      <c r="BU169" t="s">
        <v>3631</v>
      </c>
      <c r="BV169" t="s">
        <v>3632</v>
      </c>
      <c r="BW169" t="s">
        <v>3633</v>
      </c>
      <c r="BX169" t="s">
        <v>3634</v>
      </c>
      <c r="BY169" s="44" t="s">
        <v>887</v>
      </c>
      <c r="BZ169" t="s">
        <v>769</v>
      </c>
      <c r="CA169" t="s">
        <v>3851</v>
      </c>
      <c r="CB169" s="44" t="s">
        <v>3851</v>
      </c>
      <c r="CC169" t="s">
        <v>3779</v>
      </c>
      <c r="CD169" t="s">
        <v>3851</v>
      </c>
      <c r="CE169" t="s">
        <v>3852</v>
      </c>
      <c r="CF169" t="s">
        <v>3630</v>
      </c>
      <c r="CG169"/>
      <c r="CH169" t="str">
        <f>H169</f>
        <v>Huber B.A.</v>
      </c>
      <c r="CI169">
        <f t="shared" si="26"/>
        <v>2011</v>
      </c>
      <c r="CJ169"/>
    </row>
    <row r="170" spans="1:88" s="6" customFormat="1" x14ac:dyDescent="0.45">
      <c r="A170" s="5">
        <v>45778.89675925926</v>
      </c>
      <c r="B170" s="6">
        <v>412819044</v>
      </c>
      <c r="C170" s="6" t="s">
        <v>4897</v>
      </c>
      <c r="D170" s="6">
        <v>2</v>
      </c>
      <c r="E170" s="4" t="s">
        <v>86</v>
      </c>
      <c r="F170" s="6" t="s">
        <v>577</v>
      </c>
      <c r="G170" s="6">
        <v>3597</v>
      </c>
      <c r="H170" s="44" t="s">
        <v>889</v>
      </c>
      <c r="I170" s="6">
        <v>2011</v>
      </c>
      <c r="J170" s="6" t="s">
        <v>890</v>
      </c>
      <c r="K170" s="6" t="s">
        <v>891</v>
      </c>
      <c r="L170" s="6" t="s">
        <v>892</v>
      </c>
      <c r="M170" t="s">
        <v>39</v>
      </c>
      <c r="N170" s="6" t="s">
        <v>77</v>
      </c>
      <c r="P170" s="6" t="s">
        <v>944</v>
      </c>
      <c r="Q170" t="str">
        <f t="shared" si="27"/>
        <v>Almaty City</v>
      </c>
      <c r="R170" s="84">
        <v>43.25</v>
      </c>
      <c r="S170" s="84">
        <v>76.95</v>
      </c>
      <c r="T170" s="6" t="s">
        <v>905</v>
      </c>
      <c r="U170" s="6" t="s">
        <v>906</v>
      </c>
      <c r="V170" s="6" t="s">
        <v>44</v>
      </c>
      <c r="Y170" s="6">
        <v>1994</v>
      </c>
      <c r="Z170" s="6">
        <v>9</v>
      </c>
      <c r="AA170" s="6">
        <v>15</v>
      </c>
      <c r="AF170" s="6" t="s">
        <v>641</v>
      </c>
      <c r="AI170" s="6" t="s">
        <v>769</v>
      </c>
      <c r="AJ170" s="6" t="s">
        <v>929</v>
      </c>
      <c r="AK170" s="6" t="b">
        <v>1</v>
      </c>
      <c r="AL170" s="6" t="b">
        <v>0</v>
      </c>
      <c r="AO170" s="49" t="s">
        <v>4952</v>
      </c>
      <c r="AP170" s="73"/>
      <c r="AQ170" s="49" t="s">
        <v>4951</v>
      </c>
      <c r="AR170" s="76" t="s">
        <v>5011</v>
      </c>
      <c r="AS170" s="73" t="s">
        <v>5012</v>
      </c>
      <c r="AT170" s="73">
        <f t="shared" si="28"/>
        <v>2</v>
      </c>
      <c r="AU170" s="112" t="s">
        <v>5383</v>
      </c>
      <c r="AV170" s="44" t="s">
        <v>5380</v>
      </c>
      <c r="AW170" t="s">
        <v>641</v>
      </c>
      <c r="AX170" s="112" t="s">
        <v>5333</v>
      </c>
      <c r="AY170" s="73" t="str">
        <f t="shared" si="29"/>
        <v>Huber B.A. 2011. Revision and cladistic analysis of Pholcus and closely related taxa (Araneae, Pholcidae) // Bonner Zoologische Monographien. Nr.58. P.1–509</v>
      </c>
      <c r="AZ170" s="49" t="s">
        <v>4903</v>
      </c>
      <c r="BA170" s="58" t="str">
        <f>Y170&amp;"-"&amp;IF(Z170&lt;10,"0"&amp;Z170,Z170)&amp;"-"&amp;IF(AA170&lt;10,"0"&amp;AA170,AA170)</f>
        <v>1994-09-15</v>
      </c>
      <c r="BB170" s="44" t="str">
        <f>Y170&amp;IF(Z170&lt;&gt;0,"-"&amp;Z170,"")&amp;IF(AA170&lt;&gt;0,"-"&amp;AA170,"")&amp;IF(AB170&lt;&gt;0,"/"&amp;AB170,"")&amp;IF(AC170&lt;&gt;0,"-"&amp;AC170,"")&amp;IF(AD170&lt;&gt;0,"-"&amp;AD170,"")</f>
        <v>1994-9-15</v>
      </c>
      <c r="BC170" s="44"/>
      <c r="BD170" s="44"/>
      <c r="BE170" s="44"/>
      <c r="BF170" s="49" t="s">
        <v>4882</v>
      </c>
      <c r="BG170" t="s">
        <v>4893</v>
      </c>
      <c r="BH170" s="40" t="s">
        <v>5050</v>
      </c>
      <c r="BI170" t="s">
        <v>39</v>
      </c>
      <c r="BJ170" t="str">
        <f>N170&amp;", "&amp;P170</f>
        <v>Almaty Area, Almaty City</v>
      </c>
      <c r="BK170" t="str">
        <f>T170&amp;" N; "&amp;U170&amp;" E"</f>
        <v>43°15' N; 76°57' E</v>
      </c>
      <c r="BL170" t="s">
        <v>5114</v>
      </c>
      <c r="BM170" s="85" t="s">
        <v>5115</v>
      </c>
      <c r="BN170" t="s">
        <v>4895</v>
      </c>
      <c r="BO170"/>
      <c r="BP170" t="str">
        <f>IF(V170="original",H170,IF(V170="volunteer",C170,"Nekhaeva A.A."))</f>
        <v>Huber B.A.</v>
      </c>
      <c r="BQ170">
        <f>IF(V170="original",I170,IF(V170="volunteer",YEAR(A170)&amp;"-"&amp;IF(MONTH(A170)&lt;10,"0"&amp;MONTH(A170),MONTH(A170))&amp;"-"&amp;IF(DAY(A170)&lt;10,"0"&amp;DAY(A170),DAY(A170)),"__2025-05-15"))</f>
        <v>2011</v>
      </c>
      <c r="BR170"/>
      <c r="BS170"/>
      <c r="BT170" s="49" t="s">
        <v>4766</v>
      </c>
      <c r="BU170" t="s">
        <v>3631</v>
      </c>
      <c r="BV170" t="s">
        <v>3632</v>
      </c>
      <c r="BW170" t="s">
        <v>3633</v>
      </c>
      <c r="BX170" t="s">
        <v>3634</v>
      </c>
      <c r="BY170" s="44" t="s">
        <v>887</v>
      </c>
      <c r="BZ170" t="s">
        <v>769</v>
      </c>
      <c r="CA170" t="s">
        <v>3851</v>
      </c>
      <c r="CB170" s="44" t="s">
        <v>3851</v>
      </c>
      <c r="CC170" t="s">
        <v>3779</v>
      </c>
      <c r="CD170" t="s">
        <v>3851</v>
      </c>
      <c r="CE170" t="s">
        <v>3852</v>
      </c>
      <c r="CF170" t="s">
        <v>3630</v>
      </c>
      <c r="CG170"/>
      <c r="CH170" t="str">
        <f>H170</f>
        <v>Huber B.A.</v>
      </c>
      <c r="CI170">
        <f t="shared" si="26"/>
        <v>2011</v>
      </c>
      <c r="CJ170"/>
    </row>
    <row r="171" spans="1:88" s="6" customFormat="1" x14ac:dyDescent="0.45">
      <c r="A171" s="5">
        <v>45778.894791666673</v>
      </c>
      <c r="B171" s="6">
        <v>412819044</v>
      </c>
      <c r="C171" s="6" t="s">
        <v>4897</v>
      </c>
      <c r="D171" s="6">
        <v>2</v>
      </c>
      <c r="E171" s="4" t="s">
        <v>86</v>
      </c>
      <c r="F171" s="6" t="s">
        <v>577</v>
      </c>
      <c r="G171" s="6">
        <v>3597</v>
      </c>
      <c r="H171" s="44" t="s">
        <v>889</v>
      </c>
      <c r="I171" s="6">
        <v>2011</v>
      </c>
      <c r="J171" s="6" t="s">
        <v>890</v>
      </c>
      <c r="K171" s="6" t="s">
        <v>891</v>
      </c>
      <c r="L171" s="6" t="s">
        <v>892</v>
      </c>
      <c r="M171" t="s">
        <v>39</v>
      </c>
      <c r="N171" s="6" t="s">
        <v>77</v>
      </c>
      <c r="P171" s="6" t="s">
        <v>944</v>
      </c>
      <c r="Q171" t="str">
        <f t="shared" si="27"/>
        <v>Almaty City</v>
      </c>
      <c r="R171" s="84">
        <v>43.25</v>
      </c>
      <c r="S171" s="84">
        <v>76.95</v>
      </c>
      <c r="T171" s="6" t="s">
        <v>905</v>
      </c>
      <c r="U171" s="6" t="s">
        <v>906</v>
      </c>
      <c r="V171" s="6" t="s">
        <v>44</v>
      </c>
      <c r="Y171" s="6">
        <v>1995</v>
      </c>
      <c r="Z171" s="6">
        <v>7</v>
      </c>
      <c r="AA171" s="6">
        <v>10</v>
      </c>
      <c r="AF171" s="6" t="s">
        <v>680</v>
      </c>
      <c r="AI171" s="6" t="s">
        <v>769</v>
      </c>
      <c r="AJ171" s="6" t="s">
        <v>929</v>
      </c>
      <c r="AK171" s="6" t="b">
        <v>1</v>
      </c>
      <c r="AL171" s="6" t="b">
        <v>0</v>
      </c>
      <c r="AO171" s="49" t="s">
        <v>4952</v>
      </c>
      <c r="AP171" s="73"/>
      <c r="AQ171" s="49" t="s">
        <v>4951</v>
      </c>
      <c r="AR171" s="76" t="s">
        <v>5011</v>
      </c>
      <c r="AS171" s="73" t="s">
        <v>5012</v>
      </c>
      <c r="AT171" s="73">
        <f t="shared" si="28"/>
        <v>2</v>
      </c>
      <c r="AU171" s="112" t="s">
        <v>5383</v>
      </c>
      <c r="AV171" s="44" t="s">
        <v>5380</v>
      </c>
      <c r="AW171" t="s">
        <v>5013</v>
      </c>
      <c r="AX171" s="112" t="s">
        <v>5333</v>
      </c>
      <c r="AY171" s="73" t="str">
        <f t="shared" si="29"/>
        <v>Huber B.A. 2011. Revision and cladistic analysis of Pholcus and closely related taxa (Araneae, Pholcidae) // Bonner Zoologische Monographien. Nr.58. P.1–509</v>
      </c>
      <c r="AZ171" s="49" t="s">
        <v>4903</v>
      </c>
      <c r="BA171" s="58" t="str">
        <f>Y171&amp;"-"&amp;IF(Z171&lt;10,"0"&amp;Z171,Z171)&amp;"-"&amp;IF(AA171&lt;10,"0"&amp;AA171,AA171)</f>
        <v>1995-07-10</v>
      </c>
      <c r="BB171" s="44" t="str">
        <f>Y171&amp;IF(Z171&lt;&gt;0,"-"&amp;Z171,"")&amp;IF(AA171&lt;&gt;0,"-"&amp;AA171,"")&amp;IF(AB171&lt;&gt;0,"/"&amp;AB171,"")&amp;IF(AC171&lt;&gt;0,"-"&amp;AC171,"")&amp;IF(AD171&lt;&gt;0,"-"&amp;AD171,"")</f>
        <v>1995-7-10</v>
      </c>
      <c r="BC171" s="44"/>
      <c r="BD171" s="44"/>
      <c r="BE171" s="44"/>
      <c r="BF171" s="49" t="s">
        <v>4882</v>
      </c>
      <c r="BG171" t="s">
        <v>4893</v>
      </c>
      <c r="BH171" s="40" t="s">
        <v>5050</v>
      </c>
      <c r="BI171" t="s">
        <v>39</v>
      </c>
      <c r="BJ171" t="str">
        <f>N171&amp;", "&amp;P171</f>
        <v>Almaty Area, Almaty City</v>
      </c>
      <c r="BK171" t="str">
        <f>T171&amp;" N; "&amp;U171&amp;" E"</f>
        <v>43°15' N; 76°57' E</v>
      </c>
      <c r="BL171" t="s">
        <v>5114</v>
      </c>
      <c r="BM171" s="85" t="s">
        <v>5115</v>
      </c>
      <c r="BN171" t="s">
        <v>4895</v>
      </c>
      <c r="BO171"/>
      <c r="BP171" t="str">
        <f>IF(V171="original",H171,IF(V171="volunteer",C171,"Nekhaeva A.A."))</f>
        <v>Huber B.A.</v>
      </c>
      <c r="BQ171">
        <f>IF(V171="original",I171,IF(V171="volunteer",YEAR(A171)&amp;"-"&amp;IF(MONTH(A171)&lt;10,"0"&amp;MONTH(A171),MONTH(A171))&amp;"-"&amp;IF(DAY(A171)&lt;10,"0"&amp;DAY(A171),DAY(A171)),"__2025-05-15"))</f>
        <v>2011</v>
      </c>
      <c r="BR171"/>
      <c r="BS171"/>
      <c r="BT171" s="49" t="s">
        <v>4766</v>
      </c>
      <c r="BU171" t="s">
        <v>3631</v>
      </c>
      <c r="BV171" t="s">
        <v>3632</v>
      </c>
      <c r="BW171" t="s">
        <v>3633</v>
      </c>
      <c r="BX171" t="s">
        <v>3634</v>
      </c>
      <c r="BY171" s="44" t="s">
        <v>887</v>
      </c>
      <c r="BZ171" t="s">
        <v>769</v>
      </c>
      <c r="CA171" t="s">
        <v>3851</v>
      </c>
      <c r="CB171" s="44" t="s">
        <v>3851</v>
      </c>
      <c r="CC171" t="s">
        <v>3779</v>
      </c>
      <c r="CD171" t="s">
        <v>3851</v>
      </c>
      <c r="CE171" t="s">
        <v>3852</v>
      </c>
      <c r="CF171" t="s">
        <v>3630</v>
      </c>
      <c r="CG171"/>
      <c r="CH171" t="str">
        <f>H171</f>
        <v>Huber B.A.</v>
      </c>
      <c r="CI171">
        <f t="shared" si="26"/>
        <v>2011</v>
      </c>
      <c r="CJ171"/>
    </row>
    <row r="172" spans="1:88" s="6" customFormat="1" x14ac:dyDescent="0.45">
      <c r="A172" s="5">
        <v>45778.853541666671</v>
      </c>
      <c r="B172" s="6">
        <v>412819044</v>
      </c>
      <c r="C172" s="6" t="s">
        <v>4897</v>
      </c>
      <c r="D172" s="6">
        <v>1</v>
      </c>
      <c r="E172" s="4" t="s">
        <v>51</v>
      </c>
      <c r="F172" s="6" t="s">
        <v>950</v>
      </c>
      <c r="G172" s="6">
        <v>2590</v>
      </c>
      <c r="H172" s="44" t="s">
        <v>951</v>
      </c>
      <c r="I172" s="6">
        <v>1937</v>
      </c>
      <c r="J172" s="6" t="s">
        <v>952</v>
      </c>
      <c r="K172" s="6" t="s">
        <v>953</v>
      </c>
      <c r="L172" s="6" t="s">
        <v>954</v>
      </c>
      <c r="M172" s="6" t="s">
        <v>267</v>
      </c>
      <c r="P172" s="6" t="s">
        <v>947</v>
      </c>
      <c r="Q172" t="str">
        <f t="shared" si="27"/>
        <v>Алма-Ата и окрестности</v>
      </c>
      <c r="R172" s="84">
        <v>43.289437</v>
      </c>
      <c r="S172" s="84">
        <v>76.994337999999999</v>
      </c>
      <c r="T172" s="6" t="s">
        <v>765</v>
      </c>
      <c r="U172" s="6" t="s">
        <v>766</v>
      </c>
      <c r="V172" s="6" t="s">
        <v>106</v>
      </c>
      <c r="X172" s="6">
        <v>6000</v>
      </c>
      <c r="Y172" s="6">
        <v>1937</v>
      </c>
      <c r="Z172" s="6">
        <v>7</v>
      </c>
      <c r="AA172" s="6">
        <v>14</v>
      </c>
      <c r="AF172" s="6" t="s">
        <v>948</v>
      </c>
      <c r="AG172" s="67" t="s">
        <v>949</v>
      </c>
      <c r="AH172" s="6" t="s">
        <v>48</v>
      </c>
      <c r="AI172" s="6" t="s">
        <v>108</v>
      </c>
      <c r="AJ172" s="6" t="s">
        <v>117</v>
      </c>
      <c r="AK172" s="6" t="b">
        <v>1</v>
      </c>
      <c r="AL172" s="6" t="b">
        <v>0</v>
      </c>
      <c r="AO172" s="49" t="s">
        <v>4952</v>
      </c>
      <c r="AP172" s="73"/>
      <c r="AQ172" s="49" t="s">
        <v>4951</v>
      </c>
      <c r="AR172" s="76" t="s">
        <v>5011</v>
      </c>
      <c r="AS172" s="73" t="s">
        <v>5012</v>
      </c>
      <c r="AT172" s="73">
        <f t="shared" si="28"/>
        <v>1</v>
      </c>
      <c r="AU172" s="112" t="s">
        <v>5383</v>
      </c>
      <c r="AV172" s="44" t="s">
        <v>5380</v>
      </c>
      <c r="AW172" t="s">
        <v>5014</v>
      </c>
      <c r="AX172" s="73"/>
      <c r="AY172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" s="49" t="s">
        <v>4903</v>
      </c>
      <c r="BA172" s="58" t="str">
        <f>Y172&amp;"-"&amp;IF(Z172&lt;10,"0"&amp;Z172,Z172)&amp;"-"&amp;IF(AA172&lt;10,"0"&amp;AA172,AA172)</f>
        <v>1937-07-14</v>
      </c>
      <c r="BB172" s="44" t="str">
        <f>Y172&amp;IF(Z172&lt;&gt;0,"-"&amp;Z172,"")&amp;IF(AA172&lt;&gt;0,"-"&amp;AA172,"")&amp;IF(AB172&lt;&gt;0,"/"&amp;AB172,"")&amp;IF(AC172&lt;&gt;0,"-"&amp;AC172,"")&amp;IF(AD172&lt;&gt;0,"-"&amp;AD172,"")</f>
        <v>1937-7-14</v>
      </c>
      <c r="BC172" s="44"/>
      <c r="BD172" s="44"/>
      <c r="BE172" s="44" t="s">
        <v>4943</v>
      </c>
      <c r="BF172" s="49" t="s">
        <v>4882</v>
      </c>
      <c r="BG172" t="s">
        <v>4893</v>
      </c>
      <c r="BH172" s="40" t="s">
        <v>5050</v>
      </c>
      <c r="BI172" t="s">
        <v>39</v>
      </c>
      <c r="BJ172" t="str">
        <f t="shared" ref="BJ172:BJ176" si="32">P172</f>
        <v>Алма-Ата и окрестности</v>
      </c>
      <c r="BK172" t="str">
        <f>T172&amp;" N; "&amp;U172&amp;" E"</f>
        <v>43.289437 N; 76.994338 E</v>
      </c>
      <c r="BL172" t="s">
        <v>765</v>
      </c>
      <c r="BM172" s="85" t="s">
        <v>766</v>
      </c>
      <c r="BN172" t="s">
        <v>4895</v>
      </c>
      <c r="BO172">
        <f t="shared" ref="BO172:BO202" si="33">X172</f>
        <v>6000</v>
      </c>
      <c r="BP172" t="str">
        <f>IF(V172="original",H172,IF(V172="volunteer",C172,"Nekhaeva A.A."))</f>
        <v>Kim L.V.</v>
      </c>
      <c r="BQ172" t="str">
        <f>IF(V172="original",I172,IF(V172="volunteer",YEAR(A172)&amp;"-"&amp;IF(MONTH(A172)&lt;10,"0"&amp;MONTH(A172),MONTH(A172))&amp;"-"&amp;IF(DAY(A172)&lt;10,"0"&amp;DAY(A172),DAY(A172)),"__2025-05-15"))</f>
        <v>2025-05-01</v>
      </c>
      <c r="BR172"/>
      <c r="BS172"/>
      <c r="BT172" s="49" t="s">
        <v>4766</v>
      </c>
      <c r="BU172" t="s">
        <v>3631</v>
      </c>
      <c r="BV172" t="s">
        <v>3632</v>
      </c>
      <c r="BW172" t="s">
        <v>3633</v>
      </c>
      <c r="BX172" t="s">
        <v>3634</v>
      </c>
      <c r="BY172" s="44" t="s">
        <v>48</v>
      </c>
      <c r="BZ172" t="s">
        <v>108</v>
      </c>
      <c r="CA172" t="s">
        <v>3646</v>
      </c>
      <c r="CB172" s="44" t="s">
        <v>3646</v>
      </c>
      <c r="CC172" t="s">
        <v>4796</v>
      </c>
      <c r="CD172" t="s">
        <v>3646</v>
      </c>
      <c r="CE172" t="s">
        <v>3647</v>
      </c>
      <c r="CF172" t="s">
        <v>3630</v>
      </c>
      <c r="CG172"/>
      <c r="CH172" t="str">
        <f>H172</f>
        <v>Спасский С.А., Шнитников В.Н.</v>
      </c>
      <c r="CI172">
        <f t="shared" si="26"/>
        <v>1937</v>
      </c>
      <c r="CJ172"/>
    </row>
    <row r="173" spans="1:88" s="6" customFormat="1" x14ac:dyDescent="0.45">
      <c r="A173" s="5">
        <v>45778.852800925917</v>
      </c>
      <c r="B173" s="6">
        <v>412819044</v>
      </c>
      <c r="C173" s="6" t="s">
        <v>4897</v>
      </c>
      <c r="D173" s="6">
        <v>1</v>
      </c>
      <c r="E173" s="4" t="s">
        <v>51</v>
      </c>
      <c r="G173" s="6">
        <v>2590</v>
      </c>
      <c r="H173" s="44" t="s">
        <v>951</v>
      </c>
      <c r="I173" s="6">
        <v>1937</v>
      </c>
      <c r="J173" s="6" t="s">
        <v>952</v>
      </c>
      <c r="K173" s="6" t="s">
        <v>953</v>
      </c>
      <c r="L173" s="6" t="s">
        <v>954</v>
      </c>
      <c r="M173" s="6" t="s">
        <v>267</v>
      </c>
      <c r="P173" s="6" t="s">
        <v>947</v>
      </c>
      <c r="Q173" t="str">
        <f t="shared" si="27"/>
        <v>Алма-Ата и окрестности</v>
      </c>
      <c r="R173" s="84">
        <v>43.289437</v>
      </c>
      <c r="S173" s="84">
        <v>76.994337999999999</v>
      </c>
      <c r="T173" s="6" t="s">
        <v>765</v>
      </c>
      <c r="U173" s="6" t="s">
        <v>766</v>
      </c>
      <c r="V173" s="6" t="s">
        <v>106</v>
      </c>
      <c r="X173" s="6">
        <v>6000</v>
      </c>
      <c r="Y173" s="6">
        <v>1921</v>
      </c>
      <c r="Z173" s="6">
        <v>7</v>
      </c>
      <c r="AF173" s="6" t="s">
        <v>948</v>
      </c>
      <c r="AG173" s="67" t="s">
        <v>955</v>
      </c>
      <c r="AH173" s="6" t="s">
        <v>48</v>
      </c>
      <c r="AI173" s="6" t="s">
        <v>108</v>
      </c>
      <c r="AJ173" s="6" t="s">
        <v>117</v>
      </c>
      <c r="AK173" s="6" t="b">
        <v>1</v>
      </c>
      <c r="AL173" s="6" t="b">
        <v>0</v>
      </c>
      <c r="AO173" s="49" t="s">
        <v>4952</v>
      </c>
      <c r="AP173" s="73"/>
      <c r="AQ173" s="49" t="s">
        <v>4951</v>
      </c>
      <c r="AR173" s="76" t="s">
        <v>5011</v>
      </c>
      <c r="AS173" s="73" t="s">
        <v>5012</v>
      </c>
      <c r="AT173" s="73">
        <f t="shared" si="28"/>
        <v>1</v>
      </c>
      <c r="AU173" s="112" t="s">
        <v>5383</v>
      </c>
      <c r="AV173" s="44" t="s">
        <v>5380</v>
      </c>
      <c r="AW173" t="s">
        <v>5014</v>
      </c>
      <c r="AX173" s="73"/>
      <c r="AY173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" s="49" t="s">
        <v>4903</v>
      </c>
      <c r="BA173" s="44" t="str">
        <f>Y173&amp;"-"&amp;IF(Z173&lt;10,"0"&amp;Z173,Z173)</f>
        <v>1921-07</v>
      </c>
      <c r="BB173" s="44" t="str">
        <f>Y173&amp;IF(Z173&lt;&gt;0,"-"&amp;Z173,"")&amp;IF(AA173&lt;&gt;0,"-"&amp;AA173,"")&amp;IF(AB173&lt;&gt;0,"/"&amp;AB173,"")&amp;IF(AC173&lt;&gt;0,"-"&amp;AC173,"")&amp;IF(AD173&lt;&gt;0,"-"&amp;AD173,"")</f>
        <v>1921-7</v>
      </c>
      <c r="BC173" s="44"/>
      <c r="BD173" s="44"/>
      <c r="BE173" s="44" t="s">
        <v>4959</v>
      </c>
      <c r="BF173" s="49" t="s">
        <v>4882</v>
      </c>
      <c r="BG173" t="s">
        <v>4893</v>
      </c>
      <c r="BH173" s="40" t="s">
        <v>5050</v>
      </c>
      <c r="BI173" t="s">
        <v>39</v>
      </c>
      <c r="BJ173" t="str">
        <f t="shared" si="32"/>
        <v>Алма-Ата и окрестности</v>
      </c>
      <c r="BK173" t="str">
        <f>T173&amp;" N; "&amp;U173&amp;" E"</f>
        <v>43.289437 N; 76.994338 E</v>
      </c>
      <c r="BL173" t="s">
        <v>765</v>
      </c>
      <c r="BM173" s="85" t="s">
        <v>766</v>
      </c>
      <c r="BN173" t="s">
        <v>4895</v>
      </c>
      <c r="BO173">
        <f t="shared" si="33"/>
        <v>6000</v>
      </c>
      <c r="BP173" t="str">
        <f>IF(V173="original",H173,IF(V173="volunteer",C173,"Nekhaeva A.A."))</f>
        <v>Kim L.V.</v>
      </c>
      <c r="BQ173" t="str">
        <f>IF(V173="original",I173,IF(V173="volunteer",YEAR(A173)&amp;"-"&amp;IF(MONTH(A173)&lt;10,"0"&amp;MONTH(A173),MONTH(A173))&amp;"-"&amp;IF(DAY(A173)&lt;10,"0"&amp;DAY(A173),DAY(A173)),"__2025-05-15"))</f>
        <v>2025-05-01</v>
      </c>
      <c r="BR173"/>
      <c r="BS173"/>
      <c r="BT173" s="49" t="s">
        <v>4766</v>
      </c>
      <c r="BU173" t="s">
        <v>3631</v>
      </c>
      <c r="BV173" t="s">
        <v>3632</v>
      </c>
      <c r="BW173" t="s">
        <v>3633</v>
      </c>
      <c r="BX173" t="s">
        <v>3634</v>
      </c>
      <c r="BY173" s="44" t="s">
        <v>48</v>
      </c>
      <c r="BZ173" t="s">
        <v>108</v>
      </c>
      <c r="CA173" t="s">
        <v>3646</v>
      </c>
      <c r="CB173" s="44" t="s">
        <v>3646</v>
      </c>
      <c r="CC173" t="s">
        <v>4796</v>
      </c>
      <c r="CD173" t="s">
        <v>3646</v>
      </c>
      <c r="CE173" t="s">
        <v>3647</v>
      </c>
      <c r="CF173" t="s">
        <v>3630</v>
      </c>
      <c r="CG173"/>
      <c r="CH173" t="str">
        <f>H173</f>
        <v>Спасский С.А., Шнитников В.Н.</v>
      </c>
      <c r="CI173">
        <f t="shared" si="26"/>
        <v>1937</v>
      </c>
      <c r="CJ173"/>
    </row>
    <row r="174" spans="1:88" s="6" customFormat="1" x14ac:dyDescent="0.45">
      <c r="A174" s="5">
        <v>45778.852442129632</v>
      </c>
      <c r="B174" s="6">
        <v>412819044</v>
      </c>
      <c r="C174" s="6" t="s">
        <v>4897</v>
      </c>
      <c r="D174" s="6">
        <v>1</v>
      </c>
      <c r="E174" s="4" t="s">
        <v>51</v>
      </c>
      <c r="G174" s="6">
        <v>2590</v>
      </c>
      <c r="H174" s="44" t="s">
        <v>951</v>
      </c>
      <c r="I174" s="6">
        <v>1937</v>
      </c>
      <c r="J174" s="6" t="s">
        <v>952</v>
      </c>
      <c r="K174" s="6" t="s">
        <v>953</v>
      </c>
      <c r="L174" s="6" t="s">
        <v>954</v>
      </c>
      <c r="M174" s="6" t="s">
        <v>267</v>
      </c>
      <c r="P174" s="6" t="s">
        <v>947</v>
      </c>
      <c r="Q174" t="str">
        <f t="shared" si="27"/>
        <v>Алма-Ата и окрестности</v>
      </c>
      <c r="R174" s="84">
        <v>43.289437</v>
      </c>
      <c r="S174" s="84">
        <v>76.994337999999999</v>
      </c>
      <c r="T174" s="6" t="s">
        <v>765</v>
      </c>
      <c r="U174" s="6" t="s">
        <v>766</v>
      </c>
      <c r="V174" s="6" t="s">
        <v>106</v>
      </c>
      <c r="X174" s="6">
        <v>6000</v>
      </c>
      <c r="Y174" s="6">
        <v>1920</v>
      </c>
      <c r="Z174" s="6">
        <v>6</v>
      </c>
      <c r="AF174" s="6" t="s">
        <v>948</v>
      </c>
      <c r="AH174" s="6" t="s">
        <v>48</v>
      </c>
      <c r="AI174" s="6" t="s">
        <v>108</v>
      </c>
      <c r="AJ174" s="6" t="s">
        <v>117</v>
      </c>
      <c r="AK174" s="6" t="b">
        <v>1</v>
      </c>
      <c r="AL174" s="6" t="b">
        <v>0</v>
      </c>
      <c r="AO174" s="49" t="s">
        <v>4952</v>
      </c>
      <c r="AP174" s="73"/>
      <c r="AQ174" s="49" t="s">
        <v>4951</v>
      </c>
      <c r="AR174" s="76" t="s">
        <v>5011</v>
      </c>
      <c r="AS174" s="73" t="s">
        <v>5012</v>
      </c>
      <c r="AT174" s="73">
        <f t="shared" si="28"/>
        <v>1</v>
      </c>
      <c r="AU174" s="112" t="s">
        <v>5383</v>
      </c>
      <c r="AV174" s="44" t="s">
        <v>5380</v>
      </c>
      <c r="AW174" t="s">
        <v>5014</v>
      </c>
      <c r="AX174" s="73"/>
      <c r="AY174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" s="49" t="s">
        <v>4903</v>
      </c>
      <c r="BA174" s="44" t="str">
        <f>Y174&amp;"-"&amp;IF(Z174&lt;10,"0"&amp;Z174,Z174)</f>
        <v>1920-06</v>
      </c>
      <c r="BB174" s="44" t="str">
        <f>Y174&amp;IF(Z174&lt;&gt;0,"-"&amp;Z174,"")&amp;IF(AA174&lt;&gt;0,"-"&amp;AA174,"")&amp;IF(AB174&lt;&gt;0,"/"&amp;AB174,"")&amp;IF(AC174&lt;&gt;0,"-"&amp;AC174,"")&amp;IF(AD174&lt;&gt;0,"-"&amp;AD174,"")</f>
        <v>1920-6</v>
      </c>
      <c r="BC174" s="44"/>
      <c r="BD174" s="44"/>
      <c r="BE174" s="44"/>
      <c r="BF174" s="49" t="s">
        <v>4882</v>
      </c>
      <c r="BG174" t="s">
        <v>4893</v>
      </c>
      <c r="BH174" s="40" t="s">
        <v>5050</v>
      </c>
      <c r="BI174" t="s">
        <v>39</v>
      </c>
      <c r="BJ174" t="str">
        <f t="shared" si="32"/>
        <v>Алма-Ата и окрестности</v>
      </c>
      <c r="BK174" t="str">
        <f>T174&amp;" N; "&amp;U174&amp;" E"</f>
        <v>43.289437 N; 76.994338 E</v>
      </c>
      <c r="BL174" t="s">
        <v>765</v>
      </c>
      <c r="BM174" s="85" t="s">
        <v>766</v>
      </c>
      <c r="BN174" t="s">
        <v>4895</v>
      </c>
      <c r="BO174">
        <f t="shared" si="33"/>
        <v>6000</v>
      </c>
      <c r="BP174" t="str">
        <f>IF(V174="original",H174,IF(V174="volunteer",C174,"Nekhaeva A.A."))</f>
        <v>Kim L.V.</v>
      </c>
      <c r="BQ174" t="str">
        <f>IF(V174="original",I174,IF(V174="volunteer",YEAR(A174)&amp;"-"&amp;IF(MONTH(A174)&lt;10,"0"&amp;MONTH(A174),MONTH(A174))&amp;"-"&amp;IF(DAY(A174)&lt;10,"0"&amp;DAY(A174),DAY(A174)),"__2025-05-15"))</f>
        <v>2025-05-01</v>
      </c>
      <c r="BR174"/>
      <c r="BS174"/>
      <c r="BT174" s="49" t="s">
        <v>4766</v>
      </c>
      <c r="BU174" t="s">
        <v>3631</v>
      </c>
      <c r="BV174" t="s">
        <v>3632</v>
      </c>
      <c r="BW174" t="s">
        <v>3633</v>
      </c>
      <c r="BX174" t="s">
        <v>3634</v>
      </c>
      <c r="BY174" s="44" t="s">
        <v>48</v>
      </c>
      <c r="BZ174" t="s">
        <v>108</v>
      </c>
      <c r="CA174" t="s">
        <v>3646</v>
      </c>
      <c r="CB174" s="44" t="s">
        <v>3646</v>
      </c>
      <c r="CC174" t="s">
        <v>4796</v>
      </c>
      <c r="CD174" t="s">
        <v>3646</v>
      </c>
      <c r="CE174" t="s">
        <v>3647</v>
      </c>
      <c r="CF174" t="s">
        <v>3630</v>
      </c>
      <c r="CG174"/>
      <c r="CH174" t="str">
        <f>H174</f>
        <v>Спасский С.А., Шнитников В.Н.</v>
      </c>
      <c r="CI174">
        <f t="shared" si="26"/>
        <v>1937</v>
      </c>
      <c r="CJ174"/>
    </row>
    <row r="175" spans="1:88" s="6" customFormat="1" x14ac:dyDescent="0.45">
      <c r="A175" s="5">
        <v>45778.852187500001</v>
      </c>
      <c r="B175" s="6">
        <v>412819044</v>
      </c>
      <c r="C175" s="6" t="s">
        <v>4897</v>
      </c>
      <c r="D175" s="6">
        <v>3</v>
      </c>
      <c r="E175" s="4" t="s">
        <v>265</v>
      </c>
      <c r="G175" s="6">
        <v>2590</v>
      </c>
      <c r="H175" s="44" t="s">
        <v>951</v>
      </c>
      <c r="I175" s="6">
        <v>1937</v>
      </c>
      <c r="J175" s="6" t="s">
        <v>952</v>
      </c>
      <c r="K175" s="6" t="s">
        <v>953</v>
      </c>
      <c r="L175" s="6" t="s">
        <v>954</v>
      </c>
      <c r="M175" s="6" t="s">
        <v>267</v>
      </c>
      <c r="P175" s="6" t="s">
        <v>947</v>
      </c>
      <c r="Q175" t="str">
        <f t="shared" si="27"/>
        <v>Алма-Ата и окрестности</v>
      </c>
      <c r="R175" s="84">
        <v>43.289437</v>
      </c>
      <c r="S175" s="84">
        <v>76.994337999999999</v>
      </c>
      <c r="T175" s="6" t="s">
        <v>765</v>
      </c>
      <c r="U175" s="6" t="s">
        <v>766</v>
      </c>
      <c r="V175" s="6" t="s">
        <v>106</v>
      </c>
      <c r="X175" s="6">
        <v>6000</v>
      </c>
      <c r="Y175" s="6">
        <v>1920</v>
      </c>
      <c r="Z175" s="6">
        <v>6</v>
      </c>
      <c r="AA175" s="6">
        <v>26</v>
      </c>
      <c r="AB175" s="6">
        <v>1920</v>
      </c>
      <c r="AC175" s="6">
        <v>6</v>
      </c>
      <c r="AD175" s="6">
        <v>29</v>
      </c>
      <c r="AF175" s="6" t="s">
        <v>948</v>
      </c>
      <c r="AH175" s="6" t="s">
        <v>48</v>
      </c>
      <c r="AI175" s="6" t="s">
        <v>108</v>
      </c>
      <c r="AJ175" s="6" t="s">
        <v>117</v>
      </c>
      <c r="AK175" s="6" t="b">
        <v>1</v>
      </c>
      <c r="AL175" s="6" t="b">
        <v>0</v>
      </c>
      <c r="AO175" s="49" t="s">
        <v>4952</v>
      </c>
      <c r="AP175" s="73"/>
      <c r="AQ175" s="49" t="s">
        <v>4951</v>
      </c>
      <c r="AR175" s="76" t="s">
        <v>5011</v>
      </c>
      <c r="AS175" s="73" t="s">
        <v>5012</v>
      </c>
      <c r="AT175" s="73">
        <f t="shared" si="28"/>
        <v>3</v>
      </c>
      <c r="AU175" s="112" t="s">
        <v>5383</v>
      </c>
      <c r="AV175" s="44" t="s">
        <v>5380</v>
      </c>
      <c r="AW175" t="s">
        <v>5014</v>
      </c>
      <c r="AX175" s="73"/>
      <c r="AY175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5" s="49" t="s">
        <v>4903</v>
      </c>
      <c r="BA175" s="58" t="str">
        <f>Y175&amp;"-"&amp;IF(Z175&lt;10,"0"&amp;Z175,Z175)&amp;"-"&amp;IF(AA175&lt;10,"0"&amp;AA175,AA175)&amp;"/"&amp;IF(AD175&lt;10,"0"&amp;AD175,AD175)</f>
        <v>1920-06-26/29</v>
      </c>
      <c r="BB175" s="44" t="str">
        <f>Y175&amp;IF(Z175&lt;&gt;0,"-"&amp;Z175,"")&amp;IF(AA175&lt;&gt;0,"-"&amp;AA175,"")&amp;IF(AB175&lt;&gt;0,"/"&amp;AB175,"")&amp;IF(AC175&lt;&gt;0,"-"&amp;AC175,"")&amp;IF(AD175&lt;&gt;0,"-"&amp;AD175,"")</f>
        <v>1920-6-26/1920-6-29</v>
      </c>
      <c r="BC175" s="44"/>
      <c r="BD175" s="44"/>
      <c r="BE175" s="44"/>
      <c r="BF175" s="49" t="s">
        <v>4882</v>
      </c>
      <c r="BG175" t="s">
        <v>4893</v>
      </c>
      <c r="BH175" s="40" t="s">
        <v>5050</v>
      </c>
      <c r="BI175" t="s">
        <v>39</v>
      </c>
      <c r="BJ175" t="str">
        <f t="shared" si="32"/>
        <v>Алма-Ата и окрестности</v>
      </c>
      <c r="BK175" t="str">
        <f>T175&amp;" N; "&amp;U175&amp;" E"</f>
        <v>43.289437 N; 76.994338 E</v>
      </c>
      <c r="BL175" t="s">
        <v>765</v>
      </c>
      <c r="BM175" s="85" t="s">
        <v>766</v>
      </c>
      <c r="BN175" t="s">
        <v>4895</v>
      </c>
      <c r="BO175">
        <f t="shared" si="33"/>
        <v>6000</v>
      </c>
      <c r="BP175" t="str">
        <f>IF(V175="original",H175,IF(V175="volunteer",C175,"Nekhaeva A.A."))</f>
        <v>Kim L.V.</v>
      </c>
      <c r="BQ175" t="str">
        <f>IF(V175="original",I175,IF(V175="volunteer",YEAR(A175)&amp;"-"&amp;IF(MONTH(A175)&lt;10,"0"&amp;MONTH(A175),MONTH(A175))&amp;"-"&amp;IF(DAY(A175)&lt;10,"0"&amp;DAY(A175),DAY(A175)),"__2025-05-15"))</f>
        <v>2025-05-01</v>
      </c>
      <c r="BR175"/>
      <c r="BS175"/>
      <c r="BT175" s="49" t="s">
        <v>4766</v>
      </c>
      <c r="BU175" t="s">
        <v>3631</v>
      </c>
      <c r="BV175" t="s">
        <v>3632</v>
      </c>
      <c r="BW175" t="s">
        <v>3633</v>
      </c>
      <c r="BX175" t="s">
        <v>3634</v>
      </c>
      <c r="BY175" s="44" t="s">
        <v>48</v>
      </c>
      <c r="BZ175" t="s">
        <v>108</v>
      </c>
      <c r="CA175" t="s">
        <v>3646</v>
      </c>
      <c r="CB175" s="44" t="s">
        <v>3646</v>
      </c>
      <c r="CC175" t="s">
        <v>4796</v>
      </c>
      <c r="CD175" t="s">
        <v>3646</v>
      </c>
      <c r="CE175" t="s">
        <v>3647</v>
      </c>
      <c r="CF175" t="s">
        <v>3630</v>
      </c>
      <c r="CG175"/>
      <c r="CH175" t="str">
        <f>H175</f>
        <v>Спасский С.А., Шнитников В.Н.</v>
      </c>
      <c r="CI175">
        <f t="shared" si="26"/>
        <v>1937</v>
      </c>
      <c r="CJ175"/>
    </row>
    <row r="176" spans="1:88" s="6" customFormat="1" x14ac:dyDescent="0.45">
      <c r="A176" s="5">
        <v>45778.851851851847</v>
      </c>
      <c r="B176" s="6">
        <v>412819044</v>
      </c>
      <c r="C176" s="6" t="s">
        <v>4897</v>
      </c>
      <c r="D176" s="6">
        <v>1</v>
      </c>
      <c r="E176" s="4" t="s">
        <v>65</v>
      </c>
      <c r="G176" s="6">
        <v>2590</v>
      </c>
      <c r="H176" s="44" t="s">
        <v>951</v>
      </c>
      <c r="I176" s="6">
        <v>1937</v>
      </c>
      <c r="J176" s="6" t="s">
        <v>952</v>
      </c>
      <c r="K176" s="6" t="s">
        <v>953</v>
      </c>
      <c r="L176" s="6" t="s">
        <v>954</v>
      </c>
      <c r="M176" s="6" t="s">
        <v>267</v>
      </c>
      <c r="P176" s="6" t="s">
        <v>947</v>
      </c>
      <c r="Q176" t="str">
        <f t="shared" si="27"/>
        <v>Алма-Ата и окрестности</v>
      </c>
      <c r="R176" s="84">
        <v>43.289437</v>
      </c>
      <c r="S176" s="84">
        <v>76.994337999999999</v>
      </c>
      <c r="T176" s="6" t="s">
        <v>765</v>
      </c>
      <c r="U176" s="6" t="s">
        <v>766</v>
      </c>
      <c r="V176" s="6" t="s">
        <v>106</v>
      </c>
      <c r="X176" s="6">
        <v>6000</v>
      </c>
      <c r="Y176" s="6">
        <v>1919</v>
      </c>
      <c r="Z176" s="6">
        <v>5</v>
      </c>
      <c r="AA176" s="6">
        <v>1</v>
      </c>
      <c r="AB176" s="6">
        <v>1919</v>
      </c>
      <c r="AC176" s="6">
        <v>5</v>
      </c>
      <c r="AD176" s="6">
        <v>15</v>
      </c>
      <c r="AF176" s="6" t="s">
        <v>948</v>
      </c>
      <c r="AH176" s="6" t="s">
        <v>48</v>
      </c>
      <c r="AI176" s="6" t="s">
        <v>108</v>
      </c>
      <c r="AJ176" s="6" t="s">
        <v>117</v>
      </c>
      <c r="AK176" s="6" t="b">
        <v>1</v>
      </c>
      <c r="AL176" s="6" t="b">
        <v>0</v>
      </c>
      <c r="AO176" s="49" t="s">
        <v>4952</v>
      </c>
      <c r="AP176" s="73"/>
      <c r="AQ176" s="49" t="s">
        <v>4951</v>
      </c>
      <c r="AR176" s="76" t="s">
        <v>5011</v>
      </c>
      <c r="AS176" s="73" t="s">
        <v>5012</v>
      </c>
      <c r="AT176" s="73">
        <f t="shared" si="28"/>
        <v>1</v>
      </c>
      <c r="AU176" s="112" t="s">
        <v>5384</v>
      </c>
      <c r="AV176" s="44" t="s">
        <v>5380</v>
      </c>
      <c r="AW176" t="s">
        <v>5014</v>
      </c>
      <c r="AX176" s="73"/>
      <c r="AY176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6" s="49" t="s">
        <v>4903</v>
      </c>
      <c r="BA176" s="58" t="str">
        <f>Y176&amp;"-"&amp;IF(Z176&lt;10,"0"&amp;Z176,Z176)&amp;"-"&amp;IF(AA176&lt;10,"0"&amp;AA176,AA176)&amp;"/"&amp;IF(AD176&lt;10,"0"&amp;AD176,AD176)</f>
        <v>1919-05-01/15</v>
      </c>
      <c r="BB176" s="44" t="str">
        <f>Y176&amp;IF(Z176&lt;&gt;0,"-"&amp;Z176,"")&amp;IF(AA176&lt;&gt;0,"-"&amp;AA176,"")&amp;IF(AB176&lt;&gt;0,"/"&amp;AB176,"")&amp;IF(AC176&lt;&gt;0,"-"&amp;AC176,"")&amp;IF(AD176&lt;&gt;0,"-"&amp;AD176,"")</f>
        <v>1919-5-1/1919-5-15</v>
      </c>
      <c r="BC176" s="44"/>
      <c r="BD176" s="44"/>
      <c r="BE176" s="44"/>
      <c r="BF176" s="49" t="s">
        <v>4882</v>
      </c>
      <c r="BG176" t="s">
        <v>4893</v>
      </c>
      <c r="BH176" s="40" t="s">
        <v>5050</v>
      </c>
      <c r="BI176" t="s">
        <v>39</v>
      </c>
      <c r="BJ176" t="str">
        <f t="shared" si="32"/>
        <v>Алма-Ата и окрестности</v>
      </c>
      <c r="BK176" t="str">
        <f>T176&amp;" N; "&amp;U176&amp;" E"</f>
        <v>43.289437 N; 76.994338 E</v>
      </c>
      <c r="BL176" t="s">
        <v>765</v>
      </c>
      <c r="BM176" s="85" t="s">
        <v>766</v>
      </c>
      <c r="BN176" t="s">
        <v>4895</v>
      </c>
      <c r="BO176">
        <f t="shared" si="33"/>
        <v>6000</v>
      </c>
      <c r="BP176" t="str">
        <f>IF(V176="original",H176,IF(V176="volunteer",C176,"Nekhaeva A.A."))</f>
        <v>Kim L.V.</v>
      </c>
      <c r="BQ176" t="str">
        <f>IF(V176="original",I176,IF(V176="volunteer",YEAR(A176)&amp;"-"&amp;IF(MONTH(A176)&lt;10,"0"&amp;MONTH(A176),MONTH(A176))&amp;"-"&amp;IF(DAY(A176)&lt;10,"0"&amp;DAY(A176),DAY(A176)),"__2025-05-15"))</f>
        <v>2025-05-01</v>
      </c>
      <c r="BR176"/>
      <c r="BS176"/>
      <c r="BT176" s="49" t="s">
        <v>4766</v>
      </c>
      <c r="BU176" t="s">
        <v>3631</v>
      </c>
      <c r="BV176" t="s">
        <v>3632</v>
      </c>
      <c r="BW176" t="s">
        <v>3633</v>
      </c>
      <c r="BX176" t="s">
        <v>3634</v>
      </c>
      <c r="BY176" s="44" t="s">
        <v>48</v>
      </c>
      <c r="BZ176" t="s">
        <v>108</v>
      </c>
      <c r="CA176" t="s">
        <v>3646</v>
      </c>
      <c r="CB176" s="44" t="s">
        <v>3646</v>
      </c>
      <c r="CC176" t="s">
        <v>4796</v>
      </c>
      <c r="CD176" t="s">
        <v>3646</v>
      </c>
      <c r="CE176" t="s">
        <v>3647</v>
      </c>
      <c r="CF176" t="s">
        <v>3630</v>
      </c>
      <c r="CG176"/>
      <c r="CH176" t="str">
        <f>H176</f>
        <v>Спасский С.А., Шнитников В.Н.</v>
      </c>
      <c r="CI176">
        <f t="shared" si="26"/>
        <v>1937</v>
      </c>
      <c r="CJ176"/>
    </row>
    <row r="177" spans="1:88" s="6" customFormat="1" x14ac:dyDescent="0.45">
      <c r="A177" s="5">
        <v>45778.853541666671</v>
      </c>
      <c r="B177" s="6">
        <v>412819044</v>
      </c>
      <c r="C177" s="6" t="s">
        <v>4897</v>
      </c>
      <c r="D177" s="6">
        <v>1</v>
      </c>
      <c r="E177" s="4" t="s">
        <v>65</v>
      </c>
      <c r="F177" s="6" t="s">
        <v>950</v>
      </c>
      <c r="G177" s="6">
        <v>2590</v>
      </c>
      <c r="H177" s="44" t="s">
        <v>951</v>
      </c>
      <c r="I177" s="6">
        <v>1937</v>
      </c>
      <c r="J177" s="6" t="s">
        <v>952</v>
      </c>
      <c r="K177" s="6" t="s">
        <v>953</v>
      </c>
      <c r="L177" s="6" t="s">
        <v>954</v>
      </c>
      <c r="M177" s="6" t="s">
        <v>267</v>
      </c>
      <c r="P177" s="6" t="s">
        <v>947</v>
      </c>
      <c r="Q177" t="str">
        <f t="shared" si="27"/>
        <v>Алма-Ата и окрестности</v>
      </c>
      <c r="R177" s="84">
        <v>43.289437</v>
      </c>
      <c r="S177" s="84">
        <v>76.994337999999999</v>
      </c>
      <c r="T177" s="6" t="s">
        <v>765</v>
      </c>
      <c r="U177" s="6" t="s">
        <v>766</v>
      </c>
      <c r="V177" s="6" t="s">
        <v>106</v>
      </c>
      <c r="X177" s="6">
        <v>6000</v>
      </c>
      <c r="Y177" s="6">
        <v>1937</v>
      </c>
      <c r="Z177" s="6">
        <v>7</v>
      </c>
      <c r="AA177" s="6">
        <v>14</v>
      </c>
      <c r="AF177" s="6" t="s">
        <v>948</v>
      </c>
      <c r="AG177" s="67" t="s">
        <v>949</v>
      </c>
      <c r="AH177" s="6" t="s">
        <v>48</v>
      </c>
      <c r="AI177" s="6" t="s">
        <v>108</v>
      </c>
      <c r="AJ177" s="6" t="s">
        <v>117</v>
      </c>
      <c r="AK177" s="6" t="b">
        <v>1</v>
      </c>
      <c r="AL177" s="6" t="b">
        <v>0</v>
      </c>
      <c r="AO177" s="49" t="s">
        <v>4952</v>
      </c>
      <c r="AP177" s="73"/>
      <c r="AQ177" s="49" t="s">
        <v>4951</v>
      </c>
      <c r="AR177" s="76" t="s">
        <v>5011</v>
      </c>
      <c r="AS177" s="73" t="s">
        <v>5012</v>
      </c>
      <c r="AT177" s="73">
        <f t="shared" si="28"/>
        <v>1</v>
      </c>
      <c r="AU177" s="112" t="s">
        <v>5384</v>
      </c>
      <c r="AV177" s="44" t="s">
        <v>5380</v>
      </c>
      <c r="AW177" t="s">
        <v>5014</v>
      </c>
      <c r="AX177" s="73"/>
      <c r="AY177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7" s="49" t="s">
        <v>4903</v>
      </c>
      <c r="BA177" s="58" t="str">
        <f>Y177&amp;"-"&amp;IF(Z177&lt;10,"0"&amp;Z177,Z177)&amp;"-"&amp;IF(AA177&lt;10,"0"&amp;AA177,AA177)</f>
        <v>1937-07-14</v>
      </c>
      <c r="BB177" s="44" t="str">
        <f>Y177&amp;IF(Z177&lt;&gt;0,"-"&amp;Z177,"")&amp;IF(AA177&lt;&gt;0,"-"&amp;AA177,"")&amp;IF(AB177&lt;&gt;0,"/"&amp;AB177,"")&amp;IF(AC177&lt;&gt;0,"-"&amp;AC177,"")&amp;IF(AD177&lt;&gt;0,"-"&amp;AD177,"")</f>
        <v>1937-7-14</v>
      </c>
      <c r="BC177" s="44"/>
      <c r="BD177" s="44"/>
      <c r="BE177" s="44" t="s">
        <v>4943</v>
      </c>
      <c r="BF177" s="49" t="s">
        <v>4882</v>
      </c>
      <c r="BG177" t="s">
        <v>4893</v>
      </c>
      <c r="BH177" s="40" t="s">
        <v>5050</v>
      </c>
      <c r="BI177" t="s">
        <v>39</v>
      </c>
      <c r="BJ177" t="str">
        <f t="shared" ref="BJ177" si="34">P177</f>
        <v>Алма-Ата и окрестности</v>
      </c>
      <c r="BK177" t="str">
        <f>T177&amp;" N; "&amp;U177&amp;" E"</f>
        <v>43.289437 N; 76.994338 E</v>
      </c>
      <c r="BL177" t="s">
        <v>765</v>
      </c>
      <c r="BM177" s="85" t="s">
        <v>766</v>
      </c>
      <c r="BN177" t="s">
        <v>4895</v>
      </c>
      <c r="BO177">
        <f t="shared" ref="BO177" si="35">X177</f>
        <v>6000</v>
      </c>
      <c r="BP177" t="str">
        <f>IF(V177="original",H177,IF(V177="volunteer",C177,"Nekhaeva A.A."))</f>
        <v>Kim L.V.</v>
      </c>
      <c r="BQ177" t="str">
        <f>IF(V177="original",I177,IF(V177="volunteer",YEAR(A177)&amp;"-"&amp;IF(MONTH(A177)&lt;10,"0"&amp;MONTH(A177),MONTH(A177))&amp;"-"&amp;IF(DAY(A177)&lt;10,"0"&amp;DAY(A177),DAY(A177)),"__2025-05-15"))</f>
        <v>2025-05-01</v>
      </c>
      <c r="BR177"/>
      <c r="BS177"/>
      <c r="BT177" s="49" t="s">
        <v>4766</v>
      </c>
      <c r="BU177" t="s">
        <v>3631</v>
      </c>
      <c r="BV177" t="s">
        <v>3632</v>
      </c>
      <c r="BW177" t="s">
        <v>3633</v>
      </c>
      <c r="BX177" t="s">
        <v>3634</v>
      </c>
      <c r="BY177" s="44" t="s">
        <v>48</v>
      </c>
      <c r="BZ177" t="s">
        <v>108</v>
      </c>
      <c r="CA177" t="s">
        <v>3646</v>
      </c>
      <c r="CB177" s="44" t="s">
        <v>3646</v>
      </c>
      <c r="CC177" t="s">
        <v>4796</v>
      </c>
      <c r="CD177" t="s">
        <v>3646</v>
      </c>
      <c r="CE177" t="s">
        <v>3647</v>
      </c>
      <c r="CF177" t="s">
        <v>3630</v>
      </c>
      <c r="CG177"/>
      <c r="CH177" t="str">
        <f>H177</f>
        <v>Спасский С.А., Шнитников В.Н.</v>
      </c>
      <c r="CI177">
        <f t="shared" ref="CI177" si="36">I177</f>
        <v>1937</v>
      </c>
      <c r="CJ177"/>
    </row>
    <row r="178" spans="1:88" s="6" customFormat="1" x14ac:dyDescent="0.45">
      <c r="A178" s="5">
        <v>45778.84752314815</v>
      </c>
      <c r="B178" s="6">
        <v>412819044</v>
      </c>
      <c r="C178" s="6" t="s">
        <v>4897</v>
      </c>
      <c r="D178" s="6">
        <v>1</v>
      </c>
      <c r="E178" s="4" t="s">
        <v>51</v>
      </c>
      <c r="G178" s="6">
        <v>2590</v>
      </c>
      <c r="H178" s="44" t="s">
        <v>951</v>
      </c>
      <c r="I178" s="6">
        <v>1937</v>
      </c>
      <c r="J178" s="6" t="s">
        <v>952</v>
      </c>
      <c r="K178" s="6" t="s">
        <v>953</v>
      </c>
      <c r="L178" s="6" t="s">
        <v>954</v>
      </c>
      <c r="M178" s="6" t="s">
        <v>267</v>
      </c>
      <c r="P178" s="6" t="s">
        <v>956</v>
      </c>
      <c r="Q178" t="str">
        <f>IF(LEN(P178)&gt;0,P178,"")</f>
        <v>Прибалхашье, Копальский район</v>
      </c>
      <c r="R178" s="84">
        <v>45.758122</v>
      </c>
      <c r="S178" s="84">
        <v>75.435495000000003</v>
      </c>
      <c r="T178" s="6" t="s">
        <v>957</v>
      </c>
      <c r="U178" s="6" t="s">
        <v>958</v>
      </c>
      <c r="V178" s="6" t="s">
        <v>106</v>
      </c>
      <c r="X178" s="6">
        <v>50000</v>
      </c>
      <c r="Y178" s="6">
        <v>1913</v>
      </c>
      <c r="Z178" s="6">
        <v>5</v>
      </c>
      <c r="AF178" s="6" t="s">
        <v>948</v>
      </c>
      <c r="AH178" s="6" t="s">
        <v>48</v>
      </c>
      <c r="AI178" s="6" t="s">
        <v>63</v>
      </c>
      <c r="AJ178" s="6" t="s">
        <v>64</v>
      </c>
      <c r="AK178" s="6" t="b">
        <v>1</v>
      </c>
      <c r="AL178" s="6" t="b">
        <v>0</v>
      </c>
      <c r="AO178" s="49" t="s">
        <v>4952</v>
      </c>
      <c r="AP178" s="73"/>
      <c r="AQ178" s="49" t="s">
        <v>4951</v>
      </c>
      <c r="AR178" s="76" t="s">
        <v>5011</v>
      </c>
      <c r="AS178" s="73" t="s">
        <v>5012</v>
      </c>
      <c r="AT178" s="73">
        <f t="shared" si="28"/>
        <v>1</v>
      </c>
      <c r="AU178" s="112" t="s">
        <v>5383</v>
      </c>
      <c r="AV178" s="44" t="s">
        <v>5380</v>
      </c>
      <c r="AW178" t="s">
        <v>5014</v>
      </c>
      <c r="AX178" s="73"/>
      <c r="AY178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8" s="49" t="s">
        <v>4903</v>
      </c>
      <c r="BA178" s="44" t="str">
        <f>Y178&amp;"-"&amp;IF(Z178&lt;10,"0"&amp;Z178,Z178)</f>
        <v>1913-05</v>
      </c>
      <c r="BB178" s="44" t="str">
        <f>Y178&amp;IF(Z178&lt;&gt;0,"-"&amp;Z178,"")&amp;IF(AA178&lt;&gt;0,"-"&amp;AA178,"")&amp;IF(AB178&lt;&gt;0,"/"&amp;AB178,"")&amp;IF(AC178&lt;&gt;0,"-"&amp;AC178,"")&amp;IF(AD178&lt;&gt;0,"-"&amp;AD178,"")</f>
        <v>1913-5</v>
      </c>
      <c r="BC178" s="44"/>
      <c r="BD178" s="44"/>
      <c r="BE178" s="44"/>
      <c r="BF178" s="49" t="s">
        <v>4882</v>
      </c>
      <c r="BG178" t="s">
        <v>4893</v>
      </c>
      <c r="BH178" s="40" t="s">
        <v>5050</v>
      </c>
      <c r="BI178" t="s">
        <v>39</v>
      </c>
      <c r="BJ178" t="str">
        <f>P178</f>
        <v>Прибалхашье, Копальский район</v>
      </c>
      <c r="BK178" t="str">
        <f>T178&amp;" N; "&amp;U178&amp;" E"</f>
        <v>45.758122 N; 75.435495 E</v>
      </c>
      <c r="BL178" t="s">
        <v>957</v>
      </c>
      <c r="BM178" s="85" t="s">
        <v>958</v>
      </c>
      <c r="BN178" t="s">
        <v>4895</v>
      </c>
      <c r="BO178">
        <f>X178</f>
        <v>50000</v>
      </c>
      <c r="BP178" t="str">
        <f>IF(V178="original",H178,IF(V178="volunteer",C178,"Nekhaeva A.A."))</f>
        <v>Kim L.V.</v>
      </c>
      <c r="BQ178" t="str">
        <f>IF(V178="original",I178,IF(V178="volunteer",YEAR(A178)&amp;"-"&amp;IF(MONTH(A178)&lt;10,"0"&amp;MONTH(A178),MONTH(A178))&amp;"-"&amp;IF(DAY(A178)&lt;10,"0"&amp;DAY(A178),DAY(A178)),"__2025-05-15"))</f>
        <v>2025-05-01</v>
      </c>
      <c r="BR178"/>
      <c r="BS178"/>
      <c r="BT178" s="49" t="s">
        <v>4766</v>
      </c>
      <c r="BU178" t="s">
        <v>3631</v>
      </c>
      <c r="BV178" t="s">
        <v>3632</v>
      </c>
      <c r="BW178" t="s">
        <v>3633</v>
      </c>
      <c r="BX178" t="s">
        <v>3634</v>
      </c>
      <c r="BY178" s="44" t="s">
        <v>48</v>
      </c>
      <c r="BZ178" t="s">
        <v>63</v>
      </c>
      <c r="CA178" t="s">
        <v>3636</v>
      </c>
      <c r="CB178" s="44" t="s">
        <v>3636</v>
      </c>
      <c r="CC178" t="s">
        <v>4821</v>
      </c>
      <c r="CD178" t="s">
        <v>3636</v>
      </c>
      <c r="CE178" t="s">
        <v>3637</v>
      </c>
      <c r="CF178" t="s">
        <v>3630</v>
      </c>
      <c r="CG178"/>
      <c r="CH178" t="str">
        <f>H178</f>
        <v>Спасский С.А., Шнитников В.Н.</v>
      </c>
      <c r="CI178">
        <f>I178</f>
        <v>1937</v>
      </c>
      <c r="CJ178"/>
    </row>
    <row r="179" spans="1:88" s="6" customFormat="1" x14ac:dyDescent="0.45">
      <c r="A179" s="5">
        <v>45778.846041666657</v>
      </c>
      <c r="B179" s="6">
        <v>412819044</v>
      </c>
      <c r="C179" s="6" t="s">
        <v>4897</v>
      </c>
      <c r="D179" s="6">
        <v>1</v>
      </c>
      <c r="E179" s="4" t="s">
        <v>51</v>
      </c>
      <c r="G179" s="6">
        <v>2590</v>
      </c>
      <c r="H179" s="44" t="s">
        <v>951</v>
      </c>
      <c r="I179" s="6">
        <v>1937</v>
      </c>
      <c r="J179" s="6" t="s">
        <v>952</v>
      </c>
      <c r="K179" s="6" t="s">
        <v>953</v>
      </c>
      <c r="L179" s="6" t="s">
        <v>954</v>
      </c>
      <c r="M179" s="6" t="s">
        <v>267</v>
      </c>
      <c r="Q179" t="str">
        <f t="shared" si="27"/>
        <v/>
      </c>
      <c r="R179" s="84"/>
      <c r="S179" s="84"/>
      <c r="V179" s="6" t="s">
        <v>119</v>
      </c>
      <c r="X179" s="6">
        <v>6000</v>
      </c>
      <c r="Y179" s="6">
        <v>1904</v>
      </c>
      <c r="Z179" s="6">
        <v>7</v>
      </c>
      <c r="AA179" s="6">
        <v>1</v>
      </c>
      <c r="AF179" s="6" t="s">
        <v>948</v>
      </c>
      <c r="AH179" s="6" t="s">
        <v>48</v>
      </c>
      <c r="AI179" s="6" t="s">
        <v>63</v>
      </c>
      <c r="AJ179" s="6" t="s">
        <v>64</v>
      </c>
      <c r="AK179" s="6" t="b">
        <v>1</v>
      </c>
      <c r="AL179" s="6" t="b">
        <v>0</v>
      </c>
      <c r="AO179" s="49" t="s">
        <v>4952</v>
      </c>
      <c r="AP179" s="73"/>
      <c r="AQ179" s="49" t="s">
        <v>4951</v>
      </c>
      <c r="AR179" s="76" t="s">
        <v>5011</v>
      </c>
      <c r="AS179" s="73" t="s">
        <v>5012</v>
      </c>
      <c r="AT179" s="73">
        <f t="shared" si="28"/>
        <v>1</v>
      </c>
      <c r="AU179" s="112" t="s">
        <v>5383</v>
      </c>
      <c r="AV179" s="44" t="s">
        <v>5380</v>
      </c>
      <c r="AW179" t="s">
        <v>5014</v>
      </c>
      <c r="AX179" s="73"/>
      <c r="AY179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9" s="49" t="s">
        <v>4903</v>
      </c>
      <c r="BA179" s="58" t="str">
        <f>Y179&amp;"-"&amp;IF(Z179&lt;10,"0"&amp;Z179,Z179)&amp;"-"&amp;IF(AA179&lt;10,"0"&amp;AA179,AA179)</f>
        <v>1904-07-01</v>
      </c>
      <c r="BB179" s="44" t="str">
        <f>Y179&amp;IF(Z179&lt;&gt;0,"-"&amp;Z179,"")&amp;IF(AA179&lt;&gt;0,"-"&amp;AA179,"")&amp;IF(AB179&lt;&gt;0,"/"&amp;AB179,"")&amp;IF(AC179&lt;&gt;0,"-"&amp;AC179,"")&amp;IF(AD179&lt;&gt;0,"-"&amp;AD179,"")</f>
        <v>1904-7-1</v>
      </c>
      <c r="BC179" s="44"/>
      <c r="BD179" s="44"/>
      <c r="BE179" s="44"/>
      <c r="BF179" s="49" t="s">
        <v>4882</v>
      </c>
      <c r="BG179" t="s">
        <v>4893</v>
      </c>
      <c r="BH179" s="40" t="s">
        <v>5050</v>
      </c>
      <c r="BI179" t="s">
        <v>39</v>
      </c>
      <c r="BJ179"/>
      <c r="BK179"/>
      <c r="BL179"/>
      <c r="BM179" s="85"/>
      <c r="BN179"/>
      <c r="BO179">
        <f t="shared" si="33"/>
        <v>6000</v>
      </c>
      <c r="BP179" t="str">
        <f>IF(V179="original",H179,IF(V179="volunteer",C179,"Nekhaeva A.A."))</f>
        <v>Nekhaeva A.A.</v>
      </c>
      <c r="BQ179" t="str">
        <f>IF(V179="original",I179,IF(V179="volunteer",YEAR(A179)&amp;"-"&amp;IF(MONTH(A179)&lt;10,"0"&amp;MONTH(A179),MONTH(A179))&amp;"-"&amp;IF(DAY(A179)&lt;10,"0"&amp;DAY(A179),DAY(A179)),"__2025-05-15"))</f>
        <v>__2025-05-15</v>
      </c>
      <c r="BR179"/>
      <c r="BS179"/>
      <c r="BT179" s="49" t="s">
        <v>4766</v>
      </c>
      <c r="BU179" t="s">
        <v>3631</v>
      </c>
      <c r="BV179" t="s">
        <v>3632</v>
      </c>
      <c r="BW179" t="s">
        <v>3633</v>
      </c>
      <c r="BX179" t="s">
        <v>3634</v>
      </c>
      <c r="BY179" s="44" t="s">
        <v>48</v>
      </c>
      <c r="BZ179" t="s">
        <v>63</v>
      </c>
      <c r="CA179" t="s">
        <v>3636</v>
      </c>
      <c r="CB179" s="44" t="s">
        <v>3636</v>
      </c>
      <c r="CC179" t="s">
        <v>4821</v>
      </c>
      <c r="CD179" t="s">
        <v>3636</v>
      </c>
      <c r="CE179" t="s">
        <v>3637</v>
      </c>
      <c r="CF179" t="s">
        <v>3630</v>
      </c>
      <c r="CG179"/>
      <c r="CH179" t="str">
        <f>H179</f>
        <v>Спасский С.А., Шнитников В.Н.</v>
      </c>
      <c r="CI179">
        <f t="shared" si="26"/>
        <v>1937</v>
      </c>
      <c r="CJ179"/>
    </row>
    <row r="180" spans="1:88" s="6" customFormat="1" x14ac:dyDescent="0.45">
      <c r="A180" s="5">
        <v>45778.845659722218</v>
      </c>
      <c r="B180" s="6">
        <v>412819044</v>
      </c>
      <c r="C180" s="6" t="s">
        <v>4897</v>
      </c>
      <c r="D180" s="6">
        <v>1</v>
      </c>
      <c r="E180" s="4" t="s">
        <v>51</v>
      </c>
      <c r="G180" s="6">
        <v>2590</v>
      </c>
      <c r="H180" s="44" t="s">
        <v>951</v>
      </c>
      <c r="I180" s="6">
        <v>1937</v>
      </c>
      <c r="J180" s="6" t="s">
        <v>952</v>
      </c>
      <c r="K180" s="6" t="s">
        <v>953</v>
      </c>
      <c r="L180" s="6" t="s">
        <v>954</v>
      </c>
      <c r="M180" s="6" t="s">
        <v>267</v>
      </c>
      <c r="P180" s="6" t="s">
        <v>947</v>
      </c>
      <c r="Q180" t="str">
        <f t="shared" si="27"/>
        <v>Алма-Ата и окрестности</v>
      </c>
      <c r="R180" s="84">
        <v>43.289437</v>
      </c>
      <c r="S180" s="84">
        <v>76.994337999999999</v>
      </c>
      <c r="T180" s="6" t="s">
        <v>765</v>
      </c>
      <c r="U180" s="6" t="s">
        <v>766</v>
      </c>
      <c r="V180" s="6" t="s">
        <v>106</v>
      </c>
      <c r="X180" s="6">
        <v>6000</v>
      </c>
      <c r="Y180" s="6">
        <v>1921</v>
      </c>
      <c r="Z180" s="6">
        <v>7</v>
      </c>
      <c r="AF180" s="6" t="s">
        <v>948</v>
      </c>
      <c r="AG180" s="67" t="s">
        <v>955</v>
      </c>
      <c r="AH180" s="6" t="s">
        <v>48</v>
      </c>
      <c r="AI180" s="6" t="s">
        <v>63</v>
      </c>
      <c r="AJ180" s="6" t="s">
        <v>64</v>
      </c>
      <c r="AK180" s="6" t="b">
        <v>1</v>
      </c>
      <c r="AL180" s="6" t="b">
        <v>0</v>
      </c>
      <c r="AO180" s="49" t="s">
        <v>4952</v>
      </c>
      <c r="AP180" s="73"/>
      <c r="AQ180" s="49" t="s">
        <v>4951</v>
      </c>
      <c r="AR180" s="76" t="s">
        <v>5011</v>
      </c>
      <c r="AS180" s="73" t="s">
        <v>5012</v>
      </c>
      <c r="AT180" s="73">
        <f t="shared" si="28"/>
        <v>1</v>
      </c>
      <c r="AU180" s="112" t="s">
        <v>5383</v>
      </c>
      <c r="AV180" s="44" t="s">
        <v>5380</v>
      </c>
      <c r="AW180" t="s">
        <v>5014</v>
      </c>
      <c r="AX180" s="73"/>
      <c r="AY180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0" s="49" t="s">
        <v>4903</v>
      </c>
      <c r="BA180" s="44" t="str">
        <f>Y180&amp;"-"&amp;IF(Z180&lt;10,"0"&amp;Z180,Z180)</f>
        <v>1921-07</v>
      </c>
      <c r="BB180" s="44" t="str">
        <f>Y180&amp;IF(Z180&lt;&gt;0,"-"&amp;Z180,"")&amp;IF(AA180&lt;&gt;0,"-"&amp;AA180,"")&amp;IF(AB180&lt;&gt;0,"/"&amp;AB180,"")&amp;IF(AC180&lt;&gt;0,"-"&amp;AC180,"")&amp;IF(AD180&lt;&gt;0,"-"&amp;AD180,"")</f>
        <v>1921-7</v>
      </c>
      <c r="BC180" s="44"/>
      <c r="BD180" s="44"/>
      <c r="BE180" s="44" t="s">
        <v>4959</v>
      </c>
      <c r="BF180" s="49" t="s">
        <v>4882</v>
      </c>
      <c r="BG180" t="s">
        <v>4893</v>
      </c>
      <c r="BH180" s="40" t="s">
        <v>5050</v>
      </c>
      <c r="BI180" t="s">
        <v>39</v>
      </c>
      <c r="BJ180" t="str">
        <f t="shared" ref="BJ180:BJ185" si="37">P180</f>
        <v>Алма-Ата и окрестности</v>
      </c>
      <c r="BK180" t="str">
        <f>T180&amp;" N; "&amp;U180&amp;" E"</f>
        <v>43.289437 N; 76.994338 E</v>
      </c>
      <c r="BL180" t="s">
        <v>765</v>
      </c>
      <c r="BM180" s="85" t="s">
        <v>766</v>
      </c>
      <c r="BN180" t="s">
        <v>4895</v>
      </c>
      <c r="BO180">
        <f t="shared" si="33"/>
        <v>6000</v>
      </c>
      <c r="BP180" t="str">
        <f>IF(V180="original",H180,IF(V180="volunteer",C180,"Nekhaeva A.A."))</f>
        <v>Kim L.V.</v>
      </c>
      <c r="BQ180" t="str">
        <f>IF(V180="original",I180,IF(V180="volunteer",YEAR(A180)&amp;"-"&amp;IF(MONTH(A180)&lt;10,"0"&amp;MONTH(A180),MONTH(A180))&amp;"-"&amp;IF(DAY(A180)&lt;10,"0"&amp;DAY(A180),DAY(A180)),"__2025-05-15"))</f>
        <v>2025-05-01</v>
      </c>
      <c r="BR180"/>
      <c r="BS180"/>
      <c r="BT180" s="49" t="s">
        <v>4766</v>
      </c>
      <c r="BU180" t="s">
        <v>3631</v>
      </c>
      <c r="BV180" t="s">
        <v>3632</v>
      </c>
      <c r="BW180" t="s">
        <v>3633</v>
      </c>
      <c r="BX180" t="s">
        <v>3634</v>
      </c>
      <c r="BY180" s="44" t="s">
        <v>48</v>
      </c>
      <c r="BZ180" t="s">
        <v>63</v>
      </c>
      <c r="CA180" t="s">
        <v>3636</v>
      </c>
      <c r="CB180" s="44" t="s">
        <v>3636</v>
      </c>
      <c r="CC180" t="s">
        <v>4821</v>
      </c>
      <c r="CD180" t="s">
        <v>3636</v>
      </c>
      <c r="CE180" t="s">
        <v>3637</v>
      </c>
      <c r="CF180" t="s">
        <v>3630</v>
      </c>
      <c r="CG180"/>
      <c r="CH180" t="str">
        <f>H180</f>
        <v>Спасский С.А., Шнитников В.Н.</v>
      </c>
      <c r="CI180">
        <f t="shared" si="26"/>
        <v>1937</v>
      </c>
      <c r="CJ180"/>
    </row>
    <row r="181" spans="1:88" s="6" customFormat="1" x14ac:dyDescent="0.45">
      <c r="A181" s="5">
        <v>45778.845057870371</v>
      </c>
      <c r="B181" s="6">
        <v>412819044</v>
      </c>
      <c r="C181" s="6" t="s">
        <v>4897</v>
      </c>
      <c r="D181" s="6">
        <v>1</v>
      </c>
      <c r="E181" s="4" t="s">
        <v>65</v>
      </c>
      <c r="G181" s="6">
        <v>2590</v>
      </c>
      <c r="H181" s="44" t="s">
        <v>951</v>
      </c>
      <c r="I181" s="6">
        <v>1937</v>
      </c>
      <c r="J181" s="6" t="s">
        <v>952</v>
      </c>
      <c r="K181" s="6" t="s">
        <v>953</v>
      </c>
      <c r="L181" s="6" t="s">
        <v>954</v>
      </c>
      <c r="M181" s="6" t="s">
        <v>267</v>
      </c>
      <c r="P181" s="6" t="s">
        <v>947</v>
      </c>
      <c r="Q181" t="str">
        <f t="shared" si="27"/>
        <v>Алма-Ата и окрестности</v>
      </c>
      <c r="R181" s="84">
        <v>43.289437</v>
      </c>
      <c r="S181" s="84">
        <v>76.994337999999999</v>
      </c>
      <c r="T181" s="6" t="s">
        <v>765</v>
      </c>
      <c r="U181" s="6" t="s">
        <v>766</v>
      </c>
      <c r="V181" s="6" t="s">
        <v>106</v>
      </c>
      <c r="X181" s="6">
        <v>6000</v>
      </c>
      <c r="Y181" s="6">
        <v>1937</v>
      </c>
      <c r="Z181" s="6">
        <v>6</v>
      </c>
      <c r="AA181" s="6">
        <v>5</v>
      </c>
      <c r="AF181" s="6" t="s">
        <v>948</v>
      </c>
      <c r="AG181" s="67" t="s">
        <v>949</v>
      </c>
      <c r="AH181" s="6" t="s">
        <v>48</v>
      </c>
      <c r="AI181" s="6" t="s">
        <v>63</v>
      </c>
      <c r="AJ181" s="6" t="s">
        <v>64</v>
      </c>
      <c r="AK181" s="6" t="b">
        <v>1</v>
      </c>
      <c r="AL181" s="6" t="b">
        <v>0</v>
      </c>
      <c r="AO181" s="49" t="s">
        <v>4952</v>
      </c>
      <c r="AP181" s="73"/>
      <c r="AQ181" s="49" t="s">
        <v>4951</v>
      </c>
      <c r="AR181" s="76" t="s">
        <v>5011</v>
      </c>
      <c r="AS181" s="73" t="s">
        <v>5012</v>
      </c>
      <c r="AT181" s="73">
        <f t="shared" si="28"/>
        <v>1</v>
      </c>
      <c r="AU181" s="112" t="s">
        <v>5384</v>
      </c>
      <c r="AV181" s="44" t="s">
        <v>5380</v>
      </c>
      <c r="AW181" t="s">
        <v>5014</v>
      </c>
      <c r="AX181" s="73"/>
      <c r="AY181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1" s="49" t="s">
        <v>4903</v>
      </c>
      <c r="BA181" s="58" t="str">
        <f>Y181&amp;"-"&amp;IF(Z181&lt;10,"0"&amp;Z181,Z181)&amp;"-"&amp;IF(AA181&lt;10,"0"&amp;AA181,AA181)</f>
        <v>1937-06-05</v>
      </c>
      <c r="BB181" s="44" t="str">
        <f>Y181&amp;IF(Z181&lt;&gt;0,"-"&amp;Z181,"")&amp;IF(AA181&lt;&gt;0,"-"&amp;AA181,"")&amp;IF(AB181&lt;&gt;0,"/"&amp;AB181,"")&amp;IF(AC181&lt;&gt;0,"-"&amp;AC181,"")&amp;IF(AD181&lt;&gt;0,"-"&amp;AD181,"")</f>
        <v>1937-6-5</v>
      </c>
      <c r="BC181" s="44"/>
      <c r="BD181" s="44"/>
      <c r="BE181" s="44" t="s">
        <v>4943</v>
      </c>
      <c r="BF181" s="49" t="s">
        <v>4882</v>
      </c>
      <c r="BG181" t="s">
        <v>4893</v>
      </c>
      <c r="BH181" s="40" t="s">
        <v>5050</v>
      </c>
      <c r="BI181" t="s">
        <v>39</v>
      </c>
      <c r="BJ181" t="str">
        <f t="shared" si="37"/>
        <v>Алма-Ата и окрестности</v>
      </c>
      <c r="BK181" t="str">
        <f>T181&amp;" N; "&amp;U181&amp;" E"</f>
        <v>43.289437 N; 76.994338 E</v>
      </c>
      <c r="BL181" t="s">
        <v>765</v>
      </c>
      <c r="BM181" s="85" t="s">
        <v>766</v>
      </c>
      <c r="BN181" t="s">
        <v>4895</v>
      </c>
      <c r="BO181">
        <f t="shared" si="33"/>
        <v>6000</v>
      </c>
      <c r="BP181" t="str">
        <f>IF(V181="original",H181,IF(V181="volunteer",C181,"Nekhaeva A.A."))</f>
        <v>Kim L.V.</v>
      </c>
      <c r="BQ181" t="str">
        <f>IF(V181="original",I181,IF(V181="volunteer",YEAR(A181)&amp;"-"&amp;IF(MONTH(A181)&lt;10,"0"&amp;MONTH(A181),MONTH(A181))&amp;"-"&amp;IF(DAY(A181)&lt;10,"0"&amp;DAY(A181),DAY(A181)),"__2025-05-15"))</f>
        <v>2025-05-01</v>
      </c>
      <c r="BR181"/>
      <c r="BS181"/>
      <c r="BT181" s="49" t="s">
        <v>4766</v>
      </c>
      <c r="BU181" t="s">
        <v>3631</v>
      </c>
      <c r="BV181" t="s">
        <v>3632</v>
      </c>
      <c r="BW181" t="s">
        <v>3633</v>
      </c>
      <c r="BX181" t="s">
        <v>3634</v>
      </c>
      <c r="BY181" s="44" t="s">
        <v>48</v>
      </c>
      <c r="BZ181" t="s">
        <v>63</v>
      </c>
      <c r="CA181" t="s">
        <v>3636</v>
      </c>
      <c r="CB181" s="44" t="s">
        <v>3636</v>
      </c>
      <c r="CC181" t="s">
        <v>4821</v>
      </c>
      <c r="CD181" t="s">
        <v>3636</v>
      </c>
      <c r="CE181" t="s">
        <v>3637</v>
      </c>
      <c r="CF181" t="s">
        <v>3630</v>
      </c>
      <c r="CG181"/>
      <c r="CH181" t="str">
        <f>H181</f>
        <v>Спасский С.А., Шнитников В.Н.</v>
      </c>
      <c r="CI181">
        <f t="shared" si="26"/>
        <v>1937</v>
      </c>
      <c r="CJ181"/>
    </row>
    <row r="182" spans="1:88" s="6" customFormat="1" x14ac:dyDescent="0.45">
      <c r="A182" s="5">
        <v>45778.844606481478</v>
      </c>
      <c r="B182" s="6">
        <v>412819044</v>
      </c>
      <c r="C182" s="6" t="s">
        <v>4897</v>
      </c>
      <c r="D182" s="6">
        <v>1</v>
      </c>
      <c r="E182" s="4" t="s">
        <v>65</v>
      </c>
      <c r="G182" s="6">
        <v>2590</v>
      </c>
      <c r="H182" s="44" t="s">
        <v>951</v>
      </c>
      <c r="I182" s="6">
        <v>1937</v>
      </c>
      <c r="J182" s="6" t="s">
        <v>952</v>
      </c>
      <c r="K182" s="6" t="s">
        <v>953</v>
      </c>
      <c r="L182" s="6" t="s">
        <v>954</v>
      </c>
      <c r="M182" s="6" t="s">
        <v>267</v>
      </c>
      <c r="P182" s="6" t="s">
        <v>947</v>
      </c>
      <c r="Q182" t="str">
        <f t="shared" si="27"/>
        <v>Алма-Ата и окрестности</v>
      </c>
      <c r="R182" s="84">
        <v>43.289437</v>
      </c>
      <c r="S182" s="84">
        <v>76.994337999999999</v>
      </c>
      <c r="T182" s="6" t="s">
        <v>765</v>
      </c>
      <c r="U182" s="6" t="s">
        <v>766</v>
      </c>
      <c r="V182" s="6" t="s">
        <v>106</v>
      </c>
      <c r="X182" s="6">
        <v>6000</v>
      </c>
      <c r="Y182" s="6">
        <v>1921</v>
      </c>
      <c r="Z182" s="6">
        <v>5</v>
      </c>
      <c r="AA182" s="6">
        <v>29</v>
      </c>
      <c r="AF182" s="6" t="s">
        <v>948</v>
      </c>
      <c r="AH182" s="6" t="s">
        <v>48</v>
      </c>
      <c r="AI182" s="6" t="s">
        <v>63</v>
      </c>
      <c r="AJ182" s="6" t="s">
        <v>64</v>
      </c>
      <c r="AK182" s="6" t="b">
        <v>1</v>
      </c>
      <c r="AL182" s="6" t="b">
        <v>0</v>
      </c>
      <c r="AO182" s="49" t="s">
        <v>4952</v>
      </c>
      <c r="AP182" s="73"/>
      <c r="AQ182" s="49" t="s">
        <v>4951</v>
      </c>
      <c r="AR182" s="76" t="s">
        <v>5011</v>
      </c>
      <c r="AS182" s="73" t="s">
        <v>5012</v>
      </c>
      <c r="AT182" s="73">
        <f t="shared" si="28"/>
        <v>1</v>
      </c>
      <c r="AU182" s="112" t="s">
        <v>5384</v>
      </c>
      <c r="AV182" s="44" t="s">
        <v>5380</v>
      </c>
      <c r="AW182" t="s">
        <v>5014</v>
      </c>
      <c r="AX182" s="73"/>
      <c r="AY182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2" s="49" t="s">
        <v>4903</v>
      </c>
      <c r="BA182" s="58" t="str">
        <f>Y182&amp;"-"&amp;IF(Z182&lt;10,"0"&amp;Z182,Z182)&amp;"-"&amp;IF(AA182&lt;10,"0"&amp;AA182,AA182)</f>
        <v>1921-05-29</v>
      </c>
      <c r="BB182" s="44" t="str">
        <f>Y182&amp;IF(Z182&lt;&gt;0,"-"&amp;Z182,"")&amp;IF(AA182&lt;&gt;0,"-"&amp;AA182,"")&amp;IF(AB182&lt;&gt;0,"/"&amp;AB182,"")&amp;IF(AC182&lt;&gt;0,"-"&amp;AC182,"")&amp;IF(AD182&lt;&gt;0,"-"&amp;AD182,"")</f>
        <v>1921-5-29</v>
      </c>
      <c r="BC182" s="44"/>
      <c r="BD182" s="44"/>
      <c r="BE182" s="44"/>
      <c r="BF182" s="49" t="s">
        <v>4882</v>
      </c>
      <c r="BG182" t="s">
        <v>4893</v>
      </c>
      <c r="BH182" s="40" t="s">
        <v>5050</v>
      </c>
      <c r="BI182" t="s">
        <v>39</v>
      </c>
      <c r="BJ182" t="str">
        <f t="shared" si="37"/>
        <v>Алма-Ата и окрестности</v>
      </c>
      <c r="BK182" t="str">
        <f>T182&amp;" N; "&amp;U182&amp;" E"</f>
        <v>43.289437 N; 76.994338 E</v>
      </c>
      <c r="BL182" t="s">
        <v>765</v>
      </c>
      <c r="BM182" s="85" t="s">
        <v>766</v>
      </c>
      <c r="BN182" t="s">
        <v>4895</v>
      </c>
      <c r="BO182">
        <f t="shared" si="33"/>
        <v>6000</v>
      </c>
      <c r="BP182" t="str">
        <f>IF(V182="original",H182,IF(V182="volunteer",C182,"Nekhaeva A.A."))</f>
        <v>Kim L.V.</v>
      </c>
      <c r="BQ182" t="str">
        <f>IF(V182="original",I182,IF(V182="volunteer",YEAR(A182)&amp;"-"&amp;IF(MONTH(A182)&lt;10,"0"&amp;MONTH(A182),MONTH(A182))&amp;"-"&amp;IF(DAY(A182)&lt;10,"0"&amp;DAY(A182),DAY(A182)),"__2025-05-15"))</f>
        <v>2025-05-01</v>
      </c>
      <c r="BR182"/>
      <c r="BS182"/>
      <c r="BT182" s="49" t="s">
        <v>4766</v>
      </c>
      <c r="BU182" t="s">
        <v>3631</v>
      </c>
      <c r="BV182" t="s">
        <v>3632</v>
      </c>
      <c r="BW182" t="s">
        <v>3633</v>
      </c>
      <c r="BX182" t="s">
        <v>3634</v>
      </c>
      <c r="BY182" s="44" t="s">
        <v>48</v>
      </c>
      <c r="BZ182" t="s">
        <v>63</v>
      </c>
      <c r="CA182" t="s">
        <v>3636</v>
      </c>
      <c r="CB182" s="44" t="s">
        <v>3636</v>
      </c>
      <c r="CC182" t="s">
        <v>4821</v>
      </c>
      <c r="CD182" t="s">
        <v>3636</v>
      </c>
      <c r="CE182" t="s">
        <v>3637</v>
      </c>
      <c r="CF182" t="s">
        <v>3630</v>
      </c>
      <c r="CG182"/>
      <c r="CH182" t="str">
        <f>H182</f>
        <v>Спасский С.А., Шнитников В.Н.</v>
      </c>
      <c r="CI182">
        <f t="shared" si="26"/>
        <v>1937</v>
      </c>
      <c r="CJ182"/>
    </row>
    <row r="183" spans="1:88" s="6" customFormat="1" x14ac:dyDescent="0.45">
      <c r="A183" s="5">
        <v>45778.843831018523</v>
      </c>
      <c r="B183" s="6">
        <v>412819044</v>
      </c>
      <c r="C183" s="6" t="s">
        <v>4897</v>
      </c>
      <c r="D183" s="6">
        <v>1</v>
      </c>
      <c r="E183" s="4" t="s">
        <v>51</v>
      </c>
      <c r="G183" s="6">
        <v>2590</v>
      </c>
      <c r="H183" s="44" t="s">
        <v>951</v>
      </c>
      <c r="I183" s="6">
        <v>1937</v>
      </c>
      <c r="J183" s="6" t="s">
        <v>952</v>
      </c>
      <c r="K183" s="6" t="s">
        <v>953</v>
      </c>
      <c r="L183" s="6" t="s">
        <v>954</v>
      </c>
      <c r="M183" s="6" t="s">
        <v>267</v>
      </c>
      <c r="P183" s="6" t="s">
        <v>947</v>
      </c>
      <c r="Q183" t="str">
        <f t="shared" si="27"/>
        <v>Алма-Ата и окрестности</v>
      </c>
      <c r="R183" s="84">
        <v>43.289437</v>
      </c>
      <c r="S183" s="84">
        <v>76.994337999999999</v>
      </c>
      <c r="T183" s="6" t="s">
        <v>765</v>
      </c>
      <c r="U183" s="6" t="s">
        <v>766</v>
      </c>
      <c r="V183" s="6" t="s">
        <v>106</v>
      </c>
      <c r="X183" s="6">
        <v>6000</v>
      </c>
      <c r="Y183" s="6">
        <v>1937</v>
      </c>
      <c r="Z183" s="6">
        <v>5</v>
      </c>
      <c r="AA183" s="6">
        <v>15</v>
      </c>
      <c r="AB183" s="6">
        <v>1937</v>
      </c>
      <c r="AC183" s="6">
        <v>5</v>
      </c>
      <c r="AD183" s="6">
        <v>31</v>
      </c>
      <c r="AF183" s="6" t="s">
        <v>948</v>
      </c>
      <c r="AG183" s="67" t="s">
        <v>949</v>
      </c>
      <c r="AH183" s="6" t="s">
        <v>48</v>
      </c>
      <c r="AI183" s="6" t="s">
        <v>63</v>
      </c>
      <c r="AJ183" s="6" t="s">
        <v>64</v>
      </c>
      <c r="AK183" s="6" t="b">
        <v>1</v>
      </c>
      <c r="AL183" s="6" t="b">
        <v>0</v>
      </c>
      <c r="AO183" s="49" t="s">
        <v>4952</v>
      </c>
      <c r="AP183" s="73"/>
      <c r="AQ183" s="49" t="s">
        <v>4951</v>
      </c>
      <c r="AR183" s="76" t="s">
        <v>5011</v>
      </c>
      <c r="AS183" s="73" t="s">
        <v>5012</v>
      </c>
      <c r="AT183" s="73">
        <f t="shared" si="28"/>
        <v>1</v>
      </c>
      <c r="AU183" s="112" t="s">
        <v>5383</v>
      </c>
      <c r="AV183" s="44" t="s">
        <v>5380</v>
      </c>
      <c r="AW183" t="s">
        <v>5014</v>
      </c>
      <c r="AX183" s="73"/>
      <c r="AY183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3" s="49" t="s">
        <v>4903</v>
      </c>
      <c r="BA183" s="58" t="str">
        <f>Y183&amp;"-"&amp;IF(Z183&lt;10,"0"&amp;Z183,Z183)&amp;"-"&amp;IF(AA183&lt;10,"0"&amp;AA183,AA183)&amp;"/"&amp;IF(AD183&lt;10,"0"&amp;AD183,AD183)</f>
        <v>1937-05-15/31</v>
      </c>
      <c r="BB183" s="44" t="str">
        <f>Y183&amp;IF(Z183&lt;&gt;0,"-"&amp;Z183,"")&amp;IF(AA183&lt;&gt;0,"-"&amp;AA183,"")&amp;IF(AB183&lt;&gt;0,"/"&amp;AB183,"")&amp;IF(AC183&lt;&gt;0,"-"&amp;AC183,"")&amp;IF(AD183&lt;&gt;0,"-"&amp;AD183,"")</f>
        <v>1937-5-15/1937-5-31</v>
      </c>
      <c r="BC183" s="44"/>
      <c r="BD183" s="44"/>
      <c r="BE183" s="44" t="s">
        <v>4943</v>
      </c>
      <c r="BF183" s="49" t="s">
        <v>4882</v>
      </c>
      <c r="BG183" t="s">
        <v>4893</v>
      </c>
      <c r="BH183" s="40" t="s">
        <v>5050</v>
      </c>
      <c r="BI183" t="s">
        <v>39</v>
      </c>
      <c r="BJ183" t="str">
        <f t="shared" si="37"/>
        <v>Алма-Ата и окрестности</v>
      </c>
      <c r="BK183" t="str">
        <f>T183&amp;" N; "&amp;U183&amp;" E"</f>
        <v>43.289437 N; 76.994338 E</v>
      </c>
      <c r="BL183" t="s">
        <v>765</v>
      </c>
      <c r="BM183" s="85" t="s">
        <v>766</v>
      </c>
      <c r="BN183" t="s">
        <v>4895</v>
      </c>
      <c r="BO183">
        <f t="shared" si="33"/>
        <v>6000</v>
      </c>
      <c r="BP183" t="str">
        <f>IF(V183="original",H183,IF(V183="volunteer",C183,"Nekhaeva A.A."))</f>
        <v>Kim L.V.</v>
      </c>
      <c r="BQ183" t="str">
        <f>IF(V183="original",I183,IF(V183="volunteer",YEAR(A183)&amp;"-"&amp;IF(MONTH(A183)&lt;10,"0"&amp;MONTH(A183),MONTH(A183))&amp;"-"&amp;IF(DAY(A183)&lt;10,"0"&amp;DAY(A183),DAY(A183)),"__2025-05-15"))</f>
        <v>2025-05-01</v>
      </c>
      <c r="BR183"/>
      <c r="BS183"/>
      <c r="BT183" s="49" t="s">
        <v>4766</v>
      </c>
      <c r="BU183" t="s">
        <v>3631</v>
      </c>
      <c r="BV183" t="s">
        <v>3632</v>
      </c>
      <c r="BW183" t="s">
        <v>3633</v>
      </c>
      <c r="BX183" t="s">
        <v>3634</v>
      </c>
      <c r="BY183" s="44" t="s">
        <v>48</v>
      </c>
      <c r="BZ183" t="s">
        <v>63</v>
      </c>
      <c r="CA183" t="s">
        <v>3636</v>
      </c>
      <c r="CB183" s="44" t="s">
        <v>3636</v>
      </c>
      <c r="CC183" t="s">
        <v>4821</v>
      </c>
      <c r="CD183" t="s">
        <v>3636</v>
      </c>
      <c r="CE183" t="s">
        <v>3637</v>
      </c>
      <c r="CF183" t="s">
        <v>3630</v>
      </c>
      <c r="CG183"/>
      <c r="CH183" t="str">
        <f>H183</f>
        <v>Спасский С.А., Шнитников В.Н.</v>
      </c>
      <c r="CI183">
        <f t="shared" si="26"/>
        <v>1937</v>
      </c>
      <c r="CJ183"/>
    </row>
    <row r="184" spans="1:88" s="6" customFormat="1" x14ac:dyDescent="0.45">
      <c r="A184" s="5">
        <v>45778.84752314815</v>
      </c>
      <c r="B184" s="6">
        <v>412819044</v>
      </c>
      <c r="C184" s="6" t="s">
        <v>4897</v>
      </c>
      <c r="D184" s="6">
        <v>1</v>
      </c>
      <c r="E184" s="4" t="s">
        <v>65</v>
      </c>
      <c r="G184" s="6">
        <v>2590</v>
      </c>
      <c r="H184" s="44" t="s">
        <v>951</v>
      </c>
      <c r="I184" s="6">
        <v>1937</v>
      </c>
      <c r="J184" s="6" t="s">
        <v>952</v>
      </c>
      <c r="K184" s="6" t="s">
        <v>953</v>
      </c>
      <c r="L184" s="6" t="s">
        <v>954</v>
      </c>
      <c r="M184" s="6" t="s">
        <v>267</v>
      </c>
      <c r="P184" s="6" t="s">
        <v>956</v>
      </c>
      <c r="Q184" t="str">
        <f>IF(LEN(P184)&gt;0,P184,"")</f>
        <v>Прибалхашье, Копальский район</v>
      </c>
      <c r="R184" s="84">
        <v>45.758122</v>
      </c>
      <c r="S184" s="84">
        <v>75.435495000000003</v>
      </c>
      <c r="T184" s="6" t="s">
        <v>957</v>
      </c>
      <c r="U184" s="6" t="s">
        <v>958</v>
      </c>
      <c r="V184" s="6" t="s">
        <v>106</v>
      </c>
      <c r="X184" s="6">
        <v>50000</v>
      </c>
      <c r="Y184" s="6">
        <v>1913</v>
      </c>
      <c r="Z184" s="6">
        <v>5</v>
      </c>
      <c r="AF184" s="6" t="s">
        <v>948</v>
      </c>
      <c r="AH184" s="6" t="s">
        <v>48</v>
      </c>
      <c r="AI184" s="6" t="s">
        <v>63</v>
      </c>
      <c r="AJ184" s="6" t="s">
        <v>64</v>
      </c>
      <c r="AK184" s="6" t="b">
        <v>1</v>
      </c>
      <c r="AL184" s="6" t="b">
        <v>0</v>
      </c>
      <c r="AO184" s="49" t="s">
        <v>4952</v>
      </c>
      <c r="AP184" s="73"/>
      <c r="AQ184" s="49" t="s">
        <v>4951</v>
      </c>
      <c r="AR184" s="76" t="s">
        <v>5011</v>
      </c>
      <c r="AS184" s="73" t="s">
        <v>5012</v>
      </c>
      <c r="AT184" s="73">
        <f t="shared" si="28"/>
        <v>1</v>
      </c>
      <c r="AU184" s="112" t="s">
        <v>5384</v>
      </c>
      <c r="AV184" s="44" t="s">
        <v>5380</v>
      </c>
      <c r="AW184" t="s">
        <v>5014</v>
      </c>
      <c r="AX184" s="73"/>
      <c r="AY184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4" s="49" t="s">
        <v>4903</v>
      </c>
      <c r="BA184" s="44" t="str">
        <f>Y184&amp;"-"&amp;IF(Z184&lt;10,"0"&amp;Z184,Z184)</f>
        <v>1913-05</v>
      </c>
      <c r="BB184" s="44" t="str">
        <f>Y184&amp;IF(Z184&lt;&gt;0,"-"&amp;Z184,"")&amp;IF(AA184&lt;&gt;0,"-"&amp;AA184,"")&amp;IF(AB184&lt;&gt;0,"/"&amp;AB184,"")&amp;IF(AC184&lt;&gt;0,"-"&amp;AC184,"")&amp;IF(AD184&lt;&gt;0,"-"&amp;AD184,"")</f>
        <v>1913-5</v>
      </c>
      <c r="BC184" s="44"/>
      <c r="BD184" s="44"/>
      <c r="BE184" s="44"/>
      <c r="BF184" s="49" t="s">
        <v>4882</v>
      </c>
      <c r="BG184" t="s">
        <v>4893</v>
      </c>
      <c r="BH184" s="40" t="s">
        <v>5050</v>
      </c>
      <c r="BI184" t="s">
        <v>39</v>
      </c>
      <c r="BJ184" t="str">
        <f>P184</f>
        <v>Прибалхашье, Копальский район</v>
      </c>
      <c r="BK184" t="str">
        <f>T184&amp;" N; "&amp;U184&amp;" E"</f>
        <v>45.758122 N; 75.435495 E</v>
      </c>
      <c r="BL184" t="s">
        <v>957</v>
      </c>
      <c r="BM184" s="85" t="s">
        <v>958</v>
      </c>
      <c r="BN184" t="s">
        <v>4895</v>
      </c>
      <c r="BO184">
        <f>X184</f>
        <v>50000</v>
      </c>
      <c r="BP184" t="str">
        <f>IF(V184="original",H184,IF(V184="volunteer",C184,"Nekhaeva A.A."))</f>
        <v>Kim L.V.</v>
      </c>
      <c r="BQ184" t="str">
        <f>IF(V184="original",I184,IF(V184="volunteer",YEAR(A184)&amp;"-"&amp;IF(MONTH(A184)&lt;10,"0"&amp;MONTH(A184),MONTH(A184))&amp;"-"&amp;IF(DAY(A184)&lt;10,"0"&amp;DAY(A184),DAY(A184)),"__2025-05-15"))</f>
        <v>2025-05-01</v>
      </c>
      <c r="BR184"/>
      <c r="BS184"/>
      <c r="BT184" s="49" t="s">
        <v>4766</v>
      </c>
      <c r="BU184" t="s">
        <v>3631</v>
      </c>
      <c r="BV184" t="s">
        <v>3632</v>
      </c>
      <c r="BW184" t="s">
        <v>3633</v>
      </c>
      <c r="BX184" t="s">
        <v>3634</v>
      </c>
      <c r="BY184" s="44" t="s">
        <v>48</v>
      </c>
      <c r="BZ184" t="s">
        <v>63</v>
      </c>
      <c r="CA184" t="s">
        <v>3636</v>
      </c>
      <c r="CB184" s="44" t="s">
        <v>3636</v>
      </c>
      <c r="CC184" t="s">
        <v>4821</v>
      </c>
      <c r="CD184" t="s">
        <v>3636</v>
      </c>
      <c r="CE184" t="s">
        <v>3637</v>
      </c>
      <c r="CF184" t="s">
        <v>3630</v>
      </c>
      <c r="CG184"/>
      <c r="CH184" t="str">
        <f>H184</f>
        <v>Спасский С.А., Шнитников В.Н.</v>
      </c>
      <c r="CI184">
        <f>I184</f>
        <v>1937</v>
      </c>
      <c r="CJ184"/>
    </row>
    <row r="185" spans="1:88" s="6" customFormat="1" x14ac:dyDescent="0.45">
      <c r="A185" s="5">
        <v>45778.842800925922</v>
      </c>
      <c r="B185" s="6">
        <v>412819044</v>
      </c>
      <c r="C185" s="6" t="s">
        <v>4897</v>
      </c>
      <c r="D185" s="6">
        <v>3</v>
      </c>
      <c r="E185" s="4" t="s">
        <v>846</v>
      </c>
      <c r="G185" s="6">
        <v>2590</v>
      </c>
      <c r="H185" s="44" t="s">
        <v>951</v>
      </c>
      <c r="I185" s="6">
        <v>1937</v>
      </c>
      <c r="J185" s="6" t="s">
        <v>952</v>
      </c>
      <c r="K185" s="6" t="s">
        <v>953</v>
      </c>
      <c r="L185" s="6" t="s">
        <v>954</v>
      </c>
      <c r="M185" s="6" t="s">
        <v>267</v>
      </c>
      <c r="P185" s="6" t="s">
        <v>947</v>
      </c>
      <c r="Q185" t="str">
        <f t="shared" si="27"/>
        <v>Алма-Ата и окрестности</v>
      </c>
      <c r="R185" s="84">
        <v>43.289437</v>
      </c>
      <c r="S185" s="84">
        <v>76.994337999999999</v>
      </c>
      <c r="T185" s="6" t="s">
        <v>765</v>
      </c>
      <c r="U185" s="6" t="s">
        <v>766</v>
      </c>
      <c r="V185" s="6" t="s">
        <v>106</v>
      </c>
      <c r="X185" s="6">
        <v>6000</v>
      </c>
      <c r="Y185" s="6">
        <v>1922</v>
      </c>
      <c r="AF185" s="6" t="s">
        <v>948</v>
      </c>
      <c r="AH185" s="6" t="s">
        <v>48</v>
      </c>
      <c r="AI185" s="6" t="s">
        <v>961</v>
      </c>
      <c r="AJ185" s="6" t="s">
        <v>962</v>
      </c>
      <c r="AK185" s="6" t="b">
        <v>1</v>
      </c>
      <c r="AL185" s="6" t="b">
        <v>0</v>
      </c>
      <c r="AO185" s="49" t="s">
        <v>4952</v>
      </c>
      <c r="AP185" s="73"/>
      <c r="AQ185" s="49" t="s">
        <v>4951</v>
      </c>
      <c r="AR185" s="76" t="s">
        <v>5011</v>
      </c>
      <c r="AS185" s="73" t="s">
        <v>5012</v>
      </c>
      <c r="AT185" s="73">
        <f t="shared" si="28"/>
        <v>3</v>
      </c>
      <c r="AU185" s="112" t="s">
        <v>5384</v>
      </c>
      <c r="AV185" s="44" t="s">
        <v>5380</v>
      </c>
      <c r="AW185" t="s">
        <v>5014</v>
      </c>
      <c r="AX185" s="73"/>
      <c r="AY185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5" s="49" t="s">
        <v>4903</v>
      </c>
      <c r="BA185" s="44">
        <f>Y185</f>
        <v>1922</v>
      </c>
      <c r="BB185" s="44" t="str">
        <f>Y185&amp;IF(Z185&lt;&gt;0,"-"&amp;Z185,"")&amp;IF(AA185&lt;&gt;0,"-"&amp;AA185,"")&amp;IF(AB185&lt;&gt;0,"/"&amp;AB185,"")&amp;IF(AC185&lt;&gt;0,"-"&amp;AC185,"")&amp;IF(AD185&lt;&gt;0,"-"&amp;AD185,"")</f>
        <v>1922</v>
      </c>
      <c r="BC185" s="44"/>
      <c r="BD185" s="44"/>
      <c r="BE185" s="44"/>
      <c r="BF185" s="49" t="s">
        <v>4882</v>
      </c>
      <c r="BG185" t="s">
        <v>4893</v>
      </c>
      <c r="BH185" s="40" t="s">
        <v>5050</v>
      </c>
      <c r="BI185" t="s">
        <v>39</v>
      </c>
      <c r="BJ185" t="str">
        <f t="shared" si="37"/>
        <v>Алма-Ата и окрестности</v>
      </c>
      <c r="BK185" t="str">
        <f>T185&amp;" N; "&amp;U185&amp;" E"</f>
        <v>43.289437 N; 76.994338 E</v>
      </c>
      <c r="BL185" t="s">
        <v>765</v>
      </c>
      <c r="BM185" s="85" t="s">
        <v>766</v>
      </c>
      <c r="BN185" t="s">
        <v>4895</v>
      </c>
      <c r="BO185">
        <f t="shared" si="33"/>
        <v>6000</v>
      </c>
      <c r="BP185" t="str">
        <f>IF(V185="original",H185,IF(V185="volunteer",C185,"Nekhaeva A.A."))</f>
        <v>Kim L.V.</v>
      </c>
      <c r="BQ185" t="str">
        <f>IF(V185="original",I185,IF(V185="volunteer",YEAR(A185)&amp;"-"&amp;IF(MONTH(A185)&lt;10,"0"&amp;MONTH(A185),MONTH(A185))&amp;"-"&amp;IF(DAY(A185)&lt;10,"0"&amp;DAY(A185),DAY(A185)),"__2025-05-15"))</f>
        <v>2025-05-01</v>
      </c>
      <c r="BR185"/>
      <c r="BS185"/>
      <c r="BT185" s="49" t="s">
        <v>4766</v>
      </c>
      <c r="BU185" t="s">
        <v>3631</v>
      </c>
      <c r="BV185" t="s">
        <v>3632</v>
      </c>
      <c r="BW185" t="s">
        <v>3633</v>
      </c>
      <c r="BX185" t="s">
        <v>3634</v>
      </c>
      <c r="BY185" s="44" t="s">
        <v>48</v>
      </c>
      <c r="BZ185" t="s">
        <v>961</v>
      </c>
      <c r="CA185" t="s">
        <v>3853</v>
      </c>
      <c r="CB185" s="44" t="s">
        <v>3853</v>
      </c>
      <c r="CC185" t="s">
        <v>4859</v>
      </c>
      <c r="CD185" t="s">
        <v>3853</v>
      </c>
      <c r="CE185" t="s">
        <v>3854</v>
      </c>
      <c r="CF185" t="s">
        <v>3630</v>
      </c>
      <c r="CG185"/>
      <c r="CH185" t="str">
        <f>H185</f>
        <v>Спасский С.А., Шнитников В.Н.</v>
      </c>
      <c r="CI185">
        <f t="shared" si="26"/>
        <v>1937</v>
      </c>
      <c r="CJ185"/>
    </row>
    <row r="186" spans="1:88" s="6" customFormat="1" x14ac:dyDescent="0.45">
      <c r="A186" s="5">
        <v>45778.841956018507</v>
      </c>
      <c r="B186" s="6">
        <v>412819044</v>
      </c>
      <c r="C186" s="6" t="s">
        <v>4897</v>
      </c>
      <c r="D186" s="6">
        <v>1</v>
      </c>
      <c r="E186" s="4" t="s">
        <v>65</v>
      </c>
      <c r="G186" s="6">
        <v>2590</v>
      </c>
      <c r="H186" s="44" t="s">
        <v>951</v>
      </c>
      <c r="I186" s="6">
        <v>1937</v>
      </c>
      <c r="J186" s="6" t="s">
        <v>952</v>
      </c>
      <c r="K186" s="6" t="s">
        <v>953</v>
      </c>
      <c r="L186" s="6" t="s">
        <v>954</v>
      </c>
      <c r="M186" s="6" t="s">
        <v>267</v>
      </c>
      <c r="Q186" t="str">
        <f t="shared" si="27"/>
        <v/>
      </c>
      <c r="R186" s="84"/>
      <c r="S186" s="84"/>
      <c r="V186" s="6" t="s">
        <v>119</v>
      </c>
      <c r="X186" s="6">
        <v>10000</v>
      </c>
      <c r="Y186" s="6">
        <v>1907</v>
      </c>
      <c r="Z186" s="6">
        <v>8</v>
      </c>
      <c r="AA186" s="6">
        <v>9</v>
      </c>
      <c r="AE186" s="6" t="s">
        <v>963</v>
      </c>
      <c r="AF186" s="6" t="s">
        <v>948</v>
      </c>
      <c r="AI186" s="6" t="s">
        <v>964</v>
      </c>
      <c r="AJ186" s="6" t="s">
        <v>965</v>
      </c>
      <c r="AK186" s="6" t="b">
        <v>1</v>
      </c>
      <c r="AL186" s="6" t="b">
        <v>0</v>
      </c>
      <c r="AO186" s="49" t="s">
        <v>4952</v>
      </c>
      <c r="AP186" s="73"/>
      <c r="AQ186" s="49" t="s">
        <v>4951</v>
      </c>
      <c r="AR186" s="76" t="s">
        <v>5011</v>
      </c>
      <c r="AS186" s="73" t="s">
        <v>5012</v>
      </c>
      <c r="AT186" s="73">
        <f t="shared" si="28"/>
        <v>1</v>
      </c>
      <c r="AU186" s="112" t="s">
        <v>5384</v>
      </c>
      <c r="AV186" s="44" t="s">
        <v>5380</v>
      </c>
      <c r="AW186" t="s">
        <v>5014</v>
      </c>
      <c r="AX186" s="73"/>
      <c r="AY186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6" s="49" t="s">
        <v>4903</v>
      </c>
      <c r="BA186" s="58" t="str">
        <f>Y186&amp;"-"&amp;IF(Z186&lt;10,"0"&amp;Z186,Z186)&amp;"-"&amp;IF(AA186&lt;10,"0"&amp;AA186,AA186)</f>
        <v>1907-08-09</v>
      </c>
      <c r="BB186" s="44" t="str">
        <f>Y186&amp;IF(Z186&lt;&gt;0,"-"&amp;Z186,"")&amp;IF(AA186&lt;&gt;0,"-"&amp;AA186,"")&amp;IF(AB186&lt;&gt;0,"/"&amp;AB186,"")&amp;IF(AC186&lt;&gt;0,"-"&amp;AC186,"")&amp;IF(AD186&lt;&gt;0,"-"&amp;AD186,"")</f>
        <v>1907-8-9</v>
      </c>
      <c r="BC186" s="44" t="str">
        <f>AE186</f>
        <v>под камнями</v>
      </c>
      <c r="BD186" s="44"/>
      <c r="BE186" s="44"/>
      <c r="BF186" s="49" t="s">
        <v>4882</v>
      </c>
      <c r="BG186" t="s">
        <v>4893</v>
      </c>
      <c r="BH186" s="40" t="s">
        <v>5050</v>
      </c>
      <c r="BI186" t="s">
        <v>39</v>
      </c>
      <c r="BJ186"/>
      <c r="BK186"/>
      <c r="BL186"/>
      <c r="BM186" s="85"/>
      <c r="BN186"/>
      <c r="BO186">
        <f t="shared" si="33"/>
        <v>10000</v>
      </c>
      <c r="BP186" t="str">
        <f>IF(V186="original",H186,IF(V186="volunteer",C186,"Nekhaeva A.A."))</f>
        <v>Nekhaeva A.A.</v>
      </c>
      <c r="BQ186" t="str">
        <f>IF(V186="original",I186,IF(V186="volunteer",YEAR(A186)&amp;"-"&amp;IF(MONTH(A186)&lt;10,"0"&amp;MONTH(A186),MONTH(A186))&amp;"-"&amp;IF(DAY(A186)&lt;10,"0"&amp;DAY(A186),DAY(A186)),"__2025-05-15"))</f>
        <v>__2025-05-15</v>
      </c>
      <c r="BR186"/>
      <c r="BS186"/>
      <c r="BT186" s="49" t="s">
        <v>4766</v>
      </c>
      <c r="BU186" t="s">
        <v>3631</v>
      </c>
      <c r="BV186" t="s">
        <v>3632</v>
      </c>
      <c r="BW186" t="s">
        <v>3633</v>
      </c>
      <c r="BX186" t="s">
        <v>3634</v>
      </c>
      <c r="BY186" s="44" t="s">
        <v>48</v>
      </c>
      <c r="BZ186" t="s">
        <v>964</v>
      </c>
      <c r="CA186" t="s">
        <v>3857</v>
      </c>
      <c r="CB186" s="44" t="s">
        <v>3857</v>
      </c>
      <c r="CC186" t="s">
        <v>4842</v>
      </c>
      <c r="CD186" t="s">
        <v>3855</v>
      </c>
      <c r="CE186" t="s">
        <v>3856</v>
      </c>
      <c r="CF186" t="s">
        <v>3630</v>
      </c>
      <c r="CG186"/>
      <c r="CH186" t="str">
        <f>H186</f>
        <v>Спасский С.А., Шнитников В.Н.</v>
      </c>
      <c r="CI186">
        <f t="shared" si="26"/>
        <v>1937</v>
      </c>
      <c r="CJ186"/>
    </row>
    <row r="187" spans="1:88" s="6" customFormat="1" x14ac:dyDescent="0.45">
      <c r="A187" s="5">
        <v>45778.841111111113</v>
      </c>
      <c r="B187" s="6">
        <v>412819044</v>
      </c>
      <c r="C187" s="6" t="s">
        <v>4897</v>
      </c>
      <c r="D187" s="6">
        <v>1</v>
      </c>
      <c r="E187" s="4" t="s">
        <v>51</v>
      </c>
      <c r="G187" s="6">
        <v>2590</v>
      </c>
      <c r="H187" s="44" t="s">
        <v>951</v>
      </c>
      <c r="I187" s="6">
        <v>1937</v>
      </c>
      <c r="J187" s="6" t="s">
        <v>952</v>
      </c>
      <c r="K187" s="6" t="s">
        <v>953</v>
      </c>
      <c r="L187" s="6" t="s">
        <v>954</v>
      </c>
      <c r="M187" s="6" t="s">
        <v>267</v>
      </c>
      <c r="P187" s="6" t="s">
        <v>966</v>
      </c>
      <c r="Q187" t="str">
        <f t="shared" si="27"/>
        <v>между выселком Илийским и Чингильдами</v>
      </c>
      <c r="R187" s="84">
        <v>43.991621000000002</v>
      </c>
      <c r="S187" s="84">
        <v>77.225789000000006</v>
      </c>
      <c r="T187" s="6" t="s">
        <v>967</v>
      </c>
      <c r="U187" s="6" t="s">
        <v>968</v>
      </c>
      <c r="V187" s="6" t="s">
        <v>106</v>
      </c>
      <c r="X187" s="6">
        <v>10000</v>
      </c>
      <c r="Y187" s="6">
        <v>1937</v>
      </c>
      <c r="AF187" s="6" t="s">
        <v>948</v>
      </c>
      <c r="AG187" s="62" t="s">
        <v>969</v>
      </c>
      <c r="AI187" s="6" t="s">
        <v>970</v>
      </c>
      <c r="AJ187" s="6" t="s">
        <v>971</v>
      </c>
      <c r="AK187" s="6" t="b">
        <v>1</v>
      </c>
      <c r="AL187" s="6" t="b">
        <v>0</v>
      </c>
      <c r="AO187" s="49" t="s">
        <v>4952</v>
      </c>
      <c r="AP187" s="73"/>
      <c r="AQ187" s="49" t="s">
        <v>4951</v>
      </c>
      <c r="AR187" s="76" t="s">
        <v>5011</v>
      </c>
      <c r="AS187" s="73" t="s">
        <v>5012</v>
      </c>
      <c r="AT187" s="73">
        <f t="shared" si="28"/>
        <v>1</v>
      </c>
      <c r="AU187" s="112" t="s">
        <v>5383</v>
      </c>
      <c r="AV187" s="44" t="s">
        <v>5380</v>
      </c>
      <c r="AW187" t="s">
        <v>5014</v>
      </c>
      <c r="AX187" s="73"/>
      <c r="AY187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7" s="49" t="s">
        <v>4903</v>
      </c>
      <c r="BA187" s="44">
        <f>Y187</f>
        <v>1937</v>
      </c>
      <c r="BB187" s="44" t="str">
        <f>Y187&amp;IF(Z187&lt;&gt;0,"-"&amp;Z187,"")&amp;IF(AA187&lt;&gt;0,"-"&amp;AA187,"")&amp;IF(AB187&lt;&gt;0,"/"&amp;AB187,"")&amp;IF(AC187&lt;&gt;0,"-"&amp;AC187,"")&amp;IF(AD187&lt;&gt;0,"-"&amp;AD187,"")</f>
        <v>1937</v>
      </c>
      <c r="BC187" s="44"/>
      <c r="BD187" s="44"/>
      <c r="BE187" s="44"/>
      <c r="BF187" s="49" t="s">
        <v>4882</v>
      </c>
      <c r="BG187" t="s">
        <v>4893</v>
      </c>
      <c r="BH187" s="40" t="s">
        <v>5050</v>
      </c>
      <c r="BI187" t="s">
        <v>39</v>
      </c>
      <c r="BJ187" t="str">
        <f t="shared" ref="BJ187:BJ225" si="38">P187</f>
        <v>между выселком Илийским и Чингильдами</v>
      </c>
      <c r="BK187" t="str">
        <f>T187&amp;" N; "&amp;U187&amp;" E"</f>
        <v>43.991621 N; 77.225789 E</v>
      </c>
      <c r="BL187" t="s">
        <v>967</v>
      </c>
      <c r="BM187" s="85" t="s">
        <v>968</v>
      </c>
      <c r="BN187" t="s">
        <v>4895</v>
      </c>
      <c r="BO187">
        <f t="shared" si="33"/>
        <v>10000</v>
      </c>
      <c r="BP187" t="str">
        <f>IF(V187="original",H187,IF(V187="volunteer",C187,"Nekhaeva A.A."))</f>
        <v>Kim L.V.</v>
      </c>
      <c r="BQ187" t="str">
        <f>IF(V187="original",I187,IF(V187="volunteer",YEAR(A187)&amp;"-"&amp;IF(MONTH(A187)&lt;10,"0"&amp;MONTH(A187),MONTH(A187))&amp;"-"&amp;IF(DAY(A187)&lt;10,"0"&amp;DAY(A187),DAY(A187)),"__2025-05-15"))</f>
        <v>2025-05-01</v>
      </c>
      <c r="BR187"/>
      <c r="BS187"/>
      <c r="BT187" s="49" t="s">
        <v>4766</v>
      </c>
      <c r="BU187" t="s">
        <v>3631</v>
      </c>
      <c r="BV187" t="s">
        <v>3632</v>
      </c>
      <c r="BW187" t="s">
        <v>3633</v>
      </c>
      <c r="BX187" t="s">
        <v>3634</v>
      </c>
      <c r="BY187" s="44" t="s">
        <v>48</v>
      </c>
      <c r="BZ187" t="s">
        <v>970</v>
      </c>
      <c r="CA187" t="s">
        <v>3861</v>
      </c>
      <c r="CB187" s="44" t="s">
        <v>3861</v>
      </c>
      <c r="CC187" t="s">
        <v>4796</v>
      </c>
      <c r="CD187" t="s">
        <v>3859</v>
      </c>
      <c r="CE187" t="s">
        <v>3860</v>
      </c>
      <c r="CF187" t="s">
        <v>3630</v>
      </c>
      <c r="CG187"/>
      <c r="CH187" t="str">
        <f>H187</f>
        <v>Спасский С.А., Шнитников В.Н.</v>
      </c>
      <c r="CI187">
        <f t="shared" si="26"/>
        <v>1937</v>
      </c>
      <c r="CJ187"/>
    </row>
    <row r="188" spans="1:88" s="6" customFormat="1" x14ac:dyDescent="0.45">
      <c r="A188" s="5">
        <v>45778.840439814812</v>
      </c>
      <c r="B188" s="6">
        <v>412819044</v>
      </c>
      <c r="C188" s="6" t="s">
        <v>4897</v>
      </c>
      <c r="D188" s="6">
        <v>1</v>
      </c>
      <c r="E188" s="4" t="s">
        <v>51</v>
      </c>
      <c r="G188" s="6">
        <v>2590</v>
      </c>
      <c r="H188" s="44" t="s">
        <v>951</v>
      </c>
      <c r="I188" s="6">
        <v>1937</v>
      </c>
      <c r="J188" s="6" t="s">
        <v>952</v>
      </c>
      <c r="K188" s="6" t="s">
        <v>953</v>
      </c>
      <c r="L188" s="6" t="s">
        <v>954</v>
      </c>
      <c r="M188" s="6" t="s">
        <v>267</v>
      </c>
      <c r="P188" s="6" t="s">
        <v>966</v>
      </c>
      <c r="Q188" t="str">
        <f t="shared" si="27"/>
        <v>между выселком Илийским и Чингильдами</v>
      </c>
      <c r="R188" s="84">
        <v>43.991621000000002</v>
      </c>
      <c r="S188" s="84">
        <v>77.225789000000006</v>
      </c>
      <c r="T188" s="6" t="s">
        <v>967</v>
      </c>
      <c r="U188" s="6" t="s">
        <v>968</v>
      </c>
      <c r="V188" s="6" t="s">
        <v>106</v>
      </c>
      <c r="X188" s="6">
        <v>10000</v>
      </c>
      <c r="Y188" s="6">
        <v>1913</v>
      </c>
      <c r="Z188" s="6">
        <v>5</v>
      </c>
      <c r="AA188" s="6">
        <v>1</v>
      </c>
      <c r="AB188" s="6">
        <v>1913</v>
      </c>
      <c r="AC188" s="6">
        <v>5</v>
      </c>
      <c r="AD188" s="6">
        <v>5</v>
      </c>
      <c r="AF188" s="6" t="s">
        <v>948</v>
      </c>
      <c r="AI188" s="6" t="s">
        <v>970</v>
      </c>
      <c r="AJ188" s="6" t="s">
        <v>971</v>
      </c>
      <c r="AK188" s="6" t="b">
        <v>1</v>
      </c>
      <c r="AL188" s="6" t="b">
        <v>0</v>
      </c>
      <c r="AO188" s="49" t="s">
        <v>4952</v>
      </c>
      <c r="AP188" s="73"/>
      <c r="AQ188" s="49" t="s">
        <v>4951</v>
      </c>
      <c r="AR188" s="76" t="s">
        <v>5011</v>
      </c>
      <c r="AS188" s="73" t="s">
        <v>5012</v>
      </c>
      <c r="AT188" s="73">
        <f t="shared" si="28"/>
        <v>1</v>
      </c>
      <c r="AU188" s="112" t="s">
        <v>5383</v>
      </c>
      <c r="AV188" s="44" t="s">
        <v>5380</v>
      </c>
      <c r="AW188" t="s">
        <v>5014</v>
      </c>
      <c r="AX188" s="73"/>
      <c r="AY188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8" s="49" t="s">
        <v>4903</v>
      </c>
      <c r="BA188" s="58" t="str">
        <f>Y188&amp;"-"&amp;IF(Z188&lt;10,"0"&amp;Z188,Z188)&amp;"-"&amp;IF(AA188&lt;10,"0"&amp;AA188,AA188)&amp;"/"&amp;IF(AD188&lt;10,"0"&amp;AD188,AD188)</f>
        <v>1913-05-01/05</v>
      </c>
      <c r="BB188" s="44" t="str">
        <f>Y188&amp;IF(Z188&lt;&gt;0,"-"&amp;Z188,"")&amp;IF(AA188&lt;&gt;0,"-"&amp;AA188,"")&amp;IF(AB188&lt;&gt;0,"/"&amp;AB188,"")&amp;IF(AC188&lt;&gt;0,"-"&amp;AC188,"")&amp;IF(AD188&lt;&gt;0,"-"&amp;AD188,"")</f>
        <v>1913-5-1/1913-5-5</v>
      </c>
      <c r="BC188" s="44"/>
      <c r="BD188" s="44"/>
      <c r="BE188" s="44"/>
      <c r="BF188" s="49" t="s">
        <v>4882</v>
      </c>
      <c r="BG188" t="s">
        <v>4893</v>
      </c>
      <c r="BH188" s="40" t="s">
        <v>5050</v>
      </c>
      <c r="BI188" t="s">
        <v>39</v>
      </c>
      <c r="BJ188" t="str">
        <f t="shared" si="38"/>
        <v>между выселком Илийским и Чингильдами</v>
      </c>
      <c r="BK188" t="str">
        <f>T188&amp;" N; "&amp;U188&amp;" E"</f>
        <v>43.991621 N; 77.225789 E</v>
      </c>
      <c r="BL188" t="s">
        <v>967</v>
      </c>
      <c r="BM188" s="85" t="s">
        <v>968</v>
      </c>
      <c r="BN188" t="s">
        <v>4895</v>
      </c>
      <c r="BO188">
        <f t="shared" si="33"/>
        <v>10000</v>
      </c>
      <c r="BP188" t="str">
        <f>IF(V188="original",H188,IF(V188="volunteer",C188,"Nekhaeva A.A."))</f>
        <v>Kim L.V.</v>
      </c>
      <c r="BQ188" t="str">
        <f>IF(V188="original",I188,IF(V188="volunteer",YEAR(A188)&amp;"-"&amp;IF(MONTH(A188)&lt;10,"0"&amp;MONTH(A188),MONTH(A188))&amp;"-"&amp;IF(DAY(A188)&lt;10,"0"&amp;DAY(A188),DAY(A188)),"__2025-05-15"))</f>
        <v>2025-05-01</v>
      </c>
      <c r="BR188"/>
      <c r="BS188"/>
      <c r="BT188" s="49" t="s">
        <v>4766</v>
      </c>
      <c r="BU188" t="s">
        <v>3631</v>
      </c>
      <c r="BV188" t="s">
        <v>3632</v>
      </c>
      <c r="BW188" t="s">
        <v>3633</v>
      </c>
      <c r="BX188" t="s">
        <v>3634</v>
      </c>
      <c r="BY188" s="44" t="s">
        <v>48</v>
      </c>
      <c r="BZ188" t="s">
        <v>970</v>
      </c>
      <c r="CA188" t="s">
        <v>3861</v>
      </c>
      <c r="CB188" s="44" t="s">
        <v>3861</v>
      </c>
      <c r="CC188" t="s">
        <v>4796</v>
      </c>
      <c r="CD188" t="s">
        <v>3859</v>
      </c>
      <c r="CE188" t="s">
        <v>3860</v>
      </c>
      <c r="CF188" t="s">
        <v>3630</v>
      </c>
      <c r="CG188"/>
      <c r="CH188" t="str">
        <f>H188</f>
        <v>Спасский С.А., Шнитников В.Н.</v>
      </c>
      <c r="CI188">
        <f t="shared" si="26"/>
        <v>1937</v>
      </c>
      <c r="CJ188"/>
    </row>
    <row r="189" spans="1:88" s="6" customFormat="1" x14ac:dyDescent="0.45">
      <c r="A189" s="5">
        <v>45778.839733796303</v>
      </c>
      <c r="B189" s="6">
        <v>412819044</v>
      </c>
      <c r="C189" s="6" t="s">
        <v>4897</v>
      </c>
      <c r="D189" s="6">
        <v>1</v>
      </c>
      <c r="E189" s="4" t="s">
        <v>65</v>
      </c>
      <c r="G189" s="6">
        <v>2590</v>
      </c>
      <c r="H189" s="44" t="s">
        <v>951</v>
      </c>
      <c r="I189" s="6">
        <v>1937</v>
      </c>
      <c r="J189" s="6" t="s">
        <v>952</v>
      </c>
      <c r="K189" s="6" t="s">
        <v>953</v>
      </c>
      <c r="L189" s="6" t="s">
        <v>954</v>
      </c>
      <c r="M189" s="6" t="s">
        <v>267</v>
      </c>
      <c r="P189" s="6" t="s">
        <v>972</v>
      </c>
      <c r="Q189" t="str">
        <f t="shared" si="27"/>
        <v>Алма-Ата</v>
      </c>
      <c r="R189" s="84">
        <v>43.289437</v>
      </c>
      <c r="S189" s="84">
        <v>76.994337999999999</v>
      </c>
      <c r="T189" s="6" t="s">
        <v>765</v>
      </c>
      <c r="U189" s="6" t="s">
        <v>766</v>
      </c>
      <c r="V189" s="6" t="s">
        <v>106</v>
      </c>
      <c r="X189" s="6">
        <v>4000</v>
      </c>
      <c r="Y189" s="6">
        <v>1921</v>
      </c>
      <c r="Z189" s="6">
        <v>4</v>
      </c>
      <c r="AA189" s="6">
        <v>20</v>
      </c>
      <c r="AB189" s="6">
        <v>1921</v>
      </c>
      <c r="AC189" s="6">
        <v>4</v>
      </c>
      <c r="AD189" s="6">
        <v>30</v>
      </c>
      <c r="AF189" s="6" t="s">
        <v>948</v>
      </c>
      <c r="AI189" s="6" t="s">
        <v>970</v>
      </c>
      <c r="AJ189" s="6" t="s">
        <v>971</v>
      </c>
      <c r="AK189" s="6" t="b">
        <v>1</v>
      </c>
      <c r="AL189" s="6" t="b">
        <v>0</v>
      </c>
      <c r="AO189" s="49" t="s">
        <v>4952</v>
      </c>
      <c r="AP189" s="73"/>
      <c r="AQ189" s="49" t="s">
        <v>4951</v>
      </c>
      <c r="AR189" s="76" t="s">
        <v>5011</v>
      </c>
      <c r="AS189" s="73" t="s">
        <v>5012</v>
      </c>
      <c r="AT189" s="73">
        <f t="shared" si="28"/>
        <v>1</v>
      </c>
      <c r="AU189" s="112" t="s">
        <v>5384</v>
      </c>
      <c r="AV189" s="44" t="s">
        <v>5380</v>
      </c>
      <c r="AW189" t="s">
        <v>5014</v>
      </c>
      <c r="AX189" s="73"/>
      <c r="AY189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89" s="49" t="s">
        <v>4903</v>
      </c>
      <c r="BA189" s="58" t="str">
        <f>Y189&amp;"-"&amp;IF(Z189&lt;10,"0"&amp;Z189,Z189)&amp;"-"&amp;IF(AA189&lt;10,"0"&amp;AA189,AA189)&amp;"/"&amp;IF(AD189&lt;10,"0"&amp;AD189,AD189)</f>
        <v>1921-04-20/30</v>
      </c>
      <c r="BB189" s="44" t="str">
        <f>Y189&amp;IF(Z189&lt;&gt;0,"-"&amp;Z189,"")&amp;IF(AA189&lt;&gt;0,"-"&amp;AA189,"")&amp;IF(AB189&lt;&gt;0,"/"&amp;AB189,"")&amp;IF(AC189&lt;&gt;0,"-"&amp;AC189,"")&amp;IF(AD189&lt;&gt;0,"-"&amp;AD189,"")</f>
        <v>1921-4-20/1921-4-30</v>
      </c>
      <c r="BC189" s="44"/>
      <c r="BD189" s="44"/>
      <c r="BE189" s="44"/>
      <c r="BF189" s="49" t="s">
        <v>4882</v>
      </c>
      <c r="BG189" t="s">
        <v>4893</v>
      </c>
      <c r="BH189" s="40" t="s">
        <v>5050</v>
      </c>
      <c r="BI189" t="s">
        <v>39</v>
      </c>
      <c r="BJ189" t="str">
        <f t="shared" si="38"/>
        <v>Алма-Ата</v>
      </c>
      <c r="BK189" t="str">
        <f>T189&amp;" N; "&amp;U189&amp;" E"</f>
        <v>43.289437 N; 76.994338 E</v>
      </c>
      <c r="BL189" t="s">
        <v>765</v>
      </c>
      <c r="BM189" s="85" t="s">
        <v>766</v>
      </c>
      <c r="BN189" t="s">
        <v>4895</v>
      </c>
      <c r="BO189">
        <f t="shared" si="33"/>
        <v>4000</v>
      </c>
      <c r="BP189" t="str">
        <f>IF(V189="original",H189,IF(V189="volunteer",C189,"Nekhaeva A.A."))</f>
        <v>Kim L.V.</v>
      </c>
      <c r="BQ189" t="str">
        <f>IF(V189="original",I189,IF(V189="volunteer",YEAR(A189)&amp;"-"&amp;IF(MONTH(A189)&lt;10,"0"&amp;MONTH(A189),MONTH(A189))&amp;"-"&amp;IF(DAY(A189)&lt;10,"0"&amp;DAY(A189),DAY(A189)),"__2025-05-15"))</f>
        <v>2025-05-01</v>
      </c>
      <c r="BR189"/>
      <c r="BS189"/>
      <c r="BT189" s="49" t="s">
        <v>4766</v>
      </c>
      <c r="BU189" t="s">
        <v>3631</v>
      </c>
      <c r="BV189" t="s">
        <v>3632</v>
      </c>
      <c r="BW189" t="s">
        <v>3633</v>
      </c>
      <c r="BX189" t="s">
        <v>3634</v>
      </c>
      <c r="BY189" s="44" t="s">
        <v>48</v>
      </c>
      <c r="BZ189" t="s">
        <v>970</v>
      </c>
      <c r="CA189" t="s">
        <v>3861</v>
      </c>
      <c r="CB189" s="44" t="s">
        <v>3861</v>
      </c>
      <c r="CC189" t="s">
        <v>4796</v>
      </c>
      <c r="CD189" t="s">
        <v>3859</v>
      </c>
      <c r="CE189" t="s">
        <v>3860</v>
      </c>
      <c r="CF189" t="s">
        <v>3630</v>
      </c>
      <c r="CG189"/>
      <c r="CH189" t="str">
        <f>H189</f>
        <v>Спасский С.А., Шнитников В.Н.</v>
      </c>
      <c r="CI189">
        <f t="shared" si="26"/>
        <v>1937</v>
      </c>
      <c r="CJ189"/>
    </row>
    <row r="190" spans="1:88" s="6" customFormat="1" x14ac:dyDescent="0.45">
      <c r="A190" s="5">
        <v>45778.838483796288</v>
      </c>
      <c r="B190" s="6">
        <v>412819044</v>
      </c>
      <c r="C190" s="6" t="s">
        <v>4897</v>
      </c>
      <c r="D190" s="6">
        <v>1</v>
      </c>
      <c r="E190" s="4" t="s">
        <v>51</v>
      </c>
      <c r="G190" s="6">
        <v>2590</v>
      </c>
      <c r="H190" s="44" t="s">
        <v>951</v>
      </c>
      <c r="I190" s="6">
        <v>1937</v>
      </c>
      <c r="J190" s="6" t="s">
        <v>952</v>
      </c>
      <c r="K190" s="6" t="s">
        <v>953</v>
      </c>
      <c r="L190" s="6" t="s">
        <v>954</v>
      </c>
      <c r="M190" s="6" t="s">
        <v>973</v>
      </c>
      <c r="P190" s="6" t="s">
        <v>974</v>
      </c>
      <c r="Q190" t="str">
        <f t="shared" si="27"/>
        <v>Фрунзе</v>
      </c>
      <c r="R190" s="84">
        <v>42.866669999999999</v>
      </c>
      <c r="S190" s="84">
        <v>74.566670000000002</v>
      </c>
      <c r="T190" s="6" t="s">
        <v>975</v>
      </c>
      <c r="U190" s="6" t="s">
        <v>976</v>
      </c>
      <c r="V190" s="6" t="s">
        <v>106</v>
      </c>
      <c r="W190" s="6" t="s">
        <v>977</v>
      </c>
      <c r="X190" s="6">
        <v>10000</v>
      </c>
      <c r="Y190" s="6">
        <v>1930</v>
      </c>
      <c r="Z190" s="6">
        <v>5</v>
      </c>
      <c r="AF190" s="6" t="s">
        <v>948</v>
      </c>
      <c r="AI190" s="6" t="s">
        <v>978</v>
      </c>
      <c r="AJ190" s="6" t="s">
        <v>979</v>
      </c>
      <c r="AK190" s="6" t="b">
        <v>1</v>
      </c>
      <c r="AL190" s="6" t="b">
        <v>0</v>
      </c>
      <c r="AO190" s="49" t="s">
        <v>4952</v>
      </c>
      <c r="AP190" s="73"/>
      <c r="AQ190" s="49" t="s">
        <v>4951</v>
      </c>
      <c r="AR190" s="76" t="s">
        <v>5011</v>
      </c>
      <c r="AS190" s="73" t="s">
        <v>5012</v>
      </c>
      <c r="AT190" s="73">
        <f t="shared" si="28"/>
        <v>1</v>
      </c>
      <c r="AU190" s="112" t="s">
        <v>5383</v>
      </c>
      <c r="AV190" s="44" t="s">
        <v>5380</v>
      </c>
      <c r="AW190" t="s">
        <v>5014</v>
      </c>
      <c r="AX190" s="73"/>
      <c r="AY190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0" s="49" t="s">
        <v>4903</v>
      </c>
      <c r="BA190" s="44" t="str">
        <f>Y190&amp;"-"&amp;IF(Z190&lt;10,"0"&amp;Z190,Z190)</f>
        <v>1930-05</v>
      </c>
      <c r="BB190" s="44" t="str">
        <f>Y190&amp;IF(Z190&lt;&gt;0,"-"&amp;Z190,"")&amp;IF(AA190&lt;&gt;0,"-"&amp;AA190,"")&amp;IF(AB190&lt;&gt;0,"/"&amp;AB190,"")&amp;IF(AC190&lt;&gt;0,"-"&amp;AC190,"")&amp;IF(AD190&lt;&gt;0,"-"&amp;AD190,"")</f>
        <v>1930-5</v>
      </c>
      <c r="BC190" s="44"/>
      <c r="BD190" s="44"/>
      <c r="BE190" s="44"/>
      <c r="BF190" s="49" t="s">
        <v>4882</v>
      </c>
      <c r="BG190" t="s">
        <v>4893</v>
      </c>
      <c r="BH190" s="40" t="s">
        <v>5055</v>
      </c>
      <c r="BI190" t="s">
        <v>2720</v>
      </c>
      <c r="BJ190" t="str">
        <f t="shared" si="38"/>
        <v>Фрунзе</v>
      </c>
      <c r="BK190" t="str">
        <f>T190&amp;" N; "&amp;U190&amp;" E"</f>
        <v>42.86667 N; 74.56667 E</v>
      </c>
      <c r="BL190" t="s">
        <v>975</v>
      </c>
      <c r="BM190" s="85" t="s">
        <v>976</v>
      </c>
      <c r="BN190" t="s">
        <v>4895</v>
      </c>
      <c r="BO190">
        <f t="shared" si="33"/>
        <v>10000</v>
      </c>
      <c r="BP190" t="str">
        <f>IF(V190="original",H190,IF(V190="volunteer",C190,"Nekhaeva A.A."))</f>
        <v>Kim L.V.</v>
      </c>
      <c r="BQ190" t="str">
        <f>IF(V190="original",I190,IF(V190="volunteer",YEAR(A190)&amp;"-"&amp;IF(MONTH(A190)&lt;10,"0"&amp;MONTH(A190),MONTH(A190))&amp;"-"&amp;IF(DAY(A190)&lt;10,"0"&amp;DAY(A190),DAY(A190)),"__2025-05-15"))</f>
        <v>2025-05-01</v>
      </c>
      <c r="BR190"/>
      <c r="BS190"/>
      <c r="BT190" s="49" t="s">
        <v>4766</v>
      </c>
      <c r="BU190" t="s">
        <v>3631</v>
      </c>
      <c r="BV190" t="s">
        <v>3632</v>
      </c>
      <c r="BW190" t="s">
        <v>3633</v>
      </c>
      <c r="BX190" t="s">
        <v>3634</v>
      </c>
      <c r="BY190" s="44" t="s">
        <v>48</v>
      </c>
      <c r="BZ190" t="s">
        <v>3864</v>
      </c>
      <c r="CA190" t="s">
        <v>3865</v>
      </c>
      <c r="CB190" s="44" t="s">
        <v>3865</v>
      </c>
      <c r="CC190" t="s">
        <v>4832</v>
      </c>
      <c r="CD190" t="s">
        <v>3862</v>
      </c>
      <c r="CE190" t="s">
        <v>3863</v>
      </c>
      <c r="CF190" t="s">
        <v>3630</v>
      </c>
      <c r="CG190"/>
      <c r="CH190" t="str">
        <f>H190</f>
        <v>Спасский С.А., Шнитников В.Н.</v>
      </c>
      <c r="CI190">
        <f t="shared" si="26"/>
        <v>1937</v>
      </c>
      <c r="CJ190"/>
    </row>
    <row r="191" spans="1:88" s="6" customFormat="1" x14ac:dyDescent="0.45">
      <c r="A191" s="5">
        <v>45778.8362037037</v>
      </c>
      <c r="B191" s="6">
        <v>412819044</v>
      </c>
      <c r="C191" s="6" t="s">
        <v>4897</v>
      </c>
      <c r="D191" s="6">
        <v>2</v>
      </c>
      <c r="E191" s="4" t="s">
        <v>247</v>
      </c>
      <c r="G191" s="6">
        <v>2590</v>
      </c>
      <c r="H191" s="44" t="s">
        <v>951</v>
      </c>
      <c r="I191" s="6">
        <v>1937</v>
      </c>
      <c r="J191" s="6" t="s">
        <v>952</v>
      </c>
      <c r="K191" s="6" t="s">
        <v>953</v>
      </c>
      <c r="L191" s="6" t="s">
        <v>954</v>
      </c>
      <c r="M191" s="6" t="s">
        <v>267</v>
      </c>
      <c r="P191" s="6" t="s">
        <v>980</v>
      </c>
      <c r="Q191" t="str">
        <f t="shared" si="27"/>
        <v>Алматинка</v>
      </c>
      <c r="R191" s="84">
        <v>43.205584000000002</v>
      </c>
      <c r="S191" s="84">
        <v>76.979079999999996</v>
      </c>
      <c r="T191" s="6" t="s">
        <v>981</v>
      </c>
      <c r="U191" s="6" t="s">
        <v>982</v>
      </c>
      <c r="V191" s="6" t="s">
        <v>106</v>
      </c>
      <c r="X191" s="6">
        <v>5000</v>
      </c>
      <c r="Y191" s="6">
        <v>1919</v>
      </c>
      <c r="Z191" s="6">
        <v>7</v>
      </c>
      <c r="AA191" s="6">
        <v>1</v>
      </c>
      <c r="AB191" s="6">
        <v>1919</v>
      </c>
      <c r="AC191" s="6">
        <v>7</v>
      </c>
      <c r="AD191" s="6">
        <v>10</v>
      </c>
      <c r="AF191" s="6" t="s">
        <v>948</v>
      </c>
      <c r="AH191" s="6" t="s">
        <v>48</v>
      </c>
      <c r="AI191" s="6" t="s">
        <v>983</v>
      </c>
      <c r="AJ191" s="6" t="s">
        <v>984</v>
      </c>
      <c r="AK191" s="6" t="b">
        <v>1</v>
      </c>
      <c r="AL191" s="6" t="b">
        <v>0</v>
      </c>
      <c r="AO191" s="49" t="s">
        <v>4952</v>
      </c>
      <c r="AP191" s="73"/>
      <c r="AQ191" s="49" t="s">
        <v>4951</v>
      </c>
      <c r="AR191" s="76" t="s">
        <v>5011</v>
      </c>
      <c r="AS191" s="73" t="s">
        <v>5012</v>
      </c>
      <c r="AT191" s="73">
        <f t="shared" si="28"/>
        <v>2</v>
      </c>
      <c r="AU191" s="112" t="s">
        <v>5384</v>
      </c>
      <c r="AV191" s="44" t="s">
        <v>5380</v>
      </c>
      <c r="AW191" t="s">
        <v>5014</v>
      </c>
      <c r="AX191" s="73"/>
      <c r="AY191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1" s="49" t="s">
        <v>4903</v>
      </c>
      <c r="BA191" s="58" t="str">
        <f>Y191&amp;"-"&amp;IF(Z191&lt;10,"0"&amp;Z191,Z191)&amp;"-"&amp;IF(AA191&lt;10,"0"&amp;AA191,AA191)&amp;"/"&amp;IF(AD191&lt;10,"0"&amp;AD191,AD191)</f>
        <v>1919-07-01/10</v>
      </c>
      <c r="BB191" s="44" t="str">
        <f>Y191&amp;IF(Z191&lt;&gt;0,"-"&amp;Z191,"")&amp;IF(AA191&lt;&gt;0,"-"&amp;AA191,"")&amp;IF(AB191&lt;&gt;0,"/"&amp;AB191,"")&amp;IF(AC191&lt;&gt;0,"-"&amp;AC191,"")&amp;IF(AD191&lt;&gt;0,"-"&amp;AD191,"")</f>
        <v>1919-7-1/1919-7-10</v>
      </c>
      <c r="BC191" s="44"/>
      <c r="BD191" s="44"/>
      <c r="BE191" s="44"/>
      <c r="BF191" s="49" t="s">
        <v>4882</v>
      </c>
      <c r="BG191" t="s">
        <v>4893</v>
      </c>
      <c r="BH191" s="40" t="s">
        <v>5050</v>
      </c>
      <c r="BI191" t="s">
        <v>39</v>
      </c>
      <c r="BJ191" t="str">
        <f t="shared" si="38"/>
        <v>Алматинка</v>
      </c>
      <c r="BK191" t="str">
        <f>T191&amp;" N; "&amp;U191&amp;" E"</f>
        <v>43.205584 N; 76.97908 E</v>
      </c>
      <c r="BL191" t="s">
        <v>981</v>
      </c>
      <c r="BM191" s="85" t="s">
        <v>982</v>
      </c>
      <c r="BN191" t="s">
        <v>4895</v>
      </c>
      <c r="BO191">
        <f t="shared" si="33"/>
        <v>5000</v>
      </c>
      <c r="BP191" t="str">
        <f>IF(V191="original",H191,IF(V191="volunteer",C191,"Nekhaeva A.A."))</f>
        <v>Kim L.V.</v>
      </c>
      <c r="BQ191" t="str">
        <f>IF(V191="original",I191,IF(V191="volunteer",YEAR(A191)&amp;"-"&amp;IF(MONTH(A191)&lt;10,"0"&amp;MONTH(A191),MONTH(A191))&amp;"-"&amp;IF(DAY(A191)&lt;10,"0"&amp;DAY(A191),DAY(A191)),"__2025-05-15"))</f>
        <v>2025-05-01</v>
      </c>
      <c r="BR191"/>
      <c r="BS191"/>
      <c r="BT191" s="49" t="s">
        <v>4766</v>
      </c>
      <c r="BU191" t="s">
        <v>3631</v>
      </c>
      <c r="BV191" t="s">
        <v>3632</v>
      </c>
      <c r="BW191" t="s">
        <v>3633</v>
      </c>
      <c r="BX191" t="s">
        <v>3634</v>
      </c>
      <c r="BY191" s="44" t="s">
        <v>48</v>
      </c>
      <c r="BZ191" t="s">
        <v>983</v>
      </c>
      <c r="CA191" t="s">
        <v>3867</v>
      </c>
      <c r="CB191" s="44" t="s">
        <v>3867</v>
      </c>
      <c r="CC191" t="s">
        <v>4835</v>
      </c>
      <c r="CD191" t="s">
        <v>3867</v>
      </c>
      <c r="CE191" t="s">
        <v>3868</v>
      </c>
      <c r="CF191" t="s">
        <v>3630</v>
      </c>
      <c r="CG191"/>
      <c r="CH191" t="str">
        <f>H191</f>
        <v>Спасский С.А., Шнитников В.Н.</v>
      </c>
      <c r="CI191">
        <f t="shared" si="26"/>
        <v>1937</v>
      </c>
      <c r="CJ191"/>
    </row>
    <row r="192" spans="1:88" s="6" customFormat="1" x14ac:dyDescent="0.45">
      <c r="A192" s="5">
        <v>45778.8362037037</v>
      </c>
      <c r="B192" s="6">
        <v>412819044</v>
      </c>
      <c r="C192" s="6" t="s">
        <v>4897</v>
      </c>
      <c r="D192" s="6">
        <v>1</v>
      </c>
      <c r="E192" s="4" t="s">
        <v>1013</v>
      </c>
      <c r="G192" s="6">
        <v>2590</v>
      </c>
      <c r="H192" s="44" t="s">
        <v>951</v>
      </c>
      <c r="I192" s="6">
        <v>1937</v>
      </c>
      <c r="J192" s="6" t="s">
        <v>952</v>
      </c>
      <c r="K192" s="6" t="s">
        <v>953</v>
      </c>
      <c r="L192" s="6" t="s">
        <v>954</v>
      </c>
      <c r="M192" s="6" t="s">
        <v>267</v>
      </c>
      <c r="P192" s="6" t="s">
        <v>980</v>
      </c>
      <c r="Q192" t="str">
        <f t="shared" si="27"/>
        <v>Алматинка</v>
      </c>
      <c r="R192" s="84">
        <v>43.205584000000002</v>
      </c>
      <c r="S192" s="84">
        <v>76.979079999999996</v>
      </c>
      <c r="T192" s="6" t="s">
        <v>981</v>
      </c>
      <c r="U192" s="6" t="s">
        <v>982</v>
      </c>
      <c r="V192" s="6" t="s">
        <v>106</v>
      </c>
      <c r="X192" s="6">
        <v>5000</v>
      </c>
      <c r="Y192" s="6">
        <v>1919</v>
      </c>
      <c r="Z192" s="6">
        <v>7</v>
      </c>
      <c r="AA192" s="6">
        <v>1</v>
      </c>
      <c r="AB192" s="6">
        <v>1919</v>
      </c>
      <c r="AC192" s="6">
        <v>7</v>
      </c>
      <c r="AD192" s="6">
        <v>10</v>
      </c>
      <c r="AF192" s="6" t="s">
        <v>948</v>
      </c>
      <c r="AH192" s="6" t="s">
        <v>48</v>
      </c>
      <c r="AI192" s="6" t="s">
        <v>983</v>
      </c>
      <c r="AJ192" s="6" t="s">
        <v>984</v>
      </c>
      <c r="AK192" s="6" t="b">
        <v>1</v>
      </c>
      <c r="AL192" s="6" t="b">
        <v>0</v>
      </c>
      <c r="AO192" s="49" t="s">
        <v>4952</v>
      </c>
      <c r="AP192" s="73"/>
      <c r="AQ192" s="49" t="s">
        <v>4951</v>
      </c>
      <c r="AR192" s="76" t="s">
        <v>5011</v>
      </c>
      <c r="AS192" s="73" t="s">
        <v>5012</v>
      </c>
      <c r="AT192" s="73">
        <f t="shared" si="28"/>
        <v>1</v>
      </c>
      <c r="AU192" s="112" t="s">
        <v>5383</v>
      </c>
      <c r="AV192" s="44" t="s">
        <v>5382</v>
      </c>
      <c r="AW192" t="s">
        <v>5014</v>
      </c>
      <c r="AX192" s="73"/>
      <c r="AY192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2" s="49" t="s">
        <v>4903</v>
      </c>
      <c r="BA192" s="58" t="str">
        <f>Y192&amp;"-"&amp;IF(Z192&lt;10,"0"&amp;Z192,Z192)&amp;"-"&amp;IF(AA192&lt;10,"0"&amp;AA192,AA192)&amp;"/"&amp;IF(AD192&lt;10,"0"&amp;AD192,AD192)</f>
        <v>1919-07-01/10</v>
      </c>
      <c r="BB192" s="44" t="str">
        <f>Y192&amp;IF(Z192&lt;&gt;0,"-"&amp;Z192,"")&amp;IF(AA192&lt;&gt;0,"-"&amp;AA192,"")&amp;IF(AB192&lt;&gt;0,"/"&amp;AB192,"")&amp;IF(AC192&lt;&gt;0,"-"&amp;AC192,"")&amp;IF(AD192&lt;&gt;0,"-"&amp;AD192,"")</f>
        <v>1919-7-1/1919-7-10</v>
      </c>
      <c r="BC192" s="44"/>
      <c r="BD192" s="44"/>
      <c r="BE192" s="44"/>
      <c r="BF192" s="49" t="s">
        <v>4882</v>
      </c>
      <c r="BG192" t="s">
        <v>4893</v>
      </c>
      <c r="BH192" s="40" t="s">
        <v>5050</v>
      </c>
      <c r="BI192" t="s">
        <v>39</v>
      </c>
      <c r="BJ192" t="str">
        <f t="shared" ref="BJ192" si="39">P192</f>
        <v>Алматинка</v>
      </c>
      <c r="BK192" t="str">
        <f>T192&amp;" N; "&amp;U192&amp;" E"</f>
        <v>43.205584 N; 76.97908 E</v>
      </c>
      <c r="BL192" t="s">
        <v>981</v>
      </c>
      <c r="BM192" s="85" t="s">
        <v>982</v>
      </c>
      <c r="BN192" t="s">
        <v>4895</v>
      </c>
      <c r="BO192">
        <f t="shared" ref="BO192" si="40">X192</f>
        <v>5000</v>
      </c>
      <c r="BP192" t="str">
        <f>IF(V192="original",H192,IF(V192="volunteer",C192,"Nekhaeva A.A."))</f>
        <v>Kim L.V.</v>
      </c>
      <c r="BQ192" t="str">
        <f>IF(V192="original",I192,IF(V192="volunteer",YEAR(A192)&amp;"-"&amp;IF(MONTH(A192)&lt;10,"0"&amp;MONTH(A192),MONTH(A192))&amp;"-"&amp;IF(DAY(A192)&lt;10,"0"&amp;DAY(A192),DAY(A192)),"__2025-05-15"))</f>
        <v>2025-05-01</v>
      </c>
      <c r="BR192"/>
      <c r="BS192"/>
      <c r="BT192" s="49" t="s">
        <v>4766</v>
      </c>
      <c r="BU192" t="s">
        <v>3631</v>
      </c>
      <c r="BV192" t="s">
        <v>3632</v>
      </c>
      <c r="BW192" t="s">
        <v>3633</v>
      </c>
      <c r="BX192" t="s">
        <v>3634</v>
      </c>
      <c r="BY192" s="44" t="s">
        <v>48</v>
      </c>
      <c r="BZ192" t="s">
        <v>983</v>
      </c>
      <c r="CA192" t="s">
        <v>3867</v>
      </c>
      <c r="CB192" s="44" t="s">
        <v>3867</v>
      </c>
      <c r="CC192" t="s">
        <v>4835</v>
      </c>
      <c r="CD192" t="s">
        <v>3867</v>
      </c>
      <c r="CE192" t="s">
        <v>3868</v>
      </c>
      <c r="CF192" t="s">
        <v>3630</v>
      </c>
      <c r="CG192"/>
      <c r="CH192" t="str">
        <f>H192</f>
        <v>Спасский С.А., Шнитников В.Н.</v>
      </c>
      <c r="CI192">
        <f t="shared" ref="CI192" si="41">I192</f>
        <v>1937</v>
      </c>
      <c r="CJ192"/>
    </row>
    <row r="193" spans="1:88" s="6" customFormat="1" x14ac:dyDescent="0.45">
      <c r="A193" s="5">
        <v>45778.833958333329</v>
      </c>
      <c r="B193" s="6">
        <v>412819044</v>
      </c>
      <c r="C193" s="6" t="s">
        <v>4897</v>
      </c>
      <c r="D193" s="6">
        <v>4</v>
      </c>
      <c r="E193" s="4" t="s">
        <v>835</v>
      </c>
      <c r="G193" s="6">
        <v>2590</v>
      </c>
      <c r="H193" s="44" t="s">
        <v>951</v>
      </c>
      <c r="I193" s="6">
        <v>1937</v>
      </c>
      <c r="J193" s="6" t="s">
        <v>952</v>
      </c>
      <c r="K193" s="6" t="s">
        <v>953</v>
      </c>
      <c r="L193" s="6" t="s">
        <v>954</v>
      </c>
      <c r="M193" s="6" t="s">
        <v>267</v>
      </c>
      <c r="P193" s="6" t="s">
        <v>986</v>
      </c>
      <c r="Q193" t="str">
        <f t="shared" si="27"/>
        <v>дача Волковского</v>
      </c>
      <c r="R193" s="85" t="str">
        <f t="shared" ref="R193" si="42">T193</f>
        <v>43.104043</v>
      </c>
      <c r="S193" s="85" t="str">
        <f t="shared" ref="S193" si="43">U193</f>
        <v>76.920158</v>
      </c>
      <c r="T193" s="6" t="s">
        <v>3576</v>
      </c>
      <c r="U193" s="6" t="s">
        <v>3577</v>
      </c>
      <c r="V193" s="6" t="s">
        <v>106</v>
      </c>
      <c r="W193" s="6" t="s">
        <v>3578</v>
      </c>
      <c r="X193" s="6">
        <v>6000</v>
      </c>
      <c r="Y193" s="6">
        <v>1919</v>
      </c>
      <c r="Z193" s="6">
        <v>6</v>
      </c>
      <c r="AA193" s="6">
        <v>26</v>
      </c>
      <c r="AB193" s="6">
        <v>1919</v>
      </c>
      <c r="AC193" s="6">
        <v>6</v>
      </c>
      <c r="AD193" s="6">
        <v>29</v>
      </c>
      <c r="AF193" s="6" t="s">
        <v>948</v>
      </c>
      <c r="AH193" s="6" t="s">
        <v>48</v>
      </c>
      <c r="AI193" s="6" t="s">
        <v>983</v>
      </c>
      <c r="AJ193" s="6" t="s">
        <v>984</v>
      </c>
      <c r="AK193" s="6" t="b">
        <v>1</v>
      </c>
      <c r="AL193" s="6" t="b">
        <v>0</v>
      </c>
      <c r="AO193" s="49" t="s">
        <v>4952</v>
      </c>
      <c r="AP193" s="73"/>
      <c r="AQ193" s="49" t="s">
        <v>4951</v>
      </c>
      <c r="AR193" s="76" t="s">
        <v>5011</v>
      </c>
      <c r="AS193" s="73" t="s">
        <v>5012</v>
      </c>
      <c r="AT193" s="73">
        <f t="shared" si="28"/>
        <v>4</v>
      </c>
      <c r="AU193" s="112" t="s">
        <v>5384</v>
      </c>
      <c r="AV193" s="44" t="s">
        <v>5380</v>
      </c>
      <c r="AW193" t="s">
        <v>5014</v>
      </c>
      <c r="AX193" s="73"/>
      <c r="AY193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3" s="49" t="s">
        <v>4903</v>
      </c>
      <c r="BA193" s="58" t="str">
        <f>Y193&amp;"-"&amp;IF(Z193&lt;10,"0"&amp;Z193,Z193)&amp;"-"&amp;IF(AA193&lt;10,"0"&amp;AA193,AA193)&amp;"/"&amp;IF(AD193&lt;10,"0"&amp;AD193,AD193)</f>
        <v>1919-06-26/29</v>
      </c>
      <c r="BB193" s="44" t="str">
        <f>Y193&amp;IF(Z193&lt;&gt;0,"-"&amp;Z193,"")&amp;IF(AA193&lt;&gt;0,"-"&amp;AA193,"")&amp;IF(AB193&lt;&gt;0,"/"&amp;AB193,"")&amp;IF(AC193&lt;&gt;0,"-"&amp;AC193,"")&amp;IF(AD193&lt;&gt;0,"-"&amp;AD193,"")</f>
        <v>1919-6-26/1919-6-29</v>
      </c>
      <c r="BC193" s="44"/>
      <c r="BD193" s="44"/>
      <c r="BE193" s="44"/>
      <c r="BF193" s="49" t="s">
        <v>4882</v>
      </c>
      <c r="BG193" t="s">
        <v>4893</v>
      </c>
      <c r="BH193" s="40" t="s">
        <v>5050</v>
      </c>
      <c r="BI193" t="s">
        <v>39</v>
      </c>
      <c r="BJ193" t="str">
        <f t="shared" si="38"/>
        <v>дача Волковского</v>
      </c>
      <c r="BK193" t="str">
        <f>T193&amp;" N; "&amp;U193&amp;" E"</f>
        <v>43.104043 N; 76.920158 E</v>
      </c>
      <c r="BL193" t="s">
        <v>3576</v>
      </c>
      <c r="BM193" s="85" t="s">
        <v>3577</v>
      </c>
      <c r="BN193" t="s">
        <v>4895</v>
      </c>
      <c r="BO193">
        <f t="shared" si="33"/>
        <v>6000</v>
      </c>
      <c r="BP193" t="str">
        <f>IF(V193="original",H193,IF(V193="volunteer",C193,"Nekhaeva A.A."))</f>
        <v>Kim L.V.</v>
      </c>
      <c r="BQ193" t="str">
        <f>IF(V193="original",I193,IF(V193="volunteer",YEAR(A193)&amp;"-"&amp;IF(MONTH(A193)&lt;10,"0"&amp;MONTH(A193),MONTH(A193))&amp;"-"&amp;IF(DAY(A193)&lt;10,"0"&amp;DAY(A193),DAY(A193)),"__2025-05-15"))</f>
        <v>2025-05-01</v>
      </c>
      <c r="BR193"/>
      <c r="BS193"/>
      <c r="BT193" s="49" t="s">
        <v>4766</v>
      </c>
      <c r="BU193" t="s">
        <v>3631</v>
      </c>
      <c r="BV193" t="s">
        <v>3632</v>
      </c>
      <c r="BW193" t="s">
        <v>3633</v>
      </c>
      <c r="BX193" t="s">
        <v>3634</v>
      </c>
      <c r="BY193" s="44" t="s">
        <v>48</v>
      </c>
      <c r="BZ193" t="s">
        <v>983</v>
      </c>
      <c r="CA193" t="s">
        <v>3867</v>
      </c>
      <c r="CB193" s="44" t="s">
        <v>3867</v>
      </c>
      <c r="CC193" t="s">
        <v>4835</v>
      </c>
      <c r="CD193" t="s">
        <v>3867</v>
      </c>
      <c r="CE193" t="s">
        <v>3868</v>
      </c>
      <c r="CF193" t="s">
        <v>3630</v>
      </c>
      <c r="CG193"/>
      <c r="CH193" t="str">
        <f>H193</f>
        <v>Спасский С.А., Шнитников В.Н.</v>
      </c>
      <c r="CI193">
        <f t="shared" si="26"/>
        <v>1937</v>
      </c>
      <c r="CJ193"/>
    </row>
    <row r="194" spans="1:88" s="6" customFormat="1" x14ac:dyDescent="0.45">
      <c r="A194" s="5">
        <v>45778.832546296297</v>
      </c>
      <c r="B194" s="6">
        <v>412819044</v>
      </c>
      <c r="C194" s="6" t="s">
        <v>4897</v>
      </c>
      <c r="D194" s="6">
        <v>2</v>
      </c>
      <c r="E194" s="4" t="s">
        <v>247</v>
      </c>
      <c r="G194" s="6">
        <v>2590</v>
      </c>
      <c r="H194" s="44" t="s">
        <v>951</v>
      </c>
      <c r="I194" s="6">
        <v>1937</v>
      </c>
      <c r="J194" s="6" t="s">
        <v>952</v>
      </c>
      <c r="K194" s="6" t="s">
        <v>953</v>
      </c>
      <c r="L194" s="6" t="s">
        <v>954</v>
      </c>
      <c r="M194" s="6" t="s">
        <v>267</v>
      </c>
      <c r="P194" s="6" t="s">
        <v>947</v>
      </c>
      <c r="Q194" t="str">
        <f t="shared" si="27"/>
        <v>Алма-Ата и окрестности</v>
      </c>
      <c r="R194" s="84">
        <v>43.289437</v>
      </c>
      <c r="S194" s="84">
        <v>76.994337999999999</v>
      </c>
      <c r="T194" s="6" t="s">
        <v>765</v>
      </c>
      <c r="U194" s="6" t="s">
        <v>766</v>
      </c>
      <c r="V194" s="6" t="s">
        <v>106</v>
      </c>
      <c r="X194" s="6">
        <v>6000</v>
      </c>
      <c r="Y194" s="6">
        <v>1937</v>
      </c>
      <c r="Z194" s="6">
        <v>8</v>
      </c>
      <c r="AA194" s="6">
        <v>17</v>
      </c>
      <c r="AB194" s="6">
        <v>1937</v>
      </c>
      <c r="AC194" s="6">
        <v>8</v>
      </c>
      <c r="AD194" s="6">
        <v>21</v>
      </c>
      <c r="AF194" s="6" t="s">
        <v>948</v>
      </c>
      <c r="AG194" s="67" t="s">
        <v>949</v>
      </c>
      <c r="AH194" s="6" t="s">
        <v>48</v>
      </c>
      <c r="AI194" s="6" t="s">
        <v>983</v>
      </c>
      <c r="AJ194" s="6" t="s">
        <v>984</v>
      </c>
      <c r="AK194" s="6" t="b">
        <v>1</v>
      </c>
      <c r="AL194" s="6" t="b">
        <v>0</v>
      </c>
      <c r="AO194" s="49" t="s">
        <v>4952</v>
      </c>
      <c r="AP194" s="73"/>
      <c r="AQ194" s="49" t="s">
        <v>4951</v>
      </c>
      <c r="AR194" s="76" t="s">
        <v>5011</v>
      </c>
      <c r="AS194" s="73" t="s">
        <v>5012</v>
      </c>
      <c r="AT194" s="73">
        <f t="shared" si="28"/>
        <v>2</v>
      </c>
      <c r="AU194" s="112" t="s">
        <v>5384</v>
      </c>
      <c r="AV194" s="44" t="s">
        <v>5380</v>
      </c>
      <c r="AW194" t="s">
        <v>5014</v>
      </c>
      <c r="AX194" s="73"/>
      <c r="AY194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4" s="49" t="s">
        <v>4903</v>
      </c>
      <c r="BA194" s="58" t="str">
        <f>Y194&amp;"-"&amp;IF(Z194&lt;10,"0"&amp;Z194,Z194)&amp;"-"&amp;IF(AA194&lt;10,"0"&amp;AA194,AA194)&amp;"/"&amp;IF(AD194&lt;10,"0"&amp;AD194,AD194)</f>
        <v>1937-08-17/21</v>
      </c>
      <c r="BB194" s="44" t="str">
        <f>Y194&amp;IF(Z194&lt;&gt;0,"-"&amp;Z194,"")&amp;IF(AA194&lt;&gt;0,"-"&amp;AA194,"")&amp;IF(AB194&lt;&gt;0,"/"&amp;AB194,"")&amp;IF(AC194&lt;&gt;0,"-"&amp;AC194,"")&amp;IF(AD194&lt;&gt;0,"-"&amp;AD194,"")</f>
        <v>1937-8-17/1937-8-21</v>
      </c>
      <c r="BC194" s="44"/>
      <c r="BD194" s="44"/>
      <c r="BE194" s="44" t="s">
        <v>4943</v>
      </c>
      <c r="BF194" s="49" t="s">
        <v>4882</v>
      </c>
      <c r="BG194" t="s">
        <v>4893</v>
      </c>
      <c r="BH194" s="40" t="s">
        <v>5050</v>
      </c>
      <c r="BI194" t="s">
        <v>39</v>
      </c>
      <c r="BJ194" t="str">
        <f t="shared" si="38"/>
        <v>Алма-Ата и окрестности</v>
      </c>
      <c r="BK194" t="str">
        <f>T194&amp;" N; "&amp;U194&amp;" E"</f>
        <v>43.289437 N; 76.994338 E</v>
      </c>
      <c r="BL194" t="s">
        <v>765</v>
      </c>
      <c r="BM194" s="85" t="s">
        <v>766</v>
      </c>
      <c r="BN194" t="s">
        <v>4895</v>
      </c>
      <c r="BO194">
        <f t="shared" si="33"/>
        <v>6000</v>
      </c>
      <c r="BP194" t="str">
        <f>IF(V194="original",H194,IF(V194="volunteer",C194,"Nekhaeva A.A."))</f>
        <v>Kim L.V.</v>
      </c>
      <c r="BQ194" t="str">
        <f>IF(V194="original",I194,IF(V194="volunteer",YEAR(A194)&amp;"-"&amp;IF(MONTH(A194)&lt;10,"0"&amp;MONTH(A194),MONTH(A194))&amp;"-"&amp;IF(DAY(A194)&lt;10,"0"&amp;DAY(A194),DAY(A194)),"__2025-05-15"))</f>
        <v>2025-05-01</v>
      </c>
      <c r="BR194"/>
      <c r="BS194"/>
      <c r="BT194" s="49" t="s">
        <v>4766</v>
      </c>
      <c r="BU194" t="s">
        <v>3631</v>
      </c>
      <c r="BV194" t="s">
        <v>3632</v>
      </c>
      <c r="BW194" t="s">
        <v>3633</v>
      </c>
      <c r="BX194" t="s">
        <v>3634</v>
      </c>
      <c r="BY194" s="44" t="s">
        <v>48</v>
      </c>
      <c r="BZ194" t="s">
        <v>983</v>
      </c>
      <c r="CA194" t="s">
        <v>3867</v>
      </c>
      <c r="CB194" s="44" t="s">
        <v>3867</v>
      </c>
      <c r="CC194" t="s">
        <v>4835</v>
      </c>
      <c r="CD194" t="s">
        <v>3867</v>
      </c>
      <c r="CE194" t="s">
        <v>3868</v>
      </c>
      <c r="CF194" t="s">
        <v>3630</v>
      </c>
      <c r="CG194"/>
      <c r="CH194" t="str">
        <f>H194</f>
        <v>Спасский С.А., Шнитников В.Н.</v>
      </c>
      <c r="CI194">
        <f t="shared" si="26"/>
        <v>1937</v>
      </c>
      <c r="CJ194"/>
    </row>
    <row r="195" spans="1:88" s="6" customFormat="1" x14ac:dyDescent="0.45">
      <c r="A195" s="5">
        <v>45778.831932870373</v>
      </c>
      <c r="B195" s="6">
        <v>412819044</v>
      </c>
      <c r="C195" s="6" t="s">
        <v>4897</v>
      </c>
      <c r="D195" s="6">
        <v>1</v>
      </c>
      <c r="E195" s="4" t="s">
        <v>51</v>
      </c>
      <c r="G195" s="6">
        <v>2590</v>
      </c>
      <c r="H195" s="44" t="s">
        <v>951</v>
      </c>
      <c r="I195" s="6">
        <v>1937</v>
      </c>
      <c r="J195" s="6" t="s">
        <v>952</v>
      </c>
      <c r="K195" s="6" t="s">
        <v>953</v>
      </c>
      <c r="L195" s="6" t="s">
        <v>954</v>
      </c>
      <c r="M195" s="6" t="s">
        <v>267</v>
      </c>
      <c r="P195" s="6" t="s">
        <v>947</v>
      </c>
      <c r="Q195" t="str">
        <f t="shared" si="27"/>
        <v>Алма-Ата и окрестности</v>
      </c>
      <c r="R195" s="84">
        <v>43.289437</v>
      </c>
      <c r="S195" s="84">
        <v>76.994337999999999</v>
      </c>
      <c r="T195" s="6" t="s">
        <v>765</v>
      </c>
      <c r="U195" s="6" t="s">
        <v>766</v>
      </c>
      <c r="V195" s="6" t="s">
        <v>106</v>
      </c>
      <c r="X195" s="6">
        <v>6000</v>
      </c>
      <c r="Y195" s="6">
        <v>1937</v>
      </c>
      <c r="Z195" s="6">
        <v>7</v>
      </c>
      <c r="AA195" s="6">
        <v>18</v>
      </c>
      <c r="AF195" s="6" t="s">
        <v>948</v>
      </c>
      <c r="AG195" s="67" t="s">
        <v>949</v>
      </c>
      <c r="AH195" s="6" t="s">
        <v>48</v>
      </c>
      <c r="AI195" s="6" t="s">
        <v>983</v>
      </c>
      <c r="AJ195" s="6" t="s">
        <v>984</v>
      </c>
      <c r="AK195" s="6" t="b">
        <v>1</v>
      </c>
      <c r="AL195" s="6" t="b">
        <v>0</v>
      </c>
      <c r="AO195" s="49" t="s">
        <v>4952</v>
      </c>
      <c r="AP195" s="73"/>
      <c r="AQ195" s="49" t="s">
        <v>4951</v>
      </c>
      <c r="AR195" s="76" t="s">
        <v>5011</v>
      </c>
      <c r="AS195" s="73" t="s">
        <v>5012</v>
      </c>
      <c r="AT195" s="73">
        <f t="shared" si="28"/>
        <v>1</v>
      </c>
      <c r="AU195" s="112" t="s">
        <v>5383</v>
      </c>
      <c r="AV195" s="44" t="s">
        <v>5380</v>
      </c>
      <c r="AW195" t="s">
        <v>5014</v>
      </c>
      <c r="AX195" s="73"/>
      <c r="AY195" s="73" t="str">
        <f t="shared" si="2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5" s="49" t="s">
        <v>4903</v>
      </c>
      <c r="BA195" s="58" t="str">
        <f>Y195&amp;"-"&amp;IF(Z195&lt;10,"0"&amp;Z195,Z195)&amp;"-"&amp;IF(AA195&lt;10,"0"&amp;AA195,AA195)</f>
        <v>1937-07-18</v>
      </c>
      <c r="BB195" s="44" t="str">
        <f>Y195&amp;IF(Z195&lt;&gt;0,"-"&amp;Z195,"")&amp;IF(AA195&lt;&gt;0,"-"&amp;AA195,"")&amp;IF(AB195&lt;&gt;0,"/"&amp;AB195,"")&amp;IF(AC195&lt;&gt;0,"-"&amp;AC195,"")&amp;IF(AD195&lt;&gt;0,"-"&amp;AD195,"")</f>
        <v>1937-7-18</v>
      </c>
      <c r="BC195" s="44"/>
      <c r="BD195" s="44"/>
      <c r="BE195" s="44" t="s">
        <v>4943</v>
      </c>
      <c r="BF195" s="49" t="s">
        <v>4882</v>
      </c>
      <c r="BG195" t="s">
        <v>4893</v>
      </c>
      <c r="BH195" s="40" t="s">
        <v>5050</v>
      </c>
      <c r="BI195" t="s">
        <v>39</v>
      </c>
      <c r="BJ195" t="str">
        <f t="shared" si="38"/>
        <v>Алма-Ата и окрестности</v>
      </c>
      <c r="BK195" t="str">
        <f>T195&amp;" N; "&amp;U195&amp;" E"</f>
        <v>43.289437 N; 76.994338 E</v>
      </c>
      <c r="BL195" t="s">
        <v>765</v>
      </c>
      <c r="BM195" s="85" t="s">
        <v>766</v>
      </c>
      <c r="BN195" t="s">
        <v>4895</v>
      </c>
      <c r="BO195">
        <f t="shared" si="33"/>
        <v>6000</v>
      </c>
      <c r="BP195" t="str">
        <f>IF(V195="original",H195,IF(V195="volunteer",C195,"Nekhaeva A.A."))</f>
        <v>Kim L.V.</v>
      </c>
      <c r="BQ195" t="str">
        <f>IF(V195="original",I195,IF(V195="volunteer",YEAR(A195)&amp;"-"&amp;IF(MONTH(A195)&lt;10,"0"&amp;MONTH(A195),MONTH(A195))&amp;"-"&amp;IF(DAY(A195)&lt;10,"0"&amp;DAY(A195),DAY(A195)),"__2025-05-15"))</f>
        <v>2025-05-01</v>
      </c>
      <c r="BR195"/>
      <c r="BS195"/>
      <c r="BT195" s="49" t="s">
        <v>4766</v>
      </c>
      <c r="BU195" t="s">
        <v>3631</v>
      </c>
      <c r="BV195" t="s">
        <v>3632</v>
      </c>
      <c r="BW195" t="s">
        <v>3633</v>
      </c>
      <c r="BX195" t="s">
        <v>3634</v>
      </c>
      <c r="BY195" s="44" t="s">
        <v>48</v>
      </c>
      <c r="BZ195" t="s">
        <v>983</v>
      </c>
      <c r="CA195" t="s">
        <v>3867</v>
      </c>
      <c r="CB195" s="44" t="s">
        <v>3867</v>
      </c>
      <c r="CC195" t="s">
        <v>4835</v>
      </c>
      <c r="CD195" t="s">
        <v>3867</v>
      </c>
      <c r="CE195" t="s">
        <v>3868</v>
      </c>
      <c r="CF195" t="s">
        <v>3630</v>
      </c>
      <c r="CG195"/>
      <c r="CH195" t="str">
        <f>H195</f>
        <v>Спасский С.А., Шнитников В.Н.</v>
      </c>
      <c r="CI195">
        <f t="shared" ref="CI195:CI256" si="44">I195</f>
        <v>1937</v>
      </c>
      <c r="CJ195"/>
    </row>
    <row r="196" spans="1:88" s="6" customFormat="1" x14ac:dyDescent="0.45">
      <c r="A196" s="5">
        <v>45778.831516203703</v>
      </c>
      <c r="B196" s="6">
        <v>412819044</v>
      </c>
      <c r="C196" s="6" t="s">
        <v>4897</v>
      </c>
      <c r="D196" s="6">
        <v>1</v>
      </c>
      <c r="E196" s="4" t="s">
        <v>65</v>
      </c>
      <c r="F196" s="6" t="s">
        <v>989</v>
      </c>
      <c r="G196" s="6">
        <v>2590</v>
      </c>
      <c r="H196" s="44" t="s">
        <v>951</v>
      </c>
      <c r="I196" s="6">
        <v>1937</v>
      </c>
      <c r="J196" s="6" t="s">
        <v>952</v>
      </c>
      <c r="K196" s="6" t="s">
        <v>953</v>
      </c>
      <c r="L196" s="6" t="s">
        <v>954</v>
      </c>
      <c r="M196" s="6" t="s">
        <v>267</v>
      </c>
      <c r="P196" s="6" t="s">
        <v>947</v>
      </c>
      <c r="Q196" t="str">
        <f t="shared" ref="Q196:Q257" si="45">IF(LEN(P196)&gt;0,P196,"")</f>
        <v>Алма-Ата и окрестности</v>
      </c>
      <c r="R196" s="84">
        <v>43.289437</v>
      </c>
      <c r="S196" s="84">
        <v>76.994337999999999</v>
      </c>
      <c r="T196" s="6" t="s">
        <v>765</v>
      </c>
      <c r="U196" s="6" t="s">
        <v>766</v>
      </c>
      <c r="V196" s="6" t="s">
        <v>106</v>
      </c>
      <c r="X196" s="6">
        <v>6000</v>
      </c>
      <c r="Y196" s="6">
        <v>1927</v>
      </c>
      <c r="Z196" s="6">
        <v>7</v>
      </c>
      <c r="AF196" s="6" t="s">
        <v>948</v>
      </c>
      <c r="AH196" s="6" t="s">
        <v>48</v>
      </c>
      <c r="AI196" s="6" t="s">
        <v>983</v>
      </c>
      <c r="AJ196" s="6" t="s">
        <v>984</v>
      </c>
      <c r="AK196" s="6" t="b">
        <v>1</v>
      </c>
      <c r="AL196" s="6" t="b">
        <v>0</v>
      </c>
      <c r="AO196" s="49" t="s">
        <v>4952</v>
      </c>
      <c r="AP196" s="73"/>
      <c r="AQ196" s="49" t="s">
        <v>4951</v>
      </c>
      <c r="AR196" s="76" t="s">
        <v>5011</v>
      </c>
      <c r="AS196" s="73" t="s">
        <v>5012</v>
      </c>
      <c r="AT196" s="73">
        <f t="shared" ref="AT196:AT259" si="46">D196</f>
        <v>1</v>
      </c>
      <c r="AU196" s="112" t="s">
        <v>5384</v>
      </c>
      <c r="AV196" s="44" t="s">
        <v>5380</v>
      </c>
      <c r="AW196" t="s">
        <v>5014</v>
      </c>
      <c r="AX196" s="112" t="s">
        <v>5351</v>
      </c>
      <c r="AY196" s="73" t="str">
        <f t="shared" ref="AY196:AY259" si="47">H196&amp;" "&amp;I196&amp;". "&amp;J196&amp;" // "&amp;K196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6" s="49" t="s">
        <v>4903</v>
      </c>
      <c r="BA196" s="44" t="str">
        <f>Y196&amp;"-"&amp;IF(Z196&lt;10,"0"&amp;Z196,Z196)</f>
        <v>1927-07</v>
      </c>
      <c r="BB196" s="44" t="str">
        <f>Y196&amp;IF(Z196&lt;&gt;0,"-"&amp;Z196,"")&amp;IF(AA196&lt;&gt;0,"-"&amp;AA196,"")&amp;IF(AB196&lt;&gt;0,"/"&amp;AB196,"")&amp;IF(AC196&lt;&gt;0,"-"&amp;AC196,"")&amp;IF(AD196&lt;&gt;0,"-"&amp;AD196,"")</f>
        <v>1927-7</v>
      </c>
      <c r="BC196" s="44"/>
      <c r="BD196" s="44"/>
      <c r="BE196" s="44"/>
      <c r="BF196" s="49" t="s">
        <v>4882</v>
      </c>
      <c r="BG196" t="s">
        <v>4893</v>
      </c>
      <c r="BH196" s="40" t="s">
        <v>5050</v>
      </c>
      <c r="BI196" t="s">
        <v>39</v>
      </c>
      <c r="BJ196" t="str">
        <f t="shared" si="38"/>
        <v>Алма-Ата и окрестности</v>
      </c>
      <c r="BK196" t="str">
        <f>T196&amp;" N; "&amp;U196&amp;" E"</f>
        <v>43.289437 N; 76.994338 E</v>
      </c>
      <c r="BL196" t="s">
        <v>765</v>
      </c>
      <c r="BM196" s="85" t="s">
        <v>766</v>
      </c>
      <c r="BN196" t="s">
        <v>4895</v>
      </c>
      <c r="BO196">
        <f t="shared" si="33"/>
        <v>6000</v>
      </c>
      <c r="BP196" t="str">
        <f>IF(V196="original",H196,IF(V196="volunteer",C196,"Nekhaeva A.A."))</f>
        <v>Kim L.V.</v>
      </c>
      <c r="BQ196" t="str">
        <f>IF(V196="original",I196,IF(V196="volunteer",YEAR(A196)&amp;"-"&amp;IF(MONTH(A196)&lt;10,"0"&amp;MONTH(A196),MONTH(A196))&amp;"-"&amp;IF(DAY(A196)&lt;10,"0"&amp;DAY(A196),DAY(A196)),"__2025-05-15"))</f>
        <v>2025-05-01</v>
      </c>
      <c r="BR196"/>
      <c r="BS196"/>
      <c r="BT196" s="49" t="s">
        <v>4766</v>
      </c>
      <c r="BU196" t="s">
        <v>3631</v>
      </c>
      <c r="BV196" t="s">
        <v>3632</v>
      </c>
      <c r="BW196" t="s">
        <v>3633</v>
      </c>
      <c r="BX196" t="s">
        <v>3634</v>
      </c>
      <c r="BY196" s="44" t="s">
        <v>48</v>
      </c>
      <c r="BZ196" t="s">
        <v>983</v>
      </c>
      <c r="CA196" t="s">
        <v>3867</v>
      </c>
      <c r="CB196" s="44" t="s">
        <v>3867</v>
      </c>
      <c r="CC196" t="s">
        <v>4835</v>
      </c>
      <c r="CD196" t="s">
        <v>3867</v>
      </c>
      <c r="CE196" t="s">
        <v>3868</v>
      </c>
      <c r="CF196" t="s">
        <v>3630</v>
      </c>
      <c r="CG196"/>
      <c r="CH196" t="str">
        <f>H196</f>
        <v>Спасский С.А., Шнитников В.Н.</v>
      </c>
      <c r="CI196">
        <f t="shared" si="44"/>
        <v>1937</v>
      </c>
      <c r="CJ196"/>
    </row>
    <row r="197" spans="1:88" s="6" customFormat="1" x14ac:dyDescent="0.45">
      <c r="A197" s="5">
        <v>45778.831157407403</v>
      </c>
      <c r="B197" s="6">
        <v>412819044</v>
      </c>
      <c r="C197" s="6" t="s">
        <v>4897</v>
      </c>
      <c r="D197" s="6">
        <v>1</v>
      </c>
      <c r="E197" s="4" t="s">
        <v>51</v>
      </c>
      <c r="G197" s="6">
        <v>2590</v>
      </c>
      <c r="H197" s="44" t="s">
        <v>951</v>
      </c>
      <c r="I197" s="6">
        <v>1937</v>
      </c>
      <c r="J197" s="6" t="s">
        <v>952</v>
      </c>
      <c r="K197" s="6" t="s">
        <v>953</v>
      </c>
      <c r="L197" s="6" t="s">
        <v>954</v>
      </c>
      <c r="M197" s="6" t="s">
        <v>267</v>
      </c>
      <c r="P197" s="6" t="s">
        <v>947</v>
      </c>
      <c r="Q197" t="str">
        <f t="shared" si="45"/>
        <v>Алма-Ата и окрестности</v>
      </c>
      <c r="R197" s="84">
        <v>43.289437</v>
      </c>
      <c r="S197" s="84">
        <v>76.994337999999999</v>
      </c>
      <c r="T197" s="6" t="s">
        <v>765</v>
      </c>
      <c r="U197" s="6" t="s">
        <v>766</v>
      </c>
      <c r="V197" s="6" t="s">
        <v>106</v>
      </c>
      <c r="X197" s="6">
        <v>6000</v>
      </c>
      <c r="Y197" s="6">
        <v>1937</v>
      </c>
      <c r="Z197" s="6">
        <v>7</v>
      </c>
      <c r="AA197" s="6">
        <v>1</v>
      </c>
      <c r="AB197" s="6">
        <v>1937</v>
      </c>
      <c r="AC197" s="6">
        <v>7</v>
      </c>
      <c r="AD197" s="6">
        <v>10</v>
      </c>
      <c r="AF197" s="6" t="s">
        <v>948</v>
      </c>
      <c r="AG197" s="67" t="s">
        <v>949</v>
      </c>
      <c r="AH197" s="6" t="s">
        <v>48</v>
      </c>
      <c r="AI197" s="6" t="s">
        <v>983</v>
      </c>
      <c r="AJ197" s="6" t="s">
        <v>984</v>
      </c>
      <c r="AK197" s="6" t="b">
        <v>1</v>
      </c>
      <c r="AL197" s="6" t="b">
        <v>0</v>
      </c>
      <c r="AO197" s="49" t="s">
        <v>4952</v>
      </c>
      <c r="AP197" s="73"/>
      <c r="AQ197" s="49" t="s">
        <v>4951</v>
      </c>
      <c r="AR197" s="76" t="s">
        <v>5011</v>
      </c>
      <c r="AS197" s="73" t="s">
        <v>5012</v>
      </c>
      <c r="AT197" s="73">
        <f t="shared" si="46"/>
        <v>1</v>
      </c>
      <c r="AU197" s="112" t="s">
        <v>5383</v>
      </c>
      <c r="AV197" s="44" t="s">
        <v>5380</v>
      </c>
      <c r="AW197" t="s">
        <v>5014</v>
      </c>
      <c r="AX197" s="73"/>
      <c r="AY19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7" s="49" t="s">
        <v>4903</v>
      </c>
      <c r="BA197" s="58" t="str">
        <f>Y197&amp;"-"&amp;IF(Z197&lt;10,"0"&amp;Z197,Z197)&amp;"-"&amp;IF(AA197&lt;10,"0"&amp;AA197,AA197)&amp;"/"&amp;IF(AD197&lt;10,"0"&amp;AD197,AD197)</f>
        <v>1937-07-01/10</v>
      </c>
      <c r="BB197" s="44" t="str">
        <f>Y197&amp;IF(Z197&lt;&gt;0,"-"&amp;Z197,"")&amp;IF(AA197&lt;&gt;0,"-"&amp;AA197,"")&amp;IF(AB197&lt;&gt;0,"/"&amp;AB197,"")&amp;IF(AC197&lt;&gt;0,"-"&amp;AC197,"")&amp;IF(AD197&lt;&gt;0,"-"&amp;AD197,"")</f>
        <v>1937-7-1/1937-7-10</v>
      </c>
      <c r="BC197" s="44"/>
      <c r="BD197" s="44"/>
      <c r="BE197" s="44" t="s">
        <v>4943</v>
      </c>
      <c r="BF197" s="49" t="s">
        <v>4882</v>
      </c>
      <c r="BG197" t="s">
        <v>4893</v>
      </c>
      <c r="BH197" s="40" t="s">
        <v>5050</v>
      </c>
      <c r="BI197" t="s">
        <v>39</v>
      </c>
      <c r="BJ197" t="str">
        <f t="shared" si="38"/>
        <v>Алма-Ата и окрестности</v>
      </c>
      <c r="BK197" t="str">
        <f>T197&amp;" N; "&amp;U197&amp;" E"</f>
        <v>43.289437 N; 76.994338 E</v>
      </c>
      <c r="BL197" t="s">
        <v>765</v>
      </c>
      <c r="BM197" s="85" t="s">
        <v>766</v>
      </c>
      <c r="BN197" t="s">
        <v>4895</v>
      </c>
      <c r="BO197">
        <f t="shared" si="33"/>
        <v>6000</v>
      </c>
      <c r="BP197" t="str">
        <f>IF(V197="original",H197,IF(V197="volunteer",C197,"Nekhaeva A.A."))</f>
        <v>Kim L.V.</v>
      </c>
      <c r="BQ197" t="str">
        <f>IF(V197="original",I197,IF(V197="volunteer",YEAR(A197)&amp;"-"&amp;IF(MONTH(A197)&lt;10,"0"&amp;MONTH(A197),MONTH(A197))&amp;"-"&amp;IF(DAY(A197)&lt;10,"0"&amp;DAY(A197),DAY(A197)),"__2025-05-15"))</f>
        <v>2025-05-01</v>
      </c>
      <c r="BR197"/>
      <c r="BS197"/>
      <c r="BT197" s="49" t="s">
        <v>4766</v>
      </c>
      <c r="BU197" t="s">
        <v>3631</v>
      </c>
      <c r="BV197" t="s">
        <v>3632</v>
      </c>
      <c r="BW197" t="s">
        <v>3633</v>
      </c>
      <c r="BX197" t="s">
        <v>3634</v>
      </c>
      <c r="BY197" s="44" t="s">
        <v>48</v>
      </c>
      <c r="BZ197" t="s">
        <v>983</v>
      </c>
      <c r="CA197" t="s">
        <v>3867</v>
      </c>
      <c r="CB197" s="44" t="s">
        <v>3867</v>
      </c>
      <c r="CC197" t="s">
        <v>4835</v>
      </c>
      <c r="CD197" t="s">
        <v>3867</v>
      </c>
      <c r="CE197" t="s">
        <v>3868</v>
      </c>
      <c r="CF197" t="s">
        <v>3630</v>
      </c>
      <c r="CG197"/>
      <c r="CH197" t="str">
        <f>H197</f>
        <v>Спасский С.А., Шнитников В.Н.</v>
      </c>
      <c r="CI197">
        <f t="shared" si="44"/>
        <v>1937</v>
      </c>
      <c r="CJ197"/>
    </row>
    <row r="198" spans="1:88" s="6" customFormat="1" x14ac:dyDescent="0.45">
      <c r="A198" s="5">
        <v>45778.830706018518</v>
      </c>
      <c r="B198" s="6">
        <v>412819044</v>
      </c>
      <c r="C198" s="6" t="s">
        <v>4897</v>
      </c>
      <c r="D198" s="6">
        <v>2</v>
      </c>
      <c r="E198" s="4" t="s">
        <v>86</v>
      </c>
      <c r="G198" s="6">
        <v>2590</v>
      </c>
      <c r="H198" s="44" t="s">
        <v>951</v>
      </c>
      <c r="I198" s="6">
        <v>1937</v>
      </c>
      <c r="J198" s="6" t="s">
        <v>952</v>
      </c>
      <c r="K198" s="6" t="s">
        <v>953</v>
      </c>
      <c r="L198" s="6" t="s">
        <v>954</v>
      </c>
      <c r="M198" s="6" t="s">
        <v>267</v>
      </c>
      <c r="P198" s="6" t="s">
        <v>947</v>
      </c>
      <c r="Q198" t="str">
        <f t="shared" si="45"/>
        <v>Алма-Ата и окрестности</v>
      </c>
      <c r="R198" s="84">
        <v>43.289437</v>
      </c>
      <c r="S198" s="84">
        <v>76.994337999999999</v>
      </c>
      <c r="T198" s="6" t="s">
        <v>765</v>
      </c>
      <c r="U198" s="6" t="s">
        <v>766</v>
      </c>
      <c r="V198" s="6" t="s">
        <v>106</v>
      </c>
      <c r="X198" s="6">
        <v>6000</v>
      </c>
      <c r="Y198" s="6">
        <v>1920</v>
      </c>
      <c r="Z198" s="6">
        <v>7</v>
      </c>
      <c r="AF198" s="6" t="s">
        <v>948</v>
      </c>
      <c r="AG198" s="67" t="s">
        <v>990</v>
      </c>
      <c r="AH198" s="6" t="s">
        <v>48</v>
      </c>
      <c r="AI198" s="6" t="s">
        <v>983</v>
      </c>
      <c r="AJ198" s="6" t="s">
        <v>984</v>
      </c>
      <c r="AK198" s="6" t="b">
        <v>1</v>
      </c>
      <c r="AL198" s="6" t="b">
        <v>0</v>
      </c>
      <c r="AO198" s="49" t="s">
        <v>4952</v>
      </c>
      <c r="AP198" s="73"/>
      <c r="AQ198" s="49" t="s">
        <v>4951</v>
      </c>
      <c r="AR198" s="76" t="s">
        <v>5011</v>
      </c>
      <c r="AS198" s="73" t="s">
        <v>5012</v>
      </c>
      <c r="AT198" s="73">
        <f t="shared" si="46"/>
        <v>2</v>
      </c>
      <c r="AU198" s="112" t="s">
        <v>5383</v>
      </c>
      <c r="AV198" s="44" t="s">
        <v>5380</v>
      </c>
      <c r="AW198" t="s">
        <v>5014</v>
      </c>
      <c r="AX198" s="73"/>
      <c r="AY19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8" s="49" t="s">
        <v>4903</v>
      </c>
      <c r="BA198" s="44" t="str">
        <f>Y198&amp;"-"&amp;IF(Z198&lt;10,"0"&amp;Z198,Z198)</f>
        <v>1920-07</v>
      </c>
      <c r="BB198" s="44" t="str">
        <f>Y198&amp;IF(Z198&lt;&gt;0,"-"&amp;Z198,"")&amp;IF(AA198&lt;&gt;0,"-"&amp;AA198,"")&amp;IF(AB198&lt;&gt;0,"/"&amp;AB198,"")&amp;IF(AC198&lt;&gt;0,"-"&amp;AC198,"")&amp;IF(AD198&lt;&gt;0,"-"&amp;AD198,"")</f>
        <v>1920-7</v>
      </c>
      <c r="BC198" s="44"/>
      <c r="BD198" s="44"/>
      <c r="BE198" s="44" t="s">
        <v>4948</v>
      </c>
      <c r="BF198" s="49" t="s">
        <v>4882</v>
      </c>
      <c r="BG198" t="s">
        <v>4893</v>
      </c>
      <c r="BH198" s="40" t="s">
        <v>5050</v>
      </c>
      <c r="BI198" t="s">
        <v>39</v>
      </c>
      <c r="BJ198" t="str">
        <f t="shared" si="38"/>
        <v>Алма-Ата и окрестности</v>
      </c>
      <c r="BK198" t="str">
        <f>T198&amp;" N; "&amp;U198&amp;" E"</f>
        <v>43.289437 N; 76.994338 E</v>
      </c>
      <c r="BL198" t="s">
        <v>765</v>
      </c>
      <c r="BM198" s="85" t="s">
        <v>766</v>
      </c>
      <c r="BN198" t="s">
        <v>4895</v>
      </c>
      <c r="BO198">
        <f t="shared" si="33"/>
        <v>6000</v>
      </c>
      <c r="BP198" t="str">
        <f>IF(V198="original",H198,IF(V198="volunteer",C198,"Nekhaeva A.A."))</f>
        <v>Kim L.V.</v>
      </c>
      <c r="BQ198" t="str">
        <f>IF(V198="original",I198,IF(V198="volunteer",YEAR(A198)&amp;"-"&amp;IF(MONTH(A198)&lt;10,"0"&amp;MONTH(A198),MONTH(A198))&amp;"-"&amp;IF(DAY(A198)&lt;10,"0"&amp;DAY(A198),DAY(A198)),"__2025-05-15"))</f>
        <v>2025-05-01</v>
      </c>
      <c r="BR198"/>
      <c r="BS198"/>
      <c r="BT198" s="49" t="s">
        <v>4766</v>
      </c>
      <c r="BU198" t="s">
        <v>3631</v>
      </c>
      <c r="BV198" t="s">
        <v>3632</v>
      </c>
      <c r="BW198" t="s">
        <v>3633</v>
      </c>
      <c r="BX198" t="s">
        <v>3634</v>
      </c>
      <c r="BY198" s="44" t="s">
        <v>48</v>
      </c>
      <c r="BZ198" t="s">
        <v>983</v>
      </c>
      <c r="CA198" t="s">
        <v>3867</v>
      </c>
      <c r="CB198" s="44" t="s">
        <v>3867</v>
      </c>
      <c r="CC198" t="s">
        <v>4835</v>
      </c>
      <c r="CD198" t="s">
        <v>3867</v>
      </c>
      <c r="CE198" t="s">
        <v>3868</v>
      </c>
      <c r="CF198" t="s">
        <v>3630</v>
      </c>
      <c r="CG198"/>
      <c r="CH198" t="str">
        <f>H198</f>
        <v>Спасский С.А., Шнитников В.Н.</v>
      </c>
      <c r="CI198">
        <f t="shared" si="44"/>
        <v>1937</v>
      </c>
      <c r="CJ198"/>
    </row>
    <row r="199" spans="1:88" s="6" customFormat="1" x14ac:dyDescent="0.45">
      <c r="A199" s="5">
        <v>45778.830243055563</v>
      </c>
      <c r="B199" s="6">
        <v>412819044</v>
      </c>
      <c r="C199" s="6" t="s">
        <v>4897</v>
      </c>
      <c r="D199" s="6">
        <v>4</v>
      </c>
      <c r="E199" s="4" t="s">
        <v>835</v>
      </c>
      <c r="F199" s="6" t="s">
        <v>991</v>
      </c>
      <c r="G199" s="6">
        <v>2590</v>
      </c>
      <c r="H199" s="44" t="s">
        <v>951</v>
      </c>
      <c r="I199" s="6">
        <v>1937</v>
      </c>
      <c r="J199" s="6" t="s">
        <v>952</v>
      </c>
      <c r="K199" s="6" t="s">
        <v>953</v>
      </c>
      <c r="L199" s="6" t="s">
        <v>954</v>
      </c>
      <c r="M199" s="6" t="s">
        <v>267</v>
      </c>
      <c r="P199" s="6" t="s">
        <v>947</v>
      </c>
      <c r="Q199" t="str">
        <f t="shared" si="45"/>
        <v>Алма-Ата и окрестности</v>
      </c>
      <c r="R199" s="84">
        <v>43.289437</v>
      </c>
      <c r="S199" s="84">
        <v>76.994337999999999</v>
      </c>
      <c r="T199" s="6" t="s">
        <v>765</v>
      </c>
      <c r="U199" s="6" t="s">
        <v>766</v>
      </c>
      <c r="V199" s="6" t="s">
        <v>106</v>
      </c>
      <c r="X199" s="6">
        <v>6000</v>
      </c>
      <c r="Y199" s="6">
        <v>1937</v>
      </c>
      <c r="Z199" s="6">
        <v>6</v>
      </c>
      <c r="AA199" s="6">
        <v>26</v>
      </c>
      <c r="AB199" s="6">
        <v>1937</v>
      </c>
      <c r="AC199" s="6">
        <v>6</v>
      </c>
      <c r="AD199" s="6">
        <v>29</v>
      </c>
      <c r="AF199" s="6" t="s">
        <v>948</v>
      </c>
      <c r="AG199" s="67" t="s">
        <v>949</v>
      </c>
      <c r="AH199" s="6" t="s">
        <v>48</v>
      </c>
      <c r="AI199" s="6" t="s">
        <v>983</v>
      </c>
      <c r="AJ199" s="6" t="s">
        <v>984</v>
      </c>
      <c r="AK199" s="6" t="b">
        <v>1</v>
      </c>
      <c r="AL199" s="6" t="b">
        <v>0</v>
      </c>
      <c r="AO199" s="49" t="s">
        <v>4952</v>
      </c>
      <c r="AP199" s="73"/>
      <c r="AQ199" s="49" t="s">
        <v>4951</v>
      </c>
      <c r="AR199" s="76" t="s">
        <v>5011</v>
      </c>
      <c r="AS199" s="73" t="s">
        <v>5012</v>
      </c>
      <c r="AT199" s="73">
        <f t="shared" si="46"/>
        <v>4</v>
      </c>
      <c r="AU199" s="112" t="s">
        <v>5384</v>
      </c>
      <c r="AV199" s="44" t="s">
        <v>5380</v>
      </c>
      <c r="AW199" t="s">
        <v>5014</v>
      </c>
      <c r="AX199" s="112" t="s">
        <v>5350</v>
      </c>
      <c r="AY19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99" s="49" t="s">
        <v>4903</v>
      </c>
      <c r="BA199" s="58" t="str">
        <f>Y199&amp;"-"&amp;IF(Z199&lt;10,"0"&amp;Z199,Z199)&amp;"-"&amp;IF(AA199&lt;10,"0"&amp;AA199,AA199)&amp;"/"&amp;IF(AD199&lt;10,"0"&amp;AD199,AD199)</f>
        <v>1937-06-26/29</v>
      </c>
      <c r="BB199" s="44" t="str">
        <f>Y199&amp;IF(Z199&lt;&gt;0,"-"&amp;Z199,"")&amp;IF(AA199&lt;&gt;0,"-"&amp;AA199,"")&amp;IF(AB199&lt;&gt;0,"/"&amp;AB199,"")&amp;IF(AC199&lt;&gt;0,"-"&amp;AC199,"")&amp;IF(AD199&lt;&gt;0,"-"&amp;AD199,"")</f>
        <v>1937-6-26/1937-6-29</v>
      </c>
      <c r="BC199" s="44"/>
      <c r="BD199" s="44"/>
      <c r="BE199" s="44" t="s">
        <v>4943</v>
      </c>
      <c r="BF199" s="49" t="s">
        <v>4882</v>
      </c>
      <c r="BG199" t="s">
        <v>4893</v>
      </c>
      <c r="BH199" s="40" t="s">
        <v>5050</v>
      </c>
      <c r="BI199" t="s">
        <v>39</v>
      </c>
      <c r="BJ199" t="str">
        <f t="shared" si="38"/>
        <v>Алма-Ата и окрестности</v>
      </c>
      <c r="BK199" t="str">
        <f>T199&amp;" N; "&amp;U199&amp;" E"</f>
        <v>43.289437 N; 76.994338 E</v>
      </c>
      <c r="BL199" t="s">
        <v>765</v>
      </c>
      <c r="BM199" s="85" t="s">
        <v>766</v>
      </c>
      <c r="BN199" t="s">
        <v>4895</v>
      </c>
      <c r="BO199">
        <f t="shared" si="33"/>
        <v>6000</v>
      </c>
      <c r="BP199" t="str">
        <f>IF(V199="original",H199,IF(V199="volunteer",C199,"Nekhaeva A.A."))</f>
        <v>Kim L.V.</v>
      </c>
      <c r="BQ199" t="str">
        <f>IF(V199="original",I199,IF(V199="volunteer",YEAR(A199)&amp;"-"&amp;IF(MONTH(A199)&lt;10,"0"&amp;MONTH(A199),MONTH(A199))&amp;"-"&amp;IF(DAY(A199)&lt;10,"0"&amp;DAY(A199),DAY(A199)),"__2025-05-15"))</f>
        <v>2025-05-01</v>
      </c>
      <c r="BR199"/>
      <c r="BS199"/>
      <c r="BT199" s="49" t="s">
        <v>4766</v>
      </c>
      <c r="BU199" t="s">
        <v>3631</v>
      </c>
      <c r="BV199" t="s">
        <v>3632</v>
      </c>
      <c r="BW199" t="s">
        <v>3633</v>
      </c>
      <c r="BX199" t="s">
        <v>3634</v>
      </c>
      <c r="BY199" s="44" t="s">
        <v>48</v>
      </c>
      <c r="BZ199" t="s">
        <v>983</v>
      </c>
      <c r="CA199" t="s">
        <v>3867</v>
      </c>
      <c r="CB199" s="44" t="s">
        <v>3867</v>
      </c>
      <c r="CC199" t="s">
        <v>4835</v>
      </c>
      <c r="CD199" t="s">
        <v>3867</v>
      </c>
      <c r="CE199" t="s">
        <v>3868</v>
      </c>
      <c r="CF199" t="s">
        <v>3630</v>
      </c>
      <c r="CG199"/>
      <c r="CH199" t="str">
        <f>H199</f>
        <v>Спасский С.А., Шнитников В.Н.</v>
      </c>
      <c r="CI199">
        <f t="shared" si="44"/>
        <v>1937</v>
      </c>
      <c r="CJ199"/>
    </row>
    <row r="200" spans="1:88" s="6" customFormat="1" x14ac:dyDescent="0.45">
      <c r="A200" s="5">
        <v>45778.831932870373</v>
      </c>
      <c r="B200" s="6">
        <v>412819044</v>
      </c>
      <c r="C200" s="6" t="s">
        <v>4897</v>
      </c>
      <c r="D200" s="6">
        <v>1</v>
      </c>
      <c r="E200" s="4" t="s">
        <v>65</v>
      </c>
      <c r="G200" s="6">
        <v>2590</v>
      </c>
      <c r="H200" s="44" t="s">
        <v>951</v>
      </c>
      <c r="I200" s="6">
        <v>1937</v>
      </c>
      <c r="J200" s="6" t="s">
        <v>952</v>
      </c>
      <c r="K200" s="6" t="s">
        <v>953</v>
      </c>
      <c r="L200" s="6" t="s">
        <v>954</v>
      </c>
      <c r="M200" s="6" t="s">
        <v>267</v>
      </c>
      <c r="P200" s="6" t="s">
        <v>947</v>
      </c>
      <c r="Q200" t="str">
        <f t="shared" si="45"/>
        <v>Алма-Ата и окрестности</v>
      </c>
      <c r="R200" s="84">
        <v>43.289437</v>
      </c>
      <c r="S200" s="84">
        <v>76.994337999999999</v>
      </c>
      <c r="T200" s="6" t="s">
        <v>765</v>
      </c>
      <c r="U200" s="6" t="s">
        <v>766</v>
      </c>
      <c r="V200" s="6" t="s">
        <v>106</v>
      </c>
      <c r="X200" s="6">
        <v>6000</v>
      </c>
      <c r="Y200" s="6">
        <v>1937</v>
      </c>
      <c r="Z200" s="6">
        <v>7</v>
      </c>
      <c r="AA200" s="6">
        <v>18</v>
      </c>
      <c r="AF200" s="6" t="s">
        <v>948</v>
      </c>
      <c r="AG200" s="67" t="s">
        <v>949</v>
      </c>
      <c r="AH200" s="6" t="s">
        <v>48</v>
      </c>
      <c r="AI200" s="6" t="s">
        <v>983</v>
      </c>
      <c r="AJ200" s="6" t="s">
        <v>984</v>
      </c>
      <c r="AK200" s="6" t="b">
        <v>1</v>
      </c>
      <c r="AL200" s="6" t="b">
        <v>0</v>
      </c>
      <c r="AO200" s="49" t="s">
        <v>4952</v>
      </c>
      <c r="AP200" s="73"/>
      <c r="AQ200" s="49" t="s">
        <v>4951</v>
      </c>
      <c r="AR200" s="76" t="s">
        <v>5011</v>
      </c>
      <c r="AS200" s="73" t="s">
        <v>5012</v>
      </c>
      <c r="AT200" s="73">
        <f t="shared" si="46"/>
        <v>1</v>
      </c>
      <c r="AU200" s="112" t="s">
        <v>5384</v>
      </c>
      <c r="AV200" s="44" t="s">
        <v>5380</v>
      </c>
      <c r="AW200" t="s">
        <v>5014</v>
      </c>
      <c r="AX200" s="73"/>
      <c r="AY20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0" s="49" t="s">
        <v>4903</v>
      </c>
      <c r="BA200" s="58" t="str">
        <f>Y200&amp;"-"&amp;IF(Z200&lt;10,"0"&amp;Z200,Z200)&amp;"-"&amp;IF(AA200&lt;10,"0"&amp;AA200,AA200)</f>
        <v>1937-07-18</v>
      </c>
      <c r="BB200" s="44" t="str">
        <f>Y200&amp;IF(Z200&lt;&gt;0,"-"&amp;Z200,"")&amp;IF(AA200&lt;&gt;0,"-"&amp;AA200,"")&amp;IF(AB200&lt;&gt;0,"/"&amp;AB200,"")&amp;IF(AC200&lt;&gt;0,"-"&amp;AC200,"")&amp;IF(AD200&lt;&gt;0,"-"&amp;AD200,"")</f>
        <v>1937-7-18</v>
      </c>
      <c r="BC200" s="44"/>
      <c r="BD200" s="44"/>
      <c r="BE200" s="44" t="s">
        <v>4943</v>
      </c>
      <c r="BF200" s="49" t="s">
        <v>4882</v>
      </c>
      <c r="BG200" t="s">
        <v>4893</v>
      </c>
      <c r="BH200" s="40" t="s">
        <v>5050</v>
      </c>
      <c r="BI200" t="s">
        <v>39</v>
      </c>
      <c r="BJ200" t="str">
        <f t="shared" ref="BJ200" si="48">P200</f>
        <v>Алма-Ата и окрестности</v>
      </c>
      <c r="BK200" t="str">
        <f>T200&amp;" N; "&amp;U200&amp;" E"</f>
        <v>43.289437 N; 76.994338 E</v>
      </c>
      <c r="BL200" t="s">
        <v>765</v>
      </c>
      <c r="BM200" s="85" t="s">
        <v>766</v>
      </c>
      <c r="BN200" t="s">
        <v>4895</v>
      </c>
      <c r="BO200">
        <f t="shared" ref="BO200" si="49">X200</f>
        <v>6000</v>
      </c>
      <c r="BP200" t="str">
        <f>IF(V200="original",H200,IF(V200="volunteer",C200,"Nekhaeva A.A."))</f>
        <v>Kim L.V.</v>
      </c>
      <c r="BQ200" t="str">
        <f>IF(V200="original",I200,IF(V200="volunteer",YEAR(A200)&amp;"-"&amp;IF(MONTH(A200)&lt;10,"0"&amp;MONTH(A200),MONTH(A200))&amp;"-"&amp;IF(DAY(A200)&lt;10,"0"&amp;DAY(A200),DAY(A200)),"__2025-05-15"))</f>
        <v>2025-05-01</v>
      </c>
      <c r="BR200"/>
      <c r="BS200"/>
      <c r="BT200" s="49" t="s">
        <v>4766</v>
      </c>
      <c r="BU200" t="s">
        <v>3631</v>
      </c>
      <c r="BV200" t="s">
        <v>3632</v>
      </c>
      <c r="BW200" t="s">
        <v>3633</v>
      </c>
      <c r="BX200" t="s">
        <v>3634</v>
      </c>
      <c r="BY200" s="44" t="s">
        <v>48</v>
      </c>
      <c r="BZ200" t="s">
        <v>983</v>
      </c>
      <c r="CA200" t="s">
        <v>3867</v>
      </c>
      <c r="CB200" s="44" t="s">
        <v>3867</v>
      </c>
      <c r="CC200" t="s">
        <v>4835</v>
      </c>
      <c r="CD200" t="s">
        <v>3867</v>
      </c>
      <c r="CE200" t="s">
        <v>3868</v>
      </c>
      <c r="CF200" t="s">
        <v>3630</v>
      </c>
      <c r="CG200"/>
      <c r="CH200" t="str">
        <f>H200</f>
        <v>Спасский С.А., Шнитников В.Н.</v>
      </c>
      <c r="CI200">
        <f t="shared" ref="CI200" si="50">I200</f>
        <v>1937</v>
      </c>
      <c r="CJ200"/>
    </row>
    <row r="201" spans="1:88" s="6" customFormat="1" x14ac:dyDescent="0.45">
      <c r="A201" s="5">
        <v>45778.828287037039</v>
      </c>
      <c r="B201" s="6">
        <v>412819044</v>
      </c>
      <c r="C201" s="6" t="s">
        <v>4897</v>
      </c>
      <c r="D201" s="6">
        <v>1</v>
      </c>
      <c r="E201" s="4" t="s">
        <v>51</v>
      </c>
      <c r="G201" s="6">
        <v>2590</v>
      </c>
      <c r="H201" s="44" t="s">
        <v>951</v>
      </c>
      <c r="I201" s="6">
        <v>1937</v>
      </c>
      <c r="J201" s="6" t="s">
        <v>952</v>
      </c>
      <c r="K201" s="6" t="s">
        <v>953</v>
      </c>
      <c r="L201" s="6" t="s">
        <v>954</v>
      </c>
      <c r="M201" s="6" t="s">
        <v>267</v>
      </c>
      <c r="P201" s="6" t="s">
        <v>947</v>
      </c>
      <c r="Q201" t="str">
        <f t="shared" si="45"/>
        <v>Алма-Ата и окрестности</v>
      </c>
      <c r="R201" s="84">
        <v>43.289437</v>
      </c>
      <c r="S201" s="84">
        <v>76.994337999999999</v>
      </c>
      <c r="T201" s="6" t="s">
        <v>765</v>
      </c>
      <c r="U201" s="6" t="s">
        <v>766</v>
      </c>
      <c r="V201" s="6" t="s">
        <v>106</v>
      </c>
      <c r="X201" s="6">
        <v>6000</v>
      </c>
      <c r="Y201" s="6">
        <v>1920</v>
      </c>
      <c r="Z201" s="6">
        <v>6</v>
      </c>
      <c r="AF201" s="6" t="s">
        <v>948</v>
      </c>
      <c r="AH201" s="6" t="s">
        <v>48</v>
      </c>
      <c r="AI201" s="6" t="s">
        <v>983</v>
      </c>
      <c r="AJ201" s="6" t="s">
        <v>984</v>
      </c>
      <c r="AK201" s="6" t="b">
        <v>1</v>
      </c>
      <c r="AL201" s="6" t="b">
        <v>0</v>
      </c>
      <c r="AO201" s="49" t="s">
        <v>4952</v>
      </c>
      <c r="AP201" s="73"/>
      <c r="AQ201" s="49" t="s">
        <v>4951</v>
      </c>
      <c r="AR201" s="76" t="s">
        <v>5011</v>
      </c>
      <c r="AS201" s="73" t="s">
        <v>5012</v>
      </c>
      <c r="AT201" s="73">
        <f t="shared" si="46"/>
        <v>1</v>
      </c>
      <c r="AU201" s="112" t="s">
        <v>5383</v>
      </c>
      <c r="AV201" s="44" t="s">
        <v>5380</v>
      </c>
      <c r="AW201" t="s">
        <v>5014</v>
      </c>
      <c r="AX201" s="73"/>
      <c r="AY20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1" s="49" t="s">
        <v>4903</v>
      </c>
      <c r="BA201" s="44" t="str">
        <f>Y201&amp;"-"&amp;IF(Z201&lt;10,"0"&amp;Z201,Z201)</f>
        <v>1920-06</v>
      </c>
      <c r="BB201" s="44" t="str">
        <f>Y201&amp;IF(Z201&lt;&gt;0,"-"&amp;Z201,"")&amp;IF(AA201&lt;&gt;0,"-"&amp;AA201,"")&amp;IF(AB201&lt;&gt;0,"/"&amp;AB201,"")&amp;IF(AC201&lt;&gt;0,"-"&amp;AC201,"")&amp;IF(AD201&lt;&gt;0,"-"&amp;AD201,"")</f>
        <v>1920-6</v>
      </c>
      <c r="BC201" s="44"/>
      <c r="BD201" s="44"/>
      <c r="BE201" s="44"/>
      <c r="BF201" s="49" t="s">
        <v>4882</v>
      </c>
      <c r="BG201" t="s">
        <v>4893</v>
      </c>
      <c r="BH201" s="40" t="s">
        <v>5050</v>
      </c>
      <c r="BI201" t="s">
        <v>39</v>
      </c>
      <c r="BJ201" t="str">
        <f t="shared" si="38"/>
        <v>Алма-Ата и окрестности</v>
      </c>
      <c r="BK201" t="str">
        <f>T201&amp;" N; "&amp;U201&amp;" E"</f>
        <v>43.289437 N; 76.994338 E</v>
      </c>
      <c r="BL201" t="s">
        <v>765</v>
      </c>
      <c r="BM201" s="85" t="s">
        <v>766</v>
      </c>
      <c r="BN201" t="s">
        <v>4895</v>
      </c>
      <c r="BO201">
        <f t="shared" si="33"/>
        <v>6000</v>
      </c>
      <c r="BP201" t="str">
        <f>IF(V201="original",H201,IF(V201="volunteer",C201,"Nekhaeva A.A."))</f>
        <v>Kim L.V.</v>
      </c>
      <c r="BQ201" t="str">
        <f>IF(V201="original",I201,IF(V201="volunteer",YEAR(A201)&amp;"-"&amp;IF(MONTH(A201)&lt;10,"0"&amp;MONTH(A201),MONTH(A201))&amp;"-"&amp;IF(DAY(A201)&lt;10,"0"&amp;DAY(A201),DAY(A201)),"__2025-05-15"))</f>
        <v>2025-05-01</v>
      </c>
      <c r="BR201"/>
      <c r="BS201"/>
      <c r="BT201" s="49" t="s">
        <v>4766</v>
      </c>
      <c r="BU201" t="s">
        <v>3631</v>
      </c>
      <c r="BV201" t="s">
        <v>3632</v>
      </c>
      <c r="BW201" t="s">
        <v>3633</v>
      </c>
      <c r="BX201" t="s">
        <v>3634</v>
      </c>
      <c r="BY201" s="44" t="s">
        <v>48</v>
      </c>
      <c r="BZ201" t="s">
        <v>983</v>
      </c>
      <c r="CA201" t="s">
        <v>3867</v>
      </c>
      <c r="CB201" s="44" t="s">
        <v>3867</v>
      </c>
      <c r="CC201" t="s">
        <v>4835</v>
      </c>
      <c r="CD201" t="s">
        <v>3867</v>
      </c>
      <c r="CE201" t="s">
        <v>3868</v>
      </c>
      <c r="CF201" t="s">
        <v>3630</v>
      </c>
      <c r="CG201"/>
      <c r="CH201" t="str">
        <f>H201</f>
        <v>Спасский С.А., Шнитников В.Н.</v>
      </c>
      <c r="CI201">
        <f t="shared" si="44"/>
        <v>1937</v>
      </c>
      <c r="CJ201"/>
    </row>
    <row r="202" spans="1:88" s="6" customFormat="1" x14ac:dyDescent="0.45">
      <c r="A202" s="5">
        <v>45778.828009259261</v>
      </c>
      <c r="B202" s="6">
        <v>412819044</v>
      </c>
      <c r="C202" s="6" t="s">
        <v>4897</v>
      </c>
      <c r="D202" s="6">
        <v>1</v>
      </c>
      <c r="E202" s="4" t="s">
        <v>65</v>
      </c>
      <c r="F202" s="6" t="s">
        <v>992</v>
      </c>
      <c r="G202" s="6">
        <v>2590</v>
      </c>
      <c r="H202" s="44" t="s">
        <v>951</v>
      </c>
      <c r="I202" s="6">
        <v>1937</v>
      </c>
      <c r="J202" s="6" t="s">
        <v>952</v>
      </c>
      <c r="K202" s="6" t="s">
        <v>953</v>
      </c>
      <c r="L202" s="6" t="s">
        <v>954</v>
      </c>
      <c r="M202" s="6" t="s">
        <v>267</v>
      </c>
      <c r="P202" s="6" t="s">
        <v>947</v>
      </c>
      <c r="Q202" t="str">
        <f t="shared" si="45"/>
        <v>Алма-Ата и окрестности</v>
      </c>
      <c r="R202" s="84">
        <v>43.289437</v>
      </c>
      <c r="S202" s="84">
        <v>76.994337999999999</v>
      </c>
      <c r="T202" s="6" t="s">
        <v>765</v>
      </c>
      <c r="U202" s="6" t="s">
        <v>766</v>
      </c>
      <c r="V202" s="6" t="s">
        <v>106</v>
      </c>
      <c r="X202" s="6">
        <v>6000</v>
      </c>
      <c r="Y202" s="6">
        <v>1937</v>
      </c>
      <c r="Z202" s="6">
        <v>6</v>
      </c>
      <c r="AA202" s="6">
        <v>10</v>
      </c>
      <c r="AF202" s="6" t="s">
        <v>948</v>
      </c>
      <c r="AG202" s="67" t="s">
        <v>949</v>
      </c>
      <c r="AH202" s="6" t="s">
        <v>48</v>
      </c>
      <c r="AI202" s="6" t="s">
        <v>983</v>
      </c>
      <c r="AJ202" s="6" t="s">
        <v>984</v>
      </c>
      <c r="AK202" s="6" t="b">
        <v>1</v>
      </c>
      <c r="AL202" s="6" t="b">
        <v>0</v>
      </c>
      <c r="AO202" s="49" t="s">
        <v>4952</v>
      </c>
      <c r="AP202" s="73"/>
      <c r="AQ202" s="49" t="s">
        <v>4951</v>
      </c>
      <c r="AR202" s="76" t="s">
        <v>5011</v>
      </c>
      <c r="AS202" s="73" t="s">
        <v>5012</v>
      </c>
      <c r="AT202" s="73">
        <f t="shared" si="46"/>
        <v>1</v>
      </c>
      <c r="AU202" s="112" t="s">
        <v>5384</v>
      </c>
      <c r="AV202" s="44" t="s">
        <v>5380</v>
      </c>
      <c r="AW202" t="s">
        <v>5014</v>
      </c>
      <c r="AX202" s="112" t="s">
        <v>5351</v>
      </c>
      <c r="AY20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2" s="49" t="s">
        <v>4903</v>
      </c>
      <c r="BA202" s="58" t="str">
        <f>Y202&amp;"-"&amp;IF(Z202&lt;10,"0"&amp;Z202,Z202)&amp;"-"&amp;IF(AA202&lt;10,"0"&amp;AA202,AA202)</f>
        <v>1937-06-10</v>
      </c>
      <c r="BB202" s="44" t="str">
        <f>Y202&amp;IF(Z202&lt;&gt;0,"-"&amp;Z202,"")&amp;IF(AA202&lt;&gt;0,"-"&amp;AA202,"")&amp;IF(AB202&lt;&gt;0,"/"&amp;AB202,"")&amp;IF(AC202&lt;&gt;0,"-"&amp;AC202,"")&amp;IF(AD202&lt;&gt;0,"-"&amp;AD202,"")</f>
        <v>1937-6-10</v>
      </c>
      <c r="BC202" s="44"/>
      <c r="BD202" s="44"/>
      <c r="BE202" s="44" t="s">
        <v>4943</v>
      </c>
      <c r="BF202" s="49" t="s">
        <v>4882</v>
      </c>
      <c r="BG202" t="s">
        <v>4893</v>
      </c>
      <c r="BH202" s="40" t="s">
        <v>5050</v>
      </c>
      <c r="BI202" t="s">
        <v>39</v>
      </c>
      <c r="BJ202" t="str">
        <f t="shared" si="38"/>
        <v>Алма-Ата и окрестности</v>
      </c>
      <c r="BK202" t="str">
        <f>T202&amp;" N; "&amp;U202&amp;" E"</f>
        <v>43.289437 N; 76.994338 E</v>
      </c>
      <c r="BL202" t="s">
        <v>765</v>
      </c>
      <c r="BM202" s="85" t="s">
        <v>766</v>
      </c>
      <c r="BN202" t="s">
        <v>4895</v>
      </c>
      <c r="BO202">
        <f t="shared" si="33"/>
        <v>6000</v>
      </c>
      <c r="BP202" t="str">
        <f>IF(V202="original",H202,IF(V202="volunteer",C202,"Nekhaeva A.A."))</f>
        <v>Kim L.V.</v>
      </c>
      <c r="BQ202" t="str">
        <f>IF(V202="original",I202,IF(V202="volunteer",YEAR(A202)&amp;"-"&amp;IF(MONTH(A202)&lt;10,"0"&amp;MONTH(A202),MONTH(A202))&amp;"-"&amp;IF(DAY(A202)&lt;10,"0"&amp;DAY(A202),DAY(A202)),"__2025-05-15"))</f>
        <v>2025-05-01</v>
      </c>
      <c r="BR202"/>
      <c r="BS202"/>
      <c r="BT202" s="49" t="s">
        <v>4766</v>
      </c>
      <c r="BU202" t="s">
        <v>3631</v>
      </c>
      <c r="BV202" t="s">
        <v>3632</v>
      </c>
      <c r="BW202" t="s">
        <v>3633</v>
      </c>
      <c r="BX202" t="s">
        <v>3634</v>
      </c>
      <c r="BY202" s="44" t="s">
        <v>48</v>
      </c>
      <c r="BZ202" t="s">
        <v>983</v>
      </c>
      <c r="CA202" t="s">
        <v>3867</v>
      </c>
      <c r="CB202" s="44" t="s">
        <v>3867</v>
      </c>
      <c r="CC202" t="s">
        <v>4835</v>
      </c>
      <c r="CD202" t="s">
        <v>3867</v>
      </c>
      <c r="CE202" t="s">
        <v>3868</v>
      </c>
      <c r="CF202" t="s">
        <v>3630</v>
      </c>
      <c r="CG202"/>
      <c r="CH202" t="str">
        <f>H202</f>
        <v>Спасский С.А., Шнитников В.Н.</v>
      </c>
      <c r="CI202">
        <f t="shared" si="44"/>
        <v>1937</v>
      </c>
      <c r="CJ202"/>
    </row>
    <row r="203" spans="1:88" s="6" customFormat="1" x14ac:dyDescent="0.45">
      <c r="A203" s="5">
        <v>45778.827326388877</v>
      </c>
      <c r="B203" s="6">
        <v>412819044</v>
      </c>
      <c r="C203" s="6" t="s">
        <v>4897</v>
      </c>
      <c r="D203" s="6">
        <v>1</v>
      </c>
      <c r="E203" s="4" t="s">
        <v>65</v>
      </c>
      <c r="F203" s="6" t="s">
        <v>992</v>
      </c>
      <c r="G203" s="6">
        <v>2590</v>
      </c>
      <c r="H203" s="44" t="s">
        <v>951</v>
      </c>
      <c r="I203" s="6">
        <v>1937</v>
      </c>
      <c r="J203" s="6" t="s">
        <v>952</v>
      </c>
      <c r="K203" s="6" t="s">
        <v>953</v>
      </c>
      <c r="L203" s="6" t="s">
        <v>954</v>
      </c>
      <c r="M203" s="6" t="s">
        <v>267</v>
      </c>
      <c r="P203" s="6" t="s">
        <v>947</v>
      </c>
      <c r="Q203" t="str">
        <f t="shared" si="45"/>
        <v>Алма-Ата и окрестности</v>
      </c>
      <c r="R203" s="84">
        <v>43.289437</v>
      </c>
      <c r="S203" s="84">
        <v>76.994337999999999</v>
      </c>
      <c r="T203" s="6" t="s">
        <v>765</v>
      </c>
      <c r="U203" s="6" t="s">
        <v>766</v>
      </c>
      <c r="V203" s="6" t="s">
        <v>106</v>
      </c>
      <c r="X203" s="6">
        <v>6000</v>
      </c>
      <c r="Y203" s="6">
        <v>1937</v>
      </c>
      <c r="Z203" s="6">
        <v>6</v>
      </c>
      <c r="AA203" s="6">
        <v>18</v>
      </c>
      <c r="AF203" s="6" t="s">
        <v>948</v>
      </c>
      <c r="AG203" s="67" t="s">
        <v>949</v>
      </c>
      <c r="AH203" s="6" t="s">
        <v>48</v>
      </c>
      <c r="AI203" s="6" t="s">
        <v>983</v>
      </c>
      <c r="AJ203" s="6" t="s">
        <v>984</v>
      </c>
      <c r="AK203" s="6" t="b">
        <v>1</v>
      </c>
      <c r="AL203" s="6" t="b">
        <v>0</v>
      </c>
      <c r="AO203" s="49" t="s">
        <v>4952</v>
      </c>
      <c r="AP203" s="73"/>
      <c r="AQ203" s="49" t="s">
        <v>4951</v>
      </c>
      <c r="AR203" s="76" t="s">
        <v>5011</v>
      </c>
      <c r="AS203" s="73" t="s">
        <v>5012</v>
      </c>
      <c r="AT203" s="73">
        <f t="shared" si="46"/>
        <v>1</v>
      </c>
      <c r="AU203" s="112" t="s">
        <v>5384</v>
      </c>
      <c r="AV203" s="44" t="s">
        <v>5380</v>
      </c>
      <c r="AW203" t="s">
        <v>5014</v>
      </c>
      <c r="AX203" s="112" t="s">
        <v>5351</v>
      </c>
      <c r="AY20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3" s="49" t="s">
        <v>4903</v>
      </c>
      <c r="BA203" s="58" t="str">
        <f>Y203&amp;"-"&amp;IF(Z203&lt;10,"0"&amp;Z203,Z203)&amp;"-"&amp;IF(AA203&lt;10,"0"&amp;AA203,AA203)</f>
        <v>1937-06-18</v>
      </c>
      <c r="BB203" s="44" t="str">
        <f>Y203&amp;IF(Z203&lt;&gt;0,"-"&amp;Z203,"")&amp;IF(AA203&lt;&gt;0,"-"&amp;AA203,"")&amp;IF(AB203&lt;&gt;0,"/"&amp;AB203,"")&amp;IF(AC203&lt;&gt;0,"-"&amp;AC203,"")&amp;IF(AD203&lt;&gt;0,"-"&amp;AD203,"")</f>
        <v>1937-6-18</v>
      </c>
      <c r="BC203" s="44"/>
      <c r="BD203" s="44"/>
      <c r="BE203" s="44" t="s">
        <v>4943</v>
      </c>
      <c r="BF203" s="49" t="s">
        <v>4882</v>
      </c>
      <c r="BG203" t="s">
        <v>4893</v>
      </c>
      <c r="BH203" s="40" t="s">
        <v>5050</v>
      </c>
      <c r="BI203" t="s">
        <v>39</v>
      </c>
      <c r="BJ203" t="str">
        <f t="shared" si="38"/>
        <v>Алма-Ата и окрестности</v>
      </c>
      <c r="BK203" t="str">
        <f>T203&amp;" N; "&amp;U203&amp;" E"</f>
        <v>43.289437 N; 76.994338 E</v>
      </c>
      <c r="BL203" t="s">
        <v>765</v>
      </c>
      <c r="BM203" s="85" t="s">
        <v>766</v>
      </c>
      <c r="BN203" t="s">
        <v>4895</v>
      </c>
      <c r="BO203">
        <f t="shared" ref="BO203:BO234" si="51">X203</f>
        <v>6000</v>
      </c>
      <c r="BP203" t="str">
        <f>IF(V203="original",H203,IF(V203="volunteer",C203,"Nekhaeva A.A."))</f>
        <v>Kim L.V.</v>
      </c>
      <c r="BQ203" t="str">
        <f>IF(V203="original",I203,IF(V203="volunteer",YEAR(A203)&amp;"-"&amp;IF(MONTH(A203)&lt;10,"0"&amp;MONTH(A203),MONTH(A203))&amp;"-"&amp;IF(DAY(A203)&lt;10,"0"&amp;DAY(A203),DAY(A203)),"__2025-05-15"))</f>
        <v>2025-05-01</v>
      </c>
      <c r="BR203"/>
      <c r="BS203"/>
      <c r="BT203" s="49" t="s">
        <v>4766</v>
      </c>
      <c r="BU203" t="s">
        <v>3631</v>
      </c>
      <c r="BV203" t="s">
        <v>3632</v>
      </c>
      <c r="BW203" t="s">
        <v>3633</v>
      </c>
      <c r="BX203" t="s">
        <v>3634</v>
      </c>
      <c r="BY203" s="44" t="s">
        <v>48</v>
      </c>
      <c r="BZ203" t="s">
        <v>983</v>
      </c>
      <c r="CA203" t="s">
        <v>3867</v>
      </c>
      <c r="CB203" s="44" t="s">
        <v>3867</v>
      </c>
      <c r="CC203" t="s">
        <v>4835</v>
      </c>
      <c r="CD203" t="s">
        <v>3867</v>
      </c>
      <c r="CE203" t="s">
        <v>3868</v>
      </c>
      <c r="CF203" t="s">
        <v>3630</v>
      </c>
      <c r="CG203"/>
      <c r="CH203" t="str">
        <f>H203</f>
        <v>Спасский С.А., Шнитников В.Н.</v>
      </c>
      <c r="CI203">
        <f t="shared" si="44"/>
        <v>1937</v>
      </c>
      <c r="CJ203"/>
    </row>
    <row r="204" spans="1:88" s="6" customFormat="1" x14ac:dyDescent="0.45">
      <c r="A204" s="5">
        <v>45778.826886574083</v>
      </c>
      <c r="B204" s="6">
        <v>412819044</v>
      </c>
      <c r="C204" s="6" t="s">
        <v>4897</v>
      </c>
      <c r="D204" s="6">
        <v>1</v>
      </c>
      <c r="E204" s="4" t="s">
        <v>65</v>
      </c>
      <c r="F204" s="6" t="s">
        <v>993</v>
      </c>
      <c r="G204" s="6">
        <v>2590</v>
      </c>
      <c r="H204" s="44" t="s">
        <v>951</v>
      </c>
      <c r="I204" s="6">
        <v>1937</v>
      </c>
      <c r="J204" s="6" t="s">
        <v>952</v>
      </c>
      <c r="K204" s="6" t="s">
        <v>953</v>
      </c>
      <c r="L204" s="6" t="s">
        <v>954</v>
      </c>
      <c r="M204" s="6" t="s">
        <v>267</v>
      </c>
      <c r="P204" s="6" t="s">
        <v>947</v>
      </c>
      <c r="Q204" t="str">
        <f t="shared" si="45"/>
        <v>Алма-Ата и окрестности</v>
      </c>
      <c r="R204" s="84">
        <v>43.289437</v>
      </c>
      <c r="S204" s="84">
        <v>76.994337999999999</v>
      </c>
      <c r="T204" s="6" t="s">
        <v>765</v>
      </c>
      <c r="U204" s="6" t="s">
        <v>766</v>
      </c>
      <c r="V204" s="6" t="s">
        <v>106</v>
      </c>
      <c r="X204" s="6">
        <v>6000</v>
      </c>
      <c r="Y204" s="6">
        <v>1919</v>
      </c>
      <c r="Z204" s="6">
        <v>6</v>
      </c>
      <c r="AA204" s="6">
        <v>22</v>
      </c>
      <c r="AF204" s="6" t="s">
        <v>948</v>
      </c>
      <c r="AH204" s="6" t="s">
        <v>48</v>
      </c>
      <c r="AI204" s="6" t="s">
        <v>983</v>
      </c>
      <c r="AJ204" s="6" t="s">
        <v>984</v>
      </c>
      <c r="AK204" s="6" t="b">
        <v>1</v>
      </c>
      <c r="AL204" s="6" t="b">
        <v>0</v>
      </c>
      <c r="AO204" s="49" t="s">
        <v>4952</v>
      </c>
      <c r="AP204" s="73"/>
      <c r="AQ204" s="49" t="s">
        <v>4951</v>
      </c>
      <c r="AR204" s="76" t="s">
        <v>5011</v>
      </c>
      <c r="AS204" s="73" t="s">
        <v>5012</v>
      </c>
      <c r="AT204" s="73">
        <f t="shared" si="46"/>
        <v>1</v>
      </c>
      <c r="AU204" s="112" t="s">
        <v>5384</v>
      </c>
      <c r="AV204" s="44" t="s">
        <v>5380</v>
      </c>
      <c r="AW204" t="s">
        <v>5014</v>
      </c>
      <c r="AX204" s="112" t="s">
        <v>5311</v>
      </c>
      <c r="AY20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4" s="49" t="s">
        <v>4903</v>
      </c>
      <c r="BA204" s="58" t="str">
        <f>Y204&amp;"-"&amp;IF(Z204&lt;10,"0"&amp;Z204,Z204)&amp;"-"&amp;IF(AA204&lt;10,"0"&amp;AA204,AA204)</f>
        <v>1919-06-22</v>
      </c>
      <c r="BB204" s="44" t="str">
        <f>Y204&amp;IF(Z204&lt;&gt;0,"-"&amp;Z204,"")&amp;IF(AA204&lt;&gt;0,"-"&amp;AA204,"")&amp;IF(AB204&lt;&gt;0,"/"&amp;AB204,"")&amp;IF(AC204&lt;&gt;0,"-"&amp;AC204,"")&amp;IF(AD204&lt;&gt;0,"-"&amp;AD204,"")</f>
        <v>1919-6-22</v>
      </c>
      <c r="BC204" s="44"/>
      <c r="BD204" s="44"/>
      <c r="BE204" s="44"/>
      <c r="BF204" s="49" t="s">
        <v>4882</v>
      </c>
      <c r="BG204" t="s">
        <v>4893</v>
      </c>
      <c r="BH204" s="40" t="s">
        <v>5050</v>
      </c>
      <c r="BI204" t="s">
        <v>39</v>
      </c>
      <c r="BJ204" t="str">
        <f t="shared" si="38"/>
        <v>Алма-Ата и окрестности</v>
      </c>
      <c r="BK204" t="str">
        <f>T204&amp;" N; "&amp;U204&amp;" E"</f>
        <v>43.289437 N; 76.994338 E</v>
      </c>
      <c r="BL204" t="s">
        <v>765</v>
      </c>
      <c r="BM204" s="85" t="s">
        <v>766</v>
      </c>
      <c r="BN204" t="s">
        <v>4895</v>
      </c>
      <c r="BO204">
        <f t="shared" si="51"/>
        <v>6000</v>
      </c>
      <c r="BP204" t="str">
        <f>IF(V204="original",H204,IF(V204="volunteer",C204,"Nekhaeva A.A."))</f>
        <v>Kim L.V.</v>
      </c>
      <c r="BQ204" t="str">
        <f>IF(V204="original",I204,IF(V204="volunteer",YEAR(A204)&amp;"-"&amp;IF(MONTH(A204)&lt;10,"0"&amp;MONTH(A204),MONTH(A204))&amp;"-"&amp;IF(DAY(A204)&lt;10,"0"&amp;DAY(A204),DAY(A204)),"__2025-05-15"))</f>
        <v>2025-05-01</v>
      </c>
      <c r="BR204"/>
      <c r="BS204"/>
      <c r="BT204" s="49" t="s">
        <v>4766</v>
      </c>
      <c r="BU204" t="s">
        <v>3631</v>
      </c>
      <c r="BV204" t="s">
        <v>3632</v>
      </c>
      <c r="BW204" t="s">
        <v>3633</v>
      </c>
      <c r="BX204" t="s">
        <v>3634</v>
      </c>
      <c r="BY204" s="44" t="s">
        <v>48</v>
      </c>
      <c r="BZ204" t="s">
        <v>983</v>
      </c>
      <c r="CA204" t="s">
        <v>3867</v>
      </c>
      <c r="CB204" s="44" t="s">
        <v>3867</v>
      </c>
      <c r="CC204" t="s">
        <v>4835</v>
      </c>
      <c r="CD204" t="s">
        <v>3867</v>
      </c>
      <c r="CE204" t="s">
        <v>3868</v>
      </c>
      <c r="CF204" t="s">
        <v>3630</v>
      </c>
      <c r="CG204"/>
      <c r="CH204" t="str">
        <f>H204</f>
        <v>Спасский С.А., Шнитников В.Н.</v>
      </c>
      <c r="CI204">
        <f t="shared" si="44"/>
        <v>1937</v>
      </c>
      <c r="CJ204"/>
    </row>
    <row r="205" spans="1:88" s="6" customFormat="1" x14ac:dyDescent="0.45">
      <c r="A205" s="5">
        <v>45778.82644675926</v>
      </c>
      <c r="B205" s="6">
        <v>412819044</v>
      </c>
      <c r="C205" s="6" t="s">
        <v>4897</v>
      </c>
      <c r="D205" s="6">
        <v>1</v>
      </c>
      <c r="E205" s="4" t="s">
        <v>51</v>
      </c>
      <c r="G205" s="6">
        <v>2590</v>
      </c>
      <c r="H205" s="44" t="s">
        <v>951</v>
      </c>
      <c r="I205" s="6">
        <v>1937</v>
      </c>
      <c r="J205" s="6" t="s">
        <v>952</v>
      </c>
      <c r="K205" s="6" t="s">
        <v>953</v>
      </c>
      <c r="L205" s="6" t="s">
        <v>954</v>
      </c>
      <c r="M205" s="6" t="s">
        <v>267</v>
      </c>
      <c r="P205" s="6" t="s">
        <v>947</v>
      </c>
      <c r="Q205" t="str">
        <f t="shared" si="45"/>
        <v>Алма-Ата и окрестности</v>
      </c>
      <c r="R205" s="84">
        <v>43.289437</v>
      </c>
      <c r="S205" s="84">
        <v>76.994337999999999</v>
      </c>
      <c r="T205" s="6" t="s">
        <v>765</v>
      </c>
      <c r="U205" s="6" t="s">
        <v>766</v>
      </c>
      <c r="V205" s="6" t="s">
        <v>106</v>
      </c>
      <c r="X205" s="6">
        <v>6000</v>
      </c>
      <c r="Y205" s="6">
        <v>1920</v>
      </c>
      <c r="Z205" s="6">
        <v>6</v>
      </c>
      <c r="AA205" s="6">
        <v>19</v>
      </c>
      <c r="AE205" s="6" t="s">
        <v>994</v>
      </c>
      <c r="AF205" s="6" t="s">
        <v>948</v>
      </c>
      <c r="AH205" s="6" t="s">
        <v>48</v>
      </c>
      <c r="AI205" s="6" t="s">
        <v>983</v>
      </c>
      <c r="AJ205" s="6" t="s">
        <v>984</v>
      </c>
      <c r="AK205" s="6" t="b">
        <v>1</v>
      </c>
      <c r="AL205" s="6" t="b">
        <v>0</v>
      </c>
      <c r="AO205" s="49" t="s">
        <v>4952</v>
      </c>
      <c r="AP205" s="73"/>
      <c r="AQ205" s="49" t="s">
        <v>4951</v>
      </c>
      <c r="AR205" s="76" t="s">
        <v>5011</v>
      </c>
      <c r="AS205" s="73" t="s">
        <v>5012</v>
      </c>
      <c r="AT205" s="73">
        <f t="shared" si="46"/>
        <v>1</v>
      </c>
      <c r="AU205" s="112" t="s">
        <v>5383</v>
      </c>
      <c r="AV205" s="44" t="s">
        <v>5380</v>
      </c>
      <c r="AW205" t="s">
        <v>5014</v>
      </c>
      <c r="AX205" s="73"/>
      <c r="AY20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5" s="49" t="s">
        <v>4903</v>
      </c>
      <c r="BA205" s="58" t="str">
        <f>Y205&amp;"-"&amp;IF(Z205&lt;10,"0"&amp;Z205,Z205)&amp;"-"&amp;IF(AA205&lt;10,"0"&amp;AA205,AA205)</f>
        <v>1920-06-19</v>
      </c>
      <c r="BB205" s="44" t="str">
        <f>Y205&amp;IF(Z205&lt;&gt;0,"-"&amp;Z205,"")&amp;IF(AA205&lt;&gt;0,"-"&amp;AA205,"")&amp;IF(AB205&lt;&gt;0,"/"&amp;AB205,"")&amp;IF(AC205&lt;&gt;0,"-"&amp;AC205,"")&amp;IF(AD205&lt;&gt;0,"-"&amp;AD205,"")</f>
        <v>1920-6-19</v>
      </c>
      <c r="BC205" s="44" t="str">
        <f>AE205</f>
        <v>на коре березы</v>
      </c>
      <c r="BD205" s="44"/>
      <c r="BE205" s="44"/>
      <c r="BF205" s="49" t="s">
        <v>4882</v>
      </c>
      <c r="BG205" t="s">
        <v>4893</v>
      </c>
      <c r="BH205" s="40" t="s">
        <v>5050</v>
      </c>
      <c r="BI205" t="s">
        <v>39</v>
      </c>
      <c r="BJ205" t="str">
        <f t="shared" si="38"/>
        <v>Алма-Ата и окрестности</v>
      </c>
      <c r="BK205" t="str">
        <f>T205&amp;" N; "&amp;U205&amp;" E"</f>
        <v>43.289437 N; 76.994338 E</v>
      </c>
      <c r="BL205" t="s">
        <v>765</v>
      </c>
      <c r="BM205" s="85" t="s">
        <v>766</v>
      </c>
      <c r="BN205" t="s">
        <v>4895</v>
      </c>
      <c r="BO205">
        <f t="shared" si="51"/>
        <v>6000</v>
      </c>
      <c r="BP205" t="str">
        <f>IF(V205="original",H205,IF(V205="volunteer",C205,"Nekhaeva A.A."))</f>
        <v>Kim L.V.</v>
      </c>
      <c r="BQ205" t="str">
        <f>IF(V205="original",I205,IF(V205="volunteer",YEAR(A205)&amp;"-"&amp;IF(MONTH(A205)&lt;10,"0"&amp;MONTH(A205),MONTH(A205))&amp;"-"&amp;IF(DAY(A205)&lt;10,"0"&amp;DAY(A205),DAY(A205)),"__2025-05-15"))</f>
        <v>2025-05-01</v>
      </c>
      <c r="BR205"/>
      <c r="BS205"/>
      <c r="BT205" s="49" t="s">
        <v>4766</v>
      </c>
      <c r="BU205" t="s">
        <v>3631</v>
      </c>
      <c r="BV205" t="s">
        <v>3632</v>
      </c>
      <c r="BW205" t="s">
        <v>3633</v>
      </c>
      <c r="BX205" t="s">
        <v>3634</v>
      </c>
      <c r="BY205" s="44" t="s">
        <v>48</v>
      </c>
      <c r="BZ205" t="s">
        <v>983</v>
      </c>
      <c r="CA205" t="s">
        <v>3867</v>
      </c>
      <c r="CB205" s="44" t="s">
        <v>3867</v>
      </c>
      <c r="CC205" t="s">
        <v>4835</v>
      </c>
      <c r="CD205" t="s">
        <v>3867</v>
      </c>
      <c r="CE205" t="s">
        <v>3868</v>
      </c>
      <c r="CF205" t="s">
        <v>3630</v>
      </c>
      <c r="CG205"/>
      <c r="CH205" t="str">
        <f>H205</f>
        <v>Спасский С.А., Шнитников В.Н.</v>
      </c>
      <c r="CI205">
        <f t="shared" si="44"/>
        <v>1937</v>
      </c>
      <c r="CJ205"/>
    </row>
    <row r="206" spans="1:88" s="6" customFormat="1" x14ac:dyDescent="0.45">
      <c r="A206" s="5">
        <v>45778.825555555552</v>
      </c>
      <c r="B206" s="6">
        <v>412819044</v>
      </c>
      <c r="C206" s="6" t="s">
        <v>4897</v>
      </c>
      <c r="D206" s="6">
        <v>1</v>
      </c>
      <c r="E206" s="4" t="s">
        <v>65</v>
      </c>
      <c r="G206" s="6">
        <v>2590</v>
      </c>
      <c r="H206" s="44" t="s">
        <v>951</v>
      </c>
      <c r="I206" s="6">
        <v>1937</v>
      </c>
      <c r="J206" s="6" t="s">
        <v>952</v>
      </c>
      <c r="K206" s="6" t="s">
        <v>953</v>
      </c>
      <c r="L206" s="6" t="s">
        <v>954</v>
      </c>
      <c r="M206" s="6" t="s">
        <v>267</v>
      </c>
      <c r="P206" s="6" t="s">
        <v>947</v>
      </c>
      <c r="Q206" t="str">
        <f t="shared" si="45"/>
        <v>Алма-Ата и окрестности</v>
      </c>
      <c r="R206" s="84">
        <v>43.289437</v>
      </c>
      <c r="S206" s="84">
        <v>76.994337999999999</v>
      </c>
      <c r="T206" s="6" t="s">
        <v>765</v>
      </c>
      <c r="U206" s="6" t="s">
        <v>766</v>
      </c>
      <c r="V206" s="6" t="s">
        <v>106</v>
      </c>
      <c r="X206" s="6">
        <v>6000</v>
      </c>
      <c r="Y206" s="6">
        <v>1919</v>
      </c>
      <c r="Z206" s="6">
        <v>6</v>
      </c>
      <c r="AA206" s="6">
        <v>11</v>
      </c>
      <c r="AF206" s="6" t="s">
        <v>948</v>
      </c>
      <c r="AH206" s="6" t="s">
        <v>48</v>
      </c>
      <c r="AI206" s="6" t="s">
        <v>983</v>
      </c>
      <c r="AJ206" s="6" t="s">
        <v>984</v>
      </c>
      <c r="AK206" s="6" t="b">
        <v>1</v>
      </c>
      <c r="AL206" s="6" t="b">
        <v>0</v>
      </c>
      <c r="AO206" s="49" t="s">
        <v>4952</v>
      </c>
      <c r="AP206" s="73"/>
      <c r="AQ206" s="49" t="s">
        <v>4951</v>
      </c>
      <c r="AR206" s="76" t="s">
        <v>5011</v>
      </c>
      <c r="AS206" s="73" t="s">
        <v>5012</v>
      </c>
      <c r="AT206" s="73">
        <f t="shared" si="46"/>
        <v>1</v>
      </c>
      <c r="AU206" s="112" t="s">
        <v>5384</v>
      </c>
      <c r="AV206" s="44" t="s">
        <v>5380</v>
      </c>
      <c r="AW206" t="s">
        <v>5014</v>
      </c>
      <c r="AX206" s="73"/>
      <c r="AY20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6" s="49" t="s">
        <v>4903</v>
      </c>
      <c r="BA206" s="58" t="str">
        <f>Y206&amp;"-"&amp;IF(Z206&lt;10,"0"&amp;Z206,Z206)&amp;"-"&amp;IF(AA206&lt;10,"0"&amp;AA206,AA206)</f>
        <v>1919-06-11</v>
      </c>
      <c r="BB206" s="44" t="str">
        <f>Y206&amp;IF(Z206&lt;&gt;0,"-"&amp;Z206,"")&amp;IF(AA206&lt;&gt;0,"-"&amp;AA206,"")&amp;IF(AB206&lt;&gt;0,"/"&amp;AB206,"")&amp;IF(AC206&lt;&gt;0,"-"&amp;AC206,"")&amp;IF(AD206&lt;&gt;0,"-"&amp;AD206,"")</f>
        <v>1919-6-11</v>
      </c>
      <c r="BC206" s="44"/>
      <c r="BD206" s="44"/>
      <c r="BE206" s="44"/>
      <c r="BF206" s="49" t="s">
        <v>4882</v>
      </c>
      <c r="BG206" t="s">
        <v>4893</v>
      </c>
      <c r="BH206" s="40" t="s">
        <v>5050</v>
      </c>
      <c r="BI206" t="s">
        <v>39</v>
      </c>
      <c r="BJ206" t="str">
        <f t="shared" si="38"/>
        <v>Алма-Ата и окрестности</v>
      </c>
      <c r="BK206" t="str">
        <f>T206&amp;" N; "&amp;U206&amp;" E"</f>
        <v>43.289437 N; 76.994338 E</v>
      </c>
      <c r="BL206" t="s">
        <v>765</v>
      </c>
      <c r="BM206" s="85" t="s">
        <v>766</v>
      </c>
      <c r="BN206" t="s">
        <v>4895</v>
      </c>
      <c r="BO206">
        <f t="shared" si="51"/>
        <v>6000</v>
      </c>
      <c r="BP206" t="str">
        <f>IF(V206="original",H206,IF(V206="volunteer",C206,"Nekhaeva A.A."))</f>
        <v>Kim L.V.</v>
      </c>
      <c r="BQ206" t="str">
        <f>IF(V206="original",I206,IF(V206="volunteer",YEAR(A206)&amp;"-"&amp;IF(MONTH(A206)&lt;10,"0"&amp;MONTH(A206),MONTH(A206))&amp;"-"&amp;IF(DAY(A206)&lt;10,"0"&amp;DAY(A206),DAY(A206)),"__2025-05-15"))</f>
        <v>2025-05-01</v>
      </c>
      <c r="BR206"/>
      <c r="BS206"/>
      <c r="BT206" s="49" t="s">
        <v>4766</v>
      </c>
      <c r="BU206" t="s">
        <v>3631</v>
      </c>
      <c r="BV206" t="s">
        <v>3632</v>
      </c>
      <c r="BW206" t="s">
        <v>3633</v>
      </c>
      <c r="BX206" t="s">
        <v>3634</v>
      </c>
      <c r="BY206" s="44" t="s">
        <v>48</v>
      </c>
      <c r="BZ206" t="s">
        <v>983</v>
      </c>
      <c r="CA206" t="s">
        <v>3867</v>
      </c>
      <c r="CB206" s="44" t="s">
        <v>3867</v>
      </c>
      <c r="CC206" t="s">
        <v>4835</v>
      </c>
      <c r="CD206" t="s">
        <v>3867</v>
      </c>
      <c r="CE206" t="s">
        <v>3868</v>
      </c>
      <c r="CF206" t="s">
        <v>3630</v>
      </c>
      <c r="CG206"/>
      <c r="CH206" t="str">
        <f>H206</f>
        <v>Спасский С.А., Шнитников В.Н.</v>
      </c>
      <c r="CI206">
        <f t="shared" si="44"/>
        <v>1937</v>
      </c>
      <c r="CJ206"/>
    </row>
    <row r="207" spans="1:88" s="6" customFormat="1" x14ac:dyDescent="0.45">
      <c r="A207" s="5">
        <v>45778.825324074067</v>
      </c>
      <c r="B207" s="6">
        <v>412819044</v>
      </c>
      <c r="C207" s="6" t="s">
        <v>4897</v>
      </c>
      <c r="D207" s="6">
        <v>1</v>
      </c>
      <c r="E207" s="4" t="s">
        <v>995</v>
      </c>
      <c r="G207" s="6">
        <v>2590</v>
      </c>
      <c r="H207" s="44" t="s">
        <v>951</v>
      </c>
      <c r="I207" s="6">
        <v>1937</v>
      </c>
      <c r="J207" s="6" t="s">
        <v>952</v>
      </c>
      <c r="K207" s="6" t="s">
        <v>953</v>
      </c>
      <c r="L207" s="6" t="s">
        <v>954</v>
      </c>
      <c r="M207" s="6" t="s">
        <v>267</v>
      </c>
      <c r="P207" s="6" t="s">
        <v>947</v>
      </c>
      <c r="Q207" t="str">
        <f t="shared" si="45"/>
        <v>Алма-Ата и окрестности</v>
      </c>
      <c r="R207" s="84">
        <v>43.289437</v>
      </c>
      <c r="S207" s="84">
        <v>76.994337999999999</v>
      </c>
      <c r="T207" s="6" t="s">
        <v>765</v>
      </c>
      <c r="U207" s="6" t="s">
        <v>766</v>
      </c>
      <c r="V207" s="6" t="s">
        <v>106</v>
      </c>
      <c r="X207" s="6">
        <v>6000</v>
      </c>
      <c r="Y207" s="6">
        <v>1919</v>
      </c>
      <c r="Z207" s="6">
        <v>5</v>
      </c>
      <c r="AA207" s="6">
        <v>15</v>
      </c>
      <c r="AB207" s="6">
        <v>1919</v>
      </c>
      <c r="AC207" s="6">
        <v>5</v>
      </c>
      <c r="AD207" s="6">
        <v>31</v>
      </c>
      <c r="AF207" s="6" t="s">
        <v>948</v>
      </c>
      <c r="AH207" s="6" t="s">
        <v>48</v>
      </c>
      <c r="AI207" s="6" t="s">
        <v>983</v>
      </c>
      <c r="AJ207" s="6" t="s">
        <v>984</v>
      </c>
      <c r="AK207" s="6" t="b">
        <v>1</v>
      </c>
      <c r="AL207" s="6" t="b">
        <v>0</v>
      </c>
      <c r="AO207" s="49" t="s">
        <v>4952</v>
      </c>
      <c r="AP207" s="73"/>
      <c r="AQ207" s="49" t="s">
        <v>4951</v>
      </c>
      <c r="AR207" s="76" t="s">
        <v>5011</v>
      </c>
      <c r="AS207" s="73" t="s">
        <v>5012</v>
      </c>
      <c r="AT207" s="73">
        <f t="shared" si="46"/>
        <v>1</v>
      </c>
      <c r="AU207" s="112" t="s">
        <v>5384</v>
      </c>
      <c r="AV207" s="44" t="s">
        <v>5382</v>
      </c>
      <c r="AW207" t="s">
        <v>5014</v>
      </c>
      <c r="AX207" s="73"/>
      <c r="AY20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7" s="49" t="s">
        <v>4903</v>
      </c>
      <c r="BA207" s="58" t="str">
        <f>Y207&amp;"-"&amp;IF(Z207&lt;10,"0"&amp;Z207,Z207)&amp;"-"&amp;IF(AA207&lt;10,"0"&amp;AA207,AA207)&amp;"/"&amp;IF(AD207&lt;10,"0"&amp;AD207,AD207)</f>
        <v>1919-05-15/31</v>
      </c>
      <c r="BB207" s="44" t="str">
        <f>Y207&amp;IF(Z207&lt;&gt;0,"-"&amp;Z207,"")&amp;IF(AA207&lt;&gt;0,"-"&amp;AA207,"")&amp;IF(AB207&lt;&gt;0,"/"&amp;AB207,"")&amp;IF(AC207&lt;&gt;0,"-"&amp;AC207,"")&amp;IF(AD207&lt;&gt;0,"-"&amp;AD207,"")</f>
        <v>1919-5-15/1919-5-31</v>
      </c>
      <c r="BC207" s="44"/>
      <c r="BD207" s="44"/>
      <c r="BE207" s="44"/>
      <c r="BF207" s="49" t="s">
        <v>4882</v>
      </c>
      <c r="BG207" t="s">
        <v>4893</v>
      </c>
      <c r="BH207" s="40" t="s">
        <v>5050</v>
      </c>
      <c r="BI207" t="s">
        <v>39</v>
      </c>
      <c r="BJ207" t="str">
        <f t="shared" si="38"/>
        <v>Алма-Ата и окрестности</v>
      </c>
      <c r="BK207" t="str">
        <f>T207&amp;" N; "&amp;U207&amp;" E"</f>
        <v>43.289437 N; 76.994338 E</v>
      </c>
      <c r="BL207" t="s">
        <v>765</v>
      </c>
      <c r="BM207" s="85" t="s">
        <v>766</v>
      </c>
      <c r="BN207" t="s">
        <v>4895</v>
      </c>
      <c r="BO207">
        <f t="shared" si="51"/>
        <v>6000</v>
      </c>
      <c r="BP207" t="str">
        <f>IF(V207="original",H207,IF(V207="volunteer",C207,"Nekhaeva A.A."))</f>
        <v>Kim L.V.</v>
      </c>
      <c r="BQ207" t="str">
        <f>IF(V207="original",I207,IF(V207="volunteer",YEAR(A207)&amp;"-"&amp;IF(MONTH(A207)&lt;10,"0"&amp;MONTH(A207),MONTH(A207))&amp;"-"&amp;IF(DAY(A207)&lt;10,"0"&amp;DAY(A207),DAY(A207)),"__2025-05-15"))</f>
        <v>2025-05-01</v>
      </c>
      <c r="BR207"/>
      <c r="BS207"/>
      <c r="BT207" s="49" t="s">
        <v>4766</v>
      </c>
      <c r="BU207" t="s">
        <v>3631</v>
      </c>
      <c r="BV207" t="s">
        <v>3632</v>
      </c>
      <c r="BW207" t="s">
        <v>3633</v>
      </c>
      <c r="BX207" t="s">
        <v>3634</v>
      </c>
      <c r="BY207" s="44" t="s">
        <v>48</v>
      </c>
      <c r="BZ207" t="s">
        <v>983</v>
      </c>
      <c r="CA207" t="s">
        <v>3867</v>
      </c>
      <c r="CB207" s="44" t="s">
        <v>3867</v>
      </c>
      <c r="CC207" t="s">
        <v>4835</v>
      </c>
      <c r="CD207" t="s">
        <v>3867</v>
      </c>
      <c r="CE207" t="s">
        <v>3868</v>
      </c>
      <c r="CF207" t="s">
        <v>3630</v>
      </c>
      <c r="CG207"/>
      <c r="CH207" t="str">
        <f>H207</f>
        <v>Спасский С.А., Шнитников В.Н.</v>
      </c>
      <c r="CI207">
        <f t="shared" si="44"/>
        <v>1937</v>
      </c>
      <c r="CJ207"/>
    </row>
    <row r="208" spans="1:88" s="6" customFormat="1" x14ac:dyDescent="0.45">
      <c r="A208" s="5">
        <v>45778.82476851852</v>
      </c>
      <c r="B208" s="6">
        <v>412819044</v>
      </c>
      <c r="C208" s="6" t="s">
        <v>4897</v>
      </c>
      <c r="D208" s="6">
        <v>1</v>
      </c>
      <c r="E208" s="4" t="s">
        <v>65</v>
      </c>
      <c r="G208" s="6">
        <v>2590</v>
      </c>
      <c r="H208" s="44" t="s">
        <v>951</v>
      </c>
      <c r="I208" s="6">
        <v>1937</v>
      </c>
      <c r="J208" s="6" t="s">
        <v>952</v>
      </c>
      <c r="K208" s="6" t="s">
        <v>953</v>
      </c>
      <c r="L208" s="6" t="s">
        <v>954</v>
      </c>
      <c r="M208" s="6" t="s">
        <v>267</v>
      </c>
      <c r="P208" s="6" t="s">
        <v>947</v>
      </c>
      <c r="Q208" t="str">
        <f t="shared" si="45"/>
        <v>Алма-Ата и окрестности</v>
      </c>
      <c r="R208" s="84">
        <v>43.289437</v>
      </c>
      <c r="S208" s="84">
        <v>76.994337999999999</v>
      </c>
      <c r="T208" s="6" t="s">
        <v>765</v>
      </c>
      <c r="U208" s="6" t="s">
        <v>766</v>
      </c>
      <c r="V208" s="6" t="s">
        <v>106</v>
      </c>
      <c r="X208" s="6">
        <v>6000</v>
      </c>
      <c r="Y208" s="6">
        <v>1921</v>
      </c>
      <c r="Z208" s="6">
        <v>4</v>
      </c>
      <c r="AA208" s="6">
        <v>1</v>
      </c>
      <c r="AB208" s="6">
        <v>1921</v>
      </c>
      <c r="AC208" s="6">
        <v>4</v>
      </c>
      <c r="AD208" s="6">
        <v>5</v>
      </c>
      <c r="AF208" s="6" t="s">
        <v>948</v>
      </c>
      <c r="AH208" s="6" t="s">
        <v>48</v>
      </c>
      <c r="AI208" s="6" t="s">
        <v>983</v>
      </c>
      <c r="AJ208" s="6" t="s">
        <v>984</v>
      </c>
      <c r="AK208" s="6" t="b">
        <v>1</v>
      </c>
      <c r="AL208" s="6" t="b">
        <v>0</v>
      </c>
      <c r="AO208" s="49" t="s">
        <v>4952</v>
      </c>
      <c r="AP208" s="73"/>
      <c r="AQ208" s="49" t="s">
        <v>4951</v>
      </c>
      <c r="AR208" s="76" t="s">
        <v>5011</v>
      </c>
      <c r="AS208" s="73" t="s">
        <v>5012</v>
      </c>
      <c r="AT208" s="73">
        <f t="shared" si="46"/>
        <v>1</v>
      </c>
      <c r="AU208" s="112" t="s">
        <v>5384</v>
      </c>
      <c r="AV208" s="44" t="s">
        <v>5380</v>
      </c>
      <c r="AW208" t="s">
        <v>5014</v>
      </c>
      <c r="AX208" s="73"/>
      <c r="AY20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8" s="49" t="s">
        <v>4903</v>
      </c>
      <c r="BA208" s="58" t="str">
        <f>Y208&amp;"-"&amp;IF(Z208&lt;10,"0"&amp;Z208,Z208)&amp;"-"&amp;IF(AA208&lt;10,"0"&amp;AA208,AA208)&amp;"/"&amp;IF(AD208&lt;10,"0"&amp;AD208,AD208)</f>
        <v>1921-04-01/05</v>
      </c>
      <c r="BB208" s="44" t="str">
        <f>Y208&amp;IF(Z208&lt;&gt;0,"-"&amp;Z208,"")&amp;IF(AA208&lt;&gt;0,"-"&amp;AA208,"")&amp;IF(AB208&lt;&gt;0,"/"&amp;AB208,"")&amp;IF(AC208&lt;&gt;0,"-"&amp;AC208,"")&amp;IF(AD208&lt;&gt;0,"-"&amp;AD208,"")</f>
        <v>1921-4-1/1921-4-5</v>
      </c>
      <c r="BC208" s="44"/>
      <c r="BD208" s="44"/>
      <c r="BE208" s="44"/>
      <c r="BF208" s="49" t="s">
        <v>4882</v>
      </c>
      <c r="BG208" t="s">
        <v>4893</v>
      </c>
      <c r="BH208" s="40" t="s">
        <v>5050</v>
      </c>
      <c r="BI208" t="s">
        <v>39</v>
      </c>
      <c r="BJ208" t="str">
        <f t="shared" si="38"/>
        <v>Алма-Ата и окрестности</v>
      </c>
      <c r="BK208" t="str">
        <f>T208&amp;" N; "&amp;U208&amp;" E"</f>
        <v>43.289437 N; 76.994338 E</v>
      </c>
      <c r="BL208" t="s">
        <v>765</v>
      </c>
      <c r="BM208" s="85" t="s">
        <v>766</v>
      </c>
      <c r="BN208" t="s">
        <v>4895</v>
      </c>
      <c r="BO208">
        <f t="shared" si="51"/>
        <v>6000</v>
      </c>
      <c r="BP208" t="str">
        <f>IF(V208="original",H208,IF(V208="volunteer",C208,"Nekhaeva A.A."))</f>
        <v>Kim L.V.</v>
      </c>
      <c r="BQ208" t="str">
        <f>IF(V208="original",I208,IF(V208="volunteer",YEAR(A208)&amp;"-"&amp;IF(MONTH(A208)&lt;10,"0"&amp;MONTH(A208),MONTH(A208))&amp;"-"&amp;IF(DAY(A208)&lt;10,"0"&amp;DAY(A208),DAY(A208)),"__2025-05-15"))</f>
        <v>2025-05-01</v>
      </c>
      <c r="BR208"/>
      <c r="BS208"/>
      <c r="BT208" s="49" t="s">
        <v>4766</v>
      </c>
      <c r="BU208" t="s">
        <v>3631</v>
      </c>
      <c r="BV208" t="s">
        <v>3632</v>
      </c>
      <c r="BW208" t="s">
        <v>3633</v>
      </c>
      <c r="BX208" t="s">
        <v>3634</v>
      </c>
      <c r="BY208" s="44" t="s">
        <v>48</v>
      </c>
      <c r="BZ208" t="s">
        <v>983</v>
      </c>
      <c r="CA208" t="s">
        <v>3867</v>
      </c>
      <c r="CB208" s="44" t="s">
        <v>3867</v>
      </c>
      <c r="CC208" t="s">
        <v>4835</v>
      </c>
      <c r="CD208" t="s">
        <v>3867</v>
      </c>
      <c r="CE208" t="s">
        <v>3868</v>
      </c>
      <c r="CF208" t="s">
        <v>3630</v>
      </c>
      <c r="CG208"/>
      <c r="CH208" t="str">
        <f>H208</f>
        <v>Спасский С.А., Шнитников В.Н.</v>
      </c>
      <c r="CI208">
        <f t="shared" si="44"/>
        <v>1937</v>
      </c>
      <c r="CJ208"/>
    </row>
    <row r="209" spans="1:88" s="6" customFormat="1" x14ac:dyDescent="0.45">
      <c r="A209" s="5">
        <v>45778.823761574073</v>
      </c>
      <c r="B209" s="6">
        <v>412819044</v>
      </c>
      <c r="C209" s="6" t="s">
        <v>4897</v>
      </c>
      <c r="D209" s="6">
        <v>1</v>
      </c>
      <c r="E209" s="4" t="s">
        <v>51</v>
      </c>
      <c r="G209" s="6">
        <v>2590</v>
      </c>
      <c r="H209" s="44" t="s">
        <v>951</v>
      </c>
      <c r="I209" s="6">
        <v>1937</v>
      </c>
      <c r="J209" s="6" t="s">
        <v>952</v>
      </c>
      <c r="K209" s="6" t="s">
        <v>953</v>
      </c>
      <c r="L209" s="6" t="s">
        <v>954</v>
      </c>
      <c r="M209" s="6" t="s">
        <v>267</v>
      </c>
      <c r="P209" s="6" t="s">
        <v>996</v>
      </c>
      <c r="Q209" t="str">
        <f t="shared" si="45"/>
        <v>Р. Алматинка</v>
      </c>
      <c r="R209" s="84">
        <v>43.205584000000002</v>
      </c>
      <c r="S209" s="84">
        <v>76.979079999999996</v>
      </c>
      <c r="T209" s="6" t="s">
        <v>981</v>
      </c>
      <c r="U209" s="6" t="s">
        <v>982</v>
      </c>
      <c r="V209" s="6" t="s">
        <v>106</v>
      </c>
      <c r="X209" s="6">
        <v>5000</v>
      </c>
      <c r="Y209" s="6">
        <v>1937</v>
      </c>
      <c r="AF209" s="6" t="s">
        <v>948</v>
      </c>
      <c r="AG209" s="62" t="s">
        <v>997</v>
      </c>
      <c r="AH209" s="6" t="s">
        <v>48</v>
      </c>
      <c r="AI209" s="6" t="s">
        <v>998</v>
      </c>
      <c r="AJ209" s="6" t="s">
        <v>999</v>
      </c>
      <c r="AK209" s="6" t="b">
        <v>1</v>
      </c>
      <c r="AL209" s="6" t="b">
        <v>0</v>
      </c>
      <c r="AO209" s="49" t="s">
        <v>4952</v>
      </c>
      <c r="AP209" s="73"/>
      <c r="AQ209" s="49" t="s">
        <v>4951</v>
      </c>
      <c r="AR209" s="76" t="s">
        <v>5011</v>
      </c>
      <c r="AS209" s="73" t="s">
        <v>5012</v>
      </c>
      <c r="AT209" s="73">
        <f t="shared" si="46"/>
        <v>1</v>
      </c>
      <c r="AU209" s="112" t="s">
        <v>5383</v>
      </c>
      <c r="AV209" s="44" t="s">
        <v>5380</v>
      </c>
      <c r="AW209" t="s">
        <v>5014</v>
      </c>
      <c r="AX209" s="73"/>
      <c r="AY20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09" s="49" t="s">
        <v>4903</v>
      </c>
      <c r="BA209" s="44">
        <f>Y209</f>
        <v>1937</v>
      </c>
      <c r="BB209" s="44" t="str">
        <f>Y209&amp;IF(Z209&lt;&gt;0,"-"&amp;Z209,"")&amp;IF(AA209&lt;&gt;0,"-"&amp;AA209,"")&amp;IF(AB209&lt;&gt;0,"/"&amp;AB209,"")&amp;IF(AC209&lt;&gt;0,"-"&amp;AC209,"")&amp;IF(AD209&lt;&gt;0,"-"&amp;AD209,"")</f>
        <v>1937</v>
      </c>
      <c r="BC209" s="44"/>
      <c r="BD209" s="44"/>
      <c r="BE209" s="44"/>
      <c r="BF209" s="49" t="s">
        <v>4882</v>
      </c>
      <c r="BG209" t="s">
        <v>4893</v>
      </c>
      <c r="BH209" s="40" t="s">
        <v>5050</v>
      </c>
      <c r="BI209" t="s">
        <v>39</v>
      </c>
      <c r="BJ209" t="str">
        <f t="shared" si="38"/>
        <v>Р. Алматинка</v>
      </c>
      <c r="BK209" t="str">
        <f>T209&amp;" N; "&amp;U209&amp;" E"</f>
        <v>43.205584 N; 76.97908 E</v>
      </c>
      <c r="BL209" t="s">
        <v>981</v>
      </c>
      <c r="BM209" s="85" t="s">
        <v>982</v>
      </c>
      <c r="BN209" t="s">
        <v>4895</v>
      </c>
      <c r="BO209">
        <f t="shared" si="51"/>
        <v>5000</v>
      </c>
      <c r="BP209" t="str">
        <f>IF(V209="original",H209,IF(V209="volunteer",C209,"Nekhaeva A.A."))</f>
        <v>Kim L.V.</v>
      </c>
      <c r="BQ209" t="str">
        <f>IF(V209="original",I209,IF(V209="volunteer",YEAR(A209)&amp;"-"&amp;IF(MONTH(A209)&lt;10,"0"&amp;MONTH(A209),MONTH(A209))&amp;"-"&amp;IF(DAY(A209)&lt;10,"0"&amp;DAY(A209),DAY(A209)),"__2025-05-15"))</f>
        <v>2025-05-01</v>
      </c>
      <c r="BR209"/>
      <c r="BS209"/>
      <c r="BT209" s="49" t="s">
        <v>4766</v>
      </c>
      <c r="BU209" t="s">
        <v>3631</v>
      </c>
      <c r="BV209" t="s">
        <v>3632</v>
      </c>
      <c r="BW209" t="s">
        <v>3633</v>
      </c>
      <c r="BX209" t="s">
        <v>3634</v>
      </c>
      <c r="BY209" s="44" t="s">
        <v>48</v>
      </c>
      <c r="BZ209" t="s">
        <v>998</v>
      </c>
      <c r="CA209" t="s">
        <v>3869</v>
      </c>
      <c r="CB209" s="44" t="s">
        <v>3869</v>
      </c>
      <c r="CC209" t="s">
        <v>4835</v>
      </c>
      <c r="CD209" t="s">
        <v>3869</v>
      </c>
      <c r="CE209" t="s">
        <v>3870</v>
      </c>
      <c r="CF209" t="s">
        <v>3630</v>
      </c>
      <c r="CG209"/>
      <c r="CH209" t="str">
        <f>H209</f>
        <v>Спасский С.А., Шнитников В.Н.</v>
      </c>
      <c r="CI209">
        <f t="shared" si="44"/>
        <v>1937</v>
      </c>
      <c r="CJ209"/>
    </row>
    <row r="210" spans="1:88" s="6" customFormat="1" x14ac:dyDescent="0.45">
      <c r="A210" s="5">
        <v>45778.819918981477</v>
      </c>
      <c r="B210" s="6">
        <v>412819044</v>
      </c>
      <c r="C210" s="6" t="s">
        <v>4897</v>
      </c>
      <c r="D210" s="6">
        <v>1</v>
      </c>
      <c r="E210" s="4" t="s">
        <v>65</v>
      </c>
      <c r="G210" s="6">
        <v>2590</v>
      </c>
      <c r="H210" s="44" t="s">
        <v>951</v>
      </c>
      <c r="I210" s="6">
        <v>1937</v>
      </c>
      <c r="J210" s="6" t="s">
        <v>952</v>
      </c>
      <c r="K210" s="6" t="s">
        <v>953</v>
      </c>
      <c r="L210" s="6" t="s">
        <v>954</v>
      </c>
      <c r="M210" s="6" t="s">
        <v>267</v>
      </c>
      <c r="P210" s="6" t="s">
        <v>986</v>
      </c>
      <c r="Q210" t="str">
        <f t="shared" si="45"/>
        <v>дача Волковского</v>
      </c>
      <c r="R210" s="85" t="str">
        <f t="shared" ref="R210" si="52">T210</f>
        <v>43.104043</v>
      </c>
      <c r="S210" s="85" t="str">
        <f t="shared" ref="S210" si="53">U210</f>
        <v>76.920158</v>
      </c>
      <c r="T210" s="6" t="s">
        <v>3576</v>
      </c>
      <c r="U210" s="6" t="s">
        <v>3577</v>
      </c>
      <c r="V210" s="6" t="s">
        <v>106</v>
      </c>
      <c r="W210" s="6" t="s">
        <v>3578</v>
      </c>
      <c r="X210" s="6">
        <v>6000</v>
      </c>
      <c r="Y210" s="6">
        <v>1919</v>
      </c>
      <c r="Z210" s="6">
        <v>7</v>
      </c>
      <c r="AA210" s="6">
        <v>1</v>
      </c>
      <c r="AB210" s="6">
        <v>1919</v>
      </c>
      <c r="AC210" s="6">
        <v>7</v>
      </c>
      <c r="AD210" s="6">
        <v>10</v>
      </c>
      <c r="AF210" s="6" t="s">
        <v>948</v>
      </c>
      <c r="AH210" s="6" t="s">
        <v>48</v>
      </c>
      <c r="AI210" s="6" t="s">
        <v>998</v>
      </c>
      <c r="AJ210" s="6" t="s">
        <v>999</v>
      </c>
      <c r="AK210" s="6" t="b">
        <v>1</v>
      </c>
      <c r="AL210" s="6" t="b">
        <v>0</v>
      </c>
      <c r="AO210" s="49" t="s">
        <v>4952</v>
      </c>
      <c r="AP210" s="73"/>
      <c r="AQ210" s="49" t="s">
        <v>4951</v>
      </c>
      <c r="AR210" s="76" t="s">
        <v>5011</v>
      </c>
      <c r="AS210" s="73" t="s">
        <v>5012</v>
      </c>
      <c r="AT210" s="73">
        <f t="shared" si="46"/>
        <v>1</v>
      </c>
      <c r="AU210" s="112" t="s">
        <v>5384</v>
      </c>
      <c r="AV210" s="44" t="s">
        <v>5380</v>
      </c>
      <c r="AW210" t="s">
        <v>5014</v>
      </c>
      <c r="AX210" s="73"/>
      <c r="AY21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0" s="49" t="s">
        <v>4903</v>
      </c>
      <c r="BA210" s="58" t="str">
        <f>Y210&amp;"-"&amp;IF(Z210&lt;10,"0"&amp;Z210,Z210)&amp;"-"&amp;IF(AA210&lt;10,"0"&amp;AA210,AA210)&amp;"/"&amp;IF(AD210&lt;10,"0"&amp;AD210,AD210)</f>
        <v>1919-07-01/10</v>
      </c>
      <c r="BB210" s="44" t="str">
        <f>Y210&amp;IF(Z210&lt;&gt;0,"-"&amp;Z210,"")&amp;IF(AA210&lt;&gt;0,"-"&amp;AA210,"")&amp;IF(AB210&lt;&gt;0,"/"&amp;AB210,"")&amp;IF(AC210&lt;&gt;0,"-"&amp;AC210,"")&amp;IF(AD210&lt;&gt;0,"-"&amp;AD210,"")</f>
        <v>1919-7-1/1919-7-10</v>
      </c>
      <c r="BC210" s="44"/>
      <c r="BD210" s="44"/>
      <c r="BE210" s="44"/>
      <c r="BF210" s="49" t="s">
        <v>4882</v>
      </c>
      <c r="BG210" t="s">
        <v>4893</v>
      </c>
      <c r="BH210" s="40" t="s">
        <v>5050</v>
      </c>
      <c r="BI210" t="s">
        <v>39</v>
      </c>
      <c r="BJ210" t="str">
        <f t="shared" si="38"/>
        <v>дача Волковского</v>
      </c>
      <c r="BK210" t="str">
        <f>T210&amp;" N; "&amp;U210&amp;" E"</f>
        <v>43.104043 N; 76.920158 E</v>
      </c>
      <c r="BL210" t="s">
        <v>3576</v>
      </c>
      <c r="BM210" s="85" t="s">
        <v>3577</v>
      </c>
      <c r="BN210" t="s">
        <v>4895</v>
      </c>
      <c r="BO210">
        <f t="shared" si="51"/>
        <v>6000</v>
      </c>
      <c r="BP210" t="str">
        <f>IF(V210="original",H210,IF(V210="volunteer",C210,"Nekhaeva A.A."))</f>
        <v>Kim L.V.</v>
      </c>
      <c r="BQ210" t="str">
        <f>IF(V210="original",I210,IF(V210="volunteer",YEAR(A210)&amp;"-"&amp;IF(MONTH(A210)&lt;10,"0"&amp;MONTH(A210),MONTH(A210))&amp;"-"&amp;IF(DAY(A210)&lt;10,"0"&amp;DAY(A210),DAY(A210)),"__2025-05-15"))</f>
        <v>2025-05-01</v>
      </c>
      <c r="BR210"/>
      <c r="BS210"/>
      <c r="BT210" s="49" t="s">
        <v>4766</v>
      </c>
      <c r="BU210" t="s">
        <v>3631</v>
      </c>
      <c r="BV210" t="s">
        <v>3632</v>
      </c>
      <c r="BW210" t="s">
        <v>3633</v>
      </c>
      <c r="BX210" t="s">
        <v>3634</v>
      </c>
      <c r="BY210" s="44" t="s">
        <v>48</v>
      </c>
      <c r="BZ210" t="s">
        <v>998</v>
      </c>
      <c r="CA210" t="s">
        <v>3869</v>
      </c>
      <c r="CB210" s="44" t="s">
        <v>3869</v>
      </c>
      <c r="CC210" t="s">
        <v>4835</v>
      </c>
      <c r="CD210" t="s">
        <v>3869</v>
      </c>
      <c r="CE210" t="s">
        <v>3870</v>
      </c>
      <c r="CF210" t="s">
        <v>3630</v>
      </c>
      <c r="CG210"/>
      <c r="CH210" t="str">
        <f>H210</f>
        <v>Спасский С.А., Шнитников В.Н.</v>
      </c>
      <c r="CI210">
        <f t="shared" si="44"/>
        <v>1937</v>
      </c>
      <c r="CJ210"/>
    </row>
    <row r="211" spans="1:88" s="6" customFormat="1" x14ac:dyDescent="0.45">
      <c r="A211" s="5">
        <v>45778.823761574073</v>
      </c>
      <c r="B211" s="6">
        <v>412819044</v>
      </c>
      <c r="C211" s="6" t="s">
        <v>4897</v>
      </c>
      <c r="D211" s="6">
        <v>1</v>
      </c>
      <c r="E211" s="4" t="s">
        <v>65</v>
      </c>
      <c r="G211" s="6">
        <v>2590</v>
      </c>
      <c r="H211" s="44" t="s">
        <v>951</v>
      </c>
      <c r="I211" s="6">
        <v>1937</v>
      </c>
      <c r="J211" s="6" t="s">
        <v>952</v>
      </c>
      <c r="K211" s="6" t="s">
        <v>953</v>
      </c>
      <c r="L211" s="6" t="s">
        <v>954</v>
      </c>
      <c r="M211" s="6" t="s">
        <v>267</v>
      </c>
      <c r="P211" s="6" t="s">
        <v>996</v>
      </c>
      <c r="Q211" t="str">
        <f t="shared" si="45"/>
        <v>Р. Алматинка</v>
      </c>
      <c r="R211" s="84">
        <v>43.205584000000002</v>
      </c>
      <c r="S211" s="84">
        <v>76.979079999999996</v>
      </c>
      <c r="T211" s="6" t="s">
        <v>981</v>
      </c>
      <c r="U211" s="6" t="s">
        <v>982</v>
      </c>
      <c r="V211" s="6" t="s">
        <v>106</v>
      </c>
      <c r="X211" s="6">
        <v>5000</v>
      </c>
      <c r="Y211" s="6">
        <v>1937</v>
      </c>
      <c r="AF211" s="6" t="s">
        <v>948</v>
      </c>
      <c r="AG211" s="62" t="s">
        <v>997</v>
      </c>
      <c r="AH211" s="6" t="s">
        <v>48</v>
      </c>
      <c r="AI211" s="6" t="s">
        <v>998</v>
      </c>
      <c r="AJ211" s="6" t="s">
        <v>999</v>
      </c>
      <c r="AK211" s="6" t="b">
        <v>1</v>
      </c>
      <c r="AL211" s="6" t="b">
        <v>0</v>
      </c>
      <c r="AO211" s="49" t="s">
        <v>4952</v>
      </c>
      <c r="AP211" s="73"/>
      <c r="AQ211" s="49" t="s">
        <v>4951</v>
      </c>
      <c r="AR211" s="76" t="s">
        <v>5011</v>
      </c>
      <c r="AS211" s="73" t="s">
        <v>5012</v>
      </c>
      <c r="AT211" s="73">
        <f t="shared" si="46"/>
        <v>1</v>
      </c>
      <c r="AU211" s="112" t="s">
        <v>5384</v>
      </c>
      <c r="AV211" s="44" t="s">
        <v>5380</v>
      </c>
      <c r="AW211" t="s">
        <v>5014</v>
      </c>
      <c r="AX211" s="73"/>
      <c r="AY21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1" s="49" t="s">
        <v>4903</v>
      </c>
      <c r="BA211" s="44">
        <f>Y211</f>
        <v>1937</v>
      </c>
      <c r="BB211" s="44" t="str">
        <f>Y211&amp;IF(Z211&lt;&gt;0,"-"&amp;Z211,"")&amp;IF(AA211&lt;&gt;0,"-"&amp;AA211,"")&amp;IF(AB211&lt;&gt;0,"/"&amp;AB211,"")&amp;IF(AC211&lt;&gt;0,"-"&amp;AC211,"")&amp;IF(AD211&lt;&gt;0,"-"&amp;AD211,"")</f>
        <v>1937</v>
      </c>
      <c r="BC211" s="44"/>
      <c r="BD211" s="44"/>
      <c r="BE211" s="44"/>
      <c r="BF211" s="49" t="s">
        <v>4882</v>
      </c>
      <c r="BG211" t="s">
        <v>4893</v>
      </c>
      <c r="BH211" s="40" t="s">
        <v>5050</v>
      </c>
      <c r="BI211" t="s">
        <v>39</v>
      </c>
      <c r="BJ211" t="str">
        <f t="shared" ref="BJ211" si="54">P211</f>
        <v>Р. Алматинка</v>
      </c>
      <c r="BK211" t="str">
        <f>T211&amp;" N; "&amp;U211&amp;" E"</f>
        <v>43.205584 N; 76.97908 E</v>
      </c>
      <c r="BL211" t="s">
        <v>981</v>
      </c>
      <c r="BM211" s="85" t="s">
        <v>982</v>
      </c>
      <c r="BN211" t="s">
        <v>4895</v>
      </c>
      <c r="BO211">
        <f t="shared" ref="BO211" si="55">X211</f>
        <v>5000</v>
      </c>
      <c r="BP211" t="str">
        <f>IF(V211="original",H211,IF(V211="volunteer",C211,"Nekhaeva A.A."))</f>
        <v>Kim L.V.</v>
      </c>
      <c r="BQ211" t="str">
        <f>IF(V211="original",I211,IF(V211="volunteer",YEAR(A211)&amp;"-"&amp;IF(MONTH(A211)&lt;10,"0"&amp;MONTH(A211),MONTH(A211))&amp;"-"&amp;IF(DAY(A211)&lt;10,"0"&amp;DAY(A211),DAY(A211)),"__2025-05-15"))</f>
        <v>2025-05-01</v>
      </c>
      <c r="BR211"/>
      <c r="BS211"/>
      <c r="BT211" s="49" t="s">
        <v>4766</v>
      </c>
      <c r="BU211" t="s">
        <v>3631</v>
      </c>
      <c r="BV211" t="s">
        <v>3632</v>
      </c>
      <c r="BW211" t="s">
        <v>3633</v>
      </c>
      <c r="BX211" t="s">
        <v>3634</v>
      </c>
      <c r="BY211" s="44" t="s">
        <v>48</v>
      </c>
      <c r="BZ211" t="s">
        <v>998</v>
      </c>
      <c r="CA211" t="s">
        <v>3869</v>
      </c>
      <c r="CB211" s="44" t="s">
        <v>3869</v>
      </c>
      <c r="CC211" t="s">
        <v>4835</v>
      </c>
      <c r="CD211" t="s">
        <v>3869</v>
      </c>
      <c r="CE211" t="s">
        <v>3870</v>
      </c>
      <c r="CF211" t="s">
        <v>3630</v>
      </c>
      <c r="CG211"/>
      <c r="CH211" t="str">
        <f>H211</f>
        <v>Спасский С.А., Шнитников В.Н.</v>
      </c>
      <c r="CI211">
        <f t="shared" ref="CI211" si="56">I211</f>
        <v>1937</v>
      </c>
      <c r="CJ211"/>
    </row>
    <row r="212" spans="1:88" s="6" customFormat="1" x14ac:dyDescent="0.45">
      <c r="A212" s="5">
        <v>45778.818622685183</v>
      </c>
      <c r="B212" s="6">
        <v>412819044</v>
      </c>
      <c r="C212" s="6" t="s">
        <v>4897</v>
      </c>
      <c r="D212" s="6">
        <v>1</v>
      </c>
      <c r="E212" s="4" t="s">
        <v>65</v>
      </c>
      <c r="G212" s="6">
        <v>2590</v>
      </c>
      <c r="H212" s="44" t="s">
        <v>951</v>
      </c>
      <c r="I212" s="6">
        <v>1937</v>
      </c>
      <c r="J212" s="6" t="s">
        <v>952</v>
      </c>
      <c r="K212" s="6" t="s">
        <v>953</v>
      </c>
      <c r="L212" s="6" t="s">
        <v>954</v>
      </c>
      <c r="M212" s="6" t="s">
        <v>267</v>
      </c>
      <c r="P212" s="6" t="s">
        <v>947</v>
      </c>
      <c r="Q212" t="str">
        <f t="shared" si="45"/>
        <v>Алма-Ата и окрестности</v>
      </c>
      <c r="R212" s="84">
        <v>43.289437</v>
      </c>
      <c r="S212" s="84">
        <v>76.994337999999999</v>
      </c>
      <c r="T212" s="6" t="s">
        <v>765</v>
      </c>
      <c r="U212" s="6" t="s">
        <v>766</v>
      </c>
      <c r="V212" s="6" t="s">
        <v>106</v>
      </c>
      <c r="X212" s="6">
        <v>6000</v>
      </c>
      <c r="Y212" s="6">
        <v>1919</v>
      </c>
      <c r="AF212" s="6" t="s">
        <v>948</v>
      </c>
      <c r="AH212" s="6" t="s">
        <v>48</v>
      </c>
      <c r="AI212" s="6" t="s">
        <v>998</v>
      </c>
      <c r="AJ212" s="6" t="s">
        <v>999</v>
      </c>
      <c r="AK212" s="6" t="b">
        <v>1</v>
      </c>
      <c r="AL212" s="6" t="b">
        <v>0</v>
      </c>
      <c r="AO212" s="49" t="s">
        <v>4952</v>
      </c>
      <c r="AP212" s="73"/>
      <c r="AQ212" s="49" t="s">
        <v>4951</v>
      </c>
      <c r="AR212" s="76" t="s">
        <v>5011</v>
      </c>
      <c r="AS212" s="73" t="s">
        <v>5012</v>
      </c>
      <c r="AT212" s="73">
        <f t="shared" si="46"/>
        <v>1</v>
      </c>
      <c r="AU212" s="112" t="s">
        <v>5384</v>
      </c>
      <c r="AV212" s="44" t="s">
        <v>5380</v>
      </c>
      <c r="AW212" t="s">
        <v>5014</v>
      </c>
      <c r="AX212" s="73"/>
      <c r="AY21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2" s="49" t="s">
        <v>4903</v>
      </c>
      <c r="BA212" s="44">
        <f>Y212</f>
        <v>1919</v>
      </c>
      <c r="BB212" s="44" t="str">
        <f>Y212&amp;IF(Z212&lt;&gt;0,"-"&amp;Z212,"")&amp;IF(AA212&lt;&gt;0,"-"&amp;AA212,"")&amp;IF(AB212&lt;&gt;0,"/"&amp;AB212,"")&amp;IF(AC212&lt;&gt;0,"-"&amp;AC212,"")&amp;IF(AD212&lt;&gt;0,"-"&amp;AD212,"")</f>
        <v>1919</v>
      </c>
      <c r="BC212" s="44"/>
      <c r="BD212" s="44"/>
      <c r="BE212" s="44"/>
      <c r="BF212" s="49" t="s">
        <v>4882</v>
      </c>
      <c r="BG212" t="s">
        <v>4893</v>
      </c>
      <c r="BH212" s="40" t="s">
        <v>5050</v>
      </c>
      <c r="BI212" t="s">
        <v>39</v>
      </c>
      <c r="BJ212" t="str">
        <f t="shared" si="38"/>
        <v>Алма-Ата и окрестности</v>
      </c>
      <c r="BK212" t="str">
        <f>T212&amp;" N; "&amp;U212&amp;" E"</f>
        <v>43.289437 N; 76.994338 E</v>
      </c>
      <c r="BL212" t="s">
        <v>765</v>
      </c>
      <c r="BM212" s="85" t="s">
        <v>766</v>
      </c>
      <c r="BN212" t="s">
        <v>4895</v>
      </c>
      <c r="BO212">
        <f t="shared" si="51"/>
        <v>6000</v>
      </c>
      <c r="BP212" t="str">
        <f>IF(V212="original",H212,IF(V212="volunteer",C212,"Nekhaeva A.A."))</f>
        <v>Kim L.V.</v>
      </c>
      <c r="BQ212" t="str">
        <f>IF(V212="original",I212,IF(V212="volunteer",YEAR(A212)&amp;"-"&amp;IF(MONTH(A212)&lt;10,"0"&amp;MONTH(A212),MONTH(A212))&amp;"-"&amp;IF(DAY(A212)&lt;10,"0"&amp;DAY(A212),DAY(A212)),"__2025-05-15"))</f>
        <v>2025-05-01</v>
      </c>
      <c r="BR212"/>
      <c r="BS212"/>
      <c r="BT212" s="49" t="s">
        <v>4766</v>
      </c>
      <c r="BU212" t="s">
        <v>3631</v>
      </c>
      <c r="BV212" t="s">
        <v>3632</v>
      </c>
      <c r="BW212" t="s">
        <v>3633</v>
      </c>
      <c r="BX212" t="s">
        <v>3634</v>
      </c>
      <c r="BY212" s="44" t="s">
        <v>48</v>
      </c>
      <c r="BZ212" t="s">
        <v>998</v>
      </c>
      <c r="CA212" t="s">
        <v>3869</v>
      </c>
      <c r="CB212" s="44" t="s">
        <v>3869</v>
      </c>
      <c r="CC212" t="s">
        <v>4835</v>
      </c>
      <c r="CD212" t="s">
        <v>3869</v>
      </c>
      <c r="CE212" t="s">
        <v>3870</v>
      </c>
      <c r="CF212" t="s">
        <v>3630</v>
      </c>
      <c r="CG212"/>
      <c r="CH212" t="str">
        <f>H212</f>
        <v>Спасский С.А., Шнитников В.Н.</v>
      </c>
      <c r="CI212">
        <f t="shared" si="44"/>
        <v>1937</v>
      </c>
      <c r="CJ212"/>
    </row>
    <row r="213" spans="1:88" s="6" customFormat="1" x14ac:dyDescent="0.45">
      <c r="A213" s="5">
        <v>45778.818171296298</v>
      </c>
      <c r="B213" s="6">
        <v>412819044</v>
      </c>
      <c r="C213" s="6" t="s">
        <v>4897</v>
      </c>
      <c r="D213" s="6">
        <v>1</v>
      </c>
      <c r="E213" s="4" t="s">
        <v>65</v>
      </c>
      <c r="G213" s="6">
        <v>2590</v>
      </c>
      <c r="H213" s="44" t="s">
        <v>951</v>
      </c>
      <c r="I213" s="6">
        <v>1937</v>
      </c>
      <c r="J213" s="6" t="s">
        <v>952</v>
      </c>
      <c r="K213" s="6" t="s">
        <v>953</v>
      </c>
      <c r="L213" s="6" t="s">
        <v>954</v>
      </c>
      <c r="M213" s="6" t="s">
        <v>267</v>
      </c>
      <c r="P213" s="6" t="s">
        <v>947</v>
      </c>
      <c r="Q213" t="str">
        <f t="shared" si="45"/>
        <v>Алма-Ата и окрестности</v>
      </c>
      <c r="R213" s="84">
        <v>43.289437</v>
      </c>
      <c r="S213" s="84">
        <v>76.994337999999999</v>
      </c>
      <c r="T213" s="6" t="s">
        <v>765</v>
      </c>
      <c r="U213" s="6" t="s">
        <v>766</v>
      </c>
      <c r="V213" s="6" t="s">
        <v>106</v>
      </c>
      <c r="X213" s="6">
        <v>6000</v>
      </c>
      <c r="Y213" s="6">
        <v>1920</v>
      </c>
      <c r="Z213" s="6">
        <v>8</v>
      </c>
      <c r="AB213" s="6">
        <v>1920</v>
      </c>
      <c r="AC213" s="6">
        <v>9</v>
      </c>
      <c r="AF213" s="6" t="s">
        <v>948</v>
      </c>
      <c r="AH213" s="6" t="s">
        <v>48</v>
      </c>
      <c r="AI213" s="6" t="s">
        <v>998</v>
      </c>
      <c r="AJ213" s="6" t="s">
        <v>999</v>
      </c>
      <c r="AK213" s="6" t="b">
        <v>1</v>
      </c>
      <c r="AL213" s="6" t="b">
        <v>0</v>
      </c>
      <c r="AO213" s="49" t="s">
        <v>4952</v>
      </c>
      <c r="AP213" s="73"/>
      <c r="AQ213" s="49" t="s">
        <v>4951</v>
      </c>
      <c r="AR213" s="76" t="s">
        <v>5011</v>
      </c>
      <c r="AS213" s="73" t="s">
        <v>5012</v>
      </c>
      <c r="AT213" s="73">
        <f t="shared" si="46"/>
        <v>1</v>
      </c>
      <c r="AU213" s="112" t="s">
        <v>5384</v>
      </c>
      <c r="AV213" s="44" t="s">
        <v>5380</v>
      </c>
      <c r="AW213" t="s">
        <v>5014</v>
      </c>
      <c r="AX213" s="73"/>
      <c r="AY21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3" s="49" t="s">
        <v>4903</v>
      </c>
      <c r="BA213" s="59" t="str">
        <f>Y213&amp;"-"&amp;IF(Z213&lt;10,"0"&amp;Z213,Z213)&amp;"/"&amp;IF(AC213&lt;10,"0"&amp;AC213,AC213)</f>
        <v>1920-08/09</v>
      </c>
      <c r="BB213" s="44" t="str">
        <f>Y213&amp;IF(Z213&lt;&gt;0,"-"&amp;Z213,"")&amp;IF(AA213&lt;&gt;0,"-"&amp;AA213,"")&amp;IF(AB213&lt;&gt;0,"/"&amp;AB213,"")&amp;IF(AC213&lt;&gt;0,"-"&amp;AC213,"")&amp;IF(AD213&lt;&gt;0,"-"&amp;AD213,"")</f>
        <v>1920-8/1920-9</v>
      </c>
      <c r="BC213" s="44"/>
      <c r="BD213" s="44"/>
      <c r="BE213" s="44"/>
      <c r="BF213" s="49" t="s">
        <v>4882</v>
      </c>
      <c r="BG213" t="s">
        <v>4893</v>
      </c>
      <c r="BH213" s="40" t="s">
        <v>5050</v>
      </c>
      <c r="BI213" t="s">
        <v>39</v>
      </c>
      <c r="BJ213" t="str">
        <f t="shared" si="38"/>
        <v>Алма-Ата и окрестности</v>
      </c>
      <c r="BK213" t="str">
        <f>T213&amp;" N; "&amp;U213&amp;" E"</f>
        <v>43.289437 N; 76.994338 E</v>
      </c>
      <c r="BL213" t="s">
        <v>765</v>
      </c>
      <c r="BM213" s="85" t="s">
        <v>766</v>
      </c>
      <c r="BN213" t="s">
        <v>4895</v>
      </c>
      <c r="BO213">
        <f t="shared" si="51"/>
        <v>6000</v>
      </c>
      <c r="BP213" t="str">
        <f>IF(V213="original",H213,IF(V213="volunteer",C213,"Nekhaeva A.A."))</f>
        <v>Kim L.V.</v>
      </c>
      <c r="BQ213" t="str">
        <f>IF(V213="original",I213,IF(V213="volunteer",YEAR(A213)&amp;"-"&amp;IF(MONTH(A213)&lt;10,"0"&amp;MONTH(A213),MONTH(A213))&amp;"-"&amp;IF(DAY(A213)&lt;10,"0"&amp;DAY(A213),DAY(A213)),"__2025-05-15"))</f>
        <v>2025-05-01</v>
      </c>
      <c r="BR213"/>
      <c r="BS213"/>
      <c r="BT213" s="49" t="s">
        <v>4766</v>
      </c>
      <c r="BU213" t="s">
        <v>3631</v>
      </c>
      <c r="BV213" t="s">
        <v>3632</v>
      </c>
      <c r="BW213" t="s">
        <v>3633</v>
      </c>
      <c r="BX213" t="s">
        <v>3634</v>
      </c>
      <c r="BY213" s="44" t="s">
        <v>48</v>
      </c>
      <c r="BZ213" t="s">
        <v>998</v>
      </c>
      <c r="CA213" t="s">
        <v>3869</v>
      </c>
      <c r="CB213" s="44" t="s">
        <v>3869</v>
      </c>
      <c r="CC213" t="s">
        <v>4835</v>
      </c>
      <c r="CD213" t="s">
        <v>3869</v>
      </c>
      <c r="CE213" t="s">
        <v>3870</v>
      </c>
      <c r="CF213" t="s">
        <v>3630</v>
      </c>
      <c r="CG213"/>
      <c r="CH213" t="str">
        <f>H213</f>
        <v>Спасский С.А., Шнитников В.Н.</v>
      </c>
      <c r="CI213">
        <f t="shared" si="44"/>
        <v>1937</v>
      </c>
      <c r="CJ213"/>
    </row>
    <row r="214" spans="1:88" s="6" customFormat="1" x14ac:dyDescent="0.45">
      <c r="A214" s="5">
        <v>45778.817650462966</v>
      </c>
      <c r="B214" s="6">
        <v>412819044</v>
      </c>
      <c r="C214" s="6" t="s">
        <v>4897</v>
      </c>
      <c r="D214" s="6">
        <v>1</v>
      </c>
      <c r="E214" s="4" t="s">
        <v>65</v>
      </c>
      <c r="G214" s="6">
        <v>2590</v>
      </c>
      <c r="H214" s="44" t="s">
        <v>951</v>
      </c>
      <c r="I214" s="6">
        <v>1937</v>
      </c>
      <c r="J214" s="6" t="s">
        <v>952</v>
      </c>
      <c r="K214" s="6" t="s">
        <v>953</v>
      </c>
      <c r="L214" s="6" t="s">
        <v>954</v>
      </c>
      <c r="M214" s="6" t="s">
        <v>267</v>
      </c>
      <c r="P214" s="6" t="s">
        <v>947</v>
      </c>
      <c r="Q214" t="str">
        <f t="shared" si="45"/>
        <v>Алма-Ата и окрестности</v>
      </c>
      <c r="R214" s="84">
        <v>43.289437</v>
      </c>
      <c r="S214" s="84">
        <v>76.994337999999999</v>
      </c>
      <c r="T214" s="6" t="s">
        <v>765</v>
      </c>
      <c r="U214" s="6" t="s">
        <v>766</v>
      </c>
      <c r="V214" s="6" t="s">
        <v>106</v>
      </c>
      <c r="X214" s="6">
        <v>6000</v>
      </c>
      <c r="Y214" s="6">
        <v>1919</v>
      </c>
      <c r="Z214" s="6">
        <v>8</v>
      </c>
      <c r="AA214" s="6">
        <v>2</v>
      </c>
      <c r="AF214" s="6" t="s">
        <v>948</v>
      </c>
      <c r="AH214" s="6" t="s">
        <v>48</v>
      </c>
      <c r="AI214" s="6" t="s">
        <v>998</v>
      </c>
      <c r="AJ214" s="6" t="s">
        <v>999</v>
      </c>
      <c r="AK214" s="6" t="b">
        <v>1</v>
      </c>
      <c r="AL214" s="6" t="b">
        <v>0</v>
      </c>
      <c r="AO214" s="49" t="s">
        <v>4952</v>
      </c>
      <c r="AP214" s="73"/>
      <c r="AQ214" s="49" t="s">
        <v>4951</v>
      </c>
      <c r="AR214" s="76" t="s">
        <v>5011</v>
      </c>
      <c r="AS214" s="73" t="s">
        <v>5012</v>
      </c>
      <c r="AT214" s="73">
        <f t="shared" si="46"/>
        <v>1</v>
      </c>
      <c r="AU214" s="112" t="s">
        <v>5384</v>
      </c>
      <c r="AV214" s="44" t="s">
        <v>5380</v>
      </c>
      <c r="AW214" t="s">
        <v>5014</v>
      </c>
      <c r="AX214" s="73"/>
      <c r="AY21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4" s="49" t="s">
        <v>4903</v>
      </c>
      <c r="BA214" s="58" t="str">
        <f>Y214&amp;"-"&amp;IF(Z214&lt;10,"0"&amp;Z214,Z214)&amp;"-"&amp;IF(AA214&lt;10,"0"&amp;AA214,AA214)</f>
        <v>1919-08-02</v>
      </c>
      <c r="BB214" s="44" t="str">
        <f>Y214&amp;IF(Z214&lt;&gt;0,"-"&amp;Z214,"")&amp;IF(AA214&lt;&gt;0,"-"&amp;AA214,"")&amp;IF(AB214&lt;&gt;0,"/"&amp;AB214,"")&amp;IF(AC214&lt;&gt;0,"-"&amp;AC214,"")&amp;IF(AD214&lt;&gt;0,"-"&amp;AD214,"")</f>
        <v>1919-8-2</v>
      </c>
      <c r="BC214" s="44"/>
      <c r="BD214" s="44"/>
      <c r="BE214" s="44"/>
      <c r="BF214" s="49" t="s">
        <v>4882</v>
      </c>
      <c r="BG214" t="s">
        <v>4893</v>
      </c>
      <c r="BH214" s="40" t="s">
        <v>5050</v>
      </c>
      <c r="BI214" t="s">
        <v>39</v>
      </c>
      <c r="BJ214" t="str">
        <f t="shared" si="38"/>
        <v>Алма-Ата и окрестности</v>
      </c>
      <c r="BK214" t="str">
        <f>T214&amp;" N; "&amp;U214&amp;" E"</f>
        <v>43.289437 N; 76.994338 E</v>
      </c>
      <c r="BL214" t="s">
        <v>765</v>
      </c>
      <c r="BM214" s="85" t="s">
        <v>766</v>
      </c>
      <c r="BN214" t="s">
        <v>4895</v>
      </c>
      <c r="BO214">
        <f t="shared" si="51"/>
        <v>6000</v>
      </c>
      <c r="BP214" t="str">
        <f>IF(V214="original",H214,IF(V214="volunteer",C214,"Nekhaeva A.A."))</f>
        <v>Kim L.V.</v>
      </c>
      <c r="BQ214" t="str">
        <f>IF(V214="original",I214,IF(V214="volunteer",YEAR(A214)&amp;"-"&amp;IF(MONTH(A214)&lt;10,"0"&amp;MONTH(A214),MONTH(A214))&amp;"-"&amp;IF(DAY(A214)&lt;10,"0"&amp;DAY(A214),DAY(A214)),"__2025-05-15"))</f>
        <v>2025-05-01</v>
      </c>
      <c r="BR214"/>
      <c r="BS214"/>
      <c r="BT214" s="49" t="s">
        <v>4766</v>
      </c>
      <c r="BU214" t="s">
        <v>3631</v>
      </c>
      <c r="BV214" t="s">
        <v>3632</v>
      </c>
      <c r="BW214" t="s">
        <v>3633</v>
      </c>
      <c r="BX214" t="s">
        <v>3634</v>
      </c>
      <c r="BY214" s="44" t="s">
        <v>48</v>
      </c>
      <c r="BZ214" t="s">
        <v>998</v>
      </c>
      <c r="CA214" t="s">
        <v>3869</v>
      </c>
      <c r="CB214" s="44" t="s">
        <v>3869</v>
      </c>
      <c r="CC214" t="s">
        <v>4835</v>
      </c>
      <c r="CD214" t="s">
        <v>3869</v>
      </c>
      <c r="CE214" t="s">
        <v>3870</v>
      </c>
      <c r="CF214" t="s">
        <v>3630</v>
      </c>
      <c r="CG214"/>
      <c r="CH214" t="str">
        <f>H214</f>
        <v>Спасский С.А., Шнитников В.Н.</v>
      </c>
      <c r="CI214">
        <f t="shared" si="44"/>
        <v>1937</v>
      </c>
      <c r="CJ214"/>
    </row>
    <row r="215" spans="1:88" s="6" customFormat="1" x14ac:dyDescent="0.45">
      <c r="A215" s="5">
        <v>45778.817418981482</v>
      </c>
      <c r="B215" s="6">
        <v>412819044</v>
      </c>
      <c r="C215" s="6" t="s">
        <v>4897</v>
      </c>
      <c r="D215" s="6">
        <v>1</v>
      </c>
      <c r="E215" s="4" t="s">
        <v>65</v>
      </c>
      <c r="G215" s="6">
        <v>2590</v>
      </c>
      <c r="H215" s="44" t="s">
        <v>951</v>
      </c>
      <c r="I215" s="6">
        <v>1937</v>
      </c>
      <c r="J215" s="6" t="s">
        <v>952</v>
      </c>
      <c r="K215" s="6" t="s">
        <v>953</v>
      </c>
      <c r="L215" s="6" t="s">
        <v>954</v>
      </c>
      <c r="M215" s="6" t="s">
        <v>267</v>
      </c>
      <c r="P215" s="6" t="s">
        <v>947</v>
      </c>
      <c r="Q215" t="str">
        <f t="shared" si="45"/>
        <v>Алма-Ата и окрестности</v>
      </c>
      <c r="R215" s="84">
        <v>43.289437</v>
      </c>
      <c r="S215" s="84">
        <v>76.994337999999999</v>
      </c>
      <c r="T215" s="6" t="s">
        <v>765</v>
      </c>
      <c r="U215" s="6" t="s">
        <v>766</v>
      </c>
      <c r="V215" s="6" t="s">
        <v>106</v>
      </c>
      <c r="X215" s="6">
        <v>6000</v>
      </c>
      <c r="Y215" s="6">
        <v>1919</v>
      </c>
      <c r="Z215" s="6">
        <v>7</v>
      </c>
      <c r="AA215" s="6">
        <v>30</v>
      </c>
      <c r="AF215" s="6" t="s">
        <v>948</v>
      </c>
      <c r="AH215" s="6" t="s">
        <v>48</v>
      </c>
      <c r="AI215" s="6" t="s">
        <v>998</v>
      </c>
      <c r="AJ215" s="6" t="s">
        <v>999</v>
      </c>
      <c r="AK215" s="6" t="b">
        <v>1</v>
      </c>
      <c r="AL215" s="6" t="b">
        <v>0</v>
      </c>
      <c r="AO215" s="49" t="s">
        <v>4952</v>
      </c>
      <c r="AP215" s="73"/>
      <c r="AQ215" s="49" t="s">
        <v>4951</v>
      </c>
      <c r="AR215" s="76" t="s">
        <v>5011</v>
      </c>
      <c r="AS215" s="73" t="s">
        <v>5012</v>
      </c>
      <c r="AT215" s="73">
        <f t="shared" si="46"/>
        <v>1</v>
      </c>
      <c r="AU215" s="112" t="s">
        <v>5384</v>
      </c>
      <c r="AV215" s="44" t="s">
        <v>5380</v>
      </c>
      <c r="AW215" t="s">
        <v>5014</v>
      </c>
      <c r="AX215" s="73"/>
      <c r="AY21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5" s="49" t="s">
        <v>4903</v>
      </c>
      <c r="BA215" s="58" t="str">
        <f>Y215&amp;"-"&amp;IF(Z215&lt;10,"0"&amp;Z215,Z215)&amp;"-"&amp;IF(AA215&lt;10,"0"&amp;AA215,AA215)</f>
        <v>1919-07-30</v>
      </c>
      <c r="BB215" s="44" t="str">
        <f>Y215&amp;IF(Z215&lt;&gt;0,"-"&amp;Z215,"")&amp;IF(AA215&lt;&gt;0,"-"&amp;AA215,"")&amp;IF(AB215&lt;&gt;0,"/"&amp;AB215,"")&amp;IF(AC215&lt;&gt;0,"-"&amp;AC215,"")&amp;IF(AD215&lt;&gt;0,"-"&amp;AD215,"")</f>
        <v>1919-7-30</v>
      </c>
      <c r="BC215" s="44"/>
      <c r="BD215" s="44"/>
      <c r="BE215" s="44"/>
      <c r="BF215" s="49" t="s">
        <v>4882</v>
      </c>
      <c r="BG215" t="s">
        <v>4893</v>
      </c>
      <c r="BH215" s="40" t="s">
        <v>5050</v>
      </c>
      <c r="BI215" t="s">
        <v>39</v>
      </c>
      <c r="BJ215" t="str">
        <f t="shared" si="38"/>
        <v>Алма-Ата и окрестности</v>
      </c>
      <c r="BK215" t="str">
        <f>T215&amp;" N; "&amp;U215&amp;" E"</f>
        <v>43.289437 N; 76.994338 E</v>
      </c>
      <c r="BL215" t="s">
        <v>765</v>
      </c>
      <c r="BM215" s="85" t="s">
        <v>766</v>
      </c>
      <c r="BN215" t="s">
        <v>4895</v>
      </c>
      <c r="BO215">
        <f t="shared" si="51"/>
        <v>6000</v>
      </c>
      <c r="BP215" t="str">
        <f>IF(V215="original",H215,IF(V215="volunteer",C215,"Nekhaeva A.A."))</f>
        <v>Kim L.V.</v>
      </c>
      <c r="BQ215" t="str">
        <f>IF(V215="original",I215,IF(V215="volunteer",YEAR(A215)&amp;"-"&amp;IF(MONTH(A215)&lt;10,"0"&amp;MONTH(A215),MONTH(A215))&amp;"-"&amp;IF(DAY(A215)&lt;10,"0"&amp;DAY(A215),DAY(A215)),"__2025-05-15"))</f>
        <v>2025-05-01</v>
      </c>
      <c r="BR215"/>
      <c r="BS215"/>
      <c r="BT215" s="49" t="s">
        <v>4766</v>
      </c>
      <c r="BU215" t="s">
        <v>3631</v>
      </c>
      <c r="BV215" t="s">
        <v>3632</v>
      </c>
      <c r="BW215" t="s">
        <v>3633</v>
      </c>
      <c r="BX215" t="s">
        <v>3634</v>
      </c>
      <c r="BY215" s="44" t="s">
        <v>48</v>
      </c>
      <c r="BZ215" t="s">
        <v>998</v>
      </c>
      <c r="CA215" t="s">
        <v>3869</v>
      </c>
      <c r="CB215" s="44" t="s">
        <v>3869</v>
      </c>
      <c r="CC215" t="s">
        <v>4835</v>
      </c>
      <c r="CD215" t="s">
        <v>3869</v>
      </c>
      <c r="CE215" t="s">
        <v>3870</v>
      </c>
      <c r="CF215" t="s">
        <v>3630</v>
      </c>
      <c r="CG215"/>
      <c r="CH215" t="str">
        <f>H215</f>
        <v>Спасский С.А., Шнитников В.Н.</v>
      </c>
      <c r="CI215">
        <f t="shared" si="44"/>
        <v>1937</v>
      </c>
      <c r="CJ215"/>
    </row>
    <row r="216" spans="1:88" s="6" customFormat="1" x14ac:dyDescent="0.45">
      <c r="A216" s="5">
        <v>45778.814583333333</v>
      </c>
      <c r="B216" s="6">
        <v>412819044</v>
      </c>
      <c r="C216" s="6" t="s">
        <v>4897</v>
      </c>
      <c r="D216" s="6">
        <v>1</v>
      </c>
      <c r="E216" s="4" t="s">
        <v>65</v>
      </c>
      <c r="G216" s="6">
        <v>2590</v>
      </c>
      <c r="H216" s="44" t="s">
        <v>951</v>
      </c>
      <c r="I216" s="6">
        <v>1937</v>
      </c>
      <c r="J216" s="6" t="s">
        <v>952</v>
      </c>
      <c r="K216" s="6" t="s">
        <v>953</v>
      </c>
      <c r="L216" s="6" t="s">
        <v>954</v>
      </c>
      <c r="M216" s="6" t="s">
        <v>267</v>
      </c>
      <c r="P216" s="6" t="s">
        <v>947</v>
      </c>
      <c r="Q216" t="str">
        <f t="shared" si="45"/>
        <v>Алма-Ата и окрестности</v>
      </c>
      <c r="R216" s="84">
        <v>43.289437</v>
      </c>
      <c r="S216" s="84">
        <v>76.994337999999999</v>
      </c>
      <c r="T216" s="6" t="s">
        <v>765</v>
      </c>
      <c r="U216" s="6" t="s">
        <v>766</v>
      </c>
      <c r="V216" s="6" t="s">
        <v>106</v>
      </c>
      <c r="X216" s="6">
        <v>6000</v>
      </c>
      <c r="Y216" s="6">
        <v>1919</v>
      </c>
      <c r="Z216" s="6">
        <v>7</v>
      </c>
      <c r="AA216" s="6">
        <v>10</v>
      </c>
      <c r="AB216" s="6">
        <v>1919</v>
      </c>
      <c r="AC216" s="6">
        <v>7</v>
      </c>
      <c r="AD216" s="6">
        <v>22</v>
      </c>
      <c r="AF216" s="6" t="s">
        <v>948</v>
      </c>
      <c r="AH216" s="6" t="s">
        <v>48</v>
      </c>
      <c r="AI216" s="6" t="s">
        <v>998</v>
      </c>
      <c r="AJ216" s="6" t="s">
        <v>999</v>
      </c>
      <c r="AK216" s="6" t="b">
        <v>1</v>
      </c>
      <c r="AL216" s="6" t="b">
        <v>0</v>
      </c>
      <c r="AO216" s="49" t="s">
        <v>4952</v>
      </c>
      <c r="AP216" s="73"/>
      <c r="AQ216" s="49" t="s">
        <v>4951</v>
      </c>
      <c r="AR216" s="76" t="s">
        <v>5011</v>
      </c>
      <c r="AS216" s="73" t="s">
        <v>5012</v>
      </c>
      <c r="AT216" s="73">
        <f t="shared" si="46"/>
        <v>1</v>
      </c>
      <c r="AU216" s="112" t="s">
        <v>5384</v>
      </c>
      <c r="AV216" s="44" t="s">
        <v>5380</v>
      </c>
      <c r="AW216" t="s">
        <v>5014</v>
      </c>
      <c r="AX216" s="73"/>
      <c r="AY21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6" s="49" t="s">
        <v>4903</v>
      </c>
      <c r="BA216" s="58" t="str">
        <f>Y216&amp;"-"&amp;IF(Z216&lt;10,"0"&amp;Z216,Z216)&amp;"-"&amp;IF(AA216&lt;10,"0"&amp;AA216,AA216)&amp;"/"&amp;IF(AD216&lt;10,"0"&amp;AD216,AD216)</f>
        <v>1919-07-10/22</v>
      </c>
      <c r="BB216" s="44" t="str">
        <f>Y216&amp;IF(Z216&lt;&gt;0,"-"&amp;Z216,"")&amp;IF(AA216&lt;&gt;0,"-"&amp;AA216,"")&amp;IF(AB216&lt;&gt;0,"/"&amp;AB216,"")&amp;IF(AC216&lt;&gt;0,"-"&amp;AC216,"")&amp;IF(AD216&lt;&gt;0,"-"&amp;AD216,"")</f>
        <v>1919-7-10/1919-7-22</v>
      </c>
      <c r="BC216" s="44"/>
      <c r="BD216" s="44"/>
      <c r="BE216" s="44"/>
      <c r="BF216" s="49" t="s">
        <v>4882</v>
      </c>
      <c r="BG216" t="s">
        <v>4893</v>
      </c>
      <c r="BH216" s="40" t="s">
        <v>5050</v>
      </c>
      <c r="BI216" t="s">
        <v>39</v>
      </c>
      <c r="BJ216" t="str">
        <f t="shared" si="38"/>
        <v>Алма-Ата и окрестности</v>
      </c>
      <c r="BK216" t="str">
        <f>T216&amp;" N; "&amp;U216&amp;" E"</f>
        <v>43.289437 N; 76.994338 E</v>
      </c>
      <c r="BL216" t="s">
        <v>765</v>
      </c>
      <c r="BM216" s="85" t="s">
        <v>766</v>
      </c>
      <c r="BN216" t="s">
        <v>4895</v>
      </c>
      <c r="BO216">
        <f t="shared" si="51"/>
        <v>6000</v>
      </c>
      <c r="BP216" t="str">
        <f>IF(V216="original",H216,IF(V216="volunteer",C216,"Nekhaeva A.A."))</f>
        <v>Kim L.V.</v>
      </c>
      <c r="BQ216" t="str">
        <f>IF(V216="original",I216,IF(V216="volunteer",YEAR(A216)&amp;"-"&amp;IF(MONTH(A216)&lt;10,"0"&amp;MONTH(A216),MONTH(A216))&amp;"-"&amp;IF(DAY(A216)&lt;10,"0"&amp;DAY(A216),DAY(A216)),"__2025-05-15"))</f>
        <v>2025-05-01</v>
      </c>
      <c r="BR216"/>
      <c r="BS216"/>
      <c r="BT216" s="49" t="s">
        <v>4766</v>
      </c>
      <c r="BU216" t="s">
        <v>3631</v>
      </c>
      <c r="BV216" t="s">
        <v>3632</v>
      </c>
      <c r="BW216" t="s">
        <v>3633</v>
      </c>
      <c r="BX216" t="s">
        <v>3634</v>
      </c>
      <c r="BY216" s="44" t="s">
        <v>48</v>
      </c>
      <c r="BZ216" t="s">
        <v>998</v>
      </c>
      <c r="CA216" t="s">
        <v>3869</v>
      </c>
      <c r="CB216" s="44" t="s">
        <v>3869</v>
      </c>
      <c r="CC216" t="s">
        <v>4835</v>
      </c>
      <c r="CD216" t="s">
        <v>3869</v>
      </c>
      <c r="CE216" t="s">
        <v>3870</v>
      </c>
      <c r="CF216" t="s">
        <v>3630</v>
      </c>
      <c r="CG216"/>
      <c r="CH216" t="str">
        <f>H216</f>
        <v>Спасский С.А., Шнитников В.Н.</v>
      </c>
      <c r="CI216">
        <f t="shared" si="44"/>
        <v>1937</v>
      </c>
      <c r="CJ216"/>
    </row>
    <row r="217" spans="1:88" s="6" customFormat="1" x14ac:dyDescent="0.45">
      <c r="A217" s="5">
        <v>45778.813726851848</v>
      </c>
      <c r="B217" s="6">
        <v>412819044</v>
      </c>
      <c r="C217" s="6" t="s">
        <v>4897</v>
      </c>
      <c r="D217" s="6">
        <v>2</v>
      </c>
      <c r="E217" s="4" t="s">
        <v>1003</v>
      </c>
      <c r="G217" s="6">
        <v>2590</v>
      </c>
      <c r="H217" s="44" t="s">
        <v>951</v>
      </c>
      <c r="I217" s="6">
        <v>1937</v>
      </c>
      <c r="J217" s="6" t="s">
        <v>952</v>
      </c>
      <c r="K217" s="6" t="s">
        <v>953</v>
      </c>
      <c r="L217" s="6" t="s">
        <v>954</v>
      </c>
      <c r="M217" s="6" t="s">
        <v>267</v>
      </c>
      <c r="P217" s="6" t="s">
        <v>947</v>
      </c>
      <c r="Q217" t="str">
        <f t="shared" si="45"/>
        <v>Алма-Ата и окрестности</v>
      </c>
      <c r="R217" s="84">
        <v>43.289437</v>
      </c>
      <c r="S217" s="84">
        <v>76.994337999999999</v>
      </c>
      <c r="T217" s="6" t="s">
        <v>765</v>
      </c>
      <c r="U217" s="6" t="s">
        <v>766</v>
      </c>
      <c r="V217" s="6" t="s">
        <v>106</v>
      </c>
      <c r="X217" s="6">
        <v>6000</v>
      </c>
      <c r="Y217" s="6">
        <v>1920</v>
      </c>
      <c r="Z217" s="6">
        <v>7</v>
      </c>
      <c r="AF217" s="6" t="s">
        <v>948</v>
      </c>
      <c r="AG217" s="67" t="s">
        <v>990</v>
      </c>
      <c r="AH217" s="6" t="s">
        <v>48</v>
      </c>
      <c r="AI217" s="6" t="s">
        <v>998</v>
      </c>
      <c r="AJ217" s="6" t="s">
        <v>999</v>
      </c>
      <c r="AK217" s="6" t="b">
        <v>1</v>
      </c>
      <c r="AL217" s="6" t="b">
        <v>0</v>
      </c>
      <c r="AO217" s="49" t="s">
        <v>4952</v>
      </c>
      <c r="AP217" s="73"/>
      <c r="AQ217" s="49" t="s">
        <v>4951</v>
      </c>
      <c r="AR217" s="76" t="s">
        <v>5011</v>
      </c>
      <c r="AS217" s="73" t="s">
        <v>5012</v>
      </c>
      <c r="AT217" s="73">
        <f t="shared" si="46"/>
        <v>2</v>
      </c>
      <c r="AU217" s="44"/>
      <c r="AV217" s="44" t="s">
        <v>5381</v>
      </c>
      <c r="AW217" t="s">
        <v>5014</v>
      </c>
      <c r="AX217" s="73"/>
      <c r="AY21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7" s="49" t="s">
        <v>4903</v>
      </c>
      <c r="BA217" s="44" t="str">
        <f>Y217&amp;"-"&amp;IF(Z217&lt;10,"0"&amp;Z217,Z217)</f>
        <v>1920-07</v>
      </c>
      <c r="BB217" s="44" t="str">
        <f>Y217&amp;IF(Z217&lt;&gt;0,"-"&amp;Z217,"")&amp;IF(AA217&lt;&gt;0,"-"&amp;AA217,"")&amp;IF(AB217&lt;&gt;0,"/"&amp;AB217,"")&amp;IF(AC217&lt;&gt;0,"-"&amp;AC217,"")&amp;IF(AD217&lt;&gt;0,"-"&amp;AD217,"")</f>
        <v>1920-7</v>
      </c>
      <c r="BC217" s="44"/>
      <c r="BD217" s="44"/>
      <c r="BE217" s="44" t="s">
        <v>4948</v>
      </c>
      <c r="BF217" s="49" t="s">
        <v>4882</v>
      </c>
      <c r="BG217" t="s">
        <v>4893</v>
      </c>
      <c r="BH217" s="40" t="s">
        <v>5050</v>
      </c>
      <c r="BI217" t="s">
        <v>39</v>
      </c>
      <c r="BJ217" t="str">
        <f t="shared" si="38"/>
        <v>Алма-Ата и окрестности</v>
      </c>
      <c r="BK217" t="str">
        <f>T217&amp;" N; "&amp;U217&amp;" E"</f>
        <v>43.289437 N; 76.994338 E</v>
      </c>
      <c r="BL217" t="s">
        <v>765</v>
      </c>
      <c r="BM217" s="85" t="s">
        <v>766</v>
      </c>
      <c r="BN217" t="s">
        <v>4895</v>
      </c>
      <c r="BO217">
        <f t="shared" si="51"/>
        <v>6000</v>
      </c>
      <c r="BP217" t="str">
        <f>IF(V217="original",H217,IF(V217="volunteer",C217,"Nekhaeva A.A."))</f>
        <v>Kim L.V.</v>
      </c>
      <c r="BQ217" t="str">
        <f>IF(V217="original",I217,IF(V217="volunteer",YEAR(A217)&amp;"-"&amp;IF(MONTH(A217)&lt;10,"0"&amp;MONTH(A217),MONTH(A217))&amp;"-"&amp;IF(DAY(A217)&lt;10,"0"&amp;DAY(A217),DAY(A217)),"__2025-05-15"))</f>
        <v>2025-05-01</v>
      </c>
      <c r="BR217"/>
      <c r="BS217"/>
      <c r="BT217" s="49" t="s">
        <v>4766</v>
      </c>
      <c r="BU217" t="s">
        <v>3631</v>
      </c>
      <c r="BV217" t="s">
        <v>3632</v>
      </c>
      <c r="BW217" t="s">
        <v>3633</v>
      </c>
      <c r="BX217" t="s">
        <v>3634</v>
      </c>
      <c r="BY217" s="44" t="s">
        <v>48</v>
      </c>
      <c r="BZ217" t="s">
        <v>998</v>
      </c>
      <c r="CA217" t="s">
        <v>3869</v>
      </c>
      <c r="CB217" s="44" t="s">
        <v>3869</v>
      </c>
      <c r="CC217" t="s">
        <v>4835</v>
      </c>
      <c r="CD217" t="s">
        <v>3869</v>
      </c>
      <c r="CE217" t="s">
        <v>3870</v>
      </c>
      <c r="CF217" t="s">
        <v>3630</v>
      </c>
      <c r="CG217"/>
      <c r="CH217" t="str">
        <f>H217</f>
        <v>Спасский С.А., Шнитников В.Н.</v>
      </c>
      <c r="CI217">
        <f t="shared" si="44"/>
        <v>1937</v>
      </c>
      <c r="CJ217"/>
    </row>
    <row r="218" spans="1:88" s="6" customFormat="1" x14ac:dyDescent="0.45">
      <c r="A218" s="5">
        <v>45778.812453703707</v>
      </c>
      <c r="B218" s="6">
        <v>412819044</v>
      </c>
      <c r="C218" s="6" t="s">
        <v>4897</v>
      </c>
      <c r="D218" s="6">
        <v>1</v>
      </c>
      <c r="E218" s="4" t="s">
        <v>65</v>
      </c>
      <c r="G218" s="6">
        <v>2590</v>
      </c>
      <c r="H218" s="44" t="s">
        <v>951</v>
      </c>
      <c r="I218" s="6">
        <v>1937</v>
      </c>
      <c r="J218" s="6" t="s">
        <v>952</v>
      </c>
      <c r="K218" s="6" t="s">
        <v>953</v>
      </c>
      <c r="L218" s="6" t="s">
        <v>954</v>
      </c>
      <c r="M218" s="6" t="s">
        <v>267</v>
      </c>
      <c r="P218" s="6" t="s">
        <v>947</v>
      </c>
      <c r="Q218" t="str">
        <f t="shared" si="45"/>
        <v>Алма-Ата и окрестности</v>
      </c>
      <c r="R218" s="84">
        <v>43.289437</v>
      </c>
      <c r="S218" s="84">
        <v>76.994337999999999</v>
      </c>
      <c r="T218" s="6" t="s">
        <v>765</v>
      </c>
      <c r="U218" s="6" t="s">
        <v>766</v>
      </c>
      <c r="V218" s="6" t="s">
        <v>106</v>
      </c>
      <c r="X218" s="6">
        <v>6000</v>
      </c>
      <c r="Y218" s="6">
        <v>1937</v>
      </c>
      <c r="Z218" s="6">
        <v>7</v>
      </c>
      <c r="AA218" s="6">
        <v>14</v>
      </c>
      <c r="AF218" s="6" t="s">
        <v>948</v>
      </c>
      <c r="AG218" s="67" t="s">
        <v>949</v>
      </c>
      <c r="AH218" s="6" t="s">
        <v>48</v>
      </c>
      <c r="AI218" s="6" t="s">
        <v>998</v>
      </c>
      <c r="AJ218" s="6" t="s">
        <v>999</v>
      </c>
      <c r="AK218" s="6" t="b">
        <v>1</v>
      </c>
      <c r="AL218" s="6" t="b">
        <v>0</v>
      </c>
      <c r="AO218" s="49" t="s">
        <v>4952</v>
      </c>
      <c r="AP218" s="73"/>
      <c r="AQ218" s="49" t="s">
        <v>4951</v>
      </c>
      <c r="AR218" s="76" t="s">
        <v>5011</v>
      </c>
      <c r="AS218" s="73" t="s">
        <v>5012</v>
      </c>
      <c r="AT218" s="73">
        <f t="shared" si="46"/>
        <v>1</v>
      </c>
      <c r="AU218" s="112" t="s">
        <v>5384</v>
      </c>
      <c r="AV218" s="44" t="s">
        <v>5380</v>
      </c>
      <c r="AW218" t="s">
        <v>5014</v>
      </c>
      <c r="AX218" s="73"/>
      <c r="AY21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8" s="49" t="s">
        <v>4903</v>
      </c>
      <c r="BA218" s="58" t="str">
        <f>Y218&amp;"-"&amp;IF(Z218&lt;10,"0"&amp;Z218,Z218)&amp;"-"&amp;IF(AA218&lt;10,"0"&amp;AA218,AA218)</f>
        <v>1937-07-14</v>
      </c>
      <c r="BB218" s="44" t="str">
        <f>Y218&amp;IF(Z218&lt;&gt;0,"-"&amp;Z218,"")&amp;IF(AA218&lt;&gt;0,"-"&amp;AA218,"")&amp;IF(AB218&lt;&gt;0,"/"&amp;AB218,"")&amp;IF(AC218&lt;&gt;0,"-"&amp;AC218,"")&amp;IF(AD218&lt;&gt;0,"-"&amp;AD218,"")</f>
        <v>1937-7-14</v>
      </c>
      <c r="BC218" s="44"/>
      <c r="BD218" s="44"/>
      <c r="BE218" s="44" t="s">
        <v>4943</v>
      </c>
      <c r="BF218" s="49" t="s">
        <v>4882</v>
      </c>
      <c r="BG218" t="s">
        <v>4893</v>
      </c>
      <c r="BH218" s="40" t="s">
        <v>5050</v>
      </c>
      <c r="BI218" t="s">
        <v>39</v>
      </c>
      <c r="BJ218" t="str">
        <f t="shared" si="38"/>
        <v>Алма-Ата и окрестности</v>
      </c>
      <c r="BK218" t="str">
        <f>T218&amp;" N; "&amp;U218&amp;" E"</f>
        <v>43.289437 N; 76.994338 E</v>
      </c>
      <c r="BL218" t="s">
        <v>765</v>
      </c>
      <c r="BM218" s="85" t="s">
        <v>766</v>
      </c>
      <c r="BN218" t="s">
        <v>4895</v>
      </c>
      <c r="BO218">
        <f t="shared" si="51"/>
        <v>6000</v>
      </c>
      <c r="BP218" t="str">
        <f>IF(V218="original",H218,IF(V218="volunteer",C218,"Nekhaeva A.A."))</f>
        <v>Kim L.V.</v>
      </c>
      <c r="BQ218" t="str">
        <f>IF(V218="original",I218,IF(V218="volunteer",YEAR(A218)&amp;"-"&amp;IF(MONTH(A218)&lt;10,"0"&amp;MONTH(A218),MONTH(A218))&amp;"-"&amp;IF(DAY(A218)&lt;10,"0"&amp;DAY(A218),DAY(A218)),"__2025-05-15"))</f>
        <v>2025-05-01</v>
      </c>
      <c r="BR218"/>
      <c r="BS218"/>
      <c r="BT218" s="49" t="s">
        <v>4766</v>
      </c>
      <c r="BU218" t="s">
        <v>3631</v>
      </c>
      <c r="BV218" t="s">
        <v>3632</v>
      </c>
      <c r="BW218" t="s">
        <v>3633</v>
      </c>
      <c r="BX218" t="s">
        <v>3634</v>
      </c>
      <c r="BY218" s="44" t="s">
        <v>48</v>
      </c>
      <c r="BZ218" t="s">
        <v>998</v>
      </c>
      <c r="CA218" t="s">
        <v>3869</v>
      </c>
      <c r="CB218" s="44" t="s">
        <v>3869</v>
      </c>
      <c r="CC218" t="s">
        <v>4835</v>
      </c>
      <c r="CD218" t="s">
        <v>3869</v>
      </c>
      <c r="CE218" t="s">
        <v>3870</v>
      </c>
      <c r="CF218" t="s">
        <v>3630</v>
      </c>
      <c r="CG218"/>
      <c r="CH218" t="str">
        <f>H218</f>
        <v>Спасский С.А., Шнитников В.Н.</v>
      </c>
      <c r="CI218">
        <f t="shared" si="44"/>
        <v>1937</v>
      </c>
      <c r="CJ218"/>
    </row>
    <row r="219" spans="1:88" s="6" customFormat="1" x14ac:dyDescent="0.45">
      <c r="A219" s="5">
        <v>45778.81212962963</v>
      </c>
      <c r="B219" s="6">
        <v>412819044</v>
      </c>
      <c r="C219" s="6" t="s">
        <v>4897</v>
      </c>
      <c r="D219" s="6">
        <v>1</v>
      </c>
      <c r="E219" s="4" t="s">
        <v>65</v>
      </c>
      <c r="G219" s="6">
        <v>2590</v>
      </c>
      <c r="H219" s="44" t="s">
        <v>951</v>
      </c>
      <c r="I219" s="6">
        <v>1937</v>
      </c>
      <c r="J219" s="6" t="s">
        <v>952</v>
      </c>
      <c r="K219" s="6" t="s">
        <v>953</v>
      </c>
      <c r="L219" s="6" t="s">
        <v>954</v>
      </c>
      <c r="M219" s="6" t="s">
        <v>267</v>
      </c>
      <c r="P219" s="6" t="s">
        <v>947</v>
      </c>
      <c r="Q219" t="str">
        <f t="shared" si="45"/>
        <v>Алма-Ата и окрестности</v>
      </c>
      <c r="R219" s="84">
        <v>43.289437</v>
      </c>
      <c r="S219" s="84">
        <v>76.994337999999999</v>
      </c>
      <c r="T219" s="6" t="s">
        <v>765</v>
      </c>
      <c r="U219" s="6" t="s">
        <v>766</v>
      </c>
      <c r="V219" s="6" t="s">
        <v>106</v>
      </c>
      <c r="X219" s="6">
        <v>6000</v>
      </c>
      <c r="Y219" s="6">
        <v>1937</v>
      </c>
      <c r="Z219" s="6">
        <v>7</v>
      </c>
      <c r="AA219" s="6">
        <v>6</v>
      </c>
      <c r="AF219" s="6" t="s">
        <v>948</v>
      </c>
      <c r="AG219" s="67" t="s">
        <v>949</v>
      </c>
      <c r="AH219" s="6" t="s">
        <v>48</v>
      </c>
      <c r="AI219" s="6" t="s">
        <v>998</v>
      </c>
      <c r="AJ219" s="6" t="s">
        <v>999</v>
      </c>
      <c r="AK219" s="6" t="b">
        <v>1</v>
      </c>
      <c r="AL219" s="6" t="b">
        <v>0</v>
      </c>
      <c r="AO219" s="49" t="s">
        <v>4952</v>
      </c>
      <c r="AP219" s="73"/>
      <c r="AQ219" s="49" t="s">
        <v>4951</v>
      </c>
      <c r="AR219" s="76" t="s">
        <v>5011</v>
      </c>
      <c r="AS219" s="73" t="s">
        <v>5012</v>
      </c>
      <c r="AT219" s="73">
        <f t="shared" si="46"/>
        <v>1</v>
      </c>
      <c r="AU219" s="112" t="s">
        <v>5384</v>
      </c>
      <c r="AV219" s="44" t="s">
        <v>5380</v>
      </c>
      <c r="AW219" t="s">
        <v>5014</v>
      </c>
      <c r="AX219" s="73"/>
      <c r="AY21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19" s="49" t="s">
        <v>4903</v>
      </c>
      <c r="BA219" s="58" t="str">
        <f>Y219&amp;"-"&amp;IF(Z219&lt;10,"0"&amp;Z219,Z219)&amp;"-"&amp;IF(AA219&lt;10,"0"&amp;AA219,AA219)</f>
        <v>1937-07-06</v>
      </c>
      <c r="BB219" s="44" t="str">
        <f>Y219&amp;IF(Z219&lt;&gt;0,"-"&amp;Z219,"")&amp;IF(AA219&lt;&gt;0,"-"&amp;AA219,"")&amp;IF(AB219&lt;&gt;0,"/"&amp;AB219,"")&amp;IF(AC219&lt;&gt;0,"-"&amp;AC219,"")&amp;IF(AD219&lt;&gt;0,"-"&amp;AD219,"")</f>
        <v>1937-7-6</v>
      </c>
      <c r="BC219" s="44"/>
      <c r="BD219" s="44"/>
      <c r="BE219" s="44" t="s">
        <v>4943</v>
      </c>
      <c r="BF219" s="49" t="s">
        <v>4882</v>
      </c>
      <c r="BG219" t="s">
        <v>4893</v>
      </c>
      <c r="BH219" s="40" t="s">
        <v>5050</v>
      </c>
      <c r="BI219" t="s">
        <v>39</v>
      </c>
      <c r="BJ219" t="str">
        <f t="shared" si="38"/>
        <v>Алма-Ата и окрестности</v>
      </c>
      <c r="BK219" t="str">
        <f>T219&amp;" N; "&amp;U219&amp;" E"</f>
        <v>43.289437 N; 76.994338 E</v>
      </c>
      <c r="BL219" t="s">
        <v>765</v>
      </c>
      <c r="BM219" s="85" t="s">
        <v>766</v>
      </c>
      <c r="BN219" t="s">
        <v>4895</v>
      </c>
      <c r="BO219">
        <f t="shared" si="51"/>
        <v>6000</v>
      </c>
      <c r="BP219" t="str">
        <f>IF(V219="original",H219,IF(V219="volunteer",C219,"Nekhaeva A.A."))</f>
        <v>Kim L.V.</v>
      </c>
      <c r="BQ219" t="str">
        <f>IF(V219="original",I219,IF(V219="volunteer",YEAR(A219)&amp;"-"&amp;IF(MONTH(A219)&lt;10,"0"&amp;MONTH(A219),MONTH(A219))&amp;"-"&amp;IF(DAY(A219)&lt;10,"0"&amp;DAY(A219),DAY(A219)),"__2025-05-15"))</f>
        <v>2025-05-01</v>
      </c>
      <c r="BR219"/>
      <c r="BS219"/>
      <c r="BT219" s="49" t="s">
        <v>4766</v>
      </c>
      <c r="BU219" t="s">
        <v>3631</v>
      </c>
      <c r="BV219" t="s">
        <v>3632</v>
      </c>
      <c r="BW219" t="s">
        <v>3633</v>
      </c>
      <c r="BX219" t="s">
        <v>3634</v>
      </c>
      <c r="BY219" s="44" t="s">
        <v>48</v>
      </c>
      <c r="BZ219" t="s">
        <v>998</v>
      </c>
      <c r="CA219" t="s">
        <v>3869</v>
      </c>
      <c r="CB219" s="44" t="s">
        <v>3869</v>
      </c>
      <c r="CC219" t="s">
        <v>4835</v>
      </c>
      <c r="CD219" t="s">
        <v>3869</v>
      </c>
      <c r="CE219" t="s">
        <v>3870</v>
      </c>
      <c r="CF219" t="s">
        <v>3630</v>
      </c>
      <c r="CG219"/>
      <c r="CH219" t="str">
        <f>H219</f>
        <v>Спасский С.А., Шнитников В.Н.</v>
      </c>
      <c r="CI219">
        <f t="shared" si="44"/>
        <v>1937</v>
      </c>
      <c r="CJ219"/>
    </row>
    <row r="220" spans="1:88" s="6" customFormat="1" x14ac:dyDescent="0.45">
      <c r="A220" s="5">
        <v>45778.811412037037</v>
      </c>
      <c r="B220" s="6">
        <v>412819044</v>
      </c>
      <c r="C220" s="6" t="s">
        <v>4897</v>
      </c>
      <c r="D220" s="6">
        <v>1</v>
      </c>
      <c r="E220" s="4" t="s">
        <v>51</v>
      </c>
      <c r="G220" s="6">
        <v>2590</v>
      </c>
      <c r="H220" s="44" t="s">
        <v>951</v>
      </c>
      <c r="I220" s="6">
        <v>1937</v>
      </c>
      <c r="J220" s="6" t="s">
        <v>952</v>
      </c>
      <c r="K220" s="6" t="s">
        <v>953</v>
      </c>
      <c r="L220" s="6" t="s">
        <v>954</v>
      </c>
      <c r="M220" s="6" t="s">
        <v>267</v>
      </c>
      <c r="P220" s="6" t="s">
        <v>947</v>
      </c>
      <c r="Q220" t="str">
        <f t="shared" si="45"/>
        <v>Алма-Ата и окрестности</v>
      </c>
      <c r="R220" s="84">
        <v>43.289437</v>
      </c>
      <c r="S220" s="84">
        <v>76.994337999999999</v>
      </c>
      <c r="T220" s="6" t="s">
        <v>765</v>
      </c>
      <c r="U220" s="6" t="s">
        <v>766</v>
      </c>
      <c r="V220" s="6" t="s">
        <v>106</v>
      </c>
      <c r="X220" s="6">
        <v>6000</v>
      </c>
      <c r="Y220" s="6">
        <v>1937</v>
      </c>
      <c r="Z220" s="6">
        <v>7</v>
      </c>
      <c r="AA220" s="6">
        <v>1</v>
      </c>
      <c r="AB220" s="6">
        <v>1937</v>
      </c>
      <c r="AC220" s="6">
        <v>7</v>
      </c>
      <c r="AD220" s="6">
        <v>10</v>
      </c>
      <c r="AF220" s="6" t="s">
        <v>948</v>
      </c>
      <c r="AG220" s="67" t="s">
        <v>949</v>
      </c>
      <c r="AH220" s="6" t="s">
        <v>48</v>
      </c>
      <c r="AI220" s="6" t="s">
        <v>998</v>
      </c>
      <c r="AJ220" s="6" t="s">
        <v>999</v>
      </c>
      <c r="AK220" s="6" t="b">
        <v>1</v>
      </c>
      <c r="AL220" s="6" t="b">
        <v>0</v>
      </c>
      <c r="AO220" s="49" t="s">
        <v>4952</v>
      </c>
      <c r="AP220" s="73"/>
      <c r="AQ220" s="49" t="s">
        <v>4951</v>
      </c>
      <c r="AR220" s="76" t="s">
        <v>5011</v>
      </c>
      <c r="AS220" s="73" t="s">
        <v>5012</v>
      </c>
      <c r="AT220" s="73">
        <f t="shared" si="46"/>
        <v>1</v>
      </c>
      <c r="AU220" s="112" t="s">
        <v>5383</v>
      </c>
      <c r="AV220" s="44" t="s">
        <v>5380</v>
      </c>
      <c r="AW220" t="s">
        <v>5014</v>
      </c>
      <c r="AX220" s="73"/>
      <c r="AY22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0" s="49" t="s">
        <v>4903</v>
      </c>
      <c r="BA220" s="58" t="str">
        <f>Y220&amp;"-"&amp;IF(Z220&lt;10,"0"&amp;Z220,Z220)&amp;"-"&amp;IF(AA220&lt;10,"0"&amp;AA220,AA220)&amp;"/"&amp;IF(AD220&lt;10,"0"&amp;AD220,AD220)</f>
        <v>1937-07-01/10</v>
      </c>
      <c r="BB220" s="44" t="str">
        <f>Y220&amp;IF(Z220&lt;&gt;0,"-"&amp;Z220,"")&amp;IF(AA220&lt;&gt;0,"-"&amp;AA220,"")&amp;IF(AB220&lt;&gt;0,"/"&amp;AB220,"")&amp;IF(AC220&lt;&gt;0,"-"&amp;AC220,"")&amp;IF(AD220&lt;&gt;0,"-"&amp;AD220,"")</f>
        <v>1937-7-1/1937-7-10</v>
      </c>
      <c r="BC220" s="44"/>
      <c r="BD220" s="44"/>
      <c r="BE220" s="44" t="s">
        <v>4943</v>
      </c>
      <c r="BF220" s="49" t="s">
        <v>4882</v>
      </c>
      <c r="BG220" t="s">
        <v>4893</v>
      </c>
      <c r="BH220" s="40" t="s">
        <v>5050</v>
      </c>
      <c r="BI220" t="s">
        <v>39</v>
      </c>
      <c r="BJ220" t="str">
        <f t="shared" si="38"/>
        <v>Алма-Ата и окрестности</v>
      </c>
      <c r="BK220" t="str">
        <f>T220&amp;" N; "&amp;U220&amp;" E"</f>
        <v>43.289437 N; 76.994338 E</v>
      </c>
      <c r="BL220" t="s">
        <v>765</v>
      </c>
      <c r="BM220" s="85" t="s">
        <v>766</v>
      </c>
      <c r="BN220" t="s">
        <v>4895</v>
      </c>
      <c r="BO220">
        <f t="shared" si="51"/>
        <v>6000</v>
      </c>
      <c r="BP220" t="str">
        <f>IF(V220="original",H220,IF(V220="volunteer",C220,"Nekhaeva A.A."))</f>
        <v>Kim L.V.</v>
      </c>
      <c r="BQ220" t="str">
        <f>IF(V220="original",I220,IF(V220="volunteer",YEAR(A220)&amp;"-"&amp;IF(MONTH(A220)&lt;10,"0"&amp;MONTH(A220),MONTH(A220))&amp;"-"&amp;IF(DAY(A220)&lt;10,"0"&amp;DAY(A220),DAY(A220)),"__2025-05-15"))</f>
        <v>2025-05-01</v>
      </c>
      <c r="BR220"/>
      <c r="BS220"/>
      <c r="BT220" s="49" t="s">
        <v>4766</v>
      </c>
      <c r="BU220" t="s">
        <v>3631</v>
      </c>
      <c r="BV220" t="s">
        <v>3632</v>
      </c>
      <c r="BW220" t="s">
        <v>3633</v>
      </c>
      <c r="BX220" t="s">
        <v>3634</v>
      </c>
      <c r="BY220" s="44" t="s">
        <v>48</v>
      </c>
      <c r="BZ220" t="s">
        <v>998</v>
      </c>
      <c r="CA220" t="s">
        <v>3869</v>
      </c>
      <c r="CB220" s="44" t="s">
        <v>3869</v>
      </c>
      <c r="CC220" t="s">
        <v>4835</v>
      </c>
      <c r="CD220" t="s">
        <v>3869</v>
      </c>
      <c r="CE220" t="s">
        <v>3870</v>
      </c>
      <c r="CF220" t="s">
        <v>3630</v>
      </c>
      <c r="CG220"/>
      <c r="CH220" t="str">
        <f>H220</f>
        <v>Спасский С.А., Шнитников В.Н.</v>
      </c>
      <c r="CI220">
        <f t="shared" si="44"/>
        <v>1937</v>
      </c>
      <c r="CJ220"/>
    </row>
    <row r="221" spans="1:88" s="6" customFormat="1" x14ac:dyDescent="0.45">
      <c r="A221" s="5">
        <v>45778.810937499999</v>
      </c>
      <c r="B221" s="6">
        <v>412819044</v>
      </c>
      <c r="C221" s="6" t="s">
        <v>4897</v>
      </c>
      <c r="D221" s="6">
        <v>1</v>
      </c>
      <c r="E221" s="4" t="s">
        <v>65</v>
      </c>
      <c r="G221" s="6">
        <v>2590</v>
      </c>
      <c r="H221" s="44" t="s">
        <v>951</v>
      </c>
      <c r="I221" s="6">
        <v>1937</v>
      </c>
      <c r="J221" s="6" t="s">
        <v>952</v>
      </c>
      <c r="K221" s="6" t="s">
        <v>953</v>
      </c>
      <c r="L221" s="6" t="s">
        <v>954</v>
      </c>
      <c r="M221" s="6" t="s">
        <v>267</v>
      </c>
      <c r="P221" s="6" t="s">
        <v>947</v>
      </c>
      <c r="Q221" t="str">
        <f t="shared" si="45"/>
        <v>Алма-Ата и окрестности</v>
      </c>
      <c r="R221" s="84">
        <v>43.289437</v>
      </c>
      <c r="S221" s="84">
        <v>76.994337999999999</v>
      </c>
      <c r="T221" s="6" t="s">
        <v>765</v>
      </c>
      <c r="U221" s="6" t="s">
        <v>766</v>
      </c>
      <c r="V221" s="6" t="s">
        <v>106</v>
      </c>
      <c r="X221" s="6">
        <v>6000</v>
      </c>
      <c r="Y221" s="6">
        <v>1920</v>
      </c>
      <c r="Z221" s="6">
        <v>6</v>
      </c>
      <c r="AA221" s="6">
        <v>26</v>
      </c>
      <c r="AB221" s="6">
        <v>1920</v>
      </c>
      <c r="AC221" s="6">
        <v>6</v>
      </c>
      <c r="AD221" s="6">
        <v>29</v>
      </c>
      <c r="AF221" s="6" t="s">
        <v>948</v>
      </c>
      <c r="AH221" s="6" t="s">
        <v>48</v>
      </c>
      <c r="AI221" s="6" t="s">
        <v>998</v>
      </c>
      <c r="AJ221" s="6" t="s">
        <v>999</v>
      </c>
      <c r="AK221" s="6" t="b">
        <v>1</v>
      </c>
      <c r="AL221" s="6" t="b">
        <v>0</v>
      </c>
      <c r="AO221" s="49" t="s">
        <v>4952</v>
      </c>
      <c r="AP221" s="73"/>
      <c r="AQ221" s="49" t="s">
        <v>4951</v>
      </c>
      <c r="AR221" s="76" t="s">
        <v>5011</v>
      </c>
      <c r="AS221" s="73" t="s">
        <v>5012</v>
      </c>
      <c r="AT221" s="73">
        <f t="shared" si="46"/>
        <v>1</v>
      </c>
      <c r="AU221" s="112" t="s">
        <v>5384</v>
      </c>
      <c r="AV221" s="44" t="s">
        <v>5380</v>
      </c>
      <c r="AW221" t="s">
        <v>5014</v>
      </c>
      <c r="AX221" s="73"/>
      <c r="AY22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1" s="49" t="s">
        <v>4903</v>
      </c>
      <c r="BA221" s="58" t="str">
        <f>Y221&amp;"-"&amp;IF(Z221&lt;10,"0"&amp;Z221,Z221)&amp;"-"&amp;IF(AA221&lt;10,"0"&amp;AA221,AA221)&amp;"/"&amp;IF(AD221&lt;10,"0"&amp;AD221,AD221)</f>
        <v>1920-06-26/29</v>
      </c>
      <c r="BB221" s="44" t="str">
        <f>Y221&amp;IF(Z221&lt;&gt;0,"-"&amp;Z221,"")&amp;IF(AA221&lt;&gt;0,"-"&amp;AA221,"")&amp;IF(AB221&lt;&gt;0,"/"&amp;AB221,"")&amp;IF(AC221&lt;&gt;0,"-"&amp;AC221,"")&amp;IF(AD221&lt;&gt;0,"-"&amp;AD221,"")</f>
        <v>1920-6-26/1920-6-29</v>
      </c>
      <c r="BC221" s="44"/>
      <c r="BD221" s="44"/>
      <c r="BE221" s="44"/>
      <c r="BF221" s="49" t="s">
        <v>4882</v>
      </c>
      <c r="BG221" t="s">
        <v>4893</v>
      </c>
      <c r="BH221" s="40" t="s">
        <v>5050</v>
      </c>
      <c r="BI221" t="s">
        <v>39</v>
      </c>
      <c r="BJ221" t="str">
        <f t="shared" si="38"/>
        <v>Алма-Ата и окрестности</v>
      </c>
      <c r="BK221" t="str">
        <f>T221&amp;" N; "&amp;U221&amp;" E"</f>
        <v>43.289437 N; 76.994338 E</v>
      </c>
      <c r="BL221" t="s">
        <v>765</v>
      </c>
      <c r="BM221" s="85" t="s">
        <v>766</v>
      </c>
      <c r="BN221" t="s">
        <v>4895</v>
      </c>
      <c r="BO221">
        <f t="shared" si="51"/>
        <v>6000</v>
      </c>
      <c r="BP221" t="str">
        <f>IF(V221="original",H221,IF(V221="volunteer",C221,"Nekhaeva A.A."))</f>
        <v>Kim L.V.</v>
      </c>
      <c r="BQ221" t="str">
        <f>IF(V221="original",I221,IF(V221="volunteer",YEAR(A221)&amp;"-"&amp;IF(MONTH(A221)&lt;10,"0"&amp;MONTH(A221),MONTH(A221))&amp;"-"&amp;IF(DAY(A221)&lt;10,"0"&amp;DAY(A221),DAY(A221)),"__2025-05-15"))</f>
        <v>2025-05-01</v>
      </c>
      <c r="BR221"/>
      <c r="BS221"/>
      <c r="BT221" s="49" t="s">
        <v>4766</v>
      </c>
      <c r="BU221" t="s">
        <v>3631</v>
      </c>
      <c r="BV221" t="s">
        <v>3632</v>
      </c>
      <c r="BW221" t="s">
        <v>3633</v>
      </c>
      <c r="BX221" t="s">
        <v>3634</v>
      </c>
      <c r="BY221" s="44" t="s">
        <v>48</v>
      </c>
      <c r="BZ221" t="s">
        <v>998</v>
      </c>
      <c r="CA221" t="s">
        <v>3869</v>
      </c>
      <c r="CB221" s="44" t="s">
        <v>3869</v>
      </c>
      <c r="CC221" t="s">
        <v>4835</v>
      </c>
      <c r="CD221" t="s">
        <v>3869</v>
      </c>
      <c r="CE221" t="s">
        <v>3870</v>
      </c>
      <c r="CF221" t="s">
        <v>3630</v>
      </c>
      <c r="CG221"/>
      <c r="CH221" t="str">
        <f>H221</f>
        <v>Спасский С.А., Шнитников В.Н.</v>
      </c>
      <c r="CI221">
        <f t="shared" si="44"/>
        <v>1937</v>
      </c>
      <c r="CJ221"/>
    </row>
    <row r="222" spans="1:88" s="6" customFormat="1" x14ac:dyDescent="0.45">
      <c r="A222" s="5">
        <v>45778.811412037037</v>
      </c>
      <c r="B222" s="6">
        <v>412819044</v>
      </c>
      <c r="C222" s="6" t="s">
        <v>4897</v>
      </c>
      <c r="D222" s="6">
        <v>1</v>
      </c>
      <c r="E222" s="4" t="s">
        <v>995</v>
      </c>
      <c r="G222" s="6">
        <v>2590</v>
      </c>
      <c r="H222" s="44" t="s">
        <v>951</v>
      </c>
      <c r="I222" s="6">
        <v>1937</v>
      </c>
      <c r="J222" s="6" t="s">
        <v>952</v>
      </c>
      <c r="K222" s="6" t="s">
        <v>953</v>
      </c>
      <c r="L222" s="6" t="s">
        <v>954</v>
      </c>
      <c r="M222" s="6" t="s">
        <v>267</v>
      </c>
      <c r="P222" s="6" t="s">
        <v>947</v>
      </c>
      <c r="Q222" t="str">
        <f t="shared" si="45"/>
        <v>Алма-Ата и окрестности</v>
      </c>
      <c r="R222" s="84">
        <v>43.289437</v>
      </c>
      <c r="S222" s="84">
        <v>76.994337999999999</v>
      </c>
      <c r="T222" s="6" t="s">
        <v>765</v>
      </c>
      <c r="U222" s="6" t="s">
        <v>766</v>
      </c>
      <c r="V222" s="6" t="s">
        <v>106</v>
      </c>
      <c r="X222" s="6">
        <v>6000</v>
      </c>
      <c r="Y222" s="6">
        <v>1937</v>
      </c>
      <c r="Z222" s="6">
        <v>7</v>
      </c>
      <c r="AA222" s="6">
        <v>1</v>
      </c>
      <c r="AB222" s="6">
        <v>1937</v>
      </c>
      <c r="AC222" s="6">
        <v>7</v>
      </c>
      <c r="AD222" s="6">
        <v>10</v>
      </c>
      <c r="AF222" s="6" t="s">
        <v>948</v>
      </c>
      <c r="AG222" s="67" t="s">
        <v>949</v>
      </c>
      <c r="AH222" s="6" t="s">
        <v>48</v>
      </c>
      <c r="AI222" s="6" t="s">
        <v>998</v>
      </c>
      <c r="AJ222" s="6" t="s">
        <v>999</v>
      </c>
      <c r="AK222" s="6" t="b">
        <v>1</v>
      </c>
      <c r="AL222" s="6" t="b">
        <v>0</v>
      </c>
      <c r="AO222" s="49" t="s">
        <v>4952</v>
      </c>
      <c r="AP222" s="73"/>
      <c r="AQ222" s="49" t="s">
        <v>4951</v>
      </c>
      <c r="AR222" s="76" t="s">
        <v>5011</v>
      </c>
      <c r="AS222" s="73" t="s">
        <v>5012</v>
      </c>
      <c r="AT222" s="73">
        <f t="shared" si="46"/>
        <v>1</v>
      </c>
      <c r="AU222" s="112" t="s">
        <v>5384</v>
      </c>
      <c r="AV222" s="44" t="s">
        <v>5382</v>
      </c>
      <c r="AW222" t="s">
        <v>5014</v>
      </c>
      <c r="AX222" s="73"/>
      <c r="AY22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2" s="49" t="s">
        <v>4903</v>
      </c>
      <c r="BA222" s="58" t="str">
        <f>Y222&amp;"-"&amp;IF(Z222&lt;10,"0"&amp;Z222,Z222)&amp;"-"&amp;IF(AA222&lt;10,"0"&amp;AA222,AA222)&amp;"/"&amp;IF(AD222&lt;10,"0"&amp;AD222,AD222)</f>
        <v>1937-07-01/10</v>
      </c>
      <c r="BB222" s="44" t="str">
        <f>Y222&amp;IF(Z222&lt;&gt;0,"-"&amp;Z222,"")&amp;IF(AA222&lt;&gt;0,"-"&amp;AA222,"")&amp;IF(AB222&lt;&gt;0,"/"&amp;AB222,"")&amp;IF(AC222&lt;&gt;0,"-"&amp;AC222,"")&amp;IF(AD222&lt;&gt;0,"-"&amp;AD222,"")</f>
        <v>1937-7-1/1937-7-10</v>
      </c>
      <c r="BC222" s="44"/>
      <c r="BD222" s="44"/>
      <c r="BE222" s="44" t="s">
        <v>4943</v>
      </c>
      <c r="BF222" s="49" t="s">
        <v>4882</v>
      </c>
      <c r="BG222" t="s">
        <v>4893</v>
      </c>
      <c r="BH222" s="40" t="s">
        <v>5050</v>
      </c>
      <c r="BI222" t="s">
        <v>39</v>
      </c>
      <c r="BJ222" t="str">
        <f t="shared" ref="BJ222" si="57">P222</f>
        <v>Алма-Ата и окрестности</v>
      </c>
      <c r="BK222" t="str">
        <f>T222&amp;" N; "&amp;U222&amp;" E"</f>
        <v>43.289437 N; 76.994338 E</v>
      </c>
      <c r="BL222" t="s">
        <v>765</v>
      </c>
      <c r="BM222" s="85" t="s">
        <v>766</v>
      </c>
      <c r="BN222" t="s">
        <v>4895</v>
      </c>
      <c r="BO222">
        <f t="shared" ref="BO222" si="58">X222</f>
        <v>6000</v>
      </c>
      <c r="BP222" t="str">
        <f>IF(V222="original",H222,IF(V222="volunteer",C222,"Nekhaeva A.A."))</f>
        <v>Kim L.V.</v>
      </c>
      <c r="BQ222" t="str">
        <f>IF(V222="original",I222,IF(V222="volunteer",YEAR(A222)&amp;"-"&amp;IF(MONTH(A222)&lt;10,"0"&amp;MONTH(A222),MONTH(A222))&amp;"-"&amp;IF(DAY(A222)&lt;10,"0"&amp;DAY(A222),DAY(A222)),"__2025-05-15"))</f>
        <v>2025-05-01</v>
      </c>
      <c r="BR222"/>
      <c r="BS222"/>
      <c r="BT222" s="49" t="s">
        <v>4766</v>
      </c>
      <c r="BU222" t="s">
        <v>3631</v>
      </c>
      <c r="BV222" t="s">
        <v>3632</v>
      </c>
      <c r="BW222" t="s">
        <v>3633</v>
      </c>
      <c r="BX222" t="s">
        <v>3634</v>
      </c>
      <c r="BY222" s="44" t="s">
        <v>48</v>
      </c>
      <c r="BZ222" t="s">
        <v>998</v>
      </c>
      <c r="CA222" t="s">
        <v>3869</v>
      </c>
      <c r="CB222" s="44" t="s">
        <v>3869</v>
      </c>
      <c r="CC222" t="s">
        <v>4835</v>
      </c>
      <c r="CD222" t="s">
        <v>3869</v>
      </c>
      <c r="CE222" t="s">
        <v>3870</v>
      </c>
      <c r="CF222" t="s">
        <v>3630</v>
      </c>
      <c r="CG222"/>
      <c r="CH222" t="str">
        <f>H222</f>
        <v>Спасский С.А., Шнитников В.Н.</v>
      </c>
      <c r="CI222">
        <f t="shared" ref="CI222" si="59">I222</f>
        <v>1937</v>
      </c>
      <c r="CJ222"/>
    </row>
    <row r="223" spans="1:88" s="6" customFormat="1" x14ac:dyDescent="0.45">
      <c r="A223" s="5">
        <v>45778.810069444437</v>
      </c>
      <c r="B223" s="6">
        <v>412819044</v>
      </c>
      <c r="C223" s="6" t="s">
        <v>4897</v>
      </c>
      <c r="D223" s="6">
        <v>1</v>
      </c>
      <c r="E223" s="4" t="s">
        <v>995</v>
      </c>
      <c r="G223" s="6">
        <v>2590</v>
      </c>
      <c r="H223" s="44" t="s">
        <v>951</v>
      </c>
      <c r="I223" s="6">
        <v>1937</v>
      </c>
      <c r="J223" s="6" t="s">
        <v>952</v>
      </c>
      <c r="K223" s="6" t="s">
        <v>953</v>
      </c>
      <c r="L223" s="6" t="s">
        <v>954</v>
      </c>
      <c r="M223" s="6" t="s">
        <v>267</v>
      </c>
      <c r="P223" s="6" t="s">
        <v>947</v>
      </c>
      <c r="Q223" t="str">
        <f t="shared" si="45"/>
        <v>Алма-Ата и окрестности</v>
      </c>
      <c r="R223" s="84">
        <v>43.289437</v>
      </c>
      <c r="S223" s="84">
        <v>76.994337999999999</v>
      </c>
      <c r="T223" s="6" t="s">
        <v>765</v>
      </c>
      <c r="U223" s="6" t="s">
        <v>766</v>
      </c>
      <c r="V223" s="6" t="s">
        <v>106</v>
      </c>
      <c r="X223" s="6">
        <v>6000</v>
      </c>
      <c r="Y223" s="6">
        <v>1921</v>
      </c>
      <c r="Z223" s="6">
        <v>6</v>
      </c>
      <c r="AA223" s="6">
        <v>6</v>
      </c>
      <c r="AF223" s="6" t="s">
        <v>948</v>
      </c>
      <c r="AH223" s="6" t="s">
        <v>48</v>
      </c>
      <c r="AI223" s="6" t="s">
        <v>998</v>
      </c>
      <c r="AJ223" s="6" t="s">
        <v>999</v>
      </c>
      <c r="AK223" s="6" t="b">
        <v>1</v>
      </c>
      <c r="AL223" s="6" t="b">
        <v>0</v>
      </c>
      <c r="AO223" s="49" t="s">
        <v>4952</v>
      </c>
      <c r="AP223" s="73"/>
      <c r="AQ223" s="49" t="s">
        <v>4951</v>
      </c>
      <c r="AR223" s="76" t="s">
        <v>5011</v>
      </c>
      <c r="AS223" s="73" t="s">
        <v>5012</v>
      </c>
      <c r="AT223" s="73">
        <f t="shared" si="46"/>
        <v>1</v>
      </c>
      <c r="AU223" s="112" t="s">
        <v>5384</v>
      </c>
      <c r="AV223" s="44" t="s">
        <v>5382</v>
      </c>
      <c r="AW223" t="s">
        <v>5014</v>
      </c>
      <c r="AX223" s="73"/>
      <c r="AY22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3" s="49" t="s">
        <v>4903</v>
      </c>
      <c r="BA223" s="58" t="str">
        <f>Y223&amp;"-"&amp;IF(Z223&lt;10,"0"&amp;Z223,Z223)&amp;"-"&amp;IF(AA223&lt;10,"0"&amp;AA223,AA223)</f>
        <v>1921-06-06</v>
      </c>
      <c r="BB223" s="44" t="str">
        <f>Y223&amp;IF(Z223&lt;&gt;0,"-"&amp;Z223,"")&amp;IF(AA223&lt;&gt;0,"-"&amp;AA223,"")&amp;IF(AB223&lt;&gt;0,"/"&amp;AB223,"")&amp;IF(AC223&lt;&gt;0,"-"&amp;AC223,"")&amp;IF(AD223&lt;&gt;0,"-"&amp;AD223,"")</f>
        <v>1921-6-6</v>
      </c>
      <c r="BC223" s="44"/>
      <c r="BD223" s="44"/>
      <c r="BE223" s="44"/>
      <c r="BF223" s="49" t="s">
        <v>4882</v>
      </c>
      <c r="BG223" t="s">
        <v>4893</v>
      </c>
      <c r="BH223" s="40" t="s">
        <v>5050</v>
      </c>
      <c r="BI223" t="s">
        <v>39</v>
      </c>
      <c r="BJ223" t="str">
        <f t="shared" si="38"/>
        <v>Алма-Ата и окрестности</v>
      </c>
      <c r="BK223" t="str">
        <f>T223&amp;" N; "&amp;U223&amp;" E"</f>
        <v>43.289437 N; 76.994338 E</v>
      </c>
      <c r="BL223" t="s">
        <v>765</v>
      </c>
      <c r="BM223" s="85" t="s">
        <v>766</v>
      </c>
      <c r="BN223" t="s">
        <v>4895</v>
      </c>
      <c r="BO223">
        <f t="shared" si="51"/>
        <v>6000</v>
      </c>
      <c r="BP223" t="str">
        <f>IF(V223="original",H223,IF(V223="volunteer",C223,"Nekhaeva A.A."))</f>
        <v>Kim L.V.</v>
      </c>
      <c r="BQ223" t="str">
        <f>IF(V223="original",I223,IF(V223="volunteer",YEAR(A223)&amp;"-"&amp;IF(MONTH(A223)&lt;10,"0"&amp;MONTH(A223),MONTH(A223))&amp;"-"&amp;IF(DAY(A223)&lt;10,"0"&amp;DAY(A223),DAY(A223)),"__2025-05-15"))</f>
        <v>2025-05-01</v>
      </c>
      <c r="BR223"/>
      <c r="BS223"/>
      <c r="BT223" s="49" t="s">
        <v>4766</v>
      </c>
      <c r="BU223" t="s">
        <v>3631</v>
      </c>
      <c r="BV223" t="s">
        <v>3632</v>
      </c>
      <c r="BW223" t="s">
        <v>3633</v>
      </c>
      <c r="BX223" t="s">
        <v>3634</v>
      </c>
      <c r="BY223" s="44" t="s">
        <v>48</v>
      </c>
      <c r="BZ223" t="s">
        <v>998</v>
      </c>
      <c r="CA223" t="s">
        <v>3869</v>
      </c>
      <c r="CB223" s="44" t="s">
        <v>3869</v>
      </c>
      <c r="CC223" t="s">
        <v>4835</v>
      </c>
      <c r="CD223" t="s">
        <v>3869</v>
      </c>
      <c r="CE223" t="s">
        <v>3870</v>
      </c>
      <c r="CF223" t="s">
        <v>3630</v>
      </c>
      <c r="CG223"/>
      <c r="CH223" t="str">
        <f>H223</f>
        <v>Спасский С.А., Шнитников В.Н.</v>
      </c>
      <c r="CI223">
        <f t="shared" si="44"/>
        <v>1937</v>
      </c>
      <c r="CJ223"/>
    </row>
    <row r="224" spans="1:88" s="6" customFormat="1" x14ac:dyDescent="0.45">
      <c r="A224" s="5">
        <v>45778.809513888889</v>
      </c>
      <c r="B224" s="6">
        <v>412819044</v>
      </c>
      <c r="C224" s="6" t="s">
        <v>4897</v>
      </c>
      <c r="D224" s="6">
        <v>1</v>
      </c>
      <c r="E224" s="4" t="s">
        <v>995</v>
      </c>
      <c r="G224" s="6">
        <v>2590</v>
      </c>
      <c r="H224" s="44" t="s">
        <v>951</v>
      </c>
      <c r="I224" s="6">
        <v>1937</v>
      </c>
      <c r="J224" s="6" t="s">
        <v>952</v>
      </c>
      <c r="K224" s="6" t="s">
        <v>953</v>
      </c>
      <c r="L224" s="6" t="s">
        <v>954</v>
      </c>
      <c r="M224" s="6" t="s">
        <v>267</v>
      </c>
      <c r="P224" s="6" t="s">
        <v>947</v>
      </c>
      <c r="Q224" t="str">
        <f t="shared" si="45"/>
        <v>Алма-Ата и окрестности</v>
      </c>
      <c r="R224" s="84">
        <v>43.289437</v>
      </c>
      <c r="S224" s="84">
        <v>76.994337999999999</v>
      </c>
      <c r="T224" s="6" t="s">
        <v>765</v>
      </c>
      <c r="U224" s="6" t="s">
        <v>766</v>
      </c>
      <c r="V224" s="6" t="s">
        <v>106</v>
      </c>
      <c r="X224" s="6">
        <v>6000</v>
      </c>
      <c r="Y224" s="6">
        <v>1921</v>
      </c>
      <c r="Z224" s="6">
        <v>5</v>
      </c>
      <c r="AA224" s="6">
        <v>14</v>
      </c>
      <c r="AB224" s="6">
        <v>1921</v>
      </c>
      <c r="AC224" s="6">
        <v>5</v>
      </c>
      <c r="AD224" s="6">
        <v>20</v>
      </c>
      <c r="AF224" s="6" t="s">
        <v>948</v>
      </c>
      <c r="AH224" s="6" t="s">
        <v>48</v>
      </c>
      <c r="AI224" s="6" t="s">
        <v>998</v>
      </c>
      <c r="AJ224" s="6" t="s">
        <v>999</v>
      </c>
      <c r="AK224" s="6" t="b">
        <v>1</v>
      </c>
      <c r="AL224" s="6" t="b">
        <v>0</v>
      </c>
      <c r="AO224" s="49" t="s">
        <v>4952</v>
      </c>
      <c r="AP224" s="73"/>
      <c r="AQ224" s="49" t="s">
        <v>4951</v>
      </c>
      <c r="AR224" s="76" t="s">
        <v>5011</v>
      </c>
      <c r="AS224" s="73" t="s">
        <v>5012</v>
      </c>
      <c r="AT224" s="73">
        <f t="shared" si="46"/>
        <v>1</v>
      </c>
      <c r="AU224" s="112" t="s">
        <v>5384</v>
      </c>
      <c r="AV224" s="44" t="s">
        <v>5382</v>
      </c>
      <c r="AW224" t="s">
        <v>5014</v>
      </c>
      <c r="AX224" s="73"/>
      <c r="AY22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4" s="49" t="s">
        <v>4903</v>
      </c>
      <c r="BA224" s="58" t="str">
        <f>Y224&amp;"-"&amp;IF(Z224&lt;10,"0"&amp;Z224,Z224)&amp;"-"&amp;IF(AA224&lt;10,"0"&amp;AA224,AA224)&amp;"/"&amp;IF(AD224&lt;10,"0"&amp;AD224,AD224)</f>
        <v>1921-05-14/20</v>
      </c>
      <c r="BB224" s="44" t="str">
        <f>Y224&amp;IF(Z224&lt;&gt;0,"-"&amp;Z224,"")&amp;IF(AA224&lt;&gt;0,"-"&amp;AA224,"")&amp;IF(AB224&lt;&gt;0,"/"&amp;AB224,"")&amp;IF(AC224&lt;&gt;0,"-"&amp;AC224,"")&amp;IF(AD224&lt;&gt;0,"-"&amp;AD224,"")</f>
        <v>1921-5-14/1921-5-20</v>
      </c>
      <c r="BC224" s="44"/>
      <c r="BD224" s="44"/>
      <c r="BE224" s="44"/>
      <c r="BF224" s="49" t="s">
        <v>4882</v>
      </c>
      <c r="BG224" t="s">
        <v>4893</v>
      </c>
      <c r="BH224" s="40" t="s">
        <v>5050</v>
      </c>
      <c r="BI224" t="s">
        <v>39</v>
      </c>
      <c r="BJ224" t="str">
        <f t="shared" si="38"/>
        <v>Алма-Ата и окрестности</v>
      </c>
      <c r="BK224" t="str">
        <f>T224&amp;" N; "&amp;U224&amp;" E"</f>
        <v>43.289437 N; 76.994338 E</v>
      </c>
      <c r="BL224" t="s">
        <v>765</v>
      </c>
      <c r="BM224" s="85" t="s">
        <v>766</v>
      </c>
      <c r="BN224" t="s">
        <v>4895</v>
      </c>
      <c r="BO224">
        <f t="shared" si="51"/>
        <v>6000</v>
      </c>
      <c r="BP224" t="str">
        <f>IF(V224="original",H224,IF(V224="volunteer",C224,"Nekhaeva A.A."))</f>
        <v>Kim L.V.</v>
      </c>
      <c r="BQ224" t="str">
        <f>IF(V224="original",I224,IF(V224="volunteer",YEAR(A224)&amp;"-"&amp;IF(MONTH(A224)&lt;10,"0"&amp;MONTH(A224),MONTH(A224))&amp;"-"&amp;IF(DAY(A224)&lt;10,"0"&amp;DAY(A224),DAY(A224)),"__2025-05-15"))</f>
        <v>2025-05-01</v>
      </c>
      <c r="BR224"/>
      <c r="BS224"/>
      <c r="BT224" s="49" t="s">
        <v>4766</v>
      </c>
      <c r="BU224" t="s">
        <v>3631</v>
      </c>
      <c r="BV224" t="s">
        <v>3632</v>
      </c>
      <c r="BW224" t="s">
        <v>3633</v>
      </c>
      <c r="BX224" t="s">
        <v>3634</v>
      </c>
      <c r="BY224" s="44" t="s">
        <v>48</v>
      </c>
      <c r="BZ224" t="s">
        <v>998</v>
      </c>
      <c r="CA224" t="s">
        <v>3869</v>
      </c>
      <c r="CB224" s="44" t="s">
        <v>3869</v>
      </c>
      <c r="CC224" t="s">
        <v>4835</v>
      </c>
      <c r="CD224" t="s">
        <v>3869</v>
      </c>
      <c r="CE224" t="s">
        <v>3870</v>
      </c>
      <c r="CF224" t="s">
        <v>3630</v>
      </c>
      <c r="CG224"/>
      <c r="CH224" t="str">
        <f>H224</f>
        <v>Спасский С.А., Шнитников В.Н.</v>
      </c>
      <c r="CI224">
        <f t="shared" si="44"/>
        <v>1937</v>
      </c>
      <c r="CJ224"/>
    </row>
    <row r="225" spans="1:88" s="6" customFormat="1" x14ac:dyDescent="0.45">
      <c r="A225" s="5">
        <v>45778.809178240743</v>
      </c>
      <c r="B225" s="6">
        <v>412819044</v>
      </c>
      <c r="C225" s="6" t="s">
        <v>4897</v>
      </c>
      <c r="D225" s="6">
        <v>1</v>
      </c>
      <c r="E225" s="4" t="s">
        <v>995</v>
      </c>
      <c r="G225" s="6">
        <v>2590</v>
      </c>
      <c r="H225" s="44" t="s">
        <v>951</v>
      </c>
      <c r="I225" s="6">
        <v>1937</v>
      </c>
      <c r="J225" s="6" t="s">
        <v>952</v>
      </c>
      <c r="K225" s="6" t="s">
        <v>953</v>
      </c>
      <c r="L225" s="6" t="s">
        <v>954</v>
      </c>
      <c r="M225" s="6" t="s">
        <v>267</v>
      </c>
      <c r="P225" s="6" t="s">
        <v>947</v>
      </c>
      <c r="Q225" t="str">
        <f t="shared" si="45"/>
        <v>Алма-Ата и окрестности</v>
      </c>
      <c r="R225" s="84">
        <v>43.289437</v>
      </c>
      <c r="S225" s="84">
        <v>76.994337999999999</v>
      </c>
      <c r="T225" s="6" t="s">
        <v>765</v>
      </c>
      <c r="U225" s="6" t="s">
        <v>766</v>
      </c>
      <c r="V225" s="6" t="s">
        <v>106</v>
      </c>
      <c r="X225" s="6">
        <v>6000</v>
      </c>
      <c r="Y225" s="6">
        <v>1919</v>
      </c>
      <c r="Z225" s="6">
        <v>5</v>
      </c>
      <c r="AA225" s="6">
        <v>1</v>
      </c>
      <c r="AB225" s="6">
        <v>1919</v>
      </c>
      <c r="AC225" s="6">
        <v>5</v>
      </c>
      <c r="AD225" s="6">
        <v>15</v>
      </c>
      <c r="AF225" s="6" t="s">
        <v>948</v>
      </c>
      <c r="AH225" s="6" t="s">
        <v>48</v>
      </c>
      <c r="AI225" s="6" t="s">
        <v>998</v>
      </c>
      <c r="AJ225" s="6" t="s">
        <v>999</v>
      </c>
      <c r="AK225" s="6" t="b">
        <v>1</v>
      </c>
      <c r="AL225" s="6" t="b">
        <v>0</v>
      </c>
      <c r="AO225" s="49" t="s">
        <v>4952</v>
      </c>
      <c r="AP225" s="73"/>
      <c r="AQ225" s="49" t="s">
        <v>4951</v>
      </c>
      <c r="AR225" s="76" t="s">
        <v>5011</v>
      </c>
      <c r="AS225" s="73" t="s">
        <v>5012</v>
      </c>
      <c r="AT225" s="73">
        <f t="shared" si="46"/>
        <v>1</v>
      </c>
      <c r="AU225" s="112" t="s">
        <v>5384</v>
      </c>
      <c r="AV225" s="44" t="s">
        <v>5382</v>
      </c>
      <c r="AW225" t="s">
        <v>5014</v>
      </c>
      <c r="AX225" s="73"/>
      <c r="AY22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5" s="49" t="s">
        <v>4903</v>
      </c>
      <c r="BA225" s="58" t="str">
        <f>Y225&amp;"-"&amp;IF(Z225&lt;10,"0"&amp;Z225,Z225)&amp;"-"&amp;IF(AA225&lt;10,"0"&amp;AA225,AA225)&amp;"/"&amp;IF(AD225&lt;10,"0"&amp;AD225,AD225)</f>
        <v>1919-05-01/15</v>
      </c>
      <c r="BB225" s="44" t="str">
        <f>Y225&amp;IF(Z225&lt;&gt;0,"-"&amp;Z225,"")&amp;IF(AA225&lt;&gt;0,"-"&amp;AA225,"")&amp;IF(AB225&lt;&gt;0,"/"&amp;AB225,"")&amp;IF(AC225&lt;&gt;0,"-"&amp;AC225,"")&amp;IF(AD225&lt;&gt;0,"-"&amp;AD225,"")</f>
        <v>1919-5-1/1919-5-15</v>
      </c>
      <c r="BC225" s="44"/>
      <c r="BD225" s="44"/>
      <c r="BE225" s="44"/>
      <c r="BF225" s="49" t="s">
        <v>4882</v>
      </c>
      <c r="BG225" t="s">
        <v>4893</v>
      </c>
      <c r="BH225" s="40" t="s">
        <v>5050</v>
      </c>
      <c r="BI225" t="s">
        <v>39</v>
      </c>
      <c r="BJ225" t="str">
        <f t="shared" si="38"/>
        <v>Алма-Ата и окрестности</v>
      </c>
      <c r="BK225" t="str">
        <f>T225&amp;" N; "&amp;U225&amp;" E"</f>
        <v>43.289437 N; 76.994338 E</v>
      </c>
      <c r="BL225" t="s">
        <v>765</v>
      </c>
      <c r="BM225" s="85" t="s">
        <v>766</v>
      </c>
      <c r="BN225" t="s">
        <v>4895</v>
      </c>
      <c r="BO225">
        <f t="shared" si="51"/>
        <v>6000</v>
      </c>
      <c r="BP225" t="str">
        <f>IF(V225="original",H225,IF(V225="volunteer",C225,"Nekhaeva A.A."))</f>
        <v>Kim L.V.</v>
      </c>
      <c r="BQ225" t="str">
        <f>IF(V225="original",I225,IF(V225="volunteer",YEAR(A225)&amp;"-"&amp;IF(MONTH(A225)&lt;10,"0"&amp;MONTH(A225),MONTH(A225))&amp;"-"&amp;IF(DAY(A225)&lt;10,"0"&amp;DAY(A225),DAY(A225)),"__2025-05-15"))</f>
        <v>2025-05-01</v>
      </c>
      <c r="BR225"/>
      <c r="BS225"/>
      <c r="BT225" s="49" t="s">
        <v>4766</v>
      </c>
      <c r="BU225" t="s">
        <v>3631</v>
      </c>
      <c r="BV225" t="s">
        <v>3632</v>
      </c>
      <c r="BW225" t="s">
        <v>3633</v>
      </c>
      <c r="BX225" t="s">
        <v>3634</v>
      </c>
      <c r="BY225" s="44" t="s">
        <v>48</v>
      </c>
      <c r="BZ225" t="s">
        <v>998</v>
      </c>
      <c r="CA225" t="s">
        <v>3869</v>
      </c>
      <c r="CB225" s="44" t="s">
        <v>3869</v>
      </c>
      <c r="CC225" t="s">
        <v>4835</v>
      </c>
      <c r="CD225" t="s">
        <v>3869</v>
      </c>
      <c r="CE225" t="s">
        <v>3870</v>
      </c>
      <c r="CF225" t="s">
        <v>3630</v>
      </c>
      <c r="CG225"/>
      <c r="CH225" t="str">
        <f>H225</f>
        <v>Спасский С.А., Шнитников В.Н.</v>
      </c>
      <c r="CI225">
        <f t="shared" si="44"/>
        <v>1937</v>
      </c>
      <c r="CJ225"/>
    </row>
    <row r="226" spans="1:88" s="6" customFormat="1" x14ac:dyDescent="0.45">
      <c r="A226" s="5">
        <v>45777.585821759261</v>
      </c>
      <c r="B226" s="6">
        <v>412819044</v>
      </c>
      <c r="C226" s="6" t="s">
        <v>4897</v>
      </c>
      <c r="D226" s="6">
        <v>1</v>
      </c>
      <c r="E226" s="4" t="s">
        <v>65</v>
      </c>
      <c r="G226" s="6">
        <v>2590</v>
      </c>
      <c r="H226" s="44" t="s">
        <v>951</v>
      </c>
      <c r="I226" s="6">
        <v>1937</v>
      </c>
      <c r="J226" s="6" t="s">
        <v>952</v>
      </c>
      <c r="K226" s="6" t="s">
        <v>953</v>
      </c>
      <c r="L226" s="6" t="s">
        <v>954</v>
      </c>
      <c r="M226" s="6" t="s">
        <v>267</v>
      </c>
      <c r="Q226" t="str">
        <f t="shared" si="45"/>
        <v/>
      </c>
      <c r="R226" s="84"/>
      <c r="S226" s="84"/>
      <c r="V226" s="6" t="s">
        <v>119</v>
      </c>
      <c r="X226" s="6">
        <v>4000</v>
      </c>
      <c r="Y226" s="6">
        <v>1937</v>
      </c>
      <c r="AF226" s="6" t="s">
        <v>948</v>
      </c>
      <c r="AG226" s="62" t="s">
        <v>997</v>
      </c>
      <c r="AI226" s="6" t="s">
        <v>163</v>
      </c>
      <c r="AJ226" s="6" t="s">
        <v>1006</v>
      </c>
      <c r="AK226" s="6" t="b">
        <v>1</v>
      </c>
      <c r="AL226" s="6" t="b">
        <v>0</v>
      </c>
      <c r="AO226" s="49" t="s">
        <v>4952</v>
      </c>
      <c r="AP226" s="73"/>
      <c r="AQ226" s="49" t="s">
        <v>4951</v>
      </c>
      <c r="AR226" s="76" t="s">
        <v>5011</v>
      </c>
      <c r="AS226" s="73" t="s">
        <v>5012</v>
      </c>
      <c r="AT226" s="73">
        <f t="shared" si="46"/>
        <v>1</v>
      </c>
      <c r="AU226" s="112" t="s">
        <v>5384</v>
      </c>
      <c r="AV226" s="44" t="s">
        <v>5380</v>
      </c>
      <c r="AW226" t="s">
        <v>5014</v>
      </c>
      <c r="AX226" s="73"/>
      <c r="AY22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6" s="49" t="s">
        <v>4903</v>
      </c>
      <c r="BA226" s="44">
        <f>Y226</f>
        <v>1937</v>
      </c>
      <c r="BB226" s="44" t="str">
        <f>Y226&amp;IF(Z226&lt;&gt;0,"-"&amp;Z226,"")&amp;IF(AA226&lt;&gt;0,"-"&amp;AA226,"")&amp;IF(AB226&lt;&gt;0,"/"&amp;AB226,"")&amp;IF(AC226&lt;&gt;0,"-"&amp;AC226,"")&amp;IF(AD226&lt;&gt;0,"-"&amp;AD226,"")</f>
        <v>1937</v>
      </c>
      <c r="BC226" s="44"/>
      <c r="BD226" s="44"/>
      <c r="BE226" s="44"/>
      <c r="BF226" s="49" t="s">
        <v>4882</v>
      </c>
      <c r="BG226" t="s">
        <v>4893</v>
      </c>
      <c r="BH226" s="40" t="s">
        <v>5050</v>
      </c>
      <c r="BI226" t="s">
        <v>39</v>
      </c>
      <c r="BJ226"/>
      <c r="BK226"/>
      <c r="BL226"/>
      <c r="BM226" s="85"/>
      <c r="BN226"/>
      <c r="BO226">
        <f t="shared" si="51"/>
        <v>4000</v>
      </c>
      <c r="BP226" t="str">
        <f>IF(V226="original",H226,IF(V226="volunteer",C226,"Nekhaeva A.A."))</f>
        <v>Nekhaeva A.A.</v>
      </c>
      <c r="BQ226" t="str">
        <f>IF(V226="original",I226,IF(V226="volunteer",YEAR(A226)&amp;"-"&amp;IF(MONTH(A226)&lt;10,"0"&amp;MONTH(A226),MONTH(A226))&amp;"-"&amp;IF(DAY(A226)&lt;10,"0"&amp;DAY(A226),DAY(A226)),"__2025-05-15"))</f>
        <v>__2025-05-15</v>
      </c>
      <c r="BR226"/>
      <c r="BS226"/>
      <c r="BT226" s="49" t="s">
        <v>4766</v>
      </c>
      <c r="BU226" t="s">
        <v>3631</v>
      </c>
      <c r="BV226" t="s">
        <v>3632</v>
      </c>
      <c r="BW226" t="s">
        <v>3633</v>
      </c>
      <c r="BX226" t="s">
        <v>3634</v>
      </c>
      <c r="BY226" s="44" t="s">
        <v>48</v>
      </c>
      <c r="BZ226" t="s">
        <v>3660</v>
      </c>
      <c r="CA226" t="s">
        <v>3873</v>
      </c>
      <c r="CB226" s="44" t="s">
        <v>3873</v>
      </c>
      <c r="CC226" t="s">
        <v>4796</v>
      </c>
      <c r="CD226" t="s">
        <v>3871</v>
      </c>
      <c r="CE226" t="s">
        <v>3872</v>
      </c>
      <c r="CF226" t="s">
        <v>3630</v>
      </c>
      <c r="CG226"/>
      <c r="CH226" t="str">
        <f>H226</f>
        <v>Спасский С.А., Шнитников В.Н.</v>
      </c>
      <c r="CI226">
        <f t="shared" si="44"/>
        <v>1937</v>
      </c>
      <c r="CJ226"/>
    </row>
    <row r="227" spans="1:88" s="6" customFormat="1" x14ac:dyDescent="0.45">
      <c r="A227" s="5">
        <v>45777.583738425921</v>
      </c>
      <c r="B227" s="6">
        <v>412819044</v>
      </c>
      <c r="C227" s="6" t="s">
        <v>4897</v>
      </c>
      <c r="D227" s="6">
        <v>1</v>
      </c>
      <c r="E227" s="4" t="s">
        <v>51</v>
      </c>
      <c r="G227" s="6">
        <v>2590</v>
      </c>
      <c r="H227" s="44" t="s">
        <v>951</v>
      </c>
      <c r="I227" s="6">
        <v>1937</v>
      </c>
      <c r="J227" s="6" t="s">
        <v>952</v>
      </c>
      <c r="K227" s="6" t="s">
        <v>953</v>
      </c>
      <c r="L227" s="6" t="s">
        <v>954</v>
      </c>
      <c r="M227" s="6" t="s">
        <v>267</v>
      </c>
      <c r="P227" s="6" t="s">
        <v>972</v>
      </c>
      <c r="Q227" t="str">
        <f t="shared" si="45"/>
        <v>Алма-Ата</v>
      </c>
      <c r="R227" s="84">
        <v>43.289437</v>
      </c>
      <c r="S227" s="84">
        <v>76.994337999999999</v>
      </c>
      <c r="T227" s="6" t="s">
        <v>765</v>
      </c>
      <c r="U227" s="6" t="s">
        <v>766</v>
      </c>
      <c r="V227" s="6" t="s">
        <v>106</v>
      </c>
      <c r="X227" s="6">
        <v>4000</v>
      </c>
      <c r="Y227" s="6">
        <v>1919</v>
      </c>
      <c r="Z227" s="6">
        <v>5</v>
      </c>
      <c r="AA227" s="6">
        <v>15</v>
      </c>
      <c r="AB227" s="6">
        <v>1919</v>
      </c>
      <c r="AC227" s="6">
        <v>5</v>
      </c>
      <c r="AD227" s="6">
        <v>31</v>
      </c>
      <c r="AF227" s="6" t="s">
        <v>948</v>
      </c>
      <c r="AH227" s="6" t="s">
        <v>48</v>
      </c>
      <c r="AI227" s="6" t="s">
        <v>141</v>
      </c>
      <c r="AJ227" s="6" t="s">
        <v>1007</v>
      </c>
      <c r="AK227" s="6" t="b">
        <v>1</v>
      </c>
      <c r="AL227" s="6" t="b">
        <v>0</v>
      </c>
      <c r="AO227" s="49" t="s">
        <v>4952</v>
      </c>
      <c r="AP227" s="73"/>
      <c r="AQ227" s="49" t="s">
        <v>4951</v>
      </c>
      <c r="AR227" s="76" t="s">
        <v>5011</v>
      </c>
      <c r="AS227" s="73" t="s">
        <v>5012</v>
      </c>
      <c r="AT227" s="73">
        <f t="shared" si="46"/>
        <v>1</v>
      </c>
      <c r="AU227" s="112" t="s">
        <v>5383</v>
      </c>
      <c r="AV227" s="44" t="s">
        <v>5380</v>
      </c>
      <c r="AW227" t="s">
        <v>5014</v>
      </c>
      <c r="AX227" s="73"/>
      <c r="AY22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7" s="49" t="s">
        <v>4903</v>
      </c>
      <c r="BA227" s="58" t="str">
        <f>Y227&amp;"-"&amp;IF(Z227&lt;10,"0"&amp;Z227,Z227)&amp;"-"&amp;IF(AA227&lt;10,"0"&amp;AA227,AA227)&amp;"/"&amp;IF(AD227&lt;10,"0"&amp;AD227,AD227)</f>
        <v>1919-05-15/31</v>
      </c>
      <c r="BB227" s="44" t="str">
        <f>Y227&amp;IF(Z227&lt;&gt;0,"-"&amp;Z227,"")&amp;IF(AA227&lt;&gt;0,"-"&amp;AA227,"")&amp;IF(AB227&lt;&gt;0,"/"&amp;AB227,"")&amp;IF(AC227&lt;&gt;0,"-"&amp;AC227,"")&amp;IF(AD227&lt;&gt;0,"-"&amp;AD227,"")</f>
        <v>1919-5-15/1919-5-31</v>
      </c>
      <c r="BC227" s="44"/>
      <c r="BD227" s="44"/>
      <c r="BE227" s="44"/>
      <c r="BF227" s="49" t="s">
        <v>4882</v>
      </c>
      <c r="BG227" t="s">
        <v>4893</v>
      </c>
      <c r="BH227" s="40" t="s">
        <v>5050</v>
      </c>
      <c r="BI227" t="s">
        <v>39</v>
      </c>
      <c r="BJ227" t="str">
        <f t="shared" ref="BJ227:BJ244" si="60">P227</f>
        <v>Алма-Ата</v>
      </c>
      <c r="BK227" t="str">
        <f>T227&amp;" N; "&amp;U227&amp;" E"</f>
        <v>43.289437 N; 76.994338 E</v>
      </c>
      <c r="BL227" t="s">
        <v>765</v>
      </c>
      <c r="BM227" s="85" t="s">
        <v>766</v>
      </c>
      <c r="BN227" t="s">
        <v>4895</v>
      </c>
      <c r="BO227">
        <f t="shared" si="51"/>
        <v>4000</v>
      </c>
      <c r="BP227" t="str">
        <f>IF(V227="original",H227,IF(V227="volunteer",C227,"Nekhaeva A.A."))</f>
        <v>Kim L.V.</v>
      </c>
      <c r="BQ227" t="str">
        <f>IF(V227="original",I227,IF(V227="volunteer",YEAR(A227)&amp;"-"&amp;IF(MONTH(A227)&lt;10,"0"&amp;MONTH(A227),MONTH(A227))&amp;"-"&amp;IF(DAY(A227)&lt;10,"0"&amp;DAY(A227),DAY(A227)),"__2025-05-15"))</f>
        <v>2025-04-30</v>
      </c>
      <c r="BR227"/>
      <c r="BS227"/>
      <c r="BT227" s="49" t="s">
        <v>4766</v>
      </c>
      <c r="BU227" t="s">
        <v>3631</v>
      </c>
      <c r="BV227" t="s">
        <v>3632</v>
      </c>
      <c r="BW227" t="s">
        <v>3633</v>
      </c>
      <c r="BX227" t="s">
        <v>3634</v>
      </c>
      <c r="BY227" s="44" t="s">
        <v>48</v>
      </c>
      <c r="BZ227" t="s">
        <v>3131</v>
      </c>
      <c r="CA227" t="s">
        <v>3876</v>
      </c>
      <c r="CB227" s="44" t="s">
        <v>3876</v>
      </c>
      <c r="CC227" t="s">
        <v>4769</v>
      </c>
      <c r="CD227" t="s">
        <v>3874</v>
      </c>
      <c r="CE227" t="s">
        <v>4877</v>
      </c>
      <c r="CF227" t="s">
        <v>3630</v>
      </c>
      <c r="CG227"/>
      <c r="CH227" t="str">
        <f>H227</f>
        <v>Спасский С.А., Шнитников В.Н.</v>
      </c>
      <c r="CI227">
        <f t="shared" si="44"/>
        <v>1937</v>
      </c>
      <c r="CJ227"/>
    </row>
    <row r="228" spans="1:88" s="6" customFormat="1" x14ac:dyDescent="0.45">
      <c r="A228" s="5">
        <v>45777.582962962959</v>
      </c>
      <c r="B228" s="6">
        <v>412819044</v>
      </c>
      <c r="C228" s="6" t="s">
        <v>4897</v>
      </c>
      <c r="D228" s="6">
        <v>1</v>
      </c>
      <c r="E228" s="4" t="s">
        <v>65</v>
      </c>
      <c r="G228" s="6">
        <v>2590</v>
      </c>
      <c r="H228" s="44" t="s">
        <v>951</v>
      </c>
      <c r="I228" s="6">
        <v>1937</v>
      </c>
      <c r="J228" s="6" t="s">
        <v>952</v>
      </c>
      <c r="K228" s="6" t="s">
        <v>953</v>
      </c>
      <c r="L228" s="6" t="s">
        <v>954</v>
      </c>
      <c r="M228" s="6" t="s">
        <v>267</v>
      </c>
      <c r="P228" s="6" t="s">
        <v>1008</v>
      </c>
      <c r="Q228" t="str">
        <f t="shared" si="45"/>
        <v>долина Б. Алматинки, Алма-Атинский р-н, ст. Тастак</v>
      </c>
      <c r="R228" s="84">
        <v>43.248683999999997</v>
      </c>
      <c r="S228" s="84">
        <v>76.877947000000006</v>
      </c>
      <c r="T228" s="6" t="s">
        <v>1009</v>
      </c>
      <c r="U228" s="6" t="s">
        <v>1010</v>
      </c>
      <c r="V228" s="6" t="s">
        <v>106</v>
      </c>
      <c r="X228" s="6">
        <v>1000</v>
      </c>
      <c r="Y228" s="6">
        <v>1928</v>
      </c>
      <c r="Z228" s="6">
        <v>8</v>
      </c>
      <c r="AF228" s="6" t="s">
        <v>948</v>
      </c>
      <c r="AG228" s="67" t="s">
        <v>1011</v>
      </c>
      <c r="AH228" s="6" t="s">
        <v>48</v>
      </c>
      <c r="AI228" s="6" t="s">
        <v>141</v>
      </c>
      <c r="AJ228" s="6" t="s">
        <v>152</v>
      </c>
      <c r="AK228" s="6" t="b">
        <v>1</v>
      </c>
      <c r="AL228" s="6" t="b">
        <v>0</v>
      </c>
      <c r="AO228" s="49" t="s">
        <v>4952</v>
      </c>
      <c r="AP228" s="73"/>
      <c r="AQ228" s="49" t="s">
        <v>4951</v>
      </c>
      <c r="AR228" s="76" t="s">
        <v>5011</v>
      </c>
      <c r="AS228" s="73" t="s">
        <v>5012</v>
      </c>
      <c r="AT228" s="73">
        <f t="shared" si="46"/>
        <v>1</v>
      </c>
      <c r="AU228" s="112" t="s">
        <v>5384</v>
      </c>
      <c r="AV228" s="44" t="s">
        <v>5380</v>
      </c>
      <c r="AW228" t="s">
        <v>5014</v>
      </c>
      <c r="AX228" s="73"/>
      <c r="AY22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8" s="49" t="s">
        <v>4903</v>
      </c>
      <c r="BA228" s="44" t="str">
        <f>Y228&amp;"-"&amp;IF(Z228&lt;10,"0"&amp;Z228,Z228)</f>
        <v>1928-08</v>
      </c>
      <c r="BB228" s="44" t="str">
        <f>Y228&amp;IF(Z228&lt;&gt;0,"-"&amp;Z228,"")&amp;IF(AA228&lt;&gt;0,"-"&amp;AA228,"")&amp;IF(AB228&lt;&gt;0,"/"&amp;AB228,"")&amp;IF(AC228&lt;&gt;0,"-"&amp;AC228,"")&amp;IF(AD228&lt;&gt;0,"-"&amp;AD228,"")</f>
        <v>1928-8</v>
      </c>
      <c r="BC228" s="44"/>
      <c r="BD228" s="44"/>
      <c r="BE228" s="44" t="s">
        <v>4958</v>
      </c>
      <c r="BF228" s="49" t="s">
        <v>4882</v>
      </c>
      <c r="BG228" t="s">
        <v>4893</v>
      </c>
      <c r="BH228" s="40" t="s">
        <v>5050</v>
      </c>
      <c r="BI228" t="s">
        <v>39</v>
      </c>
      <c r="BJ228" t="str">
        <f t="shared" si="60"/>
        <v>долина Б. Алматинки, Алма-Атинский р-н, ст. Тастак</v>
      </c>
      <c r="BK228" t="str">
        <f>T228&amp;" N; "&amp;U228&amp;" E"</f>
        <v>43.248684 N; 76.877947 E</v>
      </c>
      <c r="BL228" t="s">
        <v>1009</v>
      </c>
      <c r="BM228" s="85" t="s">
        <v>1010</v>
      </c>
      <c r="BN228" t="s">
        <v>4895</v>
      </c>
      <c r="BO228">
        <f t="shared" si="51"/>
        <v>1000</v>
      </c>
      <c r="BP228" t="str">
        <f>IF(V228="original",H228,IF(V228="volunteer",C228,"Nekhaeva A.A."))</f>
        <v>Kim L.V.</v>
      </c>
      <c r="BQ228" t="str">
        <f>IF(V228="original",I228,IF(V228="volunteer",YEAR(A228)&amp;"-"&amp;IF(MONTH(A228)&lt;10,"0"&amp;MONTH(A228),MONTH(A228))&amp;"-"&amp;IF(DAY(A228)&lt;10,"0"&amp;DAY(A228),DAY(A228)),"__2025-05-15"))</f>
        <v>2025-04-30</v>
      </c>
      <c r="BR228"/>
      <c r="BS228"/>
      <c r="BT228" s="49" t="s">
        <v>4766</v>
      </c>
      <c r="BU228" t="s">
        <v>3631</v>
      </c>
      <c r="BV228" t="s">
        <v>3632</v>
      </c>
      <c r="BW228" t="s">
        <v>3633</v>
      </c>
      <c r="BX228" t="s">
        <v>3634</v>
      </c>
      <c r="BY228" s="44" t="s">
        <v>48</v>
      </c>
      <c r="BZ228" t="s">
        <v>141</v>
      </c>
      <c r="CA228" t="s">
        <v>3655</v>
      </c>
      <c r="CB228" s="44" t="s">
        <v>3655</v>
      </c>
      <c r="CC228" t="s">
        <v>4835</v>
      </c>
      <c r="CD228" t="s">
        <v>3655</v>
      </c>
      <c r="CE228" t="s">
        <v>3656</v>
      </c>
      <c r="CF228" t="s">
        <v>3630</v>
      </c>
      <c r="CG228"/>
      <c r="CH228" t="str">
        <f>H228</f>
        <v>Спасский С.А., Шнитников В.Н.</v>
      </c>
      <c r="CI228">
        <f t="shared" si="44"/>
        <v>1937</v>
      </c>
      <c r="CJ228"/>
    </row>
    <row r="229" spans="1:88" s="6" customFormat="1" x14ac:dyDescent="0.45">
      <c r="A229" s="5">
        <v>45777.581620370373</v>
      </c>
      <c r="B229" s="6">
        <v>412819044</v>
      </c>
      <c r="C229" s="6" t="s">
        <v>4897</v>
      </c>
      <c r="D229" s="6">
        <v>1</v>
      </c>
      <c r="E229" s="4" t="s">
        <v>1013</v>
      </c>
      <c r="G229" s="6">
        <v>2590</v>
      </c>
      <c r="H229" s="44" t="s">
        <v>951</v>
      </c>
      <c r="I229" s="6">
        <v>1937</v>
      </c>
      <c r="J229" s="6" t="s">
        <v>952</v>
      </c>
      <c r="K229" s="6" t="s">
        <v>953</v>
      </c>
      <c r="L229" s="6" t="s">
        <v>954</v>
      </c>
      <c r="M229" s="6" t="s">
        <v>267</v>
      </c>
      <c r="P229" s="6" t="s">
        <v>986</v>
      </c>
      <c r="Q229" t="str">
        <f t="shared" si="45"/>
        <v>дача Волковского</v>
      </c>
      <c r="R229" s="85" t="str">
        <f t="shared" ref="R229:R230" si="61">T229</f>
        <v>43.104043</v>
      </c>
      <c r="S229" s="85" t="str">
        <f t="shared" ref="S229:S230" si="62">U229</f>
        <v>76.920158</v>
      </c>
      <c r="T229" s="6" t="s">
        <v>3576</v>
      </c>
      <c r="U229" s="6" t="s">
        <v>3577</v>
      </c>
      <c r="V229" s="6" t="s">
        <v>106</v>
      </c>
      <c r="W229" s="6" t="s">
        <v>3578</v>
      </c>
      <c r="X229" s="6">
        <v>6000</v>
      </c>
      <c r="Y229" s="6">
        <v>1919</v>
      </c>
      <c r="Z229" s="6">
        <v>7</v>
      </c>
      <c r="AF229" s="6" t="s">
        <v>948</v>
      </c>
      <c r="AG229" s="67" t="s">
        <v>987</v>
      </c>
      <c r="AH229" s="6" t="s">
        <v>48</v>
      </c>
      <c r="AI229" s="6" t="s">
        <v>141</v>
      </c>
      <c r="AJ229" s="6" t="s">
        <v>1012</v>
      </c>
      <c r="AK229" s="6" t="b">
        <v>1</v>
      </c>
      <c r="AL229" s="6" t="b">
        <v>0</v>
      </c>
      <c r="AO229" s="49" t="s">
        <v>4952</v>
      </c>
      <c r="AP229" s="73"/>
      <c r="AQ229" s="49" t="s">
        <v>4951</v>
      </c>
      <c r="AR229" s="76" t="s">
        <v>5011</v>
      </c>
      <c r="AS229" s="73" t="s">
        <v>5012</v>
      </c>
      <c r="AT229" s="73">
        <f t="shared" si="46"/>
        <v>1</v>
      </c>
      <c r="AU229" s="112" t="s">
        <v>5383</v>
      </c>
      <c r="AV229" s="44" t="s">
        <v>5382</v>
      </c>
      <c r="AW229" t="s">
        <v>5014</v>
      </c>
      <c r="AX229" s="73"/>
      <c r="AY22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29" s="49" t="s">
        <v>4903</v>
      </c>
      <c r="BA229" s="44" t="str">
        <f>Y229&amp;"-"&amp;IF(Z229&lt;10,"0"&amp;Z229,Z229)</f>
        <v>1919-07</v>
      </c>
      <c r="BB229" s="44" t="str">
        <f>Y229&amp;IF(Z229&lt;&gt;0,"-"&amp;Z229,"")&amp;IF(AA229&lt;&gt;0,"-"&amp;AA229,"")&amp;IF(AB229&lt;&gt;0,"/"&amp;AB229,"")&amp;IF(AC229&lt;&gt;0,"-"&amp;AC229,"")&amp;IF(AD229&lt;&gt;0,"-"&amp;AD229,"")</f>
        <v>1919-7</v>
      </c>
      <c r="BC229" s="44"/>
      <c r="BD229" s="44"/>
      <c r="BE229" s="44" t="s">
        <v>4944</v>
      </c>
      <c r="BF229" s="49" t="s">
        <v>4882</v>
      </c>
      <c r="BG229" t="s">
        <v>4893</v>
      </c>
      <c r="BH229" s="40" t="s">
        <v>5050</v>
      </c>
      <c r="BI229" t="s">
        <v>39</v>
      </c>
      <c r="BJ229" t="str">
        <f t="shared" si="60"/>
        <v>дача Волковского</v>
      </c>
      <c r="BK229" t="str">
        <f>T229&amp;" N; "&amp;U229&amp;" E"</f>
        <v>43.104043 N; 76.920158 E</v>
      </c>
      <c r="BL229" t="s">
        <v>3576</v>
      </c>
      <c r="BM229" s="85" t="s">
        <v>3577</v>
      </c>
      <c r="BN229" t="s">
        <v>4895</v>
      </c>
      <c r="BO229">
        <f t="shared" si="51"/>
        <v>6000</v>
      </c>
      <c r="BP229" t="str">
        <f>IF(V229="original",H229,IF(V229="volunteer",C229,"Nekhaeva A.A."))</f>
        <v>Kim L.V.</v>
      </c>
      <c r="BQ229" t="str">
        <f>IF(V229="original",I229,IF(V229="volunteer",YEAR(A229)&amp;"-"&amp;IF(MONTH(A229)&lt;10,"0"&amp;MONTH(A229),MONTH(A229))&amp;"-"&amp;IF(DAY(A229)&lt;10,"0"&amp;DAY(A229),DAY(A229)),"__2025-05-15"))</f>
        <v>2025-04-30</v>
      </c>
      <c r="BR229"/>
      <c r="BS229"/>
      <c r="BT229" s="49" t="s">
        <v>4766</v>
      </c>
      <c r="BU229" t="s">
        <v>3631</v>
      </c>
      <c r="BV229" t="s">
        <v>3632</v>
      </c>
      <c r="BW229" t="s">
        <v>3633</v>
      </c>
      <c r="BX229" t="s">
        <v>3634</v>
      </c>
      <c r="BY229" s="44" t="s">
        <v>48</v>
      </c>
      <c r="BZ229" t="s">
        <v>1950</v>
      </c>
      <c r="CA229" t="s">
        <v>3880</v>
      </c>
      <c r="CB229" s="44" t="s">
        <v>3880</v>
      </c>
      <c r="CC229" t="s">
        <v>4842</v>
      </c>
      <c r="CD229" t="s">
        <v>3878</v>
      </c>
      <c r="CE229" t="s">
        <v>3879</v>
      </c>
      <c r="CF229" t="s">
        <v>3630</v>
      </c>
      <c r="CG229"/>
      <c r="CH229" t="str">
        <f>H229</f>
        <v>Спасский С.А., Шнитников В.Н.</v>
      </c>
      <c r="CI229">
        <f t="shared" si="44"/>
        <v>1937</v>
      </c>
      <c r="CJ229"/>
    </row>
    <row r="230" spans="1:88" s="6" customFormat="1" x14ac:dyDescent="0.45">
      <c r="A230" s="5">
        <v>45777.581261574072</v>
      </c>
      <c r="B230" s="6">
        <v>412819044</v>
      </c>
      <c r="C230" s="6" t="s">
        <v>4897</v>
      </c>
      <c r="D230" s="6">
        <v>7</v>
      </c>
      <c r="E230" s="4" t="s">
        <v>1014</v>
      </c>
      <c r="G230" s="6">
        <v>2590</v>
      </c>
      <c r="H230" s="44" t="s">
        <v>951</v>
      </c>
      <c r="I230" s="6">
        <v>1937</v>
      </c>
      <c r="J230" s="6" t="s">
        <v>952</v>
      </c>
      <c r="K230" s="6" t="s">
        <v>953</v>
      </c>
      <c r="L230" s="6" t="s">
        <v>954</v>
      </c>
      <c r="M230" s="6" t="s">
        <v>267</v>
      </c>
      <c r="P230" s="6" t="s">
        <v>986</v>
      </c>
      <c r="Q230" t="str">
        <f t="shared" si="45"/>
        <v>дача Волковского</v>
      </c>
      <c r="R230" s="85" t="str">
        <f t="shared" si="61"/>
        <v>43.104043</v>
      </c>
      <c r="S230" s="85" t="str">
        <f t="shared" si="62"/>
        <v>76.920158</v>
      </c>
      <c r="T230" s="6" t="s">
        <v>3576</v>
      </c>
      <c r="U230" s="6" t="s">
        <v>3577</v>
      </c>
      <c r="V230" s="6" t="s">
        <v>106</v>
      </c>
      <c r="W230" s="6" t="s">
        <v>3578</v>
      </c>
      <c r="X230" s="6">
        <v>6000</v>
      </c>
      <c r="Y230" s="6">
        <v>1919</v>
      </c>
      <c r="Z230" s="6">
        <v>6</v>
      </c>
      <c r="AA230" s="6">
        <v>26</v>
      </c>
      <c r="AB230" s="6">
        <v>1919</v>
      </c>
      <c r="AC230" s="6">
        <v>6</v>
      </c>
      <c r="AD230" s="6">
        <v>29</v>
      </c>
      <c r="AF230" s="6" t="s">
        <v>948</v>
      </c>
      <c r="AH230" s="6" t="s">
        <v>48</v>
      </c>
      <c r="AI230" s="6" t="s">
        <v>141</v>
      </c>
      <c r="AJ230" s="6" t="s">
        <v>1012</v>
      </c>
      <c r="AK230" s="6" t="b">
        <v>1</v>
      </c>
      <c r="AL230" s="6" t="b">
        <v>0</v>
      </c>
      <c r="AO230" s="49" t="s">
        <v>4952</v>
      </c>
      <c r="AP230" s="73"/>
      <c r="AQ230" s="49" t="s">
        <v>4951</v>
      </c>
      <c r="AR230" s="76" t="s">
        <v>5011</v>
      </c>
      <c r="AS230" s="73" t="s">
        <v>5012</v>
      </c>
      <c r="AT230" s="73">
        <f t="shared" si="46"/>
        <v>7</v>
      </c>
      <c r="AU230" s="112" t="s">
        <v>5384</v>
      </c>
      <c r="AV230" s="44" t="s">
        <v>5380</v>
      </c>
      <c r="AW230" t="s">
        <v>5014</v>
      </c>
      <c r="AX230" s="73"/>
      <c r="AY23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0" s="49" t="s">
        <v>4903</v>
      </c>
      <c r="BA230" s="58" t="str">
        <f>Y230&amp;"-"&amp;IF(Z230&lt;10,"0"&amp;Z230,Z230)&amp;"-"&amp;IF(AA230&lt;10,"0"&amp;AA230,AA230)&amp;"/"&amp;IF(AD230&lt;10,"0"&amp;AD230,AD230)</f>
        <v>1919-06-26/29</v>
      </c>
      <c r="BB230" s="44" t="str">
        <f>Y230&amp;IF(Z230&lt;&gt;0,"-"&amp;Z230,"")&amp;IF(AA230&lt;&gt;0,"-"&amp;AA230,"")&amp;IF(AB230&lt;&gt;0,"/"&amp;AB230,"")&amp;IF(AC230&lt;&gt;0,"-"&amp;AC230,"")&amp;IF(AD230&lt;&gt;0,"-"&amp;AD230,"")</f>
        <v>1919-6-26/1919-6-29</v>
      </c>
      <c r="BC230" s="44"/>
      <c r="BD230" s="44"/>
      <c r="BE230" s="44"/>
      <c r="BF230" s="49" t="s">
        <v>4882</v>
      </c>
      <c r="BG230" t="s">
        <v>4893</v>
      </c>
      <c r="BH230" s="40" t="s">
        <v>5050</v>
      </c>
      <c r="BI230" t="s">
        <v>39</v>
      </c>
      <c r="BJ230" t="str">
        <f t="shared" si="60"/>
        <v>дача Волковского</v>
      </c>
      <c r="BK230" t="str">
        <f>T230&amp;" N; "&amp;U230&amp;" E"</f>
        <v>43.104043 N; 76.920158 E</v>
      </c>
      <c r="BL230" t="s">
        <v>3576</v>
      </c>
      <c r="BM230" s="85" t="s">
        <v>3577</v>
      </c>
      <c r="BN230" t="s">
        <v>4895</v>
      </c>
      <c r="BO230">
        <f t="shared" si="51"/>
        <v>6000</v>
      </c>
      <c r="BP230" t="str">
        <f>IF(V230="original",H230,IF(V230="volunteer",C230,"Nekhaeva A.A."))</f>
        <v>Kim L.V.</v>
      </c>
      <c r="BQ230" t="str">
        <f>IF(V230="original",I230,IF(V230="volunteer",YEAR(A230)&amp;"-"&amp;IF(MONTH(A230)&lt;10,"0"&amp;MONTH(A230),MONTH(A230))&amp;"-"&amp;IF(DAY(A230)&lt;10,"0"&amp;DAY(A230),DAY(A230)),"__2025-05-15"))</f>
        <v>2025-04-30</v>
      </c>
      <c r="BR230"/>
      <c r="BS230"/>
      <c r="BT230" s="49" t="s">
        <v>4766</v>
      </c>
      <c r="BU230" t="s">
        <v>3631</v>
      </c>
      <c r="BV230" t="s">
        <v>3632</v>
      </c>
      <c r="BW230" t="s">
        <v>3633</v>
      </c>
      <c r="BX230" t="s">
        <v>3634</v>
      </c>
      <c r="BY230" s="44" t="s">
        <v>48</v>
      </c>
      <c r="BZ230" t="s">
        <v>1950</v>
      </c>
      <c r="CA230" t="s">
        <v>3880</v>
      </c>
      <c r="CB230" s="44" t="s">
        <v>3880</v>
      </c>
      <c r="CC230" t="s">
        <v>4842</v>
      </c>
      <c r="CD230" t="s">
        <v>3878</v>
      </c>
      <c r="CE230" t="s">
        <v>3879</v>
      </c>
      <c r="CF230" t="s">
        <v>3630</v>
      </c>
      <c r="CG230"/>
      <c r="CH230" t="str">
        <f>H230</f>
        <v>Спасский С.А., Шнитников В.Н.</v>
      </c>
      <c r="CI230">
        <f t="shared" si="44"/>
        <v>1937</v>
      </c>
      <c r="CJ230"/>
    </row>
    <row r="231" spans="1:88" s="6" customFormat="1" x14ac:dyDescent="0.45">
      <c r="A231" s="5">
        <v>45777.580740740741</v>
      </c>
      <c r="B231" s="6">
        <v>412819044</v>
      </c>
      <c r="C231" s="6" t="s">
        <v>4897</v>
      </c>
      <c r="D231" s="6">
        <v>2</v>
      </c>
      <c r="E231" s="4" t="s">
        <v>247</v>
      </c>
      <c r="G231" s="6">
        <v>2590</v>
      </c>
      <c r="H231" s="44" t="s">
        <v>951</v>
      </c>
      <c r="I231" s="6">
        <v>1937</v>
      </c>
      <c r="J231" s="6" t="s">
        <v>952</v>
      </c>
      <c r="K231" s="6" t="s">
        <v>953</v>
      </c>
      <c r="L231" s="6" t="s">
        <v>954</v>
      </c>
      <c r="M231" s="6" t="s">
        <v>267</v>
      </c>
      <c r="P231" s="6" t="s">
        <v>947</v>
      </c>
      <c r="Q231" t="str">
        <f t="shared" si="45"/>
        <v>Алма-Ата и окрестности</v>
      </c>
      <c r="R231" s="84">
        <v>43.289437</v>
      </c>
      <c r="S231" s="84">
        <v>76.994337999999999</v>
      </c>
      <c r="T231" s="6" t="s">
        <v>765</v>
      </c>
      <c r="U231" s="6" t="s">
        <v>766</v>
      </c>
      <c r="V231" s="6" t="s">
        <v>106</v>
      </c>
      <c r="X231" s="6">
        <v>6000</v>
      </c>
      <c r="Y231" s="6">
        <v>1907</v>
      </c>
      <c r="AF231" s="6" t="s">
        <v>948</v>
      </c>
      <c r="AH231" s="6" t="s">
        <v>48</v>
      </c>
      <c r="AI231" s="6" t="s">
        <v>141</v>
      </c>
      <c r="AJ231" s="6" t="s">
        <v>1012</v>
      </c>
      <c r="AK231" s="6" t="b">
        <v>1</v>
      </c>
      <c r="AL231" s="6" t="b">
        <v>0</v>
      </c>
      <c r="AO231" s="49" t="s">
        <v>4952</v>
      </c>
      <c r="AP231" s="73"/>
      <c r="AQ231" s="49" t="s">
        <v>4951</v>
      </c>
      <c r="AR231" s="76" t="s">
        <v>5011</v>
      </c>
      <c r="AS231" s="73" t="s">
        <v>5012</v>
      </c>
      <c r="AT231" s="73">
        <f t="shared" si="46"/>
        <v>2</v>
      </c>
      <c r="AU231" s="112" t="s">
        <v>5384</v>
      </c>
      <c r="AV231" s="44" t="s">
        <v>5380</v>
      </c>
      <c r="AW231" t="s">
        <v>5014</v>
      </c>
      <c r="AX231" s="73"/>
      <c r="AY23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1" s="49" t="s">
        <v>4903</v>
      </c>
      <c r="BA231" s="44">
        <f>Y231</f>
        <v>1907</v>
      </c>
      <c r="BB231" s="44" t="str">
        <f>Y231&amp;IF(Z231&lt;&gt;0,"-"&amp;Z231,"")&amp;IF(AA231&lt;&gt;0,"-"&amp;AA231,"")&amp;IF(AB231&lt;&gt;0,"/"&amp;AB231,"")&amp;IF(AC231&lt;&gt;0,"-"&amp;AC231,"")&amp;IF(AD231&lt;&gt;0,"-"&amp;AD231,"")</f>
        <v>1907</v>
      </c>
      <c r="BC231" s="44"/>
      <c r="BD231" s="44"/>
      <c r="BE231" s="44"/>
      <c r="BF231" s="49" t="s">
        <v>4882</v>
      </c>
      <c r="BG231" t="s">
        <v>4893</v>
      </c>
      <c r="BH231" s="40" t="s">
        <v>5050</v>
      </c>
      <c r="BI231" t="s">
        <v>39</v>
      </c>
      <c r="BJ231" t="str">
        <f t="shared" si="60"/>
        <v>Алма-Ата и окрестности</v>
      </c>
      <c r="BK231" t="str">
        <f>T231&amp;" N; "&amp;U231&amp;" E"</f>
        <v>43.289437 N; 76.994338 E</v>
      </c>
      <c r="BL231" t="s">
        <v>765</v>
      </c>
      <c r="BM231" s="85" t="s">
        <v>766</v>
      </c>
      <c r="BN231" t="s">
        <v>4895</v>
      </c>
      <c r="BO231">
        <f t="shared" si="51"/>
        <v>6000</v>
      </c>
      <c r="BP231" t="str">
        <f>IF(V231="original",H231,IF(V231="volunteer",C231,"Nekhaeva A.A."))</f>
        <v>Kim L.V.</v>
      </c>
      <c r="BQ231" t="str">
        <f>IF(V231="original",I231,IF(V231="volunteer",YEAR(A231)&amp;"-"&amp;IF(MONTH(A231)&lt;10,"0"&amp;MONTH(A231),MONTH(A231))&amp;"-"&amp;IF(DAY(A231)&lt;10,"0"&amp;DAY(A231),DAY(A231)),"__2025-05-15"))</f>
        <v>2025-04-30</v>
      </c>
      <c r="BR231"/>
      <c r="BS231"/>
      <c r="BT231" s="49" t="s">
        <v>4766</v>
      </c>
      <c r="BU231" t="s">
        <v>3631</v>
      </c>
      <c r="BV231" t="s">
        <v>3632</v>
      </c>
      <c r="BW231" t="s">
        <v>3633</v>
      </c>
      <c r="BX231" t="s">
        <v>3634</v>
      </c>
      <c r="BY231" s="44" t="s">
        <v>48</v>
      </c>
      <c r="BZ231" t="s">
        <v>1950</v>
      </c>
      <c r="CA231" t="s">
        <v>3880</v>
      </c>
      <c r="CB231" s="44" t="s">
        <v>3880</v>
      </c>
      <c r="CC231" t="s">
        <v>4842</v>
      </c>
      <c r="CD231" t="s">
        <v>3878</v>
      </c>
      <c r="CE231" t="s">
        <v>3879</v>
      </c>
      <c r="CF231" t="s">
        <v>3630</v>
      </c>
      <c r="CG231"/>
      <c r="CH231" t="str">
        <f>H231</f>
        <v>Спасский С.А., Шнитников В.Н.</v>
      </c>
      <c r="CI231">
        <f t="shared" si="44"/>
        <v>1937</v>
      </c>
      <c r="CJ231"/>
    </row>
    <row r="232" spans="1:88" s="6" customFormat="1" x14ac:dyDescent="0.45">
      <c r="A232" s="5">
        <v>45777.580509259264</v>
      </c>
      <c r="B232" s="6">
        <v>412819044</v>
      </c>
      <c r="C232" s="6" t="s">
        <v>4897</v>
      </c>
      <c r="D232" s="6">
        <v>1</v>
      </c>
      <c r="E232" s="4" t="s">
        <v>65</v>
      </c>
      <c r="G232" s="6">
        <v>2590</v>
      </c>
      <c r="H232" s="44" t="s">
        <v>951</v>
      </c>
      <c r="I232" s="6">
        <v>1937</v>
      </c>
      <c r="J232" s="6" t="s">
        <v>952</v>
      </c>
      <c r="K232" s="6" t="s">
        <v>953</v>
      </c>
      <c r="L232" s="6" t="s">
        <v>954</v>
      </c>
      <c r="M232" s="6" t="s">
        <v>267</v>
      </c>
      <c r="P232" s="6" t="s">
        <v>947</v>
      </c>
      <c r="Q232" t="str">
        <f t="shared" si="45"/>
        <v>Алма-Ата и окрестности</v>
      </c>
      <c r="R232" s="84">
        <v>43.289437</v>
      </c>
      <c r="S232" s="84">
        <v>76.994337999999999</v>
      </c>
      <c r="T232" s="6" t="s">
        <v>765</v>
      </c>
      <c r="U232" s="6" t="s">
        <v>766</v>
      </c>
      <c r="V232" s="6" t="s">
        <v>106</v>
      </c>
      <c r="X232" s="6">
        <v>6000</v>
      </c>
      <c r="Y232" s="6">
        <v>1920</v>
      </c>
      <c r="Z232" s="6">
        <v>8</v>
      </c>
      <c r="AB232" s="6">
        <v>1920</v>
      </c>
      <c r="AC232" s="6">
        <v>9</v>
      </c>
      <c r="AF232" s="6" t="s">
        <v>948</v>
      </c>
      <c r="AH232" s="6" t="s">
        <v>48</v>
      </c>
      <c r="AI232" s="6" t="s">
        <v>141</v>
      </c>
      <c r="AJ232" s="6" t="s">
        <v>1012</v>
      </c>
      <c r="AK232" s="6" t="b">
        <v>1</v>
      </c>
      <c r="AL232" s="6" t="b">
        <v>0</v>
      </c>
      <c r="AO232" s="49" t="s">
        <v>4952</v>
      </c>
      <c r="AP232" s="73"/>
      <c r="AQ232" s="49" t="s">
        <v>4951</v>
      </c>
      <c r="AR232" s="76" t="s">
        <v>5011</v>
      </c>
      <c r="AS232" s="73" t="s">
        <v>5012</v>
      </c>
      <c r="AT232" s="73">
        <f t="shared" si="46"/>
        <v>1</v>
      </c>
      <c r="AU232" s="112" t="s">
        <v>5384</v>
      </c>
      <c r="AV232" s="44" t="s">
        <v>5380</v>
      </c>
      <c r="AW232" t="s">
        <v>5014</v>
      </c>
      <c r="AX232" s="73"/>
      <c r="AY23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2" s="49" t="s">
        <v>4903</v>
      </c>
      <c r="BA232" s="59" t="str">
        <f>Y232&amp;"-"&amp;IF(Z232&lt;10,"0"&amp;Z232,Z232)&amp;"/"&amp;IF(AC232&lt;10,"0"&amp;AC232,AC232)</f>
        <v>1920-08/09</v>
      </c>
      <c r="BB232" s="44" t="str">
        <f>Y232&amp;IF(Z232&lt;&gt;0,"-"&amp;Z232,"")&amp;IF(AA232&lt;&gt;0,"-"&amp;AA232,"")&amp;IF(AB232&lt;&gt;0,"/"&amp;AB232,"")&amp;IF(AC232&lt;&gt;0,"-"&amp;AC232,"")&amp;IF(AD232&lt;&gt;0,"-"&amp;AD232,"")</f>
        <v>1920-8/1920-9</v>
      </c>
      <c r="BC232" s="44"/>
      <c r="BD232" s="44"/>
      <c r="BE232" s="44"/>
      <c r="BF232" s="49" t="s">
        <v>4882</v>
      </c>
      <c r="BG232" t="s">
        <v>4893</v>
      </c>
      <c r="BH232" s="40" t="s">
        <v>5050</v>
      </c>
      <c r="BI232" t="s">
        <v>39</v>
      </c>
      <c r="BJ232" t="str">
        <f t="shared" si="60"/>
        <v>Алма-Ата и окрестности</v>
      </c>
      <c r="BK232" t="str">
        <f>T232&amp;" N; "&amp;U232&amp;" E"</f>
        <v>43.289437 N; 76.994338 E</v>
      </c>
      <c r="BL232" t="s">
        <v>765</v>
      </c>
      <c r="BM232" s="85" t="s">
        <v>766</v>
      </c>
      <c r="BN232" t="s">
        <v>4895</v>
      </c>
      <c r="BO232">
        <f t="shared" si="51"/>
        <v>6000</v>
      </c>
      <c r="BP232" t="str">
        <f>IF(V232="original",H232,IF(V232="volunteer",C232,"Nekhaeva A.A."))</f>
        <v>Kim L.V.</v>
      </c>
      <c r="BQ232" t="str">
        <f>IF(V232="original",I232,IF(V232="volunteer",YEAR(A232)&amp;"-"&amp;IF(MONTH(A232)&lt;10,"0"&amp;MONTH(A232),MONTH(A232))&amp;"-"&amp;IF(DAY(A232)&lt;10,"0"&amp;DAY(A232),DAY(A232)),"__2025-05-15"))</f>
        <v>2025-04-30</v>
      </c>
      <c r="BR232"/>
      <c r="BS232"/>
      <c r="BT232" s="49" t="s">
        <v>4766</v>
      </c>
      <c r="BU232" t="s">
        <v>3631</v>
      </c>
      <c r="BV232" t="s">
        <v>3632</v>
      </c>
      <c r="BW232" t="s">
        <v>3633</v>
      </c>
      <c r="BX232" t="s">
        <v>3634</v>
      </c>
      <c r="BY232" s="44" t="s">
        <v>48</v>
      </c>
      <c r="BZ232" t="s">
        <v>1950</v>
      </c>
      <c r="CA232" t="s">
        <v>3880</v>
      </c>
      <c r="CB232" s="44" t="s">
        <v>3880</v>
      </c>
      <c r="CC232" t="s">
        <v>4842</v>
      </c>
      <c r="CD232" t="s">
        <v>3878</v>
      </c>
      <c r="CE232" t="s">
        <v>3879</v>
      </c>
      <c r="CF232" t="s">
        <v>3630</v>
      </c>
      <c r="CG232"/>
      <c r="CH232" t="str">
        <f>H232</f>
        <v>Спасский С.А., Шнитников В.Н.</v>
      </c>
      <c r="CI232">
        <f t="shared" si="44"/>
        <v>1937</v>
      </c>
      <c r="CJ232"/>
    </row>
    <row r="233" spans="1:88" s="6" customFormat="1" x14ac:dyDescent="0.45">
      <c r="A233" s="5">
        <v>45777.58017361111</v>
      </c>
      <c r="B233" s="6">
        <v>412819044</v>
      </c>
      <c r="C233" s="6" t="s">
        <v>4897</v>
      </c>
      <c r="D233" s="6">
        <v>1</v>
      </c>
      <c r="E233" s="4" t="s">
        <v>51</v>
      </c>
      <c r="G233" s="6">
        <v>2590</v>
      </c>
      <c r="H233" s="44" t="s">
        <v>951</v>
      </c>
      <c r="I233" s="6">
        <v>1937</v>
      </c>
      <c r="J233" s="6" t="s">
        <v>952</v>
      </c>
      <c r="K233" s="6" t="s">
        <v>953</v>
      </c>
      <c r="L233" s="6" t="s">
        <v>954</v>
      </c>
      <c r="M233" s="6" t="s">
        <v>267</v>
      </c>
      <c r="P233" s="6" t="s">
        <v>947</v>
      </c>
      <c r="Q233" t="str">
        <f t="shared" si="45"/>
        <v>Алма-Ата и окрестности</v>
      </c>
      <c r="R233" s="84">
        <v>43.289437</v>
      </c>
      <c r="S233" s="84">
        <v>76.994337999999999</v>
      </c>
      <c r="T233" s="6" t="s">
        <v>765</v>
      </c>
      <c r="U233" s="6" t="s">
        <v>766</v>
      </c>
      <c r="V233" s="6" t="s">
        <v>106</v>
      </c>
      <c r="X233" s="6">
        <v>6000</v>
      </c>
      <c r="Y233" s="6">
        <v>1921</v>
      </c>
      <c r="Z233" s="6">
        <v>7</v>
      </c>
      <c r="AF233" s="6" t="s">
        <v>948</v>
      </c>
      <c r="AG233" s="67" t="s">
        <v>955</v>
      </c>
      <c r="AH233" s="6" t="s">
        <v>48</v>
      </c>
      <c r="AI233" s="6" t="s">
        <v>141</v>
      </c>
      <c r="AJ233" s="6" t="s">
        <v>1012</v>
      </c>
      <c r="AK233" s="6" t="b">
        <v>1</v>
      </c>
      <c r="AL233" s="6" t="b">
        <v>0</v>
      </c>
      <c r="AO233" s="49" t="s">
        <v>4952</v>
      </c>
      <c r="AP233" s="73"/>
      <c r="AQ233" s="49" t="s">
        <v>4951</v>
      </c>
      <c r="AR233" s="76" t="s">
        <v>5011</v>
      </c>
      <c r="AS233" s="73" t="s">
        <v>5012</v>
      </c>
      <c r="AT233" s="73">
        <f t="shared" si="46"/>
        <v>1</v>
      </c>
      <c r="AU233" s="112" t="s">
        <v>5383</v>
      </c>
      <c r="AV233" s="44" t="s">
        <v>5380</v>
      </c>
      <c r="AW233" t="s">
        <v>5014</v>
      </c>
      <c r="AX233" s="73"/>
      <c r="AY23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3" s="49" t="s">
        <v>4903</v>
      </c>
      <c r="BA233" s="44" t="str">
        <f>Y233&amp;"-"&amp;IF(Z233&lt;10,"0"&amp;Z233,Z233)</f>
        <v>1921-07</v>
      </c>
      <c r="BB233" s="44" t="str">
        <f>Y233&amp;IF(Z233&lt;&gt;0,"-"&amp;Z233,"")&amp;IF(AA233&lt;&gt;0,"-"&amp;AA233,"")&amp;IF(AB233&lt;&gt;0,"/"&amp;AB233,"")&amp;IF(AC233&lt;&gt;0,"-"&amp;AC233,"")&amp;IF(AD233&lt;&gt;0,"-"&amp;AD233,"")</f>
        <v>1921-7</v>
      </c>
      <c r="BC233" s="44"/>
      <c r="BD233" s="44"/>
      <c r="BE233" s="44" t="s">
        <v>4959</v>
      </c>
      <c r="BF233" s="49" t="s">
        <v>4882</v>
      </c>
      <c r="BG233" t="s">
        <v>4893</v>
      </c>
      <c r="BH233" s="40" t="s">
        <v>5050</v>
      </c>
      <c r="BI233" t="s">
        <v>39</v>
      </c>
      <c r="BJ233" t="str">
        <f t="shared" si="60"/>
        <v>Алма-Ата и окрестности</v>
      </c>
      <c r="BK233" t="str">
        <f>T233&amp;" N; "&amp;U233&amp;" E"</f>
        <v>43.289437 N; 76.994338 E</v>
      </c>
      <c r="BL233" t="s">
        <v>765</v>
      </c>
      <c r="BM233" s="85" t="s">
        <v>766</v>
      </c>
      <c r="BN233" t="s">
        <v>4895</v>
      </c>
      <c r="BO233">
        <f t="shared" si="51"/>
        <v>6000</v>
      </c>
      <c r="BP233" t="str">
        <f>IF(V233="original",H233,IF(V233="volunteer",C233,"Nekhaeva A.A."))</f>
        <v>Kim L.V.</v>
      </c>
      <c r="BQ233" t="str">
        <f>IF(V233="original",I233,IF(V233="volunteer",YEAR(A233)&amp;"-"&amp;IF(MONTH(A233)&lt;10,"0"&amp;MONTH(A233),MONTH(A233))&amp;"-"&amp;IF(DAY(A233)&lt;10,"0"&amp;DAY(A233),DAY(A233)),"__2025-05-15"))</f>
        <v>2025-04-30</v>
      </c>
      <c r="BR233"/>
      <c r="BS233"/>
      <c r="BT233" s="49" t="s">
        <v>4766</v>
      </c>
      <c r="BU233" t="s">
        <v>3631</v>
      </c>
      <c r="BV233" t="s">
        <v>3632</v>
      </c>
      <c r="BW233" t="s">
        <v>3633</v>
      </c>
      <c r="BX233" t="s">
        <v>3634</v>
      </c>
      <c r="BY233" s="44" t="s">
        <v>48</v>
      </c>
      <c r="BZ233" t="s">
        <v>1950</v>
      </c>
      <c r="CA233" t="s">
        <v>3880</v>
      </c>
      <c r="CB233" s="44" t="s">
        <v>3880</v>
      </c>
      <c r="CC233" t="s">
        <v>4842</v>
      </c>
      <c r="CD233" t="s">
        <v>3878</v>
      </c>
      <c r="CE233" t="s">
        <v>3879</v>
      </c>
      <c r="CF233" t="s">
        <v>3630</v>
      </c>
      <c r="CG233"/>
      <c r="CH233" t="str">
        <f>H233</f>
        <v>Спасский С.А., Шнитников В.Н.</v>
      </c>
      <c r="CI233">
        <f t="shared" si="44"/>
        <v>1937</v>
      </c>
      <c r="CJ233"/>
    </row>
    <row r="234" spans="1:88" s="6" customFormat="1" x14ac:dyDescent="0.45">
      <c r="A234" s="5">
        <v>45777.579814814817</v>
      </c>
      <c r="B234" s="6">
        <v>412819044</v>
      </c>
      <c r="C234" s="6" t="s">
        <v>4897</v>
      </c>
      <c r="D234" s="6">
        <v>1</v>
      </c>
      <c r="E234" s="4" t="s">
        <v>65</v>
      </c>
      <c r="G234" s="6">
        <v>2590</v>
      </c>
      <c r="H234" s="44" t="s">
        <v>951</v>
      </c>
      <c r="I234" s="6">
        <v>1937</v>
      </c>
      <c r="J234" s="6" t="s">
        <v>952</v>
      </c>
      <c r="K234" s="6" t="s">
        <v>953</v>
      </c>
      <c r="L234" s="6" t="s">
        <v>954</v>
      </c>
      <c r="M234" s="6" t="s">
        <v>267</v>
      </c>
      <c r="P234" s="6" t="s">
        <v>947</v>
      </c>
      <c r="Q234" t="str">
        <f t="shared" si="45"/>
        <v>Алма-Ата и окрестности</v>
      </c>
      <c r="R234" s="84">
        <v>43.289437</v>
      </c>
      <c r="S234" s="84">
        <v>76.994337999999999</v>
      </c>
      <c r="T234" s="6" t="s">
        <v>765</v>
      </c>
      <c r="U234" s="6" t="s">
        <v>766</v>
      </c>
      <c r="V234" s="6" t="s">
        <v>106</v>
      </c>
      <c r="X234" s="6">
        <v>6000</v>
      </c>
      <c r="Y234" s="6">
        <v>1937</v>
      </c>
      <c r="Z234" s="6">
        <v>7</v>
      </c>
      <c r="AA234" s="6">
        <v>1</v>
      </c>
      <c r="AB234" s="6">
        <v>1937</v>
      </c>
      <c r="AC234" s="6">
        <v>7</v>
      </c>
      <c r="AD234" s="6">
        <v>10</v>
      </c>
      <c r="AF234" s="6" t="s">
        <v>948</v>
      </c>
      <c r="AG234" s="67" t="s">
        <v>949</v>
      </c>
      <c r="AH234" s="6" t="s">
        <v>48</v>
      </c>
      <c r="AI234" s="6" t="s">
        <v>141</v>
      </c>
      <c r="AJ234" s="6" t="s">
        <v>1012</v>
      </c>
      <c r="AK234" s="6" t="b">
        <v>1</v>
      </c>
      <c r="AL234" s="6" t="b">
        <v>0</v>
      </c>
      <c r="AO234" s="49" t="s">
        <v>4952</v>
      </c>
      <c r="AP234" s="73"/>
      <c r="AQ234" s="49" t="s">
        <v>4951</v>
      </c>
      <c r="AR234" s="76" t="s">
        <v>5011</v>
      </c>
      <c r="AS234" s="73" t="s">
        <v>5012</v>
      </c>
      <c r="AT234" s="73">
        <f t="shared" si="46"/>
        <v>1</v>
      </c>
      <c r="AU234" s="112" t="s">
        <v>5384</v>
      </c>
      <c r="AV234" s="44" t="s">
        <v>5380</v>
      </c>
      <c r="AW234" t="s">
        <v>5014</v>
      </c>
      <c r="AX234" s="73"/>
      <c r="AY23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4" s="49" t="s">
        <v>4903</v>
      </c>
      <c r="BA234" s="58" t="str">
        <f>Y234&amp;"-"&amp;IF(Z234&lt;10,"0"&amp;Z234,Z234)&amp;"-"&amp;IF(AA234&lt;10,"0"&amp;AA234,AA234)&amp;"/"&amp;IF(AD234&lt;10,"0"&amp;AD234,AD234)</f>
        <v>1937-07-01/10</v>
      </c>
      <c r="BB234" s="44" t="str">
        <f>Y234&amp;IF(Z234&lt;&gt;0,"-"&amp;Z234,"")&amp;IF(AA234&lt;&gt;0,"-"&amp;AA234,"")&amp;IF(AB234&lt;&gt;0,"/"&amp;AB234,"")&amp;IF(AC234&lt;&gt;0,"-"&amp;AC234,"")&amp;IF(AD234&lt;&gt;0,"-"&amp;AD234,"")</f>
        <v>1937-7-1/1937-7-10</v>
      </c>
      <c r="BC234" s="44"/>
      <c r="BD234" s="44"/>
      <c r="BE234" s="44" t="s">
        <v>4943</v>
      </c>
      <c r="BF234" s="49" t="s">
        <v>4882</v>
      </c>
      <c r="BG234" t="s">
        <v>4893</v>
      </c>
      <c r="BH234" s="40" t="s">
        <v>5050</v>
      </c>
      <c r="BI234" t="s">
        <v>39</v>
      </c>
      <c r="BJ234" t="str">
        <f t="shared" si="60"/>
        <v>Алма-Ата и окрестности</v>
      </c>
      <c r="BK234" t="str">
        <f>T234&amp;" N; "&amp;U234&amp;" E"</f>
        <v>43.289437 N; 76.994338 E</v>
      </c>
      <c r="BL234" t="s">
        <v>765</v>
      </c>
      <c r="BM234" s="85" t="s">
        <v>766</v>
      </c>
      <c r="BN234" t="s">
        <v>4895</v>
      </c>
      <c r="BO234">
        <f t="shared" si="51"/>
        <v>6000</v>
      </c>
      <c r="BP234" t="str">
        <f>IF(V234="original",H234,IF(V234="volunteer",C234,"Nekhaeva A.A."))</f>
        <v>Kim L.V.</v>
      </c>
      <c r="BQ234" t="str">
        <f>IF(V234="original",I234,IF(V234="volunteer",YEAR(A234)&amp;"-"&amp;IF(MONTH(A234)&lt;10,"0"&amp;MONTH(A234),MONTH(A234))&amp;"-"&amp;IF(DAY(A234)&lt;10,"0"&amp;DAY(A234),DAY(A234)),"__2025-05-15"))</f>
        <v>2025-04-30</v>
      </c>
      <c r="BR234"/>
      <c r="BS234"/>
      <c r="BT234" s="49" t="s">
        <v>4766</v>
      </c>
      <c r="BU234" t="s">
        <v>3631</v>
      </c>
      <c r="BV234" t="s">
        <v>3632</v>
      </c>
      <c r="BW234" t="s">
        <v>3633</v>
      </c>
      <c r="BX234" t="s">
        <v>3634</v>
      </c>
      <c r="BY234" s="44" t="s">
        <v>48</v>
      </c>
      <c r="BZ234" t="s">
        <v>1950</v>
      </c>
      <c r="CA234" t="s">
        <v>3880</v>
      </c>
      <c r="CB234" s="44" t="s">
        <v>3880</v>
      </c>
      <c r="CC234" t="s">
        <v>4842</v>
      </c>
      <c r="CD234" t="s">
        <v>3878</v>
      </c>
      <c r="CE234" t="s">
        <v>3879</v>
      </c>
      <c r="CF234" t="s">
        <v>3630</v>
      </c>
      <c r="CG234"/>
      <c r="CH234" t="str">
        <f>H234</f>
        <v>Спасский С.А., Шнитников В.Н.</v>
      </c>
      <c r="CI234">
        <f t="shared" si="44"/>
        <v>1937</v>
      </c>
      <c r="CJ234"/>
    </row>
    <row r="235" spans="1:88" s="6" customFormat="1" x14ac:dyDescent="0.45">
      <c r="A235" s="5">
        <v>45777.58017361111</v>
      </c>
      <c r="B235" s="6">
        <v>412819044</v>
      </c>
      <c r="C235" s="6" t="s">
        <v>4897</v>
      </c>
      <c r="D235" s="6">
        <v>1</v>
      </c>
      <c r="E235" s="4" t="s">
        <v>65</v>
      </c>
      <c r="G235" s="6">
        <v>2590</v>
      </c>
      <c r="H235" s="44" t="s">
        <v>951</v>
      </c>
      <c r="I235" s="6">
        <v>1937</v>
      </c>
      <c r="J235" s="6" t="s">
        <v>952</v>
      </c>
      <c r="K235" s="6" t="s">
        <v>953</v>
      </c>
      <c r="L235" s="6" t="s">
        <v>954</v>
      </c>
      <c r="M235" s="6" t="s">
        <v>267</v>
      </c>
      <c r="P235" s="6" t="s">
        <v>947</v>
      </c>
      <c r="Q235" t="str">
        <f t="shared" si="45"/>
        <v>Алма-Ата и окрестности</v>
      </c>
      <c r="R235" s="84">
        <v>43.289437</v>
      </c>
      <c r="S235" s="84">
        <v>76.994337999999999</v>
      </c>
      <c r="T235" s="6" t="s">
        <v>765</v>
      </c>
      <c r="U235" s="6" t="s">
        <v>766</v>
      </c>
      <c r="V235" s="6" t="s">
        <v>106</v>
      </c>
      <c r="X235" s="6">
        <v>6000</v>
      </c>
      <c r="Y235" s="6">
        <v>1921</v>
      </c>
      <c r="Z235" s="6">
        <v>7</v>
      </c>
      <c r="AF235" s="6" t="s">
        <v>948</v>
      </c>
      <c r="AG235" s="67" t="s">
        <v>955</v>
      </c>
      <c r="AH235" s="6" t="s">
        <v>48</v>
      </c>
      <c r="AI235" s="6" t="s">
        <v>141</v>
      </c>
      <c r="AJ235" s="6" t="s">
        <v>1012</v>
      </c>
      <c r="AK235" s="6" t="b">
        <v>1</v>
      </c>
      <c r="AL235" s="6" t="b">
        <v>0</v>
      </c>
      <c r="AO235" s="49" t="s">
        <v>4952</v>
      </c>
      <c r="AP235" s="73"/>
      <c r="AQ235" s="49" t="s">
        <v>4951</v>
      </c>
      <c r="AR235" s="76" t="s">
        <v>5011</v>
      </c>
      <c r="AS235" s="73" t="s">
        <v>5012</v>
      </c>
      <c r="AT235" s="73">
        <f t="shared" si="46"/>
        <v>1</v>
      </c>
      <c r="AU235" s="112" t="s">
        <v>5384</v>
      </c>
      <c r="AV235" s="44" t="s">
        <v>5380</v>
      </c>
      <c r="AW235" t="s">
        <v>5014</v>
      </c>
      <c r="AX235" s="73"/>
      <c r="AY23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5" s="49" t="s">
        <v>4903</v>
      </c>
      <c r="BA235" s="44" t="str">
        <f>Y235&amp;"-"&amp;IF(Z235&lt;10,"0"&amp;Z235,Z235)</f>
        <v>1921-07</v>
      </c>
      <c r="BB235" s="44" t="str">
        <f>Y235&amp;IF(Z235&lt;&gt;0,"-"&amp;Z235,"")&amp;IF(AA235&lt;&gt;0,"-"&amp;AA235,"")&amp;IF(AB235&lt;&gt;0,"/"&amp;AB235,"")&amp;IF(AC235&lt;&gt;0,"-"&amp;AC235,"")&amp;IF(AD235&lt;&gt;0,"-"&amp;AD235,"")</f>
        <v>1921-7</v>
      </c>
      <c r="BC235" s="44"/>
      <c r="BD235" s="44"/>
      <c r="BE235" s="44" t="s">
        <v>4959</v>
      </c>
      <c r="BF235" s="49" t="s">
        <v>4882</v>
      </c>
      <c r="BG235" t="s">
        <v>4893</v>
      </c>
      <c r="BH235" s="40" t="s">
        <v>5050</v>
      </c>
      <c r="BI235" t="s">
        <v>39</v>
      </c>
      <c r="BJ235" t="str">
        <f t="shared" ref="BJ235" si="63">P235</f>
        <v>Алма-Ата и окрестности</v>
      </c>
      <c r="BK235" t="str">
        <f>T235&amp;" N; "&amp;U235&amp;" E"</f>
        <v>43.289437 N; 76.994338 E</v>
      </c>
      <c r="BL235" t="s">
        <v>765</v>
      </c>
      <c r="BM235" s="85" t="s">
        <v>766</v>
      </c>
      <c r="BN235" t="s">
        <v>4895</v>
      </c>
      <c r="BO235">
        <f t="shared" ref="BO235" si="64">X235</f>
        <v>6000</v>
      </c>
      <c r="BP235" t="str">
        <f>IF(V235="original",H235,IF(V235="volunteer",C235,"Nekhaeva A.A."))</f>
        <v>Kim L.V.</v>
      </c>
      <c r="BQ235" t="str">
        <f>IF(V235="original",I235,IF(V235="volunteer",YEAR(A235)&amp;"-"&amp;IF(MONTH(A235)&lt;10,"0"&amp;MONTH(A235),MONTH(A235))&amp;"-"&amp;IF(DAY(A235)&lt;10,"0"&amp;DAY(A235),DAY(A235)),"__2025-05-15"))</f>
        <v>2025-04-30</v>
      </c>
      <c r="BR235"/>
      <c r="BS235"/>
      <c r="BT235" s="49" t="s">
        <v>4766</v>
      </c>
      <c r="BU235" t="s">
        <v>3631</v>
      </c>
      <c r="BV235" t="s">
        <v>3632</v>
      </c>
      <c r="BW235" t="s">
        <v>3633</v>
      </c>
      <c r="BX235" t="s">
        <v>3634</v>
      </c>
      <c r="BY235" s="44" t="s">
        <v>48</v>
      </c>
      <c r="BZ235" t="s">
        <v>1950</v>
      </c>
      <c r="CA235" t="s">
        <v>3880</v>
      </c>
      <c r="CB235" s="44" t="s">
        <v>3880</v>
      </c>
      <c r="CC235" t="s">
        <v>4842</v>
      </c>
      <c r="CD235" t="s">
        <v>3878</v>
      </c>
      <c r="CE235" t="s">
        <v>3879</v>
      </c>
      <c r="CF235" t="s">
        <v>3630</v>
      </c>
      <c r="CG235"/>
      <c r="CH235" t="str">
        <f>H235</f>
        <v>Спасский С.А., Шнитников В.Н.</v>
      </c>
      <c r="CI235">
        <f t="shared" ref="CI235" si="65">I235</f>
        <v>1937</v>
      </c>
      <c r="CJ235"/>
    </row>
    <row r="236" spans="1:88" s="6" customFormat="1" x14ac:dyDescent="0.45">
      <c r="A236" s="5">
        <v>45777.578946759248</v>
      </c>
      <c r="B236" s="6">
        <v>412819044</v>
      </c>
      <c r="C236" s="6" t="s">
        <v>4897</v>
      </c>
      <c r="D236" s="6">
        <v>1</v>
      </c>
      <c r="E236" s="4" t="s">
        <v>65</v>
      </c>
      <c r="G236" s="6">
        <v>2590</v>
      </c>
      <c r="H236" s="44" t="s">
        <v>951</v>
      </c>
      <c r="I236" s="6">
        <v>1937</v>
      </c>
      <c r="J236" s="6" t="s">
        <v>952</v>
      </c>
      <c r="K236" s="6" t="s">
        <v>953</v>
      </c>
      <c r="L236" s="6" t="s">
        <v>954</v>
      </c>
      <c r="M236" s="6" t="s">
        <v>267</v>
      </c>
      <c r="P236" s="6" t="s">
        <v>947</v>
      </c>
      <c r="Q236" t="str">
        <f t="shared" si="45"/>
        <v>Алма-Ата и окрестности</v>
      </c>
      <c r="R236" s="84">
        <v>43.289437</v>
      </c>
      <c r="S236" s="84">
        <v>76.994337999999999</v>
      </c>
      <c r="T236" s="6" t="s">
        <v>765</v>
      </c>
      <c r="U236" s="6" t="s">
        <v>766</v>
      </c>
      <c r="V236" s="6" t="s">
        <v>106</v>
      </c>
      <c r="X236" s="6">
        <v>6000</v>
      </c>
      <c r="Y236" s="6">
        <v>1921</v>
      </c>
      <c r="Z236" s="6">
        <v>6</v>
      </c>
      <c r="AA236" s="6">
        <v>16</v>
      </c>
      <c r="AF236" s="6" t="s">
        <v>948</v>
      </c>
      <c r="AH236" s="6" t="s">
        <v>48</v>
      </c>
      <c r="AI236" s="6" t="s">
        <v>141</v>
      </c>
      <c r="AJ236" s="6" t="s">
        <v>1012</v>
      </c>
      <c r="AK236" s="6" t="b">
        <v>1</v>
      </c>
      <c r="AL236" s="6" t="b">
        <v>0</v>
      </c>
      <c r="AO236" s="49" t="s">
        <v>4952</v>
      </c>
      <c r="AP236" s="73"/>
      <c r="AQ236" s="49" t="s">
        <v>4951</v>
      </c>
      <c r="AR236" s="76" t="s">
        <v>5011</v>
      </c>
      <c r="AS236" s="73" t="s">
        <v>5012</v>
      </c>
      <c r="AT236" s="73">
        <f t="shared" si="46"/>
        <v>1</v>
      </c>
      <c r="AU236" s="112" t="s">
        <v>5384</v>
      </c>
      <c r="AV236" s="44" t="s">
        <v>5380</v>
      </c>
      <c r="AW236" t="s">
        <v>5014</v>
      </c>
      <c r="AX236" s="73"/>
      <c r="AY23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6" s="49" t="s">
        <v>4903</v>
      </c>
      <c r="BA236" s="58" t="str">
        <f>Y236&amp;"-"&amp;IF(Z236&lt;10,"0"&amp;Z236,Z236)&amp;"-"&amp;IF(AA236&lt;10,"0"&amp;AA236,AA236)</f>
        <v>1921-06-16</v>
      </c>
      <c r="BB236" s="44" t="str">
        <f>Y236&amp;IF(Z236&lt;&gt;0,"-"&amp;Z236,"")&amp;IF(AA236&lt;&gt;0,"-"&amp;AA236,"")&amp;IF(AB236&lt;&gt;0,"/"&amp;AB236,"")&amp;IF(AC236&lt;&gt;0,"-"&amp;AC236,"")&amp;IF(AD236&lt;&gt;0,"-"&amp;AD236,"")</f>
        <v>1921-6-16</v>
      </c>
      <c r="BC236" s="44"/>
      <c r="BD236" s="44"/>
      <c r="BE236" s="44"/>
      <c r="BF236" s="49" t="s">
        <v>4882</v>
      </c>
      <c r="BG236" t="s">
        <v>4893</v>
      </c>
      <c r="BH236" s="40" t="s">
        <v>5050</v>
      </c>
      <c r="BI236" t="s">
        <v>39</v>
      </c>
      <c r="BJ236" t="str">
        <f t="shared" si="60"/>
        <v>Алма-Ата и окрестности</v>
      </c>
      <c r="BK236" t="str">
        <f>T236&amp;" N; "&amp;U236&amp;" E"</f>
        <v>43.289437 N; 76.994338 E</v>
      </c>
      <c r="BL236" t="s">
        <v>765</v>
      </c>
      <c r="BM236" s="85" t="s">
        <v>766</v>
      </c>
      <c r="BN236" t="s">
        <v>4895</v>
      </c>
      <c r="BO236">
        <f t="shared" ref="BO236:BO263" si="66">X236</f>
        <v>6000</v>
      </c>
      <c r="BP236" t="str">
        <f>IF(V236="original",H236,IF(V236="volunteer",C236,"Nekhaeva A.A."))</f>
        <v>Kim L.V.</v>
      </c>
      <c r="BQ236" t="str">
        <f>IF(V236="original",I236,IF(V236="volunteer",YEAR(A236)&amp;"-"&amp;IF(MONTH(A236)&lt;10,"0"&amp;MONTH(A236),MONTH(A236))&amp;"-"&amp;IF(DAY(A236)&lt;10,"0"&amp;DAY(A236),DAY(A236)),"__2025-05-15"))</f>
        <v>2025-04-30</v>
      </c>
      <c r="BR236"/>
      <c r="BS236"/>
      <c r="BT236" s="49" t="s">
        <v>4766</v>
      </c>
      <c r="BU236" t="s">
        <v>3631</v>
      </c>
      <c r="BV236" t="s">
        <v>3632</v>
      </c>
      <c r="BW236" t="s">
        <v>3633</v>
      </c>
      <c r="BX236" t="s">
        <v>3634</v>
      </c>
      <c r="BY236" s="44" t="s">
        <v>48</v>
      </c>
      <c r="BZ236" t="s">
        <v>1950</v>
      </c>
      <c r="CA236" t="s">
        <v>3880</v>
      </c>
      <c r="CB236" s="44" t="s">
        <v>3880</v>
      </c>
      <c r="CC236" t="s">
        <v>4842</v>
      </c>
      <c r="CD236" t="s">
        <v>3878</v>
      </c>
      <c r="CE236" t="s">
        <v>3879</v>
      </c>
      <c r="CF236" t="s">
        <v>3630</v>
      </c>
      <c r="CG236"/>
      <c r="CH236" t="str">
        <f>H236</f>
        <v>Спасский С.А., Шнитников В.Н.</v>
      </c>
      <c r="CI236">
        <f t="shared" si="44"/>
        <v>1937</v>
      </c>
      <c r="CJ236"/>
    </row>
    <row r="237" spans="1:88" s="6" customFormat="1" x14ac:dyDescent="0.45">
      <c r="A237" s="5">
        <v>45777.578553240739</v>
      </c>
      <c r="B237" s="6">
        <v>412819044</v>
      </c>
      <c r="C237" s="6" t="s">
        <v>4897</v>
      </c>
      <c r="D237" s="6">
        <v>1</v>
      </c>
      <c r="E237" s="4" t="s">
        <v>65</v>
      </c>
      <c r="G237" s="6">
        <v>2590</v>
      </c>
      <c r="H237" s="44" t="s">
        <v>951</v>
      </c>
      <c r="I237" s="6">
        <v>1937</v>
      </c>
      <c r="J237" s="6" t="s">
        <v>952</v>
      </c>
      <c r="K237" s="6" t="s">
        <v>953</v>
      </c>
      <c r="L237" s="6" t="s">
        <v>954</v>
      </c>
      <c r="M237" s="6" t="s">
        <v>267</v>
      </c>
      <c r="P237" s="6" t="s">
        <v>947</v>
      </c>
      <c r="Q237" t="str">
        <f t="shared" si="45"/>
        <v>Алма-Ата и окрестности</v>
      </c>
      <c r="R237" s="84">
        <v>43.289437</v>
      </c>
      <c r="S237" s="84">
        <v>76.994337999999999</v>
      </c>
      <c r="T237" s="6" t="s">
        <v>765</v>
      </c>
      <c r="U237" s="6" t="s">
        <v>766</v>
      </c>
      <c r="V237" s="6" t="s">
        <v>106</v>
      </c>
      <c r="X237" s="6">
        <v>6000</v>
      </c>
      <c r="Y237" s="6">
        <v>1920</v>
      </c>
      <c r="Z237" s="6">
        <v>6</v>
      </c>
      <c r="AA237" s="6">
        <v>8</v>
      </c>
      <c r="AF237" s="6" t="s">
        <v>948</v>
      </c>
      <c r="AH237" s="6" t="s">
        <v>48</v>
      </c>
      <c r="AI237" s="6" t="s">
        <v>141</v>
      </c>
      <c r="AJ237" s="6" t="s">
        <v>1012</v>
      </c>
      <c r="AK237" s="6" t="b">
        <v>1</v>
      </c>
      <c r="AL237" s="6" t="b">
        <v>0</v>
      </c>
      <c r="AO237" s="49" t="s">
        <v>4952</v>
      </c>
      <c r="AP237" s="73"/>
      <c r="AQ237" s="49" t="s">
        <v>4951</v>
      </c>
      <c r="AR237" s="76" t="s">
        <v>5011</v>
      </c>
      <c r="AS237" s="73" t="s">
        <v>5012</v>
      </c>
      <c r="AT237" s="73">
        <f t="shared" si="46"/>
        <v>1</v>
      </c>
      <c r="AU237" s="112" t="s">
        <v>5384</v>
      </c>
      <c r="AV237" s="44" t="s">
        <v>5380</v>
      </c>
      <c r="AW237" t="s">
        <v>5014</v>
      </c>
      <c r="AX237" s="73"/>
      <c r="AY23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7" s="49" t="s">
        <v>4903</v>
      </c>
      <c r="BA237" s="58" t="str">
        <f>Y237&amp;"-"&amp;IF(Z237&lt;10,"0"&amp;Z237,Z237)&amp;"-"&amp;IF(AA237&lt;10,"0"&amp;AA237,AA237)</f>
        <v>1920-06-08</v>
      </c>
      <c r="BB237" s="44" t="str">
        <f>Y237&amp;IF(Z237&lt;&gt;0,"-"&amp;Z237,"")&amp;IF(AA237&lt;&gt;0,"-"&amp;AA237,"")&amp;IF(AB237&lt;&gt;0,"/"&amp;AB237,"")&amp;IF(AC237&lt;&gt;0,"-"&amp;AC237,"")&amp;IF(AD237&lt;&gt;0,"-"&amp;AD237,"")</f>
        <v>1920-6-8</v>
      </c>
      <c r="BC237" s="44"/>
      <c r="BD237" s="44"/>
      <c r="BE237" s="44"/>
      <c r="BF237" s="49" t="s">
        <v>4882</v>
      </c>
      <c r="BG237" t="s">
        <v>4893</v>
      </c>
      <c r="BH237" s="40" t="s">
        <v>5050</v>
      </c>
      <c r="BI237" t="s">
        <v>39</v>
      </c>
      <c r="BJ237" t="str">
        <f t="shared" si="60"/>
        <v>Алма-Ата и окрестности</v>
      </c>
      <c r="BK237" t="str">
        <f>T237&amp;" N; "&amp;U237&amp;" E"</f>
        <v>43.289437 N; 76.994338 E</v>
      </c>
      <c r="BL237" t="s">
        <v>765</v>
      </c>
      <c r="BM237" s="85" t="s">
        <v>766</v>
      </c>
      <c r="BN237" t="s">
        <v>4895</v>
      </c>
      <c r="BO237">
        <f t="shared" si="66"/>
        <v>6000</v>
      </c>
      <c r="BP237" t="str">
        <f>IF(V237="original",H237,IF(V237="volunteer",C237,"Nekhaeva A.A."))</f>
        <v>Kim L.V.</v>
      </c>
      <c r="BQ237" t="str">
        <f>IF(V237="original",I237,IF(V237="volunteer",YEAR(A237)&amp;"-"&amp;IF(MONTH(A237)&lt;10,"0"&amp;MONTH(A237),MONTH(A237))&amp;"-"&amp;IF(DAY(A237)&lt;10,"0"&amp;DAY(A237),DAY(A237)),"__2025-05-15"))</f>
        <v>2025-04-30</v>
      </c>
      <c r="BR237"/>
      <c r="BS237"/>
      <c r="BT237" s="49" t="s">
        <v>4766</v>
      </c>
      <c r="BU237" t="s">
        <v>3631</v>
      </c>
      <c r="BV237" t="s">
        <v>3632</v>
      </c>
      <c r="BW237" t="s">
        <v>3633</v>
      </c>
      <c r="BX237" t="s">
        <v>3634</v>
      </c>
      <c r="BY237" s="44" t="s">
        <v>48</v>
      </c>
      <c r="BZ237" t="s">
        <v>1950</v>
      </c>
      <c r="CA237" t="s">
        <v>3880</v>
      </c>
      <c r="CB237" s="44" t="s">
        <v>3880</v>
      </c>
      <c r="CC237" t="s">
        <v>4842</v>
      </c>
      <c r="CD237" t="s">
        <v>3878</v>
      </c>
      <c r="CE237" t="s">
        <v>3879</v>
      </c>
      <c r="CF237" t="s">
        <v>3630</v>
      </c>
      <c r="CG237"/>
      <c r="CH237" t="str">
        <f>H237</f>
        <v>Спасский С.А., Шнитников В.Н.</v>
      </c>
      <c r="CI237">
        <f t="shared" si="44"/>
        <v>1937</v>
      </c>
      <c r="CJ237"/>
    </row>
    <row r="238" spans="1:88" s="6" customFormat="1" x14ac:dyDescent="0.45">
      <c r="A238" s="5">
        <v>45777.578263888892</v>
      </c>
      <c r="B238" s="6">
        <v>412819044</v>
      </c>
      <c r="C238" s="6" t="s">
        <v>4897</v>
      </c>
      <c r="D238" s="6">
        <v>2</v>
      </c>
      <c r="E238" s="4" t="s">
        <v>86</v>
      </c>
      <c r="G238" s="6">
        <v>2590</v>
      </c>
      <c r="H238" s="44" t="s">
        <v>951</v>
      </c>
      <c r="I238" s="6">
        <v>1937</v>
      </c>
      <c r="J238" s="6" t="s">
        <v>952</v>
      </c>
      <c r="K238" s="6" t="s">
        <v>953</v>
      </c>
      <c r="L238" s="6" t="s">
        <v>954</v>
      </c>
      <c r="M238" s="6" t="s">
        <v>267</v>
      </c>
      <c r="P238" s="6" t="s">
        <v>947</v>
      </c>
      <c r="Q238" t="str">
        <f t="shared" si="45"/>
        <v>Алма-Ата и окрестности</v>
      </c>
      <c r="R238" s="84">
        <v>43.289437</v>
      </c>
      <c r="S238" s="84">
        <v>76.994337999999999</v>
      </c>
      <c r="T238" s="6" t="s">
        <v>765</v>
      </c>
      <c r="U238" s="6" t="s">
        <v>766</v>
      </c>
      <c r="V238" s="6" t="s">
        <v>106</v>
      </c>
      <c r="X238" s="6">
        <v>6000</v>
      </c>
      <c r="Y238" s="6">
        <v>1919</v>
      </c>
      <c r="Z238" s="6">
        <v>6</v>
      </c>
      <c r="AA238" s="6">
        <v>1</v>
      </c>
      <c r="AB238" s="6">
        <v>1919</v>
      </c>
      <c r="AC238" s="6">
        <v>6</v>
      </c>
      <c r="AD238" s="6">
        <v>20</v>
      </c>
      <c r="AF238" s="6" t="s">
        <v>948</v>
      </c>
      <c r="AH238" s="6" t="s">
        <v>48</v>
      </c>
      <c r="AI238" s="6" t="s">
        <v>141</v>
      </c>
      <c r="AJ238" s="6" t="s">
        <v>1012</v>
      </c>
      <c r="AK238" s="6" t="b">
        <v>1</v>
      </c>
      <c r="AL238" s="6" t="b">
        <v>0</v>
      </c>
      <c r="AO238" s="49" t="s">
        <v>4952</v>
      </c>
      <c r="AP238" s="73"/>
      <c r="AQ238" s="49" t="s">
        <v>4951</v>
      </c>
      <c r="AR238" s="76" t="s">
        <v>5011</v>
      </c>
      <c r="AS238" s="73" t="s">
        <v>5012</v>
      </c>
      <c r="AT238" s="73">
        <f t="shared" si="46"/>
        <v>2</v>
      </c>
      <c r="AU238" s="112" t="s">
        <v>5383</v>
      </c>
      <c r="AV238" s="44" t="s">
        <v>5380</v>
      </c>
      <c r="AW238" t="s">
        <v>5014</v>
      </c>
      <c r="AX238" s="73"/>
      <c r="AY23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8" s="49" t="s">
        <v>4903</v>
      </c>
      <c r="BA238" s="58" t="str">
        <f>Y238&amp;"-"&amp;IF(Z238&lt;10,"0"&amp;Z238,Z238)&amp;"-"&amp;IF(AA238&lt;10,"0"&amp;AA238,AA238)&amp;"/"&amp;IF(AD238&lt;10,"0"&amp;AD238,AD238)</f>
        <v>1919-06-01/20</v>
      </c>
      <c r="BB238" s="44" t="str">
        <f>Y238&amp;IF(Z238&lt;&gt;0,"-"&amp;Z238,"")&amp;IF(AA238&lt;&gt;0,"-"&amp;AA238,"")&amp;IF(AB238&lt;&gt;0,"/"&amp;AB238,"")&amp;IF(AC238&lt;&gt;0,"-"&amp;AC238,"")&amp;IF(AD238&lt;&gt;0,"-"&amp;AD238,"")</f>
        <v>1919-6-1/1919-6-20</v>
      </c>
      <c r="BC238" s="44"/>
      <c r="BD238" s="44"/>
      <c r="BE238" s="44"/>
      <c r="BF238" s="49" t="s">
        <v>4882</v>
      </c>
      <c r="BG238" t="s">
        <v>4893</v>
      </c>
      <c r="BH238" s="40" t="s">
        <v>5050</v>
      </c>
      <c r="BI238" t="s">
        <v>39</v>
      </c>
      <c r="BJ238" t="str">
        <f t="shared" si="60"/>
        <v>Алма-Ата и окрестности</v>
      </c>
      <c r="BK238" t="str">
        <f>T238&amp;" N; "&amp;U238&amp;" E"</f>
        <v>43.289437 N; 76.994338 E</v>
      </c>
      <c r="BL238" t="s">
        <v>765</v>
      </c>
      <c r="BM238" s="85" t="s">
        <v>766</v>
      </c>
      <c r="BN238" t="s">
        <v>4895</v>
      </c>
      <c r="BO238">
        <f t="shared" si="66"/>
        <v>6000</v>
      </c>
      <c r="BP238" t="str">
        <f>IF(V238="original",H238,IF(V238="volunteer",C238,"Nekhaeva A.A."))</f>
        <v>Kim L.V.</v>
      </c>
      <c r="BQ238" t="str">
        <f>IF(V238="original",I238,IF(V238="volunteer",YEAR(A238)&amp;"-"&amp;IF(MONTH(A238)&lt;10,"0"&amp;MONTH(A238),MONTH(A238))&amp;"-"&amp;IF(DAY(A238)&lt;10,"0"&amp;DAY(A238),DAY(A238)),"__2025-05-15"))</f>
        <v>2025-04-30</v>
      </c>
      <c r="BR238"/>
      <c r="BS238"/>
      <c r="BT238" s="49" t="s">
        <v>4766</v>
      </c>
      <c r="BU238" t="s">
        <v>3631</v>
      </c>
      <c r="BV238" t="s">
        <v>3632</v>
      </c>
      <c r="BW238" t="s">
        <v>3633</v>
      </c>
      <c r="BX238" t="s">
        <v>3634</v>
      </c>
      <c r="BY238" s="44" t="s">
        <v>48</v>
      </c>
      <c r="BZ238" t="s">
        <v>1950</v>
      </c>
      <c r="CA238" t="s">
        <v>3880</v>
      </c>
      <c r="CB238" s="44" t="s">
        <v>3880</v>
      </c>
      <c r="CC238" t="s">
        <v>4842</v>
      </c>
      <c r="CD238" t="s">
        <v>3878</v>
      </c>
      <c r="CE238" t="s">
        <v>3879</v>
      </c>
      <c r="CF238" t="s">
        <v>3630</v>
      </c>
      <c r="CG238"/>
      <c r="CH238" t="str">
        <f>H238</f>
        <v>Спасский С.А., Шнитников В.Н.</v>
      </c>
      <c r="CI238">
        <f t="shared" si="44"/>
        <v>1937</v>
      </c>
      <c r="CJ238"/>
    </row>
    <row r="239" spans="1:88" s="6" customFormat="1" x14ac:dyDescent="0.45">
      <c r="A239" s="5">
        <v>45777.577916666662</v>
      </c>
      <c r="B239" s="6">
        <v>412819044</v>
      </c>
      <c r="C239" s="6" t="s">
        <v>4897</v>
      </c>
      <c r="D239" s="6">
        <v>2</v>
      </c>
      <c r="E239" s="4" t="s">
        <v>247</v>
      </c>
      <c r="F239" s="6" t="s">
        <v>993</v>
      </c>
      <c r="G239" s="6">
        <v>2590</v>
      </c>
      <c r="H239" s="44" t="s">
        <v>951</v>
      </c>
      <c r="I239" s="6">
        <v>1937</v>
      </c>
      <c r="J239" s="6" t="s">
        <v>952</v>
      </c>
      <c r="K239" s="6" t="s">
        <v>953</v>
      </c>
      <c r="L239" s="6" t="s">
        <v>954</v>
      </c>
      <c r="M239" s="6" t="s">
        <v>267</v>
      </c>
      <c r="P239" s="6" t="s">
        <v>947</v>
      </c>
      <c r="Q239" t="str">
        <f t="shared" si="45"/>
        <v>Алма-Ата и окрестности</v>
      </c>
      <c r="R239" s="84">
        <v>43.289437</v>
      </c>
      <c r="S239" s="84">
        <v>76.994337999999999</v>
      </c>
      <c r="T239" s="6" t="s">
        <v>765</v>
      </c>
      <c r="U239" s="6" t="s">
        <v>766</v>
      </c>
      <c r="V239" s="6" t="s">
        <v>106</v>
      </c>
      <c r="X239" s="6">
        <v>6000</v>
      </c>
      <c r="Y239" s="6">
        <v>1919</v>
      </c>
      <c r="Z239" s="6">
        <v>5</v>
      </c>
      <c r="AA239" s="6">
        <v>30</v>
      </c>
      <c r="AE239" s="6" t="s">
        <v>1016</v>
      </c>
      <c r="AF239" s="6" t="s">
        <v>948</v>
      </c>
      <c r="AH239" s="6" t="s">
        <v>48</v>
      </c>
      <c r="AI239" s="6" t="s">
        <v>141</v>
      </c>
      <c r="AJ239" s="6" t="s">
        <v>1012</v>
      </c>
      <c r="AK239" s="6" t="b">
        <v>1</v>
      </c>
      <c r="AL239" s="6" t="b">
        <v>0</v>
      </c>
      <c r="AO239" s="49" t="s">
        <v>4952</v>
      </c>
      <c r="AP239" s="73"/>
      <c r="AQ239" s="49" t="s">
        <v>4951</v>
      </c>
      <c r="AR239" s="76" t="s">
        <v>5011</v>
      </c>
      <c r="AS239" s="73" t="s">
        <v>5012</v>
      </c>
      <c r="AT239" s="73">
        <f t="shared" si="46"/>
        <v>2</v>
      </c>
      <c r="AU239" s="112" t="s">
        <v>5384</v>
      </c>
      <c r="AV239" s="44" t="s">
        <v>5380</v>
      </c>
      <c r="AW239" t="s">
        <v>5014</v>
      </c>
      <c r="AX239" s="112" t="s">
        <v>5311</v>
      </c>
      <c r="AY23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39" s="49" t="s">
        <v>4903</v>
      </c>
      <c r="BA239" s="58" t="str">
        <f>Y239&amp;"-"&amp;IF(Z239&lt;10,"0"&amp;Z239,Z239)&amp;"-"&amp;IF(AA239&lt;10,"0"&amp;AA239,AA239)</f>
        <v>1919-05-30</v>
      </c>
      <c r="BB239" s="44" t="str">
        <f>Y239&amp;IF(Z239&lt;&gt;0,"-"&amp;Z239,"")&amp;IF(AA239&lt;&gt;0,"-"&amp;AA239,"")&amp;IF(AB239&lt;&gt;0,"/"&amp;AB239,"")&amp;IF(AC239&lt;&gt;0,"-"&amp;AC239,"")&amp;IF(AD239&lt;&gt;0,"-"&amp;AD239,"")</f>
        <v>1919-5-30</v>
      </c>
      <c r="BC239" s="44" t="str">
        <f>AE239</f>
        <v>под корой</v>
      </c>
      <c r="BD239" s="44"/>
      <c r="BE239" s="44"/>
      <c r="BF239" s="49" t="s">
        <v>4882</v>
      </c>
      <c r="BG239" t="s">
        <v>4893</v>
      </c>
      <c r="BH239" s="40" t="s">
        <v>5050</v>
      </c>
      <c r="BI239" t="s">
        <v>39</v>
      </c>
      <c r="BJ239" t="str">
        <f t="shared" si="60"/>
        <v>Алма-Ата и окрестности</v>
      </c>
      <c r="BK239" t="str">
        <f>T239&amp;" N; "&amp;U239&amp;" E"</f>
        <v>43.289437 N; 76.994338 E</v>
      </c>
      <c r="BL239" t="s">
        <v>765</v>
      </c>
      <c r="BM239" s="85" t="s">
        <v>766</v>
      </c>
      <c r="BN239" t="s">
        <v>4895</v>
      </c>
      <c r="BO239">
        <f t="shared" si="66"/>
        <v>6000</v>
      </c>
      <c r="BP239" t="str">
        <f>IF(V239="original",H239,IF(V239="volunteer",C239,"Nekhaeva A.A."))</f>
        <v>Kim L.V.</v>
      </c>
      <c r="BQ239" t="str">
        <f>IF(V239="original",I239,IF(V239="volunteer",YEAR(A239)&amp;"-"&amp;IF(MONTH(A239)&lt;10,"0"&amp;MONTH(A239),MONTH(A239))&amp;"-"&amp;IF(DAY(A239)&lt;10,"0"&amp;DAY(A239),DAY(A239)),"__2025-05-15"))</f>
        <v>2025-04-30</v>
      </c>
      <c r="BR239"/>
      <c r="BS239"/>
      <c r="BT239" s="49" t="s">
        <v>4766</v>
      </c>
      <c r="BU239" t="s">
        <v>3631</v>
      </c>
      <c r="BV239" t="s">
        <v>3632</v>
      </c>
      <c r="BW239" t="s">
        <v>3633</v>
      </c>
      <c r="BX239" t="s">
        <v>3634</v>
      </c>
      <c r="BY239" s="44" t="s">
        <v>48</v>
      </c>
      <c r="BZ239" t="s">
        <v>1950</v>
      </c>
      <c r="CA239" t="s">
        <v>3880</v>
      </c>
      <c r="CB239" s="44" t="s">
        <v>3880</v>
      </c>
      <c r="CC239" t="s">
        <v>4842</v>
      </c>
      <c r="CD239" t="s">
        <v>3878</v>
      </c>
      <c r="CE239" t="s">
        <v>3879</v>
      </c>
      <c r="CF239" t="s">
        <v>3630</v>
      </c>
      <c r="CG239"/>
      <c r="CH239" t="str">
        <f>H239</f>
        <v>Спасский С.А., Шнитников В.Н.</v>
      </c>
      <c r="CI239">
        <f t="shared" si="44"/>
        <v>1937</v>
      </c>
      <c r="CJ239"/>
    </row>
    <row r="240" spans="1:88" s="6" customFormat="1" x14ac:dyDescent="0.45">
      <c r="A240" s="5">
        <v>45777.577511574069</v>
      </c>
      <c r="B240" s="6">
        <v>412819044</v>
      </c>
      <c r="C240" s="6" t="s">
        <v>4897</v>
      </c>
      <c r="D240" s="6">
        <v>1</v>
      </c>
      <c r="E240" s="4" t="s">
        <v>65</v>
      </c>
      <c r="G240" s="6">
        <v>2590</v>
      </c>
      <c r="H240" s="44" t="s">
        <v>951</v>
      </c>
      <c r="I240" s="6">
        <v>1937</v>
      </c>
      <c r="J240" s="6" t="s">
        <v>952</v>
      </c>
      <c r="K240" s="6" t="s">
        <v>953</v>
      </c>
      <c r="L240" s="6" t="s">
        <v>954</v>
      </c>
      <c r="M240" s="6" t="s">
        <v>267</v>
      </c>
      <c r="P240" s="6" t="s">
        <v>947</v>
      </c>
      <c r="Q240" t="str">
        <f t="shared" si="45"/>
        <v>Алма-Ата и окрестности</v>
      </c>
      <c r="R240" s="84">
        <v>43.289437</v>
      </c>
      <c r="S240" s="84">
        <v>76.994337999999999</v>
      </c>
      <c r="T240" s="6" t="s">
        <v>765</v>
      </c>
      <c r="U240" s="6" t="s">
        <v>766</v>
      </c>
      <c r="V240" s="6" t="s">
        <v>106</v>
      </c>
      <c r="X240" s="6">
        <v>6000</v>
      </c>
      <c r="Y240" s="6">
        <v>1919</v>
      </c>
      <c r="Z240" s="6">
        <v>5</v>
      </c>
      <c r="AA240" s="6">
        <v>15</v>
      </c>
      <c r="AB240" s="6">
        <v>1919</v>
      </c>
      <c r="AC240" s="6">
        <v>5</v>
      </c>
      <c r="AD240" s="6">
        <v>31</v>
      </c>
      <c r="AF240" s="6" t="s">
        <v>948</v>
      </c>
      <c r="AH240" s="6" t="s">
        <v>48</v>
      </c>
      <c r="AI240" s="6" t="s">
        <v>141</v>
      </c>
      <c r="AJ240" s="6" t="s">
        <v>1012</v>
      </c>
      <c r="AK240" s="6" t="b">
        <v>1</v>
      </c>
      <c r="AL240" s="6" t="b">
        <v>0</v>
      </c>
      <c r="AO240" s="49" t="s">
        <v>4952</v>
      </c>
      <c r="AP240" s="73"/>
      <c r="AQ240" s="49" t="s">
        <v>4951</v>
      </c>
      <c r="AR240" s="76" t="s">
        <v>5011</v>
      </c>
      <c r="AS240" s="73" t="s">
        <v>5012</v>
      </c>
      <c r="AT240" s="73">
        <f t="shared" si="46"/>
        <v>1</v>
      </c>
      <c r="AU240" s="112" t="s">
        <v>5384</v>
      </c>
      <c r="AV240" s="44" t="s">
        <v>5380</v>
      </c>
      <c r="AW240" t="s">
        <v>5014</v>
      </c>
      <c r="AX240" s="73"/>
      <c r="AY24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0" s="49" t="s">
        <v>4903</v>
      </c>
      <c r="BA240" s="58" t="str">
        <f>Y240&amp;"-"&amp;IF(Z240&lt;10,"0"&amp;Z240,Z240)&amp;"-"&amp;IF(AA240&lt;10,"0"&amp;AA240,AA240)&amp;"/"&amp;IF(AD240&lt;10,"0"&amp;AD240,AD240)</f>
        <v>1919-05-15/31</v>
      </c>
      <c r="BB240" s="44" t="str">
        <f>Y240&amp;IF(Z240&lt;&gt;0,"-"&amp;Z240,"")&amp;IF(AA240&lt;&gt;0,"-"&amp;AA240,"")&amp;IF(AB240&lt;&gt;0,"/"&amp;AB240,"")&amp;IF(AC240&lt;&gt;0,"-"&amp;AC240,"")&amp;IF(AD240&lt;&gt;0,"-"&amp;AD240,"")</f>
        <v>1919-5-15/1919-5-31</v>
      </c>
      <c r="BC240" s="44"/>
      <c r="BD240" s="44"/>
      <c r="BE240" s="44"/>
      <c r="BF240" s="49" t="s">
        <v>4882</v>
      </c>
      <c r="BG240" t="s">
        <v>4893</v>
      </c>
      <c r="BH240" s="40" t="s">
        <v>5050</v>
      </c>
      <c r="BI240" t="s">
        <v>39</v>
      </c>
      <c r="BJ240" t="str">
        <f t="shared" si="60"/>
        <v>Алма-Ата и окрестности</v>
      </c>
      <c r="BK240" t="str">
        <f>T240&amp;" N; "&amp;U240&amp;" E"</f>
        <v>43.289437 N; 76.994338 E</v>
      </c>
      <c r="BL240" t="s">
        <v>765</v>
      </c>
      <c r="BM240" s="85" t="s">
        <v>766</v>
      </c>
      <c r="BN240" t="s">
        <v>4895</v>
      </c>
      <c r="BO240">
        <f t="shared" si="66"/>
        <v>6000</v>
      </c>
      <c r="BP240" t="str">
        <f>IF(V240="original",H240,IF(V240="volunteer",C240,"Nekhaeva A.A."))</f>
        <v>Kim L.V.</v>
      </c>
      <c r="BQ240" t="str">
        <f>IF(V240="original",I240,IF(V240="volunteer",YEAR(A240)&amp;"-"&amp;IF(MONTH(A240)&lt;10,"0"&amp;MONTH(A240),MONTH(A240))&amp;"-"&amp;IF(DAY(A240)&lt;10,"0"&amp;DAY(A240),DAY(A240)),"__2025-05-15"))</f>
        <v>2025-04-30</v>
      </c>
      <c r="BR240"/>
      <c r="BS240"/>
      <c r="BT240" s="49" t="s">
        <v>4766</v>
      </c>
      <c r="BU240" t="s">
        <v>3631</v>
      </c>
      <c r="BV240" t="s">
        <v>3632</v>
      </c>
      <c r="BW240" t="s">
        <v>3633</v>
      </c>
      <c r="BX240" t="s">
        <v>3634</v>
      </c>
      <c r="BY240" s="44" t="s">
        <v>48</v>
      </c>
      <c r="BZ240" t="s">
        <v>1950</v>
      </c>
      <c r="CA240" t="s">
        <v>3880</v>
      </c>
      <c r="CB240" s="44" t="s">
        <v>3880</v>
      </c>
      <c r="CC240" t="s">
        <v>4842</v>
      </c>
      <c r="CD240" t="s">
        <v>3878</v>
      </c>
      <c r="CE240" t="s">
        <v>3879</v>
      </c>
      <c r="CF240" t="s">
        <v>3630</v>
      </c>
      <c r="CG240"/>
      <c r="CH240" t="str">
        <f>H240</f>
        <v>Спасский С.А., Шнитников В.Н.</v>
      </c>
      <c r="CI240">
        <f t="shared" si="44"/>
        <v>1937</v>
      </c>
      <c r="CJ240"/>
    </row>
    <row r="241" spans="1:88" s="6" customFormat="1" x14ac:dyDescent="0.45">
      <c r="A241" s="5">
        <v>45777.576990740738</v>
      </c>
      <c r="B241" s="6">
        <v>412819044</v>
      </c>
      <c r="C241" s="6" t="s">
        <v>4897</v>
      </c>
      <c r="D241" s="6">
        <v>1</v>
      </c>
      <c r="E241" s="4" t="s">
        <v>51</v>
      </c>
      <c r="G241" s="6">
        <v>2590</v>
      </c>
      <c r="H241" s="44" t="s">
        <v>951</v>
      </c>
      <c r="I241" s="6">
        <v>1937</v>
      </c>
      <c r="J241" s="6" t="s">
        <v>952</v>
      </c>
      <c r="K241" s="6" t="s">
        <v>953</v>
      </c>
      <c r="L241" s="6" t="s">
        <v>954</v>
      </c>
      <c r="M241" s="6" t="s">
        <v>267</v>
      </c>
      <c r="P241" s="6" t="s">
        <v>947</v>
      </c>
      <c r="Q241" t="str">
        <f t="shared" si="45"/>
        <v>Алма-Ата и окрестности</v>
      </c>
      <c r="R241" s="84">
        <v>43.289437</v>
      </c>
      <c r="S241" s="84">
        <v>76.994337999999999</v>
      </c>
      <c r="T241" s="6" t="s">
        <v>765</v>
      </c>
      <c r="U241" s="6" t="s">
        <v>766</v>
      </c>
      <c r="V241" s="6" t="s">
        <v>106</v>
      </c>
      <c r="X241" s="6">
        <v>6000</v>
      </c>
      <c r="Y241" s="6">
        <v>1920</v>
      </c>
      <c r="Z241" s="6">
        <v>4</v>
      </c>
      <c r="AA241" s="6">
        <v>30</v>
      </c>
      <c r="AF241" s="6" t="s">
        <v>948</v>
      </c>
      <c r="AH241" s="6" t="s">
        <v>48</v>
      </c>
      <c r="AI241" s="6" t="s">
        <v>141</v>
      </c>
      <c r="AJ241" s="6" t="s">
        <v>1012</v>
      </c>
      <c r="AK241" s="6" t="b">
        <v>1</v>
      </c>
      <c r="AL241" s="6" t="b">
        <v>0</v>
      </c>
      <c r="AO241" s="49" t="s">
        <v>4952</v>
      </c>
      <c r="AP241" s="73"/>
      <c r="AQ241" s="49" t="s">
        <v>4951</v>
      </c>
      <c r="AR241" s="76" t="s">
        <v>5011</v>
      </c>
      <c r="AS241" s="73" t="s">
        <v>5012</v>
      </c>
      <c r="AT241" s="73">
        <f t="shared" si="46"/>
        <v>1</v>
      </c>
      <c r="AU241" s="112" t="s">
        <v>5383</v>
      </c>
      <c r="AV241" s="44" t="s">
        <v>5380</v>
      </c>
      <c r="AW241" t="s">
        <v>5014</v>
      </c>
      <c r="AX241" s="73"/>
      <c r="AY24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1" s="49" t="s">
        <v>4903</v>
      </c>
      <c r="BA241" s="58" t="str">
        <f>Y241&amp;"-"&amp;IF(Z241&lt;10,"0"&amp;Z241,Z241)&amp;"-"&amp;IF(AA241&lt;10,"0"&amp;AA241,AA241)</f>
        <v>1920-04-30</v>
      </c>
      <c r="BB241" s="44" t="str">
        <f>Y241&amp;IF(Z241&lt;&gt;0,"-"&amp;Z241,"")&amp;IF(AA241&lt;&gt;0,"-"&amp;AA241,"")&amp;IF(AB241&lt;&gt;0,"/"&amp;AB241,"")&amp;IF(AC241&lt;&gt;0,"-"&amp;AC241,"")&amp;IF(AD241&lt;&gt;0,"-"&amp;AD241,"")</f>
        <v>1920-4-30</v>
      </c>
      <c r="BC241" s="44"/>
      <c r="BD241" s="44"/>
      <c r="BE241" s="44"/>
      <c r="BF241" s="49" t="s">
        <v>4882</v>
      </c>
      <c r="BG241" t="s">
        <v>4893</v>
      </c>
      <c r="BH241" s="40" t="s">
        <v>5050</v>
      </c>
      <c r="BI241" t="s">
        <v>39</v>
      </c>
      <c r="BJ241" t="str">
        <f t="shared" si="60"/>
        <v>Алма-Ата и окрестности</v>
      </c>
      <c r="BK241" t="str">
        <f>T241&amp;" N; "&amp;U241&amp;" E"</f>
        <v>43.289437 N; 76.994338 E</v>
      </c>
      <c r="BL241" t="s">
        <v>765</v>
      </c>
      <c r="BM241" s="85" t="s">
        <v>766</v>
      </c>
      <c r="BN241" t="s">
        <v>4895</v>
      </c>
      <c r="BO241">
        <f t="shared" si="66"/>
        <v>6000</v>
      </c>
      <c r="BP241" t="str">
        <f>IF(V241="original",H241,IF(V241="volunteer",C241,"Nekhaeva A.A."))</f>
        <v>Kim L.V.</v>
      </c>
      <c r="BQ241" t="str">
        <f>IF(V241="original",I241,IF(V241="volunteer",YEAR(A241)&amp;"-"&amp;IF(MONTH(A241)&lt;10,"0"&amp;MONTH(A241),MONTH(A241))&amp;"-"&amp;IF(DAY(A241)&lt;10,"0"&amp;DAY(A241),DAY(A241)),"__2025-05-15"))</f>
        <v>2025-04-30</v>
      </c>
      <c r="BR241"/>
      <c r="BS241"/>
      <c r="BT241" s="49" t="s">
        <v>4766</v>
      </c>
      <c r="BU241" t="s">
        <v>3631</v>
      </c>
      <c r="BV241" t="s">
        <v>3632</v>
      </c>
      <c r="BW241" t="s">
        <v>3633</v>
      </c>
      <c r="BX241" t="s">
        <v>3634</v>
      </c>
      <c r="BY241" s="44" t="s">
        <v>48</v>
      </c>
      <c r="BZ241" t="s">
        <v>1950</v>
      </c>
      <c r="CA241" t="s">
        <v>3880</v>
      </c>
      <c r="CB241" s="44" t="s">
        <v>3880</v>
      </c>
      <c r="CC241" t="s">
        <v>4842</v>
      </c>
      <c r="CD241" t="s">
        <v>3878</v>
      </c>
      <c r="CE241" t="s">
        <v>3879</v>
      </c>
      <c r="CF241" t="s">
        <v>3630</v>
      </c>
      <c r="CG241"/>
      <c r="CH241" t="str">
        <f>H241</f>
        <v>Спасский С.А., Шнитников В.Н.</v>
      </c>
      <c r="CI241">
        <f t="shared" si="44"/>
        <v>1937</v>
      </c>
      <c r="CJ241"/>
    </row>
    <row r="242" spans="1:88" s="6" customFormat="1" x14ac:dyDescent="0.45">
      <c r="A242" s="5">
        <v>45777.576666666668</v>
      </c>
      <c r="B242" s="6">
        <v>412819044</v>
      </c>
      <c r="C242" s="6" t="s">
        <v>4897</v>
      </c>
      <c r="D242" s="6">
        <v>1</v>
      </c>
      <c r="E242" s="4" t="s">
        <v>1013</v>
      </c>
      <c r="G242" s="6">
        <v>2590</v>
      </c>
      <c r="H242" s="44" t="s">
        <v>951</v>
      </c>
      <c r="I242" s="6">
        <v>1937</v>
      </c>
      <c r="J242" s="6" t="s">
        <v>952</v>
      </c>
      <c r="K242" s="6" t="s">
        <v>953</v>
      </c>
      <c r="L242" s="6" t="s">
        <v>954</v>
      </c>
      <c r="M242" s="6" t="s">
        <v>267</v>
      </c>
      <c r="P242" s="6" t="s">
        <v>947</v>
      </c>
      <c r="Q242" t="str">
        <f t="shared" si="45"/>
        <v>Алма-Ата и окрестности</v>
      </c>
      <c r="R242" s="84">
        <v>43.289437</v>
      </c>
      <c r="S242" s="84">
        <v>76.994337999999999</v>
      </c>
      <c r="T242" s="6" t="s">
        <v>765</v>
      </c>
      <c r="U242" s="6" t="s">
        <v>766</v>
      </c>
      <c r="V242" s="6" t="s">
        <v>106</v>
      </c>
      <c r="X242" s="6">
        <v>6000</v>
      </c>
      <c r="Y242" s="6">
        <v>1921</v>
      </c>
      <c r="Z242" s="6">
        <v>4</v>
      </c>
      <c r="AA242" s="6">
        <v>5</v>
      </c>
      <c r="AB242" s="6">
        <v>1921</v>
      </c>
      <c r="AC242" s="6">
        <v>4</v>
      </c>
      <c r="AD242" s="6">
        <v>10</v>
      </c>
      <c r="AF242" s="6" t="s">
        <v>948</v>
      </c>
      <c r="AH242" s="6" t="s">
        <v>48</v>
      </c>
      <c r="AI242" s="6" t="s">
        <v>141</v>
      </c>
      <c r="AJ242" s="6" t="s">
        <v>1012</v>
      </c>
      <c r="AK242" s="6" t="b">
        <v>1</v>
      </c>
      <c r="AL242" s="6" t="b">
        <v>0</v>
      </c>
      <c r="AO242" s="49" t="s">
        <v>4952</v>
      </c>
      <c r="AP242" s="73"/>
      <c r="AQ242" s="49" t="s">
        <v>4951</v>
      </c>
      <c r="AR242" s="76" t="s">
        <v>5011</v>
      </c>
      <c r="AS242" s="73" t="s">
        <v>5012</v>
      </c>
      <c r="AT242" s="73">
        <f t="shared" si="46"/>
        <v>1</v>
      </c>
      <c r="AU242" s="112" t="s">
        <v>5383</v>
      </c>
      <c r="AV242" s="44" t="s">
        <v>5382</v>
      </c>
      <c r="AW242" t="s">
        <v>5014</v>
      </c>
      <c r="AX242" s="73"/>
      <c r="AY24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2" s="49" t="s">
        <v>4903</v>
      </c>
      <c r="BA242" s="58" t="str">
        <f>Y242&amp;"-"&amp;IF(Z242&lt;10,"0"&amp;Z242,Z242)&amp;"-"&amp;IF(AA242&lt;10,"0"&amp;AA242,AA242)&amp;"/"&amp;IF(AD242&lt;10,"0"&amp;AD242,AD242)</f>
        <v>1921-04-05/10</v>
      </c>
      <c r="BB242" s="44" t="str">
        <f>Y242&amp;IF(Z242&lt;&gt;0,"-"&amp;Z242,"")&amp;IF(AA242&lt;&gt;0,"-"&amp;AA242,"")&amp;IF(AB242&lt;&gt;0,"/"&amp;AB242,"")&amp;IF(AC242&lt;&gt;0,"-"&amp;AC242,"")&amp;IF(AD242&lt;&gt;0,"-"&amp;AD242,"")</f>
        <v>1921-4-5/1921-4-10</v>
      </c>
      <c r="BC242" s="44"/>
      <c r="BD242" s="44"/>
      <c r="BE242" s="44"/>
      <c r="BF242" s="49" t="s">
        <v>4882</v>
      </c>
      <c r="BG242" t="s">
        <v>4893</v>
      </c>
      <c r="BH242" s="40" t="s">
        <v>5050</v>
      </c>
      <c r="BI242" t="s">
        <v>39</v>
      </c>
      <c r="BJ242" t="str">
        <f t="shared" si="60"/>
        <v>Алма-Ата и окрестности</v>
      </c>
      <c r="BK242" t="str">
        <f>T242&amp;" N; "&amp;U242&amp;" E"</f>
        <v>43.289437 N; 76.994338 E</v>
      </c>
      <c r="BL242" t="s">
        <v>765</v>
      </c>
      <c r="BM242" s="85" t="s">
        <v>766</v>
      </c>
      <c r="BN242" t="s">
        <v>4895</v>
      </c>
      <c r="BO242">
        <f t="shared" si="66"/>
        <v>6000</v>
      </c>
      <c r="BP242" t="str">
        <f>IF(V242="original",H242,IF(V242="volunteer",C242,"Nekhaeva A.A."))</f>
        <v>Kim L.V.</v>
      </c>
      <c r="BQ242" t="str">
        <f>IF(V242="original",I242,IF(V242="volunteer",YEAR(A242)&amp;"-"&amp;IF(MONTH(A242)&lt;10,"0"&amp;MONTH(A242),MONTH(A242))&amp;"-"&amp;IF(DAY(A242)&lt;10,"0"&amp;DAY(A242),DAY(A242)),"__2025-05-15"))</f>
        <v>2025-04-30</v>
      </c>
      <c r="BR242"/>
      <c r="BS242"/>
      <c r="BT242" s="49" t="s">
        <v>4766</v>
      </c>
      <c r="BU242" t="s">
        <v>3631</v>
      </c>
      <c r="BV242" t="s">
        <v>3632</v>
      </c>
      <c r="BW242" t="s">
        <v>3633</v>
      </c>
      <c r="BX242" t="s">
        <v>3634</v>
      </c>
      <c r="BY242" s="44" t="s">
        <v>48</v>
      </c>
      <c r="BZ242" t="s">
        <v>1950</v>
      </c>
      <c r="CA242" t="s">
        <v>3880</v>
      </c>
      <c r="CB242" s="44" t="s">
        <v>3880</v>
      </c>
      <c r="CC242" t="s">
        <v>4842</v>
      </c>
      <c r="CD242" t="s">
        <v>3878</v>
      </c>
      <c r="CE242" t="s">
        <v>3879</v>
      </c>
      <c r="CF242" t="s">
        <v>3630</v>
      </c>
      <c r="CG242"/>
      <c r="CH242" t="str">
        <f>H242</f>
        <v>Спасский С.А., Шнитников В.Н.</v>
      </c>
      <c r="CI242">
        <f t="shared" si="44"/>
        <v>1937</v>
      </c>
      <c r="CJ242"/>
    </row>
    <row r="243" spans="1:88" s="6" customFormat="1" x14ac:dyDescent="0.45">
      <c r="A243" s="5">
        <v>45777.572118055563</v>
      </c>
      <c r="B243" s="6">
        <v>412819044</v>
      </c>
      <c r="C243" s="6" t="s">
        <v>4897</v>
      </c>
      <c r="D243" s="6">
        <v>1</v>
      </c>
      <c r="E243" s="4" t="s">
        <v>65</v>
      </c>
      <c r="G243" s="6">
        <v>2590</v>
      </c>
      <c r="H243" s="44" t="s">
        <v>951</v>
      </c>
      <c r="I243" s="6">
        <v>1937</v>
      </c>
      <c r="J243" s="6" t="s">
        <v>952</v>
      </c>
      <c r="K243" s="6" t="s">
        <v>953</v>
      </c>
      <c r="L243" s="6" t="s">
        <v>954</v>
      </c>
      <c r="M243" s="6" t="s">
        <v>267</v>
      </c>
      <c r="P243" s="6" t="s">
        <v>1018</v>
      </c>
      <c r="Q243" t="str">
        <f t="shared" si="45"/>
        <v>Копальский у.</v>
      </c>
      <c r="R243" s="84">
        <v>45.718308999999998</v>
      </c>
      <c r="S243" s="84">
        <v>77.246391000000003</v>
      </c>
      <c r="T243" s="6" t="s">
        <v>1019</v>
      </c>
      <c r="U243" s="6" t="s">
        <v>1020</v>
      </c>
      <c r="V243" s="6" t="s">
        <v>106</v>
      </c>
      <c r="X243" s="6">
        <v>50000</v>
      </c>
      <c r="Y243" s="6">
        <v>1937</v>
      </c>
      <c r="AF243" s="6" t="s">
        <v>948</v>
      </c>
      <c r="AG243" s="62" t="s">
        <v>997</v>
      </c>
      <c r="AH243" s="6" t="s">
        <v>48</v>
      </c>
      <c r="AI243" s="6" t="s">
        <v>1021</v>
      </c>
      <c r="AJ243" s="6" t="s">
        <v>1022</v>
      </c>
      <c r="AK243" s="6" t="b">
        <v>1</v>
      </c>
      <c r="AL243" s="6" t="b">
        <v>0</v>
      </c>
      <c r="AO243" s="49" t="s">
        <v>4952</v>
      </c>
      <c r="AP243" s="73"/>
      <c r="AQ243" s="49" t="s">
        <v>4951</v>
      </c>
      <c r="AR243" s="76" t="s">
        <v>5011</v>
      </c>
      <c r="AS243" s="73" t="s">
        <v>5012</v>
      </c>
      <c r="AT243" s="73">
        <f t="shared" si="46"/>
        <v>1</v>
      </c>
      <c r="AU243" s="112" t="s">
        <v>5384</v>
      </c>
      <c r="AV243" s="44" t="s">
        <v>5380</v>
      </c>
      <c r="AW243" t="s">
        <v>5014</v>
      </c>
      <c r="AX243" s="73"/>
      <c r="AY24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3" s="49" t="s">
        <v>4903</v>
      </c>
      <c r="BA243" s="44">
        <f>Y243</f>
        <v>1937</v>
      </c>
      <c r="BB243" s="44" t="str">
        <f>Y243&amp;IF(Z243&lt;&gt;0,"-"&amp;Z243,"")&amp;IF(AA243&lt;&gt;0,"-"&amp;AA243,"")&amp;IF(AB243&lt;&gt;0,"/"&amp;AB243,"")&amp;IF(AC243&lt;&gt;0,"-"&amp;AC243,"")&amp;IF(AD243&lt;&gt;0,"-"&amp;AD243,"")</f>
        <v>1937</v>
      </c>
      <c r="BC243" s="44"/>
      <c r="BD243" s="44"/>
      <c r="BE243" s="44"/>
      <c r="BF243" s="49" t="s">
        <v>4882</v>
      </c>
      <c r="BG243" t="s">
        <v>4893</v>
      </c>
      <c r="BH243" s="40" t="s">
        <v>5050</v>
      </c>
      <c r="BI243" t="s">
        <v>39</v>
      </c>
      <c r="BJ243" t="str">
        <f t="shared" si="60"/>
        <v>Копальский у.</v>
      </c>
      <c r="BK243" t="str">
        <f>T243&amp;" N; "&amp;U243&amp;" E"</f>
        <v>45.718309 N; 77.246391 E</v>
      </c>
      <c r="BL243" t="s">
        <v>1019</v>
      </c>
      <c r="BM243" s="85" t="s">
        <v>1020</v>
      </c>
      <c r="BN243" t="s">
        <v>4895</v>
      </c>
      <c r="BO243">
        <f t="shared" si="66"/>
        <v>50000</v>
      </c>
      <c r="BP243" t="str">
        <f>IF(V243="original",H243,IF(V243="volunteer",C243,"Nekhaeva A.A."))</f>
        <v>Kim L.V.</v>
      </c>
      <c r="BQ243" t="str">
        <f>IF(V243="original",I243,IF(V243="volunteer",YEAR(A243)&amp;"-"&amp;IF(MONTH(A243)&lt;10,"0"&amp;MONTH(A243),MONTH(A243))&amp;"-"&amp;IF(DAY(A243)&lt;10,"0"&amp;DAY(A243),DAY(A243)),"__2025-05-15"))</f>
        <v>2025-04-30</v>
      </c>
      <c r="BR243"/>
      <c r="BS243"/>
      <c r="BT243" s="49" t="s">
        <v>4766</v>
      </c>
      <c r="BU243" t="s">
        <v>3631</v>
      </c>
      <c r="BV243" t="s">
        <v>3632</v>
      </c>
      <c r="BW243" t="s">
        <v>3633</v>
      </c>
      <c r="BX243" t="s">
        <v>3634</v>
      </c>
      <c r="BY243" s="44" t="s">
        <v>48</v>
      </c>
      <c r="BZ243" t="s">
        <v>1021</v>
      </c>
      <c r="CA243" t="s">
        <v>3883</v>
      </c>
      <c r="CB243" s="44" t="s">
        <v>3883</v>
      </c>
      <c r="CC243" t="s">
        <v>3884</v>
      </c>
      <c r="CD243" t="s">
        <v>3881</v>
      </c>
      <c r="CE243" t="s">
        <v>3882</v>
      </c>
      <c r="CF243" t="s">
        <v>3630</v>
      </c>
      <c r="CG243"/>
      <c r="CH243" t="str">
        <f>H243</f>
        <v>Спасский С.А., Шнитников В.Н.</v>
      </c>
      <c r="CI243">
        <f t="shared" si="44"/>
        <v>1937</v>
      </c>
      <c r="CJ243"/>
    </row>
    <row r="244" spans="1:88" s="6" customFormat="1" x14ac:dyDescent="0.45">
      <c r="A244" s="5">
        <v>45777.570625</v>
      </c>
      <c r="B244" s="6">
        <v>412819044</v>
      </c>
      <c r="C244" s="6" t="s">
        <v>4897</v>
      </c>
      <c r="D244" s="6">
        <v>3</v>
      </c>
      <c r="E244" s="4" t="s">
        <v>265</v>
      </c>
      <c r="G244" s="6">
        <v>2590</v>
      </c>
      <c r="H244" s="44" t="s">
        <v>951</v>
      </c>
      <c r="I244" s="6">
        <v>1937</v>
      </c>
      <c r="J244" s="6" t="s">
        <v>952</v>
      </c>
      <c r="K244" s="6" t="s">
        <v>953</v>
      </c>
      <c r="L244" s="6" t="s">
        <v>954</v>
      </c>
      <c r="M244" s="6" t="s">
        <v>267</v>
      </c>
      <c r="P244" s="6" t="s">
        <v>972</v>
      </c>
      <c r="Q244" t="str">
        <f t="shared" si="45"/>
        <v>Алма-Ата</v>
      </c>
      <c r="R244" s="84">
        <v>43.289437</v>
      </c>
      <c r="S244" s="84">
        <v>76.994337999999999</v>
      </c>
      <c r="T244" s="6" t="s">
        <v>765</v>
      </c>
      <c r="U244" s="6" t="s">
        <v>766</v>
      </c>
      <c r="V244" s="6" t="s">
        <v>106</v>
      </c>
      <c r="X244" s="6">
        <v>4000</v>
      </c>
      <c r="Y244" s="6">
        <v>1919</v>
      </c>
      <c r="Z244" s="6">
        <v>6</v>
      </c>
      <c r="AF244" s="6" t="s">
        <v>948</v>
      </c>
      <c r="AH244" s="6" t="s">
        <v>48</v>
      </c>
      <c r="AI244" s="6" t="s">
        <v>1021</v>
      </c>
      <c r="AJ244" s="6" t="s">
        <v>1023</v>
      </c>
      <c r="AK244" s="6" t="b">
        <v>1</v>
      </c>
      <c r="AL244" s="6" t="b">
        <v>0</v>
      </c>
      <c r="AO244" s="49" t="s">
        <v>4952</v>
      </c>
      <c r="AP244" s="73"/>
      <c r="AQ244" s="49" t="s">
        <v>4951</v>
      </c>
      <c r="AR244" s="76" t="s">
        <v>5011</v>
      </c>
      <c r="AS244" s="73" t="s">
        <v>5012</v>
      </c>
      <c r="AT244" s="73">
        <f t="shared" si="46"/>
        <v>3</v>
      </c>
      <c r="AU244" s="112" t="s">
        <v>5383</v>
      </c>
      <c r="AV244" s="44" t="s">
        <v>5380</v>
      </c>
      <c r="AW244" t="s">
        <v>5014</v>
      </c>
      <c r="AX244" s="73"/>
      <c r="AY24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4" s="49" t="s">
        <v>4903</v>
      </c>
      <c r="BA244" s="44" t="str">
        <f>Y244&amp;"-"&amp;IF(Z244&lt;10,"0"&amp;Z244,Z244)</f>
        <v>1919-06</v>
      </c>
      <c r="BB244" s="44" t="str">
        <f>Y244&amp;IF(Z244&lt;&gt;0,"-"&amp;Z244,"")&amp;IF(AA244&lt;&gt;0,"-"&amp;AA244,"")&amp;IF(AB244&lt;&gt;0,"/"&amp;AB244,"")&amp;IF(AC244&lt;&gt;0,"-"&amp;AC244,"")&amp;IF(AD244&lt;&gt;0,"-"&amp;AD244,"")</f>
        <v>1919-6</v>
      </c>
      <c r="BC244" s="44"/>
      <c r="BD244" s="44"/>
      <c r="BE244" s="44"/>
      <c r="BF244" s="49" t="s">
        <v>4882</v>
      </c>
      <c r="BG244" t="s">
        <v>4893</v>
      </c>
      <c r="BH244" s="40" t="s">
        <v>5050</v>
      </c>
      <c r="BI244" t="s">
        <v>39</v>
      </c>
      <c r="BJ244" t="str">
        <f t="shared" si="60"/>
        <v>Алма-Ата</v>
      </c>
      <c r="BK244" t="str">
        <f>T244&amp;" N; "&amp;U244&amp;" E"</f>
        <v>43.289437 N; 76.994338 E</v>
      </c>
      <c r="BL244" t="s">
        <v>765</v>
      </c>
      <c r="BM244" s="85" t="s">
        <v>766</v>
      </c>
      <c r="BN244" t="s">
        <v>4895</v>
      </c>
      <c r="BO244">
        <f t="shared" si="66"/>
        <v>4000</v>
      </c>
      <c r="BP244" t="str">
        <f>IF(V244="original",H244,IF(V244="volunteer",C244,"Nekhaeva A.A."))</f>
        <v>Kim L.V.</v>
      </c>
      <c r="BQ244" t="str">
        <f>IF(V244="original",I244,IF(V244="volunteer",YEAR(A244)&amp;"-"&amp;IF(MONTH(A244)&lt;10,"0"&amp;MONTH(A244),MONTH(A244))&amp;"-"&amp;IF(DAY(A244)&lt;10,"0"&amp;DAY(A244),DAY(A244)),"__2025-05-15"))</f>
        <v>2025-04-30</v>
      </c>
      <c r="BR244"/>
      <c r="BS244"/>
      <c r="BT244" s="49" t="s">
        <v>4766</v>
      </c>
      <c r="BU244" t="s">
        <v>3631</v>
      </c>
      <c r="BV244" t="s">
        <v>3632</v>
      </c>
      <c r="BW244" t="s">
        <v>3633</v>
      </c>
      <c r="BX244" t="s">
        <v>3634</v>
      </c>
      <c r="BY244" s="44" t="s">
        <v>48</v>
      </c>
      <c r="BZ244" t="s">
        <v>1021</v>
      </c>
      <c r="CA244" t="s">
        <v>3887</v>
      </c>
      <c r="CB244" s="44" t="s">
        <v>3887</v>
      </c>
      <c r="CC244" t="s">
        <v>3888</v>
      </c>
      <c r="CD244" t="s">
        <v>3885</v>
      </c>
      <c r="CE244" t="s">
        <v>3886</v>
      </c>
      <c r="CF244" t="s">
        <v>3630</v>
      </c>
      <c r="CG244"/>
      <c r="CH244" t="str">
        <f>H244</f>
        <v>Спасский С.А., Шнитников В.Н.</v>
      </c>
      <c r="CI244">
        <f t="shared" si="44"/>
        <v>1937</v>
      </c>
      <c r="CJ244"/>
    </row>
    <row r="245" spans="1:88" s="6" customFormat="1" x14ac:dyDescent="0.45">
      <c r="A245" s="5">
        <v>45777.56962962963</v>
      </c>
      <c r="B245" s="6">
        <v>412819044</v>
      </c>
      <c r="C245" s="6" t="s">
        <v>4897</v>
      </c>
      <c r="D245" s="6">
        <v>2</v>
      </c>
      <c r="E245" s="4" t="s">
        <v>247</v>
      </c>
      <c r="G245" s="6">
        <v>2590</v>
      </c>
      <c r="H245" s="44" t="s">
        <v>951</v>
      </c>
      <c r="I245" s="6">
        <v>1937</v>
      </c>
      <c r="J245" s="6" t="s">
        <v>952</v>
      </c>
      <c r="K245" s="6" t="s">
        <v>953</v>
      </c>
      <c r="L245" s="6" t="s">
        <v>954</v>
      </c>
      <c r="M245" s="6" t="s">
        <v>267</v>
      </c>
      <c r="Q245" t="str">
        <f t="shared" si="45"/>
        <v/>
      </c>
      <c r="R245" s="84"/>
      <c r="S245" s="84"/>
      <c r="V245" s="6" t="s">
        <v>119</v>
      </c>
      <c r="X245" s="6">
        <v>10000</v>
      </c>
      <c r="Y245" s="6">
        <v>1937</v>
      </c>
      <c r="AF245" s="6" t="s">
        <v>948</v>
      </c>
      <c r="AG245" s="62" t="s">
        <v>997</v>
      </c>
      <c r="AH245" s="6" t="s">
        <v>48</v>
      </c>
      <c r="AI245" s="6" t="s">
        <v>1021</v>
      </c>
      <c r="AJ245" s="6" t="s">
        <v>304</v>
      </c>
      <c r="AK245" s="6" t="b">
        <v>1</v>
      </c>
      <c r="AL245" s="6" t="b">
        <v>0</v>
      </c>
      <c r="AO245" s="49" t="s">
        <v>4952</v>
      </c>
      <c r="AP245" s="73"/>
      <c r="AQ245" s="49" t="s">
        <v>4951</v>
      </c>
      <c r="AR245" s="76" t="s">
        <v>5011</v>
      </c>
      <c r="AS245" s="73" t="s">
        <v>5012</v>
      </c>
      <c r="AT245" s="73">
        <f t="shared" si="46"/>
        <v>2</v>
      </c>
      <c r="AU245" s="112" t="s">
        <v>5384</v>
      </c>
      <c r="AV245" s="44" t="s">
        <v>5380</v>
      </c>
      <c r="AW245" t="s">
        <v>5014</v>
      </c>
      <c r="AX245" s="73"/>
      <c r="AY24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5" s="49" t="s">
        <v>4903</v>
      </c>
      <c r="BA245" s="44">
        <f>Y245</f>
        <v>1937</v>
      </c>
      <c r="BB245" s="44" t="str">
        <f>Y245&amp;IF(Z245&lt;&gt;0,"-"&amp;Z245,"")&amp;IF(AA245&lt;&gt;0,"-"&amp;AA245,"")&amp;IF(AB245&lt;&gt;0,"/"&amp;AB245,"")&amp;IF(AC245&lt;&gt;0,"-"&amp;AC245,"")&amp;IF(AD245&lt;&gt;0,"-"&amp;AD245,"")</f>
        <v>1937</v>
      </c>
      <c r="BC245" s="44"/>
      <c r="BD245" s="44"/>
      <c r="BE245" s="44"/>
      <c r="BF245" s="49" t="s">
        <v>4882</v>
      </c>
      <c r="BG245" t="s">
        <v>4893</v>
      </c>
      <c r="BH245" s="40" t="s">
        <v>5050</v>
      </c>
      <c r="BI245" t="s">
        <v>39</v>
      </c>
      <c r="BJ245"/>
      <c r="BK245"/>
      <c r="BL245"/>
      <c r="BM245" s="85"/>
      <c r="BN245"/>
      <c r="BO245">
        <f t="shared" si="66"/>
        <v>10000</v>
      </c>
      <c r="BP245" t="str">
        <f>IF(V245="original",H245,IF(V245="volunteer",C245,"Nekhaeva A.A."))</f>
        <v>Nekhaeva A.A.</v>
      </c>
      <c r="BQ245" t="str">
        <f>IF(V245="original",I245,IF(V245="volunteer",YEAR(A245)&amp;"-"&amp;IF(MONTH(A245)&lt;10,"0"&amp;MONTH(A245),MONTH(A245))&amp;"-"&amp;IF(DAY(A245)&lt;10,"0"&amp;DAY(A245),DAY(A245)),"__2025-05-15"))</f>
        <v>__2025-05-15</v>
      </c>
      <c r="BR245"/>
      <c r="BS245"/>
      <c r="BT245" s="49" t="s">
        <v>4766</v>
      </c>
      <c r="BU245" t="s">
        <v>3631</v>
      </c>
      <c r="BV245" t="s">
        <v>3632</v>
      </c>
      <c r="BW245" t="s">
        <v>3633</v>
      </c>
      <c r="BX245" t="s">
        <v>3634</v>
      </c>
      <c r="BY245" s="44" t="s">
        <v>48</v>
      </c>
      <c r="BZ245" t="s">
        <v>1021</v>
      </c>
      <c r="CA245" t="s">
        <v>3889</v>
      </c>
      <c r="CB245" s="44" t="s">
        <v>3889</v>
      </c>
      <c r="CC245" t="s">
        <v>3779</v>
      </c>
      <c r="CD245" t="s">
        <v>3889</v>
      </c>
      <c r="CE245" t="s">
        <v>3890</v>
      </c>
      <c r="CF245" t="s">
        <v>3630</v>
      </c>
      <c r="CG245"/>
      <c r="CH245" t="str">
        <f>H245</f>
        <v>Спасский С.А., Шнитников В.Н.</v>
      </c>
      <c r="CI245">
        <f t="shared" si="44"/>
        <v>1937</v>
      </c>
      <c r="CJ245"/>
    </row>
    <row r="246" spans="1:88" s="6" customFormat="1" x14ac:dyDescent="0.45">
      <c r="A246" s="5">
        <v>45777.569328703699</v>
      </c>
      <c r="B246" s="6">
        <v>412819044</v>
      </c>
      <c r="C246" s="6" t="s">
        <v>4897</v>
      </c>
      <c r="D246" s="6">
        <v>1</v>
      </c>
      <c r="E246" s="4" t="s">
        <v>65</v>
      </c>
      <c r="G246" s="6">
        <v>2590</v>
      </c>
      <c r="H246" s="44" t="s">
        <v>951</v>
      </c>
      <c r="I246" s="6">
        <v>1937</v>
      </c>
      <c r="J246" s="6" t="s">
        <v>952</v>
      </c>
      <c r="K246" s="6" t="s">
        <v>953</v>
      </c>
      <c r="L246" s="6" t="s">
        <v>954</v>
      </c>
      <c r="M246" s="6" t="s">
        <v>267</v>
      </c>
      <c r="P246" s="6" t="s">
        <v>966</v>
      </c>
      <c r="Q246" t="str">
        <f t="shared" si="45"/>
        <v>между выселком Илийским и Чингильдами</v>
      </c>
      <c r="R246" s="84">
        <v>43.991621000000002</v>
      </c>
      <c r="S246" s="84">
        <v>77.225789000000006</v>
      </c>
      <c r="T246" s="6" t="s">
        <v>967</v>
      </c>
      <c r="U246" s="6" t="s">
        <v>968</v>
      </c>
      <c r="V246" s="6" t="s">
        <v>106</v>
      </c>
      <c r="W246" s="6" t="s">
        <v>1024</v>
      </c>
      <c r="X246" s="6">
        <v>10000</v>
      </c>
      <c r="Y246" s="6">
        <v>1913</v>
      </c>
      <c r="Z246" s="6">
        <v>5</v>
      </c>
      <c r="AA246" s="6">
        <v>1</v>
      </c>
      <c r="AB246" s="6">
        <v>1913</v>
      </c>
      <c r="AC246" s="6">
        <v>5</v>
      </c>
      <c r="AD246" s="6">
        <v>5</v>
      </c>
      <c r="AF246" s="6" t="s">
        <v>948</v>
      </c>
      <c r="AH246" s="6" t="s">
        <v>48</v>
      </c>
      <c r="AI246" s="6" t="s">
        <v>1021</v>
      </c>
      <c r="AJ246" s="6" t="s">
        <v>304</v>
      </c>
      <c r="AK246" s="6" t="b">
        <v>1</v>
      </c>
      <c r="AL246" s="6" t="b">
        <v>0</v>
      </c>
      <c r="AO246" s="49" t="s">
        <v>4952</v>
      </c>
      <c r="AP246" s="73"/>
      <c r="AQ246" s="49" t="s">
        <v>4951</v>
      </c>
      <c r="AR246" s="76" t="s">
        <v>5011</v>
      </c>
      <c r="AS246" s="73" t="s">
        <v>5012</v>
      </c>
      <c r="AT246" s="73">
        <f t="shared" si="46"/>
        <v>1</v>
      </c>
      <c r="AU246" s="112" t="s">
        <v>5384</v>
      </c>
      <c r="AV246" s="44" t="s">
        <v>5380</v>
      </c>
      <c r="AW246" t="s">
        <v>5014</v>
      </c>
      <c r="AX246" s="73"/>
      <c r="AY24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6" s="49" t="s">
        <v>4903</v>
      </c>
      <c r="BA246" s="58" t="str">
        <f>Y246&amp;"-"&amp;IF(Z246&lt;10,"0"&amp;Z246,Z246)&amp;"-"&amp;IF(AA246&lt;10,"0"&amp;AA246,AA246)&amp;"/"&amp;IF(AD246&lt;10,"0"&amp;AD246,AD246)</f>
        <v>1913-05-01/05</v>
      </c>
      <c r="BB246" s="44" t="str">
        <f>Y246&amp;IF(Z246&lt;&gt;0,"-"&amp;Z246,"")&amp;IF(AA246&lt;&gt;0,"-"&amp;AA246,"")&amp;IF(AB246&lt;&gt;0,"/"&amp;AB246,"")&amp;IF(AC246&lt;&gt;0,"-"&amp;AC246,"")&amp;IF(AD246&lt;&gt;0,"-"&amp;AD246,"")</f>
        <v>1913-5-1/1913-5-5</v>
      </c>
      <c r="BC246" s="44"/>
      <c r="BD246" s="44"/>
      <c r="BE246" s="44"/>
      <c r="BF246" s="49" t="s">
        <v>4882</v>
      </c>
      <c r="BG246" t="s">
        <v>4893</v>
      </c>
      <c r="BH246" s="40" t="s">
        <v>5050</v>
      </c>
      <c r="BI246" t="s">
        <v>39</v>
      </c>
      <c r="BJ246" t="str">
        <f t="shared" ref="BJ246:BJ270" si="67">P246</f>
        <v>между выселком Илийским и Чингильдами</v>
      </c>
      <c r="BK246" t="str">
        <f>T246&amp;" N; "&amp;U246&amp;" E"</f>
        <v>43.991621 N; 77.225789 E</v>
      </c>
      <c r="BL246" t="s">
        <v>967</v>
      </c>
      <c r="BM246" s="85" t="s">
        <v>968</v>
      </c>
      <c r="BN246" t="s">
        <v>4895</v>
      </c>
      <c r="BO246">
        <f t="shared" si="66"/>
        <v>10000</v>
      </c>
      <c r="BP246" t="str">
        <f>IF(V246="original",H246,IF(V246="volunteer",C246,"Nekhaeva A.A."))</f>
        <v>Kim L.V.</v>
      </c>
      <c r="BQ246" t="str">
        <f>IF(V246="original",I246,IF(V246="volunteer",YEAR(A246)&amp;"-"&amp;IF(MONTH(A246)&lt;10,"0"&amp;MONTH(A246),MONTH(A246))&amp;"-"&amp;IF(DAY(A246)&lt;10,"0"&amp;DAY(A246),DAY(A246)),"__2025-05-15"))</f>
        <v>2025-04-30</v>
      </c>
      <c r="BR246"/>
      <c r="BS246"/>
      <c r="BT246" s="49" t="s">
        <v>4766</v>
      </c>
      <c r="BU246" t="s">
        <v>3631</v>
      </c>
      <c r="BV246" t="s">
        <v>3632</v>
      </c>
      <c r="BW246" t="s">
        <v>3633</v>
      </c>
      <c r="BX246" t="s">
        <v>3634</v>
      </c>
      <c r="BY246" s="44" t="s">
        <v>48</v>
      </c>
      <c r="BZ246" t="s">
        <v>1021</v>
      </c>
      <c r="CA246" t="s">
        <v>3889</v>
      </c>
      <c r="CB246" s="44" t="s">
        <v>3889</v>
      </c>
      <c r="CC246" t="s">
        <v>3779</v>
      </c>
      <c r="CD246" t="s">
        <v>3889</v>
      </c>
      <c r="CE246" t="s">
        <v>3890</v>
      </c>
      <c r="CF246" t="s">
        <v>3630</v>
      </c>
      <c r="CG246"/>
      <c r="CH246" t="str">
        <f>H246</f>
        <v>Спасский С.А., Шнитников В.Н.</v>
      </c>
      <c r="CI246">
        <f t="shared" si="44"/>
        <v>1937</v>
      </c>
      <c r="CJ246"/>
    </row>
    <row r="247" spans="1:88" s="6" customFormat="1" x14ac:dyDescent="0.45">
      <c r="A247" s="5">
        <v>45777.567719907413</v>
      </c>
      <c r="B247" s="6">
        <v>412819044</v>
      </c>
      <c r="C247" s="6" t="s">
        <v>4897</v>
      </c>
      <c r="D247" s="6">
        <v>1</v>
      </c>
      <c r="E247" s="4" t="s">
        <v>65</v>
      </c>
      <c r="G247" s="6">
        <v>2590</v>
      </c>
      <c r="H247" s="44" t="s">
        <v>951</v>
      </c>
      <c r="I247" s="6">
        <v>1937</v>
      </c>
      <c r="J247" s="6" t="s">
        <v>952</v>
      </c>
      <c r="K247" s="6" t="s">
        <v>953</v>
      </c>
      <c r="L247" s="6" t="s">
        <v>954</v>
      </c>
      <c r="M247" s="6" t="s">
        <v>267</v>
      </c>
      <c r="P247" s="6" t="s">
        <v>986</v>
      </c>
      <c r="Q247" t="str">
        <f t="shared" si="45"/>
        <v>дача Волковского</v>
      </c>
      <c r="R247" s="85" t="str">
        <f t="shared" ref="R247:R248" si="68">T247</f>
        <v>43.104043</v>
      </c>
      <c r="S247" s="85" t="str">
        <f t="shared" ref="S247:S248" si="69">U247</f>
        <v>76.920158</v>
      </c>
      <c r="T247" s="6" t="s">
        <v>3576</v>
      </c>
      <c r="U247" s="6" t="s">
        <v>3577</v>
      </c>
      <c r="V247" s="6" t="s">
        <v>106</v>
      </c>
      <c r="W247" s="6" t="s">
        <v>3578</v>
      </c>
      <c r="X247" s="6">
        <v>6000</v>
      </c>
      <c r="Y247" s="6">
        <v>1919</v>
      </c>
      <c r="Z247" s="6">
        <v>7</v>
      </c>
      <c r="AF247" s="6" t="s">
        <v>948</v>
      </c>
      <c r="AG247" s="67" t="s">
        <v>987</v>
      </c>
      <c r="AH247" s="6" t="s">
        <v>48</v>
      </c>
      <c r="AI247" s="6" t="s">
        <v>1021</v>
      </c>
      <c r="AJ247" s="6" t="s">
        <v>304</v>
      </c>
      <c r="AK247" s="6" t="b">
        <v>1</v>
      </c>
      <c r="AL247" s="6" t="b">
        <v>0</v>
      </c>
      <c r="AO247" s="49" t="s">
        <v>4952</v>
      </c>
      <c r="AP247" s="73"/>
      <c r="AQ247" s="49" t="s">
        <v>4951</v>
      </c>
      <c r="AR247" s="76" t="s">
        <v>5011</v>
      </c>
      <c r="AS247" s="73" t="s">
        <v>5012</v>
      </c>
      <c r="AT247" s="73">
        <f t="shared" si="46"/>
        <v>1</v>
      </c>
      <c r="AU247" s="112" t="s">
        <v>5384</v>
      </c>
      <c r="AV247" s="44" t="s">
        <v>5380</v>
      </c>
      <c r="AW247" t="s">
        <v>5014</v>
      </c>
      <c r="AX247" s="73"/>
      <c r="AY24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7" s="49" t="s">
        <v>4903</v>
      </c>
      <c r="BA247" s="44" t="str">
        <f>Y247&amp;"-"&amp;IF(Z247&lt;10,"0"&amp;Z247,Z247)</f>
        <v>1919-07</v>
      </c>
      <c r="BB247" s="44" t="str">
        <f>Y247&amp;IF(Z247&lt;&gt;0,"-"&amp;Z247,"")&amp;IF(AA247&lt;&gt;0,"-"&amp;AA247,"")&amp;IF(AB247&lt;&gt;0,"/"&amp;AB247,"")&amp;IF(AC247&lt;&gt;0,"-"&amp;AC247,"")&amp;IF(AD247&lt;&gt;0,"-"&amp;AD247,"")</f>
        <v>1919-7</v>
      </c>
      <c r="BC247" s="44"/>
      <c r="BD247" s="44"/>
      <c r="BE247" s="44" t="s">
        <v>4944</v>
      </c>
      <c r="BF247" s="49" t="s">
        <v>4882</v>
      </c>
      <c r="BG247" t="s">
        <v>4893</v>
      </c>
      <c r="BH247" s="40" t="s">
        <v>5050</v>
      </c>
      <c r="BI247" t="s">
        <v>39</v>
      </c>
      <c r="BJ247" t="str">
        <f t="shared" si="67"/>
        <v>дача Волковского</v>
      </c>
      <c r="BK247" t="str">
        <f>T247&amp;" N; "&amp;U247&amp;" E"</f>
        <v>43.104043 N; 76.920158 E</v>
      </c>
      <c r="BL247" t="s">
        <v>3576</v>
      </c>
      <c r="BM247" s="85" t="s">
        <v>3577</v>
      </c>
      <c r="BN247" t="s">
        <v>4895</v>
      </c>
      <c r="BO247">
        <f t="shared" si="66"/>
        <v>6000</v>
      </c>
      <c r="BP247" t="str">
        <f>IF(V247="original",H247,IF(V247="volunteer",C247,"Nekhaeva A.A."))</f>
        <v>Kim L.V.</v>
      </c>
      <c r="BQ247" t="str">
        <f>IF(V247="original",I247,IF(V247="volunteer",YEAR(A247)&amp;"-"&amp;IF(MONTH(A247)&lt;10,"0"&amp;MONTH(A247),MONTH(A247))&amp;"-"&amp;IF(DAY(A247)&lt;10,"0"&amp;DAY(A247),DAY(A247)),"__2025-05-15"))</f>
        <v>2025-04-30</v>
      </c>
      <c r="BR247"/>
      <c r="BS247"/>
      <c r="BT247" s="49" t="s">
        <v>4766</v>
      </c>
      <c r="BU247" t="s">
        <v>3631</v>
      </c>
      <c r="BV247" t="s">
        <v>3632</v>
      </c>
      <c r="BW247" t="s">
        <v>3633</v>
      </c>
      <c r="BX247" t="s">
        <v>3634</v>
      </c>
      <c r="BY247" s="44" t="s">
        <v>48</v>
      </c>
      <c r="BZ247" t="s">
        <v>1021</v>
      </c>
      <c r="CA247" t="s">
        <v>3889</v>
      </c>
      <c r="CB247" s="44" t="s">
        <v>3889</v>
      </c>
      <c r="CC247" t="s">
        <v>3779</v>
      </c>
      <c r="CD247" t="s">
        <v>3889</v>
      </c>
      <c r="CE247" t="s">
        <v>3890</v>
      </c>
      <c r="CF247" t="s">
        <v>3630</v>
      </c>
      <c r="CG247"/>
      <c r="CH247" t="str">
        <f>H247</f>
        <v>Спасский С.А., Шнитников В.Н.</v>
      </c>
      <c r="CI247">
        <f t="shared" si="44"/>
        <v>1937</v>
      </c>
      <c r="CJ247"/>
    </row>
    <row r="248" spans="1:88" s="6" customFormat="1" x14ac:dyDescent="0.45">
      <c r="A248" s="5">
        <v>45777.567372685182</v>
      </c>
      <c r="B248" s="6">
        <v>412819044</v>
      </c>
      <c r="C248" s="6" t="s">
        <v>4897</v>
      </c>
      <c r="D248" s="6">
        <v>17</v>
      </c>
      <c r="E248" s="4" t="s">
        <v>1025</v>
      </c>
      <c r="G248" s="6">
        <v>2590</v>
      </c>
      <c r="H248" s="44" t="s">
        <v>951</v>
      </c>
      <c r="I248" s="6">
        <v>1937</v>
      </c>
      <c r="J248" s="6" t="s">
        <v>952</v>
      </c>
      <c r="K248" s="6" t="s">
        <v>953</v>
      </c>
      <c r="L248" s="6" t="s">
        <v>954</v>
      </c>
      <c r="M248" s="6" t="s">
        <v>267</v>
      </c>
      <c r="P248" s="6" t="s">
        <v>986</v>
      </c>
      <c r="Q248" t="str">
        <f t="shared" si="45"/>
        <v>дача Волковского</v>
      </c>
      <c r="R248" s="85" t="str">
        <f t="shared" si="68"/>
        <v>43.104043</v>
      </c>
      <c r="S248" s="85" t="str">
        <f t="shared" si="69"/>
        <v>76.920158</v>
      </c>
      <c r="T248" s="6" t="s">
        <v>3576</v>
      </c>
      <c r="U248" s="6" t="s">
        <v>3577</v>
      </c>
      <c r="V248" s="6" t="s">
        <v>106</v>
      </c>
      <c r="W248" s="6" t="s">
        <v>3578</v>
      </c>
      <c r="X248" s="6">
        <v>6000</v>
      </c>
      <c r="Y248" s="6">
        <v>1919</v>
      </c>
      <c r="Z248" s="6">
        <v>7</v>
      </c>
      <c r="AA248" s="6">
        <v>1</v>
      </c>
      <c r="AB248" s="6">
        <v>1919</v>
      </c>
      <c r="AC248" s="6">
        <v>7</v>
      </c>
      <c r="AD248" s="6">
        <v>10</v>
      </c>
      <c r="AF248" s="6" t="s">
        <v>948</v>
      </c>
      <c r="AH248" s="6" t="s">
        <v>48</v>
      </c>
      <c r="AI248" s="6" t="s">
        <v>1021</v>
      </c>
      <c r="AJ248" s="6" t="s">
        <v>304</v>
      </c>
      <c r="AK248" s="6" t="b">
        <v>1</v>
      </c>
      <c r="AL248" s="6" t="b">
        <v>0</v>
      </c>
      <c r="AO248" s="49" t="s">
        <v>4952</v>
      </c>
      <c r="AP248" s="73"/>
      <c r="AQ248" s="49" t="s">
        <v>4951</v>
      </c>
      <c r="AR248" s="76" t="s">
        <v>5011</v>
      </c>
      <c r="AS248" s="73" t="s">
        <v>5012</v>
      </c>
      <c r="AT248" s="73">
        <f t="shared" si="46"/>
        <v>17</v>
      </c>
      <c r="AU248" s="112" t="s">
        <v>5384</v>
      </c>
      <c r="AV248" s="44" t="s">
        <v>5380</v>
      </c>
      <c r="AW248" t="s">
        <v>5014</v>
      </c>
      <c r="AX248" s="73"/>
      <c r="AY24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8" s="49" t="s">
        <v>4903</v>
      </c>
      <c r="BA248" s="58" t="str">
        <f>Y248&amp;"-"&amp;IF(Z248&lt;10,"0"&amp;Z248,Z248)&amp;"-"&amp;IF(AA248&lt;10,"0"&amp;AA248,AA248)&amp;"/"&amp;IF(AD248&lt;10,"0"&amp;AD248,AD248)</f>
        <v>1919-07-01/10</v>
      </c>
      <c r="BB248" s="44" t="str">
        <f>Y248&amp;IF(Z248&lt;&gt;0,"-"&amp;Z248,"")&amp;IF(AA248&lt;&gt;0,"-"&amp;AA248,"")&amp;IF(AB248&lt;&gt;0,"/"&amp;AB248,"")&amp;IF(AC248&lt;&gt;0,"-"&amp;AC248,"")&amp;IF(AD248&lt;&gt;0,"-"&amp;AD248,"")</f>
        <v>1919-7-1/1919-7-10</v>
      </c>
      <c r="BC248" s="44"/>
      <c r="BD248" s="44"/>
      <c r="BE248" s="44"/>
      <c r="BF248" s="49" t="s">
        <v>4882</v>
      </c>
      <c r="BG248" t="s">
        <v>4893</v>
      </c>
      <c r="BH248" s="40" t="s">
        <v>5050</v>
      </c>
      <c r="BI248" t="s">
        <v>39</v>
      </c>
      <c r="BJ248" t="str">
        <f t="shared" si="67"/>
        <v>дача Волковского</v>
      </c>
      <c r="BK248" t="str">
        <f>T248&amp;" N; "&amp;U248&amp;" E"</f>
        <v>43.104043 N; 76.920158 E</v>
      </c>
      <c r="BL248" t="s">
        <v>3576</v>
      </c>
      <c r="BM248" s="85" t="s">
        <v>3577</v>
      </c>
      <c r="BN248" t="s">
        <v>4895</v>
      </c>
      <c r="BO248">
        <f t="shared" si="66"/>
        <v>6000</v>
      </c>
      <c r="BP248" t="str">
        <f>IF(V248="original",H248,IF(V248="volunteer",C248,"Nekhaeva A.A."))</f>
        <v>Kim L.V.</v>
      </c>
      <c r="BQ248" t="str">
        <f>IF(V248="original",I248,IF(V248="volunteer",YEAR(A248)&amp;"-"&amp;IF(MONTH(A248)&lt;10,"0"&amp;MONTH(A248),MONTH(A248))&amp;"-"&amp;IF(DAY(A248)&lt;10,"0"&amp;DAY(A248),DAY(A248)),"__2025-05-15"))</f>
        <v>2025-04-30</v>
      </c>
      <c r="BR248"/>
      <c r="BS248"/>
      <c r="BT248" s="49" t="s">
        <v>4766</v>
      </c>
      <c r="BU248" t="s">
        <v>3631</v>
      </c>
      <c r="BV248" t="s">
        <v>3632</v>
      </c>
      <c r="BW248" t="s">
        <v>3633</v>
      </c>
      <c r="BX248" t="s">
        <v>3634</v>
      </c>
      <c r="BY248" s="44" t="s">
        <v>48</v>
      </c>
      <c r="BZ248" t="s">
        <v>1021</v>
      </c>
      <c r="CA248" t="s">
        <v>3889</v>
      </c>
      <c r="CB248" s="44" t="s">
        <v>3889</v>
      </c>
      <c r="CC248" t="s">
        <v>3779</v>
      </c>
      <c r="CD248" t="s">
        <v>3889</v>
      </c>
      <c r="CE248" t="s">
        <v>3890</v>
      </c>
      <c r="CF248" t="s">
        <v>3630</v>
      </c>
      <c r="CG248"/>
      <c r="CH248" t="str">
        <f>H248</f>
        <v>Спасский С.А., Шнитников В.Н.</v>
      </c>
      <c r="CI248">
        <f t="shared" si="44"/>
        <v>1937</v>
      </c>
      <c r="CJ248"/>
    </row>
    <row r="249" spans="1:88" s="6" customFormat="1" x14ac:dyDescent="0.45">
      <c r="A249" s="5">
        <v>45777.566863425927</v>
      </c>
      <c r="B249" s="6">
        <v>412819044</v>
      </c>
      <c r="C249" s="6" t="s">
        <v>4897</v>
      </c>
      <c r="D249" s="6">
        <v>1</v>
      </c>
      <c r="E249" s="4" t="s">
        <v>65</v>
      </c>
      <c r="F249" s="6" t="s">
        <v>992</v>
      </c>
      <c r="G249" s="6">
        <v>2590</v>
      </c>
      <c r="H249" s="44" t="s">
        <v>951</v>
      </c>
      <c r="I249" s="6">
        <v>1937</v>
      </c>
      <c r="J249" s="6" t="s">
        <v>952</v>
      </c>
      <c r="K249" s="6" t="s">
        <v>953</v>
      </c>
      <c r="L249" s="6" t="s">
        <v>954</v>
      </c>
      <c r="M249" s="6" t="s">
        <v>267</v>
      </c>
      <c r="P249" s="6" t="s">
        <v>947</v>
      </c>
      <c r="Q249" t="str">
        <f t="shared" si="45"/>
        <v>Алма-Ата и окрестности</v>
      </c>
      <c r="R249" s="84">
        <v>43.289437</v>
      </c>
      <c r="S249" s="84">
        <v>76.994337999999999</v>
      </c>
      <c r="T249" s="6" t="s">
        <v>765</v>
      </c>
      <c r="U249" s="6" t="s">
        <v>766</v>
      </c>
      <c r="V249" s="6" t="s">
        <v>106</v>
      </c>
      <c r="X249" s="6">
        <v>6000</v>
      </c>
      <c r="Y249" s="6">
        <v>1937</v>
      </c>
      <c r="Z249" s="6">
        <v>8</v>
      </c>
      <c r="AA249" s="6">
        <v>17</v>
      </c>
      <c r="AF249" s="6" t="s">
        <v>948</v>
      </c>
      <c r="AG249" s="67" t="s">
        <v>949</v>
      </c>
      <c r="AH249" s="6" t="s">
        <v>48</v>
      </c>
      <c r="AI249" s="6" t="s">
        <v>1021</v>
      </c>
      <c r="AJ249" s="6" t="s">
        <v>304</v>
      </c>
      <c r="AK249" s="6" t="b">
        <v>1</v>
      </c>
      <c r="AL249" s="6" t="b">
        <v>0</v>
      </c>
      <c r="AO249" s="49" t="s">
        <v>4952</v>
      </c>
      <c r="AP249" s="73"/>
      <c r="AQ249" s="49" t="s">
        <v>4951</v>
      </c>
      <c r="AR249" s="76" t="s">
        <v>5011</v>
      </c>
      <c r="AS249" s="73" t="s">
        <v>5012</v>
      </c>
      <c r="AT249" s="73">
        <f t="shared" si="46"/>
        <v>1</v>
      </c>
      <c r="AU249" s="112" t="s">
        <v>5384</v>
      </c>
      <c r="AV249" s="44" t="s">
        <v>5380</v>
      </c>
      <c r="AW249" t="s">
        <v>5014</v>
      </c>
      <c r="AX249" s="112" t="s">
        <v>5351</v>
      </c>
      <c r="AY24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49" s="49" t="s">
        <v>4903</v>
      </c>
      <c r="BA249" s="58" t="str">
        <f>Y249&amp;"-"&amp;IF(Z249&lt;10,"0"&amp;Z249,Z249)&amp;"-"&amp;IF(AA249&lt;10,"0"&amp;AA249,AA249)</f>
        <v>1937-08-17</v>
      </c>
      <c r="BB249" s="44" t="str">
        <f>Y249&amp;IF(Z249&lt;&gt;0,"-"&amp;Z249,"")&amp;IF(AA249&lt;&gt;0,"-"&amp;AA249,"")&amp;IF(AB249&lt;&gt;0,"/"&amp;AB249,"")&amp;IF(AC249&lt;&gt;0,"-"&amp;AC249,"")&amp;IF(AD249&lt;&gt;0,"-"&amp;AD249,"")</f>
        <v>1937-8-17</v>
      </c>
      <c r="BC249" s="44"/>
      <c r="BD249" s="44"/>
      <c r="BE249" s="44" t="s">
        <v>4943</v>
      </c>
      <c r="BF249" s="49" t="s">
        <v>4882</v>
      </c>
      <c r="BG249" t="s">
        <v>4893</v>
      </c>
      <c r="BH249" s="40" t="s">
        <v>5050</v>
      </c>
      <c r="BI249" t="s">
        <v>39</v>
      </c>
      <c r="BJ249" t="str">
        <f t="shared" si="67"/>
        <v>Алма-Ата и окрестности</v>
      </c>
      <c r="BK249" t="str">
        <f>T249&amp;" N; "&amp;U249&amp;" E"</f>
        <v>43.289437 N; 76.994338 E</v>
      </c>
      <c r="BL249" t="s">
        <v>765</v>
      </c>
      <c r="BM249" s="85" t="s">
        <v>766</v>
      </c>
      <c r="BN249" t="s">
        <v>4895</v>
      </c>
      <c r="BO249">
        <f t="shared" si="66"/>
        <v>6000</v>
      </c>
      <c r="BP249" t="str">
        <f>IF(V249="original",H249,IF(V249="volunteer",C249,"Nekhaeva A.A."))</f>
        <v>Kim L.V.</v>
      </c>
      <c r="BQ249" t="str">
        <f>IF(V249="original",I249,IF(V249="volunteer",YEAR(A249)&amp;"-"&amp;IF(MONTH(A249)&lt;10,"0"&amp;MONTH(A249),MONTH(A249))&amp;"-"&amp;IF(DAY(A249)&lt;10,"0"&amp;DAY(A249),DAY(A249)),"__2025-05-15"))</f>
        <v>2025-04-30</v>
      </c>
      <c r="BR249"/>
      <c r="BS249"/>
      <c r="BT249" s="49" t="s">
        <v>4766</v>
      </c>
      <c r="BU249" t="s">
        <v>3631</v>
      </c>
      <c r="BV249" t="s">
        <v>3632</v>
      </c>
      <c r="BW249" t="s">
        <v>3633</v>
      </c>
      <c r="BX249" t="s">
        <v>3634</v>
      </c>
      <c r="BY249" s="44" t="s">
        <v>48</v>
      </c>
      <c r="BZ249" t="s">
        <v>1021</v>
      </c>
      <c r="CA249" t="s">
        <v>3889</v>
      </c>
      <c r="CB249" s="44" t="s">
        <v>3889</v>
      </c>
      <c r="CC249" t="s">
        <v>3779</v>
      </c>
      <c r="CD249" t="s">
        <v>3889</v>
      </c>
      <c r="CE249" t="s">
        <v>3890</v>
      </c>
      <c r="CF249" t="s">
        <v>3630</v>
      </c>
      <c r="CG249"/>
      <c r="CH249" t="str">
        <f>H249</f>
        <v>Спасский С.А., Шнитников В.Н.</v>
      </c>
      <c r="CI249">
        <f t="shared" si="44"/>
        <v>1937</v>
      </c>
      <c r="CJ249"/>
    </row>
    <row r="250" spans="1:88" s="6" customFormat="1" x14ac:dyDescent="0.45">
      <c r="A250" s="5">
        <v>45777.566307870373</v>
      </c>
      <c r="B250" s="6">
        <v>412819044</v>
      </c>
      <c r="C250" s="6" t="s">
        <v>4897</v>
      </c>
      <c r="D250" s="6">
        <v>1</v>
      </c>
      <c r="E250" s="4" t="s">
        <v>65</v>
      </c>
      <c r="F250" s="6" t="s">
        <v>992</v>
      </c>
      <c r="G250" s="6">
        <v>2590</v>
      </c>
      <c r="H250" s="44" t="s">
        <v>951</v>
      </c>
      <c r="I250" s="6">
        <v>1937</v>
      </c>
      <c r="J250" s="6" t="s">
        <v>952</v>
      </c>
      <c r="K250" s="6" t="s">
        <v>953</v>
      </c>
      <c r="L250" s="6" t="s">
        <v>954</v>
      </c>
      <c r="M250" s="6" t="s">
        <v>267</v>
      </c>
      <c r="P250" s="6" t="s">
        <v>947</v>
      </c>
      <c r="Q250" t="str">
        <f t="shared" si="45"/>
        <v>Алма-Ата и окрестности</v>
      </c>
      <c r="R250" s="84">
        <v>43.289437</v>
      </c>
      <c r="S250" s="84">
        <v>76.994337999999999</v>
      </c>
      <c r="T250" s="6" t="s">
        <v>765</v>
      </c>
      <c r="U250" s="6" t="s">
        <v>766</v>
      </c>
      <c r="V250" s="6" t="s">
        <v>106</v>
      </c>
      <c r="X250" s="6">
        <v>6000</v>
      </c>
      <c r="Y250" s="6">
        <v>1921</v>
      </c>
      <c r="Z250" s="6">
        <v>8</v>
      </c>
      <c r="AF250" s="6" t="s">
        <v>948</v>
      </c>
      <c r="AH250" s="6" t="s">
        <v>48</v>
      </c>
      <c r="AI250" s="6" t="s">
        <v>1021</v>
      </c>
      <c r="AJ250" s="6" t="s">
        <v>304</v>
      </c>
      <c r="AK250" s="6" t="b">
        <v>1</v>
      </c>
      <c r="AL250" s="6" t="b">
        <v>0</v>
      </c>
      <c r="AO250" s="49" t="s">
        <v>4952</v>
      </c>
      <c r="AP250" s="73"/>
      <c r="AQ250" s="49" t="s">
        <v>4951</v>
      </c>
      <c r="AR250" s="76" t="s">
        <v>5011</v>
      </c>
      <c r="AS250" s="73" t="s">
        <v>5012</v>
      </c>
      <c r="AT250" s="73">
        <f t="shared" si="46"/>
        <v>1</v>
      </c>
      <c r="AU250" s="112" t="s">
        <v>5384</v>
      </c>
      <c r="AV250" s="44" t="s">
        <v>5380</v>
      </c>
      <c r="AW250" t="s">
        <v>5014</v>
      </c>
      <c r="AX250" s="112" t="s">
        <v>5351</v>
      </c>
      <c r="AY250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0" s="49" t="s">
        <v>4903</v>
      </c>
      <c r="BA250" s="44" t="str">
        <f>Y250&amp;"-"&amp;IF(Z250&lt;10,"0"&amp;Z250,Z250)</f>
        <v>1921-08</v>
      </c>
      <c r="BB250" s="44" t="str">
        <f>Y250&amp;IF(Z250&lt;&gt;0,"-"&amp;Z250,"")&amp;IF(AA250&lt;&gt;0,"-"&amp;AA250,"")&amp;IF(AB250&lt;&gt;0,"/"&amp;AB250,"")&amp;IF(AC250&lt;&gt;0,"-"&amp;AC250,"")&amp;IF(AD250&lt;&gt;0,"-"&amp;AD250,"")</f>
        <v>1921-8</v>
      </c>
      <c r="BC250" s="44"/>
      <c r="BD250" s="44"/>
      <c r="BE250" s="44"/>
      <c r="BF250" s="49" t="s">
        <v>4882</v>
      </c>
      <c r="BG250" t="s">
        <v>4893</v>
      </c>
      <c r="BH250" s="40" t="s">
        <v>5050</v>
      </c>
      <c r="BI250" t="s">
        <v>39</v>
      </c>
      <c r="BJ250" t="str">
        <f t="shared" si="67"/>
        <v>Алма-Ата и окрестности</v>
      </c>
      <c r="BK250" t="str">
        <f>T250&amp;" N; "&amp;U250&amp;" E"</f>
        <v>43.289437 N; 76.994338 E</v>
      </c>
      <c r="BL250" t="s">
        <v>765</v>
      </c>
      <c r="BM250" s="85" t="s">
        <v>766</v>
      </c>
      <c r="BN250" t="s">
        <v>4895</v>
      </c>
      <c r="BO250">
        <f t="shared" si="66"/>
        <v>6000</v>
      </c>
      <c r="BP250" t="str">
        <f>IF(V250="original",H250,IF(V250="volunteer",C250,"Nekhaeva A.A."))</f>
        <v>Kim L.V.</v>
      </c>
      <c r="BQ250" t="str">
        <f>IF(V250="original",I250,IF(V250="volunteer",YEAR(A250)&amp;"-"&amp;IF(MONTH(A250)&lt;10,"0"&amp;MONTH(A250),MONTH(A250))&amp;"-"&amp;IF(DAY(A250)&lt;10,"0"&amp;DAY(A250),DAY(A250)),"__2025-05-15"))</f>
        <v>2025-04-30</v>
      </c>
      <c r="BR250"/>
      <c r="BS250"/>
      <c r="BT250" s="49" t="s">
        <v>4766</v>
      </c>
      <c r="BU250" t="s">
        <v>3631</v>
      </c>
      <c r="BV250" t="s">
        <v>3632</v>
      </c>
      <c r="BW250" t="s">
        <v>3633</v>
      </c>
      <c r="BX250" t="s">
        <v>3634</v>
      </c>
      <c r="BY250" s="44" t="s">
        <v>48</v>
      </c>
      <c r="BZ250" t="s">
        <v>1021</v>
      </c>
      <c r="CA250" t="s">
        <v>3889</v>
      </c>
      <c r="CB250" s="44" t="s">
        <v>3889</v>
      </c>
      <c r="CC250" t="s">
        <v>3779</v>
      </c>
      <c r="CD250" t="s">
        <v>3889</v>
      </c>
      <c r="CE250" t="s">
        <v>3890</v>
      </c>
      <c r="CF250" t="s">
        <v>3630</v>
      </c>
      <c r="CG250"/>
      <c r="CH250" t="str">
        <f>H250</f>
        <v>Спасский С.А., Шнитников В.Н.</v>
      </c>
      <c r="CI250">
        <f t="shared" si="44"/>
        <v>1937</v>
      </c>
      <c r="CJ250"/>
    </row>
    <row r="251" spans="1:88" s="6" customFormat="1" x14ac:dyDescent="0.45">
      <c r="A251" s="5">
        <v>45777.56549768518</v>
      </c>
      <c r="B251" s="6">
        <v>412819044</v>
      </c>
      <c r="C251" s="6" t="s">
        <v>4897</v>
      </c>
      <c r="D251" s="6">
        <v>2</v>
      </c>
      <c r="E251" s="4" t="s">
        <v>247</v>
      </c>
      <c r="F251" s="6" t="s">
        <v>991</v>
      </c>
      <c r="G251" s="6">
        <v>2590</v>
      </c>
      <c r="H251" s="44" t="s">
        <v>951</v>
      </c>
      <c r="I251" s="6">
        <v>1937</v>
      </c>
      <c r="J251" s="6" t="s">
        <v>952</v>
      </c>
      <c r="K251" s="6" t="s">
        <v>953</v>
      </c>
      <c r="L251" s="6" t="s">
        <v>954</v>
      </c>
      <c r="M251" s="6" t="s">
        <v>267</v>
      </c>
      <c r="P251" s="6" t="s">
        <v>947</v>
      </c>
      <c r="Q251" t="str">
        <f t="shared" si="45"/>
        <v>Алма-Ата и окрестности</v>
      </c>
      <c r="R251" s="84">
        <v>43.289437</v>
      </c>
      <c r="S251" s="84">
        <v>76.994337999999999</v>
      </c>
      <c r="T251" s="6" t="s">
        <v>765</v>
      </c>
      <c r="U251" s="6" t="s">
        <v>766</v>
      </c>
      <c r="V251" s="6" t="s">
        <v>106</v>
      </c>
      <c r="X251" s="6">
        <v>6000</v>
      </c>
      <c r="Y251" s="6">
        <v>1937</v>
      </c>
      <c r="Z251" s="6">
        <v>8</v>
      </c>
      <c r="AA251" s="6">
        <v>10</v>
      </c>
      <c r="AF251" s="6" t="s">
        <v>948</v>
      </c>
      <c r="AG251" s="67" t="s">
        <v>949</v>
      </c>
      <c r="AH251" s="6" t="s">
        <v>48</v>
      </c>
      <c r="AI251" s="6" t="s">
        <v>1021</v>
      </c>
      <c r="AJ251" s="6" t="s">
        <v>304</v>
      </c>
      <c r="AK251" s="6" t="b">
        <v>1</v>
      </c>
      <c r="AL251" s="6" t="b">
        <v>0</v>
      </c>
      <c r="AO251" s="49" t="s">
        <v>4952</v>
      </c>
      <c r="AP251" s="73"/>
      <c r="AQ251" s="49" t="s">
        <v>4951</v>
      </c>
      <c r="AR251" s="76" t="s">
        <v>5011</v>
      </c>
      <c r="AS251" s="73" t="s">
        <v>5012</v>
      </c>
      <c r="AT251" s="73">
        <f t="shared" si="46"/>
        <v>2</v>
      </c>
      <c r="AU251" s="112" t="s">
        <v>5384</v>
      </c>
      <c r="AV251" s="44" t="s">
        <v>5380</v>
      </c>
      <c r="AW251" t="s">
        <v>5014</v>
      </c>
      <c r="AX251" s="112" t="s">
        <v>5350</v>
      </c>
      <c r="AY251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1" s="49" t="s">
        <v>4903</v>
      </c>
      <c r="BA251" s="58" t="str">
        <f>Y251&amp;"-"&amp;IF(Z251&lt;10,"0"&amp;Z251,Z251)&amp;"-"&amp;IF(AA251&lt;10,"0"&amp;AA251,AA251)</f>
        <v>1937-08-10</v>
      </c>
      <c r="BB251" s="44" t="str">
        <f>Y251&amp;IF(Z251&lt;&gt;0,"-"&amp;Z251,"")&amp;IF(AA251&lt;&gt;0,"-"&amp;AA251,"")&amp;IF(AB251&lt;&gt;0,"/"&amp;AB251,"")&amp;IF(AC251&lt;&gt;0,"-"&amp;AC251,"")&amp;IF(AD251&lt;&gt;0,"-"&amp;AD251,"")</f>
        <v>1937-8-10</v>
      </c>
      <c r="BC251" s="44"/>
      <c r="BD251" s="44"/>
      <c r="BE251" s="44" t="s">
        <v>4943</v>
      </c>
      <c r="BF251" s="49" t="s">
        <v>4882</v>
      </c>
      <c r="BG251" t="s">
        <v>4893</v>
      </c>
      <c r="BH251" s="40" t="s">
        <v>5050</v>
      </c>
      <c r="BI251" t="s">
        <v>39</v>
      </c>
      <c r="BJ251" t="str">
        <f t="shared" si="67"/>
        <v>Алма-Ата и окрестности</v>
      </c>
      <c r="BK251" t="str">
        <f>T251&amp;" N; "&amp;U251&amp;" E"</f>
        <v>43.289437 N; 76.994338 E</v>
      </c>
      <c r="BL251" t="s">
        <v>765</v>
      </c>
      <c r="BM251" s="85" t="s">
        <v>766</v>
      </c>
      <c r="BN251" t="s">
        <v>4895</v>
      </c>
      <c r="BO251">
        <f t="shared" si="66"/>
        <v>6000</v>
      </c>
      <c r="BP251" t="str">
        <f>IF(V251="original",H251,IF(V251="volunteer",C251,"Nekhaeva A.A."))</f>
        <v>Kim L.V.</v>
      </c>
      <c r="BQ251" t="str">
        <f>IF(V251="original",I251,IF(V251="volunteer",YEAR(A251)&amp;"-"&amp;IF(MONTH(A251)&lt;10,"0"&amp;MONTH(A251),MONTH(A251))&amp;"-"&amp;IF(DAY(A251)&lt;10,"0"&amp;DAY(A251),DAY(A251)),"__2025-05-15"))</f>
        <v>2025-04-30</v>
      </c>
      <c r="BR251"/>
      <c r="BS251"/>
      <c r="BT251" s="49" t="s">
        <v>4766</v>
      </c>
      <c r="BU251" t="s">
        <v>3631</v>
      </c>
      <c r="BV251" t="s">
        <v>3632</v>
      </c>
      <c r="BW251" t="s">
        <v>3633</v>
      </c>
      <c r="BX251" t="s">
        <v>3634</v>
      </c>
      <c r="BY251" s="44" t="s">
        <v>48</v>
      </c>
      <c r="BZ251" t="s">
        <v>1021</v>
      </c>
      <c r="CA251" t="s">
        <v>3889</v>
      </c>
      <c r="CB251" s="44" t="s">
        <v>3889</v>
      </c>
      <c r="CC251" t="s">
        <v>3779</v>
      </c>
      <c r="CD251" t="s">
        <v>3889</v>
      </c>
      <c r="CE251" t="s">
        <v>3890</v>
      </c>
      <c r="CF251" t="s">
        <v>3630</v>
      </c>
      <c r="CG251"/>
      <c r="CH251" t="str">
        <f>H251</f>
        <v>Спасский С.А., Шнитников В.Н.</v>
      </c>
      <c r="CI251">
        <f t="shared" si="44"/>
        <v>1937</v>
      </c>
      <c r="CJ251"/>
    </row>
    <row r="252" spans="1:88" s="6" customFormat="1" x14ac:dyDescent="0.45">
      <c r="A252" s="5">
        <v>45777.565023148149</v>
      </c>
      <c r="B252" s="6">
        <v>412819044</v>
      </c>
      <c r="C252" s="6" t="s">
        <v>4897</v>
      </c>
      <c r="D252" s="6">
        <v>1</v>
      </c>
      <c r="E252" s="4" t="s">
        <v>51</v>
      </c>
      <c r="G252" s="6">
        <v>2590</v>
      </c>
      <c r="H252" s="44" t="s">
        <v>951</v>
      </c>
      <c r="I252" s="6">
        <v>1937</v>
      </c>
      <c r="J252" s="6" t="s">
        <v>952</v>
      </c>
      <c r="K252" s="6" t="s">
        <v>953</v>
      </c>
      <c r="L252" s="6" t="s">
        <v>954</v>
      </c>
      <c r="M252" s="6" t="s">
        <v>267</v>
      </c>
      <c r="P252" s="6" t="s">
        <v>947</v>
      </c>
      <c r="Q252" t="str">
        <f t="shared" si="45"/>
        <v>Алма-Ата и окрестности</v>
      </c>
      <c r="R252" s="84">
        <v>43.289437</v>
      </c>
      <c r="S252" s="84">
        <v>76.994337999999999</v>
      </c>
      <c r="T252" s="6" t="s">
        <v>765</v>
      </c>
      <c r="U252" s="6" t="s">
        <v>766</v>
      </c>
      <c r="V252" s="6" t="s">
        <v>106</v>
      </c>
      <c r="X252" s="6">
        <v>6000</v>
      </c>
      <c r="Y252" s="6">
        <v>1919</v>
      </c>
      <c r="Z252" s="6">
        <v>7</v>
      </c>
      <c r="AA252" s="6">
        <v>30</v>
      </c>
      <c r="AB252" s="6">
        <v>1919</v>
      </c>
      <c r="AC252" s="6">
        <v>8</v>
      </c>
      <c r="AD252" s="6">
        <v>2</v>
      </c>
      <c r="AF252" s="6" t="s">
        <v>948</v>
      </c>
      <c r="AH252" s="6" t="s">
        <v>48</v>
      </c>
      <c r="AI252" s="6" t="s">
        <v>1021</v>
      </c>
      <c r="AJ252" s="6" t="s">
        <v>304</v>
      </c>
      <c r="AK252" s="6" t="b">
        <v>1</v>
      </c>
      <c r="AL252" s="6" t="b">
        <v>0</v>
      </c>
      <c r="AO252" s="49" t="s">
        <v>4952</v>
      </c>
      <c r="AP252" s="73"/>
      <c r="AQ252" s="49" t="s">
        <v>4951</v>
      </c>
      <c r="AR252" s="76" t="s">
        <v>5011</v>
      </c>
      <c r="AS252" s="73" t="s">
        <v>5012</v>
      </c>
      <c r="AT252" s="73">
        <f t="shared" si="46"/>
        <v>1</v>
      </c>
      <c r="AU252" s="112" t="s">
        <v>5383</v>
      </c>
      <c r="AV252" s="44" t="s">
        <v>5380</v>
      </c>
      <c r="AW252" t="s">
        <v>5014</v>
      </c>
      <c r="AX252" s="73"/>
      <c r="AY252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2" s="49" t="s">
        <v>4903</v>
      </c>
      <c r="BA252" s="58" t="str">
        <f>Y252&amp;"-"&amp;IF(Z252&lt;10,"0"&amp;Z252,Z252)&amp;"-"&amp;IF(AA252&lt;10,"0"&amp;AA252,AA252)&amp;"/"&amp;IF(AC252&lt;10,"0"&amp;AC252,AC252)&amp;"-"&amp;IF(AD252&lt;10,"0"&amp;AD252,AD252)</f>
        <v>1919-07-30/08-02</v>
      </c>
      <c r="BB252" s="44" t="str">
        <f>Y252&amp;IF(Z252&lt;&gt;0,"-"&amp;Z252,"")&amp;IF(AA252&lt;&gt;0,"-"&amp;AA252,"")&amp;IF(AB252&lt;&gt;0,"/"&amp;AB252,"")&amp;IF(AC252&lt;&gt;0,"-"&amp;AC252,"")&amp;IF(AD252&lt;&gt;0,"-"&amp;AD252,"")</f>
        <v>1919-7-30/1919-8-2</v>
      </c>
      <c r="BC252" s="44"/>
      <c r="BD252" s="44"/>
      <c r="BE252" s="44"/>
      <c r="BF252" s="49" t="s">
        <v>4882</v>
      </c>
      <c r="BG252" t="s">
        <v>4893</v>
      </c>
      <c r="BH252" s="40" t="s">
        <v>5050</v>
      </c>
      <c r="BI252" t="s">
        <v>39</v>
      </c>
      <c r="BJ252" t="str">
        <f t="shared" si="67"/>
        <v>Алма-Ата и окрестности</v>
      </c>
      <c r="BK252" t="str">
        <f>T252&amp;" N; "&amp;U252&amp;" E"</f>
        <v>43.289437 N; 76.994338 E</v>
      </c>
      <c r="BL252" t="s">
        <v>765</v>
      </c>
      <c r="BM252" s="85" t="s">
        <v>766</v>
      </c>
      <c r="BN252" t="s">
        <v>4895</v>
      </c>
      <c r="BO252">
        <f t="shared" si="66"/>
        <v>6000</v>
      </c>
      <c r="BP252" t="str">
        <f>IF(V252="original",H252,IF(V252="volunteer",C252,"Nekhaeva A.A."))</f>
        <v>Kim L.V.</v>
      </c>
      <c r="BQ252" t="str">
        <f>IF(V252="original",I252,IF(V252="volunteer",YEAR(A252)&amp;"-"&amp;IF(MONTH(A252)&lt;10,"0"&amp;MONTH(A252),MONTH(A252))&amp;"-"&amp;IF(DAY(A252)&lt;10,"0"&amp;DAY(A252),DAY(A252)),"__2025-05-15"))</f>
        <v>2025-04-30</v>
      </c>
      <c r="BR252"/>
      <c r="BS252"/>
      <c r="BT252" s="49" t="s">
        <v>4766</v>
      </c>
      <c r="BU252" t="s">
        <v>3631</v>
      </c>
      <c r="BV252" t="s">
        <v>3632</v>
      </c>
      <c r="BW252" t="s">
        <v>3633</v>
      </c>
      <c r="BX252" t="s">
        <v>3634</v>
      </c>
      <c r="BY252" s="44" t="s">
        <v>48</v>
      </c>
      <c r="BZ252" t="s">
        <v>1021</v>
      </c>
      <c r="CA252" t="s">
        <v>3889</v>
      </c>
      <c r="CB252" s="44" t="s">
        <v>3889</v>
      </c>
      <c r="CC252" t="s">
        <v>3779</v>
      </c>
      <c r="CD252" t="s">
        <v>3889</v>
      </c>
      <c r="CE252" t="s">
        <v>3890</v>
      </c>
      <c r="CF252" t="s">
        <v>3630</v>
      </c>
      <c r="CG252"/>
      <c r="CH252" t="str">
        <f>H252</f>
        <v>Спасский С.А., Шнитников В.Н.</v>
      </c>
      <c r="CI252">
        <f t="shared" si="44"/>
        <v>1937</v>
      </c>
      <c r="CJ252"/>
    </row>
    <row r="253" spans="1:88" s="6" customFormat="1" x14ac:dyDescent="0.45">
      <c r="A253" s="5">
        <v>45777.564618055563</v>
      </c>
      <c r="B253" s="6">
        <v>412819044</v>
      </c>
      <c r="C253" s="6" t="s">
        <v>4897</v>
      </c>
      <c r="D253" s="6">
        <v>1</v>
      </c>
      <c r="E253" s="4" t="s">
        <v>65</v>
      </c>
      <c r="F253" s="6" t="s">
        <v>992</v>
      </c>
      <c r="G253" s="6">
        <v>2590</v>
      </c>
      <c r="H253" s="44" t="s">
        <v>951</v>
      </c>
      <c r="I253" s="6">
        <v>1937</v>
      </c>
      <c r="J253" s="6" t="s">
        <v>952</v>
      </c>
      <c r="K253" s="6" t="s">
        <v>953</v>
      </c>
      <c r="L253" s="6" t="s">
        <v>954</v>
      </c>
      <c r="M253" s="6" t="s">
        <v>267</v>
      </c>
      <c r="P253" s="6" t="s">
        <v>947</v>
      </c>
      <c r="Q253" t="str">
        <f t="shared" si="45"/>
        <v>Алма-Ата и окрестности</v>
      </c>
      <c r="R253" s="84">
        <v>43.289437</v>
      </c>
      <c r="S253" s="84">
        <v>76.994337999999999</v>
      </c>
      <c r="T253" s="6" t="s">
        <v>765</v>
      </c>
      <c r="U253" s="6" t="s">
        <v>766</v>
      </c>
      <c r="V253" s="6" t="s">
        <v>106</v>
      </c>
      <c r="X253" s="6">
        <v>6000</v>
      </c>
      <c r="Y253" s="6">
        <v>1937</v>
      </c>
      <c r="Z253" s="6">
        <v>7</v>
      </c>
      <c r="AA253" s="6">
        <v>23</v>
      </c>
      <c r="AF253" s="6" t="s">
        <v>948</v>
      </c>
      <c r="AG253" s="67" t="s">
        <v>949</v>
      </c>
      <c r="AH253" s="6" t="s">
        <v>48</v>
      </c>
      <c r="AI253" s="6" t="s">
        <v>1021</v>
      </c>
      <c r="AJ253" s="6" t="s">
        <v>304</v>
      </c>
      <c r="AK253" s="6" t="b">
        <v>1</v>
      </c>
      <c r="AL253" s="6" t="b">
        <v>0</v>
      </c>
      <c r="AO253" s="49" t="s">
        <v>4952</v>
      </c>
      <c r="AP253" s="73"/>
      <c r="AQ253" s="49" t="s">
        <v>4951</v>
      </c>
      <c r="AR253" s="76" t="s">
        <v>5011</v>
      </c>
      <c r="AS253" s="73" t="s">
        <v>5012</v>
      </c>
      <c r="AT253" s="73">
        <f t="shared" si="46"/>
        <v>1</v>
      </c>
      <c r="AU253" s="112" t="s">
        <v>5384</v>
      </c>
      <c r="AV253" s="44" t="s">
        <v>5380</v>
      </c>
      <c r="AW253" t="s">
        <v>5014</v>
      </c>
      <c r="AX253" s="112" t="s">
        <v>5351</v>
      </c>
      <c r="AY253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3" s="49" t="s">
        <v>4903</v>
      </c>
      <c r="BA253" s="58" t="str">
        <f>Y253&amp;"-"&amp;IF(Z253&lt;10,"0"&amp;Z253,Z253)&amp;"-"&amp;IF(AA253&lt;10,"0"&amp;AA253,AA253)</f>
        <v>1937-07-23</v>
      </c>
      <c r="BB253" s="44" t="str">
        <f>Y253&amp;IF(Z253&lt;&gt;0,"-"&amp;Z253,"")&amp;IF(AA253&lt;&gt;0,"-"&amp;AA253,"")&amp;IF(AB253&lt;&gt;0,"/"&amp;AB253,"")&amp;IF(AC253&lt;&gt;0,"-"&amp;AC253,"")&amp;IF(AD253&lt;&gt;0,"-"&amp;AD253,"")</f>
        <v>1937-7-23</v>
      </c>
      <c r="BC253" s="44"/>
      <c r="BD253" s="44"/>
      <c r="BE253" s="44" t="s">
        <v>4943</v>
      </c>
      <c r="BF253" s="49" t="s">
        <v>4882</v>
      </c>
      <c r="BG253" t="s">
        <v>4893</v>
      </c>
      <c r="BH253" s="40" t="s">
        <v>5050</v>
      </c>
      <c r="BI253" t="s">
        <v>39</v>
      </c>
      <c r="BJ253" t="str">
        <f t="shared" si="67"/>
        <v>Алма-Ата и окрестности</v>
      </c>
      <c r="BK253" t="str">
        <f>T253&amp;" N; "&amp;U253&amp;" E"</f>
        <v>43.289437 N; 76.994338 E</v>
      </c>
      <c r="BL253" t="s">
        <v>765</v>
      </c>
      <c r="BM253" s="85" t="s">
        <v>766</v>
      </c>
      <c r="BN253" t="s">
        <v>4895</v>
      </c>
      <c r="BO253">
        <f t="shared" si="66"/>
        <v>6000</v>
      </c>
      <c r="BP253" t="str">
        <f>IF(V253="original",H253,IF(V253="volunteer",C253,"Nekhaeva A.A."))</f>
        <v>Kim L.V.</v>
      </c>
      <c r="BQ253" t="str">
        <f>IF(V253="original",I253,IF(V253="volunteer",YEAR(A253)&amp;"-"&amp;IF(MONTH(A253)&lt;10,"0"&amp;MONTH(A253),MONTH(A253))&amp;"-"&amp;IF(DAY(A253)&lt;10,"0"&amp;DAY(A253),DAY(A253)),"__2025-05-15"))</f>
        <v>2025-04-30</v>
      </c>
      <c r="BR253"/>
      <c r="BS253"/>
      <c r="BT253" s="49" t="s">
        <v>4766</v>
      </c>
      <c r="BU253" t="s">
        <v>3631</v>
      </c>
      <c r="BV253" t="s">
        <v>3632</v>
      </c>
      <c r="BW253" t="s">
        <v>3633</v>
      </c>
      <c r="BX253" t="s">
        <v>3634</v>
      </c>
      <c r="BY253" s="44" t="s">
        <v>48</v>
      </c>
      <c r="BZ253" t="s">
        <v>1021</v>
      </c>
      <c r="CA253" t="s">
        <v>3889</v>
      </c>
      <c r="CB253" s="44" t="s">
        <v>3889</v>
      </c>
      <c r="CC253" t="s">
        <v>3779</v>
      </c>
      <c r="CD253" t="s">
        <v>3889</v>
      </c>
      <c r="CE253" t="s">
        <v>3890</v>
      </c>
      <c r="CF253" t="s">
        <v>3630</v>
      </c>
      <c r="CG253"/>
      <c r="CH253" t="str">
        <f>H253</f>
        <v>Спасский С.А., Шнитников В.Н.</v>
      </c>
      <c r="CI253">
        <f t="shared" si="44"/>
        <v>1937</v>
      </c>
      <c r="CJ253"/>
    </row>
    <row r="254" spans="1:88" s="6" customFormat="1" x14ac:dyDescent="0.45">
      <c r="A254" s="5">
        <v>45777.564155092587</v>
      </c>
      <c r="B254" s="6">
        <v>412819044</v>
      </c>
      <c r="C254" s="6" t="s">
        <v>4897</v>
      </c>
      <c r="D254" s="6">
        <v>2</v>
      </c>
      <c r="E254" s="4" t="s">
        <v>247</v>
      </c>
      <c r="G254" s="6">
        <v>2590</v>
      </c>
      <c r="H254" s="44" t="s">
        <v>951</v>
      </c>
      <c r="I254" s="6">
        <v>1937</v>
      </c>
      <c r="J254" s="6" t="s">
        <v>952</v>
      </c>
      <c r="K254" s="6" t="s">
        <v>953</v>
      </c>
      <c r="L254" s="6" t="s">
        <v>954</v>
      </c>
      <c r="M254" s="6" t="s">
        <v>267</v>
      </c>
      <c r="P254" s="6" t="s">
        <v>947</v>
      </c>
      <c r="Q254" t="str">
        <f t="shared" si="45"/>
        <v>Алма-Ата и окрестности</v>
      </c>
      <c r="R254" s="84">
        <v>43.289437</v>
      </c>
      <c r="S254" s="84">
        <v>76.994337999999999</v>
      </c>
      <c r="T254" s="6" t="s">
        <v>765</v>
      </c>
      <c r="U254" s="6" t="s">
        <v>766</v>
      </c>
      <c r="V254" s="6" t="s">
        <v>106</v>
      </c>
      <c r="X254" s="6">
        <v>6000</v>
      </c>
      <c r="Y254" s="6">
        <v>1920</v>
      </c>
      <c r="Z254" s="6">
        <v>7</v>
      </c>
      <c r="AF254" s="6" t="s">
        <v>948</v>
      </c>
      <c r="AG254" s="67" t="s">
        <v>990</v>
      </c>
      <c r="AH254" s="6" t="s">
        <v>48</v>
      </c>
      <c r="AI254" s="6" t="s">
        <v>1021</v>
      </c>
      <c r="AJ254" s="6" t="s">
        <v>304</v>
      </c>
      <c r="AK254" s="6" t="b">
        <v>1</v>
      </c>
      <c r="AL254" s="6" t="b">
        <v>0</v>
      </c>
      <c r="AO254" s="49" t="s">
        <v>4952</v>
      </c>
      <c r="AP254" s="73"/>
      <c r="AQ254" s="49" t="s">
        <v>4951</v>
      </c>
      <c r="AR254" s="76" t="s">
        <v>5011</v>
      </c>
      <c r="AS254" s="73" t="s">
        <v>5012</v>
      </c>
      <c r="AT254" s="73">
        <f t="shared" si="46"/>
        <v>2</v>
      </c>
      <c r="AU254" s="112" t="s">
        <v>5384</v>
      </c>
      <c r="AV254" s="44" t="s">
        <v>5380</v>
      </c>
      <c r="AW254" t="s">
        <v>5014</v>
      </c>
      <c r="AX254" s="73"/>
      <c r="AY254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4" s="49" t="s">
        <v>4903</v>
      </c>
      <c r="BA254" s="44" t="str">
        <f>Y254&amp;"-"&amp;IF(Z254&lt;10,"0"&amp;Z254,Z254)</f>
        <v>1920-07</v>
      </c>
      <c r="BB254" s="44" t="str">
        <f>Y254&amp;IF(Z254&lt;&gt;0,"-"&amp;Z254,"")&amp;IF(AA254&lt;&gt;0,"-"&amp;AA254,"")&amp;IF(AB254&lt;&gt;0,"/"&amp;AB254,"")&amp;IF(AC254&lt;&gt;0,"-"&amp;AC254,"")&amp;IF(AD254&lt;&gt;0,"-"&amp;AD254,"")</f>
        <v>1920-7</v>
      </c>
      <c r="BC254" s="44"/>
      <c r="BD254" s="44"/>
      <c r="BE254" s="44" t="s">
        <v>4948</v>
      </c>
      <c r="BF254" s="49" t="s">
        <v>4882</v>
      </c>
      <c r="BG254" t="s">
        <v>4893</v>
      </c>
      <c r="BH254" s="40" t="s">
        <v>5050</v>
      </c>
      <c r="BI254" t="s">
        <v>39</v>
      </c>
      <c r="BJ254" t="str">
        <f t="shared" si="67"/>
        <v>Алма-Ата и окрестности</v>
      </c>
      <c r="BK254" t="str">
        <f>T254&amp;" N; "&amp;U254&amp;" E"</f>
        <v>43.289437 N; 76.994338 E</v>
      </c>
      <c r="BL254" t="s">
        <v>765</v>
      </c>
      <c r="BM254" s="85" t="s">
        <v>766</v>
      </c>
      <c r="BN254" t="s">
        <v>4895</v>
      </c>
      <c r="BO254">
        <f t="shared" si="66"/>
        <v>6000</v>
      </c>
      <c r="BP254" t="str">
        <f>IF(V254="original",H254,IF(V254="volunteer",C254,"Nekhaeva A.A."))</f>
        <v>Kim L.V.</v>
      </c>
      <c r="BQ254" t="str">
        <f>IF(V254="original",I254,IF(V254="volunteer",YEAR(A254)&amp;"-"&amp;IF(MONTH(A254)&lt;10,"0"&amp;MONTH(A254),MONTH(A254))&amp;"-"&amp;IF(DAY(A254)&lt;10,"0"&amp;DAY(A254),DAY(A254)),"__2025-05-15"))</f>
        <v>2025-04-30</v>
      </c>
      <c r="BR254"/>
      <c r="BS254"/>
      <c r="BT254" s="49" t="s">
        <v>4766</v>
      </c>
      <c r="BU254" t="s">
        <v>3631</v>
      </c>
      <c r="BV254" t="s">
        <v>3632</v>
      </c>
      <c r="BW254" t="s">
        <v>3633</v>
      </c>
      <c r="BX254" t="s">
        <v>3634</v>
      </c>
      <c r="BY254" s="44" t="s">
        <v>48</v>
      </c>
      <c r="BZ254" t="s">
        <v>1021</v>
      </c>
      <c r="CA254" t="s">
        <v>3889</v>
      </c>
      <c r="CB254" s="44" t="s">
        <v>3889</v>
      </c>
      <c r="CC254" t="s">
        <v>3779</v>
      </c>
      <c r="CD254" t="s">
        <v>3889</v>
      </c>
      <c r="CE254" t="s">
        <v>3890</v>
      </c>
      <c r="CF254" t="s">
        <v>3630</v>
      </c>
      <c r="CG254"/>
      <c r="CH254" t="str">
        <f>H254</f>
        <v>Спасский С.А., Шнитников В.Н.</v>
      </c>
      <c r="CI254">
        <f t="shared" si="44"/>
        <v>1937</v>
      </c>
      <c r="CJ254"/>
    </row>
    <row r="255" spans="1:88" s="6" customFormat="1" x14ac:dyDescent="0.45">
      <c r="A255" s="5">
        <v>45777.563738425917</v>
      </c>
      <c r="B255" s="6">
        <v>412819044</v>
      </c>
      <c r="C255" s="6" t="s">
        <v>4897</v>
      </c>
      <c r="D255" s="6">
        <v>1</v>
      </c>
      <c r="E255" s="4" t="s">
        <v>65</v>
      </c>
      <c r="F255" s="6" t="s">
        <v>992</v>
      </c>
      <c r="G255" s="6">
        <v>2590</v>
      </c>
      <c r="H255" s="44" t="s">
        <v>951</v>
      </c>
      <c r="I255" s="6">
        <v>1937</v>
      </c>
      <c r="J255" s="6" t="s">
        <v>952</v>
      </c>
      <c r="K255" s="6" t="s">
        <v>953</v>
      </c>
      <c r="L255" s="6" t="s">
        <v>954</v>
      </c>
      <c r="M255" s="6" t="s">
        <v>267</v>
      </c>
      <c r="P255" s="6" t="s">
        <v>947</v>
      </c>
      <c r="Q255" t="str">
        <f t="shared" si="45"/>
        <v>Алма-Ата и окрестности</v>
      </c>
      <c r="R255" s="84">
        <v>43.289437</v>
      </c>
      <c r="S255" s="84">
        <v>76.994337999999999</v>
      </c>
      <c r="T255" s="6" t="s">
        <v>765</v>
      </c>
      <c r="U255" s="6" t="s">
        <v>766</v>
      </c>
      <c r="V255" s="6" t="s">
        <v>106</v>
      </c>
      <c r="X255" s="6">
        <v>6000</v>
      </c>
      <c r="Y255" s="6">
        <v>1937</v>
      </c>
      <c r="Z255" s="6">
        <v>6</v>
      </c>
      <c r="AA255" s="6">
        <v>16</v>
      </c>
      <c r="AF255" s="6" t="s">
        <v>948</v>
      </c>
      <c r="AG255" s="67" t="s">
        <v>949</v>
      </c>
      <c r="AH255" s="6" t="s">
        <v>48</v>
      </c>
      <c r="AI255" s="6" t="s">
        <v>1021</v>
      </c>
      <c r="AJ255" s="6" t="s">
        <v>304</v>
      </c>
      <c r="AK255" s="6" t="b">
        <v>1</v>
      </c>
      <c r="AL255" s="6" t="b">
        <v>0</v>
      </c>
      <c r="AO255" s="49" t="s">
        <v>4952</v>
      </c>
      <c r="AP255" s="73"/>
      <c r="AQ255" s="49" t="s">
        <v>4951</v>
      </c>
      <c r="AR255" s="76" t="s">
        <v>5011</v>
      </c>
      <c r="AS255" s="73" t="s">
        <v>5012</v>
      </c>
      <c r="AT255" s="73">
        <f t="shared" si="46"/>
        <v>1</v>
      </c>
      <c r="AU255" s="112" t="s">
        <v>5384</v>
      </c>
      <c r="AV255" s="44" t="s">
        <v>5380</v>
      </c>
      <c r="AW255" t="s">
        <v>5014</v>
      </c>
      <c r="AX255" s="112" t="s">
        <v>5351</v>
      </c>
      <c r="AY255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5" s="49" t="s">
        <v>4903</v>
      </c>
      <c r="BA255" s="58" t="str">
        <f>Y255&amp;"-"&amp;IF(Z255&lt;10,"0"&amp;Z255,Z255)&amp;"-"&amp;IF(AA255&lt;10,"0"&amp;AA255,AA255)</f>
        <v>1937-06-16</v>
      </c>
      <c r="BB255" s="44" t="str">
        <f>Y255&amp;IF(Z255&lt;&gt;0,"-"&amp;Z255,"")&amp;IF(AA255&lt;&gt;0,"-"&amp;AA255,"")&amp;IF(AB255&lt;&gt;0,"/"&amp;AB255,"")&amp;IF(AC255&lt;&gt;0,"-"&amp;AC255,"")&amp;IF(AD255&lt;&gt;0,"-"&amp;AD255,"")</f>
        <v>1937-6-16</v>
      </c>
      <c r="BC255" s="44"/>
      <c r="BD255" s="44"/>
      <c r="BE255" s="44" t="s">
        <v>4943</v>
      </c>
      <c r="BF255" s="49" t="s">
        <v>4882</v>
      </c>
      <c r="BG255" t="s">
        <v>4893</v>
      </c>
      <c r="BH255" s="40" t="s">
        <v>5050</v>
      </c>
      <c r="BI255" t="s">
        <v>39</v>
      </c>
      <c r="BJ255" t="str">
        <f t="shared" si="67"/>
        <v>Алма-Ата и окрестности</v>
      </c>
      <c r="BK255" t="str">
        <f>T255&amp;" N; "&amp;U255&amp;" E"</f>
        <v>43.289437 N; 76.994338 E</v>
      </c>
      <c r="BL255" t="s">
        <v>765</v>
      </c>
      <c r="BM255" s="85" t="s">
        <v>766</v>
      </c>
      <c r="BN255" t="s">
        <v>4895</v>
      </c>
      <c r="BO255">
        <f t="shared" si="66"/>
        <v>6000</v>
      </c>
      <c r="BP255" t="str">
        <f>IF(V255="original",H255,IF(V255="volunteer",C255,"Nekhaeva A.A."))</f>
        <v>Kim L.V.</v>
      </c>
      <c r="BQ255" t="str">
        <f>IF(V255="original",I255,IF(V255="volunteer",YEAR(A255)&amp;"-"&amp;IF(MONTH(A255)&lt;10,"0"&amp;MONTH(A255),MONTH(A255))&amp;"-"&amp;IF(DAY(A255)&lt;10,"0"&amp;DAY(A255),DAY(A255)),"__2025-05-15"))</f>
        <v>2025-04-30</v>
      </c>
      <c r="BR255"/>
      <c r="BS255"/>
      <c r="BT255" s="49" t="s">
        <v>4766</v>
      </c>
      <c r="BU255" t="s">
        <v>3631</v>
      </c>
      <c r="BV255" t="s">
        <v>3632</v>
      </c>
      <c r="BW255" t="s">
        <v>3633</v>
      </c>
      <c r="BX255" t="s">
        <v>3634</v>
      </c>
      <c r="BY255" s="44" t="s">
        <v>48</v>
      </c>
      <c r="BZ255" t="s">
        <v>1021</v>
      </c>
      <c r="CA255" t="s">
        <v>3889</v>
      </c>
      <c r="CB255" s="44" t="s">
        <v>3889</v>
      </c>
      <c r="CC255" t="s">
        <v>3779</v>
      </c>
      <c r="CD255" t="s">
        <v>3889</v>
      </c>
      <c r="CE255" t="s">
        <v>3890</v>
      </c>
      <c r="CF255" t="s">
        <v>3630</v>
      </c>
      <c r="CG255"/>
      <c r="CH255" t="str">
        <f>H255</f>
        <v>Спасский С.А., Шнитников В.Н.</v>
      </c>
      <c r="CI255">
        <f t="shared" si="44"/>
        <v>1937</v>
      </c>
      <c r="CJ255"/>
    </row>
    <row r="256" spans="1:88" s="6" customFormat="1" x14ac:dyDescent="0.45">
      <c r="A256" s="5">
        <v>45777.563298611123</v>
      </c>
      <c r="B256" s="6">
        <v>412819044</v>
      </c>
      <c r="C256" s="6" t="s">
        <v>4897</v>
      </c>
      <c r="D256" s="6">
        <v>1</v>
      </c>
      <c r="E256" s="4" t="s">
        <v>51</v>
      </c>
      <c r="G256" s="6">
        <v>2590</v>
      </c>
      <c r="H256" s="44" t="s">
        <v>951</v>
      </c>
      <c r="I256" s="6">
        <v>1937</v>
      </c>
      <c r="J256" s="6" t="s">
        <v>952</v>
      </c>
      <c r="K256" s="6" t="s">
        <v>953</v>
      </c>
      <c r="L256" s="6" t="s">
        <v>954</v>
      </c>
      <c r="M256" s="6" t="s">
        <v>267</v>
      </c>
      <c r="P256" s="6" t="s">
        <v>947</v>
      </c>
      <c r="Q256" t="str">
        <f t="shared" si="45"/>
        <v>Алма-Ата и окрестности</v>
      </c>
      <c r="R256" s="84">
        <v>43.289437</v>
      </c>
      <c r="S256" s="84">
        <v>76.994337999999999</v>
      </c>
      <c r="T256" s="6" t="s">
        <v>765</v>
      </c>
      <c r="U256" s="6" t="s">
        <v>766</v>
      </c>
      <c r="V256" s="6" t="s">
        <v>106</v>
      </c>
      <c r="X256" s="6">
        <v>6000</v>
      </c>
      <c r="Y256" s="6">
        <v>1920</v>
      </c>
      <c r="Z256" s="6">
        <v>6</v>
      </c>
      <c r="AF256" s="6" t="s">
        <v>948</v>
      </c>
      <c r="AH256" s="6" t="s">
        <v>48</v>
      </c>
      <c r="AI256" s="6" t="s">
        <v>1021</v>
      </c>
      <c r="AJ256" s="6" t="s">
        <v>304</v>
      </c>
      <c r="AK256" s="6" t="b">
        <v>1</v>
      </c>
      <c r="AL256" s="6" t="b">
        <v>0</v>
      </c>
      <c r="AO256" s="49" t="s">
        <v>4952</v>
      </c>
      <c r="AP256" s="73"/>
      <c r="AQ256" s="49" t="s">
        <v>4951</v>
      </c>
      <c r="AR256" s="76" t="s">
        <v>5011</v>
      </c>
      <c r="AS256" s="73" t="s">
        <v>5012</v>
      </c>
      <c r="AT256" s="73">
        <f t="shared" si="46"/>
        <v>1</v>
      </c>
      <c r="AU256" s="112" t="s">
        <v>5383</v>
      </c>
      <c r="AV256" s="44" t="s">
        <v>5380</v>
      </c>
      <c r="AW256" t="s">
        <v>5014</v>
      </c>
      <c r="AX256" s="73"/>
      <c r="AY256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6" s="49" t="s">
        <v>4903</v>
      </c>
      <c r="BA256" s="44" t="str">
        <f>Y256&amp;"-"&amp;IF(Z256&lt;10,"0"&amp;Z256,Z256)</f>
        <v>1920-06</v>
      </c>
      <c r="BB256" s="44" t="str">
        <f>Y256&amp;IF(Z256&lt;&gt;0,"-"&amp;Z256,"")&amp;IF(AA256&lt;&gt;0,"-"&amp;AA256,"")&amp;IF(AB256&lt;&gt;0,"/"&amp;AB256,"")&amp;IF(AC256&lt;&gt;0,"-"&amp;AC256,"")&amp;IF(AD256&lt;&gt;0,"-"&amp;AD256,"")</f>
        <v>1920-6</v>
      </c>
      <c r="BC256" s="44"/>
      <c r="BD256" s="44"/>
      <c r="BE256" s="44"/>
      <c r="BF256" s="49" t="s">
        <v>4882</v>
      </c>
      <c r="BG256" t="s">
        <v>4893</v>
      </c>
      <c r="BH256" s="40" t="s">
        <v>5050</v>
      </c>
      <c r="BI256" t="s">
        <v>39</v>
      </c>
      <c r="BJ256" t="str">
        <f t="shared" si="67"/>
        <v>Алма-Ата и окрестности</v>
      </c>
      <c r="BK256" t="str">
        <f>T256&amp;" N; "&amp;U256&amp;" E"</f>
        <v>43.289437 N; 76.994338 E</v>
      </c>
      <c r="BL256" t="s">
        <v>765</v>
      </c>
      <c r="BM256" s="85" t="s">
        <v>766</v>
      </c>
      <c r="BN256" t="s">
        <v>4895</v>
      </c>
      <c r="BO256">
        <f t="shared" si="66"/>
        <v>6000</v>
      </c>
      <c r="BP256" t="str">
        <f>IF(V256="original",H256,IF(V256="volunteer",C256,"Nekhaeva A.A."))</f>
        <v>Kim L.V.</v>
      </c>
      <c r="BQ256" t="str">
        <f>IF(V256="original",I256,IF(V256="volunteer",YEAR(A256)&amp;"-"&amp;IF(MONTH(A256)&lt;10,"0"&amp;MONTH(A256),MONTH(A256))&amp;"-"&amp;IF(DAY(A256)&lt;10,"0"&amp;DAY(A256),DAY(A256)),"__2025-05-15"))</f>
        <v>2025-04-30</v>
      </c>
      <c r="BR256"/>
      <c r="BS256"/>
      <c r="BT256" s="49" t="s">
        <v>4766</v>
      </c>
      <c r="BU256" t="s">
        <v>3631</v>
      </c>
      <c r="BV256" t="s">
        <v>3632</v>
      </c>
      <c r="BW256" t="s">
        <v>3633</v>
      </c>
      <c r="BX256" t="s">
        <v>3634</v>
      </c>
      <c r="BY256" s="44" t="s">
        <v>48</v>
      </c>
      <c r="BZ256" t="s">
        <v>1021</v>
      </c>
      <c r="CA256" t="s">
        <v>3889</v>
      </c>
      <c r="CB256" s="44" t="s">
        <v>3889</v>
      </c>
      <c r="CC256" t="s">
        <v>3779</v>
      </c>
      <c r="CD256" t="s">
        <v>3889</v>
      </c>
      <c r="CE256" t="s">
        <v>3890</v>
      </c>
      <c r="CF256" t="s">
        <v>3630</v>
      </c>
      <c r="CG256"/>
      <c r="CH256" t="str">
        <f>H256</f>
        <v>Спасский С.А., Шнитников В.Н.</v>
      </c>
      <c r="CI256">
        <f t="shared" si="44"/>
        <v>1937</v>
      </c>
      <c r="CJ256"/>
    </row>
    <row r="257" spans="1:88" s="6" customFormat="1" x14ac:dyDescent="0.45">
      <c r="A257" s="5">
        <v>45777.56287037037</v>
      </c>
      <c r="B257" s="6">
        <v>412819044</v>
      </c>
      <c r="C257" s="6" t="s">
        <v>4897</v>
      </c>
      <c r="D257" s="6">
        <v>1</v>
      </c>
      <c r="E257" s="4" t="s">
        <v>65</v>
      </c>
      <c r="F257" s="6" t="s">
        <v>992</v>
      </c>
      <c r="G257" s="6">
        <v>2590</v>
      </c>
      <c r="H257" s="44" t="s">
        <v>951</v>
      </c>
      <c r="I257" s="6">
        <v>1937</v>
      </c>
      <c r="J257" s="6" t="s">
        <v>952</v>
      </c>
      <c r="K257" s="6" t="s">
        <v>953</v>
      </c>
      <c r="L257" s="6" t="s">
        <v>954</v>
      </c>
      <c r="M257" s="6" t="s">
        <v>267</v>
      </c>
      <c r="P257" s="6" t="s">
        <v>947</v>
      </c>
      <c r="Q257" t="str">
        <f t="shared" si="45"/>
        <v>Алма-Ата и окрестности</v>
      </c>
      <c r="R257" s="84">
        <v>43.289437</v>
      </c>
      <c r="S257" s="84">
        <v>76.994337999999999</v>
      </c>
      <c r="T257" s="6" t="s">
        <v>765</v>
      </c>
      <c r="U257" s="6" t="s">
        <v>766</v>
      </c>
      <c r="V257" s="6" t="s">
        <v>106</v>
      </c>
      <c r="X257" s="6">
        <v>6000</v>
      </c>
      <c r="Y257" s="6">
        <v>1937</v>
      </c>
      <c r="Z257" s="6">
        <v>6</v>
      </c>
      <c r="AA257" s="6">
        <v>18</v>
      </c>
      <c r="AF257" s="6" t="s">
        <v>948</v>
      </c>
      <c r="AG257" s="67" t="s">
        <v>949</v>
      </c>
      <c r="AH257" s="6" t="s">
        <v>48</v>
      </c>
      <c r="AI257" s="6" t="s">
        <v>1021</v>
      </c>
      <c r="AJ257" s="6" t="s">
        <v>304</v>
      </c>
      <c r="AK257" s="6" t="b">
        <v>1</v>
      </c>
      <c r="AL257" s="6" t="b">
        <v>0</v>
      </c>
      <c r="AO257" s="49" t="s">
        <v>4952</v>
      </c>
      <c r="AP257" s="73"/>
      <c r="AQ257" s="49" t="s">
        <v>4951</v>
      </c>
      <c r="AR257" s="76" t="s">
        <v>5011</v>
      </c>
      <c r="AS257" s="73" t="s">
        <v>5012</v>
      </c>
      <c r="AT257" s="73">
        <f t="shared" si="46"/>
        <v>1</v>
      </c>
      <c r="AU257" s="112" t="s">
        <v>5384</v>
      </c>
      <c r="AV257" s="44" t="s">
        <v>5380</v>
      </c>
      <c r="AW257" t="s">
        <v>5014</v>
      </c>
      <c r="AX257" s="112" t="s">
        <v>5351</v>
      </c>
      <c r="AY257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7" s="49" t="s">
        <v>4903</v>
      </c>
      <c r="BA257" s="58" t="str">
        <f>Y257&amp;"-"&amp;IF(Z257&lt;10,"0"&amp;Z257,Z257)&amp;"-"&amp;IF(AA257&lt;10,"0"&amp;AA257,AA257)</f>
        <v>1937-06-18</v>
      </c>
      <c r="BB257" s="44" t="str">
        <f>Y257&amp;IF(Z257&lt;&gt;0,"-"&amp;Z257,"")&amp;IF(AA257&lt;&gt;0,"-"&amp;AA257,"")&amp;IF(AB257&lt;&gt;0,"/"&amp;AB257,"")&amp;IF(AC257&lt;&gt;0,"-"&amp;AC257,"")&amp;IF(AD257&lt;&gt;0,"-"&amp;AD257,"")</f>
        <v>1937-6-18</v>
      </c>
      <c r="BC257" s="44"/>
      <c r="BD257" s="44"/>
      <c r="BE257" s="44" t="s">
        <v>4943</v>
      </c>
      <c r="BF257" s="49" t="s">
        <v>4882</v>
      </c>
      <c r="BG257" t="s">
        <v>4893</v>
      </c>
      <c r="BH257" s="40" t="s">
        <v>5050</v>
      </c>
      <c r="BI257" t="s">
        <v>39</v>
      </c>
      <c r="BJ257" t="str">
        <f t="shared" si="67"/>
        <v>Алма-Ата и окрестности</v>
      </c>
      <c r="BK257" t="str">
        <f>T257&amp;" N; "&amp;U257&amp;" E"</f>
        <v>43.289437 N; 76.994338 E</v>
      </c>
      <c r="BL257" t="s">
        <v>765</v>
      </c>
      <c r="BM257" s="85" t="s">
        <v>766</v>
      </c>
      <c r="BN257" t="s">
        <v>4895</v>
      </c>
      <c r="BO257">
        <f t="shared" si="66"/>
        <v>6000</v>
      </c>
      <c r="BP257" t="str">
        <f>IF(V257="original",H257,IF(V257="volunteer",C257,"Nekhaeva A.A."))</f>
        <v>Kim L.V.</v>
      </c>
      <c r="BQ257" t="str">
        <f>IF(V257="original",I257,IF(V257="volunteer",YEAR(A257)&amp;"-"&amp;IF(MONTH(A257)&lt;10,"0"&amp;MONTH(A257),MONTH(A257))&amp;"-"&amp;IF(DAY(A257)&lt;10,"0"&amp;DAY(A257),DAY(A257)),"__2025-05-15"))</f>
        <v>2025-04-30</v>
      </c>
      <c r="BR257"/>
      <c r="BS257"/>
      <c r="BT257" s="49" t="s">
        <v>4766</v>
      </c>
      <c r="BU257" t="s">
        <v>3631</v>
      </c>
      <c r="BV257" t="s">
        <v>3632</v>
      </c>
      <c r="BW257" t="s">
        <v>3633</v>
      </c>
      <c r="BX257" t="s">
        <v>3634</v>
      </c>
      <c r="BY257" s="44" t="s">
        <v>48</v>
      </c>
      <c r="BZ257" t="s">
        <v>1021</v>
      </c>
      <c r="CA257" t="s">
        <v>3889</v>
      </c>
      <c r="CB257" s="44" t="s">
        <v>3889</v>
      </c>
      <c r="CC257" t="s">
        <v>3779</v>
      </c>
      <c r="CD257" t="s">
        <v>3889</v>
      </c>
      <c r="CE257" t="s">
        <v>3890</v>
      </c>
      <c r="CF257" t="s">
        <v>3630</v>
      </c>
      <c r="CG257"/>
      <c r="CH257" t="str">
        <f>H257</f>
        <v>Спасский С.А., Шнитников В.Н.</v>
      </c>
      <c r="CI257">
        <f t="shared" ref="CI257:CI318" si="70">I257</f>
        <v>1937</v>
      </c>
      <c r="CJ257"/>
    </row>
    <row r="258" spans="1:88" s="6" customFormat="1" x14ac:dyDescent="0.45">
      <c r="A258" s="5">
        <v>45777.562291666662</v>
      </c>
      <c r="B258" s="6">
        <v>412819044</v>
      </c>
      <c r="C258" s="6" t="s">
        <v>4897</v>
      </c>
      <c r="D258" s="6">
        <v>1</v>
      </c>
      <c r="E258" s="4" t="s">
        <v>51</v>
      </c>
      <c r="G258" s="6">
        <v>2590</v>
      </c>
      <c r="H258" s="44" t="s">
        <v>951</v>
      </c>
      <c r="I258" s="6">
        <v>1937</v>
      </c>
      <c r="J258" s="6" t="s">
        <v>952</v>
      </c>
      <c r="K258" s="6" t="s">
        <v>953</v>
      </c>
      <c r="L258" s="6" t="s">
        <v>954</v>
      </c>
      <c r="M258" s="6" t="s">
        <v>267</v>
      </c>
      <c r="P258" s="6" t="s">
        <v>947</v>
      </c>
      <c r="Q258" t="str">
        <f t="shared" ref="Q258:Q320" si="71">IF(LEN(P258)&gt;0,P258,"")</f>
        <v>Алма-Ата и окрестности</v>
      </c>
      <c r="R258" s="84">
        <v>43.289437</v>
      </c>
      <c r="S258" s="84">
        <v>76.994337999999999</v>
      </c>
      <c r="T258" s="6" t="s">
        <v>765</v>
      </c>
      <c r="U258" s="6" t="s">
        <v>766</v>
      </c>
      <c r="V258" s="6" t="s">
        <v>106</v>
      </c>
      <c r="X258" s="6">
        <v>6000</v>
      </c>
      <c r="Y258" s="6">
        <v>1919</v>
      </c>
      <c r="Z258" s="6">
        <v>6</v>
      </c>
      <c r="AA258" s="6">
        <v>10</v>
      </c>
      <c r="AB258" s="6">
        <v>1919</v>
      </c>
      <c r="AC258" s="6">
        <v>6</v>
      </c>
      <c r="AD258" s="6">
        <v>20</v>
      </c>
      <c r="AF258" s="6" t="s">
        <v>948</v>
      </c>
      <c r="AH258" s="6" t="s">
        <v>48</v>
      </c>
      <c r="AI258" s="6" t="s">
        <v>1021</v>
      </c>
      <c r="AJ258" s="6" t="s">
        <v>304</v>
      </c>
      <c r="AK258" s="6" t="b">
        <v>1</v>
      </c>
      <c r="AL258" s="6" t="b">
        <v>0</v>
      </c>
      <c r="AO258" s="49" t="s">
        <v>4952</v>
      </c>
      <c r="AP258" s="73"/>
      <c r="AQ258" s="49" t="s">
        <v>4951</v>
      </c>
      <c r="AR258" s="76" t="s">
        <v>5011</v>
      </c>
      <c r="AS258" s="73" t="s">
        <v>5012</v>
      </c>
      <c r="AT258" s="73">
        <f t="shared" si="46"/>
        <v>1</v>
      </c>
      <c r="AU258" s="112" t="s">
        <v>5383</v>
      </c>
      <c r="AV258" s="44" t="s">
        <v>5380</v>
      </c>
      <c r="AW258" t="s">
        <v>5014</v>
      </c>
      <c r="AX258" s="73"/>
      <c r="AY258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8" s="49" t="s">
        <v>4903</v>
      </c>
      <c r="BA258" s="58" t="str">
        <f>Y258&amp;"-"&amp;IF(Z258&lt;10,"0"&amp;Z258,Z258)&amp;"-"&amp;IF(AA258&lt;10,"0"&amp;AA258,AA258)&amp;"/"&amp;IF(AD258&lt;10,"0"&amp;AD258,AD258)</f>
        <v>1919-06-10/20</v>
      </c>
      <c r="BB258" s="44" t="str">
        <f>Y258&amp;IF(Z258&lt;&gt;0,"-"&amp;Z258,"")&amp;IF(AA258&lt;&gt;0,"-"&amp;AA258,"")&amp;IF(AB258&lt;&gt;0,"/"&amp;AB258,"")&amp;IF(AC258&lt;&gt;0,"-"&amp;AC258,"")&amp;IF(AD258&lt;&gt;0,"-"&amp;AD258,"")</f>
        <v>1919-6-10/1919-6-20</v>
      </c>
      <c r="BC258" s="44"/>
      <c r="BD258" s="44"/>
      <c r="BE258" s="44"/>
      <c r="BF258" s="49" t="s">
        <v>4882</v>
      </c>
      <c r="BG258" t="s">
        <v>4893</v>
      </c>
      <c r="BH258" s="40" t="s">
        <v>5050</v>
      </c>
      <c r="BI258" t="s">
        <v>39</v>
      </c>
      <c r="BJ258" t="str">
        <f t="shared" si="67"/>
        <v>Алма-Ата и окрестности</v>
      </c>
      <c r="BK258" t="str">
        <f>T258&amp;" N; "&amp;U258&amp;" E"</f>
        <v>43.289437 N; 76.994338 E</v>
      </c>
      <c r="BL258" t="s">
        <v>765</v>
      </c>
      <c r="BM258" s="85" t="s">
        <v>766</v>
      </c>
      <c r="BN258" t="s">
        <v>4895</v>
      </c>
      <c r="BO258">
        <f t="shared" si="66"/>
        <v>6000</v>
      </c>
      <c r="BP258" t="str">
        <f>IF(V258="original",H258,IF(V258="volunteer",C258,"Nekhaeva A.A."))</f>
        <v>Kim L.V.</v>
      </c>
      <c r="BQ258" t="str">
        <f>IF(V258="original",I258,IF(V258="volunteer",YEAR(A258)&amp;"-"&amp;IF(MONTH(A258)&lt;10,"0"&amp;MONTH(A258),MONTH(A258))&amp;"-"&amp;IF(DAY(A258)&lt;10,"0"&amp;DAY(A258),DAY(A258)),"__2025-05-15"))</f>
        <v>2025-04-30</v>
      </c>
      <c r="BR258"/>
      <c r="BS258"/>
      <c r="BT258" s="49" t="s">
        <v>4766</v>
      </c>
      <c r="BU258" t="s">
        <v>3631</v>
      </c>
      <c r="BV258" t="s">
        <v>3632</v>
      </c>
      <c r="BW258" t="s">
        <v>3633</v>
      </c>
      <c r="BX258" t="s">
        <v>3634</v>
      </c>
      <c r="BY258" s="44" t="s">
        <v>48</v>
      </c>
      <c r="BZ258" t="s">
        <v>1021</v>
      </c>
      <c r="CA258" t="s">
        <v>3889</v>
      </c>
      <c r="CB258" s="44" t="s">
        <v>3889</v>
      </c>
      <c r="CC258" t="s">
        <v>3779</v>
      </c>
      <c r="CD258" t="s">
        <v>3889</v>
      </c>
      <c r="CE258" t="s">
        <v>3890</v>
      </c>
      <c r="CF258" t="s">
        <v>3630</v>
      </c>
      <c r="CG258"/>
      <c r="CH258" t="str">
        <f>H258</f>
        <v>Спасский С.А., Шнитников В.Н.</v>
      </c>
      <c r="CI258">
        <f t="shared" si="70"/>
        <v>1937</v>
      </c>
      <c r="CJ258"/>
    </row>
    <row r="259" spans="1:88" s="6" customFormat="1" x14ac:dyDescent="0.45">
      <c r="A259" s="5">
        <v>45777.561724537038</v>
      </c>
      <c r="B259" s="6">
        <v>412819044</v>
      </c>
      <c r="C259" s="6" t="s">
        <v>4897</v>
      </c>
      <c r="D259" s="6">
        <v>2</v>
      </c>
      <c r="E259" s="4" t="s">
        <v>247</v>
      </c>
      <c r="F259" s="6" t="s">
        <v>1026</v>
      </c>
      <c r="G259" s="6">
        <v>2590</v>
      </c>
      <c r="H259" s="44" t="s">
        <v>951</v>
      </c>
      <c r="I259" s="6">
        <v>1937</v>
      </c>
      <c r="J259" s="6" t="s">
        <v>952</v>
      </c>
      <c r="K259" s="6" t="s">
        <v>953</v>
      </c>
      <c r="L259" s="6" t="s">
        <v>954</v>
      </c>
      <c r="M259" s="6" t="s">
        <v>267</v>
      </c>
      <c r="P259" s="6" t="s">
        <v>947</v>
      </c>
      <c r="Q259" t="str">
        <f t="shared" si="71"/>
        <v>Алма-Ата и окрестности</v>
      </c>
      <c r="R259" s="84">
        <v>43.289437</v>
      </c>
      <c r="S259" s="84">
        <v>76.994337999999999</v>
      </c>
      <c r="T259" s="6" t="s">
        <v>765</v>
      </c>
      <c r="U259" s="6" t="s">
        <v>766</v>
      </c>
      <c r="V259" s="6" t="s">
        <v>106</v>
      </c>
      <c r="X259" s="6">
        <v>6000</v>
      </c>
      <c r="Y259" s="6">
        <v>1937</v>
      </c>
      <c r="Z259" s="6">
        <v>6</v>
      </c>
      <c r="AA259" s="6">
        <v>10</v>
      </c>
      <c r="AB259" s="6">
        <v>1937</v>
      </c>
      <c r="AC259" s="6">
        <v>6</v>
      </c>
      <c r="AD259" s="6">
        <v>18</v>
      </c>
      <c r="AF259" s="6" t="s">
        <v>948</v>
      </c>
      <c r="AG259" s="67" t="s">
        <v>949</v>
      </c>
      <c r="AH259" s="6" t="s">
        <v>48</v>
      </c>
      <c r="AI259" s="6" t="s">
        <v>1021</v>
      </c>
      <c r="AJ259" s="6" t="s">
        <v>304</v>
      </c>
      <c r="AK259" s="6" t="b">
        <v>1</v>
      </c>
      <c r="AL259" s="6" t="b">
        <v>0</v>
      </c>
      <c r="AO259" s="49" t="s">
        <v>4952</v>
      </c>
      <c r="AP259" s="73"/>
      <c r="AQ259" s="49" t="s">
        <v>4951</v>
      </c>
      <c r="AR259" s="76" t="s">
        <v>5011</v>
      </c>
      <c r="AS259" s="73" t="s">
        <v>5012</v>
      </c>
      <c r="AT259" s="73">
        <f t="shared" si="46"/>
        <v>2</v>
      </c>
      <c r="AU259" s="112" t="s">
        <v>5384</v>
      </c>
      <c r="AV259" s="44" t="s">
        <v>5380</v>
      </c>
      <c r="AW259" t="s">
        <v>5014</v>
      </c>
      <c r="AX259" s="112" t="s">
        <v>5351</v>
      </c>
      <c r="AY259" s="73" t="str">
        <f t="shared" si="47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59" s="49" t="s">
        <v>4903</v>
      </c>
      <c r="BA259" s="58" t="str">
        <f>Y259&amp;"-"&amp;IF(Z259&lt;10,"0"&amp;Z259,Z259)&amp;"-"&amp;IF(AA259&lt;10,"0"&amp;AA259,AA259)&amp;"/"&amp;IF(AD259&lt;10,"0"&amp;AD259,AD259)</f>
        <v>1937-06-10/18</v>
      </c>
      <c r="BB259" s="44" t="str">
        <f>Y259&amp;IF(Z259&lt;&gt;0,"-"&amp;Z259,"")&amp;IF(AA259&lt;&gt;0,"-"&amp;AA259,"")&amp;IF(AB259&lt;&gt;0,"/"&amp;AB259,"")&amp;IF(AC259&lt;&gt;0,"-"&amp;AC259,"")&amp;IF(AD259&lt;&gt;0,"-"&amp;AD259,"")</f>
        <v>1937-6-10/1937-6-18</v>
      </c>
      <c r="BC259" s="44"/>
      <c r="BD259" s="44"/>
      <c r="BE259" s="44" t="s">
        <v>4943</v>
      </c>
      <c r="BF259" s="49" t="s">
        <v>4882</v>
      </c>
      <c r="BG259" t="s">
        <v>4893</v>
      </c>
      <c r="BH259" s="40" t="s">
        <v>5050</v>
      </c>
      <c r="BI259" t="s">
        <v>39</v>
      </c>
      <c r="BJ259" t="str">
        <f t="shared" si="67"/>
        <v>Алма-Ата и окрестности</v>
      </c>
      <c r="BK259" t="str">
        <f>T259&amp;" N; "&amp;U259&amp;" E"</f>
        <v>43.289437 N; 76.994338 E</v>
      </c>
      <c r="BL259" t="s">
        <v>765</v>
      </c>
      <c r="BM259" s="85" t="s">
        <v>766</v>
      </c>
      <c r="BN259" t="s">
        <v>4895</v>
      </c>
      <c r="BO259">
        <f t="shared" si="66"/>
        <v>6000</v>
      </c>
      <c r="BP259" t="str">
        <f>IF(V259="original",H259,IF(V259="volunteer",C259,"Nekhaeva A.A."))</f>
        <v>Kim L.V.</v>
      </c>
      <c r="BQ259" t="str">
        <f>IF(V259="original",I259,IF(V259="volunteer",YEAR(A259)&amp;"-"&amp;IF(MONTH(A259)&lt;10,"0"&amp;MONTH(A259),MONTH(A259))&amp;"-"&amp;IF(DAY(A259)&lt;10,"0"&amp;DAY(A259),DAY(A259)),"__2025-05-15"))</f>
        <v>2025-04-30</v>
      </c>
      <c r="BR259"/>
      <c r="BS259"/>
      <c r="BT259" s="49" t="s">
        <v>4766</v>
      </c>
      <c r="BU259" t="s">
        <v>3631</v>
      </c>
      <c r="BV259" t="s">
        <v>3632</v>
      </c>
      <c r="BW259" t="s">
        <v>3633</v>
      </c>
      <c r="BX259" t="s">
        <v>3634</v>
      </c>
      <c r="BY259" s="44" t="s">
        <v>48</v>
      </c>
      <c r="BZ259" t="s">
        <v>1021</v>
      </c>
      <c r="CA259" t="s">
        <v>3889</v>
      </c>
      <c r="CB259" s="44" t="s">
        <v>3889</v>
      </c>
      <c r="CC259" t="s">
        <v>3779</v>
      </c>
      <c r="CD259" t="s">
        <v>3889</v>
      </c>
      <c r="CE259" t="s">
        <v>3890</v>
      </c>
      <c r="CF259" t="s">
        <v>3630</v>
      </c>
      <c r="CG259"/>
      <c r="CH259" t="str">
        <f>H259</f>
        <v>Спасский С.А., Шнитников В.Н.</v>
      </c>
      <c r="CI259">
        <f t="shared" si="70"/>
        <v>1937</v>
      </c>
      <c r="CJ259"/>
    </row>
    <row r="260" spans="1:88" s="6" customFormat="1" x14ac:dyDescent="0.45">
      <c r="A260" s="5">
        <v>45777.561180555553</v>
      </c>
      <c r="B260" s="6">
        <v>412819044</v>
      </c>
      <c r="C260" s="6" t="s">
        <v>4897</v>
      </c>
      <c r="D260" s="6">
        <v>1</v>
      </c>
      <c r="E260" s="4" t="s">
        <v>65</v>
      </c>
      <c r="F260" s="6" t="s">
        <v>1027</v>
      </c>
      <c r="G260" s="6">
        <v>2590</v>
      </c>
      <c r="H260" s="44" t="s">
        <v>951</v>
      </c>
      <c r="I260" s="6">
        <v>1937</v>
      </c>
      <c r="J260" s="6" t="s">
        <v>952</v>
      </c>
      <c r="K260" s="6" t="s">
        <v>953</v>
      </c>
      <c r="L260" s="6" t="s">
        <v>954</v>
      </c>
      <c r="M260" s="6" t="s">
        <v>267</v>
      </c>
      <c r="P260" s="6" t="s">
        <v>947</v>
      </c>
      <c r="Q260" t="str">
        <f t="shared" si="71"/>
        <v>Алма-Ата и окрестности</v>
      </c>
      <c r="R260" s="84">
        <v>43.289437</v>
      </c>
      <c r="S260" s="84">
        <v>76.994337999999999</v>
      </c>
      <c r="T260" s="6" t="s">
        <v>765</v>
      </c>
      <c r="U260" s="6" t="s">
        <v>766</v>
      </c>
      <c r="V260" s="6" t="s">
        <v>106</v>
      </c>
      <c r="X260" s="6">
        <v>6000</v>
      </c>
      <c r="Y260" s="6">
        <v>1937</v>
      </c>
      <c r="Z260" s="6">
        <v>6</v>
      </c>
      <c r="AA260" s="6">
        <v>22</v>
      </c>
      <c r="AF260" s="6" t="s">
        <v>948</v>
      </c>
      <c r="AG260" s="67" t="s">
        <v>949</v>
      </c>
      <c r="AH260" s="6" t="s">
        <v>48</v>
      </c>
      <c r="AI260" s="6" t="s">
        <v>1021</v>
      </c>
      <c r="AJ260" s="6" t="s">
        <v>304</v>
      </c>
      <c r="AK260" s="6" t="b">
        <v>1</v>
      </c>
      <c r="AL260" s="6" t="b">
        <v>0</v>
      </c>
      <c r="AO260" s="49" t="s">
        <v>4952</v>
      </c>
      <c r="AP260" s="73"/>
      <c r="AQ260" s="49" t="s">
        <v>4951</v>
      </c>
      <c r="AR260" s="76" t="s">
        <v>5011</v>
      </c>
      <c r="AS260" s="73" t="s">
        <v>5012</v>
      </c>
      <c r="AT260" s="73">
        <f t="shared" ref="AT260:AT323" si="72">D260</f>
        <v>1</v>
      </c>
      <c r="AU260" s="112" t="s">
        <v>5384</v>
      </c>
      <c r="AV260" s="44" t="s">
        <v>5380</v>
      </c>
      <c r="AW260" t="s">
        <v>5014</v>
      </c>
      <c r="AX260" s="112" t="s">
        <v>5311</v>
      </c>
      <c r="AY260" s="73" t="str">
        <f t="shared" ref="AY260:AY323" si="73">H260&amp;" "&amp;I260&amp;". "&amp;J260&amp;" // "&amp;K260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0" s="49" t="s">
        <v>4903</v>
      </c>
      <c r="BA260" s="58" t="str">
        <f>Y260&amp;"-"&amp;IF(Z260&lt;10,"0"&amp;Z260,Z260)&amp;"-"&amp;IF(AA260&lt;10,"0"&amp;AA260,AA260)</f>
        <v>1937-06-22</v>
      </c>
      <c r="BB260" s="44" t="str">
        <f>Y260&amp;IF(Z260&lt;&gt;0,"-"&amp;Z260,"")&amp;IF(AA260&lt;&gt;0,"-"&amp;AA260,"")&amp;IF(AB260&lt;&gt;0,"/"&amp;AB260,"")&amp;IF(AC260&lt;&gt;0,"-"&amp;AC260,"")&amp;IF(AD260&lt;&gt;0,"-"&amp;AD260,"")</f>
        <v>1937-6-22</v>
      </c>
      <c r="BC260" s="44"/>
      <c r="BD260" s="44"/>
      <c r="BE260" s="44" t="s">
        <v>4943</v>
      </c>
      <c r="BF260" s="49" t="s">
        <v>4882</v>
      </c>
      <c r="BG260" t="s">
        <v>4893</v>
      </c>
      <c r="BH260" s="40" t="s">
        <v>5050</v>
      </c>
      <c r="BI260" t="s">
        <v>39</v>
      </c>
      <c r="BJ260" t="str">
        <f t="shared" si="67"/>
        <v>Алма-Ата и окрестности</v>
      </c>
      <c r="BK260" t="str">
        <f>T260&amp;" N; "&amp;U260&amp;" E"</f>
        <v>43.289437 N; 76.994338 E</v>
      </c>
      <c r="BL260" t="s">
        <v>765</v>
      </c>
      <c r="BM260" s="85" t="s">
        <v>766</v>
      </c>
      <c r="BN260" t="s">
        <v>4895</v>
      </c>
      <c r="BO260">
        <f t="shared" si="66"/>
        <v>6000</v>
      </c>
      <c r="BP260" t="str">
        <f>IF(V260="original",H260,IF(V260="volunteer",C260,"Nekhaeva A.A."))</f>
        <v>Kim L.V.</v>
      </c>
      <c r="BQ260" t="str">
        <f>IF(V260="original",I260,IF(V260="volunteer",YEAR(A260)&amp;"-"&amp;IF(MONTH(A260)&lt;10,"0"&amp;MONTH(A260),MONTH(A260))&amp;"-"&amp;IF(DAY(A260)&lt;10,"0"&amp;DAY(A260),DAY(A260)),"__2025-05-15"))</f>
        <v>2025-04-30</v>
      </c>
      <c r="BR260"/>
      <c r="BS260"/>
      <c r="BT260" s="49" t="s">
        <v>4766</v>
      </c>
      <c r="BU260" t="s">
        <v>3631</v>
      </c>
      <c r="BV260" t="s">
        <v>3632</v>
      </c>
      <c r="BW260" t="s">
        <v>3633</v>
      </c>
      <c r="BX260" t="s">
        <v>3634</v>
      </c>
      <c r="BY260" s="44" t="s">
        <v>48</v>
      </c>
      <c r="BZ260" t="s">
        <v>1021</v>
      </c>
      <c r="CA260" t="s">
        <v>3889</v>
      </c>
      <c r="CB260" s="44" t="s">
        <v>3889</v>
      </c>
      <c r="CC260" t="s">
        <v>3779</v>
      </c>
      <c r="CD260" t="s">
        <v>3889</v>
      </c>
      <c r="CE260" t="s">
        <v>3890</v>
      </c>
      <c r="CF260" t="s">
        <v>3630</v>
      </c>
      <c r="CG260"/>
      <c r="CH260" t="str">
        <f>H260</f>
        <v>Спасский С.А., Шнитников В.Н.</v>
      </c>
      <c r="CI260">
        <f t="shared" si="70"/>
        <v>1937</v>
      </c>
      <c r="CJ260"/>
    </row>
    <row r="261" spans="1:88" s="6" customFormat="1" x14ac:dyDescent="0.45">
      <c r="A261" s="5">
        <v>45777.560636574082</v>
      </c>
      <c r="B261" s="6">
        <v>412819044</v>
      </c>
      <c r="C261" s="6" t="s">
        <v>4897</v>
      </c>
      <c r="D261" s="6">
        <v>2</v>
      </c>
      <c r="E261" s="4" t="s">
        <v>247</v>
      </c>
      <c r="F261" s="6" t="s">
        <v>993</v>
      </c>
      <c r="G261" s="6">
        <v>2590</v>
      </c>
      <c r="H261" s="44" t="s">
        <v>951</v>
      </c>
      <c r="I261" s="6">
        <v>1937</v>
      </c>
      <c r="J261" s="6" t="s">
        <v>952</v>
      </c>
      <c r="K261" s="6" t="s">
        <v>953</v>
      </c>
      <c r="L261" s="6" t="s">
        <v>954</v>
      </c>
      <c r="M261" s="6" t="s">
        <v>267</v>
      </c>
      <c r="P261" s="6" t="s">
        <v>947</v>
      </c>
      <c r="Q261" t="str">
        <f t="shared" si="71"/>
        <v>Алма-Ата и окрестности</v>
      </c>
      <c r="R261" s="84">
        <v>43.289437</v>
      </c>
      <c r="S261" s="84">
        <v>76.994337999999999</v>
      </c>
      <c r="T261" s="6" t="s">
        <v>765</v>
      </c>
      <c r="U261" s="6" t="s">
        <v>766</v>
      </c>
      <c r="V261" s="6" t="s">
        <v>106</v>
      </c>
      <c r="X261" s="6">
        <v>6000</v>
      </c>
      <c r="Y261" s="6">
        <v>1937</v>
      </c>
      <c r="Z261" s="6">
        <v>6</v>
      </c>
      <c r="AA261" s="6">
        <v>8</v>
      </c>
      <c r="AF261" s="6" t="s">
        <v>948</v>
      </c>
      <c r="AG261" s="67" t="s">
        <v>949</v>
      </c>
      <c r="AH261" s="6" t="s">
        <v>48</v>
      </c>
      <c r="AI261" s="6" t="s">
        <v>1021</v>
      </c>
      <c r="AJ261" s="6" t="s">
        <v>304</v>
      </c>
      <c r="AK261" s="6" t="b">
        <v>1</v>
      </c>
      <c r="AL261" s="6" t="b">
        <v>0</v>
      </c>
      <c r="AO261" s="49" t="s">
        <v>4952</v>
      </c>
      <c r="AP261" s="73"/>
      <c r="AQ261" s="49" t="s">
        <v>4951</v>
      </c>
      <c r="AR261" s="76" t="s">
        <v>5011</v>
      </c>
      <c r="AS261" s="73" t="s">
        <v>5012</v>
      </c>
      <c r="AT261" s="73">
        <f t="shared" si="72"/>
        <v>2</v>
      </c>
      <c r="AU261" s="112" t="s">
        <v>5384</v>
      </c>
      <c r="AV261" s="44" t="s">
        <v>5380</v>
      </c>
      <c r="AW261" t="s">
        <v>5014</v>
      </c>
      <c r="AX261" s="112" t="s">
        <v>5311</v>
      </c>
      <c r="AY26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1" s="49" t="s">
        <v>4903</v>
      </c>
      <c r="BA261" s="58" t="str">
        <f>Y261&amp;"-"&amp;IF(Z261&lt;10,"0"&amp;Z261,Z261)&amp;"-"&amp;IF(AA261&lt;10,"0"&amp;AA261,AA261)</f>
        <v>1937-06-08</v>
      </c>
      <c r="BB261" s="44" t="str">
        <f>Y261&amp;IF(Z261&lt;&gt;0,"-"&amp;Z261,"")&amp;IF(AA261&lt;&gt;0,"-"&amp;AA261,"")&amp;IF(AB261&lt;&gt;0,"/"&amp;AB261,"")&amp;IF(AC261&lt;&gt;0,"-"&amp;AC261,"")&amp;IF(AD261&lt;&gt;0,"-"&amp;AD261,"")</f>
        <v>1937-6-8</v>
      </c>
      <c r="BC261" s="44"/>
      <c r="BD261" s="44"/>
      <c r="BE261" s="44" t="s">
        <v>4943</v>
      </c>
      <c r="BF261" s="49" t="s">
        <v>4882</v>
      </c>
      <c r="BG261" t="s">
        <v>4893</v>
      </c>
      <c r="BH261" s="40" t="s">
        <v>5050</v>
      </c>
      <c r="BI261" t="s">
        <v>39</v>
      </c>
      <c r="BJ261" t="str">
        <f t="shared" si="67"/>
        <v>Алма-Ата и окрестности</v>
      </c>
      <c r="BK261" t="str">
        <f>T261&amp;" N; "&amp;U261&amp;" E"</f>
        <v>43.289437 N; 76.994338 E</v>
      </c>
      <c r="BL261" t="s">
        <v>765</v>
      </c>
      <c r="BM261" s="85" t="s">
        <v>766</v>
      </c>
      <c r="BN261" t="s">
        <v>4895</v>
      </c>
      <c r="BO261">
        <f t="shared" si="66"/>
        <v>6000</v>
      </c>
      <c r="BP261" t="str">
        <f>IF(V261="original",H261,IF(V261="volunteer",C261,"Nekhaeva A.A."))</f>
        <v>Kim L.V.</v>
      </c>
      <c r="BQ261" t="str">
        <f>IF(V261="original",I261,IF(V261="volunteer",YEAR(A261)&amp;"-"&amp;IF(MONTH(A261)&lt;10,"0"&amp;MONTH(A261),MONTH(A261))&amp;"-"&amp;IF(DAY(A261)&lt;10,"0"&amp;DAY(A261),DAY(A261)),"__2025-05-15"))</f>
        <v>2025-04-30</v>
      </c>
      <c r="BR261"/>
      <c r="BS261"/>
      <c r="BT261" s="49" t="s">
        <v>4766</v>
      </c>
      <c r="BU261" t="s">
        <v>3631</v>
      </c>
      <c r="BV261" t="s">
        <v>3632</v>
      </c>
      <c r="BW261" t="s">
        <v>3633</v>
      </c>
      <c r="BX261" t="s">
        <v>3634</v>
      </c>
      <c r="BY261" s="44" t="s">
        <v>48</v>
      </c>
      <c r="BZ261" t="s">
        <v>1021</v>
      </c>
      <c r="CA261" t="s">
        <v>3889</v>
      </c>
      <c r="CB261" s="44" t="s">
        <v>3889</v>
      </c>
      <c r="CC261" t="s">
        <v>3779</v>
      </c>
      <c r="CD261" t="s">
        <v>3889</v>
      </c>
      <c r="CE261" t="s">
        <v>3890</v>
      </c>
      <c r="CF261" t="s">
        <v>3630</v>
      </c>
      <c r="CG261"/>
      <c r="CH261" t="str">
        <f>H261</f>
        <v>Спасский С.А., Шнитников В.Н.</v>
      </c>
      <c r="CI261">
        <f t="shared" si="70"/>
        <v>1937</v>
      </c>
      <c r="CJ261"/>
    </row>
    <row r="262" spans="1:88" s="6" customFormat="1" x14ac:dyDescent="0.45">
      <c r="A262" s="5">
        <v>45777.559884259259</v>
      </c>
      <c r="B262" s="6">
        <v>412819044</v>
      </c>
      <c r="C262" s="6" t="s">
        <v>4897</v>
      </c>
      <c r="D262" s="6">
        <v>1</v>
      </c>
      <c r="E262" s="4" t="s">
        <v>65</v>
      </c>
      <c r="F262" s="6" t="s">
        <v>993</v>
      </c>
      <c r="G262" s="6">
        <v>2590</v>
      </c>
      <c r="H262" s="44" t="s">
        <v>951</v>
      </c>
      <c r="I262" s="6">
        <v>1937</v>
      </c>
      <c r="J262" s="6" t="s">
        <v>952</v>
      </c>
      <c r="K262" s="6" t="s">
        <v>953</v>
      </c>
      <c r="L262" s="6" t="s">
        <v>954</v>
      </c>
      <c r="M262" s="6" t="s">
        <v>267</v>
      </c>
      <c r="P262" s="6" t="s">
        <v>947</v>
      </c>
      <c r="Q262" t="str">
        <f t="shared" si="71"/>
        <v>Алма-Ата и окрестности</v>
      </c>
      <c r="R262" s="84">
        <v>43.289437</v>
      </c>
      <c r="S262" s="84">
        <v>76.994337999999999</v>
      </c>
      <c r="T262" s="6" t="s">
        <v>765</v>
      </c>
      <c r="U262" s="6" t="s">
        <v>766</v>
      </c>
      <c r="V262" s="6" t="s">
        <v>106</v>
      </c>
      <c r="X262" s="6">
        <v>6000</v>
      </c>
      <c r="Y262" s="6">
        <v>1937</v>
      </c>
      <c r="Z262" s="6">
        <v>6</v>
      </c>
      <c r="AA262" s="6">
        <v>4</v>
      </c>
      <c r="AE262" s="6" t="s">
        <v>1016</v>
      </c>
      <c r="AF262" s="6" t="s">
        <v>948</v>
      </c>
      <c r="AG262" s="67" t="s">
        <v>949</v>
      </c>
      <c r="AH262" s="6" t="s">
        <v>48</v>
      </c>
      <c r="AI262" s="6" t="s">
        <v>1021</v>
      </c>
      <c r="AJ262" s="6" t="s">
        <v>304</v>
      </c>
      <c r="AK262" s="6" t="b">
        <v>1</v>
      </c>
      <c r="AL262" s="6" t="b">
        <v>0</v>
      </c>
      <c r="AO262" s="49" t="s">
        <v>4952</v>
      </c>
      <c r="AP262" s="73"/>
      <c r="AQ262" s="49" t="s">
        <v>4951</v>
      </c>
      <c r="AR262" s="76" t="s">
        <v>5011</v>
      </c>
      <c r="AS262" s="73" t="s">
        <v>5012</v>
      </c>
      <c r="AT262" s="73">
        <f t="shared" si="72"/>
        <v>1</v>
      </c>
      <c r="AU262" s="112" t="s">
        <v>5384</v>
      </c>
      <c r="AV262" s="44" t="s">
        <v>5380</v>
      </c>
      <c r="AW262" t="s">
        <v>5014</v>
      </c>
      <c r="AX262" s="112" t="s">
        <v>5311</v>
      </c>
      <c r="AY26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2" s="49" t="s">
        <v>4903</v>
      </c>
      <c r="BA262" s="58" t="str">
        <f>Y262&amp;"-"&amp;IF(Z262&lt;10,"0"&amp;Z262,Z262)&amp;"-"&amp;IF(AA262&lt;10,"0"&amp;AA262,AA262)</f>
        <v>1937-06-04</v>
      </c>
      <c r="BB262" s="44" t="str">
        <f>Y262&amp;IF(Z262&lt;&gt;0,"-"&amp;Z262,"")&amp;IF(AA262&lt;&gt;0,"-"&amp;AA262,"")&amp;IF(AB262&lt;&gt;0,"/"&amp;AB262,"")&amp;IF(AC262&lt;&gt;0,"-"&amp;AC262,"")&amp;IF(AD262&lt;&gt;0,"-"&amp;AD262,"")</f>
        <v>1937-6-4</v>
      </c>
      <c r="BC262" s="44" t="str">
        <f>AE262</f>
        <v>под корой</v>
      </c>
      <c r="BD262" s="44"/>
      <c r="BE262" s="44" t="s">
        <v>4943</v>
      </c>
      <c r="BF262" s="49" t="s">
        <v>4882</v>
      </c>
      <c r="BG262" t="s">
        <v>4893</v>
      </c>
      <c r="BH262" s="40" t="s">
        <v>5050</v>
      </c>
      <c r="BI262" t="s">
        <v>39</v>
      </c>
      <c r="BJ262" t="str">
        <f t="shared" si="67"/>
        <v>Алма-Ата и окрестности</v>
      </c>
      <c r="BK262" t="str">
        <f>T262&amp;" N; "&amp;U262&amp;" E"</f>
        <v>43.289437 N; 76.994338 E</v>
      </c>
      <c r="BL262" t="s">
        <v>765</v>
      </c>
      <c r="BM262" s="85" t="s">
        <v>766</v>
      </c>
      <c r="BN262" t="s">
        <v>4895</v>
      </c>
      <c r="BO262">
        <f t="shared" si="66"/>
        <v>6000</v>
      </c>
      <c r="BP262" t="str">
        <f>IF(V262="original",H262,IF(V262="volunteer",C262,"Nekhaeva A.A."))</f>
        <v>Kim L.V.</v>
      </c>
      <c r="BQ262" t="str">
        <f>IF(V262="original",I262,IF(V262="volunteer",YEAR(A262)&amp;"-"&amp;IF(MONTH(A262)&lt;10,"0"&amp;MONTH(A262),MONTH(A262))&amp;"-"&amp;IF(DAY(A262)&lt;10,"0"&amp;DAY(A262),DAY(A262)),"__2025-05-15"))</f>
        <v>2025-04-30</v>
      </c>
      <c r="BR262"/>
      <c r="BS262"/>
      <c r="BT262" s="49" t="s">
        <v>4766</v>
      </c>
      <c r="BU262" t="s">
        <v>3631</v>
      </c>
      <c r="BV262" t="s">
        <v>3632</v>
      </c>
      <c r="BW262" t="s">
        <v>3633</v>
      </c>
      <c r="BX262" t="s">
        <v>3634</v>
      </c>
      <c r="BY262" s="44" t="s">
        <v>48</v>
      </c>
      <c r="BZ262" t="s">
        <v>1021</v>
      </c>
      <c r="CA262" t="s">
        <v>3889</v>
      </c>
      <c r="CB262" s="44" t="s">
        <v>3889</v>
      </c>
      <c r="CC262" t="s">
        <v>3779</v>
      </c>
      <c r="CD262" t="s">
        <v>3889</v>
      </c>
      <c r="CE262" t="s">
        <v>3890</v>
      </c>
      <c r="CF262" t="s">
        <v>3630</v>
      </c>
      <c r="CG262"/>
      <c r="CH262" t="str">
        <f>H262</f>
        <v>Спасский С.А., Шнитников В.Н.</v>
      </c>
      <c r="CI262">
        <f t="shared" si="70"/>
        <v>1937</v>
      </c>
      <c r="CJ262"/>
    </row>
    <row r="263" spans="1:88" s="6" customFormat="1" x14ac:dyDescent="0.45">
      <c r="A263" s="5">
        <v>45777.559479166674</v>
      </c>
      <c r="B263" s="6">
        <v>412819044</v>
      </c>
      <c r="C263" s="6" t="s">
        <v>4897</v>
      </c>
      <c r="D263" s="6">
        <v>3</v>
      </c>
      <c r="E263" s="4" t="s">
        <v>846</v>
      </c>
      <c r="G263" s="6">
        <v>2590</v>
      </c>
      <c r="H263" s="44" t="s">
        <v>951</v>
      </c>
      <c r="I263" s="6">
        <v>1937</v>
      </c>
      <c r="J263" s="6" t="s">
        <v>952</v>
      </c>
      <c r="K263" s="6" t="s">
        <v>953</v>
      </c>
      <c r="L263" s="6" t="s">
        <v>954</v>
      </c>
      <c r="M263" s="6" t="s">
        <v>267</v>
      </c>
      <c r="P263" s="6" t="s">
        <v>947</v>
      </c>
      <c r="Q263" t="str">
        <f t="shared" si="71"/>
        <v>Алма-Ата и окрестности</v>
      </c>
      <c r="R263" s="84">
        <v>43.289437</v>
      </c>
      <c r="S263" s="84">
        <v>76.994337999999999</v>
      </c>
      <c r="T263" s="6" t="s">
        <v>765</v>
      </c>
      <c r="U263" s="6" t="s">
        <v>766</v>
      </c>
      <c r="V263" s="6" t="s">
        <v>106</v>
      </c>
      <c r="X263" s="6">
        <v>6000</v>
      </c>
      <c r="Y263" s="6">
        <v>1937</v>
      </c>
      <c r="Z263" s="6">
        <v>6</v>
      </c>
      <c r="AA263" s="6">
        <v>15</v>
      </c>
      <c r="AF263" s="6" t="s">
        <v>948</v>
      </c>
      <c r="AG263" s="67" t="s">
        <v>949</v>
      </c>
      <c r="AH263" s="6" t="s">
        <v>48</v>
      </c>
      <c r="AI263" s="6" t="s">
        <v>1021</v>
      </c>
      <c r="AJ263" s="6" t="s">
        <v>304</v>
      </c>
      <c r="AK263" s="6" t="b">
        <v>1</v>
      </c>
      <c r="AL263" s="6" t="b">
        <v>0</v>
      </c>
      <c r="AO263" s="49" t="s">
        <v>4952</v>
      </c>
      <c r="AP263" s="73"/>
      <c r="AQ263" s="49" t="s">
        <v>4951</v>
      </c>
      <c r="AR263" s="76" t="s">
        <v>5011</v>
      </c>
      <c r="AS263" s="73" t="s">
        <v>5012</v>
      </c>
      <c r="AT263" s="73">
        <f t="shared" si="72"/>
        <v>3</v>
      </c>
      <c r="AU263" s="112" t="s">
        <v>5384</v>
      </c>
      <c r="AV263" s="44" t="s">
        <v>5380</v>
      </c>
      <c r="AW263" t="s">
        <v>5014</v>
      </c>
      <c r="AX263" s="73"/>
      <c r="AY26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3" s="49" t="s">
        <v>4903</v>
      </c>
      <c r="BA263" s="58" t="str">
        <f>Y263&amp;"-"&amp;IF(Z263&lt;10,"0"&amp;Z263,Z263)&amp;"-"&amp;IF(AA263&lt;10,"0"&amp;AA263,AA263)</f>
        <v>1937-06-15</v>
      </c>
      <c r="BB263" s="44" t="str">
        <f>Y263&amp;IF(Z263&lt;&gt;0,"-"&amp;Z263,"")&amp;IF(AA263&lt;&gt;0,"-"&amp;AA263,"")&amp;IF(AB263&lt;&gt;0,"/"&amp;AB263,"")&amp;IF(AC263&lt;&gt;0,"-"&amp;AC263,"")&amp;IF(AD263&lt;&gt;0,"-"&amp;AD263,"")</f>
        <v>1937-6-15</v>
      </c>
      <c r="BC263" s="44"/>
      <c r="BD263" s="44"/>
      <c r="BE263" s="44" t="s">
        <v>4943</v>
      </c>
      <c r="BF263" s="49" t="s">
        <v>4882</v>
      </c>
      <c r="BG263" t="s">
        <v>4893</v>
      </c>
      <c r="BH263" s="40" t="s">
        <v>5050</v>
      </c>
      <c r="BI263" t="s">
        <v>39</v>
      </c>
      <c r="BJ263" t="str">
        <f t="shared" si="67"/>
        <v>Алма-Ата и окрестности</v>
      </c>
      <c r="BK263" t="str">
        <f>T263&amp;" N; "&amp;U263&amp;" E"</f>
        <v>43.289437 N; 76.994338 E</v>
      </c>
      <c r="BL263" t="s">
        <v>765</v>
      </c>
      <c r="BM263" s="85" t="s">
        <v>766</v>
      </c>
      <c r="BN263" t="s">
        <v>4895</v>
      </c>
      <c r="BO263">
        <f t="shared" si="66"/>
        <v>6000</v>
      </c>
      <c r="BP263" t="str">
        <f>IF(V263="original",H263,IF(V263="volunteer",C263,"Nekhaeva A.A."))</f>
        <v>Kim L.V.</v>
      </c>
      <c r="BQ263" t="str">
        <f>IF(V263="original",I263,IF(V263="volunteer",YEAR(A263)&amp;"-"&amp;IF(MONTH(A263)&lt;10,"0"&amp;MONTH(A263),MONTH(A263))&amp;"-"&amp;IF(DAY(A263)&lt;10,"0"&amp;DAY(A263),DAY(A263)),"__2025-05-15"))</f>
        <v>2025-04-30</v>
      </c>
      <c r="BR263"/>
      <c r="BS263"/>
      <c r="BT263" s="49" t="s">
        <v>4766</v>
      </c>
      <c r="BU263" t="s">
        <v>3631</v>
      </c>
      <c r="BV263" t="s">
        <v>3632</v>
      </c>
      <c r="BW263" t="s">
        <v>3633</v>
      </c>
      <c r="BX263" t="s">
        <v>3634</v>
      </c>
      <c r="BY263" s="44" t="s">
        <v>48</v>
      </c>
      <c r="BZ263" t="s">
        <v>1021</v>
      </c>
      <c r="CA263" t="s">
        <v>3889</v>
      </c>
      <c r="CB263" s="44" t="s">
        <v>3889</v>
      </c>
      <c r="CC263" t="s">
        <v>3779</v>
      </c>
      <c r="CD263" t="s">
        <v>3889</v>
      </c>
      <c r="CE263" t="s">
        <v>3890</v>
      </c>
      <c r="CF263" t="s">
        <v>3630</v>
      </c>
      <c r="CG263"/>
      <c r="CH263" t="str">
        <f>H263</f>
        <v>Спасский С.А., Шнитников В.Н.</v>
      </c>
      <c r="CI263">
        <f t="shared" si="70"/>
        <v>1937</v>
      </c>
      <c r="CJ263"/>
    </row>
    <row r="264" spans="1:88" s="6" customFormat="1" x14ac:dyDescent="0.45">
      <c r="A264" s="5">
        <v>45777.562291666662</v>
      </c>
      <c r="B264" s="6">
        <v>412819044</v>
      </c>
      <c r="C264" s="6" t="s">
        <v>4897</v>
      </c>
      <c r="D264" s="6">
        <v>1</v>
      </c>
      <c r="E264" s="4" t="s">
        <v>65</v>
      </c>
      <c r="G264" s="6">
        <v>2590</v>
      </c>
      <c r="H264" s="44" t="s">
        <v>951</v>
      </c>
      <c r="I264" s="6">
        <v>1937</v>
      </c>
      <c r="J264" s="6" t="s">
        <v>952</v>
      </c>
      <c r="K264" s="6" t="s">
        <v>953</v>
      </c>
      <c r="L264" s="6" t="s">
        <v>954</v>
      </c>
      <c r="M264" s="6" t="s">
        <v>267</v>
      </c>
      <c r="P264" s="6" t="s">
        <v>947</v>
      </c>
      <c r="Q264" t="str">
        <f t="shared" si="71"/>
        <v>Алма-Ата и окрестности</v>
      </c>
      <c r="R264" s="84">
        <v>43.289437</v>
      </c>
      <c r="S264" s="84">
        <v>76.994337999999999</v>
      </c>
      <c r="T264" s="6" t="s">
        <v>765</v>
      </c>
      <c r="U264" s="6" t="s">
        <v>766</v>
      </c>
      <c r="V264" s="6" t="s">
        <v>106</v>
      </c>
      <c r="X264" s="6">
        <v>6000</v>
      </c>
      <c r="Y264" s="6">
        <v>1919</v>
      </c>
      <c r="Z264" s="6">
        <v>6</v>
      </c>
      <c r="AA264" s="6">
        <v>10</v>
      </c>
      <c r="AB264" s="6">
        <v>1919</v>
      </c>
      <c r="AC264" s="6">
        <v>6</v>
      </c>
      <c r="AD264" s="6">
        <v>20</v>
      </c>
      <c r="AF264" s="6" t="s">
        <v>948</v>
      </c>
      <c r="AH264" s="6" t="s">
        <v>48</v>
      </c>
      <c r="AI264" s="6" t="s">
        <v>1021</v>
      </c>
      <c r="AJ264" s="6" t="s">
        <v>304</v>
      </c>
      <c r="AK264" s="6" t="b">
        <v>1</v>
      </c>
      <c r="AL264" s="6" t="b">
        <v>0</v>
      </c>
      <c r="AO264" s="49" t="s">
        <v>4952</v>
      </c>
      <c r="AP264" s="73"/>
      <c r="AQ264" s="49" t="s">
        <v>4951</v>
      </c>
      <c r="AR264" s="76" t="s">
        <v>5011</v>
      </c>
      <c r="AS264" s="73" t="s">
        <v>5012</v>
      </c>
      <c r="AT264" s="73">
        <f t="shared" si="72"/>
        <v>1</v>
      </c>
      <c r="AU264" s="112" t="s">
        <v>5384</v>
      </c>
      <c r="AV264" s="44" t="s">
        <v>5380</v>
      </c>
      <c r="AW264" t="s">
        <v>5014</v>
      </c>
      <c r="AX264" s="73"/>
      <c r="AY26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4" s="49" t="s">
        <v>4903</v>
      </c>
      <c r="BA264" s="58" t="str">
        <f>Y264&amp;"-"&amp;IF(Z264&lt;10,"0"&amp;Z264,Z264)&amp;"-"&amp;IF(AA264&lt;10,"0"&amp;AA264,AA264)&amp;"/"&amp;IF(AD264&lt;10,"0"&amp;AD264,AD264)</f>
        <v>1919-06-10/20</v>
      </c>
      <c r="BB264" s="44" t="str">
        <f>Y264&amp;IF(Z264&lt;&gt;0,"-"&amp;Z264,"")&amp;IF(AA264&lt;&gt;0,"-"&amp;AA264,"")&amp;IF(AB264&lt;&gt;0,"/"&amp;AB264,"")&amp;IF(AC264&lt;&gt;0,"-"&amp;AC264,"")&amp;IF(AD264&lt;&gt;0,"-"&amp;AD264,"")</f>
        <v>1919-6-10/1919-6-20</v>
      </c>
      <c r="BC264" s="44"/>
      <c r="BD264" s="44"/>
      <c r="BE264" s="44"/>
      <c r="BF264" s="49" t="s">
        <v>4882</v>
      </c>
      <c r="BG264" t="s">
        <v>4893</v>
      </c>
      <c r="BH264" s="40" t="s">
        <v>5050</v>
      </c>
      <c r="BI264" t="s">
        <v>39</v>
      </c>
      <c r="BJ264" t="str">
        <f t="shared" ref="BJ264" si="74">P264</f>
        <v>Алма-Ата и окрестности</v>
      </c>
      <c r="BK264" t="str">
        <f>T264&amp;" N; "&amp;U264&amp;" E"</f>
        <v>43.289437 N; 76.994338 E</v>
      </c>
      <c r="BL264" t="s">
        <v>765</v>
      </c>
      <c r="BM264" s="85" t="s">
        <v>766</v>
      </c>
      <c r="BN264" t="s">
        <v>4895</v>
      </c>
      <c r="BO264">
        <f t="shared" ref="BO264" si="75">X264</f>
        <v>6000</v>
      </c>
      <c r="BP264" t="str">
        <f>IF(V264="original",H264,IF(V264="volunteer",C264,"Nekhaeva A.A."))</f>
        <v>Kim L.V.</v>
      </c>
      <c r="BQ264" t="str">
        <f>IF(V264="original",I264,IF(V264="volunteer",YEAR(A264)&amp;"-"&amp;IF(MONTH(A264)&lt;10,"0"&amp;MONTH(A264),MONTH(A264))&amp;"-"&amp;IF(DAY(A264)&lt;10,"0"&amp;DAY(A264),DAY(A264)),"__2025-05-15"))</f>
        <v>2025-04-30</v>
      </c>
      <c r="BR264"/>
      <c r="BS264"/>
      <c r="BT264" s="49" t="s">
        <v>4766</v>
      </c>
      <c r="BU264" t="s">
        <v>3631</v>
      </c>
      <c r="BV264" t="s">
        <v>3632</v>
      </c>
      <c r="BW264" t="s">
        <v>3633</v>
      </c>
      <c r="BX264" t="s">
        <v>3634</v>
      </c>
      <c r="BY264" s="44" t="s">
        <v>48</v>
      </c>
      <c r="BZ264" t="s">
        <v>1021</v>
      </c>
      <c r="CA264" t="s">
        <v>3889</v>
      </c>
      <c r="CB264" s="44" t="s">
        <v>3889</v>
      </c>
      <c r="CC264" t="s">
        <v>3779</v>
      </c>
      <c r="CD264" t="s">
        <v>3889</v>
      </c>
      <c r="CE264" t="s">
        <v>3890</v>
      </c>
      <c r="CF264" t="s">
        <v>3630</v>
      </c>
      <c r="CG264"/>
      <c r="CH264" t="str">
        <f>H264</f>
        <v>Спасский С.А., Шнитников В.Н.</v>
      </c>
      <c r="CI264">
        <f t="shared" ref="CI264" si="76">I264</f>
        <v>1937</v>
      </c>
      <c r="CJ264"/>
    </row>
    <row r="265" spans="1:88" s="6" customFormat="1" x14ac:dyDescent="0.45">
      <c r="A265" s="5">
        <v>45777.558668981481</v>
      </c>
      <c r="B265" s="6">
        <v>412819044</v>
      </c>
      <c r="C265" s="6" t="s">
        <v>4897</v>
      </c>
      <c r="D265" s="6">
        <v>4</v>
      </c>
      <c r="E265" s="4" t="s">
        <v>727</v>
      </c>
      <c r="G265" s="6">
        <v>2590</v>
      </c>
      <c r="H265" s="44" t="s">
        <v>951</v>
      </c>
      <c r="I265" s="6">
        <v>1937</v>
      </c>
      <c r="J265" s="6" t="s">
        <v>952</v>
      </c>
      <c r="K265" s="6" t="s">
        <v>953</v>
      </c>
      <c r="L265" s="6" t="s">
        <v>954</v>
      </c>
      <c r="M265" s="6" t="s">
        <v>267</v>
      </c>
      <c r="P265" s="6" t="s">
        <v>947</v>
      </c>
      <c r="Q265" t="str">
        <f>IF(LEN(P265)&gt;0,P265,"")</f>
        <v>Алма-Ата и окрестности</v>
      </c>
      <c r="R265" s="84">
        <v>43.289437</v>
      </c>
      <c r="S265" s="84">
        <v>76.994337999999999</v>
      </c>
      <c r="T265" s="6" t="s">
        <v>765</v>
      </c>
      <c r="U265" s="6" t="s">
        <v>766</v>
      </c>
      <c r="V265" s="6" t="s">
        <v>106</v>
      </c>
      <c r="X265" s="6">
        <v>6000</v>
      </c>
      <c r="Y265" s="6">
        <v>1919</v>
      </c>
      <c r="Z265" s="6">
        <v>5</v>
      </c>
      <c r="AA265" s="6">
        <v>1</v>
      </c>
      <c r="AB265" s="6">
        <v>1919</v>
      </c>
      <c r="AC265" s="6">
        <v>5</v>
      </c>
      <c r="AD265" s="6">
        <v>31</v>
      </c>
      <c r="AF265" s="6" t="s">
        <v>948</v>
      </c>
      <c r="AH265" s="6" t="s">
        <v>48</v>
      </c>
      <c r="AI265" s="6" t="s">
        <v>1021</v>
      </c>
      <c r="AJ265" s="6" t="s">
        <v>304</v>
      </c>
      <c r="AK265" s="6" t="b">
        <v>1</v>
      </c>
      <c r="AL265" s="6" t="b">
        <v>0</v>
      </c>
      <c r="AO265" s="49" t="s">
        <v>4952</v>
      </c>
      <c r="AP265" s="73"/>
      <c r="AQ265" s="49" t="s">
        <v>4951</v>
      </c>
      <c r="AR265" s="76" t="s">
        <v>5011</v>
      </c>
      <c r="AS265" s="73" t="s">
        <v>5012</v>
      </c>
      <c r="AT265" s="73">
        <f t="shared" si="72"/>
        <v>4</v>
      </c>
      <c r="AU265" s="112" t="s">
        <v>5383</v>
      </c>
      <c r="AV265" s="44" t="s">
        <v>5380</v>
      </c>
      <c r="AW265" t="s">
        <v>5014</v>
      </c>
      <c r="AX265" s="73"/>
      <c r="AY26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5" s="49" t="s">
        <v>4903</v>
      </c>
      <c r="BA265" s="58" t="str">
        <f>Y265&amp;"-"&amp;IF(Z265&lt;10,"0"&amp;Z265,Z265)&amp;"-"&amp;IF(AA265&lt;10,"0"&amp;AA265,AA265)&amp;"/"&amp;IF(AD265&lt;10,"0"&amp;AD265,AD265)</f>
        <v>1919-05-01/31</v>
      </c>
      <c r="BB265" s="44" t="str">
        <f>Y265&amp;IF(Z265&lt;&gt;0,"-"&amp;Z265,"")&amp;IF(AA265&lt;&gt;0,"-"&amp;AA265,"")&amp;IF(AB265&lt;&gt;0,"/"&amp;AB265,"")&amp;IF(AC265&lt;&gt;0,"-"&amp;AC265,"")&amp;IF(AD265&lt;&gt;0,"-"&amp;AD265,"")</f>
        <v>1919-5-1/1919-5-31</v>
      </c>
      <c r="BC265" s="44"/>
      <c r="BD265" s="44"/>
      <c r="BE265" s="44"/>
      <c r="BF265" s="49" t="s">
        <v>4882</v>
      </c>
      <c r="BG265" t="s">
        <v>4893</v>
      </c>
      <c r="BH265" s="40" t="s">
        <v>5050</v>
      </c>
      <c r="BI265" t="s">
        <v>39</v>
      </c>
      <c r="BJ265" t="str">
        <f>P265</f>
        <v>Алма-Ата и окрестности</v>
      </c>
      <c r="BK265" t="str">
        <f>T265&amp;" N; "&amp;U265&amp;" E"</f>
        <v>43.289437 N; 76.994338 E</v>
      </c>
      <c r="BL265" t="s">
        <v>765</v>
      </c>
      <c r="BM265" s="85" t="s">
        <v>766</v>
      </c>
      <c r="BN265" t="s">
        <v>4895</v>
      </c>
      <c r="BO265">
        <f>X265</f>
        <v>6000</v>
      </c>
      <c r="BP265" t="str">
        <f>IF(V265="original",H265,IF(V265="volunteer",C265,"Nekhaeva A.A."))</f>
        <v>Kim L.V.</v>
      </c>
      <c r="BQ265" t="str">
        <f>IF(V265="original",I265,IF(V265="volunteer",YEAR(A265)&amp;"-"&amp;IF(MONTH(A265)&lt;10,"0"&amp;MONTH(A265),MONTH(A265))&amp;"-"&amp;IF(DAY(A265)&lt;10,"0"&amp;DAY(A265),DAY(A265)),"__2025-05-15"))</f>
        <v>2025-04-30</v>
      </c>
      <c r="BR265"/>
      <c r="BS265"/>
      <c r="BT265" s="49" t="s">
        <v>4766</v>
      </c>
      <c r="BU265" t="s">
        <v>3631</v>
      </c>
      <c r="BV265" t="s">
        <v>3632</v>
      </c>
      <c r="BW265" t="s">
        <v>3633</v>
      </c>
      <c r="BX265" t="s">
        <v>3634</v>
      </c>
      <c r="BY265" s="44" t="s">
        <v>48</v>
      </c>
      <c r="BZ265" t="s">
        <v>1021</v>
      </c>
      <c r="CA265" t="s">
        <v>3889</v>
      </c>
      <c r="CB265" s="44" t="s">
        <v>3889</v>
      </c>
      <c r="CC265" t="s">
        <v>3779</v>
      </c>
      <c r="CD265" t="s">
        <v>3889</v>
      </c>
      <c r="CE265" t="s">
        <v>3890</v>
      </c>
      <c r="CF265" t="s">
        <v>3630</v>
      </c>
      <c r="CG265"/>
      <c r="CH265" t="str">
        <f>H265</f>
        <v>Спасский С.А., Шнитников В.Н.</v>
      </c>
      <c r="CI265">
        <f>I265</f>
        <v>1937</v>
      </c>
      <c r="CJ265"/>
    </row>
    <row r="266" spans="1:88" s="6" customFormat="1" x14ac:dyDescent="0.45">
      <c r="A266" s="5">
        <v>45777.558368055557</v>
      </c>
      <c r="B266" s="6">
        <v>412819044</v>
      </c>
      <c r="C266" s="6" t="s">
        <v>4897</v>
      </c>
      <c r="D266" s="6">
        <v>1</v>
      </c>
      <c r="E266" s="4" t="s">
        <v>51</v>
      </c>
      <c r="G266" s="6">
        <v>2590</v>
      </c>
      <c r="H266" s="44" t="s">
        <v>951</v>
      </c>
      <c r="I266" s="6">
        <v>1937</v>
      </c>
      <c r="J266" s="6" t="s">
        <v>952</v>
      </c>
      <c r="K266" s="6" t="s">
        <v>953</v>
      </c>
      <c r="L266" s="6" t="s">
        <v>954</v>
      </c>
      <c r="M266" s="6" t="s">
        <v>267</v>
      </c>
      <c r="P266" s="6" t="s">
        <v>947</v>
      </c>
      <c r="Q266" t="str">
        <f t="shared" si="71"/>
        <v>Алма-Ата и окрестности</v>
      </c>
      <c r="R266" s="84">
        <v>43.289437</v>
      </c>
      <c r="S266" s="84">
        <v>76.994337999999999</v>
      </c>
      <c r="T266" s="6" t="s">
        <v>765</v>
      </c>
      <c r="U266" s="6" t="s">
        <v>766</v>
      </c>
      <c r="V266" s="6" t="s">
        <v>106</v>
      </c>
      <c r="X266" s="6">
        <v>6000</v>
      </c>
      <c r="Y266" s="6">
        <v>1921</v>
      </c>
      <c r="Z266" s="6">
        <v>4</v>
      </c>
      <c r="AA266" s="6">
        <v>10</v>
      </c>
      <c r="AB266" s="6">
        <v>1921</v>
      </c>
      <c r="AC266" s="6">
        <v>4</v>
      </c>
      <c r="AD266" s="6">
        <v>30</v>
      </c>
      <c r="AF266" s="6" t="s">
        <v>948</v>
      </c>
      <c r="AH266" s="6" t="s">
        <v>48</v>
      </c>
      <c r="AI266" s="6" t="s">
        <v>1021</v>
      </c>
      <c r="AJ266" s="6" t="s">
        <v>304</v>
      </c>
      <c r="AK266" s="6" t="b">
        <v>1</v>
      </c>
      <c r="AL266" s="6" t="b">
        <v>0</v>
      </c>
      <c r="AO266" s="49" t="s">
        <v>4952</v>
      </c>
      <c r="AP266" s="73"/>
      <c r="AQ266" s="49" t="s">
        <v>4951</v>
      </c>
      <c r="AR266" s="76" t="s">
        <v>5011</v>
      </c>
      <c r="AS266" s="73" t="s">
        <v>5012</v>
      </c>
      <c r="AT266" s="73">
        <f t="shared" si="72"/>
        <v>1</v>
      </c>
      <c r="AU266" s="112" t="s">
        <v>5383</v>
      </c>
      <c r="AV266" s="44" t="s">
        <v>5380</v>
      </c>
      <c r="AW266" t="s">
        <v>5014</v>
      </c>
      <c r="AX266" s="73"/>
      <c r="AY26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6" s="49" t="s">
        <v>4903</v>
      </c>
      <c r="BA266" s="58" t="str">
        <f>Y266&amp;"-"&amp;IF(Z266&lt;10,"0"&amp;Z266,Z266)&amp;"-"&amp;IF(AA266&lt;10,"0"&amp;AA266,AA266)&amp;"/"&amp;IF(AD266&lt;10,"0"&amp;AD266,AD266)</f>
        <v>1921-04-10/30</v>
      </c>
      <c r="BB266" s="44" t="str">
        <f>Y266&amp;IF(Z266&lt;&gt;0,"-"&amp;Z266,"")&amp;IF(AA266&lt;&gt;0,"-"&amp;AA266,"")&amp;IF(AB266&lt;&gt;0,"/"&amp;AB266,"")&amp;IF(AC266&lt;&gt;0,"-"&amp;AC266,"")&amp;IF(AD266&lt;&gt;0,"-"&amp;AD266,"")</f>
        <v>1921-4-10/1921-4-30</v>
      </c>
      <c r="BC266" s="44"/>
      <c r="BD266" s="44"/>
      <c r="BE266" s="44"/>
      <c r="BF266" s="49" t="s">
        <v>4882</v>
      </c>
      <c r="BG266" t="s">
        <v>4893</v>
      </c>
      <c r="BH266" s="40" t="s">
        <v>5050</v>
      </c>
      <c r="BI266" t="s">
        <v>39</v>
      </c>
      <c r="BJ266" t="str">
        <f t="shared" si="67"/>
        <v>Алма-Ата и окрестности</v>
      </c>
      <c r="BK266" t="str">
        <f>T266&amp;" N; "&amp;U266&amp;" E"</f>
        <v>43.289437 N; 76.994338 E</v>
      </c>
      <c r="BL266" t="s">
        <v>765</v>
      </c>
      <c r="BM266" s="85" t="s">
        <v>766</v>
      </c>
      <c r="BN266" t="s">
        <v>4895</v>
      </c>
      <c r="BO266">
        <f t="shared" ref="BO266:BO296" si="77">X266</f>
        <v>6000</v>
      </c>
      <c r="BP266" t="str">
        <f>IF(V266="original",H266,IF(V266="volunteer",C266,"Nekhaeva A.A."))</f>
        <v>Kim L.V.</v>
      </c>
      <c r="BQ266" t="str">
        <f>IF(V266="original",I266,IF(V266="volunteer",YEAR(A266)&amp;"-"&amp;IF(MONTH(A266)&lt;10,"0"&amp;MONTH(A266),MONTH(A266))&amp;"-"&amp;IF(DAY(A266)&lt;10,"0"&amp;DAY(A266),DAY(A266)),"__2025-05-15"))</f>
        <v>2025-04-30</v>
      </c>
      <c r="BR266"/>
      <c r="BS266"/>
      <c r="BT266" s="49" t="s">
        <v>4766</v>
      </c>
      <c r="BU266" t="s">
        <v>3631</v>
      </c>
      <c r="BV266" t="s">
        <v>3632</v>
      </c>
      <c r="BW266" t="s">
        <v>3633</v>
      </c>
      <c r="BX266" t="s">
        <v>3634</v>
      </c>
      <c r="BY266" s="44" t="s">
        <v>48</v>
      </c>
      <c r="BZ266" t="s">
        <v>1021</v>
      </c>
      <c r="CA266" t="s">
        <v>3889</v>
      </c>
      <c r="CB266" s="44" t="s">
        <v>3889</v>
      </c>
      <c r="CC266" t="s">
        <v>3779</v>
      </c>
      <c r="CD266" t="s">
        <v>3889</v>
      </c>
      <c r="CE266" t="s">
        <v>3890</v>
      </c>
      <c r="CF266" t="s">
        <v>3630</v>
      </c>
      <c r="CG266"/>
      <c r="CH266" t="str">
        <f>H266</f>
        <v>Спасский С.А., Шнитников В.Н.</v>
      </c>
      <c r="CI266">
        <f t="shared" si="70"/>
        <v>1937</v>
      </c>
      <c r="CJ266"/>
    </row>
    <row r="267" spans="1:88" s="6" customFormat="1" x14ac:dyDescent="0.45">
      <c r="A267" s="5">
        <v>45777.557812500003</v>
      </c>
      <c r="B267" s="6">
        <v>412819044</v>
      </c>
      <c r="C267" s="6" t="s">
        <v>4897</v>
      </c>
      <c r="D267" s="6">
        <v>1</v>
      </c>
      <c r="E267" s="4" t="s">
        <v>51</v>
      </c>
      <c r="G267" s="6">
        <v>2590</v>
      </c>
      <c r="H267" s="44" t="s">
        <v>951</v>
      </c>
      <c r="I267" s="6">
        <v>1937</v>
      </c>
      <c r="J267" s="6" t="s">
        <v>952</v>
      </c>
      <c r="K267" s="6" t="s">
        <v>953</v>
      </c>
      <c r="L267" s="6" t="s">
        <v>954</v>
      </c>
      <c r="M267" s="6" t="s">
        <v>267</v>
      </c>
      <c r="P267" s="6" t="s">
        <v>947</v>
      </c>
      <c r="Q267" t="str">
        <f t="shared" si="71"/>
        <v>Алма-Ата и окрестности</v>
      </c>
      <c r="R267" s="84">
        <v>43.289437</v>
      </c>
      <c r="S267" s="84">
        <v>76.994337999999999</v>
      </c>
      <c r="T267" s="6" t="s">
        <v>765</v>
      </c>
      <c r="U267" s="6" t="s">
        <v>766</v>
      </c>
      <c r="V267" s="6" t="s">
        <v>106</v>
      </c>
      <c r="X267" s="6">
        <v>6000</v>
      </c>
      <c r="Y267" s="6">
        <v>1921</v>
      </c>
      <c r="Z267" s="6">
        <v>6</v>
      </c>
      <c r="AA267" s="6">
        <v>10</v>
      </c>
      <c r="AB267" s="6">
        <v>1921</v>
      </c>
      <c r="AC267" s="6">
        <v>6</v>
      </c>
      <c r="AD267" s="6">
        <v>12</v>
      </c>
      <c r="AF267" s="6" t="s">
        <v>948</v>
      </c>
      <c r="AH267" s="6" t="s">
        <v>48</v>
      </c>
      <c r="AI267" s="6" t="s">
        <v>1021</v>
      </c>
      <c r="AJ267" s="6" t="s">
        <v>1029</v>
      </c>
      <c r="AK267" s="6" t="b">
        <v>1</v>
      </c>
      <c r="AL267" s="6" t="b">
        <v>0</v>
      </c>
      <c r="AO267" s="49" t="s">
        <v>4952</v>
      </c>
      <c r="AP267" s="73"/>
      <c r="AQ267" s="49" t="s">
        <v>4951</v>
      </c>
      <c r="AR267" s="76" t="s">
        <v>5011</v>
      </c>
      <c r="AS267" s="73" t="s">
        <v>5012</v>
      </c>
      <c r="AT267" s="73">
        <f t="shared" si="72"/>
        <v>1</v>
      </c>
      <c r="AU267" s="112" t="s">
        <v>5383</v>
      </c>
      <c r="AV267" s="44" t="s">
        <v>5380</v>
      </c>
      <c r="AW267" t="s">
        <v>5014</v>
      </c>
      <c r="AX267" s="73"/>
      <c r="AY26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7" s="49" t="s">
        <v>4903</v>
      </c>
      <c r="BA267" s="58" t="str">
        <f>Y267&amp;"-"&amp;IF(Z267&lt;10,"0"&amp;Z267,Z267)&amp;"-"&amp;IF(AA267&lt;10,"0"&amp;AA267,AA267)&amp;"/"&amp;IF(AD267&lt;10,"0"&amp;AD267,AD267)</f>
        <v>1921-06-10/12</v>
      </c>
      <c r="BB267" s="44" t="str">
        <f>Y267&amp;IF(Z267&lt;&gt;0,"-"&amp;Z267,"")&amp;IF(AA267&lt;&gt;0,"-"&amp;AA267,"")&amp;IF(AB267&lt;&gt;0,"/"&amp;AB267,"")&amp;IF(AC267&lt;&gt;0,"-"&amp;AC267,"")&amp;IF(AD267&lt;&gt;0,"-"&amp;AD267,"")</f>
        <v>1921-6-10/1921-6-12</v>
      </c>
      <c r="BC267" s="44"/>
      <c r="BD267" s="44"/>
      <c r="BE267" s="44"/>
      <c r="BF267" s="49" t="s">
        <v>4882</v>
      </c>
      <c r="BG267" t="s">
        <v>4893</v>
      </c>
      <c r="BH267" s="40" t="s">
        <v>5050</v>
      </c>
      <c r="BI267" t="s">
        <v>39</v>
      </c>
      <c r="BJ267" t="str">
        <f t="shared" si="67"/>
        <v>Алма-Ата и окрестности</v>
      </c>
      <c r="BK267" t="str">
        <f>T267&amp;" N; "&amp;U267&amp;" E"</f>
        <v>43.289437 N; 76.994338 E</v>
      </c>
      <c r="BL267" t="s">
        <v>765</v>
      </c>
      <c r="BM267" s="85" t="s">
        <v>766</v>
      </c>
      <c r="BN267" t="s">
        <v>4895</v>
      </c>
      <c r="BO267">
        <f t="shared" si="77"/>
        <v>6000</v>
      </c>
      <c r="BP267" t="str">
        <f>IF(V267="original",H267,IF(V267="volunteer",C267,"Nekhaeva A.A."))</f>
        <v>Kim L.V.</v>
      </c>
      <c r="BQ267" t="str">
        <f>IF(V267="original",I267,IF(V267="volunteer",YEAR(A267)&amp;"-"&amp;IF(MONTH(A267)&lt;10,"0"&amp;MONTH(A267),MONTH(A267))&amp;"-"&amp;IF(DAY(A267)&lt;10,"0"&amp;DAY(A267),DAY(A267)),"__2025-05-15"))</f>
        <v>2025-04-30</v>
      </c>
      <c r="BR267"/>
      <c r="BS267"/>
      <c r="BT267" s="49" t="s">
        <v>4766</v>
      </c>
      <c r="BU267" t="s">
        <v>3631</v>
      </c>
      <c r="BV267" t="s">
        <v>3632</v>
      </c>
      <c r="BW267" t="s">
        <v>3633</v>
      </c>
      <c r="BX267" t="s">
        <v>3634</v>
      </c>
      <c r="BY267" s="44" t="s">
        <v>48</v>
      </c>
      <c r="BZ267" t="s">
        <v>1021</v>
      </c>
      <c r="CA267" t="s">
        <v>3891</v>
      </c>
      <c r="CB267" s="44" t="s">
        <v>3891</v>
      </c>
      <c r="CC267" t="s">
        <v>4802</v>
      </c>
      <c r="CD267" t="s">
        <v>3891</v>
      </c>
      <c r="CE267" t="s">
        <v>3892</v>
      </c>
      <c r="CF267" t="s">
        <v>3630</v>
      </c>
      <c r="CG267"/>
      <c r="CH267" t="str">
        <f>H267</f>
        <v>Спасский С.А., Шнитников В.Н.</v>
      </c>
      <c r="CI267">
        <f t="shared" si="70"/>
        <v>1937</v>
      </c>
      <c r="CJ267"/>
    </row>
    <row r="268" spans="1:88" s="6" customFormat="1" x14ac:dyDescent="0.45">
      <c r="A268" s="5">
        <v>45777.556620370371</v>
      </c>
      <c r="B268" s="6">
        <v>412819044</v>
      </c>
      <c r="C268" s="6" t="s">
        <v>4897</v>
      </c>
      <c r="D268" s="6">
        <v>1</v>
      </c>
      <c r="E268" s="4" t="s">
        <v>65</v>
      </c>
      <c r="G268" s="6">
        <v>2590</v>
      </c>
      <c r="H268" s="44" t="s">
        <v>951</v>
      </c>
      <c r="I268" s="6">
        <v>1937</v>
      </c>
      <c r="J268" s="6" t="s">
        <v>952</v>
      </c>
      <c r="K268" s="6" t="s">
        <v>953</v>
      </c>
      <c r="L268" s="6" t="s">
        <v>954</v>
      </c>
      <c r="M268" s="6" t="s">
        <v>267</v>
      </c>
      <c r="P268" s="6" t="s">
        <v>947</v>
      </c>
      <c r="Q268" t="str">
        <f t="shared" si="71"/>
        <v>Алма-Ата и окрестности</v>
      </c>
      <c r="R268" s="84">
        <v>43.289437</v>
      </c>
      <c r="S268" s="84">
        <v>76.994337999999999</v>
      </c>
      <c r="T268" s="6" t="s">
        <v>765</v>
      </c>
      <c r="U268" s="6" t="s">
        <v>766</v>
      </c>
      <c r="V268" s="6" t="s">
        <v>106</v>
      </c>
      <c r="X268" s="6">
        <v>6000</v>
      </c>
      <c r="Y268" s="6">
        <v>1937</v>
      </c>
      <c r="Z268" s="6">
        <v>7</v>
      </c>
      <c r="AA268" s="6">
        <v>4</v>
      </c>
      <c r="AF268" s="6" t="s">
        <v>948</v>
      </c>
      <c r="AG268" s="67" t="s">
        <v>949</v>
      </c>
      <c r="AH268" s="6" t="s">
        <v>48</v>
      </c>
      <c r="AI268" s="6" t="s">
        <v>1030</v>
      </c>
      <c r="AJ268" s="6" t="s">
        <v>1031</v>
      </c>
      <c r="AK268" s="6" t="b">
        <v>1</v>
      </c>
      <c r="AL268" s="6" t="b">
        <v>0</v>
      </c>
      <c r="AO268" s="49" t="s">
        <v>4952</v>
      </c>
      <c r="AP268" s="73"/>
      <c r="AQ268" s="49" t="s">
        <v>4951</v>
      </c>
      <c r="AR268" s="76" t="s">
        <v>5011</v>
      </c>
      <c r="AS268" s="73" t="s">
        <v>5012</v>
      </c>
      <c r="AT268" s="73">
        <f t="shared" si="72"/>
        <v>1</v>
      </c>
      <c r="AU268" s="112" t="s">
        <v>5384</v>
      </c>
      <c r="AV268" s="44" t="s">
        <v>5380</v>
      </c>
      <c r="AW268" t="s">
        <v>5014</v>
      </c>
      <c r="AX268" s="73"/>
      <c r="AY26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8" s="49" t="s">
        <v>4903</v>
      </c>
      <c r="BA268" s="58" t="str">
        <f>Y268&amp;"-"&amp;IF(Z268&lt;10,"0"&amp;Z268,Z268)&amp;"-"&amp;IF(AA268&lt;10,"0"&amp;AA268,AA268)</f>
        <v>1937-07-04</v>
      </c>
      <c r="BB268" s="44" t="str">
        <f>Y268&amp;IF(Z268&lt;&gt;0,"-"&amp;Z268,"")&amp;IF(AA268&lt;&gt;0,"-"&amp;AA268,"")&amp;IF(AB268&lt;&gt;0,"/"&amp;AB268,"")&amp;IF(AC268&lt;&gt;0,"-"&amp;AC268,"")&amp;IF(AD268&lt;&gt;0,"-"&amp;AD268,"")</f>
        <v>1937-7-4</v>
      </c>
      <c r="BC268" s="44"/>
      <c r="BD268" s="44"/>
      <c r="BE268" s="44" t="s">
        <v>4943</v>
      </c>
      <c r="BF268" s="49" t="s">
        <v>4882</v>
      </c>
      <c r="BG268" t="s">
        <v>4893</v>
      </c>
      <c r="BH268" s="40" t="s">
        <v>5050</v>
      </c>
      <c r="BI268" t="s">
        <v>39</v>
      </c>
      <c r="BJ268" t="str">
        <f t="shared" si="67"/>
        <v>Алма-Ата и окрестности</v>
      </c>
      <c r="BK268" t="str">
        <f>T268&amp;" N; "&amp;U268&amp;" E"</f>
        <v>43.289437 N; 76.994338 E</v>
      </c>
      <c r="BL268" t="s">
        <v>765</v>
      </c>
      <c r="BM268" s="85" t="s">
        <v>766</v>
      </c>
      <c r="BN268" t="s">
        <v>4895</v>
      </c>
      <c r="BO268">
        <f t="shared" si="77"/>
        <v>6000</v>
      </c>
      <c r="BP268" t="str">
        <f>IF(V268="original",H268,IF(V268="volunteer",C268,"Nekhaeva A.A."))</f>
        <v>Kim L.V.</v>
      </c>
      <c r="BQ268" t="str">
        <f>IF(V268="original",I268,IF(V268="volunteer",YEAR(A268)&amp;"-"&amp;IF(MONTH(A268)&lt;10,"0"&amp;MONTH(A268),MONTH(A268))&amp;"-"&amp;IF(DAY(A268)&lt;10,"0"&amp;DAY(A268),DAY(A268)),"__2025-05-15"))</f>
        <v>2025-04-30</v>
      </c>
      <c r="BR268"/>
      <c r="BS268"/>
      <c r="BT268" s="49" t="s">
        <v>4766</v>
      </c>
      <c r="BU268" t="s">
        <v>3631</v>
      </c>
      <c r="BV268" t="s">
        <v>3632</v>
      </c>
      <c r="BW268" t="s">
        <v>3633</v>
      </c>
      <c r="BX268" t="s">
        <v>3634</v>
      </c>
      <c r="BY268" s="44" t="s">
        <v>48</v>
      </c>
      <c r="BZ268" t="s">
        <v>1030</v>
      </c>
      <c r="CA268" t="s">
        <v>3896</v>
      </c>
      <c r="CB268" s="44" t="s">
        <v>3896</v>
      </c>
      <c r="CC268" t="s">
        <v>4844</v>
      </c>
      <c r="CD268" t="s">
        <v>3894</v>
      </c>
      <c r="CE268" t="s">
        <v>3895</v>
      </c>
      <c r="CF268" t="s">
        <v>3630</v>
      </c>
      <c r="CG268"/>
      <c r="CH268" t="str">
        <f>H268</f>
        <v>Спасский С.А., Шнитников В.Н.</v>
      </c>
      <c r="CI268">
        <f t="shared" si="70"/>
        <v>1937</v>
      </c>
      <c r="CJ268"/>
    </row>
    <row r="269" spans="1:88" s="6" customFormat="1" x14ac:dyDescent="0.45">
      <c r="A269" s="5">
        <v>45777.556307870371</v>
      </c>
      <c r="B269" s="6">
        <v>412819044</v>
      </c>
      <c r="C269" s="6" t="s">
        <v>4897</v>
      </c>
      <c r="D269" s="6">
        <v>1</v>
      </c>
      <c r="E269" s="4" t="s">
        <v>65</v>
      </c>
      <c r="G269" s="6">
        <v>2590</v>
      </c>
      <c r="H269" s="44" t="s">
        <v>951</v>
      </c>
      <c r="I269" s="6">
        <v>1937</v>
      </c>
      <c r="J269" s="6" t="s">
        <v>952</v>
      </c>
      <c r="K269" s="6" t="s">
        <v>953</v>
      </c>
      <c r="L269" s="6" t="s">
        <v>954</v>
      </c>
      <c r="M269" s="6" t="s">
        <v>267</v>
      </c>
      <c r="P269" s="6" t="s">
        <v>947</v>
      </c>
      <c r="Q269" t="str">
        <f t="shared" si="71"/>
        <v>Алма-Ата и окрестности</v>
      </c>
      <c r="R269" s="84">
        <v>43.289437</v>
      </c>
      <c r="S269" s="84">
        <v>76.994337999999999</v>
      </c>
      <c r="T269" s="6" t="s">
        <v>765</v>
      </c>
      <c r="U269" s="6" t="s">
        <v>766</v>
      </c>
      <c r="V269" s="6" t="s">
        <v>106</v>
      </c>
      <c r="X269" s="6">
        <v>6000</v>
      </c>
      <c r="Y269" s="6">
        <v>1920</v>
      </c>
      <c r="Z269" s="6">
        <v>6</v>
      </c>
      <c r="AA269" s="6">
        <v>19</v>
      </c>
      <c r="AE269" s="6" t="s">
        <v>994</v>
      </c>
      <c r="AF269" s="6" t="s">
        <v>948</v>
      </c>
      <c r="AH269" s="6" t="s">
        <v>48</v>
      </c>
      <c r="AI269" s="6" t="s">
        <v>1030</v>
      </c>
      <c r="AJ269" s="6" t="s">
        <v>1031</v>
      </c>
      <c r="AK269" s="6" t="b">
        <v>1</v>
      </c>
      <c r="AL269" s="6" t="b">
        <v>0</v>
      </c>
      <c r="AO269" s="49" t="s">
        <v>4952</v>
      </c>
      <c r="AP269" s="73"/>
      <c r="AQ269" s="49" t="s">
        <v>4951</v>
      </c>
      <c r="AR269" s="76" t="s">
        <v>5011</v>
      </c>
      <c r="AS269" s="73" t="s">
        <v>5012</v>
      </c>
      <c r="AT269" s="73">
        <f t="shared" si="72"/>
        <v>1</v>
      </c>
      <c r="AU269" s="112" t="s">
        <v>5384</v>
      </c>
      <c r="AV269" s="44" t="s">
        <v>5380</v>
      </c>
      <c r="AW269" t="s">
        <v>5014</v>
      </c>
      <c r="AX269" s="73"/>
      <c r="AY26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69" s="49" t="s">
        <v>4903</v>
      </c>
      <c r="BA269" s="58" t="str">
        <f>Y269&amp;"-"&amp;IF(Z269&lt;10,"0"&amp;Z269,Z269)&amp;"-"&amp;IF(AA269&lt;10,"0"&amp;AA269,AA269)</f>
        <v>1920-06-19</v>
      </c>
      <c r="BB269" s="44" t="str">
        <f>Y269&amp;IF(Z269&lt;&gt;0,"-"&amp;Z269,"")&amp;IF(AA269&lt;&gt;0,"-"&amp;AA269,"")&amp;IF(AB269&lt;&gt;0,"/"&amp;AB269,"")&amp;IF(AC269&lt;&gt;0,"-"&amp;AC269,"")&amp;IF(AD269&lt;&gt;0,"-"&amp;AD269,"")</f>
        <v>1920-6-19</v>
      </c>
      <c r="BC269" s="44" t="str">
        <f>AE269</f>
        <v>на коре березы</v>
      </c>
      <c r="BD269" s="44"/>
      <c r="BE269" s="44"/>
      <c r="BF269" s="49" t="s">
        <v>4882</v>
      </c>
      <c r="BG269" t="s">
        <v>4893</v>
      </c>
      <c r="BH269" s="40" t="s">
        <v>5050</v>
      </c>
      <c r="BI269" t="s">
        <v>39</v>
      </c>
      <c r="BJ269" t="str">
        <f t="shared" si="67"/>
        <v>Алма-Ата и окрестности</v>
      </c>
      <c r="BK269" t="str">
        <f>T269&amp;" N; "&amp;U269&amp;" E"</f>
        <v>43.289437 N; 76.994338 E</v>
      </c>
      <c r="BL269" t="s">
        <v>765</v>
      </c>
      <c r="BM269" s="85" t="s">
        <v>766</v>
      </c>
      <c r="BN269" t="s">
        <v>4895</v>
      </c>
      <c r="BO269">
        <f t="shared" si="77"/>
        <v>6000</v>
      </c>
      <c r="BP269" t="str">
        <f>IF(V269="original",H269,IF(V269="volunteer",C269,"Nekhaeva A.A."))</f>
        <v>Kim L.V.</v>
      </c>
      <c r="BQ269" t="str">
        <f>IF(V269="original",I269,IF(V269="volunteer",YEAR(A269)&amp;"-"&amp;IF(MONTH(A269)&lt;10,"0"&amp;MONTH(A269),MONTH(A269))&amp;"-"&amp;IF(DAY(A269)&lt;10,"0"&amp;DAY(A269),DAY(A269)),"__2025-05-15"))</f>
        <v>2025-04-30</v>
      </c>
      <c r="BR269"/>
      <c r="BS269"/>
      <c r="BT269" s="49" t="s">
        <v>4766</v>
      </c>
      <c r="BU269" t="s">
        <v>3631</v>
      </c>
      <c r="BV269" t="s">
        <v>3632</v>
      </c>
      <c r="BW269" t="s">
        <v>3633</v>
      </c>
      <c r="BX269" t="s">
        <v>3634</v>
      </c>
      <c r="BY269" s="44" t="s">
        <v>48</v>
      </c>
      <c r="BZ269" t="s">
        <v>1030</v>
      </c>
      <c r="CA269" t="s">
        <v>3896</v>
      </c>
      <c r="CB269" s="44" t="s">
        <v>3896</v>
      </c>
      <c r="CC269" t="s">
        <v>4844</v>
      </c>
      <c r="CD269" t="s">
        <v>3894</v>
      </c>
      <c r="CE269" t="s">
        <v>3895</v>
      </c>
      <c r="CF269" t="s">
        <v>3630</v>
      </c>
      <c r="CG269"/>
      <c r="CH269" t="str">
        <f>H269</f>
        <v>Спасский С.А., Шнитников В.Н.</v>
      </c>
      <c r="CI269">
        <f t="shared" si="70"/>
        <v>1937</v>
      </c>
      <c r="CJ269"/>
    </row>
    <row r="270" spans="1:88" s="6" customFormat="1" x14ac:dyDescent="0.45">
      <c r="A270" s="5">
        <v>45777.555983796286</v>
      </c>
      <c r="B270" s="6">
        <v>412819044</v>
      </c>
      <c r="C270" s="6" t="s">
        <v>4897</v>
      </c>
      <c r="D270" s="6">
        <v>1</v>
      </c>
      <c r="E270" s="4" t="s">
        <v>51</v>
      </c>
      <c r="G270" s="6">
        <v>2590</v>
      </c>
      <c r="H270" s="44" t="s">
        <v>951</v>
      </c>
      <c r="I270" s="6">
        <v>1937</v>
      </c>
      <c r="J270" s="6" t="s">
        <v>952</v>
      </c>
      <c r="K270" s="6" t="s">
        <v>953</v>
      </c>
      <c r="L270" s="6" t="s">
        <v>954</v>
      </c>
      <c r="M270" s="6" t="s">
        <v>267</v>
      </c>
      <c r="P270" s="6" t="s">
        <v>947</v>
      </c>
      <c r="Q270" t="str">
        <f t="shared" si="71"/>
        <v>Алма-Ата и окрестности</v>
      </c>
      <c r="R270" s="84">
        <v>43.289437</v>
      </c>
      <c r="S270" s="84">
        <v>76.994337999999999</v>
      </c>
      <c r="T270" s="6" t="s">
        <v>765</v>
      </c>
      <c r="U270" s="6" t="s">
        <v>766</v>
      </c>
      <c r="V270" s="6" t="s">
        <v>106</v>
      </c>
      <c r="X270" s="6">
        <v>6000</v>
      </c>
      <c r="Y270" s="6">
        <v>1937</v>
      </c>
      <c r="Z270" s="6">
        <v>6</v>
      </c>
      <c r="AA270" s="6">
        <v>11</v>
      </c>
      <c r="AF270" s="6" t="s">
        <v>948</v>
      </c>
      <c r="AG270" s="67" t="s">
        <v>949</v>
      </c>
      <c r="AH270" s="6" t="s">
        <v>48</v>
      </c>
      <c r="AI270" s="6" t="s">
        <v>1030</v>
      </c>
      <c r="AJ270" s="6" t="s">
        <v>1031</v>
      </c>
      <c r="AK270" s="6" t="b">
        <v>1</v>
      </c>
      <c r="AL270" s="6" t="b">
        <v>0</v>
      </c>
      <c r="AO270" s="49" t="s">
        <v>4952</v>
      </c>
      <c r="AP270" s="73"/>
      <c r="AQ270" s="49" t="s">
        <v>4951</v>
      </c>
      <c r="AR270" s="76" t="s">
        <v>5011</v>
      </c>
      <c r="AS270" s="73" t="s">
        <v>5012</v>
      </c>
      <c r="AT270" s="73">
        <f t="shared" si="72"/>
        <v>1</v>
      </c>
      <c r="AU270" s="112" t="s">
        <v>5383</v>
      </c>
      <c r="AV270" s="44" t="s">
        <v>5380</v>
      </c>
      <c r="AW270" t="s">
        <v>5014</v>
      </c>
      <c r="AX270" s="73"/>
      <c r="AY27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0" s="49" t="s">
        <v>4903</v>
      </c>
      <c r="BA270" s="58" t="str">
        <f>Y270&amp;"-"&amp;IF(Z270&lt;10,"0"&amp;Z270,Z270)&amp;"-"&amp;IF(AA270&lt;10,"0"&amp;AA270,AA270)</f>
        <v>1937-06-11</v>
      </c>
      <c r="BB270" s="44" t="str">
        <f>Y270&amp;IF(Z270&lt;&gt;0,"-"&amp;Z270,"")&amp;IF(AA270&lt;&gt;0,"-"&amp;AA270,"")&amp;IF(AB270&lt;&gt;0,"/"&amp;AB270,"")&amp;IF(AC270&lt;&gt;0,"-"&amp;AC270,"")&amp;IF(AD270&lt;&gt;0,"-"&amp;AD270,"")</f>
        <v>1937-6-11</v>
      </c>
      <c r="BC270" s="44"/>
      <c r="BD270" s="44"/>
      <c r="BE270" s="44" t="s">
        <v>4943</v>
      </c>
      <c r="BF270" s="49" t="s">
        <v>4882</v>
      </c>
      <c r="BG270" t="s">
        <v>4893</v>
      </c>
      <c r="BH270" s="40" t="s">
        <v>5050</v>
      </c>
      <c r="BI270" t="s">
        <v>39</v>
      </c>
      <c r="BJ270" t="str">
        <f t="shared" si="67"/>
        <v>Алма-Ата и окрестности</v>
      </c>
      <c r="BK270" t="str">
        <f>T270&amp;" N; "&amp;U270&amp;" E"</f>
        <v>43.289437 N; 76.994338 E</v>
      </c>
      <c r="BL270" t="s">
        <v>765</v>
      </c>
      <c r="BM270" s="85" t="s">
        <v>766</v>
      </c>
      <c r="BN270" t="s">
        <v>4895</v>
      </c>
      <c r="BO270">
        <f t="shared" si="77"/>
        <v>6000</v>
      </c>
      <c r="BP270" t="str">
        <f>IF(V270="original",H270,IF(V270="volunteer",C270,"Nekhaeva A.A."))</f>
        <v>Kim L.V.</v>
      </c>
      <c r="BQ270" t="str">
        <f>IF(V270="original",I270,IF(V270="volunteer",YEAR(A270)&amp;"-"&amp;IF(MONTH(A270)&lt;10,"0"&amp;MONTH(A270),MONTH(A270))&amp;"-"&amp;IF(DAY(A270)&lt;10,"0"&amp;DAY(A270),DAY(A270)),"__2025-05-15"))</f>
        <v>2025-04-30</v>
      </c>
      <c r="BR270"/>
      <c r="BS270"/>
      <c r="BT270" s="49" t="s">
        <v>4766</v>
      </c>
      <c r="BU270" t="s">
        <v>3631</v>
      </c>
      <c r="BV270" t="s">
        <v>3632</v>
      </c>
      <c r="BW270" t="s">
        <v>3633</v>
      </c>
      <c r="BX270" t="s">
        <v>3634</v>
      </c>
      <c r="BY270" s="44" t="s">
        <v>48</v>
      </c>
      <c r="BZ270" t="s">
        <v>1030</v>
      </c>
      <c r="CA270" t="s">
        <v>3896</v>
      </c>
      <c r="CB270" s="44" t="s">
        <v>3896</v>
      </c>
      <c r="CC270" t="s">
        <v>4844</v>
      </c>
      <c r="CD270" t="s">
        <v>3894</v>
      </c>
      <c r="CE270" t="s">
        <v>3895</v>
      </c>
      <c r="CF270" t="s">
        <v>3630</v>
      </c>
      <c r="CG270"/>
      <c r="CH270" t="str">
        <f>H270</f>
        <v>Спасский С.А., Шнитников В.Н.</v>
      </c>
      <c r="CI270">
        <f t="shared" si="70"/>
        <v>1937</v>
      </c>
      <c r="CJ270"/>
    </row>
    <row r="271" spans="1:88" s="6" customFormat="1" x14ac:dyDescent="0.45">
      <c r="A271" s="5">
        <v>45777.558668981481</v>
      </c>
      <c r="B271" s="6">
        <v>412819044</v>
      </c>
      <c r="C271" s="6" t="s">
        <v>4897</v>
      </c>
      <c r="D271" s="6">
        <v>2</v>
      </c>
      <c r="E271" s="4" t="s">
        <v>247</v>
      </c>
      <c r="G271" s="6">
        <v>2590</v>
      </c>
      <c r="H271" s="44" t="s">
        <v>951</v>
      </c>
      <c r="I271" s="6">
        <v>1937</v>
      </c>
      <c r="J271" s="6" t="s">
        <v>952</v>
      </c>
      <c r="K271" s="6" t="s">
        <v>953</v>
      </c>
      <c r="L271" s="6" t="s">
        <v>954</v>
      </c>
      <c r="M271" s="6" t="s">
        <v>267</v>
      </c>
      <c r="P271" s="6" t="s">
        <v>947</v>
      </c>
      <c r="Q271" t="str">
        <f>IF(LEN(P271)&gt;0,P271,"")</f>
        <v>Алма-Ата и окрестности</v>
      </c>
      <c r="R271" s="84">
        <v>43.289437</v>
      </c>
      <c r="S271" s="84">
        <v>76.994337999999999</v>
      </c>
      <c r="T271" s="6" t="s">
        <v>765</v>
      </c>
      <c r="U271" s="6" t="s">
        <v>766</v>
      </c>
      <c r="V271" s="6" t="s">
        <v>106</v>
      </c>
      <c r="X271" s="6">
        <v>6000</v>
      </c>
      <c r="Y271" s="6">
        <v>1919</v>
      </c>
      <c r="Z271" s="6">
        <v>5</v>
      </c>
      <c r="AA271" s="6">
        <v>1</v>
      </c>
      <c r="AB271" s="6">
        <v>1919</v>
      </c>
      <c r="AC271" s="6">
        <v>5</v>
      </c>
      <c r="AD271" s="6">
        <v>31</v>
      </c>
      <c r="AF271" s="6" t="s">
        <v>948</v>
      </c>
      <c r="AH271" s="6" t="s">
        <v>48</v>
      </c>
      <c r="AI271" s="6" t="s">
        <v>1021</v>
      </c>
      <c r="AJ271" s="6" t="s">
        <v>304</v>
      </c>
      <c r="AK271" s="6" t="b">
        <v>1</v>
      </c>
      <c r="AL271" s="6" t="b">
        <v>0</v>
      </c>
      <c r="AO271" s="49" t="s">
        <v>4952</v>
      </c>
      <c r="AP271" s="73"/>
      <c r="AQ271" s="49" t="s">
        <v>4951</v>
      </c>
      <c r="AR271" s="76" t="s">
        <v>5011</v>
      </c>
      <c r="AS271" s="73" t="s">
        <v>5012</v>
      </c>
      <c r="AT271" s="73">
        <f t="shared" si="72"/>
        <v>2</v>
      </c>
      <c r="AU271" s="112" t="s">
        <v>5384</v>
      </c>
      <c r="AV271" s="44" t="s">
        <v>5380</v>
      </c>
      <c r="AW271" t="s">
        <v>5014</v>
      </c>
      <c r="AX271" s="73"/>
      <c r="AY27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1" s="49" t="s">
        <v>4903</v>
      </c>
      <c r="BA271" s="58" t="str">
        <f>Y271&amp;"-"&amp;IF(Z271&lt;10,"0"&amp;Z271,Z271)&amp;"-"&amp;IF(AA271&lt;10,"0"&amp;AA271,AA271)&amp;"/"&amp;IF(AD271&lt;10,"0"&amp;AD271,AD271)</f>
        <v>1919-05-01/31</v>
      </c>
      <c r="BB271" s="44" t="str">
        <f>Y271&amp;IF(Z271&lt;&gt;0,"-"&amp;Z271,"")&amp;IF(AA271&lt;&gt;0,"-"&amp;AA271,"")&amp;IF(AB271&lt;&gt;0,"/"&amp;AB271,"")&amp;IF(AC271&lt;&gt;0,"-"&amp;AC271,"")&amp;IF(AD271&lt;&gt;0,"-"&amp;AD271,"")</f>
        <v>1919-5-1/1919-5-31</v>
      </c>
      <c r="BC271" s="44"/>
      <c r="BD271" s="44"/>
      <c r="BE271" s="44"/>
      <c r="BF271" s="49" t="s">
        <v>4882</v>
      </c>
      <c r="BG271" t="s">
        <v>4893</v>
      </c>
      <c r="BH271" s="40" t="s">
        <v>5050</v>
      </c>
      <c r="BI271" t="s">
        <v>39</v>
      </c>
      <c r="BJ271" t="str">
        <f>P271</f>
        <v>Алма-Ата и окрестности</v>
      </c>
      <c r="BK271" t="str">
        <f>T271&amp;" N; "&amp;U271&amp;" E"</f>
        <v>43.289437 N; 76.994338 E</v>
      </c>
      <c r="BL271" t="s">
        <v>765</v>
      </c>
      <c r="BM271" s="85" t="s">
        <v>766</v>
      </c>
      <c r="BN271" t="s">
        <v>4895</v>
      </c>
      <c r="BO271">
        <f>X271</f>
        <v>6000</v>
      </c>
      <c r="BP271" t="str">
        <f>IF(V271="original",H271,IF(V271="volunteer",C271,"Nekhaeva A.A."))</f>
        <v>Kim L.V.</v>
      </c>
      <c r="BQ271" t="str">
        <f>IF(V271="original",I271,IF(V271="volunteer",YEAR(A271)&amp;"-"&amp;IF(MONTH(A271)&lt;10,"0"&amp;MONTH(A271),MONTH(A271))&amp;"-"&amp;IF(DAY(A271)&lt;10,"0"&amp;DAY(A271),DAY(A271)),"__2025-05-15"))</f>
        <v>2025-04-30</v>
      </c>
      <c r="BR271"/>
      <c r="BS271"/>
      <c r="BT271" s="49" t="s">
        <v>4766</v>
      </c>
      <c r="BU271" t="s">
        <v>3631</v>
      </c>
      <c r="BV271" t="s">
        <v>3632</v>
      </c>
      <c r="BW271" t="s">
        <v>3633</v>
      </c>
      <c r="BX271" t="s">
        <v>3634</v>
      </c>
      <c r="BY271" s="44" t="s">
        <v>48</v>
      </c>
      <c r="BZ271" t="s">
        <v>1021</v>
      </c>
      <c r="CA271" t="s">
        <v>3889</v>
      </c>
      <c r="CB271" s="44" t="s">
        <v>3889</v>
      </c>
      <c r="CC271" t="s">
        <v>3779</v>
      </c>
      <c r="CD271" t="s">
        <v>3889</v>
      </c>
      <c r="CE271" t="s">
        <v>3890</v>
      </c>
      <c r="CF271" t="s">
        <v>3630</v>
      </c>
      <c r="CG271"/>
      <c r="CH271" t="str">
        <f>H271</f>
        <v>Спасский С.А., Шнитников В.Н.</v>
      </c>
      <c r="CI271">
        <f>I271</f>
        <v>1937</v>
      </c>
      <c r="CJ271"/>
    </row>
    <row r="272" spans="1:88" s="6" customFormat="1" x14ac:dyDescent="0.45">
      <c r="A272" s="5">
        <v>45776.815555555557</v>
      </c>
      <c r="B272" s="6">
        <v>412819044</v>
      </c>
      <c r="C272" s="6" t="s">
        <v>4897</v>
      </c>
      <c r="D272" s="6">
        <v>1</v>
      </c>
      <c r="E272" s="4" t="s">
        <v>51</v>
      </c>
      <c r="G272" s="6">
        <v>2590</v>
      </c>
      <c r="H272" s="44" t="s">
        <v>951</v>
      </c>
      <c r="I272" s="6">
        <v>1937</v>
      </c>
      <c r="J272" s="6" t="s">
        <v>952</v>
      </c>
      <c r="K272" s="6" t="s">
        <v>953</v>
      </c>
      <c r="L272" s="6" t="s">
        <v>954</v>
      </c>
      <c r="M272" s="6" t="s">
        <v>267</v>
      </c>
      <c r="Q272" t="str">
        <f t="shared" si="71"/>
        <v/>
      </c>
      <c r="R272" s="84"/>
      <c r="S272" s="84"/>
      <c r="V272" s="6" t="s">
        <v>119</v>
      </c>
      <c r="X272" s="6">
        <v>2000</v>
      </c>
      <c r="Y272" s="6">
        <v>1937</v>
      </c>
      <c r="AF272" s="6" t="s">
        <v>948</v>
      </c>
      <c r="AG272" s="62" t="s">
        <v>997</v>
      </c>
      <c r="AH272" s="6" t="s">
        <v>1032</v>
      </c>
      <c r="AI272" s="6" t="s">
        <v>1033</v>
      </c>
      <c r="AJ272" s="6" t="s">
        <v>1034</v>
      </c>
      <c r="AK272" s="6" t="b">
        <v>1</v>
      </c>
      <c r="AL272" s="6" t="b">
        <v>0</v>
      </c>
      <c r="AO272" s="49" t="s">
        <v>4952</v>
      </c>
      <c r="AP272" s="73"/>
      <c r="AQ272" s="49" t="s">
        <v>4951</v>
      </c>
      <c r="AR272" s="76" t="s">
        <v>5011</v>
      </c>
      <c r="AS272" s="73" t="s">
        <v>5012</v>
      </c>
      <c r="AT272" s="73">
        <f t="shared" si="72"/>
        <v>1</v>
      </c>
      <c r="AU272" s="112" t="s">
        <v>5383</v>
      </c>
      <c r="AV272" s="44" t="s">
        <v>5380</v>
      </c>
      <c r="AW272" t="s">
        <v>5014</v>
      </c>
      <c r="AX272" s="73"/>
      <c r="AY27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2" s="49" t="s">
        <v>4903</v>
      </c>
      <c r="BA272" s="44">
        <f>Y272</f>
        <v>1937</v>
      </c>
      <c r="BB272" s="44" t="str">
        <f>Y272&amp;IF(Z272&lt;&gt;0,"-"&amp;Z272,"")&amp;IF(AA272&lt;&gt;0,"-"&amp;AA272,"")&amp;IF(AB272&lt;&gt;0,"/"&amp;AB272,"")&amp;IF(AC272&lt;&gt;0,"-"&amp;AC272,"")&amp;IF(AD272&lt;&gt;0,"-"&amp;AD272,"")</f>
        <v>1937</v>
      </c>
      <c r="BC272" s="44"/>
      <c r="BD272" s="44"/>
      <c r="BE272" s="44"/>
      <c r="BF272" s="49" t="s">
        <v>4882</v>
      </c>
      <c r="BG272" t="s">
        <v>4893</v>
      </c>
      <c r="BH272" s="40" t="s">
        <v>5050</v>
      </c>
      <c r="BI272" t="s">
        <v>39</v>
      </c>
      <c r="BJ272"/>
      <c r="BK272"/>
      <c r="BL272"/>
      <c r="BM272" s="85"/>
      <c r="BN272"/>
      <c r="BO272">
        <f t="shared" si="77"/>
        <v>2000</v>
      </c>
      <c r="BP272" t="str">
        <f>IF(V272="original",H272,IF(V272="volunteer",C272,"Nekhaeva A.A."))</f>
        <v>Nekhaeva A.A.</v>
      </c>
      <c r="BQ272" t="str">
        <f>IF(V272="original",I272,IF(V272="volunteer",YEAR(A272)&amp;"-"&amp;IF(MONTH(A272)&lt;10,"0"&amp;MONTH(A272),MONTH(A272))&amp;"-"&amp;IF(DAY(A272)&lt;10,"0"&amp;DAY(A272),DAY(A272)),"__2025-05-15"))</f>
        <v>__2025-05-15</v>
      </c>
      <c r="BR272"/>
      <c r="BS272"/>
      <c r="BT272" s="49" t="s">
        <v>4766</v>
      </c>
      <c r="BU272" t="s">
        <v>3631</v>
      </c>
      <c r="BV272" t="s">
        <v>3632</v>
      </c>
      <c r="BW272" t="s">
        <v>3633</v>
      </c>
      <c r="BX272" t="s">
        <v>3634</v>
      </c>
      <c r="BY272" s="44" t="s">
        <v>1032</v>
      </c>
      <c r="BZ272" t="s">
        <v>1033</v>
      </c>
      <c r="CA272" t="s">
        <v>3898</v>
      </c>
      <c r="CB272" s="44" t="s">
        <v>3898</v>
      </c>
      <c r="CC272" t="s">
        <v>4816</v>
      </c>
      <c r="CD272" t="s">
        <v>3898</v>
      </c>
      <c r="CE272" t="s">
        <v>3899</v>
      </c>
      <c r="CF272" t="s">
        <v>3630</v>
      </c>
      <c r="CG272"/>
      <c r="CH272" t="str">
        <f>H272</f>
        <v>Спасский С.А., Шнитников В.Н.</v>
      </c>
      <c r="CI272">
        <f t="shared" si="70"/>
        <v>1937</v>
      </c>
      <c r="CJ272"/>
    </row>
    <row r="273" spans="1:88" s="6" customFormat="1" x14ac:dyDescent="0.45">
      <c r="A273" s="5">
        <v>45776.815104166672</v>
      </c>
      <c r="B273" s="6">
        <v>412819044</v>
      </c>
      <c r="C273" s="6" t="s">
        <v>4897</v>
      </c>
      <c r="D273" s="6">
        <v>1</v>
      </c>
      <c r="E273" s="4" t="s">
        <v>51</v>
      </c>
      <c r="G273" s="6">
        <v>2590</v>
      </c>
      <c r="H273" s="44" t="s">
        <v>951</v>
      </c>
      <c r="I273" s="6">
        <v>1937</v>
      </c>
      <c r="J273" s="6" t="s">
        <v>952</v>
      </c>
      <c r="K273" s="6" t="s">
        <v>953</v>
      </c>
      <c r="L273" s="6" t="s">
        <v>954</v>
      </c>
      <c r="M273" s="6" t="s">
        <v>267</v>
      </c>
      <c r="P273" s="6" t="s">
        <v>1035</v>
      </c>
      <c r="Q273" t="str">
        <f t="shared" si="71"/>
        <v>Чамалган, Алма-Атинск. у.</v>
      </c>
      <c r="R273" s="84">
        <v>43.190280000000001</v>
      </c>
      <c r="S273" s="84">
        <v>76.536109999999994</v>
      </c>
      <c r="T273" s="6" t="s">
        <v>1036</v>
      </c>
      <c r="U273" s="6" t="s">
        <v>1037</v>
      </c>
      <c r="V273" s="6" t="s">
        <v>106</v>
      </c>
      <c r="W273" s="6" t="s">
        <v>1038</v>
      </c>
      <c r="X273" s="6">
        <v>2000</v>
      </c>
      <c r="Y273" s="6">
        <v>1907</v>
      </c>
      <c r="Z273" s="6">
        <v>7</v>
      </c>
      <c r="AA273" s="6">
        <v>8</v>
      </c>
      <c r="AF273" s="6" t="s">
        <v>948</v>
      </c>
      <c r="AH273" s="6" t="s">
        <v>1032</v>
      </c>
      <c r="AI273" s="6" t="s">
        <v>1033</v>
      </c>
      <c r="AJ273" s="6" t="s">
        <v>1039</v>
      </c>
      <c r="AK273" s="6" t="b">
        <v>1</v>
      </c>
      <c r="AL273" s="6" t="b">
        <v>0</v>
      </c>
      <c r="AO273" s="49" t="s">
        <v>4952</v>
      </c>
      <c r="AP273" s="73"/>
      <c r="AQ273" s="49" t="s">
        <v>4951</v>
      </c>
      <c r="AR273" s="76" t="s">
        <v>5011</v>
      </c>
      <c r="AS273" s="73" t="s">
        <v>5012</v>
      </c>
      <c r="AT273" s="73">
        <f t="shared" si="72"/>
        <v>1</v>
      </c>
      <c r="AU273" s="112" t="s">
        <v>5383</v>
      </c>
      <c r="AV273" s="44" t="s">
        <v>5380</v>
      </c>
      <c r="AW273" t="s">
        <v>5014</v>
      </c>
      <c r="AX273" s="73"/>
      <c r="AY27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3" s="49" t="s">
        <v>4903</v>
      </c>
      <c r="BA273" s="58" t="str">
        <f>Y273&amp;"-"&amp;IF(Z273&lt;10,"0"&amp;Z273,Z273)&amp;"-"&amp;IF(AA273&lt;10,"0"&amp;AA273,AA273)</f>
        <v>1907-07-08</v>
      </c>
      <c r="BB273" s="44" t="str">
        <f>Y273&amp;IF(Z273&lt;&gt;0,"-"&amp;Z273,"")&amp;IF(AA273&lt;&gt;0,"-"&amp;AA273,"")&amp;IF(AB273&lt;&gt;0,"/"&amp;AB273,"")&amp;IF(AC273&lt;&gt;0,"-"&amp;AC273,"")&amp;IF(AD273&lt;&gt;0,"-"&amp;AD273,"")</f>
        <v>1907-7-8</v>
      </c>
      <c r="BC273" s="44"/>
      <c r="BD273" s="44"/>
      <c r="BE273" s="44"/>
      <c r="BF273" s="49" t="s">
        <v>4882</v>
      </c>
      <c r="BG273" t="s">
        <v>4893</v>
      </c>
      <c r="BH273" s="40" t="s">
        <v>5050</v>
      </c>
      <c r="BI273" t="s">
        <v>39</v>
      </c>
      <c r="BJ273" t="str">
        <f t="shared" ref="BJ273:BJ290" si="78">P273</f>
        <v>Чамалган, Алма-Атинск. у.</v>
      </c>
      <c r="BK273" t="str">
        <f>T273&amp;" N; "&amp;U273&amp;" E"</f>
        <v>43.19028 N; 76.53611 E</v>
      </c>
      <c r="BL273" t="s">
        <v>1036</v>
      </c>
      <c r="BM273" s="85" t="s">
        <v>1037</v>
      </c>
      <c r="BN273" t="s">
        <v>4895</v>
      </c>
      <c r="BO273">
        <f t="shared" si="77"/>
        <v>2000</v>
      </c>
      <c r="BP273" t="str">
        <f>IF(V273="original",H273,IF(V273="volunteer",C273,"Nekhaeva A.A."))</f>
        <v>Kim L.V.</v>
      </c>
      <c r="BQ273" t="str">
        <f>IF(V273="original",I273,IF(V273="volunteer",YEAR(A273)&amp;"-"&amp;IF(MONTH(A273)&lt;10,"0"&amp;MONTH(A273),MONTH(A273))&amp;"-"&amp;IF(DAY(A273)&lt;10,"0"&amp;DAY(A273),DAY(A273)),"__2025-05-15"))</f>
        <v>2025-04-29</v>
      </c>
      <c r="BR273"/>
      <c r="BS273"/>
      <c r="BT273" s="49" t="s">
        <v>4766</v>
      </c>
      <c r="BU273" t="s">
        <v>3631</v>
      </c>
      <c r="BV273" t="s">
        <v>3632</v>
      </c>
      <c r="BW273" t="s">
        <v>3633</v>
      </c>
      <c r="BX273" t="s">
        <v>3634</v>
      </c>
      <c r="BY273" s="44" t="s">
        <v>1032</v>
      </c>
      <c r="BZ273" t="s">
        <v>1033</v>
      </c>
      <c r="CA273" t="s">
        <v>3901</v>
      </c>
      <c r="CB273" s="44" t="s">
        <v>3901</v>
      </c>
      <c r="CC273" t="s">
        <v>3903</v>
      </c>
      <c r="CD273" t="s">
        <v>3901</v>
      </c>
      <c r="CE273" t="s">
        <v>3902</v>
      </c>
      <c r="CF273" t="s">
        <v>3630</v>
      </c>
      <c r="CG273"/>
      <c r="CH273" t="str">
        <f>H273</f>
        <v>Спасский С.А., Шнитников В.Н.</v>
      </c>
      <c r="CI273">
        <f t="shared" si="70"/>
        <v>1937</v>
      </c>
      <c r="CJ273"/>
    </row>
    <row r="274" spans="1:88" s="6" customFormat="1" x14ac:dyDescent="0.45">
      <c r="A274" s="5">
        <v>45776.79896990741</v>
      </c>
      <c r="B274" s="6">
        <v>412819044</v>
      </c>
      <c r="C274" s="6" t="s">
        <v>4897</v>
      </c>
      <c r="D274" s="6">
        <v>1</v>
      </c>
      <c r="E274" s="4" t="s">
        <v>65</v>
      </c>
      <c r="G274" s="6">
        <v>2590</v>
      </c>
      <c r="H274" s="44" t="s">
        <v>951</v>
      </c>
      <c r="I274" s="6">
        <v>1937</v>
      </c>
      <c r="J274" s="6" t="s">
        <v>952</v>
      </c>
      <c r="K274" s="6" t="s">
        <v>953</v>
      </c>
      <c r="L274" s="6" t="s">
        <v>954</v>
      </c>
      <c r="M274" s="6" t="s">
        <v>267</v>
      </c>
      <c r="P274" s="6" t="s">
        <v>947</v>
      </c>
      <c r="Q274" t="str">
        <f t="shared" si="71"/>
        <v>Алма-Ата и окрестности</v>
      </c>
      <c r="R274" s="84">
        <v>43.289437</v>
      </c>
      <c r="S274" s="84">
        <v>76.994337999999999</v>
      </c>
      <c r="T274" s="6" t="s">
        <v>765</v>
      </c>
      <c r="U274" s="6" t="s">
        <v>766</v>
      </c>
      <c r="V274" s="6" t="s">
        <v>106</v>
      </c>
      <c r="X274" s="6">
        <v>6000</v>
      </c>
      <c r="Y274" s="6">
        <v>1907</v>
      </c>
      <c r="AF274" s="6" t="s">
        <v>948</v>
      </c>
      <c r="AH274" s="6" t="s">
        <v>1032</v>
      </c>
      <c r="AI274" s="6" t="s">
        <v>1033</v>
      </c>
      <c r="AJ274" s="6" t="s">
        <v>1039</v>
      </c>
      <c r="AK274" s="6" t="b">
        <v>1</v>
      </c>
      <c r="AL274" s="6" t="b">
        <v>0</v>
      </c>
      <c r="AO274" s="49" t="s">
        <v>4952</v>
      </c>
      <c r="AP274" s="73"/>
      <c r="AQ274" s="49" t="s">
        <v>4951</v>
      </c>
      <c r="AR274" s="76" t="s">
        <v>5011</v>
      </c>
      <c r="AS274" s="73" t="s">
        <v>5012</v>
      </c>
      <c r="AT274" s="73">
        <f t="shared" si="72"/>
        <v>1</v>
      </c>
      <c r="AU274" s="112" t="s">
        <v>5384</v>
      </c>
      <c r="AV274" s="44" t="s">
        <v>5380</v>
      </c>
      <c r="AW274" t="s">
        <v>5014</v>
      </c>
      <c r="AX274" s="73"/>
      <c r="AY27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4" s="49" t="s">
        <v>4903</v>
      </c>
      <c r="BA274" s="44">
        <f>Y274</f>
        <v>1907</v>
      </c>
      <c r="BB274" s="44" t="str">
        <f>Y274&amp;IF(Z274&lt;&gt;0,"-"&amp;Z274,"")&amp;IF(AA274&lt;&gt;0,"-"&amp;AA274,"")&amp;IF(AB274&lt;&gt;0,"/"&amp;AB274,"")&amp;IF(AC274&lt;&gt;0,"-"&amp;AC274,"")&amp;IF(AD274&lt;&gt;0,"-"&amp;AD274,"")</f>
        <v>1907</v>
      </c>
      <c r="BC274" s="44"/>
      <c r="BD274" s="44"/>
      <c r="BE274" s="44"/>
      <c r="BF274" s="49" t="s">
        <v>4882</v>
      </c>
      <c r="BG274" t="s">
        <v>4893</v>
      </c>
      <c r="BH274" s="40" t="s">
        <v>5050</v>
      </c>
      <c r="BI274" t="s">
        <v>39</v>
      </c>
      <c r="BJ274" t="str">
        <f t="shared" si="78"/>
        <v>Алма-Ата и окрестности</v>
      </c>
      <c r="BK274" t="str">
        <f>T274&amp;" N; "&amp;U274&amp;" E"</f>
        <v>43.289437 N; 76.994338 E</v>
      </c>
      <c r="BL274" t="s">
        <v>765</v>
      </c>
      <c r="BM274" s="85" t="s">
        <v>766</v>
      </c>
      <c r="BN274" t="s">
        <v>4895</v>
      </c>
      <c r="BO274">
        <f t="shared" si="77"/>
        <v>6000</v>
      </c>
      <c r="BP274" t="str">
        <f>IF(V274="original",H274,IF(V274="volunteer",C274,"Nekhaeva A.A."))</f>
        <v>Kim L.V.</v>
      </c>
      <c r="BQ274" t="str">
        <f>IF(V274="original",I274,IF(V274="volunteer",YEAR(A274)&amp;"-"&amp;IF(MONTH(A274)&lt;10,"0"&amp;MONTH(A274),MONTH(A274))&amp;"-"&amp;IF(DAY(A274)&lt;10,"0"&amp;DAY(A274),DAY(A274)),"__2025-05-15"))</f>
        <v>2025-04-29</v>
      </c>
      <c r="BR274"/>
      <c r="BS274"/>
      <c r="BT274" s="49" t="s">
        <v>4766</v>
      </c>
      <c r="BU274" t="s">
        <v>3631</v>
      </c>
      <c r="BV274" t="s">
        <v>3632</v>
      </c>
      <c r="BW274" t="s">
        <v>3633</v>
      </c>
      <c r="BX274" t="s">
        <v>3634</v>
      </c>
      <c r="BY274" s="44" t="s">
        <v>1032</v>
      </c>
      <c r="BZ274" t="s">
        <v>1033</v>
      </c>
      <c r="CA274" t="s">
        <v>3901</v>
      </c>
      <c r="CB274" s="44" t="s">
        <v>3901</v>
      </c>
      <c r="CC274" t="s">
        <v>3903</v>
      </c>
      <c r="CD274" t="s">
        <v>3901</v>
      </c>
      <c r="CE274" t="s">
        <v>3902</v>
      </c>
      <c r="CF274" t="s">
        <v>3630</v>
      </c>
      <c r="CG274"/>
      <c r="CH274" t="str">
        <f>H274</f>
        <v>Спасский С.А., Шнитников В.Н.</v>
      </c>
      <c r="CI274">
        <f t="shared" si="70"/>
        <v>1937</v>
      </c>
      <c r="CJ274"/>
    </row>
    <row r="275" spans="1:88" s="6" customFormat="1" x14ac:dyDescent="0.45">
      <c r="A275" s="5">
        <v>45776.815104166672</v>
      </c>
      <c r="B275" s="6">
        <v>412819044</v>
      </c>
      <c r="C275" s="6" t="s">
        <v>4897</v>
      </c>
      <c r="D275" s="6">
        <v>1</v>
      </c>
      <c r="E275" s="4" t="s">
        <v>65</v>
      </c>
      <c r="G275" s="6">
        <v>2590</v>
      </c>
      <c r="H275" s="44" t="s">
        <v>951</v>
      </c>
      <c r="I275" s="6">
        <v>1937</v>
      </c>
      <c r="J275" s="6" t="s">
        <v>952</v>
      </c>
      <c r="K275" s="6" t="s">
        <v>953</v>
      </c>
      <c r="L275" s="6" t="s">
        <v>954</v>
      </c>
      <c r="M275" s="6" t="s">
        <v>267</v>
      </c>
      <c r="P275" s="6" t="s">
        <v>1035</v>
      </c>
      <c r="Q275" t="str">
        <f t="shared" si="71"/>
        <v>Чамалган, Алма-Атинск. у.</v>
      </c>
      <c r="R275" s="84">
        <v>43.190280000000001</v>
      </c>
      <c r="S275" s="84">
        <v>76.536109999999994</v>
      </c>
      <c r="T275" s="6" t="s">
        <v>1036</v>
      </c>
      <c r="U275" s="6" t="s">
        <v>1037</v>
      </c>
      <c r="V275" s="6" t="s">
        <v>106</v>
      </c>
      <c r="W275" s="6" t="s">
        <v>1038</v>
      </c>
      <c r="X275" s="6">
        <v>2000</v>
      </c>
      <c r="Y275" s="6">
        <v>1907</v>
      </c>
      <c r="Z275" s="6">
        <v>7</v>
      </c>
      <c r="AA275" s="6">
        <v>8</v>
      </c>
      <c r="AF275" s="6" t="s">
        <v>948</v>
      </c>
      <c r="AH275" s="6" t="s">
        <v>1032</v>
      </c>
      <c r="AI275" s="6" t="s">
        <v>1033</v>
      </c>
      <c r="AJ275" s="6" t="s">
        <v>1039</v>
      </c>
      <c r="AK275" s="6" t="b">
        <v>1</v>
      </c>
      <c r="AL275" s="6" t="b">
        <v>0</v>
      </c>
      <c r="AO275" s="49" t="s">
        <v>4952</v>
      </c>
      <c r="AP275" s="73"/>
      <c r="AQ275" s="49" t="s">
        <v>4951</v>
      </c>
      <c r="AR275" s="76" t="s">
        <v>5011</v>
      </c>
      <c r="AS275" s="73" t="s">
        <v>5012</v>
      </c>
      <c r="AT275" s="73">
        <f t="shared" si="72"/>
        <v>1</v>
      </c>
      <c r="AU275" s="112" t="s">
        <v>5384</v>
      </c>
      <c r="AV275" s="44" t="s">
        <v>5380</v>
      </c>
      <c r="AW275" t="s">
        <v>5014</v>
      </c>
      <c r="AX275" s="73"/>
      <c r="AY27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5" s="49" t="s">
        <v>4903</v>
      </c>
      <c r="BA275" s="58" t="str">
        <f>Y275&amp;"-"&amp;IF(Z275&lt;10,"0"&amp;Z275,Z275)&amp;"-"&amp;IF(AA275&lt;10,"0"&amp;AA275,AA275)</f>
        <v>1907-07-08</v>
      </c>
      <c r="BB275" s="44" t="str">
        <f>Y275&amp;IF(Z275&lt;&gt;0,"-"&amp;Z275,"")&amp;IF(AA275&lt;&gt;0,"-"&amp;AA275,"")&amp;IF(AB275&lt;&gt;0,"/"&amp;AB275,"")&amp;IF(AC275&lt;&gt;0,"-"&amp;AC275,"")&amp;IF(AD275&lt;&gt;0,"-"&amp;AD275,"")</f>
        <v>1907-7-8</v>
      </c>
      <c r="BC275" s="44"/>
      <c r="BD275" s="44"/>
      <c r="BE275" s="44"/>
      <c r="BF275" s="49" t="s">
        <v>4882</v>
      </c>
      <c r="BG275" t="s">
        <v>4893</v>
      </c>
      <c r="BH275" s="40" t="s">
        <v>5050</v>
      </c>
      <c r="BI275" t="s">
        <v>39</v>
      </c>
      <c r="BJ275" t="str">
        <f t="shared" ref="BJ275" si="79">P275</f>
        <v>Чамалган, Алма-Атинск. у.</v>
      </c>
      <c r="BK275" t="str">
        <f>T275&amp;" N; "&amp;U275&amp;" E"</f>
        <v>43.19028 N; 76.53611 E</v>
      </c>
      <c r="BL275" t="s">
        <v>1036</v>
      </c>
      <c r="BM275" s="85" t="s">
        <v>1037</v>
      </c>
      <c r="BN275" t="s">
        <v>4895</v>
      </c>
      <c r="BO275">
        <f t="shared" ref="BO275" si="80">X275</f>
        <v>2000</v>
      </c>
      <c r="BP275" t="str">
        <f>IF(V275="original",H275,IF(V275="volunteer",C275,"Nekhaeva A.A."))</f>
        <v>Kim L.V.</v>
      </c>
      <c r="BQ275" t="str">
        <f>IF(V275="original",I275,IF(V275="volunteer",YEAR(A275)&amp;"-"&amp;IF(MONTH(A275)&lt;10,"0"&amp;MONTH(A275),MONTH(A275))&amp;"-"&amp;IF(DAY(A275)&lt;10,"0"&amp;DAY(A275),DAY(A275)),"__2025-05-15"))</f>
        <v>2025-04-29</v>
      </c>
      <c r="BR275"/>
      <c r="BS275"/>
      <c r="BT275" s="49" t="s">
        <v>4766</v>
      </c>
      <c r="BU275" t="s">
        <v>3631</v>
      </c>
      <c r="BV275" t="s">
        <v>3632</v>
      </c>
      <c r="BW275" t="s">
        <v>3633</v>
      </c>
      <c r="BX275" t="s">
        <v>3634</v>
      </c>
      <c r="BY275" s="44" t="s">
        <v>1032</v>
      </c>
      <c r="BZ275" t="s">
        <v>1033</v>
      </c>
      <c r="CA275" t="s">
        <v>3901</v>
      </c>
      <c r="CB275" s="44" t="s">
        <v>3901</v>
      </c>
      <c r="CC275" t="s">
        <v>3903</v>
      </c>
      <c r="CD275" t="s">
        <v>3901</v>
      </c>
      <c r="CE275" t="s">
        <v>3902</v>
      </c>
      <c r="CF275" t="s">
        <v>3630</v>
      </c>
      <c r="CG275"/>
      <c r="CH275" t="str">
        <f>H275</f>
        <v>Спасский С.А., Шнитников В.Н.</v>
      </c>
      <c r="CI275">
        <f t="shared" ref="CI275" si="81">I275</f>
        <v>1937</v>
      </c>
      <c r="CJ275"/>
    </row>
    <row r="276" spans="1:88" s="6" customFormat="1" x14ac:dyDescent="0.45">
      <c r="A276" s="5">
        <v>45776.798530092587</v>
      </c>
      <c r="B276" s="6">
        <v>412819044</v>
      </c>
      <c r="C276" s="6" t="s">
        <v>4897</v>
      </c>
      <c r="D276" s="6">
        <v>1</v>
      </c>
      <c r="E276" s="4" t="s">
        <v>51</v>
      </c>
      <c r="G276" s="6">
        <v>2590</v>
      </c>
      <c r="H276" s="44" t="s">
        <v>951</v>
      </c>
      <c r="I276" s="6">
        <v>1937</v>
      </c>
      <c r="J276" s="6" t="s">
        <v>952</v>
      </c>
      <c r="K276" s="6" t="s">
        <v>953</v>
      </c>
      <c r="L276" s="6" t="s">
        <v>954</v>
      </c>
      <c r="M276" s="6" t="s">
        <v>267</v>
      </c>
      <c r="P276" s="6" t="s">
        <v>947</v>
      </c>
      <c r="Q276" t="str">
        <f t="shared" si="71"/>
        <v>Алма-Ата и окрестности</v>
      </c>
      <c r="R276" s="84">
        <v>43.289437</v>
      </c>
      <c r="S276" s="84">
        <v>76.994337999999999</v>
      </c>
      <c r="T276" s="6" t="s">
        <v>765</v>
      </c>
      <c r="U276" s="6" t="s">
        <v>766</v>
      </c>
      <c r="V276" s="6" t="s">
        <v>106</v>
      </c>
      <c r="X276" s="6">
        <v>6000</v>
      </c>
      <c r="Y276" s="6">
        <v>1920</v>
      </c>
      <c r="Z276" s="6">
        <v>6</v>
      </c>
      <c r="AA276" s="6">
        <v>26</v>
      </c>
      <c r="AB276" s="6">
        <v>1920</v>
      </c>
      <c r="AC276" s="6">
        <v>6</v>
      </c>
      <c r="AD276" s="6">
        <v>28</v>
      </c>
      <c r="AF276" s="6" t="s">
        <v>948</v>
      </c>
      <c r="AH276" s="6" t="s">
        <v>1032</v>
      </c>
      <c r="AI276" s="6" t="s">
        <v>1033</v>
      </c>
      <c r="AJ276" s="6" t="s">
        <v>1039</v>
      </c>
      <c r="AK276" s="6" t="b">
        <v>1</v>
      </c>
      <c r="AL276" s="6" t="b">
        <v>0</v>
      </c>
      <c r="AO276" s="49" t="s">
        <v>4952</v>
      </c>
      <c r="AP276" s="73"/>
      <c r="AQ276" s="49" t="s">
        <v>4951</v>
      </c>
      <c r="AR276" s="76" t="s">
        <v>5011</v>
      </c>
      <c r="AS276" s="73" t="s">
        <v>5012</v>
      </c>
      <c r="AT276" s="73">
        <f t="shared" si="72"/>
        <v>1</v>
      </c>
      <c r="AU276" s="112" t="s">
        <v>5383</v>
      </c>
      <c r="AV276" s="44" t="s">
        <v>5380</v>
      </c>
      <c r="AW276" t="s">
        <v>5014</v>
      </c>
      <c r="AX276" s="73"/>
      <c r="AY27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6" s="49" t="s">
        <v>4903</v>
      </c>
      <c r="BA276" s="58" t="str">
        <f>Y276&amp;"-"&amp;IF(Z276&lt;10,"0"&amp;Z276,Z276)&amp;"-"&amp;IF(AA276&lt;10,"0"&amp;AA276,AA276)&amp;"/"&amp;IF(AD276&lt;10,"0"&amp;AD276,AD276)</f>
        <v>1920-06-26/28</v>
      </c>
      <c r="BB276" s="44" t="str">
        <f>Y276&amp;IF(Z276&lt;&gt;0,"-"&amp;Z276,"")&amp;IF(AA276&lt;&gt;0,"-"&amp;AA276,"")&amp;IF(AB276&lt;&gt;0,"/"&amp;AB276,"")&amp;IF(AC276&lt;&gt;0,"-"&amp;AC276,"")&amp;IF(AD276&lt;&gt;0,"-"&amp;AD276,"")</f>
        <v>1920-6-26/1920-6-28</v>
      </c>
      <c r="BC276" s="44"/>
      <c r="BD276" s="44"/>
      <c r="BE276" s="44"/>
      <c r="BF276" s="49" t="s">
        <v>4882</v>
      </c>
      <c r="BG276" t="s">
        <v>4893</v>
      </c>
      <c r="BH276" s="40" t="s">
        <v>5050</v>
      </c>
      <c r="BI276" t="s">
        <v>39</v>
      </c>
      <c r="BJ276" t="str">
        <f t="shared" si="78"/>
        <v>Алма-Ата и окрестности</v>
      </c>
      <c r="BK276" t="str">
        <f>T276&amp;" N; "&amp;U276&amp;" E"</f>
        <v>43.289437 N; 76.994338 E</v>
      </c>
      <c r="BL276" t="s">
        <v>765</v>
      </c>
      <c r="BM276" s="85" t="s">
        <v>766</v>
      </c>
      <c r="BN276" t="s">
        <v>4895</v>
      </c>
      <c r="BO276">
        <f t="shared" si="77"/>
        <v>6000</v>
      </c>
      <c r="BP276" t="str">
        <f>IF(V276="original",H276,IF(V276="volunteer",C276,"Nekhaeva A.A."))</f>
        <v>Kim L.V.</v>
      </c>
      <c r="BQ276" t="str">
        <f>IF(V276="original",I276,IF(V276="volunteer",YEAR(A276)&amp;"-"&amp;IF(MONTH(A276)&lt;10,"0"&amp;MONTH(A276),MONTH(A276))&amp;"-"&amp;IF(DAY(A276)&lt;10,"0"&amp;DAY(A276),DAY(A276)),"__2025-05-15"))</f>
        <v>2025-04-29</v>
      </c>
      <c r="BR276"/>
      <c r="BS276"/>
      <c r="BT276" s="49" t="s">
        <v>4766</v>
      </c>
      <c r="BU276" t="s">
        <v>3631</v>
      </c>
      <c r="BV276" t="s">
        <v>3632</v>
      </c>
      <c r="BW276" t="s">
        <v>3633</v>
      </c>
      <c r="BX276" t="s">
        <v>3634</v>
      </c>
      <c r="BY276" s="44" t="s">
        <v>1032</v>
      </c>
      <c r="BZ276" t="s">
        <v>1033</v>
      </c>
      <c r="CA276" t="s">
        <v>3901</v>
      </c>
      <c r="CB276" s="44" t="s">
        <v>3901</v>
      </c>
      <c r="CC276" t="s">
        <v>3903</v>
      </c>
      <c r="CD276" t="s">
        <v>3901</v>
      </c>
      <c r="CE276" t="s">
        <v>3902</v>
      </c>
      <c r="CF276" t="s">
        <v>3630</v>
      </c>
      <c r="CG276"/>
      <c r="CH276" t="str">
        <f>H276</f>
        <v>Спасский С.А., Шнитников В.Н.</v>
      </c>
      <c r="CI276">
        <f t="shared" si="70"/>
        <v>1937</v>
      </c>
      <c r="CJ276"/>
    </row>
    <row r="277" spans="1:88" s="6" customFormat="1" x14ac:dyDescent="0.45">
      <c r="A277" s="5">
        <v>45776.798067129617</v>
      </c>
      <c r="B277" s="6">
        <v>412819044</v>
      </c>
      <c r="C277" s="6" t="s">
        <v>4897</v>
      </c>
      <c r="D277" s="6">
        <v>1</v>
      </c>
      <c r="E277" s="4" t="s">
        <v>51</v>
      </c>
      <c r="G277" s="6">
        <v>2590</v>
      </c>
      <c r="H277" s="44" t="s">
        <v>951</v>
      </c>
      <c r="I277" s="6">
        <v>1937</v>
      </c>
      <c r="J277" s="6" t="s">
        <v>952</v>
      </c>
      <c r="K277" s="6" t="s">
        <v>953</v>
      </c>
      <c r="L277" s="6" t="s">
        <v>954</v>
      </c>
      <c r="M277" s="6" t="s">
        <v>267</v>
      </c>
      <c r="P277" s="6" t="s">
        <v>947</v>
      </c>
      <c r="Q277" t="str">
        <f t="shared" si="71"/>
        <v>Алма-Ата и окрестности</v>
      </c>
      <c r="R277" s="84">
        <v>43.289437</v>
      </c>
      <c r="S277" s="84">
        <v>76.994337999999999</v>
      </c>
      <c r="T277" s="6" t="s">
        <v>765</v>
      </c>
      <c r="U277" s="6" t="s">
        <v>766</v>
      </c>
      <c r="V277" s="6" t="s">
        <v>106</v>
      </c>
      <c r="X277" s="6">
        <v>6000</v>
      </c>
      <c r="Y277" s="6">
        <v>1919</v>
      </c>
      <c r="Z277" s="6">
        <v>6</v>
      </c>
      <c r="AA277" s="6">
        <v>10</v>
      </c>
      <c r="AB277" s="6">
        <v>1919</v>
      </c>
      <c r="AC277" s="6">
        <v>6</v>
      </c>
      <c r="AD277" s="6">
        <v>20</v>
      </c>
      <c r="AF277" s="6" t="s">
        <v>948</v>
      </c>
      <c r="AH277" s="6" t="s">
        <v>1032</v>
      </c>
      <c r="AI277" s="6" t="s">
        <v>1033</v>
      </c>
      <c r="AJ277" s="6" t="s">
        <v>1039</v>
      </c>
      <c r="AK277" s="6" t="b">
        <v>1</v>
      </c>
      <c r="AL277" s="6" t="b">
        <v>0</v>
      </c>
      <c r="AO277" s="49" t="s">
        <v>4952</v>
      </c>
      <c r="AP277" s="73"/>
      <c r="AQ277" s="49" t="s">
        <v>4951</v>
      </c>
      <c r="AR277" s="76" t="s">
        <v>5011</v>
      </c>
      <c r="AS277" s="73" t="s">
        <v>5012</v>
      </c>
      <c r="AT277" s="73">
        <f t="shared" si="72"/>
        <v>1</v>
      </c>
      <c r="AU277" s="112" t="s">
        <v>5383</v>
      </c>
      <c r="AV277" s="44" t="s">
        <v>5380</v>
      </c>
      <c r="AW277" t="s">
        <v>5014</v>
      </c>
      <c r="AX277" s="73"/>
      <c r="AY27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7" s="49" t="s">
        <v>4903</v>
      </c>
      <c r="BA277" s="58" t="str">
        <f>Y277&amp;"-"&amp;IF(Z277&lt;10,"0"&amp;Z277,Z277)&amp;"-"&amp;IF(AA277&lt;10,"0"&amp;AA277,AA277)&amp;"/"&amp;IF(AD277&lt;10,"0"&amp;AD277,AD277)</f>
        <v>1919-06-10/20</v>
      </c>
      <c r="BB277" s="44" t="str">
        <f>Y277&amp;IF(Z277&lt;&gt;0,"-"&amp;Z277,"")&amp;IF(AA277&lt;&gt;0,"-"&amp;AA277,"")&amp;IF(AB277&lt;&gt;0,"/"&amp;AB277,"")&amp;IF(AC277&lt;&gt;0,"-"&amp;AC277,"")&amp;IF(AD277&lt;&gt;0,"-"&amp;AD277,"")</f>
        <v>1919-6-10/1919-6-20</v>
      </c>
      <c r="BC277" s="44"/>
      <c r="BD277" s="44"/>
      <c r="BE277" s="44"/>
      <c r="BF277" s="49" t="s">
        <v>4882</v>
      </c>
      <c r="BG277" t="s">
        <v>4893</v>
      </c>
      <c r="BH277" s="40" t="s">
        <v>5050</v>
      </c>
      <c r="BI277" t="s">
        <v>39</v>
      </c>
      <c r="BJ277" t="str">
        <f t="shared" si="78"/>
        <v>Алма-Ата и окрестности</v>
      </c>
      <c r="BK277" t="str">
        <f>T277&amp;" N; "&amp;U277&amp;" E"</f>
        <v>43.289437 N; 76.994338 E</v>
      </c>
      <c r="BL277" t="s">
        <v>765</v>
      </c>
      <c r="BM277" s="85" t="s">
        <v>766</v>
      </c>
      <c r="BN277" t="s">
        <v>4895</v>
      </c>
      <c r="BO277">
        <f t="shared" si="77"/>
        <v>6000</v>
      </c>
      <c r="BP277" t="str">
        <f>IF(V277="original",H277,IF(V277="volunteer",C277,"Nekhaeva A.A."))</f>
        <v>Kim L.V.</v>
      </c>
      <c r="BQ277" t="str">
        <f>IF(V277="original",I277,IF(V277="volunteer",YEAR(A277)&amp;"-"&amp;IF(MONTH(A277)&lt;10,"0"&amp;MONTH(A277),MONTH(A277))&amp;"-"&amp;IF(DAY(A277)&lt;10,"0"&amp;DAY(A277),DAY(A277)),"__2025-05-15"))</f>
        <v>2025-04-29</v>
      </c>
      <c r="BR277"/>
      <c r="BS277"/>
      <c r="BT277" s="49" t="s">
        <v>4766</v>
      </c>
      <c r="BU277" t="s">
        <v>3631</v>
      </c>
      <c r="BV277" t="s">
        <v>3632</v>
      </c>
      <c r="BW277" t="s">
        <v>3633</v>
      </c>
      <c r="BX277" t="s">
        <v>3634</v>
      </c>
      <c r="BY277" s="44" t="s">
        <v>1032</v>
      </c>
      <c r="BZ277" t="s">
        <v>1033</v>
      </c>
      <c r="CA277" t="s">
        <v>3901</v>
      </c>
      <c r="CB277" s="44" t="s">
        <v>3901</v>
      </c>
      <c r="CC277" t="s">
        <v>3903</v>
      </c>
      <c r="CD277" t="s">
        <v>3901</v>
      </c>
      <c r="CE277" t="s">
        <v>3902</v>
      </c>
      <c r="CF277" t="s">
        <v>3630</v>
      </c>
      <c r="CG277"/>
      <c r="CH277" t="str">
        <f>H277</f>
        <v>Спасский С.А., Шнитников В.Н.</v>
      </c>
      <c r="CI277">
        <f t="shared" si="70"/>
        <v>1937</v>
      </c>
      <c r="CJ277"/>
    </row>
    <row r="278" spans="1:88" s="6" customFormat="1" x14ac:dyDescent="0.45">
      <c r="A278" s="5">
        <v>45776.797546296293</v>
      </c>
      <c r="B278" s="6">
        <v>412819044</v>
      </c>
      <c r="C278" s="6" t="s">
        <v>4897</v>
      </c>
      <c r="D278" s="6">
        <v>1</v>
      </c>
      <c r="E278" s="4" t="s">
        <v>51</v>
      </c>
      <c r="G278" s="6">
        <v>2590</v>
      </c>
      <c r="H278" s="44" t="s">
        <v>951</v>
      </c>
      <c r="I278" s="6">
        <v>1937</v>
      </c>
      <c r="J278" s="6" t="s">
        <v>952</v>
      </c>
      <c r="K278" s="6" t="s">
        <v>953</v>
      </c>
      <c r="L278" s="6" t="s">
        <v>954</v>
      </c>
      <c r="M278" s="6" t="s">
        <v>267</v>
      </c>
      <c r="P278" s="6" t="s">
        <v>947</v>
      </c>
      <c r="Q278" t="str">
        <f t="shared" si="71"/>
        <v>Алма-Ата и окрестности</v>
      </c>
      <c r="R278" s="84">
        <v>43.289437</v>
      </c>
      <c r="S278" s="84">
        <v>76.994337999999999</v>
      </c>
      <c r="T278" s="6" t="s">
        <v>765</v>
      </c>
      <c r="U278" s="6" t="s">
        <v>766</v>
      </c>
      <c r="V278" s="6" t="s">
        <v>106</v>
      </c>
      <c r="X278" s="6">
        <v>6000</v>
      </c>
      <c r="Y278" s="6">
        <v>1920</v>
      </c>
      <c r="Z278" s="6">
        <v>6</v>
      </c>
      <c r="AF278" s="6" t="s">
        <v>948</v>
      </c>
      <c r="AH278" s="6" t="s">
        <v>1032</v>
      </c>
      <c r="AI278" s="6" t="s">
        <v>1033</v>
      </c>
      <c r="AJ278" s="6" t="s">
        <v>1039</v>
      </c>
      <c r="AK278" s="6" t="b">
        <v>1</v>
      </c>
      <c r="AL278" s="6" t="b">
        <v>0</v>
      </c>
      <c r="AO278" s="49" t="s">
        <v>4952</v>
      </c>
      <c r="AP278" s="73"/>
      <c r="AQ278" s="49" t="s">
        <v>4951</v>
      </c>
      <c r="AR278" s="76" t="s">
        <v>5011</v>
      </c>
      <c r="AS278" s="73" t="s">
        <v>5012</v>
      </c>
      <c r="AT278" s="73">
        <f t="shared" si="72"/>
        <v>1</v>
      </c>
      <c r="AU278" s="112" t="s">
        <v>5383</v>
      </c>
      <c r="AV278" s="44" t="s">
        <v>5380</v>
      </c>
      <c r="AW278" t="s">
        <v>5014</v>
      </c>
      <c r="AX278" s="73"/>
      <c r="AY27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8" s="49" t="s">
        <v>4903</v>
      </c>
      <c r="BA278" s="44" t="str">
        <f>Y278&amp;"-"&amp;IF(Z278&lt;10,"0"&amp;Z278,Z278)</f>
        <v>1920-06</v>
      </c>
      <c r="BB278" s="44" t="str">
        <f>Y278&amp;IF(Z278&lt;&gt;0,"-"&amp;Z278,"")&amp;IF(AA278&lt;&gt;0,"-"&amp;AA278,"")&amp;IF(AB278&lt;&gt;0,"/"&amp;AB278,"")&amp;IF(AC278&lt;&gt;0,"-"&amp;AC278,"")&amp;IF(AD278&lt;&gt;0,"-"&amp;AD278,"")</f>
        <v>1920-6</v>
      </c>
      <c r="BC278" s="44"/>
      <c r="BD278" s="44"/>
      <c r="BE278" s="44"/>
      <c r="BF278" s="49" t="s">
        <v>4882</v>
      </c>
      <c r="BG278" t="s">
        <v>4893</v>
      </c>
      <c r="BH278" s="40" t="s">
        <v>5050</v>
      </c>
      <c r="BI278" t="s">
        <v>39</v>
      </c>
      <c r="BJ278" t="str">
        <f t="shared" si="78"/>
        <v>Алма-Ата и окрестности</v>
      </c>
      <c r="BK278" t="str">
        <f>T278&amp;" N; "&amp;U278&amp;" E"</f>
        <v>43.289437 N; 76.994338 E</v>
      </c>
      <c r="BL278" t="s">
        <v>765</v>
      </c>
      <c r="BM278" s="85" t="s">
        <v>766</v>
      </c>
      <c r="BN278" t="s">
        <v>4895</v>
      </c>
      <c r="BO278">
        <f t="shared" si="77"/>
        <v>6000</v>
      </c>
      <c r="BP278" t="str">
        <f>IF(V278="original",H278,IF(V278="volunteer",C278,"Nekhaeva A.A."))</f>
        <v>Kim L.V.</v>
      </c>
      <c r="BQ278" t="str">
        <f>IF(V278="original",I278,IF(V278="volunteer",YEAR(A278)&amp;"-"&amp;IF(MONTH(A278)&lt;10,"0"&amp;MONTH(A278),MONTH(A278))&amp;"-"&amp;IF(DAY(A278)&lt;10,"0"&amp;DAY(A278),DAY(A278)),"__2025-05-15"))</f>
        <v>2025-04-29</v>
      </c>
      <c r="BR278"/>
      <c r="BS278"/>
      <c r="BT278" s="49" t="s">
        <v>4766</v>
      </c>
      <c r="BU278" t="s">
        <v>3631</v>
      </c>
      <c r="BV278" t="s">
        <v>3632</v>
      </c>
      <c r="BW278" t="s">
        <v>3633</v>
      </c>
      <c r="BX278" t="s">
        <v>3634</v>
      </c>
      <c r="BY278" s="44" t="s">
        <v>1032</v>
      </c>
      <c r="BZ278" t="s">
        <v>1033</v>
      </c>
      <c r="CA278" t="s">
        <v>3901</v>
      </c>
      <c r="CB278" s="44" t="s">
        <v>3901</v>
      </c>
      <c r="CC278" t="s">
        <v>3903</v>
      </c>
      <c r="CD278" t="s">
        <v>3901</v>
      </c>
      <c r="CE278" t="s">
        <v>3902</v>
      </c>
      <c r="CF278" t="s">
        <v>3630</v>
      </c>
      <c r="CG278"/>
      <c r="CH278" t="str">
        <f>H278</f>
        <v>Спасский С.А., Шнитников В.Н.</v>
      </c>
      <c r="CI278">
        <f t="shared" si="70"/>
        <v>1937</v>
      </c>
      <c r="CJ278"/>
    </row>
    <row r="279" spans="1:88" s="6" customFormat="1" x14ac:dyDescent="0.45">
      <c r="A279" s="5">
        <v>45776.797546296293</v>
      </c>
      <c r="B279" s="6">
        <v>412819044</v>
      </c>
      <c r="C279" s="6" t="s">
        <v>4897</v>
      </c>
      <c r="D279" s="6">
        <v>5</v>
      </c>
      <c r="E279" s="4" t="s">
        <v>1274</v>
      </c>
      <c r="G279" s="6">
        <v>2590</v>
      </c>
      <c r="H279" s="44" t="s">
        <v>951</v>
      </c>
      <c r="I279" s="6">
        <v>1937</v>
      </c>
      <c r="J279" s="6" t="s">
        <v>952</v>
      </c>
      <c r="K279" s="6" t="s">
        <v>953</v>
      </c>
      <c r="L279" s="6" t="s">
        <v>954</v>
      </c>
      <c r="M279" s="6" t="s">
        <v>267</v>
      </c>
      <c r="P279" s="6" t="s">
        <v>947</v>
      </c>
      <c r="Q279" t="str">
        <f t="shared" si="71"/>
        <v>Алма-Ата и окрестности</v>
      </c>
      <c r="R279" s="84">
        <v>43.289437</v>
      </c>
      <c r="S279" s="84">
        <v>76.994337999999999</v>
      </c>
      <c r="T279" s="6" t="s">
        <v>765</v>
      </c>
      <c r="U279" s="6" t="s">
        <v>766</v>
      </c>
      <c r="V279" s="6" t="s">
        <v>106</v>
      </c>
      <c r="X279" s="6">
        <v>6000</v>
      </c>
      <c r="Y279" s="6">
        <v>1920</v>
      </c>
      <c r="Z279" s="6">
        <v>6</v>
      </c>
      <c r="AF279" s="6" t="s">
        <v>948</v>
      </c>
      <c r="AH279" s="6" t="s">
        <v>1032</v>
      </c>
      <c r="AI279" s="6" t="s">
        <v>1033</v>
      </c>
      <c r="AJ279" s="6" t="s">
        <v>1039</v>
      </c>
      <c r="AK279" s="6" t="b">
        <v>1</v>
      </c>
      <c r="AL279" s="6" t="b">
        <v>0</v>
      </c>
      <c r="AO279" s="49" t="s">
        <v>4952</v>
      </c>
      <c r="AP279" s="73"/>
      <c r="AQ279" s="49" t="s">
        <v>4951</v>
      </c>
      <c r="AR279" s="76" t="s">
        <v>5011</v>
      </c>
      <c r="AS279" s="73" t="s">
        <v>5012</v>
      </c>
      <c r="AT279" s="73">
        <f t="shared" si="72"/>
        <v>5</v>
      </c>
      <c r="AU279" s="112" t="s">
        <v>5384</v>
      </c>
      <c r="AV279" s="44" t="s">
        <v>5380</v>
      </c>
      <c r="AW279" t="s">
        <v>5014</v>
      </c>
      <c r="AX279" s="73"/>
      <c r="AY27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79" s="49" t="s">
        <v>4903</v>
      </c>
      <c r="BA279" s="44" t="str">
        <f>Y279&amp;"-"&amp;IF(Z279&lt;10,"0"&amp;Z279,Z279)</f>
        <v>1920-06</v>
      </c>
      <c r="BB279" s="44" t="str">
        <f>Y279&amp;IF(Z279&lt;&gt;0,"-"&amp;Z279,"")&amp;IF(AA279&lt;&gt;0,"-"&amp;AA279,"")&amp;IF(AB279&lt;&gt;0,"/"&amp;AB279,"")&amp;IF(AC279&lt;&gt;0,"-"&amp;AC279,"")&amp;IF(AD279&lt;&gt;0,"-"&amp;AD279,"")</f>
        <v>1920-6</v>
      </c>
      <c r="BC279" s="44"/>
      <c r="BD279" s="44"/>
      <c r="BE279" s="44"/>
      <c r="BF279" s="49" t="s">
        <v>4882</v>
      </c>
      <c r="BG279" t="s">
        <v>4893</v>
      </c>
      <c r="BH279" s="40" t="s">
        <v>5050</v>
      </c>
      <c r="BI279" t="s">
        <v>39</v>
      </c>
      <c r="BJ279" t="str">
        <f t="shared" ref="BJ279" si="82">P279</f>
        <v>Алма-Ата и окрестности</v>
      </c>
      <c r="BK279" t="str">
        <f>T279&amp;" N; "&amp;U279&amp;" E"</f>
        <v>43.289437 N; 76.994338 E</v>
      </c>
      <c r="BL279" t="s">
        <v>765</v>
      </c>
      <c r="BM279" s="85" t="s">
        <v>766</v>
      </c>
      <c r="BN279" t="s">
        <v>4895</v>
      </c>
      <c r="BO279">
        <f t="shared" ref="BO279" si="83">X279</f>
        <v>6000</v>
      </c>
      <c r="BP279" t="str">
        <f>IF(V279="original",H279,IF(V279="volunteer",C279,"Nekhaeva A.A."))</f>
        <v>Kim L.V.</v>
      </c>
      <c r="BQ279" t="str">
        <f>IF(V279="original",I279,IF(V279="volunteer",YEAR(A279)&amp;"-"&amp;IF(MONTH(A279)&lt;10,"0"&amp;MONTH(A279),MONTH(A279))&amp;"-"&amp;IF(DAY(A279)&lt;10,"0"&amp;DAY(A279),DAY(A279)),"__2025-05-15"))</f>
        <v>2025-04-29</v>
      </c>
      <c r="BR279"/>
      <c r="BS279"/>
      <c r="BT279" s="49" t="s">
        <v>4766</v>
      </c>
      <c r="BU279" t="s">
        <v>3631</v>
      </c>
      <c r="BV279" t="s">
        <v>3632</v>
      </c>
      <c r="BW279" t="s">
        <v>3633</v>
      </c>
      <c r="BX279" t="s">
        <v>3634</v>
      </c>
      <c r="BY279" s="44" t="s">
        <v>1032</v>
      </c>
      <c r="BZ279" t="s">
        <v>1033</v>
      </c>
      <c r="CA279" t="s">
        <v>3901</v>
      </c>
      <c r="CB279" s="44" t="s">
        <v>3901</v>
      </c>
      <c r="CC279" t="s">
        <v>3903</v>
      </c>
      <c r="CD279" t="s">
        <v>3901</v>
      </c>
      <c r="CE279" t="s">
        <v>3902</v>
      </c>
      <c r="CF279" t="s">
        <v>3630</v>
      </c>
      <c r="CG279"/>
      <c r="CH279" t="str">
        <f>H279</f>
        <v>Спасский С.А., Шнитников В.Н.</v>
      </c>
      <c r="CI279">
        <f t="shared" ref="CI279" si="84">I279</f>
        <v>1937</v>
      </c>
      <c r="CJ279"/>
    </row>
    <row r="280" spans="1:88" s="6" customFormat="1" x14ac:dyDescent="0.45">
      <c r="A280" s="5">
        <v>45776.796793981477</v>
      </c>
      <c r="B280" s="6">
        <v>412819044</v>
      </c>
      <c r="C280" s="6" t="s">
        <v>4897</v>
      </c>
      <c r="D280" s="6">
        <v>1</v>
      </c>
      <c r="E280" s="4" t="s">
        <v>995</v>
      </c>
      <c r="G280" s="6">
        <v>2590</v>
      </c>
      <c r="H280" s="44" t="s">
        <v>951</v>
      </c>
      <c r="I280" s="6">
        <v>1937</v>
      </c>
      <c r="J280" s="6" t="s">
        <v>952</v>
      </c>
      <c r="K280" s="6" t="s">
        <v>953</v>
      </c>
      <c r="L280" s="6" t="s">
        <v>954</v>
      </c>
      <c r="M280" s="6" t="s">
        <v>267</v>
      </c>
      <c r="P280" s="6" t="s">
        <v>947</v>
      </c>
      <c r="Q280" t="str">
        <f t="shared" si="71"/>
        <v>Алма-Ата и окрестности</v>
      </c>
      <c r="R280" s="84">
        <v>43.289437</v>
      </c>
      <c r="S280" s="84">
        <v>76.994337999999999</v>
      </c>
      <c r="T280" s="6" t="s">
        <v>765</v>
      </c>
      <c r="U280" s="6" t="s">
        <v>766</v>
      </c>
      <c r="V280" s="6" t="s">
        <v>106</v>
      </c>
      <c r="X280" s="6">
        <v>6000</v>
      </c>
      <c r="Y280" s="6">
        <v>1919</v>
      </c>
      <c r="Z280" s="6">
        <v>5</v>
      </c>
      <c r="AA280" s="6">
        <v>15</v>
      </c>
      <c r="AB280" s="6">
        <v>1919</v>
      </c>
      <c r="AC280" s="6">
        <v>5</v>
      </c>
      <c r="AD280" s="6">
        <v>31</v>
      </c>
      <c r="AF280" s="6" t="s">
        <v>948</v>
      </c>
      <c r="AH280" s="6" t="s">
        <v>1032</v>
      </c>
      <c r="AI280" s="6" t="s">
        <v>1033</v>
      </c>
      <c r="AJ280" s="6" t="s">
        <v>1039</v>
      </c>
      <c r="AK280" s="6" t="b">
        <v>1</v>
      </c>
      <c r="AL280" s="6" t="b">
        <v>0</v>
      </c>
      <c r="AO280" s="49" t="s">
        <v>4952</v>
      </c>
      <c r="AP280" s="73"/>
      <c r="AQ280" s="49" t="s">
        <v>4951</v>
      </c>
      <c r="AR280" s="76" t="s">
        <v>5011</v>
      </c>
      <c r="AS280" s="73" t="s">
        <v>5012</v>
      </c>
      <c r="AT280" s="73">
        <f t="shared" si="72"/>
        <v>1</v>
      </c>
      <c r="AU280" s="112" t="s">
        <v>5384</v>
      </c>
      <c r="AV280" s="44" t="s">
        <v>5382</v>
      </c>
      <c r="AW280" t="s">
        <v>5014</v>
      </c>
      <c r="AX280" s="73"/>
      <c r="AY28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0" s="49" t="s">
        <v>4903</v>
      </c>
      <c r="BA280" s="58" t="str">
        <f>Y280&amp;"-"&amp;IF(Z280&lt;10,"0"&amp;Z280,Z280)&amp;"-"&amp;IF(AA280&lt;10,"0"&amp;AA280,AA280)&amp;"/"&amp;IF(AD280&lt;10,"0"&amp;AD280,AD280)</f>
        <v>1919-05-15/31</v>
      </c>
      <c r="BB280" s="44" t="str">
        <f>Y280&amp;IF(Z280&lt;&gt;0,"-"&amp;Z280,"")&amp;IF(AA280&lt;&gt;0,"-"&amp;AA280,"")&amp;IF(AB280&lt;&gt;0,"/"&amp;AB280,"")&amp;IF(AC280&lt;&gt;0,"-"&amp;AC280,"")&amp;IF(AD280&lt;&gt;0,"-"&amp;AD280,"")</f>
        <v>1919-5-15/1919-5-31</v>
      </c>
      <c r="BC280" s="44"/>
      <c r="BD280" s="44"/>
      <c r="BE280" s="44"/>
      <c r="BF280" s="49" t="s">
        <v>4882</v>
      </c>
      <c r="BG280" t="s">
        <v>4893</v>
      </c>
      <c r="BH280" s="40" t="s">
        <v>5050</v>
      </c>
      <c r="BI280" t="s">
        <v>39</v>
      </c>
      <c r="BJ280" t="str">
        <f t="shared" si="78"/>
        <v>Алма-Ата и окрестности</v>
      </c>
      <c r="BK280" t="str">
        <f>T280&amp;" N; "&amp;U280&amp;" E"</f>
        <v>43.289437 N; 76.994338 E</v>
      </c>
      <c r="BL280" t="s">
        <v>765</v>
      </c>
      <c r="BM280" s="85" t="s">
        <v>766</v>
      </c>
      <c r="BN280" t="s">
        <v>4895</v>
      </c>
      <c r="BO280">
        <f t="shared" si="77"/>
        <v>6000</v>
      </c>
      <c r="BP280" t="str">
        <f>IF(V280="original",H280,IF(V280="volunteer",C280,"Nekhaeva A.A."))</f>
        <v>Kim L.V.</v>
      </c>
      <c r="BQ280" t="str">
        <f>IF(V280="original",I280,IF(V280="volunteer",YEAR(A280)&amp;"-"&amp;IF(MONTH(A280)&lt;10,"0"&amp;MONTH(A280),MONTH(A280))&amp;"-"&amp;IF(DAY(A280)&lt;10,"0"&amp;DAY(A280),DAY(A280)),"__2025-05-15"))</f>
        <v>2025-04-29</v>
      </c>
      <c r="BR280"/>
      <c r="BS280"/>
      <c r="BT280" s="49" t="s">
        <v>4766</v>
      </c>
      <c r="BU280" t="s">
        <v>3631</v>
      </c>
      <c r="BV280" t="s">
        <v>3632</v>
      </c>
      <c r="BW280" t="s">
        <v>3633</v>
      </c>
      <c r="BX280" t="s">
        <v>3634</v>
      </c>
      <c r="BY280" s="44" t="s">
        <v>1032</v>
      </c>
      <c r="BZ280" t="s">
        <v>1033</v>
      </c>
      <c r="CA280" t="s">
        <v>3901</v>
      </c>
      <c r="CB280" s="44" t="s">
        <v>3901</v>
      </c>
      <c r="CC280" t="s">
        <v>3903</v>
      </c>
      <c r="CD280" t="s">
        <v>3901</v>
      </c>
      <c r="CE280" t="s">
        <v>3902</v>
      </c>
      <c r="CF280" t="s">
        <v>3630</v>
      </c>
      <c r="CG280"/>
      <c r="CH280" t="str">
        <f>H280</f>
        <v>Спасский С.А., Шнитников В.Н.</v>
      </c>
      <c r="CI280">
        <f t="shared" si="70"/>
        <v>1937</v>
      </c>
      <c r="CJ280"/>
    </row>
    <row r="281" spans="1:88" s="6" customFormat="1" x14ac:dyDescent="0.45">
      <c r="A281" s="5">
        <v>45776.795381944437</v>
      </c>
      <c r="B281" s="6">
        <v>412819044</v>
      </c>
      <c r="C281" s="6" t="s">
        <v>4897</v>
      </c>
      <c r="D281" s="6">
        <v>1</v>
      </c>
      <c r="E281" s="4" t="s">
        <v>995</v>
      </c>
      <c r="G281" s="6">
        <v>2590</v>
      </c>
      <c r="H281" s="44" t="s">
        <v>951</v>
      </c>
      <c r="I281" s="6">
        <v>1937</v>
      </c>
      <c r="J281" s="6" t="s">
        <v>952</v>
      </c>
      <c r="K281" s="6" t="s">
        <v>953</v>
      </c>
      <c r="L281" s="6" t="s">
        <v>954</v>
      </c>
      <c r="M281" s="6" t="s">
        <v>267</v>
      </c>
      <c r="P281" s="6" t="s">
        <v>429</v>
      </c>
      <c r="Q281" t="str">
        <f t="shared" si="71"/>
        <v>Прибалхашье</v>
      </c>
      <c r="R281" s="84">
        <v>45.758122</v>
      </c>
      <c r="S281" s="84">
        <v>75.435495000000003</v>
      </c>
      <c r="T281" s="6" t="s">
        <v>957</v>
      </c>
      <c r="U281" s="6" t="s">
        <v>958</v>
      </c>
      <c r="V281" s="6" t="s">
        <v>106</v>
      </c>
      <c r="X281" s="6">
        <v>50000</v>
      </c>
      <c r="Y281" s="6">
        <v>1907</v>
      </c>
      <c r="Z281" s="6">
        <v>5</v>
      </c>
      <c r="AF281" s="6" t="s">
        <v>948</v>
      </c>
      <c r="AI281" s="6" t="s">
        <v>1042</v>
      </c>
      <c r="AJ281" s="6" t="s">
        <v>1043</v>
      </c>
      <c r="AK281" s="6" t="b">
        <v>1</v>
      </c>
      <c r="AL281" s="6" t="b">
        <v>0</v>
      </c>
      <c r="AO281" s="49" t="s">
        <v>4952</v>
      </c>
      <c r="AP281" s="73"/>
      <c r="AQ281" s="49" t="s">
        <v>4951</v>
      </c>
      <c r="AR281" s="76" t="s">
        <v>5011</v>
      </c>
      <c r="AS281" s="73" t="s">
        <v>5012</v>
      </c>
      <c r="AT281" s="73">
        <f t="shared" si="72"/>
        <v>1</v>
      </c>
      <c r="AU281" s="112" t="s">
        <v>5384</v>
      </c>
      <c r="AV281" s="44" t="s">
        <v>5382</v>
      </c>
      <c r="AW281" t="s">
        <v>5014</v>
      </c>
      <c r="AX281" s="73"/>
      <c r="AY28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1" s="49" t="s">
        <v>4903</v>
      </c>
      <c r="BA281" s="44" t="str">
        <f>Y281&amp;"-"&amp;IF(Z281&lt;10,"0"&amp;Z281,Z281)</f>
        <v>1907-05</v>
      </c>
      <c r="BB281" s="44" t="str">
        <f>Y281&amp;IF(Z281&lt;&gt;0,"-"&amp;Z281,"")&amp;IF(AA281&lt;&gt;0,"-"&amp;AA281,"")&amp;IF(AB281&lt;&gt;0,"/"&amp;AB281,"")&amp;IF(AC281&lt;&gt;0,"-"&amp;AC281,"")&amp;IF(AD281&lt;&gt;0,"-"&amp;AD281,"")</f>
        <v>1907-5</v>
      </c>
      <c r="BC281" s="44"/>
      <c r="BD281" s="44"/>
      <c r="BE281" s="44"/>
      <c r="BF281" s="49" t="s">
        <v>4882</v>
      </c>
      <c r="BG281" t="s">
        <v>4893</v>
      </c>
      <c r="BH281" s="40" t="s">
        <v>5050</v>
      </c>
      <c r="BI281" t="s">
        <v>39</v>
      </c>
      <c r="BJ281" t="str">
        <f t="shared" si="78"/>
        <v>Прибалхашье</v>
      </c>
      <c r="BK281" t="str">
        <f>T281&amp;" N; "&amp;U281&amp;" E"</f>
        <v>45.758122 N; 75.435495 E</v>
      </c>
      <c r="BL281" t="s">
        <v>957</v>
      </c>
      <c r="BM281" s="85" t="s">
        <v>958</v>
      </c>
      <c r="BN281" t="s">
        <v>4895</v>
      </c>
      <c r="BO281">
        <f t="shared" si="77"/>
        <v>50000</v>
      </c>
      <c r="BP281" t="str">
        <f>IF(V281="original",H281,IF(V281="volunteer",C281,"Nekhaeva A.A."))</f>
        <v>Kim L.V.</v>
      </c>
      <c r="BQ281" t="str">
        <f>IF(V281="original",I281,IF(V281="volunteer",YEAR(A281)&amp;"-"&amp;IF(MONTH(A281)&lt;10,"0"&amp;MONTH(A281),MONTH(A281))&amp;"-"&amp;IF(DAY(A281)&lt;10,"0"&amp;DAY(A281),DAY(A281)),"__2025-05-15"))</f>
        <v>2025-04-29</v>
      </c>
      <c r="BR281"/>
      <c r="BS281"/>
      <c r="BT281" s="49" t="s">
        <v>4766</v>
      </c>
      <c r="BU281" t="s">
        <v>3631</v>
      </c>
      <c r="BV281" t="s">
        <v>3632</v>
      </c>
      <c r="BW281" t="s">
        <v>3633</v>
      </c>
      <c r="BX281" t="s">
        <v>3634</v>
      </c>
      <c r="BY281" s="44" t="s">
        <v>127</v>
      </c>
      <c r="BZ281" t="s">
        <v>1042</v>
      </c>
      <c r="CA281" t="s">
        <v>3644</v>
      </c>
      <c r="CB281" s="44" t="s">
        <v>1042</v>
      </c>
      <c r="CC281" t="s">
        <v>3905</v>
      </c>
      <c r="CD281" t="s">
        <v>1044</v>
      </c>
      <c r="CE281" t="s">
        <v>3904</v>
      </c>
      <c r="CF281" t="s">
        <v>3643</v>
      </c>
      <c r="CG281"/>
      <c r="CH281" t="str">
        <f>H281</f>
        <v>Спасский С.А., Шнитников В.Н.</v>
      </c>
      <c r="CI281">
        <f t="shared" si="70"/>
        <v>1937</v>
      </c>
      <c r="CJ281" t="s">
        <v>4704</v>
      </c>
    </row>
    <row r="282" spans="1:88" s="6" customFormat="1" x14ac:dyDescent="0.45">
      <c r="A282" s="5">
        <v>45776.794629629629</v>
      </c>
      <c r="B282" s="6">
        <v>412819044</v>
      </c>
      <c r="C282" s="6" t="s">
        <v>4897</v>
      </c>
      <c r="D282" s="6">
        <v>1</v>
      </c>
      <c r="E282" s="4" t="s">
        <v>995</v>
      </c>
      <c r="G282" s="6">
        <v>2590</v>
      </c>
      <c r="H282" s="44" t="s">
        <v>951</v>
      </c>
      <c r="I282" s="6">
        <v>1937</v>
      </c>
      <c r="J282" s="6" t="s">
        <v>952</v>
      </c>
      <c r="K282" s="6" t="s">
        <v>953</v>
      </c>
      <c r="L282" s="6" t="s">
        <v>954</v>
      </c>
      <c r="M282" s="6" t="s">
        <v>267</v>
      </c>
      <c r="P282" s="6" t="s">
        <v>966</v>
      </c>
      <c r="Q282" t="str">
        <f t="shared" si="71"/>
        <v>между выселком Илийским и Чингильдами</v>
      </c>
      <c r="R282" s="84">
        <v>43.991621000000002</v>
      </c>
      <c r="S282" s="84">
        <v>77.225789000000006</v>
      </c>
      <c r="T282" s="6" t="s">
        <v>967</v>
      </c>
      <c r="U282" s="6" t="s">
        <v>968</v>
      </c>
      <c r="V282" s="6" t="s">
        <v>106</v>
      </c>
      <c r="W282" s="6" t="s">
        <v>1045</v>
      </c>
      <c r="X282" s="6">
        <v>10000</v>
      </c>
      <c r="Y282" s="6">
        <v>1913</v>
      </c>
      <c r="Z282" s="6">
        <v>5</v>
      </c>
      <c r="AA282" s="6">
        <v>1</v>
      </c>
      <c r="AB282" s="6">
        <v>1913</v>
      </c>
      <c r="AC282" s="6">
        <v>5</v>
      </c>
      <c r="AD282" s="6">
        <v>5</v>
      </c>
      <c r="AF282" s="6" t="s">
        <v>948</v>
      </c>
      <c r="AI282" s="6" t="s">
        <v>1042</v>
      </c>
      <c r="AJ282" s="6" t="s">
        <v>1043</v>
      </c>
      <c r="AK282" s="6" t="b">
        <v>1</v>
      </c>
      <c r="AL282" s="6" t="b">
        <v>0</v>
      </c>
      <c r="AO282" s="49" t="s">
        <v>4952</v>
      </c>
      <c r="AP282" s="73"/>
      <c r="AQ282" s="49" t="s">
        <v>4951</v>
      </c>
      <c r="AR282" s="76" t="s">
        <v>5011</v>
      </c>
      <c r="AS282" s="73" t="s">
        <v>5012</v>
      </c>
      <c r="AT282" s="73">
        <f t="shared" si="72"/>
        <v>1</v>
      </c>
      <c r="AU282" s="112" t="s">
        <v>5384</v>
      </c>
      <c r="AV282" s="44" t="s">
        <v>5382</v>
      </c>
      <c r="AW282" t="s">
        <v>5014</v>
      </c>
      <c r="AX282" s="73"/>
      <c r="AY28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2" s="49" t="s">
        <v>4903</v>
      </c>
      <c r="BA282" s="58" t="str">
        <f>Y282&amp;"-"&amp;IF(Z282&lt;10,"0"&amp;Z282,Z282)&amp;"-"&amp;IF(AA282&lt;10,"0"&amp;AA282,AA282)&amp;"/"&amp;IF(AD282&lt;10,"0"&amp;AD282,AD282)</f>
        <v>1913-05-01/05</v>
      </c>
      <c r="BB282" s="44" t="str">
        <f>Y282&amp;IF(Z282&lt;&gt;0,"-"&amp;Z282,"")&amp;IF(AA282&lt;&gt;0,"-"&amp;AA282,"")&amp;IF(AB282&lt;&gt;0,"/"&amp;AB282,"")&amp;IF(AC282&lt;&gt;0,"-"&amp;AC282,"")&amp;IF(AD282&lt;&gt;0,"-"&amp;AD282,"")</f>
        <v>1913-5-1/1913-5-5</v>
      </c>
      <c r="BC282" s="44"/>
      <c r="BD282" s="44"/>
      <c r="BE282" s="44"/>
      <c r="BF282" s="49" t="s">
        <v>4882</v>
      </c>
      <c r="BG282" t="s">
        <v>4893</v>
      </c>
      <c r="BH282" s="40" t="s">
        <v>5050</v>
      </c>
      <c r="BI282" t="s">
        <v>39</v>
      </c>
      <c r="BJ282" t="str">
        <f t="shared" si="78"/>
        <v>между выселком Илийским и Чингильдами</v>
      </c>
      <c r="BK282" t="str">
        <f>T282&amp;" N; "&amp;U282&amp;" E"</f>
        <v>43.991621 N; 77.225789 E</v>
      </c>
      <c r="BL282" t="s">
        <v>967</v>
      </c>
      <c r="BM282" s="85" t="s">
        <v>968</v>
      </c>
      <c r="BN282" t="s">
        <v>4895</v>
      </c>
      <c r="BO282">
        <f t="shared" si="77"/>
        <v>10000</v>
      </c>
      <c r="BP282" t="str">
        <f>IF(V282="original",H282,IF(V282="volunteer",C282,"Nekhaeva A.A."))</f>
        <v>Kim L.V.</v>
      </c>
      <c r="BQ282" t="str">
        <f>IF(V282="original",I282,IF(V282="volunteer",YEAR(A282)&amp;"-"&amp;IF(MONTH(A282)&lt;10,"0"&amp;MONTH(A282),MONTH(A282))&amp;"-"&amp;IF(DAY(A282)&lt;10,"0"&amp;DAY(A282),DAY(A282)),"__2025-05-15"))</f>
        <v>2025-04-29</v>
      </c>
      <c r="BR282"/>
      <c r="BS282"/>
      <c r="BT282" s="49" t="s">
        <v>4766</v>
      </c>
      <c r="BU282" t="s">
        <v>3631</v>
      </c>
      <c r="BV282" t="s">
        <v>3632</v>
      </c>
      <c r="BW282" t="s">
        <v>3633</v>
      </c>
      <c r="BX282" t="s">
        <v>3634</v>
      </c>
      <c r="BY282" s="44" t="s">
        <v>127</v>
      </c>
      <c r="BZ282" t="s">
        <v>1042</v>
      </c>
      <c r="CA282" t="s">
        <v>3644</v>
      </c>
      <c r="CB282" s="44" t="s">
        <v>1042</v>
      </c>
      <c r="CC282" t="s">
        <v>3905</v>
      </c>
      <c r="CD282" t="s">
        <v>1044</v>
      </c>
      <c r="CE282" t="s">
        <v>3904</v>
      </c>
      <c r="CF282" t="s">
        <v>3643</v>
      </c>
      <c r="CG282"/>
      <c r="CH282" t="str">
        <f>H282</f>
        <v>Спасский С.А., Шнитников В.Н.</v>
      </c>
      <c r="CI282">
        <f t="shared" si="70"/>
        <v>1937</v>
      </c>
      <c r="CJ282" t="s">
        <v>4704</v>
      </c>
    </row>
    <row r="283" spans="1:88" s="6" customFormat="1" x14ac:dyDescent="0.45">
      <c r="A283" s="5">
        <v>45776.736076388886</v>
      </c>
      <c r="B283" s="6">
        <v>412819044</v>
      </c>
      <c r="C283" s="6" t="s">
        <v>4897</v>
      </c>
      <c r="D283" s="6">
        <v>1</v>
      </c>
      <c r="E283" s="4" t="s">
        <v>65</v>
      </c>
      <c r="G283" s="6">
        <v>2590</v>
      </c>
      <c r="H283" s="44" t="s">
        <v>951</v>
      </c>
      <c r="I283" s="6">
        <v>1937</v>
      </c>
      <c r="J283" s="6" t="s">
        <v>952</v>
      </c>
      <c r="K283" s="6" t="s">
        <v>953</v>
      </c>
      <c r="L283" s="6" t="s">
        <v>954</v>
      </c>
      <c r="M283" s="6" t="s">
        <v>267</v>
      </c>
      <c r="P283" s="6" t="s">
        <v>947</v>
      </c>
      <c r="Q283" t="str">
        <f t="shared" si="71"/>
        <v>Алма-Ата и окрестности</v>
      </c>
      <c r="R283" s="84">
        <v>43.289437</v>
      </c>
      <c r="S283" s="84">
        <v>76.994337999999999</v>
      </c>
      <c r="T283" s="6" t="s">
        <v>765</v>
      </c>
      <c r="U283" s="6" t="s">
        <v>766</v>
      </c>
      <c r="V283" s="6" t="s">
        <v>106</v>
      </c>
      <c r="X283" s="6">
        <v>6000</v>
      </c>
      <c r="Y283" s="6">
        <v>1921</v>
      </c>
      <c r="Z283" s="6">
        <v>6</v>
      </c>
      <c r="AA283" s="6">
        <v>10</v>
      </c>
      <c r="AB283" s="6">
        <v>1921</v>
      </c>
      <c r="AC283" s="6">
        <v>6</v>
      </c>
      <c r="AD283" s="6">
        <v>12</v>
      </c>
      <c r="AF283" s="6" t="s">
        <v>948</v>
      </c>
      <c r="AI283" s="6" t="s">
        <v>1046</v>
      </c>
      <c r="AJ283" s="6" t="s">
        <v>1047</v>
      </c>
      <c r="AK283" s="6" t="b">
        <v>1</v>
      </c>
      <c r="AL283" s="6" t="b">
        <v>0</v>
      </c>
      <c r="AO283" s="49" t="s">
        <v>4952</v>
      </c>
      <c r="AP283" s="73"/>
      <c r="AQ283" s="49" t="s">
        <v>4951</v>
      </c>
      <c r="AR283" s="76" t="s">
        <v>5011</v>
      </c>
      <c r="AS283" s="73" t="s">
        <v>5012</v>
      </c>
      <c r="AT283" s="73">
        <f t="shared" si="72"/>
        <v>1</v>
      </c>
      <c r="AU283" s="112" t="s">
        <v>5384</v>
      </c>
      <c r="AV283" s="44" t="s">
        <v>5380</v>
      </c>
      <c r="AW283" t="s">
        <v>5014</v>
      </c>
      <c r="AX283" s="73"/>
      <c r="AY28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3" s="49" t="s">
        <v>4903</v>
      </c>
      <c r="BA283" s="58" t="str">
        <f>Y283&amp;"-"&amp;IF(Z283&lt;10,"0"&amp;Z283,Z283)&amp;"-"&amp;IF(AA283&lt;10,"0"&amp;AA283,AA283)&amp;"/"&amp;IF(AD283&lt;10,"0"&amp;AD283,AD283)</f>
        <v>1921-06-10/12</v>
      </c>
      <c r="BB283" s="44" t="str">
        <f>Y283&amp;IF(Z283&lt;&gt;0,"-"&amp;Z283,"")&amp;IF(AA283&lt;&gt;0,"-"&amp;AA283,"")&amp;IF(AB283&lt;&gt;0,"/"&amp;AB283,"")&amp;IF(AC283&lt;&gt;0,"-"&amp;AC283,"")&amp;IF(AD283&lt;&gt;0,"-"&amp;AD283,"")</f>
        <v>1921-6-10/1921-6-12</v>
      </c>
      <c r="BC283" s="44"/>
      <c r="BD283" s="44"/>
      <c r="BE283" s="44"/>
      <c r="BF283" s="49" t="s">
        <v>4882</v>
      </c>
      <c r="BG283" t="s">
        <v>4893</v>
      </c>
      <c r="BH283" s="40" t="s">
        <v>5050</v>
      </c>
      <c r="BI283" t="s">
        <v>39</v>
      </c>
      <c r="BJ283" t="str">
        <f t="shared" si="78"/>
        <v>Алма-Ата и окрестности</v>
      </c>
      <c r="BK283" t="str">
        <f>T283&amp;" N; "&amp;U283&amp;" E"</f>
        <v>43.289437 N; 76.994338 E</v>
      </c>
      <c r="BL283" t="s">
        <v>765</v>
      </c>
      <c r="BM283" s="85" t="s">
        <v>766</v>
      </c>
      <c r="BN283" t="s">
        <v>4895</v>
      </c>
      <c r="BO283">
        <f t="shared" si="77"/>
        <v>6000</v>
      </c>
      <c r="BP283" t="str">
        <f>IF(V283="original",H283,IF(V283="volunteer",C283,"Nekhaeva A.A."))</f>
        <v>Kim L.V.</v>
      </c>
      <c r="BQ283" t="str">
        <f>IF(V283="original",I283,IF(V283="volunteer",YEAR(A283)&amp;"-"&amp;IF(MONTH(A283)&lt;10,"0"&amp;MONTH(A283),MONTH(A283))&amp;"-"&amp;IF(DAY(A283)&lt;10,"0"&amp;DAY(A283),DAY(A283)),"__2025-05-15"))</f>
        <v>2025-04-29</v>
      </c>
      <c r="BR283"/>
      <c r="BS283"/>
      <c r="BT283" s="49" t="s">
        <v>4766</v>
      </c>
      <c r="BU283" t="s">
        <v>3631</v>
      </c>
      <c r="BV283" t="s">
        <v>3632</v>
      </c>
      <c r="BW283" t="s">
        <v>3633</v>
      </c>
      <c r="BX283" t="s">
        <v>3634</v>
      </c>
      <c r="BY283" s="44" t="s">
        <v>127</v>
      </c>
      <c r="BZ283" t="s">
        <v>502</v>
      </c>
      <c r="CA283" t="s">
        <v>3908</v>
      </c>
      <c r="CB283" s="44" t="s">
        <v>3908</v>
      </c>
      <c r="CC283" t="s">
        <v>4837</v>
      </c>
      <c r="CD283" t="s">
        <v>3906</v>
      </c>
      <c r="CE283" t="s">
        <v>3907</v>
      </c>
      <c r="CF283" t="s">
        <v>3630</v>
      </c>
      <c r="CG283"/>
      <c r="CH283" t="str">
        <f>H283</f>
        <v>Спасский С.А., Шнитников В.Н.</v>
      </c>
      <c r="CI283">
        <f t="shared" si="70"/>
        <v>1937</v>
      </c>
      <c r="CJ283"/>
    </row>
    <row r="284" spans="1:88" s="6" customFormat="1" x14ac:dyDescent="0.45">
      <c r="A284" s="5">
        <v>45776.735497685193</v>
      </c>
      <c r="B284" s="6">
        <v>412819044</v>
      </c>
      <c r="C284" s="6" t="s">
        <v>4897</v>
      </c>
      <c r="D284" s="6">
        <v>1</v>
      </c>
      <c r="E284" s="4" t="s">
        <v>65</v>
      </c>
      <c r="G284" s="6">
        <v>2590</v>
      </c>
      <c r="H284" s="44" t="s">
        <v>951</v>
      </c>
      <c r="I284" s="6">
        <v>1937</v>
      </c>
      <c r="J284" s="6" t="s">
        <v>952</v>
      </c>
      <c r="K284" s="6" t="s">
        <v>953</v>
      </c>
      <c r="L284" s="6" t="s">
        <v>954</v>
      </c>
      <c r="M284" s="6" t="s">
        <v>267</v>
      </c>
      <c r="P284" s="6" t="s">
        <v>1048</v>
      </c>
      <c r="Q284" t="str">
        <f t="shared" si="71"/>
        <v>Долина Б. Алматинки, "Приютская колония"</v>
      </c>
      <c r="R284" s="84">
        <v>43.389325999999997</v>
      </c>
      <c r="S284" s="84">
        <v>76.900957000000005</v>
      </c>
      <c r="T284" s="6" t="s">
        <v>1049</v>
      </c>
      <c r="U284" s="6" t="s">
        <v>1050</v>
      </c>
      <c r="V284" s="6" t="s">
        <v>106</v>
      </c>
      <c r="X284" s="6">
        <v>12500</v>
      </c>
      <c r="Y284" s="6">
        <v>1928</v>
      </c>
      <c r="Z284" s="6">
        <v>7</v>
      </c>
      <c r="AF284" s="6" t="s">
        <v>948</v>
      </c>
      <c r="AI284" s="6" t="s">
        <v>1046</v>
      </c>
      <c r="AJ284" s="6" t="s">
        <v>1051</v>
      </c>
      <c r="AK284" s="6" t="b">
        <v>1</v>
      </c>
      <c r="AL284" s="6" t="b">
        <v>0</v>
      </c>
      <c r="AO284" s="49" t="s">
        <v>4952</v>
      </c>
      <c r="AP284" s="73"/>
      <c r="AQ284" s="49" t="s">
        <v>4951</v>
      </c>
      <c r="AR284" s="76" t="s">
        <v>5011</v>
      </c>
      <c r="AS284" s="73" t="s">
        <v>5012</v>
      </c>
      <c r="AT284" s="73">
        <f t="shared" si="72"/>
        <v>1</v>
      </c>
      <c r="AU284" s="112" t="s">
        <v>5384</v>
      </c>
      <c r="AV284" s="44" t="s">
        <v>5380</v>
      </c>
      <c r="AW284" t="s">
        <v>5014</v>
      </c>
      <c r="AX284" s="73"/>
      <c r="AY28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4" s="49" t="s">
        <v>4903</v>
      </c>
      <c r="BA284" s="44" t="str">
        <f>Y284&amp;"-"&amp;IF(Z284&lt;10,"0"&amp;Z284,Z284)</f>
        <v>1928-07</v>
      </c>
      <c r="BB284" s="44" t="str">
        <f>Y284&amp;IF(Z284&lt;&gt;0,"-"&amp;Z284,"")&amp;IF(AA284&lt;&gt;0,"-"&amp;AA284,"")&amp;IF(AB284&lt;&gt;0,"/"&amp;AB284,"")&amp;IF(AC284&lt;&gt;0,"-"&amp;AC284,"")&amp;IF(AD284&lt;&gt;0,"-"&amp;AD284,"")</f>
        <v>1928-7</v>
      </c>
      <c r="BC284" s="44"/>
      <c r="BD284" s="44"/>
      <c r="BE284" s="44"/>
      <c r="BF284" s="49" t="s">
        <v>4882</v>
      </c>
      <c r="BG284" t="s">
        <v>4893</v>
      </c>
      <c r="BH284" s="40" t="s">
        <v>5050</v>
      </c>
      <c r="BI284" t="s">
        <v>39</v>
      </c>
      <c r="BJ284" t="str">
        <f t="shared" si="78"/>
        <v>Долина Б. Алматинки, "Приютская колония"</v>
      </c>
      <c r="BK284" t="str">
        <f>T284&amp;" N; "&amp;U284&amp;" E"</f>
        <v>43.389326 N; 76.900957 E</v>
      </c>
      <c r="BL284" t="s">
        <v>1049</v>
      </c>
      <c r="BM284" s="85" t="s">
        <v>1050</v>
      </c>
      <c r="BN284" t="s">
        <v>4895</v>
      </c>
      <c r="BO284">
        <f t="shared" si="77"/>
        <v>12500</v>
      </c>
      <c r="BP284" t="str">
        <f>IF(V284="original",H284,IF(V284="volunteer",C284,"Nekhaeva A.A."))</f>
        <v>Kim L.V.</v>
      </c>
      <c r="BQ284" t="str">
        <f>IF(V284="original",I284,IF(V284="volunteer",YEAR(A284)&amp;"-"&amp;IF(MONTH(A284)&lt;10,"0"&amp;MONTH(A284),MONTH(A284))&amp;"-"&amp;IF(DAY(A284)&lt;10,"0"&amp;DAY(A284),DAY(A284)),"__2025-05-15"))</f>
        <v>2025-04-29</v>
      </c>
      <c r="BR284"/>
      <c r="BS284"/>
      <c r="BT284" s="49" t="s">
        <v>4766</v>
      </c>
      <c r="BU284" t="s">
        <v>3631</v>
      </c>
      <c r="BV284" t="s">
        <v>3632</v>
      </c>
      <c r="BW284" t="s">
        <v>3633</v>
      </c>
      <c r="BX284" t="s">
        <v>3634</v>
      </c>
      <c r="BY284" s="44" t="s">
        <v>127</v>
      </c>
      <c r="BZ284" t="s">
        <v>502</v>
      </c>
      <c r="CA284" t="s">
        <v>3912</v>
      </c>
      <c r="CB284" s="44" t="s">
        <v>3912</v>
      </c>
      <c r="CC284" t="s">
        <v>4857</v>
      </c>
      <c r="CD284" t="s">
        <v>3910</v>
      </c>
      <c r="CE284" t="s">
        <v>3911</v>
      </c>
      <c r="CF284" t="s">
        <v>3630</v>
      </c>
      <c r="CG284"/>
      <c r="CH284" t="str">
        <f>H284</f>
        <v>Спасский С.А., Шнитников В.Н.</v>
      </c>
      <c r="CI284">
        <f t="shared" si="70"/>
        <v>1937</v>
      </c>
      <c r="CJ284"/>
    </row>
    <row r="285" spans="1:88" s="6" customFormat="1" x14ac:dyDescent="0.45">
      <c r="A285" s="5">
        <v>45776.733622685177</v>
      </c>
      <c r="B285" s="6">
        <v>412819044</v>
      </c>
      <c r="C285" s="6" t="s">
        <v>4897</v>
      </c>
      <c r="D285" s="6">
        <v>1</v>
      </c>
      <c r="E285" s="4" t="s">
        <v>51</v>
      </c>
      <c r="G285" s="6">
        <v>2590</v>
      </c>
      <c r="H285" s="44" t="s">
        <v>951</v>
      </c>
      <c r="I285" s="6">
        <v>1937</v>
      </c>
      <c r="J285" s="6" t="s">
        <v>952</v>
      </c>
      <c r="K285" s="6" t="s">
        <v>953</v>
      </c>
      <c r="L285" s="6" t="s">
        <v>954</v>
      </c>
      <c r="M285" s="6" t="s">
        <v>267</v>
      </c>
      <c r="P285" s="6" t="s">
        <v>429</v>
      </c>
      <c r="Q285" t="str">
        <f t="shared" si="71"/>
        <v>Прибалхашье</v>
      </c>
      <c r="R285" s="84">
        <v>45.758122</v>
      </c>
      <c r="S285" s="84">
        <v>75.435495000000003</v>
      </c>
      <c r="T285" s="6" t="s">
        <v>957</v>
      </c>
      <c r="U285" s="6" t="s">
        <v>958</v>
      </c>
      <c r="V285" s="6" t="s">
        <v>106</v>
      </c>
      <c r="X285" s="6">
        <v>50000</v>
      </c>
      <c r="Y285" s="6">
        <v>1907</v>
      </c>
      <c r="Z285" s="6">
        <v>5</v>
      </c>
      <c r="AF285" s="6" t="s">
        <v>948</v>
      </c>
      <c r="AI285" s="6" t="s">
        <v>1046</v>
      </c>
      <c r="AJ285" s="6" t="s">
        <v>1052</v>
      </c>
      <c r="AK285" s="6" t="b">
        <v>1</v>
      </c>
      <c r="AL285" s="6" t="b">
        <v>0</v>
      </c>
      <c r="AO285" s="49" t="s">
        <v>4952</v>
      </c>
      <c r="AP285" s="73"/>
      <c r="AQ285" s="49" t="s">
        <v>4951</v>
      </c>
      <c r="AR285" s="76" t="s">
        <v>5011</v>
      </c>
      <c r="AS285" s="73" t="s">
        <v>5012</v>
      </c>
      <c r="AT285" s="73">
        <f t="shared" si="72"/>
        <v>1</v>
      </c>
      <c r="AU285" s="112" t="s">
        <v>5383</v>
      </c>
      <c r="AV285" s="44" t="s">
        <v>5380</v>
      </c>
      <c r="AW285" t="s">
        <v>5014</v>
      </c>
      <c r="AX285" s="73"/>
      <c r="AY28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5" s="49" t="s">
        <v>4903</v>
      </c>
      <c r="BA285" s="44" t="str">
        <f>Y285&amp;"-"&amp;IF(Z285&lt;10,"0"&amp;Z285,Z285)</f>
        <v>1907-05</v>
      </c>
      <c r="BB285" s="44" t="str">
        <f>Y285&amp;IF(Z285&lt;&gt;0,"-"&amp;Z285,"")&amp;IF(AA285&lt;&gt;0,"-"&amp;AA285,"")&amp;IF(AB285&lt;&gt;0,"/"&amp;AB285,"")&amp;IF(AC285&lt;&gt;0,"-"&amp;AC285,"")&amp;IF(AD285&lt;&gt;0,"-"&amp;AD285,"")</f>
        <v>1907-5</v>
      </c>
      <c r="BC285" s="44"/>
      <c r="BD285" s="44"/>
      <c r="BE285" s="44"/>
      <c r="BF285" s="49" t="s">
        <v>4882</v>
      </c>
      <c r="BG285" t="s">
        <v>4893</v>
      </c>
      <c r="BH285" s="40" t="s">
        <v>5050</v>
      </c>
      <c r="BI285" t="s">
        <v>39</v>
      </c>
      <c r="BJ285" t="str">
        <f t="shared" si="78"/>
        <v>Прибалхашье</v>
      </c>
      <c r="BK285" t="str">
        <f>T285&amp;" N; "&amp;U285&amp;" E"</f>
        <v>45.758122 N; 75.435495 E</v>
      </c>
      <c r="BL285" t="s">
        <v>957</v>
      </c>
      <c r="BM285" s="85" t="s">
        <v>958</v>
      </c>
      <c r="BN285" t="s">
        <v>4895</v>
      </c>
      <c r="BO285">
        <f t="shared" si="77"/>
        <v>50000</v>
      </c>
      <c r="BP285" t="str">
        <f>IF(V285="original",H285,IF(V285="volunteer",C285,"Nekhaeva A.A."))</f>
        <v>Kim L.V.</v>
      </c>
      <c r="BQ285" t="str">
        <f>IF(V285="original",I285,IF(V285="volunteer",YEAR(A285)&amp;"-"&amp;IF(MONTH(A285)&lt;10,"0"&amp;MONTH(A285),MONTH(A285))&amp;"-"&amp;IF(DAY(A285)&lt;10,"0"&amp;DAY(A285),DAY(A285)),"__2025-05-15"))</f>
        <v>2025-04-29</v>
      </c>
      <c r="BR285"/>
      <c r="BS285"/>
      <c r="BT285" s="49" t="s">
        <v>4766</v>
      </c>
      <c r="BU285" t="s">
        <v>3631</v>
      </c>
      <c r="BV285" t="s">
        <v>3632</v>
      </c>
      <c r="BW285" t="s">
        <v>3633</v>
      </c>
      <c r="BX285" t="s">
        <v>3634</v>
      </c>
      <c r="BY285" s="44" t="s">
        <v>127</v>
      </c>
      <c r="BZ285" t="s">
        <v>502</v>
      </c>
      <c r="CA285" t="s">
        <v>3916</v>
      </c>
      <c r="CB285" s="44" t="s">
        <v>3916</v>
      </c>
      <c r="CC285" t="s">
        <v>4858</v>
      </c>
      <c r="CD285" t="s">
        <v>3914</v>
      </c>
      <c r="CE285" t="s">
        <v>3915</v>
      </c>
      <c r="CF285" t="s">
        <v>3630</v>
      </c>
      <c r="CG285"/>
      <c r="CH285" t="str">
        <f>H285</f>
        <v>Спасский С.А., Шнитников В.Н.</v>
      </c>
      <c r="CI285">
        <f t="shared" si="70"/>
        <v>1937</v>
      </c>
      <c r="CJ285"/>
    </row>
    <row r="286" spans="1:88" s="6" customFormat="1" x14ac:dyDescent="0.45">
      <c r="A286" s="5">
        <v>45776.797546296293</v>
      </c>
      <c r="B286" s="6">
        <v>412819044</v>
      </c>
      <c r="C286" s="6" t="s">
        <v>4897</v>
      </c>
      <c r="D286" s="6">
        <v>3</v>
      </c>
      <c r="E286" s="4" t="s">
        <v>5310</v>
      </c>
      <c r="G286" s="6">
        <v>2590</v>
      </c>
      <c r="H286" s="44" t="s">
        <v>951</v>
      </c>
      <c r="I286" s="6">
        <v>1937</v>
      </c>
      <c r="J286" s="6" t="s">
        <v>952</v>
      </c>
      <c r="K286" s="6" t="s">
        <v>953</v>
      </c>
      <c r="L286" s="6" t="s">
        <v>954</v>
      </c>
      <c r="M286" s="6" t="s">
        <v>267</v>
      </c>
      <c r="P286" s="6" t="s">
        <v>947</v>
      </c>
      <c r="Q286" t="str">
        <f t="shared" si="71"/>
        <v>Алма-Ата и окрестности</v>
      </c>
      <c r="R286" s="84">
        <v>43.289437</v>
      </c>
      <c r="S286" s="84">
        <v>76.994337999999999</v>
      </c>
      <c r="T286" s="6" t="s">
        <v>765</v>
      </c>
      <c r="U286" s="6" t="s">
        <v>766</v>
      </c>
      <c r="V286" s="6" t="s">
        <v>106</v>
      </c>
      <c r="X286" s="6">
        <v>6000</v>
      </c>
      <c r="Y286" s="6">
        <v>1920</v>
      </c>
      <c r="Z286" s="6">
        <v>6</v>
      </c>
      <c r="AF286" s="6" t="s">
        <v>948</v>
      </c>
      <c r="AH286" s="6" t="s">
        <v>1032</v>
      </c>
      <c r="AI286" s="6" t="s">
        <v>1033</v>
      </c>
      <c r="AJ286" s="6" t="s">
        <v>1039</v>
      </c>
      <c r="AK286" s="6" t="b">
        <v>1</v>
      </c>
      <c r="AL286" s="6" t="b">
        <v>0</v>
      </c>
      <c r="AO286" s="49" t="s">
        <v>4952</v>
      </c>
      <c r="AP286" s="73"/>
      <c r="AQ286" s="49" t="s">
        <v>4951</v>
      </c>
      <c r="AR286" s="76" t="s">
        <v>5011</v>
      </c>
      <c r="AS286" s="73" t="s">
        <v>5012</v>
      </c>
      <c r="AT286" s="73">
        <f t="shared" si="72"/>
        <v>3</v>
      </c>
      <c r="AU286" s="112" t="s">
        <v>5384</v>
      </c>
      <c r="AV286" s="44" t="s">
        <v>5382</v>
      </c>
      <c r="AW286" t="s">
        <v>5014</v>
      </c>
      <c r="AX286" s="73"/>
      <c r="AY28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6" s="49" t="s">
        <v>4903</v>
      </c>
      <c r="BA286" s="44" t="str">
        <f>Y286&amp;"-"&amp;IF(Z286&lt;10,"0"&amp;Z286,Z286)</f>
        <v>1920-06</v>
      </c>
      <c r="BB286" s="44" t="str">
        <f>Y286&amp;IF(Z286&lt;&gt;0,"-"&amp;Z286,"")&amp;IF(AA286&lt;&gt;0,"-"&amp;AA286,"")&amp;IF(AB286&lt;&gt;0,"/"&amp;AB286,"")&amp;IF(AC286&lt;&gt;0,"-"&amp;AC286,"")&amp;IF(AD286&lt;&gt;0,"-"&amp;AD286,"")</f>
        <v>1920-6</v>
      </c>
      <c r="BC286" s="44"/>
      <c r="BD286" s="44"/>
      <c r="BE286" s="44"/>
      <c r="BF286" s="49" t="s">
        <v>4882</v>
      </c>
      <c r="BG286" t="s">
        <v>4893</v>
      </c>
      <c r="BH286" s="40" t="s">
        <v>5050</v>
      </c>
      <c r="BI286" t="s">
        <v>39</v>
      </c>
      <c r="BJ286" t="str">
        <f t="shared" ref="BJ286" si="85">P286</f>
        <v>Алма-Ата и окрестности</v>
      </c>
      <c r="BK286" t="str">
        <f>T286&amp;" N; "&amp;U286&amp;" E"</f>
        <v>43.289437 N; 76.994338 E</v>
      </c>
      <c r="BL286" t="s">
        <v>765</v>
      </c>
      <c r="BM286" s="85" t="s">
        <v>766</v>
      </c>
      <c r="BN286" t="s">
        <v>4895</v>
      </c>
      <c r="BO286">
        <f t="shared" ref="BO286" si="86">X286</f>
        <v>6000</v>
      </c>
      <c r="BP286" t="str">
        <f>IF(V286="original",H286,IF(V286="volunteer",C286,"Nekhaeva A.A."))</f>
        <v>Kim L.V.</v>
      </c>
      <c r="BQ286" t="str">
        <f>IF(V286="original",I286,IF(V286="volunteer",YEAR(A286)&amp;"-"&amp;IF(MONTH(A286)&lt;10,"0"&amp;MONTH(A286),MONTH(A286))&amp;"-"&amp;IF(DAY(A286)&lt;10,"0"&amp;DAY(A286),DAY(A286)),"__2025-05-15"))</f>
        <v>2025-04-29</v>
      </c>
      <c r="BR286"/>
      <c r="BS286"/>
      <c r="BT286" s="49" t="s">
        <v>4766</v>
      </c>
      <c r="BU286" t="s">
        <v>3631</v>
      </c>
      <c r="BV286" t="s">
        <v>3632</v>
      </c>
      <c r="BW286" t="s">
        <v>3633</v>
      </c>
      <c r="BX286" t="s">
        <v>3634</v>
      </c>
      <c r="BY286" s="44" t="s">
        <v>1032</v>
      </c>
      <c r="BZ286" t="s">
        <v>1033</v>
      </c>
      <c r="CA286" t="s">
        <v>3901</v>
      </c>
      <c r="CB286" s="44" t="s">
        <v>3901</v>
      </c>
      <c r="CC286" t="s">
        <v>3903</v>
      </c>
      <c r="CD286" t="s">
        <v>3901</v>
      </c>
      <c r="CE286" t="s">
        <v>3902</v>
      </c>
      <c r="CF286" t="s">
        <v>3630</v>
      </c>
      <c r="CG286"/>
      <c r="CH286" t="str">
        <f>H286</f>
        <v>Спасский С.А., Шнитников В.Н.</v>
      </c>
      <c r="CI286">
        <f t="shared" ref="CI286" si="87">I286</f>
        <v>1937</v>
      </c>
      <c r="CJ286"/>
    </row>
    <row r="287" spans="1:88" s="6" customFormat="1" x14ac:dyDescent="0.45">
      <c r="A287" s="5">
        <v>45776.732025462959</v>
      </c>
      <c r="B287" s="6">
        <v>412819044</v>
      </c>
      <c r="C287" s="6" t="s">
        <v>4897</v>
      </c>
      <c r="D287" s="6">
        <v>2</v>
      </c>
      <c r="E287" s="4" t="s">
        <v>247</v>
      </c>
      <c r="G287" s="6">
        <v>2590</v>
      </c>
      <c r="H287" s="44" t="s">
        <v>951</v>
      </c>
      <c r="I287" s="6">
        <v>1937</v>
      </c>
      <c r="J287" s="6" t="s">
        <v>952</v>
      </c>
      <c r="K287" s="6" t="s">
        <v>953</v>
      </c>
      <c r="L287" s="6" t="s">
        <v>954</v>
      </c>
      <c r="M287" s="6" t="s">
        <v>267</v>
      </c>
      <c r="P287" s="6" t="s">
        <v>1055</v>
      </c>
      <c r="Q287" t="str">
        <f t="shared" si="71"/>
        <v>Прибалхашье, Копальский у.</v>
      </c>
      <c r="R287" s="84">
        <v>45.758122</v>
      </c>
      <c r="S287" s="84">
        <v>75.435495000000003</v>
      </c>
      <c r="T287" s="6" t="s">
        <v>957</v>
      </c>
      <c r="U287" s="6" t="s">
        <v>958</v>
      </c>
      <c r="V287" s="6" t="s">
        <v>106</v>
      </c>
      <c r="X287" s="6">
        <v>50000</v>
      </c>
      <c r="Y287" s="6">
        <v>1919</v>
      </c>
      <c r="Z287" s="6">
        <v>5</v>
      </c>
      <c r="AF287" s="6" t="s">
        <v>948</v>
      </c>
      <c r="AI287" s="6" t="s">
        <v>1046</v>
      </c>
      <c r="AJ287" s="6" t="s">
        <v>1056</v>
      </c>
      <c r="AK287" s="6" t="b">
        <v>1</v>
      </c>
      <c r="AL287" s="6" t="b">
        <v>0</v>
      </c>
      <c r="AO287" s="49" t="s">
        <v>4952</v>
      </c>
      <c r="AP287" s="73"/>
      <c r="AQ287" s="49" t="s">
        <v>4951</v>
      </c>
      <c r="AR287" s="76" t="s">
        <v>5011</v>
      </c>
      <c r="AS287" s="73" t="s">
        <v>5012</v>
      </c>
      <c r="AT287" s="73">
        <f t="shared" si="72"/>
        <v>2</v>
      </c>
      <c r="AU287" s="112" t="s">
        <v>5384</v>
      </c>
      <c r="AV287" s="44" t="s">
        <v>5380</v>
      </c>
      <c r="AW287" t="s">
        <v>5014</v>
      </c>
      <c r="AX287" s="73"/>
      <c r="AY28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7" s="49" t="s">
        <v>4903</v>
      </c>
      <c r="BA287" s="44" t="str">
        <f>Y287&amp;"-"&amp;IF(Z287&lt;10,"0"&amp;Z287,Z287)</f>
        <v>1919-05</v>
      </c>
      <c r="BB287" s="44" t="str">
        <f>Y287&amp;IF(Z287&lt;&gt;0,"-"&amp;Z287,"")&amp;IF(AA287&lt;&gt;0,"-"&amp;AA287,"")&amp;IF(AB287&lt;&gt;0,"/"&amp;AB287,"")&amp;IF(AC287&lt;&gt;0,"-"&amp;AC287,"")&amp;IF(AD287&lt;&gt;0,"-"&amp;AD287,"")</f>
        <v>1919-5</v>
      </c>
      <c r="BC287" s="44"/>
      <c r="BD287" s="44"/>
      <c r="BE287" s="44"/>
      <c r="BF287" s="49" t="s">
        <v>4882</v>
      </c>
      <c r="BG287" t="s">
        <v>4893</v>
      </c>
      <c r="BH287" s="40" t="s">
        <v>5050</v>
      </c>
      <c r="BI287" t="s">
        <v>39</v>
      </c>
      <c r="BJ287" t="str">
        <f t="shared" si="78"/>
        <v>Прибалхашье, Копальский у.</v>
      </c>
      <c r="BK287" t="str">
        <f>T287&amp;" N; "&amp;U287&amp;" E"</f>
        <v>45.758122 N; 75.435495 E</v>
      </c>
      <c r="BL287" t="s">
        <v>957</v>
      </c>
      <c r="BM287" s="85" t="s">
        <v>958</v>
      </c>
      <c r="BN287" t="s">
        <v>4895</v>
      </c>
      <c r="BO287">
        <f t="shared" si="77"/>
        <v>50000</v>
      </c>
      <c r="BP287" t="str">
        <f>IF(V287="original",H287,IF(V287="volunteer",C287,"Nekhaeva A.A."))</f>
        <v>Kim L.V.</v>
      </c>
      <c r="BQ287" t="str">
        <f>IF(V287="original",I287,IF(V287="volunteer",YEAR(A287)&amp;"-"&amp;IF(MONTH(A287)&lt;10,"0"&amp;MONTH(A287),MONTH(A287))&amp;"-"&amp;IF(DAY(A287)&lt;10,"0"&amp;DAY(A287),DAY(A287)),"__2025-05-15"))</f>
        <v>2025-04-29</v>
      </c>
      <c r="BR287"/>
      <c r="BS287"/>
      <c r="BT287" s="49" t="s">
        <v>4766</v>
      </c>
      <c r="BU287" t="s">
        <v>3631</v>
      </c>
      <c r="BV287" t="s">
        <v>3632</v>
      </c>
      <c r="BW287" t="s">
        <v>3633</v>
      </c>
      <c r="BX287" t="s">
        <v>3634</v>
      </c>
      <c r="BY287" s="44" t="s">
        <v>127</v>
      </c>
      <c r="BZ287" t="s">
        <v>502</v>
      </c>
      <c r="CA287" t="s">
        <v>3923</v>
      </c>
      <c r="CB287" s="44" t="s">
        <v>3923</v>
      </c>
      <c r="CC287" t="s">
        <v>3924</v>
      </c>
      <c r="CD287" t="s">
        <v>3921</v>
      </c>
      <c r="CE287" t="s">
        <v>3922</v>
      </c>
      <c r="CF287" t="s">
        <v>3630</v>
      </c>
      <c r="CG287"/>
      <c r="CH287" t="str">
        <f>H287</f>
        <v>Спасский С.А., Шнитников В.Н.</v>
      </c>
      <c r="CI287">
        <f t="shared" si="70"/>
        <v>1937</v>
      </c>
      <c r="CJ287"/>
    </row>
    <row r="288" spans="1:88" s="6" customFormat="1" x14ac:dyDescent="0.45">
      <c r="A288" s="5">
        <v>45776.731203703697</v>
      </c>
      <c r="B288" s="6">
        <v>412819044</v>
      </c>
      <c r="C288" s="6" t="s">
        <v>4897</v>
      </c>
      <c r="D288" s="6">
        <v>1</v>
      </c>
      <c r="E288" s="4" t="s">
        <v>51</v>
      </c>
      <c r="G288" s="6">
        <v>2590</v>
      </c>
      <c r="H288" s="44" t="s">
        <v>951</v>
      </c>
      <c r="I288" s="6">
        <v>1937</v>
      </c>
      <c r="J288" s="6" t="s">
        <v>952</v>
      </c>
      <c r="K288" s="6" t="s">
        <v>953</v>
      </c>
      <c r="L288" s="6" t="s">
        <v>954</v>
      </c>
      <c r="M288" s="6" t="s">
        <v>267</v>
      </c>
      <c r="P288" s="6" t="s">
        <v>1018</v>
      </c>
      <c r="Q288" t="str">
        <f t="shared" si="71"/>
        <v>Копальский у.</v>
      </c>
      <c r="R288" s="84">
        <v>45.718308999999998</v>
      </c>
      <c r="S288" s="84">
        <v>77.246391000000003</v>
      </c>
      <c r="T288" s="6" t="s">
        <v>1019</v>
      </c>
      <c r="U288" s="6" t="s">
        <v>1020</v>
      </c>
      <c r="V288" s="6" t="s">
        <v>106</v>
      </c>
      <c r="X288" s="6">
        <v>50000</v>
      </c>
      <c r="Y288" s="6">
        <v>1937</v>
      </c>
      <c r="AF288" s="6" t="s">
        <v>948</v>
      </c>
      <c r="AG288" s="62" t="s">
        <v>997</v>
      </c>
      <c r="AI288" s="6" t="s">
        <v>1046</v>
      </c>
      <c r="AJ288" s="6" t="s">
        <v>1056</v>
      </c>
      <c r="AK288" s="6" t="b">
        <v>1</v>
      </c>
      <c r="AL288" s="6" t="b">
        <v>0</v>
      </c>
      <c r="AO288" s="49" t="s">
        <v>4952</v>
      </c>
      <c r="AP288" s="73"/>
      <c r="AQ288" s="49" t="s">
        <v>4951</v>
      </c>
      <c r="AR288" s="76" t="s">
        <v>5011</v>
      </c>
      <c r="AS288" s="73" t="s">
        <v>5012</v>
      </c>
      <c r="AT288" s="73">
        <f t="shared" si="72"/>
        <v>1</v>
      </c>
      <c r="AU288" s="112" t="s">
        <v>5383</v>
      </c>
      <c r="AV288" s="44" t="s">
        <v>5380</v>
      </c>
      <c r="AW288" t="s">
        <v>5014</v>
      </c>
      <c r="AX288" s="73"/>
      <c r="AY28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8" s="49" t="s">
        <v>4903</v>
      </c>
      <c r="BA288" s="44">
        <f>Y288</f>
        <v>1937</v>
      </c>
      <c r="BB288" s="44" t="str">
        <f>Y288&amp;IF(Z288&lt;&gt;0,"-"&amp;Z288,"")&amp;IF(AA288&lt;&gt;0,"-"&amp;AA288,"")&amp;IF(AB288&lt;&gt;0,"/"&amp;AB288,"")&amp;IF(AC288&lt;&gt;0,"-"&amp;AC288,"")&amp;IF(AD288&lt;&gt;0,"-"&amp;AD288,"")</f>
        <v>1937</v>
      </c>
      <c r="BC288" s="44"/>
      <c r="BD288" s="44"/>
      <c r="BE288" s="44"/>
      <c r="BF288" s="49" t="s">
        <v>4882</v>
      </c>
      <c r="BG288" t="s">
        <v>4893</v>
      </c>
      <c r="BH288" s="40" t="s">
        <v>5050</v>
      </c>
      <c r="BI288" t="s">
        <v>39</v>
      </c>
      <c r="BJ288" t="str">
        <f t="shared" si="78"/>
        <v>Копальский у.</v>
      </c>
      <c r="BK288" t="str">
        <f>T288&amp;" N; "&amp;U288&amp;" E"</f>
        <v>45.718309 N; 77.246391 E</v>
      </c>
      <c r="BL288" t="s">
        <v>1019</v>
      </c>
      <c r="BM288" s="85" t="s">
        <v>1020</v>
      </c>
      <c r="BN288" t="s">
        <v>4895</v>
      </c>
      <c r="BO288">
        <f t="shared" si="77"/>
        <v>50000</v>
      </c>
      <c r="BP288" t="str">
        <f>IF(V288="original",H288,IF(V288="volunteer",C288,"Nekhaeva A.A."))</f>
        <v>Kim L.V.</v>
      </c>
      <c r="BQ288" t="str">
        <f>IF(V288="original",I288,IF(V288="volunteer",YEAR(A288)&amp;"-"&amp;IF(MONTH(A288)&lt;10,"0"&amp;MONTH(A288),MONTH(A288))&amp;"-"&amp;IF(DAY(A288)&lt;10,"0"&amp;DAY(A288),DAY(A288)),"__2025-05-15"))</f>
        <v>2025-04-29</v>
      </c>
      <c r="BR288"/>
      <c r="BS288"/>
      <c r="BT288" s="49" t="s">
        <v>4766</v>
      </c>
      <c r="BU288" t="s">
        <v>3631</v>
      </c>
      <c r="BV288" t="s">
        <v>3632</v>
      </c>
      <c r="BW288" t="s">
        <v>3633</v>
      </c>
      <c r="BX288" t="s">
        <v>3634</v>
      </c>
      <c r="BY288" s="44" t="s">
        <v>127</v>
      </c>
      <c r="BZ288" t="s">
        <v>502</v>
      </c>
      <c r="CA288" t="s">
        <v>3923</v>
      </c>
      <c r="CB288" s="44" t="s">
        <v>3923</v>
      </c>
      <c r="CC288" t="s">
        <v>3924</v>
      </c>
      <c r="CD288" t="s">
        <v>3921</v>
      </c>
      <c r="CE288" t="s">
        <v>3922</v>
      </c>
      <c r="CF288" t="s">
        <v>3630</v>
      </c>
      <c r="CG288"/>
      <c r="CH288" t="str">
        <f>H288</f>
        <v>Спасский С.А., Шнитников В.Н.</v>
      </c>
      <c r="CI288">
        <f t="shared" si="70"/>
        <v>1937</v>
      </c>
      <c r="CJ288"/>
    </row>
    <row r="289" spans="1:88" s="6" customFormat="1" x14ac:dyDescent="0.45">
      <c r="A289" s="5">
        <v>45776.729270833333</v>
      </c>
      <c r="B289" s="6">
        <v>412819044</v>
      </c>
      <c r="C289" s="6" t="s">
        <v>4897</v>
      </c>
      <c r="D289" s="6">
        <v>2</v>
      </c>
      <c r="E289" s="4" t="s">
        <v>247</v>
      </c>
      <c r="G289" s="6">
        <v>2590</v>
      </c>
      <c r="H289" s="44" t="s">
        <v>951</v>
      </c>
      <c r="I289" s="6">
        <v>1937</v>
      </c>
      <c r="J289" s="6" t="s">
        <v>952</v>
      </c>
      <c r="K289" s="6" t="s">
        <v>953</v>
      </c>
      <c r="L289" s="6" t="s">
        <v>954</v>
      </c>
      <c r="M289" s="6" t="s">
        <v>267</v>
      </c>
      <c r="P289" s="6" t="s">
        <v>1053</v>
      </c>
      <c r="Q289" t="str">
        <f t="shared" si="71"/>
        <v>разные места Казахстана</v>
      </c>
      <c r="R289" s="84"/>
      <c r="S289" s="84"/>
      <c r="V289" s="6" t="s">
        <v>119</v>
      </c>
      <c r="X289" s="6">
        <v>6000</v>
      </c>
      <c r="Y289" s="6">
        <v>1937</v>
      </c>
      <c r="AF289" s="6" t="s">
        <v>948</v>
      </c>
      <c r="AG289" s="62" t="s">
        <v>997</v>
      </c>
      <c r="AI289" s="6" t="s">
        <v>1046</v>
      </c>
      <c r="AJ289" s="6" t="s">
        <v>1057</v>
      </c>
      <c r="AK289" s="6" t="b">
        <v>1</v>
      </c>
      <c r="AL289" s="6" t="b">
        <v>0</v>
      </c>
      <c r="AO289" s="49" t="s">
        <v>4952</v>
      </c>
      <c r="AP289" s="73"/>
      <c r="AQ289" s="49" t="s">
        <v>4951</v>
      </c>
      <c r="AR289" s="76" t="s">
        <v>5011</v>
      </c>
      <c r="AS289" s="73" t="s">
        <v>5012</v>
      </c>
      <c r="AT289" s="73">
        <f t="shared" si="72"/>
        <v>2</v>
      </c>
      <c r="AU289" s="112" t="s">
        <v>5384</v>
      </c>
      <c r="AV289" s="44" t="s">
        <v>5380</v>
      </c>
      <c r="AW289" t="s">
        <v>5014</v>
      </c>
      <c r="AX289" s="73"/>
      <c r="AY28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89" s="49" t="s">
        <v>4903</v>
      </c>
      <c r="BA289" s="44">
        <f>Y289</f>
        <v>1937</v>
      </c>
      <c r="BB289" s="44" t="str">
        <f>Y289&amp;IF(Z289&lt;&gt;0,"-"&amp;Z289,"")&amp;IF(AA289&lt;&gt;0,"-"&amp;AA289,"")&amp;IF(AB289&lt;&gt;0,"/"&amp;AB289,"")&amp;IF(AC289&lt;&gt;0,"-"&amp;AC289,"")&amp;IF(AD289&lt;&gt;0,"-"&amp;AD289,"")</f>
        <v>1937</v>
      </c>
      <c r="BC289" s="44"/>
      <c r="BD289" s="44"/>
      <c r="BE289" s="44"/>
      <c r="BF289" s="49" t="s">
        <v>4882</v>
      </c>
      <c r="BG289" t="s">
        <v>4893</v>
      </c>
      <c r="BH289" s="40" t="s">
        <v>5050</v>
      </c>
      <c r="BI289" t="s">
        <v>39</v>
      </c>
      <c r="BJ289" t="str">
        <f t="shared" si="78"/>
        <v>разные места Казахстана</v>
      </c>
      <c r="BK289"/>
      <c r="BL289"/>
      <c r="BM289" s="85"/>
      <c r="BN289"/>
      <c r="BO289">
        <f t="shared" si="77"/>
        <v>6000</v>
      </c>
      <c r="BP289" t="str">
        <f>IF(V289="original",H289,IF(V289="volunteer",C289,"Nekhaeva A.A."))</f>
        <v>Nekhaeva A.A.</v>
      </c>
      <c r="BQ289" t="str">
        <f>IF(V289="original",I289,IF(V289="volunteer",YEAR(A289)&amp;"-"&amp;IF(MONTH(A289)&lt;10,"0"&amp;MONTH(A289),MONTH(A289))&amp;"-"&amp;IF(DAY(A289)&lt;10,"0"&amp;DAY(A289),DAY(A289)),"__2025-05-15"))</f>
        <v>__2025-05-15</v>
      </c>
      <c r="BR289"/>
      <c r="BS289"/>
      <c r="BT289" s="49" t="s">
        <v>4766</v>
      </c>
      <c r="BU289" t="s">
        <v>3631</v>
      </c>
      <c r="BV289" t="s">
        <v>3632</v>
      </c>
      <c r="BW289" t="s">
        <v>3633</v>
      </c>
      <c r="BX289" t="s">
        <v>3634</v>
      </c>
      <c r="BY289" s="44" t="s">
        <v>127</v>
      </c>
      <c r="BZ289" t="s">
        <v>502</v>
      </c>
      <c r="CA289" t="s">
        <v>3927</v>
      </c>
      <c r="CB289" s="44" t="s">
        <v>3927</v>
      </c>
      <c r="CC289" t="s">
        <v>4789</v>
      </c>
      <c r="CD289" t="s">
        <v>3925</v>
      </c>
      <c r="CE289" t="s">
        <v>3926</v>
      </c>
      <c r="CF289" t="s">
        <v>3630</v>
      </c>
      <c r="CG289"/>
      <c r="CH289" t="str">
        <f>H289</f>
        <v>Спасский С.А., Шнитников В.Н.</v>
      </c>
      <c r="CI289">
        <f t="shared" si="70"/>
        <v>1937</v>
      </c>
      <c r="CJ289"/>
    </row>
    <row r="290" spans="1:88" s="6" customFormat="1" x14ac:dyDescent="0.45">
      <c r="A290" s="5">
        <v>45776.727997685193</v>
      </c>
      <c r="B290" s="6">
        <v>412819044</v>
      </c>
      <c r="C290" s="6" t="s">
        <v>4897</v>
      </c>
      <c r="D290" s="6">
        <v>2</v>
      </c>
      <c r="E290" s="4" t="s">
        <v>247</v>
      </c>
      <c r="G290" s="6">
        <v>2590</v>
      </c>
      <c r="H290" s="44" t="s">
        <v>951</v>
      </c>
      <c r="I290" s="6">
        <v>1937</v>
      </c>
      <c r="J290" s="6" t="s">
        <v>952</v>
      </c>
      <c r="K290" s="6" t="s">
        <v>953</v>
      </c>
      <c r="L290" s="6" t="s">
        <v>954</v>
      </c>
      <c r="M290" s="6" t="s">
        <v>267</v>
      </c>
      <c r="P290" s="6" t="s">
        <v>1053</v>
      </c>
      <c r="Q290" t="str">
        <f t="shared" si="71"/>
        <v>разные места Казахстана</v>
      </c>
      <c r="R290" s="84"/>
      <c r="S290" s="84"/>
      <c r="V290" s="6" t="s">
        <v>119</v>
      </c>
      <c r="X290" s="6">
        <v>6000</v>
      </c>
      <c r="Y290" s="6">
        <v>1937</v>
      </c>
      <c r="AF290" s="6" t="s">
        <v>948</v>
      </c>
      <c r="AG290" s="62" t="s">
        <v>997</v>
      </c>
      <c r="AI290" s="6" t="s">
        <v>1046</v>
      </c>
      <c r="AJ290" s="6" t="s">
        <v>1059</v>
      </c>
      <c r="AK290" s="6" t="b">
        <v>1</v>
      </c>
      <c r="AL290" s="6" t="b">
        <v>0</v>
      </c>
      <c r="AO290" s="49" t="s">
        <v>4952</v>
      </c>
      <c r="AP290" s="73"/>
      <c r="AQ290" s="49" t="s">
        <v>4951</v>
      </c>
      <c r="AR290" s="76" t="s">
        <v>5011</v>
      </c>
      <c r="AS290" s="73" t="s">
        <v>5012</v>
      </c>
      <c r="AT290" s="73">
        <f t="shared" si="72"/>
        <v>2</v>
      </c>
      <c r="AU290" s="112" t="s">
        <v>5384</v>
      </c>
      <c r="AV290" s="44" t="s">
        <v>5380</v>
      </c>
      <c r="AW290" t="s">
        <v>5014</v>
      </c>
      <c r="AX290" s="73"/>
      <c r="AY29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0" s="49" t="s">
        <v>4903</v>
      </c>
      <c r="BA290" s="44">
        <f>Y290</f>
        <v>1937</v>
      </c>
      <c r="BB290" s="44" t="str">
        <f>Y290&amp;IF(Z290&lt;&gt;0,"-"&amp;Z290,"")&amp;IF(AA290&lt;&gt;0,"-"&amp;AA290,"")&amp;IF(AB290&lt;&gt;0,"/"&amp;AB290,"")&amp;IF(AC290&lt;&gt;0,"-"&amp;AC290,"")&amp;IF(AD290&lt;&gt;0,"-"&amp;AD290,"")</f>
        <v>1937</v>
      </c>
      <c r="BC290" s="44"/>
      <c r="BD290" s="44"/>
      <c r="BE290" s="44"/>
      <c r="BF290" s="49" t="s">
        <v>4882</v>
      </c>
      <c r="BG290" t="s">
        <v>4893</v>
      </c>
      <c r="BH290" s="40" t="s">
        <v>5050</v>
      </c>
      <c r="BI290" t="s">
        <v>39</v>
      </c>
      <c r="BJ290" t="str">
        <f t="shared" si="78"/>
        <v>разные места Казахстана</v>
      </c>
      <c r="BK290"/>
      <c r="BL290"/>
      <c r="BM290" s="85"/>
      <c r="BN290"/>
      <c r="BO290">
        <f t="shared" si="77"/>
        <v>6000</v>
      </c>
      <c r="BP290" t="str">
        <f>IF(V290="original",H290,IF(V290="volunteer",C290,"Nekhaeva A.A."))</f>
        <v>Nekhaeva A.A.</v>
      </c>
      <c r="BQ290" t="str">
        <f>IF(V290="original",I290,IF(V290="volunteer",YEAR(A290)&amp;"-"&amp;IF(MONTH(A290)&lt;10,"0"&amp;MONTH(A290),MONTH(A290))&amp;"-"&amp;IF(DAY(A290)&lt;10,"0"&amp;DAY(A290),DAY(A290)),"__2025-05-15"))</f>
        <v>__2025-05-15</v>
      </c>
      <c r="BR290"/>
      <c r="BS290"/>
      <c r="BT290" s="49" t="s">
        <v>4766</v>
      </c>
      <c r="BU290" t="s">
        <v>3631</v>
      </c>
      <c r="BV290" t="s">
        <v>3632</v>
      </c>
      <c r="BW290" t="s">
        <v>3633</v>
      </c>
      <c r="BX290" t="s">
        <v>3634</v>
      </c>
      <c r="BY290" s="44" t="s">
        <v>127</v>
      </c>
      <c r="BZ290" t="s">
        <v>502</v>
      </c>
      <c r="CA290" t="s">
        <v>3931</v>
      </c>
      <c r="CB290" s="44" t="s">
        <v>3931</v>
      </c>
      <c r="CC290" t="s">
        <v>4796</v>
      </c>
      <c r="CD290" t="s">
        <v>3929</v>
      </c>
      <c r="CE290" t="s">
        <v>3930</v>
      </c>
      <c r="CF290" t="s">
        <v>3630</v>
      </c>
      <c r="CG290"/>
      <c r="CH290" t="str">
        <f>H290</f>
        <v>Спасский С.А., Шнитников В.Н.</v>
      </c>
      <c r="CI290">
        <f t="shared" si="70"/>
        <v>1937</v>
      </c>
      <c r="CJ290"/>
    </row>
    <row r="291" spans="1:88" s="6" customFormat="1" x14ac:dyDescent="0.45">
      <c r="A291" s="5">
        <v>45776.727523148147</v>
      </c>
      <c r="B291" s="6">
        <v>412819044</v>
      </c>
      <c r="C291" s="6" t="s">
        <v>4897</v>
      </c>
      <c r="D291" s="6">
        <v>1</v>
      </c>
      <c r="E291" s="4" t="s">
        <v>65</v>
      </c>
      <c r="G291" s="6">
        <v>2590</v>
      </c>
      <c r="H291" s="44" t="s">
        <v>951</v>
      </c>
      <c r="I291" s="6">
        <v>1937</v>
      </c>
      <c r="J291" s="6" t="s">
        <v>952</v>
      </c>
      <c r="K291" s="6" t="s">
        <v>953</v>
      </c>
      <c r="L291" s="6" t="s">
        <v>954</v>
      </c>
      <c r="M291" s="6" t="s">
        <v>267</v>
      </c>
      <c r="Q291" t="str">
        <f t="shared" si="71"/>
        <v/>
      </c>
      <c r="R291" s="84"/>
      <c r="S291" s="84"/>
      <c r="V291" s="6" t="s">
        <v>119</v>
      </c>
      <c r="X291" s="6">
        <v>6000</v>
      </c>
      <c r="Y291" s="6">
        <v>1937</v>
      </c>
      <c r="AF291" s="6" t="s">
        <v>948</v>
      </c>
      <c r="AG291" s="62" t="s">
        <v>997</v>
      </c>
      <c r="AI291" s="6" t="s">
        <v>1046</v>
      </c>
      <c r="AJ291" s="6" t="s">
        <v>1060</v>
      </c>
      <c r="AK291" s="6" t="b">
        <v>1</v>
      </c>
      <c r="AL291" s="6" t="b">
        <v>0</v>
      </c>
      <c r="AO291" s="49" t="s">
        <v>4952</v>
      </c>
      <c r="AP291" s="73"/>
      <c r="AQ291" s="49" t="s">
        <v>4951</v>
      </c>
      <c r="AR291" s="76" t="s">
        <v>5011</v>
      </c>
      <c r="AS291" s="73" t="s">
        <v>5012</v>
      </c>
      <c r="AT291" s="73">
        <f t="shared" si="72"/>
        <v>1</v>
      </c>
      <c r="AU291" s="112" t="s">
        <v>5384</v>
      </c>
      <c r="AV291" s="44" t="s">
        <v>5380</v>
      </c>
      <c r="AW291" t="s">
        <v>5014</v>
      </c>
      <c r="AX291" s="73"/>
      <c r="AY29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1" s="49" t="s">
        <v>4903</v>
      </c>
      <c r="BA291" s="44">
        <f>Y291</f>
        <v>1937</v>
      </c>
      <c r="BB291" s="44" t="str">
        <f>Y291&amp;IF(Z291&lt;&gt;0,"-"&amp;Z291,"")&amp;IF(AA291&lt;&gt;0,"-"&amp;AA291,"")&amp;IF(AB291&lt;&gt;0,"/"&amp;AB291,"")&amp;IF(AC291&lt;&gt;0,"-"&amp;AC291,"")&amp;IF(AD291&lt;&gt;0,"-"&amp;AD291,"")</f>
        <v>1937</v>
      </c>
      <c r="BC291" s="44"/>
      <c r="BD291" s="44"/>
      <c r="BE291" s="44"/>
      <c r="BF291" s="49" t="s">
        <v>4882</v>
      </c>
      <c r="BG291" t="s">
        <v>4893</v>
      </c>
      <c r="BH291" s="40" t="s">
        <v>5050</v>
      </c>
      <c r="BI291" t="s">
        <v>39</v>
      </c>
      <c r="BJ291"/>
      <c r="BK291"/>
      <c r="BL291"/>
      <c r="BM291" s="85"/>
      <c r="BN291"/>
      <c r="BO291">
        <f t="shared" si="77"/>
        <v>6000</v>
      </c>
      <c r="BP291" t="str">
        <f>IF(V291="original",H291,IF(V291="volunteer",C291,"Nekhaeva A.A."))</f>
        <v>Nekhaeva A.A.</v>
      </c>
      <c r="BQ291" t="str">
        <f>IF(V291="original",I291,IF(V291="volunteer",YEAR(A291)&amp;"-"&amp;IF(MONTH(A291)&lt;10,"0"&amp;MONTH(A291),MONTH(A291))&amp;"-"&amp;IF(DAY(A291)&lt;10,"0"&amp;DAY(A291),DAY(A291)),"__2025-05-15"))</f>
        <v>__2025-05-15</v>
      </c>
      <c r="BR291"/>
      <c r="BS291"/>
      <c r="BT291" s="49" t="s">
        <v>4766</v>
      </c>
      <c r="BU291" t="s">
        <v>3631</v>
      </c>
      <c r="BV291" t="s">
        <v>3632</v>
      </c>
      <c r="BW291" t="s">
        <v>3633</v>
      </c>
      <c r="BX291" t="s">
        <v>3634</v>
      </c>
      <c r="BY291" s="44" t="s">
        <v>127</v>
      </c>
      <c r="BZ291" t="s">
        <v>502</v>
      </c>
      <c r="CA291" t="s">
        <v>3934</v>
      </c>
      <c r="CB291" s="44" t="s">
        <v>3934</v>
      </c>
      <c r="CC291" t="s">
        <v>4796</v>
      </c>
      <c r="CD291" t="s">
        <v>3932</v>
      </c>
      <c r="CE291" t="s">
        <v>3933</v>
      </c>
      <c r="CF291" t="s">
        <v>3630</v>
      </c>
      <c r="CG291"/>
      <c r="CH291" t="str">
        <f>H291</f>
        <v>Спасский С.А., Шнитников В.Н.</v>
      </c>
      <c r="CI291">
        <f t="shared" si="70"/>
        <v>1937</v>
      </c>
      <c r="CJ291"/>
    </row>
    <row r="292" spans="1:88" s="6" customFormat="1" x14ac:dyDescent="0.45">
      <c r="A292" s="5">
        <v>45776.727222222216</v>
      </c>
      <c r="B292" s="6">
        <v>412819044</v>
      </c>
      <c r="C292" s="6" t="s">
        <v>4897</v>
      </c>
      <c r="D292" s="6">
        <v>2</v>
      </c>
      <c r="E292" s="4" t="s">
        <v>86</v>
      </c>
      <c r="G292" s="6">
        <v>2590</v>
      </c>
      <c r="H292" s="44" t="s">
        <v>951</v>
      </c>
      <c r="I292" s="6">
        <v>1937</v>
      </c>
      <c r="J292" s="6" t="s">
        <v>952</v>
      </c>
      <c r="K292" s="6" t="s">
        <v>953</v>
      </c>
      <c r="L292" s="6" t="s">
        <v>954</v>
      </c>
      <c r="M292" s="6" t="s">
        <v>267</v>
      </c>
      <c r="P292" s="6" t="s">
        <v>947</v>
      </c>
      <c r="Q292" t="str">
        <f t="shared" si="71"/>
        <v>Алма-Ата и окрестности</v>
      </c>
      <c r="R292" s="84">
        <v>43.289437</v>
      </c>
      <c r="S292" s="84">
        <v>76.994337999999999</v>
      </c>
      <c r="T292" s="6" t="s">
        <v>765</v>
      </c>
      <c r="U292" s="6" t="s">
        <v>766</v>
      </c>
      <c r="V292" s="6" t="s">
        <v>106</v>
      </c>
      <c r="X292" s="6">
        <v>6000</v>
      </c>
      <c r="Y292" s="6">
        <v>1920</v>
      </c>
      <c r="Z292" s="6">
        <v>6</v>
      </c>
      <c r="AF292" s="6" t="s">
        <v>948</v>
      </c>
      <c r="AI292" s="6" t="s">
        <v>1046</v>
      </c>
      <c r="AJ292" s="6" t="s">
        <v>1060</v>
      </c>
      <c r="AK292" s="6" t="b">
        <v>1</v>
      </c>
      <c r="AL292" s="6" t="b">
        <v>0</v>
      </c>
      <c r="AO292" s="49" t="s">
        <v>4952</v>
      </c>
      <c r="AP292" s="73"/>
      <c r="AQ292" s="49" t="s">
        <v>4951</v>
      </c>
      <c r="AR292" s="76" t="s">
        <v>5011</v>
      </c>
      <c r="AS292" s="73" t="s">
        <v>5012</v>
      </c>
      <c r="AT292" s="73">
        <f t="shared" si="72"/>
        <v>2</v>
      </c>
      <c r="AU292" s="112" t="s">
        <v>5383</v>
      </c>
      <c r="AV292" s="44" t="s">
        <v>5380</v>
      </c>
      <c r="AW292" t="s">
        <v>5014</v>
      </c>
      <c r="AX292" s="73"/>
      <c r="AY29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2" s="49" t="s">
        <v>4903</v>
      </c>
      <c r="BA292" s="44" t="str">
        <f>Y292&amp;"-"&amp;IF(Z292&lt;10,"0"&amp;Z292,Z292)</f>
        <v>1920-06</v>
      </c>
      <c r="BB292" s="44" t="str">
        <f>Y292&amp;IF(Z292&lt;&gt;0,"-"&amp;Z292,"")&amp;IF(AA292&lt;&gt;0,"-"&amp;AA292,"")&amp;IF(AB292&lt;&gt;0,"/"&amp;AB292,"")&amp;IF(AC292&lt;&gt;0,"-"&amp;AC292,"")&amp;IF(AD292&lt;&gt;0,"-"&amp;AD292,"")</f>
        <v>1920-6</v>
      </c>
      <c r="BC292" s="44"/>
      <c r="BD292" s="44"/>
      <c r="BE292" s="44"/>
      <c r="BF292" s="49" t="s">
        <v>4882</v>
      </c>
      <c r="BG292" t="s">
        <v>4893</v>
      </c>
      <c r="BH292" s="40" t="s">
        <v>5050</v>
      </c>
      <c r="BI292" t="s">
        <v>39</v>
      </c>
      <c r="BJ292" t="str">
        <f t="shared" ref="BJ292:BJ313" si="88">P292</f>
        <v>Алма-Ата и окрестности</v>
      </c>
      <c r="BK292" t="str">
        <f>T292&amp;" N; "&amp;U292&amp;" E"</f>
        <v>43.289437 N; 76.994338 E</v>
      </c>
      <c r="BL292" t="s">
        <v>765</v>
      </c>
      <c r="BM292" s="85" t="s">
        <v>766</v>
      </c>
      <c r="BN292" t="s">
        <v>4895</v>
      </c>
      <c r="BO292">
        <f t="shared" si="77"/>
        <v>6000</v>
      </c>
      <c r="BP292" t="str">
        <f>IF(V292="original",H292,IF(V292="volunteer",C292,"Nekhaeva A.A."))</f>
        <v>Kim L.V.</v>
      </c>
      <c r="BQ292" t="str">
        <f>IF(V292="original",I292,IF(V292="volunteer",YEAR(A292)&amp;"-"&amp;IF(MONTH(A292)&lt;10,"0"&amp;MONTH(A292),MONTH(A292))&amp;"-"&amp;IF(DAY(A292)&lt;10,"0"&amp;DAY(A292),DAY(A292)),"__2025-05-15"))</f>
        <v>2025-04-29</v>
      </c>
      <c r="BR292"/>
      <c r="BS292"/>
      <c r="BT292" s="49" t="s">
        <v>4766</v>
      </c>
      <c r="BU292" t="s">
        <v>3631</v>
      </c>
      <c r="BV292" t="s">
        <v>3632</v>
      </c>
      <c r="BW292" t="s">
        <v>3633</v>
      </c>
      <c r="BX292" t="s">
        <v>3634</v>
      </c>
      <c r="BY292" s="44" t="s">
        <v>127</v>
      </c>
      <c r="BZ292" t="s">
        <v>502</v>
      </c>
      <c r="CA292" t="s">
        <v>3934</v>
      </c>
      <c r="CB292" s="44" t="s">
        <v>3934</v>
      </c>
      <c r="CC292" t="s">
        <v>4796</v>
      </c>
      <c r="CD292" t="s">
        <v>3932</v>
      </c>
      <c r="CE292" t="s">
        <v>3933</v>
      </c>
      <c r="CF292" t="s">
        <v>3630</v>
      </c>
      <c r="CG292"/>
      <c r="CH292" t="str">
        <f>H292</f>
        <v>Спасский С.А., Шнитников В.Н.</v>
      </c>
      <c r="CI292">
        <f t="shared" si="70"/>
        <v>1937</v>
      </c>
      <c r="CJ292"/>
    </row>
    <row r="293" spans="1:88" s="6" customFormat="1" x14ac:dyDescent="0.45">
      <c r="A293" s="5">
        <v>45776.726909722223</v>
      </c>
      <c r="B293" s="6">
        <v>412819044</v>
      </c>
      <c r="C293" s="6" t="s">
        <v>4897</v>
      </c>
      <c r="D293" s="6">
        <v>1</v>
      </c>
      <c r="E293" s="4" t="s">
        <v>65</v>
      </c>
      <c r="G293" s="6">
        <v>2590</v>
      </c>
      <c r="H293" s="44" t="s">
        <v>951</v>
      </c>
      <c r="I293" s="6">
        <v>1937</v>
      </c>
      <c r="J293" s="6" t="s">
        <v>952</v>
      </c>
      <c r="K293" s="6" t="s">
        <v>953</v>
      </c>
      <c r="L293" s="6" t="s">
        <v>954</v>
      </c>
      <c r="M293" s="6" t="s">
        <v>267</v>
      </c>
      <c r="P293" s="6" t="s">
        <v>947</v>
      </c>
      <c r="Q293" t="str">
        <f t="shared" si="71"/>
        <v>Алма-Ата и окрестности</v>
      </c>
      <c r="R293" s="84">
        <v>43.289437</v>
      </c>
      <c r="S293" s="84">
        <v>76.994337999999999</v>
      </c>
      <c r="T293" s="6" t="s">
        <v>765</v>
      </c>
      <c r="U293" s="6" t="s">
        <v>766</v>
      </c>
      <c r="V293" s="6" t="s">
        <v>106</v>
      </c>
      <c r="X293" s="6">
        <v>6000</v>
      </c>
      <c r="Y293" s="6">
        <v>1919</v>
      </c>
      <c r="Z293" s="6">
        <v>5</v>
      </c>
      <c r="AA293" s="6">
        <v>1</v>
      </c>
      <c r="AB293" s="6">
        <v>1919</v>
      </c>
      <c r="AC293" s="6">
        <v>5</v>
      </c>
      <c r="AD293" s="6">
        <v>15</v>
      </c>
      <c r="AF293" s="6" t="s">
        <v>948</v>
      </c>
      <c r="AI293" s="6" t="s">
        <v>1046</v>
      </c>
      <c r="AJ293" s="6" t="s">
        <v>1060</v>
      </c>
      <c r="AK293" s="6" t="b">
        <v>1</v>
      </c>
      <c r="AL293" s="6" t="b">
        <v>0</v>
      </c>
      <c r="AO293" s="49" t="s">
        <v>4952</v>
      </c>
      <c r="AP293" s="73"/>
      <c r="AQ293" s="49" t="s">
        <v>4951</v>
      </c>
      <c r="AR293" s="76" t="s">
        <v>5011</v>
      </c>
      <c r="AS293" s="73" t="s">
        <v>5012</v>
      </c>
      <c r="AT293" s="73">
        <f t="shared" si="72"/>
        <v>1</v>
      </c>
      <c r="AU293" s="112" t="s">
        <v>5384</v>
      </c>
      <c r="AV293" s="44" t="s">
        <v>5380</v>
      </c>
      <c r="AW293" t="s">
        <v>5014</v>
      </c>
      <c r="AX293" s="73"/>
      <c r="AY29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3" s="49" t="s">
        <v>4903</v>
      </c>
      <c r="BA293" s="58" t="str">
        <f>Y293&amp;"-"&amp;IF(Z293&lt;10,"0"&amp;Z293,Z293)&amp;"-"&amp;IF(AA293&lt;10,"0"&amp;AA293,AA293)&amp;"/"&amp;IF(AD293&lt;10,"0"&amp;AD293,AD293)</f>
        <v>1919-05-01/15</v>
      </c>
      <c r="BB293" s="44" t="str">
        <f>Y293&amp;IF(Z293&lt;&gt;0,"-"&amp;Z293,"")&amp;IF(AA293&lt;&gt;0,"-"&amp;AA293,"")&amp;IF(AB293&lt;&gt;0,"/"&amp;AB293,"")&amp;IF(AC293&lt;&gt;0,"-"&amp;AC293,"")&amp;IF(AD293&lt;&gt;0,"-"&amp;AD293,"")</f>
        <v>1919-5-1/1919-5-15</v>
      </c>
      <c r="BC293" s="44"/>
      <c r="BD293" s="44"/>
      <c r="BE293" s="44"/>
      <c r="BF293" s="49" t="s">
        <v>4882</v>
      </c>
      <c r="BG293" t="s">
        <v>4893</v>
      </c>
      <c r="BH293" s="40" t="s">
        <v>5050</v>
      </c>
      <c r="BI293" t="s">
        <v>39</v>
      </c>
      <c r="BJ293" t="str">
        <f t="shared" si="88"/>
        <v>Алма-Ата и окрестности</v>
      </c>
      <c r="BK293" t="str">
        <f>T293&amp;" N; "&amp;U293&amp;" E"</f>
        <v>43.289437 N; 76.994338 E</v>
      </c>
      <c r="BL293" t="s">
        <v>765</v>
      </c>
      <c r="BM293" s="85" t="s">
        <v>766</v>
      </c>
      <c r="BN293" t="s">
        <v>4895</v>
      </c>
      <c r="BO293">
        <f t="shared" si="77"/>
        <v>6000</v>
      </c>
      <c r="BP293" t="str">
        <f>IF(V293="original",H293,IF(V293="volunteer",C293,"Nekhaeva A.A."))</f>
        <v>Kim L.V.</v>
      </c>
      <c r="BQ293" t="str">
        <f>IF(V293="original",I293,IF(V293="volunteer",YEAR(A293)&amp;"-"&amp;IF(MONTH(A293)&lt;10,"0"&amp;MONTH(A293),MONTH(A293))&amp;"-"&amp;IF(DAY(A293)&lt;10,"0"&amp;DAY(A293),DAY(A293)),"__2025-05-15"))</f>
        <v>2025-04-29</v>
      </c>
      <c r="BR293"/>
      <c r="BS293"/>
      <c r="BT293" s="49" t="s">
        <v>4766</v>
      </c>
      <c r="BU293" t="s">
        <v>3631</v>
      </c>
      <c r="BV293" t="s">
        <v>3632</v>
      </c>
      <c r="BW293" t="s">
        <v>3633</v>
      </c>
      <c r="BX293" t="s">
        <v>3634</v>
      </c>
      <c r="BY293" s="44" t="s">
        <v>127</v>
      </c>
      <c r="BZ293" t="s">
        <v>502</v>
      </c>
      <c r="CA293" t="s">
        <v>3934</v>
      </c>
      <c r="CB293" s="44" t="s">
        <v>3934</v>
      </c>
      <c r="CC293" t="s">
        <v>4796</v>
      </c>
      <c r="CD293" t="s">
        <v>3932</v>
      </c>
      <c r="CE293" t="s">
        <v>3933</v>
      </c>
      <c r="CF293" t="s">
        <v>3630</v>
      </c>
      <c r="CG293"/>
      <c r="CH293" t="str">
        <f>H293</f>
        <v>Спасский С.А., Шнитников В.Н.</v>
      </c>
      <c r="CI293">
        <f t="shared" si="70"/>
        <v>1937</v>
      </c>
      <c r="CJ293"/>
    </row>
    <row r="294" spans="1:88" s="6" customFormat="1" x14ac:dyDescent="0.45">
      <c r="A294" s="5">
        <v>45776.726516203707</v>
      </c>
      <c r="B294" s="6">
        <v>412819044</v>
      </c>
      <c r="C294" s="6" t="s">
        <v>4897</v>
      </c>
      <c r="D294" s="6">
        <v>1</v>
      </c>
      <c r="E294" s="4" t="s">
        <v>51</v>
      </c>
      <c r="G294" s="6">
        <v>2590</v>
      </c>
      <c r="H294" s="44" t="s">
        <v>951</v>
      </c>
      <c r="I294" s="6">
        <v>1937</v>
      </c>
      <c r="J294" s="6" t="s">
        <v>952</v>
      </c>
      <c r="K294" s="6" t="s">
        <v>953</v>
      </c>
      <c r="L294" s="6" t="s">
        <v>954</v>
      </c>
      <c r="M294" s="6" t="s">
        <v>267</v>
      </c>
      <c r="P294" s="6" t="s">
        <v>947</v>
      </c>
      <c r="Q294" t="str">
        <f t="shared" si="71"/>
        <v>Алма-Ата и окрестности</v>
      </c>
      <c r="R294" s="84">
        <v>43.289437</v>
      </c>
      <c r="S294" s="84">
        <v>76.994337999999999</v>
      </c>
      <c r="T294" s="6" t="s">
        <v>765</v>
      </c>
      <c r="U294" s="6" t="s">
        <v>766</v>
      </c>
      <c r="V294" s="6" t="s">
        <v>106</v>
      </c>
      <c r="X294" s="6">
        <v>6000</v>
      </c>
      <c r="Y294" s="6">
        <v>1920</v>
      </c>
      <c r="Z294" s="6">
        <v>4</v>
      </c>
      <c r="AA294" s="6">
        <v>10</v>
      </c>
      <c r="AF294" s="6" t="s">
        <v>948</v>
      </c>
      <c r="AI294" s="6" t="s">
        <v>1046</v>
      </c>
      <c r="AJ294" s="6" t="s">
        <v>1060</v>
      </c>
      <c r="AK294" s="6" t="b">
        <v>1</v>
      </c>
      <c r="AL294" s="6" t="b">
        <v>0</v>
      </c>
      <c r="AO294" s="49" t="s">
        <v>4952</v>
      </c>
      <c r="AP294" s="73"/>
      <c r="AQ294" s="49" t="s">
        <v>4951</v>
      </c>
      <c r="AR294" s="76" t="s">
        <v>5011</v>
      </c>
      <c r="AS294" s="73" t="s">
        <v>5012</v>
      </c>
      <c r="AT294" s="73">
        <f t="shared" si="72"/>
        <v>1</v>
      </c>
      <c r="AU294" s="112" t="s">
        <v>5383</v>
      </c>
      <c r="AV294" s="44" t="s">
        <v>5380</v>
      </c>
      <c r="AW294" t="s">
        <v>5014</v>
      </c>
      <c r="AX294" s="73"/>
      <c r="AY29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4" s="49" t="s">
        <v>4903</v>
      </c>
      <c r="BA294" s="58" t="str">
        <f>Y294&amp;"-"&amp;IF(Z294&lt;10,"0"&amp;Z294,Z294)&amp;"-"&amp;IF(AA294&lt;10,"0"&amp;AA294,AA294)</f>
        <v>1920-04-10</v>
      </c>
      <c r="BB294" s="44" t="str">
        <f>Y294&amp;IF(Z294&lt;&gt;0,"-"&amp;Z294,"")&amp;IF(AA294&lt;&gt;0,"-"&amp;AA294,"")&amp;IF(AB294&lt;&gt;0,"/"&amp;AB294,"")&amp;IF(AC294&lt;&gt;0,"-"&amp;AC294,"")&amp;IF(AD294&lt;&gt;0,"-"&amp;AD294,"")</f>
        <v>1920-4-10</v>
      </c>
      <c r="BC294" s="44"/>
      <c r="BD294" s="44"/>
      <c r="BE294" s="44"/>
      <c r="BF294" s="49" t="s">
        <v>4882</v>
      </c>
      <c r="BG294" t="s">
        <v>4893</v>
      </c>
      <c r="BH294" s="40" t="s">
        <v>5050</v>
      </c>
      <c r="BI294" t="s">
        <v>39</v>
      </c>
      <c r="BJ294" t="str">
        <f t="shared" si="88"/>
        <v>Алма-Ата и окрестности</v>
      </c>
      <c r="BK294" t="str">
        <f>T294&amp;" N; "&amp;U294&amp;" E"</f>
        <v>43.289437 N; 76.994338 E</v>
      </c>
      <c r="BL294" t="s">
        <v>765</v>
      </c>
      <c r="BM294" s="85" t="s">
        <v>766</v>
      </c>
      <c r="BN294" t="s">
        <v>4895</v>
      </c>
      <c r="BO294">
        <f t="shared" si="77"/>
        <v>6000</v>
      </c>
      <c r="BP294" t="str">
        <f>IF(V294="original",H294,IF(V294="volunteer",C294,"Nekhaeva A.A."))</f>
        <v>Kim L.V.</v>
      </c>
      <c r="BQ294" t="str">
        <f>IF(V294="original",I294,IF(V294="volunteer",YEAR(A294)&amp;"-"&amp;IF(MONTH(A294)&lt;10,"0"&amp;MONTH(A294),MONTH(A294))&amp;"-"&amp;IF(DAY(A294)&lt;10,"0"&amp;DAY(A294),DAY(A294)),"__2025-05-15"))</f>
        <v>2025-04-29</v>
      </c>
      <c r="BR294"/>
      <c r="BS294"/>
      <c r="BT294" s="49" t="s">
        <v>4766</v>
      </c>
      <c r="BU294" t="s">
        <v>3631</v>
      </c>
      <c r="BV294" t="s">
        <v>3632</v>
      </c>
      <c r="BW294" t="s">
        <v>3633</v>
      </c>
      <c r="BX294" t="s">
        <v>3634</v>
      </c>
      <c r="BY294" s="44" t="s">
        <v>127</v>
      </c>
      <c r="BZ294" t="s">
        <v>502</v>
      </c>
      <c r="CA294" t="s">
        <v>3934</v>
      </c>
      <c r="CB294" s="44" t="s">
        <v>3934</v>
      </c>
      <c r="CC294" t="s">
        <v>4796</v>
      </c>
      <c r="CD294" t="s">
        <v>3932</v>
      </c>
      <c r="CE294" t="s">
        <v>3933</v>
      </c>
      <c r="CF294" t="s">
        <v>3630</v>
      </c>
      <c r="CG294"/>
      <c r="CH294" t="str">
        <f>H294</f>
        <v>Спасский С.А., Шнитников В.Н.</v>
      </c>
      <c r="CI294">
        <f t="shared" si="70"/>
        <v>1937</v>
      </c>
      <c r="CJ294"/>
    </row>
    <row r="295" spans="1:88" s="6" customFormat="1" x14ac:dyDescent="0.45">
      <c r="A295" s="5">
        <v>45776.726261574076</v>
      </c>
      <c r="B295" s="6">
        <v>412819044</v>
      </c>
      <c r="C295" s="6" t="s">
        <v>4897</v>
      </c>
      <c r="D295" s="6">
        <v>1</v>
      </c>
      <c r="E295" s="4" t="s">
        <v>65</v>
      </c>
      <c r="G295" s="6">
        <v>2590</v>
      </c>
      <c r="H295" s="44" t="s">
        <v>951</v>
      </c>
      <c r="I295" s="6">
        <v>1937</v>
      </c>
      <c r="J295" s="6" t="s">
        <v>952</v>
      </c>
      <c r="K295" s="6" t="s">
        <v>953</v>
      </c>
      <c r="L295" s="6" t="s">
        <v>954</v>
      </c>
      <c r="M295" s="6" t="s">
        <v>267</v>
      </c>
      <c r="P295" s="6" t="s">
        <v>947</v>
      </c>
      <c r="Q295" t="str">
        <f t="shared" si="71"/>
        <v>Алма-Ата и окрестности</v>
      </c>
      <c r="R295" s="84">
        <v>43.289437</v>
      </c>
      <c r="S295" s="84">
        <v>76.994337999999999</v>
      </c>
      <c r="T295" s="6" t="s">
        <v>765</v>
      </c>
      <c r="U295" s="6" t="s">
        <v>766</v>
      </c>
      <c r="V295" s="6" t="s">
        <v>106</v>
      </c>
      <c r="X295" s="6">
        <v>6000</v>
      </c>
      <c r="Y295" s="6">
        <v>1919</v>
      </c>
      <c r="Z295" s="6">
        <v>4</v>
      </c>
      <c r="AF295" s="6" t="s">
        <v>948</v>
      </c>
      <c r="AI295" s="6" t="s">
        <v>1046</v>
      </c>
      <c r="AJ295" s="6" t="s">
        <v>1060</v>
      </c>
      <c r="AK295" s="6" t="b">
        <v>1</v>
      </c>
      <c r="AL295" s="6" t="b">
        <v>0</v>
      </c>
      <c r="AO295" s="49" t="s">
        <v>4952</v>
      </c>
      <c r="AP295" s="73"/>
      <c r="AQ295" s="49" t="s">
        <v>4951</v>
      </c>
      <c r="AR295" s="76" t="s">
        <v>5011</v>
      </c>
      <c r="AS295" s="73" t="s">
        <v>5012</v>
      </c>
      <c r="AT295" s="73">
        <f t="shared" si="72"/>
        <v>1</v>
      </c>
      <c r="AU295" s="112" t="s">
        <v>5384</v>
      </c>
      <c r="AV295" s="44" t="s">
        <v>5380</v>
      </c>
      <c r="AW295" t="s">
        <v>5014</v>
      </c>
      <c r="AX295" s="73"/>
      <c r="AY29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5" s="49" t="s">
        <v>4903</v>
      </c>
      <c r="BA295" s="44" t="str">
        <f>Y295&amp;"-"&amp;IF(Z295&lt;10,"0"&amp;Z295,Z295)</f>
        <v>1919-04</v>
      </c>
      <c r="BB295" s="44" t="str">
        <f>Y295&amp;IF(Z295&lt;&gt;0,"-"&amp;Z295,"")&amp;IF(AA295&lt;&gt;0,"-"&amp;AA295,"")&amp;IF(AB295&lt;&gt;0,"/"&amp;AB295,"")&amp;IF(AC295&lt;&gt;0,"-"&amp;AC295,"")&amp;IF(AD295&lt;&gt;0,"-"&amp;AD295,"")</f>
        <v>1919-4</v>
      </c>
      <c r="BC295" s="44"/>
      <c r="BD295" s="44"/>
      <c r="BE295" s="44"/>
      <c r="BF295" s="49" t="s">
        <v>4882</v>
      </c>
      <c r="BG295" t="s">
        <v>4893</v>
      </c>
      <c r="BH295" s="40" t="s">
        <v>5050</v>
      </c>
      <c r="BI295" t="s">
        <v>39</v>
      </c>
      <c r="BJ295" t="str">
        <f t="shared" si="88"/>
        <v>Алма-Ата и окрестности</v>
      </c>
      <c r="BK295" t="str">
        <f>T295&amp;" N; "&amp;U295&amp;" E"</f>
        <v>43.289437 N; 76.994338 E</v>
      </c>
      <c r="BL295" t="s">
        <v>765</v>
      </c>
      <c r="BM295" s="85" t="s">
        <v>766</v>
      </c>
      <c r="BN295" t="s">
        <v>4895</v>
      </c>
      <c r="BO295">
        <f t="shared" si="77"/>
        <v>6000</v>
      </c>
      <c r="BP295" t="str">
        <f>IF(V295="original",H295,IF(V295="volunteer",C295,"Nekhaeva A.A."))</f>
        <v>Kim L.V.</v>
      </c>
      <c r="BQ295" t="str">
        <f>IF(V295="original",I295,IF(V295="volunteer",YEAR(A295)&amp;"-"&amp;IF(MONTH(A295)&lt;10,"0"&amp;MONTH(A295),MONTH(A295))&amp;"-"&amp;IF(DAY(A295)&lt;10,"0"&amp;DAY(A295),DAY(A295)),"__2025-05-15"))</f>
        <v>2025-04-29</v>
      </c>
      <c r="BR295"/>
      <c r="BS295"/>
      <c r="BT295" s="49" t="s">
        <v>4766</v>
      </c>
      <c r="BU295" t="s">
        <v>3631</v>
      </c>
      <c r="BV295" t="s">
        <v>3632</v>
      </c>
      <c r="BW295" t="s">
        <v>3633</v>
      </c>
      <c r="BX295" t="s">
        <v>3634</v>
      </c>
      <c r="BY295" s="44" t="s">
        <v>127</v>
      </c>
      <c r="BZ295" t="s">
        <v>502</v>
      </c>
      <c r="CA295" t="s">
        <v>3934</v>
      </c>
      <c r="CB295" s="44" t="s">
        <v>3934</v>
      </c>
      <c r="CC295" t="s">
        <v>4796</v>
      </c>
      <c r="CD295" t="s">
        <v>3932</v>
      </c>
      <c r="CE295" t="s">
        <v>3933</v>
      </c>
      <c r="CF295" t="s">
        <v>3630</v>
      </c>
      <c r="CG295"/>
      <c r="CH295" t="str">
        <f>H295</f>
        <v>Спасский С.А., Шнитников В.Н.</v>
      </c>
      <c r="CI295">
        <f t="shared" si="70"/>
        <v>1937</v>
      </c>
      <c r="CJ295"/>
    </row>
    <row r="296" spans="1:88" s="6" customFormat="1" x14ac:dyDescent="0.45">
      <c r="A296" s="5">
        <v>45776.72556712963</v>
      </c>
      <c r="B296" s="6">
        <v>412819044</v>
      </c>
      <c r="C296" s="6" t="s">
        <v>4897</v>
      </c>
      <c r="D296" s="6">
        <v>5</v>
      </c>
      <c r="E296" s="4" t="s">
        <v>1685</v>
      </c>
      <c r="G296" s="6">
        <v>2590</v>
      </c>
      <c r="H296" s="44" t="s">
        <v>951</v>
      </c>
      <c r="I296" s="6">
        <v>1937</v>
      </c>
      <c r="J296" s="6" t="s">
        <v>952</v>
      </c>
      <c r="K296" s="6" t="s">
        <v>953</v>
      </c>
      <c r="L296" s="6" t="s">
        <v>954</v>
      </c>
      <c r="M296" s="6" t="s">
        <v>267</v>
      </c>
      <c r="P296" s="6" t="s">
        <v>1053</v>
      </c>
      <c r="Q296" t="str">
        <f t="shared" si="71"/>
        <v>разные места Казахстана</v>
      </c>
      <c r="R296" s="84"/>
      <c r="S296" s="84"/>
      <c r="V296" s="6" t="s">
        <v>119</v>
      </c>
      <c r="X296" s="6">
        <v>50000</v>
      </c>
      <c r="Y296" s="6">
        <v>1937</v>
      </c>
      <c r="AF296" s="6" t="s">
        <v>948</v>
      </c>
      <c r="AG296" s="62" t="s">
        <v>997</v>
      </c>
      <c r="AI296" s="6" t="s">
        <v>1046</v>
      </c>
      <c r="AJ296" s="6" t="s">
        <v>1061</v>
      </c>
      <c r="AK296" s="6" t="b">
        <v>1</v>
      </c>
      <c r="AL296" s="6" t="b">
        <v>0</v>
      </c>
      <c r="AO296" s="49" t="s">
        <v>4952</v>
      </c>
      <c r="AP296" s="73"/>
      <c r="AQ296" s="49" t="s">
        <v>4951</v>
      </c>
      <c r="AR296" s="76" t="s">
        <v>5011</v>
      </c>
      <c r="AS296" s="73" t="s">
        <v>5012</v>
      </c>
      <c r="AT296" s="73">
        <f t="shared" si="72"/>
        <v>5</v>
      </c>
      <c r="AU296" s="112" t="s">
        <v>5383</v>
      </c>
      <c r="AV296" s="44" t="s">
        <v>5380</v>
      </c>
      <c r="AW296" t="s">
        <v>5014</v>
      </c>
      <c r="AX296" s="73"/>
      <c r="AY29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6" s="49" t="s">
        <v>4903</v>
      </c>
      <c r="BA296" s="44">
        <f>Y296</f>
        <v>1937</v>
      </c>
      <c r="BB296" s="44" t="str">
        <f>Y296&amp;IF(Z296&lt;&gt;0,"-"&amp;Z296,"")&amp;IF(AA296&lt;&gt;0,"-"&amp;AA296,"")&amp;IF(AB296&lt;&gt;0,"/"&amp;AB296,"")&amp;IF(AC296&lt;&gt;0,"-"&amp;AC296,"")&amp;IF(AD296&lt;&gt;0,"-"&amp;AD296,"")</f>
        <v>1937</v>
      </c>
      <c r="BC296" s="44"/>
      <c r="BD296" s="44"/>
      <c r="BE296" s="44"/>
      <c r="BF296" s="49" t="s">
        <v>4882</v>
      </c>
      <c r="BG296" t="s">
        <v>4893</v>
      </c>
      <c r="BH296" s="40" t="s">
        <v>5050</v>
      </c>
      <c r="BI296" t="s">
        <v>39</v>
      </c>
      <c r="BJ296" t="str">
        <f t="shared" si="88"/>
        <v>разные места Казахстана</v>
      </c>
      <c r="BK296"/>
      <c r="BL296"/>
      <c r="BM296" s="85"/>
      <c r="BN296"/>
      <c r="BO296">
        <f t="shared" si="77"/>
        <v>50000</v>
      </c>
      <c r="BP296" t="str">
        <f>IF(V296="original",H296,IF(V296="volunteer",C296,"Nekhaeva A.A."))</f>
        <v>Nekhaeva A.A.</v>
      </c>
      <c r="BQ296" t="str">
        <f>IF(V296="original",I296,IF(V296="volunteer",YEAR(A296)&amp;"-"&amp;IF(MONTH(A296)&lt;10,"0"&amp;MONTH(A296),MONTH(A296))&amp;"-"&amp;IF(DAY(A296)&lt;10,"0"&amp;DAY(A296),DAY(A296)),"__2025-05-15"))</f>
        <v>__2025-05-15</v>
      </c>
      <c r="BR296"/>
      <c r="BS296"/>
      <c r="BT296" s="49" t="s">
        <v>4766</v>
      </c>
      <c r="BU296" t="s">
        <v>3631</v>
      </c>
      <c r="BV296" t="s">
        <v>3632</v>
      </c>
      <c r="BW296" t="s">
        <v>3633</v>
      </c>
      <c r="BX296" t="s">
        <v>3634</v>
      </c>
      <c r="BY296" s="44" t="s">
        <v>127</v>
      </c>
      <c r="BZ296" t="s">
        <v>502</v>
      </c>
      <c r="CA296" t="s">
        <v>3937</v>
      </c>
      <c r="CB296" s="44" t="s">
        <v>3937</v>
      </c>
      <c r="CC296" t="s">
        <v>4831</v>
      </c>
      <c r="CD296" t="s">
        <v>3935</v>
      </c>
      <c r="CE296" t="s">
        <v>3936</v>
      </c>
      <c r="CF296" t="s">
        <v>3630</v>
      </c>
      <c r="CG296"/>
      <c r="CH296" t="str">
        <f>H296</f>
        <v>Спасский С.А., Шнитников В.Н.</v>
      </c>
      <c r="CI296">
        <f t="shared" si="70"/>
        <v>1937</v>
      </c>
      <c r="CJ296"/>
    </row>
    <row r="297" spans="1:88" s="6" customFormat="1" x14ac:dyDescent="0.45">
      <c r="A297" s="5">
        <v>45776.724502314813</v>
      </c>
      <c r="B297" s="6">
        <v>412819044</v>
      </c>
      <c r="C297" s="6" t="s">
        <v>4897</v>
      </c>
      <c r="D297" s="6">
        <v>2</v>
      </c>
      <c r="E297" s="4" t="s">
        <v>247</v>
      </c>
      <c r="F297" s="6" t="s">
        <v>991</v>
      </c>
      <c r="G297" s="6">
        <v>2590</v>
      </c>
      <c r="H297" s="44" t="s">
        <v>951</v>
      </c>
      <c r="I297" s="6">
        <v>1937</v>
      </c>
      <c r="J297" s="6" t="s">
        <v>952</v>
      </c>
      <c r="K297" s="6" t="s">
        <v>953</v>
      </c>
      <c r="L297" s="6" t="s">
        <v>954</v>
      </c>
      <c r="M297" s="6" t="s">
        <v>267</v>
      </c>
      <c r="P297" s="6" t="s">
        <v>1018</v>
      </c>
      <c r="Q297" t="str">
        <f t="shared" si="71"/>
        <v>Копальский у.</v>
      </c>
      <c r="R297" s="84">
        <v>45.718308999999998</v>
      </c>
      <c r="S297" s="84">
        <v>77.246391000000003</v>
      </c>
      <c r="T297" s="6" t="s">
        <v>1019</v>
      </c>
      <c r="U297" s="6" t="s">
        <v>1020</v>
      </c>
      <c r="V297" s="6" t="s">
        <v>106</v>
      </c>
      <c r="X297" s="6">
        <v>50000</v>
      </c>
      <c r="Y297" s="6">
        <v>1937</v>
      </c>
      <c r="AF297" s="6" t="s">
        <v>948</v>
      </c>
      <c r="AG297" s="62" t="s">
        <v>969</v>
      </c>
      <c r="AI297" s="6" t="s">
        <v>1046</v>
      </c>
      <c r="AJ297" s="6" t="s">
        <v>1063</v>
      </c>
      <c r="AK297" s="6" t="b">
        <v>1</v>
      </c>
      <c r="AL297" s="6" t="b">
        <v>0</v>
      </c>
      <c r="AO297" s="49" t="s">
        <v>4952</v>
      </c>
      <c r="AP297" s="73"/>
      <c r="AQ297" s="49" t="s">
        <v>4951</v>
      </c>
      <c r="AR297" s="76" t="s">
        <v>5011</v>
      </c>
      <c r="AS297" s="73" t="s">
        <v>5012</v>
      </c>
      <c r="AT297" s="73">
        <f t="shared" si="72"/>
        <v>2</v>
      </c>
      <c r="AU297" s="112" t="s">
        <v>5384</v>
      </c>
      <c r="AV297" s="44" t="s">
        <v>5380</v>
      </c>
      <c r="AW297" t="s">
        <v>5014</v>
      </c>
      <c r="AX297" s="112" t="s">
        <v>5350</v>
      </c>
      <c r="AY29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7" s="49" t="s">
        <v>4903</v>
      </c>
      <c r="BA297" s="44">
        <f>Y297</f>
        <v>1937</v>
      </c>
      <c r="BB297" s="44" t="str">
        <f>Y297&amp;IF(Z297&lt;&gt;0,"-"&amp;Z297,"")&amp;IF(AA297&lt;&gt;0,"-"&amp;AA297,"")&amp;IF(AB297&lt;&gt;0,"/"&amp;AB297,"")&amp;IF(AC297&lt;&gt;0,"-"&amp;AC297,"")&amp;IF(AD297&lt;&gt;0,"-"&amp;AD297,"")</f>
        <v>1937</v>
      </c>
      <c r="BC297" s="44"/>
      <c r="BD297" s="44"/>
      <c r="BE297" s="44"/>
      <c r="BF297" s="49" t="s">
        <v>4882</v>
      </c>
      <c r="BG297" t="s">
        <v>4893</v>
      </c>
      <c r="BH297" s="40" t="s">
        <v>5050</v>
      </c>
      <c r="BI297" t="s">
        <v>39</v>
      </c>
      <c r="BJ297" t="str">
        <f t="shared" si="88"/>
        <v>Копальский у.</v>
      </c>
      <c r="BK297" t="str">
        <f>T297&amp;" N; "&amp;U297&amp;" E"</f>
        <v>45.718309 N; 77.246391 E</v>
      </c>
      <c r="BL297" t="s">
        <v>1019</v>
      </c>
      <c r="BM297" s="85" t="s">
        <v>1020</v>
      </c>
      <c r="BN297" t="s">
        <v>4895</v>
      </c>
      <c r="BO297">
        <f t="shared" ref="BO297:BO313" si="89">X297</f>
        <v>50000</v>
      </c>
      <c r="BP297" t="str">
        <f>IF(V297="original",H297,IF(V297="volunteer",C297,"Nekhaeva A.A."))</f>
        <v>Kim L.V.</v>
      </c>
      <c r="BQ297" t="str">
        <f>IF(V297="original",I297,IF(V297="volunteer",YEAR(A297)&amp;"-"&amp;IF(MONTH(A297)&lt;10,"0"&amp;MONTH(A297),MONTH(A297))&amp;"-"&amp;IF(DAY(A297)&lt;10,"0"&amp;DAY(A297),DAY(A297)),"__2025-05-15"))</f>
        <v>2025-04-29</v>
      </c>
      <c r="BR297"/>
      <c r="BS297"/>
      <c r="BT297" s="49" t="s">
        <v>4766</v>
      </c>
      <c r="BU297" t="s">
        <v>3631</v>
      </c>
      <c r="BV297" t="s">
        <v>3632</v>
      </c>
      <c r="BW297" t="s">
        <v>3633</v>
      </c>
      <c r="BX297" t="s">
        <v>3634</v>
      </c>
      <c r="BY297" s="44" t="s">
        <v>127</v>
      </c>
      <c r="BZ297" t="s">
        <v>502</v>
      </c>
      <c r="CA297" t="s">
        <v>3941</v>
      </c>
      <c r="CB297" s="44" t="s">
        <v>3941</v>
      </c>
      <c r="CC297" t="s">
        <v>4861</v>
      </c>
      <c r="CD297" t="s">
        <v>3939</v>
      </c>
      <c r="CE297" t="s">
        <v>3940</v>
      </c>
      <c r="CF297" t="s">
        <v>3630</v>
      </c>
      <c r="CG297"/>
      <c r="CH297" t="str">
        <f>H297</f>
        <v>Спасский С.А., Шнитников В.Н.</v>
      </c>
      <c r="CI297">
        <f t="shared" si="70"/>
        <v>1937</v>
      </c>
      <c r="CJ297"/>
    </row>
    <row r="298" spans="1:88" s="6" customFormat="1" x14ac:dyDescent="0.45">
      <c r="A298" s="5">
        <v>45776.724027777767</v>
      </c>
      <c r="B298" s="6">
        <v>412819044</v>
      </c>
      <c r="C298" s="6" t="s">
        <v>4897</v>
      </c>
      <c r="D298" s="6">
        <v>2</v>
      </c>
      <c r="E298" s="4" t="s">
        <v>247</v>
      </c>
      <c r="G298" s="6">
        <v>2590</v>
      </c>
      <c r="H298" s="44" t="s">
        <v>951</v>
      </c>
      <c r="I298" s="6">
        <v>1937</v>
      </c>
      <c r="J298" s="6" t="s">
        <v>952</v>
      </c>
      <c r="K298" s="6" t="s">
        <v>953</v>
      </c>
      <c r="L298" s="6" t="s">
        <v>954</v>
      </c>
      <c r="M298" s="6" t="s">
        <v>267</v>
      </c>
      <c r="P298" s="6" t="s">
        <v>1018</v>
      </c>
      <c r="Q298" t="str">
        <f t="shared" si="71"/>
        <v>Копальский у.</v>
      </c>
      <c r="R298" s="84">
        <v>45.718308999999998</v>
      </c>
      <c r="S298" s="84">
        <v>77.246391000000003</v>
      </c>
      <c r="T298" s="6" t="s">
        <v>1019</v>
      </c>
      <c r="U298" s="6" t="s">
        <v>1020</v>
      </c>
      <c r="V298" s="6" t="s">
        <v>106</v>
      </c>
      <c r="X298" s="6">
        <v>50000</v>
      </c>
      <c r="Y298" s="6">
        <v>1910</v>
      </c>
      <c r="AF298" s="6" t="s">
        <v>948</v>
      </c>
      <c r="AG298" s="67" t="s">
        <v>959</v>
      </c>
      <c r="AI298" s="6" t="s">
        <v>1046</v>
      </c>
      <c r="AJ298" s="6" t="s">
        <v>1063</v>
      </c>
      <c r="AK298" s="6" t="b">
        <v>1</v>
      </c>
      <c r="AL298" s="6" t="b">
        <v>0</v>
      </c>
      <c r="AO298" s="49" t="s">
        <v>4952</v>
      </c>
      <c r="AP298" s="73"/>
      <c r="AQ298" s="49" t="s">
        <v>4951</v>
      </c>
      <c r="AR298" s="76" t="s">
        <v>5011</v>
      </c>
      <c r="AS298" s="73" t="s">
        <v>5012</v>
      </c>
      <c r="AT298" s="73">
        <f t="shared" si="72"/>
        <v>2</v>
      </c>
      <c r="AU298" s="112" t="s">
        <v>5384</v>
      </c>
      <c r="AV298" s="44" t="s">
        <v>5380</v>
      </c>
      <c r="AW298" t="s">
        <v>5014</v>
      </c>
      <c r="AX298" s="73"/>
      <c r="AY29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8" s="49" t="s">
        <v>4903</v>
      </c>
      <c r="BA298" s="44">
        <f>Y298</f>
        <v>1910</v>
      </c>
      <c r="BB298" s="44" t="str">
        <f>Y298&amp;IF(Z298&lt;&gt;0,"-"&amp;Z298,"")&amp;IF(AA298&lt;&gt;0,"-"&amp;AA298,"")&amp;IF(AB298&lt;&gt;0,"/"&amp;AB298,"")&amp;IF(AC298&lt;&gt;0,"-"&amp;AC298,"")&amp;IF(AD298&lt;&gt;0,"-"&amp;AD298,"")</f>
        <v>1910</v>
      </c>
      <c r="BC298" s="44"/>
      <c r="BD298" s="44"/>
      <c r="BE298" s="44" t="s">
        <v>4941</v>
      </c>
      <c r="BF298" s="49" t="s">
        <v>4882</v>
      </c>
      <c r="BG298" t="s">
        <v>4893</v>
      </c>
      <c r="BH298" s="40" t="s">
        <v>5050</v>
      </c>
      <c r="BI298" t="s">
        <v>39</v>
      </c>
      <c r="BJ298" t="str">
        <f t="shared" si="88"/>
        <v>Копальский у.</v>
      </c>
      <c r="BK298" t="str">
        <f>T298&amp;" N; "&amp;U298&amp;" E"</f>
        <v>45.718309 N; 77.246391 E</v>
      </c>
      <c r="BL298" t="s">
        <v>1019</v>
      </c>
      <c r="BM298" s="85" t="s">
        <v>1020</v>
      </c>
      <c r="BN298" t="s">
        <v>4895</v>
      </c>
      <c r="BO298">
        <f t="shared" si="89"/>
        <v>50000</v>
      </c>
      <c r="BP298" t="str">
        <f>IF(V298="original",H298,IF(V298="volunteer",C298,"Nekhaeva A.A."))</f>
        <v>Kim L.V.</v>
      </c>
      <c r="BQ298" t="str">
        <f>IF(V298="original",I298,IF(V298="volunteer",YEAR(A298)&amp;"-"&amp;IF(MONTH(A298)&lt;10,"0"&amp;MONTH(A298),MONTH(A298))&amp;"-"&amp;IF(DAY(A298)&lt;10,"0"&amp;DAY(A298),DAY(A298)),"__2025-05-15"))</f>
        <v>2025-04-29</v>
      </c>
      <c r="BR298"/>
      <c r="BS298"/>
      <c r="BT298" s="49" t="s">
        <v>4766</v>
      </c>
      <c r="BU298" t="s">
        <v>3631</v>
      </c>
      <c r="BV298" t="s">
        <v>3632</v>
      </c>
      <c r="BW298" t="s">
        <v>3633</v>
      </c>
      <c r="BX298" t="s">
        <v>3634</v>
      </c>
      <c r="BY298" s="44" t="s">
        <v>127</v>
      </c>
      <c r="BZ298" t="s">
        <v>502</v>
      </c>
      <c r="CA298" t="s">
        <v>3941</v>
      </c>
      <c r="CB298" s="44" t="s">
        <v>3941</v>
      </c>
      <c r="CC298" t="s">
        <v>4861</v>
      </c>
      <c r="CD298" t="s">
        <v>3939</v>
      </c>
      <c r="CE298" t="s">
        <v>3940</v>
      </c>
      <c r="CF298" t="s">
        <v>3630</v>
      </c>
      <c r="CG298"/>
      <c r="CH298" t="str">
        <f>H298</f>
        <v>Спасский С.А., Шнитников В.Н.</v>
      </c>
      <c r="CI298">
        <f t="shared" si="70"/>
        <v>1937</v>
      </c>
      <c r="CJ298"/>
    </row>
    <row r="299" spans="1:88" s="6" customFormat="1" x14ac:dyDescent="0.45">
      <c r="A299" s="5">
        <v>45776.72556712963</v>
      </c>
      <c r="B299" s="6">
        <v>412819044</v>
      </c>
      <c r="C299" s="6" t="s">
        <v>4897</v>
      </c>
      <c r="D299" s="6">
        <v>9</v>
      </c>
      <c r="E299" s="4" t="s">
        <v>1331</v>
      </c>
      <c r="G299" s="6">
        <v>2590</v>
      </c>
      <c r="H299" s="44" t="s">
        <v>951</v>
      </c>
      <c r="I299" s="6">
        <v>1937</v>
      </c>
      <c r="J299" s="6" t="s">
        <v>952</v>
      </c>
      <c r="K299" s="6" t="s">
        <v>953</v>
      </c>
      <c r="L299" s="6" t="s">
        <v>954</v>
      </c>
      <c r="M299" s="6" t="s">
        <v>267</v>
      </c>
      <c r="P299" s="6" t="s">
        <v>1053</v>
      </c>
      <c r="Q299" t="str">
        <f t="shared" si="71"/>
        <v>разные места Казахстана</v>
      </c>
      <c r="R299" s="84"/>
      <c r="S299" s="84"/>
      <c r="V299" s="6" t="s">
        <v>119</v>
      </c>
      <c r="X299" s="6">
        <v>50000</v>
      </c>
      <c r="Y299" s="6">
        <v>1937</v>
      </c>
      <c r="AF299" s="6" t="s">
        <v>948</v>
      </c>
      <c r="AG299" s="62" t="s">
        <v>997</v>
      </c>
      <c r="AI299" s="6" t="s">
        <v>1046</v>
      </c>
      <c r="AJ299" s="6" t="s">
        <v>1061</v>
      </c>
      <c r="AK299" s="6" t="b">
        <v>1</v>
      </c>
      <c r="AL299" s="6" t="b">
        <v>0</v>
      </c>
      <c r="AO299" s="49" t="s">
        <v>4952</v>
      </c>
      <c r="AP299" s="73"/>
      <c r="AQ299" s="49" t="s">
        <v>4951</v>
      </c>
      <c r="AR299" s="76" t="s">
        <v>5011</v>
      </c>
      <c r="AS299" s="73" t="s">
        <v>5012</v>
      </c>
      <c r="AT299" s="73">
        <f t="shared" si="72"/>
        <v>9</v>
      </c>
      <c r="AU299" s="112" t="s">
        <v>5384</v>
      </c>
      <c r="AV299" s="44" t="s">
        <v>5380</v>
      </c>
      <c r="AW299" t="s">
        <v>5014</v>
      </c>
      <c r="AX299" s="73"/>
      <c r="AY29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299" s="49" t="s">
        <v>4903</v>
      </c>
      <c r="BA299" s="44">
        <f>Y299</f>
        <v>1937</v>
      </c>
      <c r="BB299" s="44" t="str">
        <f>Y299&amp;IF(Z299&lt;&gt;0,"-"&amp;Z299,"")&amp;IF(AA299&lt;&gt;0,"-"&amp;AA299,"")&amp;IF(AB299&lt;&gt;0,"/"&amp;AB299,"")&amp;IF(AC299&lt;&gt;0,"-"&amp;AC299,"")&amp;IF(AD299&lt;&gt;0,"-"&amp;AD299,"")</f>
        <v>1937</v>
      </c>
      <c r="BC299" s="44"/>
      <c r="BD299" s="44"/>
      <c r="BE299" s="44"/>
      <c r="BF299" s="49" t="s">
        <v>4882</v>
      </c>
      <c r="BG299" t="s">
        <v>4893</v>
      </c>
      <c r="BH299" s="40" t="s">
        <v>5050</v>
      </c>
      <c r="BI299" t="s">
        <v>39</v>
      </c>
      <c r="BJ299" t="str">
        <f t="shared" ref="BJ299" si="90">P299</f>
        <v>разные места Казахстана</v>
      </c>
      <c r="BK299"/>
      <c r="BL299"/>
      <c r="BM299" s="85"/>
      <c r="BN299"/>
      <c r="BO299">
        <f t="shared" si="89"/>
        <v>50000</v>
      </c>
      <c r="BP299" t="str">
        <f>IF(V299="original",H299,IF(V299="volunteer",C299,"Nekhaeva A.A."))</f>
        <v>Nekhaeva A.A.</v>
      </c>
      <c r="BQ299" t="str">
        <f>IF(V299="original",I299,IF(V299="volunteer",YEAR(A299)&amp;"-"&amp;IF(MONTH(A299)&lt;10,"0"&amp;MONTH(A299),MONTH(A299))&amp;"-"&amp;IF(DAY(A299)&lt;10,"0"&amp;DAY(A299),DAY(A299)),"__2025-05-15"))</f>
        <v>__2025-05-15</v>
      </c>
      <c r="BR299"/>
      <c r="BS299"/>
      <c r="BT299" s="49" t="s">
        <v>4766</v>
      </c>
      <c r="BU299" t="s">
        <v>3631</v>
      </c>
      <c r="BV299" t="s">
        <v>3632</v>
      </c>
      <c r="BW299" t="s">
        <v>3633</v>
      </c>
      <c r="BX299" t="s">
        <v>3634</v>
      </c>
      <c r="BY299" s="44" t="s">
        <v>127</v>
      </c>
      <c r="BZ299" t="s">
        <v>502</v>
      </c>
      <c r="CA299" t="s">
        <v>3937</v>
      </c>
      <c r="CB299" s="44" t="s">
        <v>3937</v>
      </c>
      <c r="CC299" t="s">
        <v>4831</v>
      </c>
      <c r="CD299" t="s">
        <v>3935</v>
      </c>
      <c r="CE299" t="s">
        <v>3936</v>
      </c>
      <c r="CF299" t="s">
        <v>3630</v>
      </c>
      <c r="CG299"/>
      <c r="CH299" t="str">
        <f>H299</f>
        <v>Спасский С.А., Шнитников В.Н.</v>
      </c>
      <c r="CI299">
        <f t="shared" ref="CI299" si="91">I299</f>
        <v>1937</v>
      </c>
      <c r="CJ299"/>
    </row>
    <row r="300" spans="1:88" s="6" customFormat="1" x14ac:dyDescent="0.45">
      <c r="A300" s="5">
        <v>45776.722858796304</v>
      </c>
      <c r="B300" s="6">
        <v>412819044</v>
      </c>
      <c r="C300" s="6" t="s">
        <v>4897</v>
      </c>
      <c r="D300" s="6">
        <v>1</v>
      </c>
      <c r="E300" s="4" t="s">
        <v>51</v>
      </c>
      <c r="G300" s="6">
        <v>2590</v>
      </c>
      <c r="H300" s="44" t="s">
        <v>951</v>
      </c>
      <c r="I300" s="6">
        <v>1937</v>
      </c>
      <c r="J300" s="6" t="s">
        <v>952</v>
      </c>
      <c r="K300" s="6" t="s">
        <v>953</v>
      </c>
      <c r="L300" s="6" t="s">
        <v>954</v>
      </c>
      <c r="M300" s="6" t="s">
        <v>267</v>
      </c>
      <c r="P300" s="6" t="s">
        <v>1065</v>
      </c>
      <c r="Q300" t="str">
        <f t="shared" si="71"/>
        <v>Алматинка, у гор</v>
      </c>
      <c r="R300" s="84">
        <v>43.130749000000002</v>
      </c>
      <c r="S300" s="84">
        <v>76.908208000000002</v>
      </c>
      <c r="T300" s="6" t="s">
        <v>942</v>
      </c>
      <c r="U300" s="6" t="s">
        <v>943</v>
      </c>
      <c r="V300" s="6" t="s">
        <v>106</v>
      </c>
      <c r="X300" s="6">
        <v>6000</v>
      </c>
      <c r="Y300" s="6">
        <v>1920</v>
      </c>
      <c r="Z300" s="6">
        <v>6</v>
      </c>
      <c r="AA300" s="6">
        <v>20</v>
      </c>
      <c r="AF300" s="6" t="s">
        <v>948</v>
      </c>
      <c r="AI300" s="6" t="s">
        <v>1046</v>
      </c>
      <c r="AJ300" s="6" t="s">
        <v>1063</v>
      </c>
      <c r="AK300" s="6" t="b">
        <v>1</v>
      </c>
      <c r="AL300" s="6" t="b">
        <v>0</v>
      </c>
      <c r="AO300" s="49" t="s">
        <v>4952</v>
      </c>
      <c r="AP300" s="73"/>
      <c r="AQ300" s="49" t="s">
        <v>4951</v>
      </c>
      <c r="AR300" s="76" t="s">
        <v>5011</v>
      </c>
      <c r="AS300" s="73" t="s">
        <v>5012</v>
      </c>
      <c r="AT300" s="73">
        <f t="shared" si="72"/>
        <v>1</v>
      </c>
      <c r="AU300" s="112" t="s">
        <v>5383</v>
      </c>
      <c r="AV300" s="44" t="s">
        <v>5380</v>
      </c>
      <c r="AW300" t="s">
        <v>5014</v>
      </c>
      <c r="AX300" s="73"/>
      <c r="AY30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0" s="49" t="s">
        <v>4903</v>
      </c>
      <c r="BA300" s="58" t="str">
        <f>Y300&amp;"-"&amp;IF(Z300&lt;10,"0"&amp;Z300,Z300)&amp;"-"&amp;IF(AA300&lt;10,"0"&amp;AA300,AA300)</f>
        <v>1920-06-20</v>
      </c>
      <c r="BB300" s="44" t="str">
        <f>Y300&amp;IF(Z300&lt;&gt;0,"-"&amp;Z300,"")&amp;IF(AA300&lt;&gt;0,"-"&amp;AA300,"")&amp;IF(AB300&lt;&gt;0,"/"&amp;AB300,"")&amp;IF(AC300&lt;&gt;0,"-"&amp;AC300,"")&amp;IF(AD300&lt;&gt;0,"-"&amp;AD300,"")</f>
        <v>1920-6-20</v>
      </c>
      <c r="BC300" s="44"/>
      <c r="BD300" s="44"/>
      <c r="BE300" s="44"/>
      <c r="BF300" s="49" t="s">
        <v>4882</v>
      </c>
      <c r="BG300" t="s">
        <v>4893</v>
      </c>
      <c r="BH300" s="40" t="s">
        <v>5050</v>
      </c>
      <c r="BI300" t="s">
        <v>39</v>
      </c>
      <c r="BJ300" t="str">
        <f t="shared" si="88"/>
        <v>Алматинка, у гор</v>
      </c>
      <c r="BK300" t="str">
        <f>T300&amp;" N; "&amp;U300&amp;" E"</f>
        <v>43.130749 N; 76.908208 E</v>
      </c>
      <c r="BL300" t="s">
        <v>942</v>
      </c>
      <c r="BM300" s="85" t="s">
        <v>943</v>
      </c>
      <c r="BN300" t="s">
        <v>4895</v>
      </c>
      <c r="BO300">
        <f t="shared" si="89"/>
        <v>6000</v>
      </c>
      <c r="BP300" t="str">
        <f>IF(V300="original",H300,IF(V300="volunteer",C300,"Nekhaeva A.A."))</f>
        <v>Kim L.V.</v>
      </c>
      <c r="BQ300" t="str">
        <f>IF(V300="original",I300,IF(V300="volunteer",YEAR(A300)&amp;"-"&amp;IF(MONTH(A300)&lt;10,"0"&amp;MONTH(A300),MONTH(A300))&amp;"-"&amp;IF(DAY(A300)&lt;10,"0"&amp;DAY(A300),DAY(A300)),"__2025-05-15"))</f>
        <v>2025-04-29</v>
      </c>
      <c r="BR300"/>
      <c r="BS300"/>
      <c r="BT300" s="49" t="s">
        <v>4766</v>
      </c>
      <c r="BU300" t="s">
        <v>3631</v>
      </c>
      <c r="BV300" t="s">
        <v>3632</v>
      </c>
      <c r="BW300" t="s">
        <v>3633</v>
      </c>
      <c r="BX300" t="s">
        <v>3634</v>
      </c>
      <c r="BY300" s="44" t="s">
        <v>127</v>
      </c>
      <c r="BZ300" t="s">
        <v>502</v>
      </c>
      <c r="CA300" t="s">
        <v>3941</v>
      </c>
      <c r="CB300" s="44" t="s">
        <v>3941</v>
      </c>
      <c r="CC300" t="s">
        <v>4861</v>
      </c>
      <c r="CD300" t="s">
        <v>3939</v>
      </c>
      <c r="CE300" t="s">
        <v>3940</v>
      </c>
      <c r="CF300" t="s">
        <v>3630</v>
      </c>
      <c r="CG300"/>
      <c r="CH300" t="str">
        <f>H300</f>
        <v>Спасский С.А., Шнитников В.Н.</v>
      </c>
      <c r="CI300">
        <f t="shared" si="70"/>
        <v>1937</v>
      </c>
      <c r="CJ300"/>
    </row>
    <row r="301" spans="1:88" s="6" customFormat="1" x14ac:dyDescent="0.45">
      <c r="A301" s="5">
        <v>45776.721817129634</v>
      </c>
      <c r="B301" s="6">
        <v>412819044</v>
      </c>
      <c r="C301" s="6" t="s">
        <v>4897</v>
      </c>
      <c r="D301" s="6">
        <v>3</v>
      </c>
      <c r="E301" s="4" t="s">
        <v>846</v>
      </c>
      <c r="G301" s="6">
        <v>2590</v>
      </c>
      <c r="H301" s="44" t="s">
        <v>951</v>
      </c>
      <c r="I301" s="6">
        <v>1937</v>
      </c>
      <c r="J301" s="6" t="s">
        <v>952</v>
      </c>
      <c r="K301" s="6" t="s">
        <v>953</v>
      </c>
      <c r="L301" s="6" t="s">
        <v>954</v>
      </c>
      <c r="M301" s="6" t="s">
        <v>267</v>
      </c>
      <c r="P301" s="6" t="s">
        <v>947</v>
      </c>
      <c r="Q301" t="str">
        <f t="shared" si="71"/>
        <v>Алма-Ата и окрестности</v>
      </c>
      <c r="R301" s="84">
        <v>43.289437</v>
      </c>
      <c r="S301" s="84">
        <v>76.994337999999999</v>
      </c>
      <c r="T301" s="6" t="s">
        <v>765</v>
      </c>
      <c r="U301" s="6" t="s">
        <v>766</v>
      </c>
      <c r="V301" s="6" t="s">
        <v>106</v>
      </c>
      <c r="X301" s="6">
        <v>6000</v>
      </c>
      <c r="Y301" s="6">
        <v>1920</v>
      </c>
      <c r="Z301" s="6">
        <v>8</v>
      </c>
      <c r="AB301" s="6">
        <v>1920</v>
      </c>
      <c r="AC301" s="6">
        <v>9</v>
      </c>
      <c r="AF301" s="6" t="s">
        <v>948</v>
      </c>
      <c r="AI301" s="6" t="s">
        <v>1046</v>
      </c>
      <c r="AJ301" s="6" t="s">
        <v>1063</v>
      </c>
      <c r="AK301" s="6" t="b">
        <v>1</v>
      </c>
      <c r="AL301" s="6" t="b">
        <v>0</v>
      </c>
      <c r="AO301" s="49" t="s">
        <v>4952</v>
      </c>
      <c r="AP301" s="73"/>
      <c r="AQ301" s="49" t="s">
        <v>4951</v>
      </c>
      <c r="AR301" s="76" t="s">
        <v>5011</v>
      </c>
      <c r="AS301" s="73" t="s">
        <v>5012</v>
      </c>
      <c r="AT301" s="73">
        <f t="shared" si="72"/>
        <v>3</v>
      </c>
      <c r="AU301" s="112" t="s">
        <v>5384</v>
      </c>
      <c r="AV301" s="44" t="s">
        <v>5380</v>
      </c>
      <c r="AW301" t="s">
        <v>5014</v>
      </c>
      <c r="AX301" s="73"/>
      <c r="AY30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1" s="49" t="s">
        <v>4903</v>
      </c>
      <c r="BA301" s="59" t="str">
        <f>Y301&amp;"-"&amp;IF(Z301&lt;10,"0"&amp;Z301,Z301)&amp;"/"&amp;IF(AC301&lt;10,"0"&amp;AC301,AC301)</f>
        <v>1920-08/09</v>
      </c>
      <c r="BB301" s="44" t="str">
        <f>Y301&amp;IF(Z301&lt;&gt;0,"-"&amp;Z301,"")&amp;IF(AA301&lt;&gt;0,"-"&amp;AA301,"")&amp;IF(AB301&lt;&gt;0,"/"&amp;AB301,"")&amp;IF(AC301&lt;&gt;0,"-"&amp;AC301,"")&amp;IF(AD301&lt;&gt;0,"-"&amp;AD301,"")</f>
        <v>1920-8/1920-9</v>
      </c>
      <c r="BC301" s="44"/>
      <c r="BD301" s="44"/>
      <c r="BE301" s="44"/>
      <c r="BF301" s="49" t="s">
        <v>4882</v>
      </c>
      <c r="BG301" t="s">
        <v>4893</v>
      </c>
      <c r="BH301" s="40" t="s">
        <v>5050</v>
      </c>
      <c r="BI301" t="s">
        <v>39</v>
      </c>
      <c r="BJ301" t="str">
        <f t="shared" si="88"/>
        <v>Алма-Ата и окрестности</v>
      </c>
      <c r="BK301" t="str">
        <f>T301&amp;" N; "&amp;U301&amp;" E"</f>
        <v>43.289437 N; 76.994338 E</v>
      </c>
      <c r="BL301" t="s">
        <v>765</v>
      </c>
      <c r="BM301" s="85" t="s">
        <v>766</v>
      </c>
      <c r="BN301" t="s">
        <v>4895</v>
      </c>
      <c r="BO301">
        <f t="shared" si="89"/>
        <v>6000</v>
      </c>
      <c r="BP301" t="str">
        <f>IF(V301="original",H301,IF(V301="volunteer",C301,"Nekhaeva A.A."))</f>
        <v>Kim L.V.</v>
      </c>
      <c r="BQ301" t="str">
        <f>IF(V301="original",I301,IF(V301="volunteer",YEAR(A301)&amp;"-"&amp;IF(MONTH(A301)&lt;10,"0"&amp;MONTH(A301),MONTH(A301))&amp;"-"&amp;IF(DAY(A301)&lt;10,"0"&amp;DAY(A301),DAY(A301)),"__2025-05-15"))</f>
        <v>2025-04-29</v>
      </c>
      <c r="BR301"/>
      <c r="BS301"/>
      <c r="BT301" s="49" t="s">
        <v>4766</v>
      </c>
      <c r="BU301" t="s">
        <v>3631</v>
      </c>
      <c r="BV301" t="s">
        <v>3632</v>
      </c>
      <c r="BW301" t="s">
        <v>3633</v>
      </c>
      <c r="BX301" t="s">
        <v>3634</v>
      </c>
      <c r="BY301" s="44" t="s">
        <v>127</v>
      </c>
      <c r="BZ301" t="s">
        <v>502</v>
      </c>
      <c r="CA301" t="s">
        <v>3941</v>
      </c>
      <c r="CB301" s="44" t="s">
        <v>3941</v>
      </c>
      <c r="CC301" t="s">
        <v>4861</v>
      </c>
      <c r="CD301" t="s">
        <v>3939</v>
      </c>
      <c r="CE301" t="s">
        <v>3940</v>
      </c>
      <c r="CF301" t="s">
        <v>3630</v>
      </c>
      <c r="CG301"/>
      <c r="CH301" t="str">
        <f>H301</f>
        <v>Спасский С.А., Шнитников В.Н.</v>
      </c>
      <c r="CI301">
        <f t="shared" si="70"/>
        <v>1937</v>
      </c>
      <c r="CJ301"/>
    </row>
    <row r="302" spans="1:88" s="6" customFormat="1" x14ac:dyDescent="0.45">
      <c r="A302" s="5">
        <v>45776.721504629633</v>
      </c>
      <c r="B302" s="6">
        <v>412819044</v>
      </c>
      <c r="C302" s="6" t="s">
        <v>4897</v>
      </c>
      <c r="D302" s="6">
        <v>1</v>
      </c>
      <c r="E302" s="4" t="s">
        <v>65</v>
      </c>
      <c r="F302" s="6" t="s">
        <v>1067</v>
      </c>
      <c r="G302" s="6">
        <v>2590</v>
      </c>
      <c r="H302" s="44" t="s">
        <v>951</v>
      </c>
      <c r="I302" s="6">
        <v>1937</v>
      </c>
      <c r="J302" s="6" t="s">
        <v>952</v>
      </c>
      <c r="K302" s="6" t="s">
        <v>953</v>
      </c>
      <c r="L302" s="6" t="s">
        <v>954</v>
      </c>
      <c r="M302" s="6" t="s">
        <v>267</v>
      </c>
      <c r="P302" s="6" t="s">
        <v>947</v>
      </c>
      <c r="Q302" t="str">
        <f t="shared" si="71"/>
        <v>Алма-Ата и окрестности</v>
      </c>
      <c r="R302" s="84">
        <v>43.289437</v>
      </c>
      <c r="S302" s="84">
        <v>76.994337999999999</v>
      </c>
      <c r="T302" s="6" t="s">
        <v>765</v>
      </c>
      <c r="U302" s="6" t="s">
        <v>766</v>
      </c>
      <c r="V302" s="6" t="s">
        <v>106</v>
      </c>
      <c r="X302" s="6">
        <v>6000</v>
      </c>
      <c r="Y302" s="6">
        <v>1937</v>
      </c>
      <c r="Z302" s="6">
        <v>6</v>
      </c>
      <c r="AA302" s="6">
        <v>19</v>
      </c>
      <c r="AF302" s="6" t="s">
        <v>948</v>
      </c>
      <c r="AG302" s="67" t="s">
        <v>949</v>
      </c>
      <c r="AI302" s="6" t="s">
        <v>1046</v>
      </c>
      <c r="AJ302" s="6" t="s">
        <v>1063</v>
      </c>
      <c r="AK302" s="6" t="b">
        <v>1</v>
      </c>
      <c r="AL302" s="6" t="b">
        <v>0</v>
      </c>
      <c r="AO302" s="49" t="s">
        <v>4952</v>
      </c>
      <c r="AP302" s="73"/>
      <c r="AQ302" s="49" t="s">
        <v>4951</v>
      </c>
      <c r="AR302" s="76" t="s">
        <v>5011</v>
      </c>
      <c r="AS302" s="73" t="s">
        <v>5012</v>
      </c>
      <c r="AT302" s="73">
        <f t="shared" si="72"/>
        <v>1</v>
      </c>
      <c r="AU302" s="112" t="s">
        <v>5384</v>
      </c>
      <c r="AV302" s="44" t="s">
        <v>5380</v>
      </c>
      <c r="AW302" t="s">
        <v>5014</v>
      </c>
      <c r="AX302" s="112" t="s">
        <v>5311</v>
      </c>
      <c r="AY30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2" s="49" t="s">
        <v>4903</v>
      </c>
      <c r="BA302" s="58" t="str">
        <f>Y302&amp;"-"&amp;IF(Z302&lt;10,"0"&amp;Z302,Z302)&amp;"-"&amp;IF(AA302&lt;10,"0"&amp;AA302,AA302)</f>
        <v>1937-06-19</v>
      </c>
      <c r="BB302" s="44" t="str">
        <f>Y302&amp;IF(Z302&lt;&gt;0,"-"&amp;Z302,"")&amp;IF(AA302&lt;&gt;0,"-"&amp;AA302,"")&amp;IF(AB302&lt;&gt;0,"/"&amp;AB302,"")&amp;IF(AC302&lt;&gt;0,"-"&amp;AC302,"")&amp;IF(AD302&lt;&gt;0,"-"&amp;AD302,"")</f>
        <v>1937-6-19</v>
      </c>
      <c r="BC302" s="44"/>
      <c r="BD302" s="44"/>
      <c r="BE302" s="44" t="s">
        <v>4943</v>
      </c>
      <c r="BF302" s="49" t="s">
        <v>4882</v>
      </c>
      <c r="BG302" t="s">
        <v>4893</v>
      </c>
      <c r="BH302" s="40" t="s">
        <v>5050</v>
      </c>
      <c r="BI302" t="s">
        <v>39</v>
      </c>
      <c r="BJ302" t="str">
        <f t="shared" si="88"/>
        <v>Алма-Ата и окрестности</v>
      </c>
      <c r="BK302" t="str">
        <f>T302&amp;" N; "&amp;U302&amp;" E"</f>
        <v>43.289437 N; 76.994338 E</v>
      </c>
      <c r="BL302" t="s">
        <v>765</v>
      </c>
      <c r="BM302" s="85" t="s">
        <v>766</v>
      </c>
      <c r="BN302" t="s">
        <v>4895</v>
      </c>
      <c r="BO302">
        <f t="shared" si="89"/>
        <v>6000</v>
      </c>
      <c r="BP302" t="str">
        <f>IF(V302="original",H302,IF(V302="volunteer",C302,"Nekhaeva A.A."))</f>
        <v>Kim L.V.</v>
      </c>
      <c r="BQ302" t="str">
        <f>IF(V302="original",I302,IF(V302="volunteer",YEAR(A302)&amp;"-"&amp;IF(MONTH(A302)&lt;10,"0"&amp;MONTH(A302),MONTH(A302))&amp;"-"&amp;IF(DAY(A302)&lt;10,"0"&amp;DAY(A302),DAY(A302)),"__2025-05-15"))</f>
        <v>2025-04-29</v>
      </c>
      <c r="BR302"/>
      <c r="BS302"/>
      <c r="BT302" s="49" t="s">
        <v>4766</v>
      </c>
      <c r="BU302" t="s">
        <v>3631</v>
      </c>
      <c r="BV302" t="s">
        <v>3632</v>
      </c>
      <c r="BW302" t="s">
        <v>3633</v>
      </c>
      <c r="BX302" t="s">
        <v>3634</v>
      </c>
      <c r="BY302" s="44" t="s">
        <v>127</v>
      </c>
      <c r="BZ302" t="s">
        <v>502</v>
      </c>
      <c r="CA302" t="s">
        <v>3941</v>
      </c>
      <c r="CB302" s="44" t="s">
        <v>3941</v>
      </c>
      <c r="CC302" t="s">
        <v>4861</v>
      </c>
      <c r="CD302" t="s">
        <v>3939</v>
      </c>
      <c r="CE302" t="s">
        <v>3940</v>
      </c>
      <c r="CF302" t="s">
        <v>3630</v>
      </c>
      <c r="CG302"/>
      <c r="CH302" t="str">
        <f>H302</f>
        <v>Спасский С.А., Шнитников В.Н.</v>
      </c>
      <c r="CI302">
        <f t="shared" si="70"/>
        <v>1937</v>
      </c>
      <c r="CJ302"/>
    </row>
    <row r="303" spans="1:88" s="6" customFormat="1" x14ac:dyDescent="0.45">
      <c r="A303" s="5">
        <v>45776.722858796304</v>
      </c>
      <c r="B303" s="6">
        <v>412819044</v>
      </c>
      <c r="C303" s="6" t="s">
        <v>4897</v>
      </c>
      <c r="D303" s="6">
        <v>12</v>
      </c>
      <c r="E303" s="4" t="s">
        <v>2012</v>
      </c>
      <c r="G303" s="6">
        <v>2590</v>
      </c>
      <c r="H303" s="44" t="s">
        <v>951</v>
      </c>
      <c r="I303" s="6">
        <v>1937</v>
      </c>
      <c r="J303" s="6" t="s">
        <v>952</v>
      </c>
      <c r="K303" s="6" t="s">
        <v>953</v>
      </c>
      <c r="L303" s="6" t="s">
        <v>954</v>
      </c>
      <c r="M303" s="6" t="s">
        <v>267</v>
      </c>
      <c r="P303" s="6" t="s">
        <v>1065</v>
      </c>
      <c r="Q303" t="str">
        <f t="shared" si="71"/>
        <v>Алматинка, у гор</v>
      </c>
      <c r="R303" s="84">
        <v>43.130749000000002</v>
      </c>
      <c r="S303" s="84">
        <v>76.908208000000002</v>
      </c>
      <c r="T303" s="6" t="s">
        <v>942</v>
      </c>
      <c r="U303" s="6" t="s">
        <v>943</v>
      </c>
      <c r="V303" s="6" t="s">
        <v>106</v>
      </c>
      <c r="X303" s="6">
        <v>6000</v>
      </c>
      <c r="Y303" s="6">
        <v>1920</v>
      </c>
      <c r="Z303" s="6">
        <v>6</v>
      </c>
      <c r="AA303" s="6">
        <v>20</v>
      </c>
      <c r="AF303" s="6" t="s">
        <v>948</v>
      </c>
      <c r="AI303" s="6" t="s">
        <v>1046</v>
      </c>
      <c r="AJ303" s="6" t="s">
        <v>1063</v>
      </c>
      <c r="AK303" s="6" t="b">
        <v>1</v>
      </c>
      <c r="AL303" s="6" t="b">
        <v>0</v>
      </c>
      <c r="AO303" s="49" t="s">
        <v>4952</v>
      </c>
      <c r="AP303" s="73"/>
      <c r="AQ303" s="49" t="s">
        <v>4951</v>
      </c>
      <c r="AR303" s="76" t="s">
        <v>5011</v>
      </c>
      <c r="AS303" s="73" t="s">
        <v>5012</v>
      </c>
      <c r="AT303" s="73">
        <f t="shared" si="72"/>
        <v>12</v>
      </c>
      <c r="AU303" s="112" t="s">
        <v>5384</v>
      </c>
      <c r="AV303" s="44" t="s">
        <v>5380</v>
      </c>
      <c r="AW303" t="s">
        <v>5014</v>
      </c>
      <c r="AX303" s="73"/>
      <c r="AY30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3" s="49" t="s">
        <v>4903</v>
      </c>
      <c r="BA303" s="58" t="str">
        <f>Y303&amp;"-"&amp;IF(Z303&lt;10,"0"&amp;Z303,Z303)&amp;"-"&amp;IF(AA303&lt;10,"0"&amp;AA303,AA303)</f>
        <v>1920-06-20</v>
      </c>
      <c r="BB303" s="44" t="str">
        <f>Y303&amp;IF(Z303&lt;&gt;0,"-"&amp;Z303,"")&amp;IF(AA303&lt;&gt;0,"-"&amp;AA303,"")&amp;IF(AB303&lt;&gt;0,"/"&amp;AB303,"")&amp;IF(AC303&lt;&gt;0,"-"&amp;AC303,"")&amp;IF(AD303&lt;&gt;0,"-"&amp;AD303,"")</f>
        <v>1920-6-20</v>
      </c>
      <c r="BC303" s="44"/>
      <c r="BD303" s="44"/>
      <c r="BE303" s="44"/>
      <c r="BF303" s="49" t="s">
        <v>4882</v>
      </c>
      <c r="BG303" t="s">
        <v>4893</v>
      </c>
      <c r="BH303" s="40" t="s">
        <v>5050</v>
      </c>
      <c r="BI303" t="s">
        <v>39</v>
      </c>
      <c r="BJ303" t="str">
        <f t="shared" ref="BJ303" si="92">P303</f>
        <v>Алматинка, у гор</v>
      </c>
      <c r="BK303" t="str">
        <f>T303&amp;" N; "&amp;U303&amp;" E"</f>
        <v>43.130749 N; 76.908208 E</v>
      </c>
      <c r="BL303" t="s">
        <v>942</v>
      </c>
      <c r="BM303" s="85" t="s">
        <v>943</v>
      </c>
      <c r="BN303" t="s">
        <v>4895</v>
      </c>
      <c r="BO303">
        <f t="shared" ref="BO303" si="93">X303</f>
        <v>6000</v>
      </c>
      <c r="BP303" t="str">
        <f>IF(V303="original",H303,IF(V303="volunteer",C303,"Nekhaeva A.A."))</f>
        <v>Kim L.V.</v>
      </c>
      <c r="BQ303" t="str">
        <f>IF(V303="original",I303,IF(V303="volunteer",YEAR(A303)&amp;"-"&amp;IF(MONTH(A303)&lt;10,"0"&amp;MONTH(A303),MONTH(A303))&amp;"-"&amp;IF(DAY(A303)&lt;10,"0"&amp;DAY(A303),DAY(A303)),"__2025-05-15"))</f>
        <v>2025-04-29</v>
      </c>
      <c r="BR303"/>
      <c r="BS303"/>
      <c r="BT303" s="49" t="s">
        <v>4766</v>
      </c>
      <c r="BU303" t="s">
        <v>3631</v>
      </c>
      <c r="BV303" t="s">
        <v>3632</v>
      </c>
      <c r="BW303" t="s">
        <v>3633</v>
      </c>
      <c r="BX303" t="s">
        <v>3634</v>
      </c>
      <c r="BY303" s="44" t="s">
        <v>127</v>
      </c>
      <c r="BZ303" t="s">
        <v>502</v>
      </c>
      <c r="CA303" t="s">
        <v>3941</v>
      </c>
      <c r="CB303" s="44" t="s">
        <v>3941</v>
      </c>
      <c r="CC303" t="s">
        <v>4861</v>
      </c>
      <c r="CD303" t="s">
        <v>3939</v>
      </c>
      <c r="CE303" t="s">
        <v>3940</v>
      </c>
      <c r="CF303" t="s">
        <v>3630</v>
      </c>
      <c r="CG303"/>
      <c r="CH303" t="str">
        <f>H303</f>
        <v>Спасский С.А., Шнитников В.Н.</v>
      </c>
      <c r="CI303">
        <f t="shared" ref="CI303" si="94">I303</f>
        <v>1937</v>
      </c>
      <c r="CJ303"/>
    </row>
    <row r="304" spans="1:88" s="6" customFormat="1" x14ac:dyDescent="0.45">
      <c r="A304" s="5">
        <v>45776.719791666663</v>
      </c>
      <c r="B304" s="6">
        <v>412819044</v>
      </c>
      <c r="C304" s="6" t="s">
        <v>4897</v>
      </c>
      <c r="D304" s="6">
        <v>1</v>
      </c>
      <c r="E304" s="4" t="s">
        <v>65</v>
      </c>
      <c r="G304" s="6">
        <v>2590</v>
      </c>
      <c r="H304" s="44" t="s">
        <v>951</v>
      </c>
      <c r="I304" s="6">
        <v>1937</v>
      </c>
      <c r="J304" s="6" t="s">
        <v>952</v>
      </c>
      <c r="K304" s="6" t="s">
        <v>953</v>
      </c>
      <c r="L304" s="6" t="s">
        <v>954</v>
      </c>
      <c r="M304" s="6" t="s">
        <v>267</v>
      </c>
      <c r="P304" s="6" t="s">
        <v>947</v>
      </c>
      <c r="Q304" t="str">
        <f t="shared" si="71"/>
        <v>Алма-Ата и окрестности</v>
      </c>
      <c r="R304" s="84">
        <v>43.289437</v>
      </c>
      <c r="S304" s="84">
        <v>76.994337999999999</v>
      </c>
      <c r="T304" s="6" t="s">
        <v>765</v>
      </c>
      <c r="U304" s="6" t="s">
        <v>766</v>
      </c>
      <c r="V304" s="6" t="s">
        <v>106</v>
      </c>
      <c r="X304" s="6">
        <v>6000</v>
      </c>
      <c r="Y304" s="6">
        <v>1921</v>
      </c>
      <c r="Z304" s="6">
        <v>4</v>
      </c>
      <c r="AA304" s="6">
        <v>6</v>
      </c>
      <c r="AF304" s="6" t="s">
        <v>948</v>
      </c>
      <c r="AI304" s="6" t="s">
        <v>1046</v>
      </c>
      <c r="AJ304" s="6" t="s">
        <v>1063</v>
      </c>
      <c r="AK304" s="6" t="b">
        <v>1</v>
      </c>
      <c r="AL304" s="6" t="b">
        <v>0</v>
      </c>
      <c r="AO304" s="49" t="s">
        <v>4952</v>
      </c>
      <c r="AP304" s="73"/>
      <c r="AQ304" s="49" t="s">
        <v>4951</v>
      </c>
      <c r="AR304" s="76" t="s">
        <v>5011</v>
      </c>
      <c r="AS304" s="73" t="s">
        <v>5012</v>
      </c>
      <c r="AT304" s="73">
        <f t="shared" si="72"/>
        <v>1</v>
      </c>
      <c r="AU304" s="112" t="s">
        <v>5384</v>
      </c>
      <c r="AV304" s="44" t="s">
        <v>5380</v>
      </c>
      <c r="AW304" t="s">
        <v>5014</v>
      </c>
      <c r="AX304" s="73"/>
      <c r="AY30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4" s="49" t="s">
        <v>4903</v>
      </c>
      <c r="BA304" s="58" t="str">
        <f>Y304&amp;"-"&amp;IF(Z304&lt;10,"0"&amp;Z304,Z304)&amp;"-"&amp;IF(AA304&lt;10,"0"&amp;AA304,AA304)</f>
        <v>1921-04-06</v>
      </c>
      <c r="BB304" s="44" t="str">
        <f>Y304&amp;IF(Z304&lt;&gt;0,"-"&amp;Z304,"")&amp;IF(AA304&lt;&gt;0,"-"&amp;AA304,"")&amp;IF(AB304&lt;&gt;0,"/"&amp;AB304,"")&amp;IF(AC304&lt;&gt;0,"-"&amp;AC304,"")&amp;IF(AD304&lt;&gt;0,"-"&amp;AD304,"")</f>
        <v>1921-4-6</v>
      </c>
      <c r="BC304" s="44"/>
      <c r="BD304" s="44"/>
      <c r="BE304" s="44"/>
      <c r="BF304" s="49" t="s">
        <v>4882</v>
      </c>
      <c r="BG304" t="s">
        <v>4893</v>
      </c>
      <c r="BH304" s="40" t="s">
        <v>5050</v>
      </c>
      <c r="BI304" t="s">
        <v>39</v>
      </c>
      <c r="BJ304" t="str">
        <f t="shared" si="88"/>
        <v>Алма-Ата и окрестности</v>
      </c>
      <c r="BK304" t="str">
        <f>T304&amp;" N; "&amp;U304&amp;" E"</f>
        <v>43.289437 N; 76.994338 E</v>
      </c>
      <c r="BL304" t="s">
        <v>765</v>
      </c>
      <c r="BM304" s="85" t="s">
        <v>766</v>
      </c>
      <c r="BN304" t="s">
        <v>4895</v>
      </c>
      <c r="BO304">
        <f t="shared" si="89"/>
        <v>6000</v>
      </c>
      <c r="BP304" t="str">
        <f>IF(V304="original",H304,IF(V304="volunteer",C304,"Nekhaeva A.A."))</f>
        <v>Kim L.V.</v>
      </c>
      <c r="BQ304" t="str">
        <f>IF(V304="original",I304,IF(V304="volunteer",YEAR(A304)&amp;"-"&amp;IF(MONTH(A304)&lt;10,"0"&amp;MONTH(A304),MONTH(A304))&amp;"-"&amp;IF(DAY(A304)&lt;10,"0"&amp;DAY(A304),DAY(A304)),"__2025-05-15"))</f>
        <v>2025-04-29</v>
      </c>
      <c r="BR304"/>
      <c r="BS304"/>
      <c r="BT304" s="49" t="s">
        <v>4766</v>
      </c>
      <c r="BU304" t="s">
        <v>3631</v>
      </c>
      <c r="BV304" t="s">
        <v>3632</v>
      </c>
      <c r="BW304" t="s">
        <v>3633</v>
      </c>
      <c r="BX304" t="s">
        <v>3634</v>
      </c>
      <c r="BY304" s="44" t="s">
        <v>127</v>
      </c>
      <c r="BZ304" t="s">
        <v>502</v>
      </c>
      <c r="CA304" t="s">
        <v>3941</v>
      </c>
      <c r="CB304" s="44" t="s">
        <v>3941</v>
      </c>
      <c r="CC304" t="s">
        <v>4861</v>
      </c>
      <c r="CD304" t="s">
        <v>3939</v>
      </c>
      <c r="CE304" t="s">
        <v>3940</v>
      </c>
      <c r="CF304" t="s">
        <v>3630</v>
      </c>
      <c r="CG304"/>
      <c r="CH304" t="str">
        <f>H304</f>
        <v>Спасский С.А., Шнитников В.Н.</v>
      </c>
      <c r="CI304">
        <f t="shared" si="70"/>
        <v>1937</v>
      </c>
      <c r="CJ304"/>
    </row>
    <row r="305" spans="1:88" s="6" customFormat="1" x14ac:dyDescent="0.45">
      <c r="A305" s="5">
        <v>45776.71938657407</v>
      </c>
      <c r="B305" s="6">
        <v>412819044</v>
      </c>
      <c r="C305" s="6" t="s">
        <v>4897</v>
      </c>
      <c r="D305" s="6">
        <v>2</v>
      </c>
      <c r="E305" s="4" t="s">
        <v>86</v>
      </c>
      <c r="F305" s="6" t="s">
        <v>993</v>
      </c>
      <c r="G305" s="6">
        <v>2590</v>
      </c>
      <c r="H305" s="44" t="s">
        <v>951</v>
      </c>
      <c r="I305" s="6">
        <v>1937</v>
      </c>
      <c r="J305" s="6" t="s">
        <v>952</v>
      </c>
      <c r="K305" s="6" t="s">
        <v>953</v>
      </c>
      <c r="L305" s="6" t="s">
        <v>954</v>
      </c>
      <c r="M305" s="6" t="s">
        <v>267</v>
      </c>
      <c r="P305" s="6" t="s">
        <v>947</v>
      </c>
      <c r="Q305" t="str">
        <f t="shared" si="71"/>
        <v>Алма-Ата и окрестности</v>
      </c>
      <c r="R305" s="84">
        <v>43.289437</v>
      </c>
      <c r="S305" s="84">
        <v>76.994337999999999</v>
      </c>
      <c r="T305" s="6" t="s">
        <v>765</v>
      </c>
      <c r="U305" s="6" t="s">
        <v>766</v>
      </c>
      <c r="V305" s="6" t="s">
        <v>106</v>
      </c>
      <c r="X305" s="6">
        <v>6000</v>
      </c>
      <c r="Y305" s="6">
        <v>1919</v>
      </c>
      <c r="Z305" s="6">
        <v>5</v>
      </c>
      <c r="AA305" s="6">
        <v>1</v>
      </c>
      <c r="AB305" s="6">
        <v>1919</v>
      </c>
      <c r="AC305" s="6">
        <v>5</v>
      </c>
      <c r="AD305" s="6">
        <v>15</v>
      </c>
      <c r="AF305" s="6" t="s">
        <v>948</v>
      </c>
      <c r="AI305" s="6" t="s">
        <v>1046</v>
      </c>
      <c r="AJ305" s="6" t="s">
        <v>1063</v>
      </c>
      <c r="AK305" s="6" t="b">
        <v>1</v>
      </c>
      <c r="AL305" s="6" t="b">
        <v>0</v>
      </c>
      <c r="AO305" s="49" t="s">
        <v>4952</v>
      </c>
      <c r="AP305" s="73"/>
      <c r="AQ305" s="49" t="s">
        <v>4951</v>
      </c>
      <c r="AR305" s="76" t="s">
        <v>5011</v>
      </c>
      <c r="AS305" s="73" t="s">
        <v>5012</v>
      </c>
      <c r="AT305" s="73">
        <f t="shared" si="72"/>
        <v>2</v>
      </c>
      <c r="AU305" s="112" t="s">
        <v>5383</v>
      </c>
      <c r="AV305" s="44" t="s">
        <v>5380</v>
      </c>
      <c r="AW305" t="s">
        <v>5014</v>
      </c>
      <c r="AX305" s="112" t="s">
        <v>5311</v>
      </c>
      <c r="AY30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5" s="49" t="s">
        <v>4903</v>
      </c>
      <c r="BA305" s="58" t="str">
        <f>Y305&amp;"-"&amp;IF(Z305&lt;10,"0"&amp;Z305,Z305)&amp;"-"&amp;IF(AA305&lt;10,"0"&amp;AA305,AA305)&amp;"/"&amp;IF(AD305&lt;10,"0"&amp;AD305,AD305)</f>
        <v>1919-05-01/15</v>
      </c>
      <c r="BB305" s="44" t="str">
        <f>Y305&amp;IF(Z305&lt;&gt;0,"-"&amp;Z305,"")&amp;IF(AA305&lt;&gt;0,"-"&amp;AA305,"")&amp;IF(AB305&lt;&gt;0,"/"&amp;AB305,"")&amp;IF(AC305&lt;&gt;0,"-"&amp;AC305,"")&amp;IF(AD305&lt;&gt;0,"-"&amp;AD305,"")</f>
        <v>1919-5-1/1919-5-15</v>
      </c>
      <c r="BC305" s="44"/>
      <c r="BD305" s="44"/>
      <c r="BE305" s="44"/>
      <c r="BF305" s="49" t="s">
        <v>4882</v>
      </c>
      <c r="BG305" t="s">
        <v>4893</v>
      </c>
      <c r="BH305" s="40" t="s">
        <v>5050</v>
      </c>
      <c r="BI305" t="s">
        <v>39</v>
      </c>
      <c r="BJ305" t="str">
        <f t="shared" si="88"/>
        <v>Алма-Ата и окрестности</v>
      </c>
      <c r="BK305" t="str">
        <f>T305&amp;" N; "&amp;U305&amp;" E"</f>
        <v>43.289437 N; 76.994338 E</v>
      </c>
      <c r="BL305" t="s">
        <v>765</v>
      </c>
      <c r="BM305" s="85" t="s">
        <v>766</v>
      </c>
      <c r="BN305" t="s">
        <v>4895</v>
      </c>
      <c r="BO305">
        <f t="shared" si="89"/>
        <v>6000</v>
      </c>
      <c r="BP305" t="str">
        <f>IF(V305="original",H305,IF(V305="volunteer",C305,"Nekhaeva A.A."))</f>
        <v>Kim L.V.</v>
      </c>
      <c r="BQ305" t="str">
        <f>IF(V305="original",I305,IF(V305="volunteer",YEAR(A305)&amp;"-"&amp;IF(MONTH(A305)&lt;10,"0"&amp;MONTH(A305),MONTH(A305))&amp;"-"&amp;IF(DAY(A305)&lt;10,"0"&amp;DAY(A305),DAY(A305)),"__2025-05-15"))</f>
        <v>2025-04-29</v>
      </c>
      <c r="BR305"/>
      <c r="BS305"/>
      <c r="BT305" s="49" t="s">
        <v>4766</v>
      </c>
      <c r="BU305" t="s">
        <v>3631</v>
      </c>
      <c r="BV305" t="s">
        <v>3632</v>
      </c>
      <c r="BW305" t="s">
        <v>3633</v>
      </c>
      <c r="BX305" t="s">
        <v>3634</v>
      </c>
      <c r="BY305" s="44" t="s">
        <v>127</v>
      </c>
      <c r="BZ305" t="s">
        <v>502</v>
      </c>
      <c r="CA305" t="s">
        <v>3941</v>
      </c>
      <c r="CB305" s="44" t="s">
        <v>3941</v>
      </c>
      <c r="CC305" t="s">
        <v>4861</v>
      </c>
      <c r="CD305" t="s">
        <v>3939</v>
      </c>
      <c r="CE305" t="s">
        <v>3940</v>
      </c>
      <c r="CF305" t="s">
        <v>3630</v>
      </c>
      <c r="CG305"/>
      <c r="CH305" t="str">
        <f>H305</f>
        <v>Спасский С.А., Шнитников В.Н.</v>
      </c>
      <c r="CI305">
        <f t="shared" si="70"/>
        <v>1937</v>
      </c>
      <c r="CJ305"/>
    </row>
    <row r="306" spans="1:88" s="6" customFormat="1" x14ac:dyDescent="0.45">
      <c r="A306" s="5">
        <v>45776.718946759247</v>
      </c>
      <c r="B306" s="6">
        <v>412819044</v>
      </c>
      <c r="C306" s="6" t="s">
        <v>4897</v>
      </c>
      <c r="D306" s="6">
        <v>1</v>
      </c>
      <c r="E306" s="4" t="s">
        <v>65</v>
      </c>
      <c r="G306" s="6">
        <v>2590</v>
      </c>
      <c r="H306" s="44" t="s">
        <v>951</v>
      </c>
      <c r="I306" s="6">
        <v>1937</v>
      </c>
      <c r="J306" s="6" t="s">
        <v>952</v>
      </c>
      <c r="K306" s="6" t="s">
        <v>953</v>
      </c>
      <c r="L306" s="6" t="s">
        <v>954</v>
      </c>
      <c r="M306" s="6" t="s">
        <v>267</v>
      </c>
      <c r="P306" s="6" t="s">
        <v>947</v>
      </c>
      <c r="Q306" t="str">
        <f t="shared" si="71"/>
        <v>Алма-Ата и окрестности</v>
      </c>
      <c r="R306" s="84">
        <v>43.289437</v>
      </c>
      <c r="S306" s="84">
        <v>76.994337999999999</v>
      </c>
      <c r="T306" s="6" t="s">
        <v>765</v>
      </c>
      <c r="U306" s="6" t="s">
        <v>766</v>
      </c>
      <c r="V306" s="6" t="s">
        <v>106</v>
      </c>
      <c r="X306" s="6">
        <v>6000</v>
      </c>
      <c r="Y306" s="6">
        <v>1937</v>
      </c>
      <c r="Z306" s="6">
        <v>6</v>
      </c>
      <c r="AA306" s="6">
        <v>6</v>
      </c>
      <c r="AF306" s="6" t="s">
        <v>948</v>
      </c>
      <c r="AG306" s="67" t="s">
        <v>949</v>
      </c>
      <c r="AI306" s="6" t="s">
        <v>1046</v>
      </c>
      <c r="AJ306" s="6" t="s">
        <v>1063</v>
      </c>
      <c r="AK306" s="6" t="b">
        <v>1</v>
      </c>
      <c r="AL306" s="6" t="b">
        <v>0</v>
      </c>
      <c r="AO306" s="49" t="s">
        <v>4952</v>
      </c>
      <c r="AP306" s="73"/>
      <c r="AQ306" s="49" t="s">
        <v>4951</v>
      </c>
      <c r="AR306" s="76" t="s">
        <v>5011</v>
      </c>
      <c r="AS306" s="73" t="s">
        <v>5012</v>
      </c>
      <c r="AT306" s="73">
        <f t="shared" si="72"/>
        <v>1</v>
      </c>
      <c r="AU306" s="112" t="s">
        <v>5384</v>
      </c>
      <c r="AV306" s="44" t="s">
        <v>5380</v>
      </c>
      <c r="AW306" t="s">
        <v>5014</v>
      </c>
      <c r="AX306" s="73"/>
      <c r="AY30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6" s="49" t="s">
        <v>4903</v>
      </c>
      <c r="BA306" s="58" t="str">
        <f>Y306&amp;"-"&amp;IF(Z306&lt;10,"0"&amp;Z306,Z306)&amp;"-"&amp;IF(AA306&lt;10,"0"&amp;AA306,AA306)</f>
        <v>1937-06-06</v>
      </c>
      <c r="BB306" s="44" t="str">
        <f>Y306&amp;IF(Z306&lt;&gt;0,"-"&amp;Z306,"")&amp;IF(AA306&lt;&gt;0,"-"&amp;AA306,"")&amp;IF(AB306&lt;&gt;0,"/"&amp;AB306,"")&amp;IF(AC306&lt;&gt;0,"-"&amp;AC306,"")&amp;IF(AD306&lt;&gt;0,"-"&amp;AD306,"")</f>
        <v>1937-6-6</v>
      </c>
      <c r="BC306" s="44"/>
      <c r="BD306" s="44"/>
      <c r="BE306" s="44" t="s">
        <v>4943</v>
      </c>
      <c r="BF306" s="49" t="s">
        <v>4882</v>
      </c>
      <c r="BG306" t="s">
        <v>4893</v>
      </c>
      <c r="BH306" s="40" t="s">
        <v>5050</v>
      </c>
      <c r="BI306" t="s">
        <v>39</v>
      </c>
      <c r="BJ306" t="str">
        <f t="shared" si="88"/>
        <v>Алма-Ата и окрестности</v>
      </c>
      <c r="BK306" t="str">
        <f>T306&amp;" N; "&amp;U306&amp;" E"</f>
        <v>43.289437 N; 76.994338 E</v>
      </c>
      <c r="BL306" t="s">
        <v>765</v>
      </c>
      <c r="BM306" s="85" t="s">
        <v>766</v>
      </c>
      <c r="BN306" t="s">
        <v>4895</v>
      </c>
      <c r="BO306">
        <f t="shared" si="89"/>
        <v>6000</v>
      </c>
      <c r="BP306" t="str">
        <f>IF(V306="original",H306,IF(V306="volunteer",C306,"Nekhaeva A.A."))</f>
        <v>Kim L.V.</v>
      </c>
      <c r="BQ306" t="str">
        <f>IF(V306="original",I306,IF(V306="volunteer",YEAR(A306)&amp;"-"&amp;IF(MONTH(A306)&lt;10,"0"&amp;MONTH(A306),MONTH(A306))&amp;"-"&amp;IF(DAY(A306)&lt;10,"0"&amp;DAY(A306),DAY(A306)),"__2025-05-15"))</f>
        <v>2025-04-29</v>
      </c>
      <c r="BR306"/>
      <c r="BS306"/>
      <c r="BT306" s="49" t="s">
        <v>4766</v>
      </c>
      <c r="BU306" t="s">
        <v>3631</v>
      </c>
      <c r="BV306" t="s">
        <v>3632</v>
      </c>
      <c r="BW306" t="s">
        <v>3633</v>
      </c>
      <c r="BX306" t="s">
        <v>3634</v>
      </c>
      <c r="BY306" s="44" t="s">
        <v>127</v>
      </c>
      <c r="BZ306" t="s">
        <v>502</v>
      </c>
      <c r="CA306" t="s">
        <v>3941</v>
      </c>
      <c r="CB306" s="44" t="s">
        <v>3941</v>
      </c>
      <c r="CC306" t="s">
        <v>4861</v>
      </c>
      <c r="CD306" t="s">
        <v>3939</v>
      </c>
      <c r="CE306" t="s">
        <v>3940</v>
      </c>
      <c r="CF306" t="s">
        <v>3630</v>
      </c>
      <c r="CG306"/>
      <c r="CH306" t="str">
        <f>H306</f>
        <v>Спасский С.А., Шнитников В.Н.</v>
      </c>
      <c r="CI306">
        <f t="shared" si="70"/>
        <v>1937</v>
      </c>
      <c r="CJ306"/>
    </row>
    <row r="307" spans="1:88" s="6" customFormat="1" x14ac:dyDescent="0.45">
      <c r="A307" s="5">
        <v>45776.718553240753</v>
      </c>
      <c r="B307" s="6">
        <v>412819044</v>
      </c>
      <c r="C307" s="6" t="s">
        <v>4897</v>
      </c>
      <c r="D307" s="6">
        <v>4</v>
      </c>
      <c r="E307" s="4" t="s">
        <v>835</v>
      </c>
      <c r="G307" s="6">
        <v>2590</v>
      </c>
      <c r="H307" s="44" t="s">
        <v>951</v>
      </c>
      <c r="I307" s="6">
        <v>1937</v>
      </c>
      <c r="J307" s="6" t="s">
        <v>952</v>
      </c>
      <c r="K307" s="6" t="s">
        <v>953</v>
      </c>
      <c r="L307" s="6" t="s">
        <v>954</v>
      </c>
      <c r="M307" s="6" t="s">
        <v>267</v>
      </c>
      <c r="P307" s="6" t="s">
        <v>947</v>
      </c>
      <c r="Q307" t="str">
        <f t="shared" si="71"/>
        <v>Алма-Ата и окрестности</v>
      </c>
      <c r="R307" s="84">
        <v>43.289437</v>
      </c>
      <c r="S307" s="84">
        <v>76.994337999999999</v>
      </c>
      <c r="T307" s="6" t="s">
        <v>765</v>
      </c>
      <c r="U307" s="6" t="s">
        <v>766</v>
      </c>
      <c r="V307" s="6" t="s">
        <v>106</v>
      </c>
      <c r="X307" s="6">
        <v>6000</v>
      </c>
      <c r="Y307" s="6">
        <v>1919</v>
      </c>
      <c r="AE307" s="6" t="s">
        <v>1058</v>
      </c>
      <c r="AF307" s="6" t="s">
        <v>948</v>
      </c>
      <c r="AI307" s="6" t="s">
        <v>1046</v>
      </c>
      <c r="AJ307" s="6" t="s">
        <v>1063</v>
      </c>
      <c r="AK307" s="6" t="b">
        <v>1</v>
      </c>
      <c r="AL307" s="6" t="b">
        <v>0</v>
      </c>
      <c r="AO307" s="49" t="s">
        <v>4952</v>
      </c>
      <c r="AP307" s="73"/>
      <c r="AQ307" s="49" t="s">
        <v>4951</v>
      </c>
      <c r="AR307" s="76" t="s">
        <v>5011</v>
      </c>
      <c r="AS307" s="73" t="s">
        <v>5012</v>
      </c>
      <c r="AT307" s="73">
        <f t="shared" si="72"/>
        <v>4</v>
      </c>
      <c r="AU307" s="112" t="s">
        <v>5384</v>
      </c>
      <c r="AV307" s="44" t="s">
        <v>5380</v>
      </c>
      <c r="AW307" t="s">
        <v>5014</v>
      </c>
      <c r="AX307" s="73"/>
      <c r="AY30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7" s="49" t="s">
        <v>4903</v>
      </c>
      <c r="BA307" s="44">
        <f>Y307</f>
        <v>1919</v>
      </c>
      <c r="BB307" s="44" t="str">
        <f>Y307&amp;IF(Z307&lt;&gt;0,"-"&amp;Z307,"")&amp;IF(AA307&lt;&gt;0,"-"&amp;AA307,"")&amp;IF(AB307&lt;&gt;0,"/"&amp;AB307,"")&amp;IF(AC307&lt;&gt;0,"-"&amp;AC307,"")&amp;IF(AD307&lt;&gt;0,"-"&amp;AD307,"")</f>
        <v>1919</v>
      </c>
      <c r="BC307" s="44" t="str">
        <f>AE307</f>
        <v>поле, сенокос, болото</v>
      </c>
      <c r="BD307" s="44"/>
      <c r="BE307" s="44"/>
      <c r="BF307" s="49" t="s">
        <v>4882</v>
      </c>
      <c r="BG307" t="s">
        <v>4893</v>
      </c>
      <c r="BH307" s="40" t="s">
        <v>5050</v>
      </c>
      <c r="BI307" t="s">
        <v>39</v>
      </c>
      <c r="BJ307" t="str">
        <f t="shared" si="88"/>
        <v>Алма-Ата и окрестности</v>
      </c>
      <c r="BK307" t="str">
        <f>T307&amp;" N; "&amp;U307&amp;" E"</f>
        <v>43.289437 N; 76.994338 E</v>
      </c>
      <c r="BL307" t="s">
        <v>765</v>
      </c>
      <c r="BM307" s="85" t="s">
        <v>766</v>
      </c>
      <c r="BN307" t="s">
        <v>4895</v>
      </c>
      <c r="BO307">
        <f t="shared" si="89"/>
        <v>6000</v>
      </c>
      <c r="BP307" t="str">
        <f>IF(V307="original",H307,IF(V307="volunteer",C307,"Nekhaeva A.A."))</f>
        <v>Kim L.V.</v>
      </c>
      <c r="BQ307" t="str">
        <f>IF(V307="original",I307,IF(V307="volunteer",YEAR(A307)&amp;"-"&amp;IF(MONTH(A307)&lt;10,"0"&amp;MONTH(A307),MONTH(A307))&amp;"-"&amp;IF(DAY(A307)&lt;10,"0"&amp;DAY(A307),DAY(A307)),"__2025-05-15"))</f>
        <v>2025-04-29</v>
      </c>
      <c r="BR307"/>
      <c r="BS307"/>
      <c r="BT307" s="49" t="s">
        <v>4766</v>
      </c>
      <c r="BU307" t="s">
        <v>3631</v>
      </c>
      <c r="BV307" t="s">
        <v>3632</v>
      </c>
      <c r="BW307" t="s">
        <v>3633</v>
      </c>
      <c r="BX307" t="s">
        <v>3634</v>
      </c>
      <c r="BY307" s="44" t="s">
        <v>127</v>
      </c>
      <c r="BZ307" t="s">
        <v>502</v>
      </c>
      <c r="CA307" t="s">
        <v>3941</v>
      </c>
      <c r="CB307" s="44" t="s">
        <v>3941</v>
      </c>
      <c r="CC307" t="s">
        <v>4861</v>
      </c>
      <c r="CD307" t="s">
        <v>3939</v>
      </c>
      <c r="CE307" t="s">
        <v>3940</v>
      </c>
      <c r="CF307" t="s">
        <v>3630</v>
      </c>
      <c r="CG307"/>
      <c r="CH307" t="str">
        <f>H307</f>
        <v>Спасский С.А., Шнитников В.Н.</v>
      </c>
      <c r="CI307">
        <f t="shared" si="70"/>
        <v>1937</v>
      </c>
      <c r="CJ307"/>
    </row>
    <row r="308" spans="1:88" s="6" customFormat="1" x14ac:dyDescent="0.45">
      <c r="A308" s="5">
        <v>45776.717893518522</v>
      </c>
      <c r="B308" s="6">
        <v>412819044</v>
      </c>
      <c r="C308" s="6" t="s">
        <v>4897</v>
      </c>
      <c r="D308" s="6">
        <v>1</v>
      </c>
      <c r="E308" s="4" t="s">
        <v>51</v>
      </c>
      <c r="G308" s="6">
        <v>2590</v>
      </c>
      <c r="H308" s="44" t="s">
        <v>951</v>
      </c>
      <c r="I308" s="6">
        <v>1937</v>
      </c>
      <c r="J308" s="6" t="s">
        <v>952</v>
      </c>
      <c r="K308" s="6" t="s">
        <v>953</v>
      </c>
      <c r="L308" s="6" t="s">
        <v>954</v>
      </c>
      <c r="M308" s="6" t="s">
        <v>267</v>
      </c>
      <c r="P308" s="6" t="s">
        <v>947</v>
      </c>
      <c r="Q308" t="str">
        <f t="shared" si="71"/>
        <v>Алма-Ата и окрестности</v>
      </c>
      <c r="R308" s="84">
        <v>43.289437</v>
      </c>
      <c r="S308" s="84">
        <v>76.994337999999999</v>
      </c>
      <c r="T308" s="6" t="s">
        <v>765</v>
      </c>
      <c r="U308" s="6" t="s">
        <v>766</v>
      </c>
      <c r="V308" s="6" t="s">
        <v>106</v>
      </c>
      <c r="X308" s="6">
        <v>6000</v>
      </c>
      <c r="Y308" s="6">
        <v>1919</v>
      </c>
      <c r="Z308" s="6">
        <v>4</v>
      </c>
      <c r="AF308" s="6" t="s">
        <v>948</v>
      </c>
      <c r="AI308" s="6" t="s">
        <v>1046</v>
      </c>
      <c r="AJ308" s="6" t="s">
        <v>1063</v>
      </c>
      <c r="AK308" s="6" t="b">
        <v>1</v>
      </c>
      <c r="AL308" s="6" t="b">
        <v>0</v>
      </c>
      <c r="AO308" s="49" t="s">
        <v>4952</v>
      </c>
      <c r="AP308" s="73"/>
      <c r="AQ308" s="49" t="s">
        <v>4951</v>
      </c>
      <c r="AR308" s="76" t="s">
        <v>5011</v>
      </c>
      <c r="AS308" s="73" t="s">
        <v>5012</v>
      </c>
      <c r="AT308" s="73">
        <f t="shared" si="72"/>
        <v>1</v>
      </c>
      <c r="AU308" s="112" t="s">
        <v>5383</v>
      </c>
      <c r="AV308" s="44" t="s">
        <v>5380</v>
      </c>
      <c r="AW308" t="s">
        <v>5014</v>
      </c>
      <c r="AX308" s="73"/>
      <c r="AY30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8" s="49" t="s">
        <v>4903</v>
      </c>
      <c r="BA308" s="44" t="str">
        <f>Y308&amp;"-"&amp;IF(Z308&lt;10,"0"&amp;Z308,Z308)</f>
        <v>1919-04</v>
      </c>
      <c r="BB308" s="44" t="str">
        <f>Y308&amp;IF(Z308&lt;&gt;0,"-"&amp;Z308,"")&amp;IF(AA308&lt;&gt;0,"-"&amp;AA308,"")&amp;IF(AB308&lt;&gt;0,"/"&amp;AB308,"")&amp;IF(AC308&lt;&gt;0,"-"&amp;AC308,"")&amp;IF(AD308&lt;&gt;0,"-"&amp;AD308,"")</f>
        <v>1919-4</v>
      </c>
      <c r="BC308" s="44"/>
      <c r="BD308" s="44"/>
      <c r="BE308" s="44"/>
      <c r="BF308" s="49" t="s">
        <v>4882</v>
      </c>
      <c r="BG308" t="s">
        <v>4893</v>
      </c>
      <c r="BH308" s="40" t="s">
        <v>5050</v>
      </c>
      <c r="BI308" t="s">
        <v>39</v>
      </c>
      <c r="BJ308" t="str">
        <f t="shared" si="88"/>
        <v>Алма-Ата и окрестности</v>
      </c>
      <c r="BK308" t="str">
        <f>T308&amp;" N; "&amp;U308&amp;" E"</f>
        <v>43.289437 N; 76.994338 E</v>
      </c>
      <c r="BL308" t="s">
        <v>765</v>
      </c>
      <c r="BM308" s="85" t="s">
        <v>766</v>
      </c>
      <c r="BN308" t="s">
        <v>4895</v>
      </c>
      <c r="BO308">
        <f t="shared" si="89"/>
        <v>6000</v>
      </c>
      <c r="BP308" t="str">
        <f>IF(V308="original",H308,IF(V308="volunteer",C308,"Nekhaeva A.A."))</f>
        <v>Kim L.V.</v>
      </c>
      <c r="BQ308" t="str">
        <f>IF(V308="original",I308,IF(V308="volunteer",YEAR(A308)&amp;"-"&amp;IF(MONTH(A308)&lt;10,"0"&amp;MONTH(A308),MONTH(A308))&amp;"-"&amp;IF(DAY(A308)&lt;10,"0"&amp;DAY(A308),DAY(A308)),"__2025-05-15"))</f>
        <v>2025-04-29</v>
      </c>
      <c r="BR308"/>
      <c r="BS308"/>
      <c r="BT308" s="49" t="s">
        <v>4766</v>
      </c>
      <c r="BU308" t="s">
        <v>3631</v>
      </c>
      <c r="BV308" t="s">
        <v>3632</v>
      </c>
      <c r="BW308" t="s">
        <v>3633</v>
      </c>
      <c r="BX308" t="s">
        <v>3634</v>
      </c>
      <c r="BY308" s="44" t="s">
        <v>127</v>
      </c>
      <c r="BZ308" t="s">
        <v>502</v>
      </c>
      <c r="CA308" t="s">
        <v>3941</v>
      </c>
      <c r="CB308" s="44" t="s">
        <v>3941</v>
      </c>
      <c r="CC308" t="s">
        <v>4861</v>
      </c>
      <c r="CD308" t="s">
        <v>3939</v>
      </c>
      <c r="CE308" t="s">
        <v>3940</v>
      </c>
      <c r="CF308" t="s">
        <v>3630</v>
      </c>
      <c r="CG308"/>
      <c r="CH308" t="str">
        <f>H308</f>
        <v>Спасский С.А., Шнитников В.Н.</v>
      </c>
      <c r="CI308">
        <f t="shared" si="70"/>
        <v>1937</v>
      </c>
      <c r="CJ308"/>
    </row>
    <row r="309" spans="1:88" s="6" customFormat="1" x14ac:dyDescent="0.45">
      <c r="A309" s="5">
        <v>45776.716493055559</v>
      </c>
      <c r="B309" s="6">
        <v>412819044</v>
      </c>
      <c r="C309" s="6" t="s">
        <v>4897</v>
      </c>
      <c r="D309" s="6">
        <v>1</v>
      </c>
      <c r="E309" s="4" t="s">
        <v>51</v>
      </c>
      <c r="G309" s="6">
        <v>2590</v>
      </c>
      <c r="H309" s="44" t="s">
        <v>951</v>
      </c>
      <c r="I309" s="6">
        <v>1937</v>
      </c>
      <c r="J309" s="6" t="s">
        <v>952</v>
      </c>
      <c r="K309" s="6" t="s">
        <v>953</v>
      </c>
      <c r="L309" s="6" t="s">
        <v>954</v>
      </c>
      <c r="M309" s="6" t="s">
        <v>267</v>
      </c>
      <c r="P309" s="6" t="s">
        <v>1018</v>
      </c>
      <c r="Q309" t="str">
        <f t="shared" si="71"/>
        <v>Копальский у.</v>
      </c>
      <c r="R309" s="84">
        <v>45.718308999999998</v>
      </c>
      <c r="S309" s="84">
        <v>77.246391000000003</v>
      </c>
      <c r="T309" s="6" t="s">
        <v>1019</v>
      </c>
      <c r="U309" s="6" t="s">
        <v>1020</v>
      </c>
      <c r="V309" s="6" t="s">
        <v>106</v>
      </c>
      <c r="X309" s="6">
        <v>50000</v>
      </c>
      <c r="Y309" s="6">
        <v>1910</v>
      </c>
      <c r="AF309" s="6" t="s">
        <v>948</v>
      </c>
      <c r="AG309" s="67" t="s">
        <v>959</v>
      </c>
      <c r="AH309" s="6" t="s">
        <v>127</v>
      </c>
      <c r="AI309" s="6" t="s">
        <v>1069</v>
      </c>
      <c r="AJ309" s="6" t="s">
        <v>1070</v>
      </c>
      <c r="AK309" s="6" t="b">
        <v>1</v>
      </c>
      <c r="AL309" s="6" t="b">
        <v>0</v>
      </c>
      <c r="AO309" s="49" t="s">
        <v>4952</v>
      </c>
      <c r="AP309" s="73"/>
      <c r="AQ309" s="49" t="s">
        <v>4951</v>
      </c>
      <c r="AR309" s="76" t="s">
        <v>5011</v>
      </c>
      <c r="AS309" s="73" t="s">
        <v>5012</v>
      </c>
      <c r="AT309" s="73">
        <f t="shared" si="72"/>
        <v>1</v>
      </c>
      <c r="AU309" s="112" t="s">
        <v>5383</v>
      </c>
      <c r="AV309" s="44" t="s">
        <v>5380</v>
      </c>
      <c r="AW309" t="s">
        <v>5014</v>
      </c>
      <c r="AX309" s="73"/>
      <c r="AY30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09" s="49" t="s">
        <v>4903</v>
      </c>
      <c r="BA309" s="44">
        <f>Y309</f>
        <v>1910</v>
      </c>
      <c r="BB309" s="44" t="str">
        <f>Y309&amp;IF(Z309&lt;&gt;0,"-"&amp;Z309,"")&amp;IF(AA309&lt;&gt;0,"-"&amp;AA309,"")&amp;IF(AB309&lt;&gt;0,"/"&amp;AB309,"")&amp;IF(AC309&lt;&gt;0,"-"&amp;AC309,"")&amp;IF(AD309&lt;&gt;0,"-"&amp;AD309,"")</f>
        <v>1910</v>
      </c>
      <c r="BC309" s="44"/>
      <c r="BD309" s="44"/>
      <c r="BE309" s="44" t="s">
        <v>4941</v>
      </c>
      <c r="BF309" s="49" t="s">
        <v>4882</v>
      </c>
      <c r="BG309" t="s">
        <v>4893</v>
      </c>
      <c r="BH309" s="40" t="s">
        <v>5050</v>
      </c>
      <c r="BI309" t="s">
        <v>39</v>
      </c>
      <c r="BJ309" t="str">
        <f t="shared" si="88"/>
        <v>Копальский у.</v>
      </c>
      <c r="BK309" t="str">
        <f>T309&amp;" N; "&amp;U309&amp;" E"</f>
        <v>45.718309 N; 77.246391 E</v>
      </c>
      <c r="BL309" t="s">
        <v>1019</v>
      </c>
      <c r="BM309" s="85" t="s">
        <v>1020</v>
      </c>
      <c r="BN309" t="s">
        <v>4895</v>
      </c>
      <c r="BO309">
        <f t="shared" si="89"/>
        <v>50000</v>
      </c>
      <c r="BP309" t="str">
        <f>IF(V309="original",H309,IF(V309="volunteer",C309,"Nekhaeva A.A."))</f>
        <v>Kim L.V.</v>
      </c>
      <c r="BQ309" t="str">
        <f>IF(V309="original",I309,IF(V309="volunteer",YEAR(A309)&amp;"-"&amp;IF(MONTH(A309)&lt;10,"0"&amp;MONTH(A309),MONTH(A309))&amp;"-"&amp;IF(DAY(A309)&lt;10,"0"&amp;DAY(A309),DAY(A309)),"__2025-05-15"))</f>
        <v>2025-04-29</v>
      </c>
      <c r="BR309"/>
      <c r="BS309"/>
      <c r="BT309" s="49" t="s">
        <v>4766</v>
      </c>
      <c r="BU309" t="s">
        <v>3631</v>
      </c>
      <c r="BV309" t="s">
        <v>3632</v>
      </c>
      <c r="BW309" t="s">
        <v>3633</v>
      </c>
      <c r="BX309" t="s">
        <v>3634</v>
      </c>
      <c r="BY309" s="44" t="s">
        <v>127</v>
      </c>
      <c r="BZ309" t="s">
        <v>1069</v>
      </c>
      <c r="CA309" t="s">
        <v>3943</v>
      </c>
      <c r="CB309" s="44" t="s">
        <v>3943</v>
      </c>
      <c r="CC309" t="s">
        <v>4824</v>
      </c>
      <c r="CD309" t="s">
        <v>3943</v>
      </c>
      <c r="CE309" t="s">
        <v>3944</v>
      </c>
      <c r="CF309" t="s">
        <v>3630</v>
      </c>
      <c r="CG309"/>
      <c r="CH309" t="str">
        <f>H309</f>
        <v>Спасский С.А., Шнитников В.Н.</v>
      </c>
      <c r="CI309">
        <f t="shared" si="70"/>
        <v>1937</v>
      </c>
      <c r="CJ309"/>
    </row>
    <row r="310" spans="1:88" s="6" customFormat="1" x14ac:dyDescent="0.45">
      <c r="A310" s="5">
        <v>45776.715729166674</v>
      </c>
      <c r="B310" s="6">
        <v>412819044</v>
      </c>
      <c r="C310" s="6" t="s">
        <v>4897</v>
      </c>
      <c r="D310" s="6">
        <v>1</v>
      </c>
      <c r="E310" s="4" t="s">
        <v>51</v>
      </c>
      <c r="G310" s="6">
        <v>2590</v>
      </c>
      <c r="H310" s="44" t="s">
        <v>951</v>
      </c>
      <c r="I310" s="6">
        <v>1937</v>
      </c>
      <c r="J310" s="6" t="s">
        <v>952</v>
      </c>
      <c r="K310" s="6" t="s">
        <v>953</v>
      </c>
      <c r="L310" s="6" t="s">
        <v>954</v>
      </c>
      <c r="M310" s="6" t="s">
        <v>267</v>
      </c>
      <c r="P310" s="6" t="s">
        <v>966</v>
      </c>
      <c r="Q310" t="str">
        <f t="shared" si="71"/>
        <v>между выселком Илийским и Чингильдами</v>
      </c>
      <c r="R310" s="84">
        <v>43.991621000000002</v>
      </c>
      <c r="S310" s="84">
        <v>77.225789000000006</v>
      </c>
      <c r="T310" s="6" t="s">
        <v>967</v>
      </c>
      <c r="U310" s="6" t="s">
        <v>968</v>
      </c>
      <c r="V310" s="6" t="s">
        <v>106</v>
      </c>
      <c r="W310" s="6" t="s">
        <v>1024</v>
      </c>
      <c r="X310" s="6">
        <v>10000</v>
      </c>
      <c r="Y310" s="6">
        <v>1919</v>
      </c>
      <c r="Z310" s="6">
        <v>5</v>
      </c>
      <c r="AA310" s="6">
        <v>1</v>
      </c>
      <c r="AB310" s="6">
        <v>1919</v>
      </c>
      <c r="AC310" s="6">
        <v>5</v>
      </c>
      <c r="AD310" s="6">
        <v>5</v>
      </c>
      <c r="AF310" s="6" t="s">
        <v>948</v>
      </c>
      <c r="AH310" s="6" t="s">
        <v>127</v>
      </c>
      <c r="AI310" s="6" t="s">
        <v>1071</v>
      </c>
      <c r="AJ310" s="6" t="s">
        <v>1072</v>
      </c>
      <c r="AK310" s="6" t="b">
        <v>1</v>
      </c>
      <c r="AL310" s="6" t="b">
        <v>0</v>
      </c>
      <c r="AO310" s="49" t="s">
        <v>4952</v>
      </c>
      <c r="AP310" s="73"/>
      <c r="AQ310" s="49" t="s">
        <v>4951</v>
      </c>
      <c r="AR310" s="76" t="s">
        <v>5011</v>
      </c>
      <c r="AS310" s="73" t="s">
        <v>5012</v>
      </c>
      <c r="AT310" s="73">
        <f t="shared" si="72"/>
        <v>1</v>
      </c>
      <c r="AU310" s="112" t="s">
        <v>5383</v>
      </c>
      <c r="AV310" s="44" t="s">
        <v>5380</v>
      </c>
      <c r="AW310" t="s">
        <v>5014</v>
      </c>
      <c r="AX310" s="73"/>
      <c r="AY31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0" s="49" t="s">
        <v>4903</v>
      </c>
      <c r="BA310" s="58" t="str">
        <f>Y310&amp;"-"&amp;IF(Z310&lt;10,"0"&amp;Z310,Z310)&amp;"-"&amp;IF(AA310&lt;10,"0"&amp;AA310,AA310)&amp;"/"&amp;IF(AD310&lt;10,"0"&amp;AD310,AD310)</f>
        <v>1919-05-01/05</v>
      </c>
      <c r="BB310" s="44" t="str">
        <f>Y310&amp;IF(Z310&lt;&gt;0,"-"&amp;Z310,"")&amp;IF(AA310&lt;&gt;0,"-"&amp;AA310,"")&amp;IF(AB310&lt;&gt;0,"/"&amp;AB310,"")&amp;IF(AC310&lt;&gt;0,"-"&amp;AC310,"")&amp;IF(AD310&lt;&gt;0,"-"&amp;AD310,"")</f>
        <v>1919-5-1/1919-5-5</v>
      </c>
      <c r="BC310" s="44"/>
      <c r="BD310" s="44"/>
      <c r="BE310" s="44"/>
      <c r="BF310" s="49" t="s">
        <v>4882</v>
      </c>
      <c r="BG310" t="s">
        <v>4893</v>
      </c>
      <c r="BH310" s="40" t="s">
        <v>5050</v>
      </c>
      <c r="BI310" t="s">
        <v>39</v>
      </c>
      <c r="BJ310" t="str">
        <f t="shared" si="88"/>
        <v>между выселком Илийским и Чингильдами</v>
      </c>
      <c r="BK310" t="str">
        <f>T310&amp;" N; "&amp;U310&amp;" E"</f>
        <v>43.991621 N; 77.225789 E</v>
      </c>
      <c r="BL310" t="s">
        <v>967</v>
      </c>
      <c r="BM310" s="85" t="s">
        <v>968</v>
      </c>
      <c r="BN310" t="s">
        <v>4895</v>
      </c>
      <c r="BO310">
        <f t="shared" si="89"/>
        <v>10000</v>
      </c>
      <c r="BP310" t="str">
        <f>IF(V310="original",H310,IF(V310="volunteer",C310,"Nekhaeva A.A."))</f>
        <v>Kim L.V.</v>
      </c>
      <c r="BQ310" t="str">
        <f>IF(V310="original",I310,IF(V310="volunteer",YEAR(A310)&amp;"-"&amp;IF(MONTH(A310)&lt;10,"0"&amp;MONTH(A310),MONTH(A310))&amp;"-"&amp;IF(DAY(A310)&lt;10,"0"&amp;DAY(A310),DAY(A310)),"__2025-05-15"))</f>
        <v>2025-04-29</v>
      </c>
      <c r="BR310"/>
      <c r="BS310"/>
      <c r="BT310" s="49" t="s">
        <v>4766</v>
      </c>
      <c r="BU310" t="s">
        <v>3631</v>
      </c>
      <c r="BV310" t="s">
        <v>3632</v>
      </c>
      <c r="BW310" t="s">
        <v>3633</v>
      </c>
      <c r="BX310" t="s">
        <v>3634</v>
      </c>
      <c r="BY310" s="44" t="s">
        <v>127</v>
      </c>
      <c r="BZ310" t="s">
        <v>1071</v>
      </c>
      <c r="CA310" t="s">
        <v>3946</v>
      </c>
      <c r="CB310" s="44" t="s">
        <v>3946</v>
      </c>
      <c r="CC310" t="s">
        <v>4797</v>
      </c>
      <c r="CD310" t="s">
        <v>3946</v>
      </c>
      <c r="CE310" t="s">
        <v>3947</v>
      </c>
      <c r="CF310" t="s">
        <v>3630</v>
      </c>
      <c r="CG310"/>
      <c r="CH310" t="str">
        <f>H310</f>
        <v>Спасский С.А., Шнитников В.Н.</v>
      </c>
      <c r="CI310">
        <f t="shared" si="70"/>
        <v>1937</v>
      </c>
      <c r="CJ310"/>
    </row>
    <row r="311" spans="1:88" s="6" customFormat="1" x14ac:dyDescent="0.45">
      <c r="A311" s="5">
        <v>45776.713472222233</v>
      </c>
      <c r="B311" s="6">
        <v>412819044</v>
      </c>
      <c r="C311" s="6" t="s">
        <v>4897</v>
      </c>
      <c r="D311" s="6">
        <v>1</v>
      </c>
      <c r="E311" s="4" t="s">
        <v>65</v>
      </c>
      <c r="G311" s="6">
        <v>2590</v>
      </c>
      <c r="H311" s="44" t="s">
        <v>951</v>
      </c>
      <c r="I311" s="6">
        <v>1937</v>
      </c>
      <c r="J311" s="6" t="s">
        <v>952</v>
      </c>
      <c r="K311" s="6" t="s">
        <v>953</v>
      </c>
      <c r="L311" s="6" t="s">
        <v>954</v>
      </c>
      <c r="M311" s="6" t="s">
        <v>267</v>
      </c>
      <c r="P311" s="6" t="s">
        <v>972</v>
      </c>
      <c r="Q311" t="str">
        <f t="shared" si="71"/>
        <v>Алма-Ата</v>
      </c>
      <c r="R311" s="84">
        <v>43.289437</v>
      </c>
      <c r="S311" s="84">
        <v>76.994337999999999</v>
      </c>
      <c r="T311" s="6" t="s">
        <v>765</v>
      </c>
      <c r="U311" s="6" t="s">
        <v>766</v>
      </c>
      <c r="V311" s="6" t="s">
        <v>106</v>
      </c>
      <c r="X311" s="6">
        <v>4000</v>
      </c>
      <c r="Y311" s="6">
        <v>1921</v>
      </c>
      <c r="Z311" s="6">
        <v>4</v>
      </c>
      <c r="AA311" s="6">
        <v>1</v>
      </c>
      <c r="AB311" s="6">
        <v>1921</v>
      </c>
      <c r="AC311" s="6">
        <v>4</v>
      </c>
      <c r="AD311" s="6">
        <v>5</v>
      </c>
      <c r="AF311" s="6" t="s">
        <v>948</v>
      </c>
      <c r="AH311" s="6" t="s">
        <v>127</v>
      </c>
      <c r="AI311" s="6" t="s">
        <v>1071</v>
      </c>
      <c r="AJ311" s="6" t="s">
        <v>1072</v>
      </c>
      <c r="AK311" s="6" t="b">
        <v>1</v>
      </c>
      <c r="AL311" s="6" t="b">
        <v>0</v>
      </c>
      <c r="AO311" s="49" t="s">
        <v>4952</v>
      </c>
      <c r="AP311" s="73"/>
      <c r="AQ311" s="49" t="s">
        <v>4951</v>
      </c>
      <c r="AR311" s="76" t="s">
        <v>5011</v>
      </c>
      <c r="AS311" s="73" t="s">
        <v>5012</v>
      </c>
      <c r="AT311" s="73">
        <f t="shared" si="72"/>
        <v>1</v>
      </c>
      <c r="AU311" s="112" t="s">
        <v>5384</v>
      </c>
      <c r="AV311" s="44" t="s">
        <v>5380</v>
      </c>
      <c r="AW311" t="s">
        <v>5014</v>
      </c>
      <c r="AX311" s="73"/>
      <c r="AY31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1" s="49" t="s">
        <v>4903</v>
      </c>
      <c r="BA311" s="58" t="str">
        <f>Y311&amp;"-"&amp;IF(Z311&lt;10,"0"&amp;Z311,Z311)&amp;"-"&amp;IF(AA311&lt;10,"0"&amp;AA311,AA311)&amp;"/"&amp;IF(AD311&lt;10,"0"&amp;AD311,AD311)</f>
        <v>1921-04-01/05</v>
      </c>
      <c r="BB311" s="44" t="str">
        <f>Y311&amp;IF(Z311&lt;&gt;0,"-"&amp;Z311,"")&amp;IF(AA311&lt;&gt;0,"-"&amp;AA311,"")&amp;IF(AB311&lt;&gt;0,"/"&amp;AB311,"")&amp;IF(AC311&lt;&gt;0,"-"&amp;AC311,"")&amp;IF(AD311&lt;&gt;0,"-"&amp;AD311,"")</f>
        <v>1921-4-1/1921-4-5</v>
      </c>
      <c r="BC311" s="44"/>
      <c r="BD311" s="44"/>
      <c r="BE311" s="44"/>
      <c r="BF311" s="49" t="s">
        <v>4882</v>
      </c>
      <c r="BG311" t="s">
        <v>4893</v>
      </c>
      <c r="BH311" s="40" t="s">
        <v>5050</v>
      </c>
      <c r="BI311" t="s">
        <v>39</v>
      </c>
      <c r="BJ311" t="str">
        <f t="shared" si="88"/>
        <v>Алма-Ата</v>
      </c>
      <c r="BK311" t="str">
        <f>T311&amp;" N; "&amp;U311&amp;" E"</f>
        <v>43.289437 N; 76.994338 E</v>
      </c>
      <c r="BL311" t="s">
        <v>765</v>
      </c>
      <c r="BM311" s="85" t="s">
        <v>766</v>
      </c>
      <c r="BN311" t="s">
        <v>4895</v>
      </c>
      <c r="BO311">
        <f t="shared" si="89"/>
        <v>4000</v>
      </c>
      <c r="BP311" t="str">
        <f>IF(V311="original",H311,IF(V311="volunteer",C311,"Nekhaeva A.A."))</f>
        <v>Kim L.V.</v>
      </c>
      <c r="BQ311" t="str">
        <f>IF(V311="original",I311,IF(V311="volunteer",YEAR(A311)&amp;"-"&amp;IF(MONTH(A311)&lt;10,"0"&amp;MONTH(A311),MONTH(A311))&amp;"-"&amp;IF(DAY(A311)&lt;10,"0"&amp;DAY(A311),DAY(A311)),"__2025-05-15"))</f>
        <v>2025-04-29</v>
      </c>
      <c r="BR311"/>
      <c r="BS311"/>
      <c r="BT311" s="49" t="s">
        <v>4766</v>
      </c>
      <c r="BU311" t="s">
        <v>3631</v>
      </c>
      <c r="BV311" t="s">
        <v>3632</v>
      </c>
      <c r="BW311" t="s">
        <v>3633</v>
      </c>
      <c r="BX311" t="s">
        <v>3634</v>
      </c>
      <c r="BY311" s="44" t="s">
        <v>127</v>
      </c>
      <c r="BZ311" t="s">
        <v>1071</v>
      </c>
      <c r="CA311" t="s">
        <v>3946</v>
      </c>
      <c r="CB311" s="44" t="s">
        <v>3946</v>
      </c>
      <c r="CC311" t="s">
        <v>4797</v>
      </c>
      <c r="CD311" t="s">
        <v>3946</v>
      </c>
      <c r="CE311" t="s">
        <v>3947</v>
      </c>
      <c r="CF311" t="s">
        <v>3630</v>
      </c>
      <c r="CG311"/>
      <c r="CH311" t="str">
        <f>H311</f>
        <v>Спасский С.А., Шнитников В.Н.</v>
      </c>
      <c r="CI311">
        <f t="shared" si="70"/>
        <v>1937</v>
      </c>
      <c r="CJ311"/>
    </row>
    <row r="312" spans="1:88" s="6" customFormat="1" x14ac:dyDescent="0.45">
      <c r="A312" s="5">
        <v>45776.712314814809</v>
      </c>
      <c r="B312" s="6">
        <v>412819044</v>
      </c>
      <c r="C312" s="6" t="s">
        <v>4897</v>
      </c>
      <c r="D312" s="6">
        <v>1</v>
      </c>
      <c r="E312" s="4" t="s">
        <v>51</v>
      </c>
      <c r="G312" s="6">
        <v>2590</v>
      </c>
      <c r="H312" s="44" t="s">
        <v>951</v>
      </c>
      <c r="I312" s="6">
        <v>1937</v>
      </c>
      <c r="J312" s="6" t="s">
        <v>952</v>
      </c>
      <c r="K312" s="6" t="s">
        <v>953</v>
      </c>
      <c r="L312" s="6" t="s">
        <v>954</v>
      </c>
      <c r="M312" s="6" t="s">
        <v>267</v>
      </c>
      <c r="P312" s="6" t="s">
        <v>1073</v>
      </c>
      <c r="Q312" t="str">
        <f t="shared" si="71"/>
        <v>берег Алматинки</v>
      </c>
      <c r="R312" s="84">
        <v>43.205584000000002</v>
      </c>
      <c r="S312" s="84">
        <v>76.979079999999996</v>
      </c>
      <c r="T312" s="6" t="s">
        <v>981</v>
      </c>
      <c r="U312" s="6" t="s">
        <v>982</v>
      </c>
      <c r="V312" s="6" t="s">
        <v>106</v>
      </c>
      <c r="X312" s="6">
        <v>5000</v>
      </c>
      <c r="Y312" s="6">
        <v>1937</v>
      </c>
      <c r="Z312" s="6">
        <v>8</v>
      </c>
      <c r="AA312" s="6">
        <v>9</v>
      </c>
      <c r="AF312" s="6" t="s">
        <v>948</v>
      </c>
      <c r="AG312" s="67" t="s">
        <v>949</v>
      </c>
      <c r="AI312" s="6" t="s">
        <v>1074</v>
      </c>
      <c r="AJ312" s="6" t="s">
        <v>1075</v>
      </c>
      <c r="AK312" s="6" t="b">
        <v>1</v>
      </c>
      <c r="AL312" s="6" t="b">
        <v>0</v>
      </c>
      <c r="AO312" s="49" t="s">
        <v>4952</v>
      </c>
      <c r="AP312" s="73"/>
      <c r="AQ312" s="49" t="s">
        <v>4951</v>
      </c>
      <c r="AR312" s="76" t="s">
        <v>5011</v>
      </c>
      <c r="AS312" s="73" t="s">
        <v>5012</v>
      </c>
      <c r="AT312" s="73">
        <f t="shared" si="72"/>
        <v>1</v>
      </c>
      <c r="AU312" s="112" t="s">
        <v>5383</v>
      </c>
      <c r="AV312" s="44" t="s">
        <v>5380</v>
      </c>
      <c r="AW312" t="s">
        <v>5014</v>
      </c>
      <c r="AX312" s="73"/>
      <c r="AY31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2" s="49" t="s">
        <v>4903</v>
      </c>
      <c r="BA312" s="58" t="str">
        <f>Y312&amp;"-"&amp;IF(Z312&lt;10,"0"&amp;Z312,Z312)&amp;"-"&amp;IF(AA312&lt;10,"0"&amp;AA312,AA312)</f>
        <v>1937-08-09</v>
      </c>
      <c r="BB312" s="44" t="str">
        <f>Y312&amp;IF(Z312&lt;&gt;0,"-"&amp;Z312,"")&amp;IF(AA312&lt;&gt;0,"-"&amp;AA312,"")&amp;IF(AB312&lt;&gt;0,"/"&amp;AB312,"")&amp;IF(AC312&lt;&gt;0,"-"&amp;AC312,"")&amp;IF(AD312&lt;&gt;0,"-"&amp;AD312,"")</f>
        <v>1937-8-9</v>
      </c>
      <c r="BC312" s="44"/>
      <c r="BD312" s="44"/>
      <c r="BE312" s="44" t="s">
        <v>4943</v>
      </c>
      <c r="BF312" s="49" t="s">
        <v>4882</v>
      </c>
      <c r="BG312" t="s">
        <v>4893</v>
      </c>
      <c r="BH312" s="40" t="s">
        <v>5050</v>
      </c>
      <c r="BI312" t="s">
        <v>39</v>
      </c>
      <c r="BJ312" t="str">
        <f t="shared" si="88"/>
        <v>берег Алматинки</v>
      </c>
      <c r="BK312" t="str">
        <f>T312&amp;" N; "&amp;U312&amp;" E"</f>
        <v>43.205584 N; 76.97908 E</v>
      </c>
      <c r="BL312" t="s">
        <v>981</v>
      </c>
      <c r="BM312" s="85" t="s">
        <v>982</v>
      </c>
      <c r="BN312" t="s">
        <v>4895</v>
      </c>
      <c r="BO312">
        <f t="shared" si="89"/>
        <v>5000</v>
      </c>
      <c r="BP312" t="str">
        <f>IF(V312="original",H312,IF(V312="volunteer",C312,"Nekhaeva A.A."))</f>
        <v>Kim L.V.</v>
      </c>
      <c r="BQ312" t="str">
        <f>IF(V312="original",I312,IF(V312="volunteer",YEAR(A312)&amp;"-"&amp;IF(MONTH(A312)&lt;10,"0"&amp;MONTH(A312),MONTH(A312))&amp;"-"&amp;IF(DAY(A312)&lt;10,"0"&amp;DAY(A312),DAY(A312)),"__2025-05-15"))</f>
        <v>2025-04-29</v>
      </c>
      <c r="BR312"/>
      <c r="BS312"/>
      <c r="BT312" s="49" t="s">
        <v>4766</v>
      </c>
      <c r="BU312" t="s">
        <v>3631</v>
      </c>
      <c r="BV312" t="s">
        <v>3632</v>
      </c>
      <c r="BW312" t="s">
        <v>3633</v>
      </c>
      <c r="BX312" t="s">
        <v>3634</v>
      </c>
      <c r="BY312" s="44" t="s">
        <v>127</v>
      </c>
      <c r="BZ312" t="s">
        <v>1046</v>
      </c>
      <c r="CA312" t="s">
        <v>3951</v>
      </c>
      <c r="CB312" s="44" t="s">
        <v>3951</v>
      </c>
      <c r="CC312" t="s">
        <v>4839</v>
      </c>
      <c r="CD312" t="s">
        <v>3949</v>
      </c>
      <c r="CE312" t="s">
        <v>3950</v>
      </c>
      <c r="CF312" t="s">
        <v>3630</v>
      </c>
      <c r="CG312"/>
      <c r="CH312" t="str">
        <f>H312</f>
        <v>Спасский С.А., Шнитников В.Н.</v>
      </c>
      <c r="CI312">
        <f t="shared" si="70"/>
        <v>1937</v>
      </c>
      <c r="CJ312"/>
    </row>
    <row r="313" spans="1:88" s="6" customFormat="1" x14ac:dyDescent="0.45">
      <c r="A313" s="5">
        <v>45776.711192129631</v>
      </c>
      <c r="B313" s="6">
        <v>412819044</v>
      </c>
      <c r="C313" s="6" t="s">
        <v>4897</v>
      </c>
      <c r="D313" s="6">
        <v>2</v>
      </c>
      <c r="E313" s="4" t="s">
        <v>86</v>
      </c>
      <c r="G313" s="6">
        <v>2590</v>
      </c>
      <c r="H313" s="44" t="s">
        <v>951</v>
      </c>
      <c r="I313" s="6">
        <v>1937</v>
      </c>
      <c r="J313" s="6" t="s">
        <v>952</v>
      </c>
      <c r="K313" s="6" t="s">
        <v>953</v>
      </c>
      <c r="L313" s="6" t="s">
        <v>954</v>
      </c>
      <c r="M313" s="6" t="s">
        <v>267</v>
      </c>
      <c r="P313" s="6" t="s">
        <v>1076</v>
      </c>
      <c r="Q313" t="str">
        <f t="shared" si="71"/>
        <v>Джаркентск. у.</v>
      </c>
      <c r="R313" s="84">
        <v>43.698186</v>
      </c>
      <c r="S313" s="84">
        <v>79.867818999999997</v>
      </c>
      <c r="T313" s="6" t="s">
        <v>1077</v>
      </c>
      <c r="U313" s="6" t="s">
        <v>1078</v>
      </c>
      <c r="V313" s="6" t="s">
        <v>106</v>
      </c>
      <c r="X313" s="6">
        <v>50000</v>
      </c>
      <c r="Y313" s="6">
        <v>1912</v>
      </c>
      <c r="Z313" s="6">
        <v>7</v>
      </c>
      <c r="AF313" s="6" t="s">
        <v>948</v>
      </c>
      <c r="AI313" s="6" t="s">
        <v>1074</v>
      </c>
      <c r="AJ313" s="6" t="s">
        <v>1075</v>
      </c>
      <c r="AK313" s="6" t="b">
        <v>1</v>
      </c>
      <c r="AL313" s="6" t="b">
        <v>0</v>
      </c>
      <c r="AO313" s="49" t="s">
        <v>4952</v>
      </c>
      <c r="AP313" s="73"/>
      <c r="AQ313" s="49" t="s">
        <v>4951</v>
      </c>
      <c r="AR313" s="76" t="s">
        <v>5011</v>
      </c>
      <c r="AS313" s="73" t="s">
        <v>5012</v>
      </c>
      <c r="AT313" s="73">
        <f t="shared" si="72"/>
        <v>2</v>
      </c>
      <c r="AU313" s="112" t="s">
        <v>5383</v>
      </c>
      <c r="AV313" s="44" t="s">
        <v>5380</v>
      </c>
      <c r="AW313" t="s">
        <v>5014</v>
      </c>
      <c r="AX313" s="73"/>
      <c r="AY31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3" s="49" t="s">
        <v>4903</v>
      </c>
      <c r="BA313" s="44" t="str">
        <f>Y313&amp;"-"&amp;IF(Z313&lt;10,"0"&amp;Z313,Z313)</f>
        <v>1912-07</v>
      </c>
      <c r="BB313" s="44" t="str">
        <f>Y313&amp;IF(Z313&lt;&gt;0,"-"&amp;Z313,"")&amp;IF(AA313&lt;&gt;0,"-"&amp;AA313,"")&amp;IF(AB313&lt;&gt;0,"/"&amp;AB313,"")&amp;IF(AC313&lt;&gt;0,"-"&amp;AC313,"")&amp;IF(AD313&lt;&gt;0,"-"&amp;AD313,"")</f>
        <v>1912-7</v>
      </c>
      <c r="BC313" s="44"/>
      <c r="BD313" s="44"/>
      <c r="BE313" s="44"/>
      <c r="BF313" s="49" t="s">
        <v>4882</v>
      </c>
      <c r="BG313" t="s">
        <v>4893</v>
      </c>
      <c r="BH313" s="40" t="s">
        <v>5050</v>
      </c>
      <c r="BI313" t="s">
        <v>39</v>
      </c>
      <c r="BJ313" t="str">
        <f t="shared" si="88"/>
        <v>Джаркентск. у.</v>
      </c>
      <c r="BK313" t="str">
        <f>T313&amp;" N; "&amp;U313&amp;" E"</f>
        <v>43.698186 N; 79.867819 E</v>
      </c>
      <c r="BL313" t="s">
        <v>1077</v>
      </c>
      <c r="BM313" s="85" t="s">
        <v>1078</v>
      </c>
      <c r="BN313" t="s">
        <v>4895</v>
      </c>
      <c r="BO313">
        <f t="shared" si="89"/>
        <v>50000</v>
      </c>
      <c r="BP313" t="str">
        <f>IF(V313="original",H313,IF(V313="volunteer",C313,"Nekhaeva A.A."))</f>
        <v>Kim L.V.</v>
      </c>
      <c r="BQ313" t="str">
        <f>IF(V313="original",I313,IF(V313="volunteer",YEAR(A313)&amp;"-"&amp;IF(MONTH(A313)&lt;10,"0"&amp;MONTH(A313),MONTH(A313))&amp;"-"&amp;IF(DAY(A313)&lt;10,"0"&amp;DAY(A313),DAY(A313)),"__2025-05-15"))</f>
        <v>2025-04-29</v>
      </c>
      <c r="BR313"/>
      <c r="BS313"/>
      <c r="BT313" s="49" t="s">
        <v>4766</v>
      </c>
      <c r="BU313" t="s">
        <v>3631</v>
      </c>
      <c r="BV313" t="s">
        <v>3632</v>
      </c>
      <c r="BW313" t="s">
        <v>3633</v>
      </c>
      <c r="BX313" t="s">
        <v>3634</v>
      </c>
      <c r="BY313" s="44" t="s">
        <v>127</v>
      </c>
      <c r="BZ313" t="s">
        <v>1046</v>
      </c>
      <c r="CA313" t="s">
        <v>3951</v>
      </c>
      <c r="CB313" s="44" t="s">
        <v>3951</v>
      </c>
      <c r="CC313" t="s">
        <v>4839</v>
      </c>
      <c r="CD313" t="s">
        <v>3949</v>
      </c>
      <c r="CE313" t="s">
        <v>3950</v>
      </c>
      <c r="CF313" t="s">
        <v>3630</v>
      </c>
      <c r="CG313"/>
      <c r="CH313" t="str">
        <f>H313</f>
        <v>Спасский С.А., Шнитников В.Н.</v>
      </c>
      <c r="CI313">
        <f t="shared" si="70"/>
        <v>1937</v>
      </c>
      <c r="CJ313"/>
    </row>
    <row r="314" spans="1:88" s="6" customFormat="1" x14ac:dyDescent="0.45">
      <c r="A314" s="5">
        <v>45776.706770833327</v>
      </c>
      <c r="B314" s="6">
        <v>412819044</v>
      </c>
      <c r="C314" s="6" t="s">
        <v>4897</v>
      </c>
      <c r="D314" s="6">
        <v>1</v>
      </c>
      <c r="E314" s="4" t="s">
        <v>51</v>
      </c>
      <c r="G314" s="6">
        <v>2590</v>
      </c>
      <c r="H314" s="44" t="s">
        <v>951</v>
      </c>
      <c r="I314" s="6">
        <v>1937</v>
      </c>
      <c r="J314" s="6" t="s">
        <v>952</v>
      </c>
      <c r="K314" s="6" t="s">
        <v>953</v>
      </c>
      <c r="L314" s="6" t="s">
        <v>954</v>
      </c>
      <c r="M314" s="6" t="s">
        <v>267</v>
      </c>
      <c r="Q314" t="str">
        <f t="shared" si="71"/>
        <v/>
      </c>
      <c r="R314" s="84"/>
      <c r="S314" s="84"/>
      <c r="V314" s="6" t="s">
        <v>119</v>
      </c>
      <c r="Y314" s="6">
        <v>1920</v>
      </c>
      <c r="Z314" s="6">
        <v>6</v>
      </c>
      <c r="AF314" s="6" t="s">
        <v>948</v>
      </c>
      <c r="AI314" s="6" t="s">
        <v>1074</v>
      </c>
      <c r="AJ314" s="6" t="s">
        <v>1075</v>
      </c>
      <c r="AK314" s="6" t="b">
        <v>1</v>
      </c>
      <c r="AL314" s="6" t="b">
        <v>0</v>
      </c>
      <c r="AO314" s="49" t="s">
        <v>4952</v>
      </c>
      <c r="AP314" s="73"/>
      <c r="AQ314" s="49" t="s">
        <v>4951</v>
      </c>
      <c r="AR314" s="76" t="s">
        <v>5011</v>
      </c>
      <c r="AS314" s="73" t="s">
        <v>5012</v>
      </c>
      <c r="AT314" s="73">
        <f t="shared" si="72"/>
        <v>1</v>
      </c>
      <c r="AU314" s="112" t="s">
        <v>5383</v>
      </c>
      <c r="AV314" s="44" t="s">
        <v>5380</v>
      </c>
      <c r="AW314" t="s">
        <v>5014</v>
      </c>
      <c r="AX314" s="73"/>
      <c r="AY314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4" s="49" t="s">
        <v>4903</v>
      </c>
      <c r="BA314" s="44" t="str">
        <f>Y314&amp;"-"&amp;IF(Z314&lt;10,"0"&amp;Z314,Z314)</f>
        <v>1920-06</v>
      </c>
      <c r="BB314" s="44" t="str">
        <f>Y314&amp;IF(Z314&lt;&gt;0,"-"&amp;Z314,"")&amp;IF(AA314&lt;&gt;0,"-"&amp;AA314,"")&amp;IF(AB314&lt;&gt;0,"/"&amp;AB314,"")&amp;IF(AC314&lt;&gt;0,"-"&amp;AC314,"")&amp;IF(AD314&lt;&gt;0,"-"&amp;AD314,"")</f>
        <v>1920-6</v>
      </c>
      <c r="BC314" s="44"/>
      <c r="BD314" s="44"/>
      <c r="BE314" s="44"/>
      <c r="BF314" s="49" t="s">
        <v>4882</v>
      </c>
      <c r="BG314" t="s">
        <v>4893</v>
      </c>
      <c r="BH314" s="40" t="s">
        <v>5050</v>
      </c>
      <c r="BI314" t="s">
        <v>39</v>
      </c>
      <c r="BJ314"/>
      <c r="BK314"/>
      <c r="BL314"/>
      <c r="BM314" s="85"/>
      <c r="BN314"/>
      <c r="BO314"/>
      <c r="BP314"/>
      <c r="BQ314"/>
      <c r="BR314"/>
      <c r="BS314"/>
      <c r="BT314" s="49" t="s">
        <v>4766</v>
      </c>
      <c r="BU314" t="s">
        <v>3631</v>
      </c>
      <c r="BV314" t="s">
        <v>3632</v>
      </c>
      <c r="BW314" t="s">
        <v>3633</v>
      </c>
      <c r="BX314" t="s">
        <v>3634</v>
      </c>
      <c r="BY314" s="44" t="s">
        <v>127</v>
      </c>
      <c r="BZ314" t="s">
        <v>1046</v>
      </c>
      <c r="CA314" t="s">
        <v>3951</v>
      </c>
      <c r="CB314" s="44" t="s">
        <v>3951</v>
      </c>
      <c r="CC314" t="s">
        <v>4839</v>
      </c>
      <c r="CD314" t="s">
        <v>3949</v>
      </c>
      <c r="CE314" t="s">
        <v>3950</v>
      </c>
      <c r="CF314" t="s">
        <v>3630</v>
      </c>
      <c r="CG314"/>
      <c r="CH314" t="str">
        <f>H314</f>
        <v>Спасский С.А., Шнитников В.Н.</v>
      </c>
      <c r="CI314">
        <f t="shared" si="70"/>
        <v>1937</v>
      </c>
      <c r="CJ314"/>
    </row>
    <row r="315" spans="1:88" s="6" customFormat="1" x14ac:dyDescent="0.45">
      <c r="A315" s="5">
        <v>45776.706226851849</v>
      </c>
      <c r="B315" s="6">
        <v>412819044</v>
      </c>
      <c r="C315" s="6" t="s">
        <v>4897</v>
      </c>
      <c r="D315" s="6">
        <v>2</v>
      </c>
      <c r="E315" s="4" t="s">
        <v>86</v>
      </c>
      <c r="G315" s="6">
        <v>2590</v>
      </c>
      <c r="H315" s="44" t="s">
        <v>951</v>
      </c>
      <c r="I315" s="6">
        <v>1937</v>
      </c>
      <c r="J315" s="6" t="s">
        <v>952</v>
      </c>
      <c r="K315" s="6" t="s">
        <v>953</v>
      </c>
      <c r="L315" s="6" t="s">
        <v>954</v>
      </c>
      <c r="M315" s="6" t="s">
        <v>267</v>
      </c>
      <c r="Q315" t="str">
        <f t="shared" si="71"/>
        <v/>
      </c>
      <c r="R315" s="84"/>
      <c r="S315" s="84"/>
      <c r="V315" s="6" t="s">
        <v>119</v>
      </c>
      <c r="X315" s="6">
        <v>50000</v>
      </c>
      <c r="Y315" s="6">
        <v>1937</v>
      </c>
      <c r="AF315" s="6" t="s">
        <v>948</v>
      </c>
      <c r="AG315" s="62" t="s">
        <v>997</v>
      </c>
      <c r="AI315" s="6" t="s">
        <v>1074</v>
      </c>
      <c r="AJ315" s="6" t="s">
        <v>1079</v>
      </c>
      <c r="AK315" s="6" t="b">
        <v>1</v>
      </c>
      <c r="AL315" s="6" t="b">
        <v>0</v>
      </c>
      <c r="AO315" s="49" t="s">
        <v>4952</v>
      </c>
      <c r="AP315" s="73"/>
      <c r="AQ315" s="49" t="s">
        <v>4951</v>
      </c>
      <c r="AR315" s="76" t="s">
        <v>5011</v>
      </c>
      <c r="AS315" s="73" t="s">
        <v>5012</v>
      </c>
      <c r="AT315" s="73">
        <f t="shared" si="72"/>
        <v>2</v>
      </c>
      <c r="AU315" s="112" t="s">
        <v>5383</v>
      </c>
      <c r="AV315" s="44" t="s">
        <v>5380</v>
      </c>
      <c r="AW315" t="s">
        <v>5014</v>
      </c>
      <c r="AX315" s="73"/>
      <c r="AY315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5" s="49" t="s">
        <v>4903</v>
      </c>
      <c r="BA315" s="44">
        <f>Y315</f>
        <v>1937</v>
      </c>
      <c r="BB315" s="44" t="str">
        <f>Y315&amp;IF(Z315&lt;&gt;0,"-"&amp;Z315,"")&amp;IF(AA315&lt;&gt;0,"-"&amp;AA315,"")&amp;IF(AB315&lt;&gt;0,"/"&amp;AB315,"")&amp;IF(AC315&lt;&gt;0,"-"&amp;AC315,"")&amp;IF(AD315&lt;&gt;0,"-"&amp;AD315,"")</f>
        <v>1937</v>
      </c>
      <c r="BC315" s="44"/>
      <c r="BD315" s="44"/>
      <c r="BE315" s="44"/>
      <c r="BF315" s="49" t="s">
        <v>4882</v>
      </c>
      <c r="BG315" t="s">
        <v>4893</v>
      </c>
      <c r="BH315" s="40" t="s">
        <v>5050</v>
      </c>
      <c r="BI315" t="s">
        <v>39</v>
      </c>
      <c r="BJ315"/>
      <c r="BK315"/>
      <c r="BL315"/>
      <c r="BM315" s="85"/>
      <c r="BN315"/>
      <c r="BO315">
        <f t="shared" ref="BO315:BO346" si="95">X315</f>
        <v>50000</v>
      </c>
      <c r="BP315" t="str">
        <f>IF(V315="original",H315,IF(V315="volunteer",C315,"Nekhaeva A.A."))</f>
        <v>Nekhaeva A.A.</v>
      </c>
      <c r="BQ315" t="str">
        <f>IF(V315="original",I315,IF(V315="volunteer",YEAR(A315)&amp;"-"&amp;IF(MONTH(A315)&lt;10,"0"&amp;MONTH(A315),MONTH(A315))&amp;"-"&amp;IF(DAY(A315)&lt;10,"0"&amp;DAY(A315),DAY(A315)),"__2025-05-15"))</f>
        <v>__2025-05-15</v>
      </c>
      <c r="BR315"/>
      <c r="BS315"/>
      <c r="BT315" s="49" t="s">
        <v>4766</v>
      </c>
      <c r="BU315" t="s">
        <v>3631</v>
      </c>
      <c r="BV315" t="s">
        <v>3632</v>
      </c>
      <c r="BW315" t="s">
        <v>3633</v>
      </c>
      <c r="BX315" t="s">
        <v>3634</v>
      </c>
      <c r="BY315" s="44" t="s">
        <v>127</v>
      </c>
      <c r="BZ315" t="s">
        <v>1046</v>
      </c>
      <c r="CA315" t="s">
        <v>3955</v>
      </c>
      <c r="CB315" s="44" t="s">
        <v>3955</v>
      </c>
      <c r="CC315" t="s">
        <v>4831</v>
      </c>
      <c r="CD315" t="s">
        <v>3953</v>
      </c>
      <c r="CE315" t="s">
        <v>3954</v>
      </c>
      <c r="CF315" t="s">
        <v>3630</v>
      </c>
      <c r="CG315"/>
      <c r="CH315" t="str">
        <f>H315</f>
        <v>Спасский С.А., Шнитников В.Н.</v>
      </c>
      <c r="CI315">
        <f t="shared" si="70"/>
        <v>1937</v>
      </c>
      <c r="CJ315"/>
    </row>
    <row r="316" spans="1:88" s="6" customFormat="1" x14ac:dyDescent="0.45">
      <c r="A316" s="5">
        <v>45776.70548611111</v>
      </c>
      <c r="B316" s="6">
        <v>412819044</v>
      </c>
      <c r="C316" s="6" t="s">
        <v>4897</v>
      </c>
      <c r="D316" s="6">
        <v>1</v>
      </c>
      <c r="E316" s="4" t="s">
        <v>51</v>
      </c>
      <c r="G316" s="6">
        <v>2590</v>
      </c>
      <c r="H316" s="44" t="s">
        <v>951</v>
      </c>
      <c r="I316" s="6">
        <v>1937</v>
      </c>
      <c r="J316" s="6" t="s">
        <v>952</v>
      </c>
      <c r="K316" s="6" t="s">
        <v>953</v>
      </c>
      <c r="L316" s="6" t="s">
        <v>954</v>
      </c>
      <c r="M316" s="6" t="s">
        <v>267</v>
      </c>
      <c r="P316" s="6" t="s">
        <v>1018</v>
      </c>
      <c r="Q316" t="str">
        <f t="shared" si="71"/>
        <v>Копальский у.</v>
      </c>
      <c r="R316" s="84">
        <v>45.718308999999998</v>
      </c>
      <c r="S316" s="84">
        <v>77.246391000000003</v>
      </c>
      <c r="T316" s="6" t="s">
        <v>1019</v>
      </c>
      <c r="U316" s="6" t="s">
        <v>1020</v>
      </c>
      <c r="V316" s="6" t="s">
        <v>106</v>
      </c>
      <c r="X316" s="6">
        <v>50000</v>
      </c>
      <c r="Y316" s="6">
        <v>1937</v>
      </c>
      <c r="AF316" s="6" t="s">
        <v>948</v>
      </c>
      <c r="AG316" s="62" t="s">
        <v>997</v>
      </c>
      <c r="AI316" s="6" t="s">
        <v>1080</v>
      </c>
      <c r="AJ316" s="6" t="s">
        <v>1081</v>
      </c>
      <c r="AK316" s="6" t="b">
        <v>1</v>
      </c>
      <c r="AL316" s="6" t="b">
        <v>0</v>
      </c>
      <c r="AO316" s="49" t="s">
        <v>4952</v>
      </c>
      <c r="AP316" s="73"/>
      <c r="AQ316" s="49" t="s">
        <v>4951</v>
      </c>
      <c r="AR316" s="76" t="s">
        <v>5011</v>
      </c>
      <c r="AS316" s="73" t="s">
        <v>5012</v>
      </c>
      <c r="AT316" s="73">
        <f t="shared" si="72"/>
        <v>1</v>
      </c>
      <c r="AU316" s="112" t="s">
        <v>5383</v>
      </c>
      <c r="AV316" s="44" t="s">
        <v>5380</v>
      </c>
      <c r="AW316" t="s">
        <v>5014</v>
      </c>
      <c r="AX316" s="73"/>
      <c r="AY316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6" s="49" t="s">
        <v>4903</v>
      </c>
      <c r="BA316" s="44">
        <f>Y316</f>
        <v>1937</v>
      </c>
      <c r="BB316" s="44" t="str">
        <f>Y316&amp;IF(Z316&lt;&gt;0,"-"&amp;Z316,"")&amp;IF(AA316&lt;&gt;0,"-"&amp;AA316,"")&amp;IF(AB316&lt;&gt;0,"/"&amp;AB316,"")&amp;IF(AC316&lt;&gt;0,"-"&amp;AC316,"")&amp;IF(AD316&lt;&gt;0,"-"&amp;AD316,"")</f>
        <v>1937</v>
      </c>
      <c r="BC316" s="44"/>
      <c r="BD316" s="44"/>
      <c r="BE316" s="44"/>
      <c r="BF316" s="49" t="s">
        <v>4882</v>
      </c>
      <c r="BG316" t="s">
        <v>4893</v>
      </c>
      <c r="BH316" s="40" t="s">
        <v>5050</v>
      </c>
      <c r="BI316" t="s">
        <v>39</v>
      </c>
      <c r="BJ316" t="str">
        <f t="shared" ref="BJ316:BJ318" si="96">P316</f>
        <v>Копальский у.</v>
      </c>
      <c r="BK316" t="str">
        <f>T316&amp;" N; "&amp;U316&amp;" E"</f>
        <v>45.718309 N; 77.246391 E</v>
      </c>
      <c r="BL316" t="s">
        <v>1019</v>
      </c>
      <c r="BM316" s="85" t="s">
        <v>1020</v>
      </c>
      <c r="BN316" t="s">
        <v>4895</v>
      </c>
      <c r="BO316">
        <f t="shared" si="95"/>
        <v>50000</v>
      </c>
      <c r="BP316" t="str">
        <f>IF(V316="original",H316,IF(V316="volunteer",C316,"Nekhaeva A.A."))</f>
        <v>Kim L.V.</v>
      </c>
      <c r="BQ316" t="str">
        <f>IF(V316="original",I316,IF(V316="volunteer",YEAR(A316)&amp;"-"&amp;IF(MONTH(A316)&lt;10,"0"&amp;MONTH(A316),MONTH(A316))&amp;"-"&amp;IF(DAY(A316)&lt;10,"0"&amp;DAY(A316),DAY(A316)),"__2025-05-15"))</f>
        <v>2025-04-29</v>
      </c>
      <c r="BR316"/>
      <c r="BS316"/>
      <c r="BT316" s="49" t="s">
        <v>4766</v>
      </c>
      <c r="BU316" t="s">
        <v>3631</v>
      </c>
      <c r="BV316" t="s">
        <v>3632</v>
      </c>
      <c r="BW316" t="s">
        <v>3633</v>
      </c>
      <c r="BX316" t="s">
        <v>3634</v>
      </c>
      <c r="BY316" s="44" t="s">
        <v>127</v>
      </c>
      <c r="BZ316" t="s">
        <v>471</v>
      </c>
      <c r="CA316" t="s">
        <v>3958</v>
      </c>
      <c r="CB316" s="44" t="s">
        <v>3958</v>
      </c>
      <c r="CC316" t="s">
        <v>4801</v>
      </c>
      <c r="CD316" t="s">
        <v>3956</v>
      </c>
      <c r="CE316" t="s">
        <v>3957</v>
      </c>
      <c r="CF316" t="s">
        <v>3630</v>
      </c>
      <c r="CG316"/>
      <c r="CH316" t="str">
        <f>H316</f>
        <v>Спасский С.А., Шнитников В.Н.</v>
      </c>
      <c r="CI316">
        <f t="shared" si="70"/>
        <v>1937</v>
      </c>
      <c r="CJ316"/>
    </row>
    <row r="317" spans="1:88" s="6" customFormat="1" x14ac:dyDescent="0.45">
      <c r="A317" s="5">
        <v>45776.704768518517</v>
      </c>
      <c r="B317" s="6">
        <v>412819044</v>
      </c>
      <c r="C317" s="6" t="s">
        <v>4897</v>
      </c>
      <c r="D317" s="6">
        <v>1</v>
      </c>
      <c r="E317" s="4" t="s">
        <v>65</v>
      </c>
      <c r="G317" s="6">
        <v>2590</v>
      </c>
      <c r="H317" s="44" t="s">
        <v>951</v>
      </c>
      <c r="I317" s="6">
        <v>1937</v>
      </c>
      <c r="J317" s="6" t="s">
        <v>952</v>
      </c>
      <c r="K317" s="6" t="s">
        <v>953</v>
      </c>
      <c r="L317" s="6" t="s">
        <v>954</v>
      </c>
      <c r="M317" s="6" t="s">
        <v>267</v>
      </c>
      <c r="P317" s="6" t="s">
        <v>986</v>
      </c>
      <c r="Q317" t="str">
        <f t="shared" si="71"/>
        <v>дача Волковского</v>
      </c>
      <c r="R317" s="85" t="str">
        <f>T317</f>
        <v>43.104043</v>
      </c>
      <c r="S317" s="85" t="str">
        <f>U317</f>
        <v>76.920158</v>
      </c>
      <c r="T317" s="6" t="s">
        <v>3576</v>
      </c>
      <c r="U317" s="6" t="s">
        <v>3577</v>
      </c>
      <c r="V317" s="6" t="s">
        <v>106</v>
      </c>
      <c r="W317" s="6" t="s">
        <v>3578</v>
      </c>
      <c r="X317" s="6">
        <v>4000</v>
      </c>
      <c r="Y317" s="6">
        <v>1919</v>
      </c>
      <c r="Z317" s="6">
        <v>6</v>
      </c>
      <c r="AA317" s="6">
        <v>26</v>
      </c>
      <c r="AB317" s="6">
        <v>1919</v>
      </c>
      <c r="AC317" s="6">
        <v>6</v>
      </c>
      <c r="AD317" s="6">
        <v>29</v>
      </c>
      <c r="AF317" s="6" t="s">
        <v>948</v>
      </c>
      <c r="AI317" s="6" t="s">
        <v>1080</v>
      </c>
      <c r="AJ317" s="6" t="s">
        <v>1081</v>
      </c>
      <c r="AK317" s="6" t="b">
        <v>1</v>
      </c>
      <c r="AL317" s="6" t="b">
        <v>0</v>
      </c>
      <c r="AO317" s="49" t="s">
        <v>4952</v>
      </c>
      <c r="AP317" s="73"/>
      <c r="AQ317" s="49" t="s">
        <v>4951</v>
      </c>
      <c r="AR317" s="76" t="s">
        <v>5011</v>
      </c>
      <c r="AS317" s="73" t="s">
        <v>5012</v>
      </c>
      <c r="AT317" s="73">
        <f t="shared" si="72"/>
        <v>1</v>
      </c>
      <c r="AU317" s="112" t="s">
        <v>5384</v>
      </c>
      <c r="AV317" s="44" t="s">
        <v>5380</v>
      </c>
      <c r="AW317" t="s">
        <v>5014</v>
      </c>
      <c r="AX317" s="73"/>
      <c r="AY317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7" s="49" t="s">
        <v>4903</v>
      </c>
      <c r="BA317" s="58" t="str">
        <f>Y317&amp;"-"&amp;IF(Z317&lt;10,"0"&amp;Z317,Z317)&amp;"-"&amp;IF(AA317&lt;10,"0"&amp;AA317,AA317)&amp;"/"&amp;IF(AD317&lt;10,"0"&amp;AD317,AD317)</f>
        <v>1919-06-26/29</v>
      </c>
      <c r="BB317" s="44" t="str">
        <f>Y317&amp;IF(Z317&lt;&gt;0,"-"&amp;Z317,"")&amp;IF(AA317&lt;&gt;0,"-"&amp;AA317,"")&amp;IF(AB317&lt;&gt;0,"/"&amp;AB317,"")&amp;IF(AC317&lt;&gt;0,"-"&amp;AC317,"")&amp;IF(AD317&lt;&gt;0,"-"&amp;AD317,"")</f>
        <v>1919-6-26/1919-6-29</v>
      </c>
      <c r="BC317" s="44"/>
      <c r="BD317" s="44"/>
      <c r="BE317" s="44"/>
      <c r="BF317" s="49" t="s">
        <v>4882</v>
      </c>
      <c r="BG317" t="s">
        <v>4893</v>
      </c>
      <c r="BH317" s="40" t="s">
        <v>5050</v>
      </c>
      <c r="BI317" t="s">
        <v>39</v>
      </c>
      <c r="BJ317" t="str">
        <f t="shared" si="96"/>
        <v>дача Волковского</v>
      </c>
      <c r="BK317" t="str">
        <f>T317&amp;" N; "&amp;U317&amp;" E"</f>
        <v>43.104043 N; 76.920158 E</v>
      </c>
      <c r="BL317" t="s">
        <v>3576</v>
      </c>
      <c r="BM317" s="85" t="s">
        <v>3577</v>
      </c>
      <c r="BN317" t="s">
        <v>4895</v>
      </c>
      <c r="BO317">
        <f t="shared" si="95"/>
        <v>4000</v>
      </c>
      <c r="BP317" t="str">
        <f>IF(V317="original",H317,IF(V317="volunteer",C317,"Nekhaeva A.A."))</f>
        <v>Kim L.V.</v>
      </c>
      <c r="BQ317" t="str">
        <f>IF(V317="original",I317,IF(V317="volunteer",YEAR(A317)&amp;"-"&amp;IF(MONTH(A317)&lt;10,"0"&amp;MONTH(A317),MONTH(A317))&amp;"-"&amp;IF(DAY(A317)&lt;10,"0"&amp;DAY(A317),DAY(A317)),"__2025-05-15"))</f>
        <v>2025-04-29</v>
      </c>
      <c r="BR317"/>
      <c r="BS317"/>
      <c r="BT317" s="49" t="s">
        <v>4766</v>
      </c>
      <c r="BU317" t="s">
        <v>3631</v>
      </c>
      <c r="BV317" t="s">
        <v>3632</v>
      </c>
      <c r="BW317" t="s">
        <v>3633</v>
      </c>
      <c r="BX317" t="s">
        <v>3634</v>
      </c>
      <c r="BY317" s="44" t="s">
        <v>127</v>
      </c>
      <c r="BZ317" t="s">
        <v>471</v>
      </c>
      <c r="CA317" t="s">
        <v>3958</v>
      </c>
      <c r="CB317" s="44" t="s">
        <v>3958</v>
      </c>
      <c r="CC317" t="s">
        <v>4801</v>
      </c>
      <c r="CD317" t="s">
        <v>3956</v>
      </c>
      <c r="CE317" t="s">
        <v>3957</v>
      </c>
      <c r="CF317" t="s">
        <v>3630</v>
      </c>
      <c r="CG317"/>
      <c r="CH317" t="str">
        <f>H317</f>
        <v>Спасский С.А., Шнитников В.Н.</v>
      </c>
      <c r="CI317">
        <f t="shared" si="70"/>
        <v>1937</v>
      </c>
      <c r="CJ317"/>
    </row>
    <row r="318" spans="1:88" s="6" customFormat="1" x14ac:dyDescent="0.45">
      <c r="A318" s="5">
        <v>45776.703993055547</v>
      </c>
      <c r="B318" s="6">
        <v>412819044</v>
      </c>
      <c r="C318" s="6" t="s">
        <v>4897</v>
      </c>
      <c r="D318" s="6">
        <v>1</v>
      </c>
      <c r="E318" s="4" t="s">
        <v>51</v>
      </c>
      <c r="G318" s="6">
        <v>2590</v>
      </c>
      <c r="H318" s="44" t="s">
        <v>951</v>
      </c>
      <c r="I318" s="6">
        <v>1937</v>
      </c>
      <c r="J318" s="6" t="s">
        <v>952</v>
      </c>
      <c r="K318" s="6" t="s">
        <v>953</v>
      </c>
      <c r="L318" s="6" t="s">
        <v>954</v>
      </c>
      <c r="M318" s="6" t="s">
        <v>267</v>
      </c>
      <c r="P318" s="6" t="s">
        <v>972</v>
      </c>
      <c r="Q318" t="str">
        <f t="shared" si="71"/>
        <v>Алма-Ата</v>
      </c>
      <c r="R318" s="84">
        <v>43.289437</v>
      </c>
      <c r="S318" s="84">
        <v>76.994337999999999</v>
      </c>
      <c r="T318" s="6" t="s">
        <v>765</v>
      </c>
      <c r="U318" s="6" t="s">
        <v>766</v>
      </c>
      <c r="V318" s="6" t="s">
        <v>106</v>
      </c>
      <c r="X318" s="6">
        <v>4000</v>
      </c>
      <c r="Y318" s="6">
        <v>1920</v>
      </c>
      <c r="Z318" s="6">
        <v>8</v>
      </c>
      <c r="AB318" s="6">
        <v>1920</v>
      </c>
      <c r="AC318" s="6">
        <v>9</v>
      </c>
      <c r="AF318" s="6" t="s">
        <v>948</v>
      </c>
      <c r="AI318" s="6" t="s">
        <v>1080</v>
      </c>
      <c r="AJ318" s="6" t="s">
        <v>1081</v>
      </c>
      <c r="AK318" s="6" t="b">
        <v>1</v>
      </c>
      <c r="AL318" s="6" t="b">
        <v>0</v>
      </c>
      <c r="AO318" s="49" t="s">
        <v>4952</v>
      </c>
      <c r="AP318" s="73"/>
      <c r="AQ318" s="49" t="s">
        <v>4951</v>
      </c>
      <c r="AR318" s="76" t="s">
        <v>5011</v>
      </c>
      <c r="AS318" s="73" t="s">
        <v>5012</v>
      </c>
      <c r="AT318" s="73">
        <f t="shared" si="72"/>
        <v>1</v>
      </c>
      <c r="AU318" s="112" t="s">
        <v>5383</v>
      </c>
      <c r="AV318" s="44" t="s">
        <v>5380</v>
      </c>
      <c r="AW318" t="s">
        <v>5014</v>
      </c>
      <c r="AX318" s="73"/>
      <c r="AY318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8" s="49" t="s">
        <v>4903</v>
      </c>
      <c r="BA318" s="59" t="str">
        <f>Y318&amp;"-"&amp;IF(Z318&lt;10,"0"&amp;Z318,Z318)&amp;"/"&amp;IF(AC318&lt;10,"0"&amp;AC318,AC318)</f>
        <v>1920-08/09</v>
      </c>
      <c r="BB318" s="44" t="str">
        <f>Y318&amp;IF(Z318&lt;&gt;0,"-"&amp;Z318,"")&amp;IF(AA318&lt;&gt;0,"-"&amp;AA318,"")&amp;IF(AB318&lt;&gt;0,"/"&amp;AB318,"")&amp;IF(AC318&lt;&gt;0,"-"&amp;AC318,"")&amp;IF(AD318&lt;&gt;0,"-"&amp;AD318,"")</f>
        <v>1920-8/1920-9</v>
      </c>
      <c r="BC318" s="44"/>
      <c r="BD318" s="44"/>
      <c r="BE318" s="44"/>
      <c r="BF318" s="49" t="s">
        <v>4882</v>
      </c>
      <c r="BG318" t="s">
        <v>4893</v>
      </c>
      <c r="BH318" s="40" t="s">
        <v>5050</v>
      </c>
      <c r="BI318" t="s">
        <v>39</v>
      </c>
      <c r="BJ318" t="str">
        <f t="shared" si="96"/>
        <v>Алма-Ата</v>
      </c>
      <c r="BK318" t="str">
        <f>T318&amp;" N; "&amp;U318&amp;" E"</f>
        <v>43.289437 N; 76.994338 E</v>
      </c>
      <c r="BL318" t="s">
        <v>765</v>
      </c>
      <c r="BM318" s="85" t="s">
        <v>766</v>
      </c>
      <c r="BN318" t="s">
        <v>4895</v>
      </c>
      <c r="BO318">
        <f t="shared" si="95"/>
        <v>4000</v>
      </c>
      <c r="BP318" t="str">
        <f>IF(V318="original",H318,IF(V318="volunteer",C318,"Nekhaeva A.A."))</f>
        <v>Kim L.V.</v>
      </c>
      <c r="BQ318" t="str">
        <f>IF(V318="original",I318,IF(V318="volunteer",YEAR(A318)&amp;"-"&amp;IF(MONTH(A318)&lt;10,"0"&amp;MONTH(A318),MONTH(A318))&amp;"-"&amp;IF(DAY(A318)&lt;10,"0"&amp;DAY(A318),DAY(A318)),"__2025-05-15"))</f>
        <v>2025-04-29</v>
      </c>
      <c r="BR318"/>
      <c r="BS318"/>
      <c r="BT318" s="49" t="s">
        <v>4766</v>
      </c>
      <c r="BU318" t="s">
        <v>3631</v>
      </c>
      <c r="BV318" t="s">
        <v>3632</v>
      </c>
      <c r="BW318" t="s">
        <v>3633</v>
      </c>
      <c r="BX318" t="s">
        <v>3634</v>
      </c>
      <c r="BY318" s="44" t="s">
        <v>127</v>
      </c>
      <c r="BZ318" t="s">
        <v>471</v>
      </c>
      <c r="CA318" t="s">
        <v>3958</v>
      </c>
      <c r="CB318" s="44" t="s">
        <v>3958</v>
      </c>
      <c r="CC318" t="s">
        <v>4801</v>
      </c>
      <c r="CD318" t="s">
        <v>3956</v>
      </c>
      <c r="CE318" t="s">
        <v>3957</v>
      </c>
      <c r="CF318" t="s">
        <v>3630</v>
      </c>
      <c r="CG318"/>
      <c r="CH318" t="str">
        <f>H318</f>
        <v>Спасский С.А., Шнитников В.Н.</v>
      </c>
      <c r="CI318">
        <f t="shared" si="70"/>
        <v>1937</v>
      </c>
      <c r="CJ318"/>
    </row>
    <row r="319" spans="1:88" s="6" customFormat="1" x14ac:dyDescent="0.45">
      <c r="A319" s="5">
        <v>45776.703252314823</v>
      </c>
      <c r="B319" s="6">
        <v>412819044</v>
      </c>
      <c r="C319" s="6" t="s">
        <v>4897</v>
      </c>
      <c r="D319" s="6">
        <v>1</v>
      </c>
      <c r="E319" s="4" t="s">
        <v>51</v>
      </c>
      <c r="G319" s="6">
        <v>2590</v>
      </c>
      <c r="H319" s="44" t="s">
        <v>951</v>
      </c>
      <c r="I319" s="6">
        <v>1937</v>
      </c>
      <c r="J319" s="6" t="s">
        <v>952</v>
      </c>
      <c r="K319" s="6" t="s">
        <v>953</v>
      </c>
      <c r="L319" s="6" t="s">
        <v>954</v>
      </c>
      <c r="M319" s="6" t="s">
        <v>267</v>
      </c>
      <c r="Q319" t="str">
        <f t="shared" si="71"/>
        <v/>
      </c>
      <c r="R319" s="84"/>
      <c r="S319" s="84"/>
      <c r="V319" s="6" t="s">
        <v>119</v>
      </c>
      <c r="X319" s="6">
        <v>50000</v>
      </c>
      <c r="Y319" s="6">
        <v>1937</v>
      </c>
      <c r="AF319" s="6" t="s">
        <v>948</v>
      </c>
      <c r="AG319" s="62" t="s">
        <v>997</v>
      </c>
      <c r="AI319" s="6" t="s">
        <v>1080</v>
      </c>
      <c r="AJ319" s="6" t="s">
        <v>1082</v>
      </c>
      <c r="AK319" s="6" t="b">
        <v>1</v>
      </c>
      <c r="AL319" s="6" t="b">
        <v>0</v>
      </c>
      <c r="AO319" s="49" t="s">
        <v>4952</v>
      </c>
      <c r="AP319" s="73"/>
      <c r="AQ319" s="49" t="s">
        <v>4951</v>
      </c>
      <c r="AR319" s="76" t="s">
        <v>5011</v>
      </c>
      <c r="AS319" s="73" t="s">
        <v>5012</v>
      </c>
      <c r="AT319" s="73">
        <f t="shared" si="72"/>
        <v>1</v>
      </c>
      <c r="AU319" s="112" t="s">
        <v>5383</v>
      </c>
      <c r="AV319" s="44" t="s">
        <v>5380</v>
      </c>
      <c r="AW319" t="s">
        <v>5014</v>
      </c>
      <c r="AX319" s="73"/>
      <c r="AY319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19" s="49" t="s">
        <v>4903</v>
      </c>
      <c r="BA319" s="44">
        <f>Y319</f>
        <v>1937</v>
      </c>
      <c r="BB319" s="44" t="str">
        <f>Y319&amp;IF(Z319&lt;&gt;0,"-"&amp;Z319,"")&amp;IF(AA319&lt;&gt;0,"-"&amp;AA319,"")&amp;IF(AB319&lt;&gt;0,"/"&amp;AB319,"")&amp;IF(AC319&lt;&gt;0,"-"&amp;AC319,"")&amp;IF(AD319&lt;&gt;0,"-"&amp;AD319,"")</f>
        <v>1937</v>
      </c>
      <c r="BC319" s="44"/>
      <c r="BD319" s="44"/>
      <c r="BE319" s="44"/>
      <c r="BF319" s="49" t="s">
        <v>4882</v>
      </c>
      <c r="BG319" t="s">
        <v>4893</v>
      </c>
      <c r="BH319" s="40" t="s">
        <v>5050</v>
      </c>
      <c r="BI319" t="s">
        <v>39</v>
      </c>
      <c r="BJ319"/>
      <c r="BK319"/>
      <c r="BL319"/>
      <c r="BM319" s="85"/>
      <c r="BN319"/>
      <c r="BO319">
        <f t="shared" si="95"/>
        <v>50000</v>
      </c>
      <c r="BP319" t="str">
        <f>IF(V319="original",H319,IF(V319="volunteer",C319,"Nekhaeva A.A."))</f>
        <v>Nekhaeva A.A.</v>
      </c>
      <c r="BQ319" t="str">
        <f>IF(V319="original",I319,IF(V319="volunteer",YEAR(A319)&amp;"-"&amp;IF(MONTH(A319)&lt;10,"0"&amp;MONTH(A319),MONTH(A319))&amp;"-"&amp;IF(DAY(A319)&lt;10,"0"&amp;DAY(A319),DAY(A319)),"__2025-05-15"))</f>
        <v>__2025-05-15</v>
      </c>
      <c r="BR319"/>
      <c r="BS319"/>
      <c r="BT319" s="49" t="s">
        <v>4766</v>
      </c>
      <c r="BU319" t="s">
        <v>3631</v>
      </c>
      <c r="BV319" t="s">
        <v>3632</v>
      </c>
      <c r="BW319" t="s">
        <v>3633</v>
      </c>
      <c r="BX319" t="s">
        <v>3634</v>
      </c>
      <c r="BY319" s="44" t="s">
        <v>127</v>
      </c>
      <c r="BZ319" t="s">
        <v>471</v>
      </c>
      <c r="CA319" t="s">
        <v>3962</v>
      </c>
      <c r="CB319" s="44" t="s">
        <v>3962</v>
      </c>
      <c r="CC319" t="s">
        <v>4796</v>
      </c>
      <c r="CD319" t="s">
        <v>3960</v>
      </c>
      <c r="CE319" t="s">
        <v>3961</v>
      </c>
      <c r="CF319" t="s">
        <v>3630</v>
      </c>
      <c r="CG319"/>
      <c r="CH319" t="str">
        <f>H319</f>
        <v>Спасский С.А., Шнитников В.Н.</v>
      </c>
      <c r="CI319">
        <f t="shared" ref="CI319:CI380" si="97">I319</f>
        <v>1937</v>
      </c>
      <c r="CJ319"/>
    </row>
    <row r="320" spans="1:88" s="6" customFormat="1" x14ac:dyDescent="0.45">
      <c r="A320" s="5">
        <v>45776.70548611111</v>
      </c>
      <c r="B320" s="6">
        <v>412819044</v>
      </c>
      <c r="C320" s="6" t="s">
        <v>4897</v>
      </c>
      <c r="D320" s="6">
        <v>2</v>
      </c>
      <c r="E320" s="4" t="s">
        <v>247</v>
      </c>
      <c r="G320" s="6">
        <v>2590</v>
      </c>
      <c r="H320" s="44" t="s">
        <v>951</v>
      </c>
      <c r="I320" s="6">
        <v>1937</v>
      </c>
      <c r="J320" s="6" t="s">
        <v>952</v>
      </c>
      <c r="K320" s="6" t="s">
        <v>953</v>
      </c>
      <c r="L320" s="6" t="s">
        <v>954</v>
      </c>
      <c r="M320" s="6" t="s">
        <v>267</v>
      </c>
      <c r="P320" s="6" t="s">
        <v>1018</v>
      </c>
      <c r="Q320" t="str">
        <f t="shared" si="71"/>
        <v>Копальский у.</v>
      </c>
      <c r="R320" s="84">
        <v>45.718308999999998</v>
      </c>
      <c r="S320" s="84">
        <v>77.246391000000003</v>
      </c>
      <c r="T320" s="6" t="s">
        <v>1019</v>
      </c>
      <c r="U320" s="6" t="s">
        <v>1020</v>
      </c>
      <c r="V320" s="6" t="s">
        <v>106</v>
      </c>
      <c r="X320" s="6">
        <v>50000</v>
      </c>
      <c r="Y320" s="6">
        <v>1937</v>
      </c>
      <c r="AF320" s="6" t="s">
        <v>948</v>
      </c>
      <c r="AG320" s="62" t="s">
        <v>997</v>
      </c>
      <c r="AI320" s="6" t="s">
        <v>1080</v>
      </c>
      <c r="AJ320" s="6" t="s">
        <v>1081</v>
      </c>
      <c r="AK320" s="6" t="b">
        <v>1</v>
      </c>
      <c r="AL320" s="6" t="b">
        <v>0</v>
      </c>
      <c r="AO320" s="49" t="s">
        <v>4952</v>
      </c>
      <c r="AP320" s="73"/>
      <c r="AQ320" s="49" t="s">
        <v>4951</v>
      </c>
      <c r="AR320" s="76" t="s">
        <v>5011</v>
      </c>
      <c r="AS320" s="73" t="s">
        <v>5012</v>
      </c>
      <c r="AT320" s="73">
        <f t="shared" si="72"/>
        <v>2</v>
      </c>
      <c r="AU320" s="112" t="s">
        <v>5384</v>
      </c>
      <c r="AV320" s="44" t="s">
        <v>5380</v>
      </c>
      <c r="AW320" t="s">
        <v>5014</v>
      </c>
      <c r="AX320" s="73"/>
      <c r="AY320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0" s="49" t="s">
        <v>4903</v>
      </c>
      <c r="BA320" s="44">
        <f>Y320</f>
        <v>1937</v>
      </c>
      <c r="BB320" s="44" t="str">
        <f>Y320&amp;IF(Z320&lt;&gt;0,"-"&amp;Z320,"")&amp;IF(AA320&lt;&gt;0,"-"&amp;AA320,"")&amp;IF(AB320&lt;&gt;0,"/"&amp;AB320,"")&amp;IF(AC320&lt;&gt;0,"-"&amp;AC320,"")&amp;IF(AD320&lt;&gt;0,"-"&amp;AD320,"")</f>
        <v>1937</v>
      </c>
      <c r="BC320" s="44"/>
      <c r="BD320" s="44"/>
      <c r="BE320" s="44"/>
      <c r="BF320" s="49" t="s">
        <v>4882</v>
      </c>
      <c r="BG320" t="s">
        <v>4893</v>
      </c>
      <c r="BH320" s="40" t="s">
        <v>5050</v>
      </c>
      <c r="BI320" t="s">
        <v>39</v>
      </c>
      <c r="BJ320" t="str">
        <f t="shared" ref="BJ320" si="98">P320</f>
        <v>Копальский у.</v>
      </c>
      <c r="BK320" t="str">
        <f>T320&amp;" N; "&amp;U320&amp;" E"</f>
        <v>45.718309 N; 77.246391 E</v>
      </c>
      <c r="BL320" t="s">
        <v>1019</v>
      </c>
      <c r="BM320" s="85" t="s">
        <v>1020</v>
      </c>
      <c r="BN320" t="s">
        <v>4895</v>
      </c>
      <c r="BO320">
        <f t="shared" ref="BO320" si="99">X320</f>
        <v>50000</v>
      </c>
      <c r="BP320" t="str">
        <f>IF(V320="original",H320,IF(V320="volunteer",C320,"Nekhaeva A.A."))</f>
        <v>Kim L.V.</v>
      </c>
      <c r="BQ320" t="str">
        <f>IF(V320="original",I320,IF(V320="volunteer",YEAR(A320)&amp;"-"&amp;IF(MONTH(A320)&lt;10,"0"&amp;MONTH(A320),MONTH(A320))&amp;"-"&amp;IF(DAY(A320)&lt;10,"0"&amp;DAY(A320),DAY(A320)),"__2025-05-15"))</f>
        <v>2025-04-29</v>
      </c>
      <c r="BR320"/>
      <c r="BS320"/>
      <c r="BT320" s="49" t="s">
        <v>4766</v>
      </c>
      <c r="BU320" t="s">
        <v>3631</v>
      </c>
      <c r="BV320" t="s">
        <v>3632</v>
      </c>
      <c r="BW320" t="s">
        <v>3633</v>
      </c>
      <c r="BX320" t="s">
        <v>3634</v>
      </c>
      <c r="BY320" s="44" t="s">
        <v>127</v>
      </c>
      <c r="BZ320" t="s">
        <v>471</v>
      </c>
      <c r="CA320" t="s">
        <v>3958</v>
      </c>
      <c r="CB320" s="44" t="s">
        <v>3958</v>
      </c>
      <c r="CC320" t="s">
        <v>4801</v>
      </c>
      <c r="CD320" t="s">
        <v>3956</v>
      </c>
      <c r="CE320" t="s">
        <v>3957</v>
      </c>
      <c r="CF320" t="s">
        <v>3630</v>
      </c>
      <c r="CG320"/>
      <c r="CH320" t="str">
        <f>H320</f>
        <v>Спасский С.А., Шнитников В.Н.</v>
      </c>
      <c r="CI320">
        <f t="shared" si="97"/>
        <v>1937</v>
      </c>
      <c r="CJ320"/>
    </row>
    <row r="321" spans="1:88" s="6" customFormat="1" x14ac:dyDescent="0.45">
      <c r="A321" s="5">
        <v>45776.702048611107</v>
      </c>
      <c r="B321" s="6">
        <v>412819044</v>
      </c>
      <c r="C321" s="6" t="s">
        <v>4897</v>
      </c>
      <c r="D321" s="6">
        <v>3</v>
      </c>
      <c r="E321" s="4" t="s">
        <v>265</v>
      </c>
      <c r="G321" s="6">
        <v>2590</v>
      </c>
      <c r="H321" s="44" t="s">
        <v>951</v>
      </c>
      <c r="I321" s="6">
        <v>1937</v>
      </c>
      <c r="J321" s="6" t="s">
        <v>952</v>
      </c>
      <c r="K321" s="6" t="s">
        <v>953</v>
      </c>
      <c r="L321" s="6" t="s">
        <v>954</v>
      </c>
      <c r="M321" s="6" t="s">
        <v>267</v>
      </c>
      <c r="P321" s="6" t="s">
        <v>947</v>
      </c>
      <c r="Q321" t="str">
        <f t="shared" ref="Q321:Q381" si="100">IF(LEN(P321)&gt;0,P321,"")</f>
        <v>Алма-Ата и окрестности</v>
      </c>
      <c r="R321" s="84">
        <v>43.289437</v>
      </c>
      <c r="S321" s="84">
        <v>76.994337999999999</v>
      </c>
      <c r="T321" s="6" t="s">
        <v>765</v>
      </c>
      <c r="U321" s="6" t="s">
        <v>766</v>
      </c>
      <c r="V321" s="6" t="s">
        <v>106</v>
      </c>
      <c r="X321" s="6">
        <v>6000</v>
      </c>
      <c r="Y321" s="6">
        <v>1920</v>
      </c>
      <c r="Z321" s="6">
        <v>6</v>
      </c>
      <c r="AF321" s="6" t="s">
        <v>948</v>
      </c>
      <c r="AI321" s="6" t="s">
        <v>1080</v>
      </c>
      <c r="AJ321" s="6" t="s">
        <v>1083</v>
      </c>
      <c r="AK321" s="6" t="b">
        <v>1</v>
      </c>
      <c r="AL321" s="6" t="b">
        <v>0</v>
      </c>
      <c r="AO321" s="49" t="s">
        <v>4952</v>
      </c>
      <c r="AP321" s="73"/>
      <c r="AQ321" s="49" t="s">
        <v>4951</v>
      </c>
      <c r="AR321" s="76" t="s">
        <v>5011</v>
      </c>
      <c r="AS321" s="73" t="s">
        <v>5012</v>
      </c>
      <c r="AT321" s="73">
        <f t="shared" si="72"/>
        <v>3</v>
      </c>
      <c r="AU321" s="112" t="s">
        <v>5383</v>
      </c>
      <c r="AV321" s="44" t="s">
        <v>5380</v>
      </c>
      <c r="AW321" t="s">
        <v>5014</v>
      </c>
      <c r="AX321" s="73"/>
      <c r="AY321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1" s="49" t="s">
        <v>4903</v>
      </c>
      <c r="BA321" s="44" t="str">
        <f>Y321&amp;"-"&amp;IF(Z321&lt;10,"0"&amp;Z321,Z321)</f>
        <v>1920-06</v>
      </c>
      <c r="BB321" s="44" t="str">
        <f>Y321&amp;IF(Z321&lt;&gt;0,"-"&amp;Z321,"")&amp;IF(AA321&lt;&gt;0,"-"&amp;AA321,"")&amp;IF(AB321&lt;&gt;0,"/"&amp;AB321,"")&amp;IF(AC321&lt;&gt;0,"-"&amp;AC321,"")&amp;IF(AD321&lt;&gt;0,"-"&amp;AD321,"")</f>
        <v>1920-6</v>
      </c>
      <c r="BC321" s="44"/>
      <c r="BD321" s="44"/>
      <c r="BE321" s="44"/>
      <c r="BF321" s="49" t="s">
        <v>4882</v>
      </c>
      <c r="BG321" t="s">
        <v>4893</v>
      </c>
      <c r="BH321" s="40" t="s">
        <v>5050</v>
      </c>
      <c r="BI321" t="s">
        <v>39</v>
      </c>
      <c r="BJ321" t="str">
        <f t="shared" ref="BJ321:BJ328" si="101">P321</f>
        <v>Алма-Ата и окрестности</v>
      </c>
      <c r="BK321" t="str">
        <f>T321&amp;" N; "&amp;U321&amp;" E"</f>
        <v>43.289437 N; 76.994338 E</v>
      </c>
      <c r="BL321" t="s">
        <v>765</v>
      </c>
      <c r="BM321" s="85" t="s">
        <v>766</v>
      </c>
      <c r="BN321" t="s">
        <v>4895</v>
      </c>
      <c r="BO321">
        <f t="shared" si="95"/>
        <v>6000</v>
      </c>
      <c r="BP321" t="str">
        <f>IF(V321="original",H321,IF(V321="volunteer",C321,"Nekhaeva A.A."))</f>
        <v>Kim L.V.</v>
      </c>
      <c r="BQ321" t="str">
        <f>IF(V321="original",I321,IF(V321="volunteer",YEAR(A321)&amp;"-"&amp;IF(MONTH(A321)&lt;10,"0"&amp;MONTH(A321),MONTH(A321))&amp;"-"&amp;IF(DAY(A321)&lt;10,"0"&amp;DAY(A321),DAY(A321)),"__2025-05-15"))</f>
        <v>2025-04-29</v>
      </c>
      <c r="BR321"/>
      <c r="BS321"/>
      <c r="BT321" s="49" t="s">
        <v>4766</v>
      </c>
      <c r="BU321" t="s">
        <v>3631</v>
      </c>
      <c r="BV321" t="s">
        <v>3632</v>
      </c>
      <c r="BW321" t="s">
        <v>3633</v>
      </c>
      <c r="BX321" t="s">
        <v>3634</v>
      </c>
      <c r="BY321" s="44" t="s">
        <v>127</v>
      </c>
      <c r="BZ321" t="s">
        <v>471</v>
      </c>
      <c r="CA321" t="s">
        <v>3965</v>
      </c>
      <c r="CB321" s="44" t="s">
        <v>3965</v>
      </c>
      <c r="CC321" t="s">
        <v>4796</v>
      </c>
      <c r="CD321" t="s">
        <v>3963</v>
      </c>
      <c r="CE321" t="s">
        <v>3964</v>
      </c>
      <c r="CF321" t="s">
        <v>3630</v>
      </c>
      <c r="CG321"/>
      <c r="CH321" t="str">
        <f>H321</f>
        <v>Спасский С.А., Шнитников В.Н.</v>
      </c>
      <c r="CI321">
        <f t="shared" si="97"/>
        <v>1937</v>
      </c>
      <c r="CJ321"/>
    </row>
    <row r="322" spans="1:88" s="6" customFormat="1" x14ac:dyDescent="0.45">
      <c r="A322" s="5">
        <v>45776.701701388884</v>
      </c>
      <c r="B322" s="6">
        <v>412819044</v>
      </c>
      <c r="C322" s="6" t="s">
        <v>4897</v>
      </c>
      <c r="D322" s="6">
        <v>1</v>
      </c>
      <c r="E322" s="4" t="s">
        <v>65</v>
      </c>
      <c r="G322" s="6">
        <v>2590</v>
      </c>
      <c r="H322" s="44" t="s">
        <v>951</v>
      </c>
      <c r="I322" s="6">
        <v>1937</v>
      </c>
      <c r="J322" s="6" t="s">
        <v>952</v>
      </c>
      <c r="K322" s="6" t="s">
        <v>953</v>
      </c>
      <c r="L322" s="6" t="s">
        <v>954</v>
      </c>
      <c r="M322" s="6" t="s">
        <v>267</v>
      </c>
      <c r="P322" s="6" t="s">
        <v>947</v>
      </c>
      <c r="Q322" t="str">
        <f t="shared" si="100"/>
        <v>Алма-Ата и окрестности</v>
      </c>
      <c r="R322" s="84">
        <v>43.289437</v>
      </c>
      <c r="S322" s="84">
        <v>76.994337999999999</v>
      </c>
      <c r="T322" s="6" t="s">
        <v>765</v>
      </c>
      <c r="U322" s="6" t="s">
        <v>766</v>
      </c>
      <c r="V322" s="6" t="s">
        <v>106</v>
      </c>
      <c r="X322" s="6">
        <v>6000</v>
      </c>
      <c r="Y322" s="6">
        <v>1919</v>
      </c>
      <c r="Z322" s="6">
        <v>5</v>
      </c>
      <c r="AA322" s="6">
        <v>15</v>
      </c>
      <c r="AB322" s="6">
        <v>1919</v>
      </c>
      <c r="AC322" s="6">
        <v>5</v>
      </c>
      <c r="AD322" s="6">
        <v>31</v>
      </c>
      <c r="AF322" s="6" t="s">
        <v>948</v>
      </c>
      <c r="AI322" s="6" t="s">
        <v>1080</v>
      </c>
      <c r="AJ322" s="6" t="s">
        <v>1083</v>
      </c>
      <c r="AK322" s="6" t="b">
        <v>1</v>
      </c>
      <c r="AL322" s="6" t="b">
        <v>0</v>
      </c>
      <c r="AO322" s="49" t="s">
        <v>4952</v>
      </c>
      <c r="AP322" s="73"/>
      <c r="AQ322" s="49" t="s">
        <v>4951</v>
      </c>
      <c r="AR322" s="76" t="s">
        <v>5011</v>
      </c>
      <c r="AS322" s="73" t="s">
        <v>5012</v>
      </c>
      <c r="AT322" s="73">
        <f t="shared" si="72"/>
        <v>1</v>
      </c>
      <c r="AU322" s="112" t="s">
        <v>5384</v>
      </c>
      <c r="AV322" s="44" t="s">
        <v>5380</v>
      </c>
      <c r="AW322" t="s">
        <v>5014</v>
      </c>
      <c r="AX322" s="73"/>
      <c r="AY322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2" s="49" t="s">
        <v>4903</v>
      </c>
      <c r="BA322" s="58" t="str">
        <f>Y322&amp;"-"&amp;IF(Z322&lt;10,"0"&amp;Z322,Z322)&amp;"-"&amp;IF(AA322&lt;10,"0"&amp;AA322,AA322)&amp;"/"&amp;IF(AD322&lt;10,"0"&amp;AD322,AD322)</f>
        <v>1919-05-15/31</v>
      </c>
      <c r="BB322" s="44" t="str">
        <f>Y322&amp;IF(Z322&lt;&gt;0,"-"&amp;Z322,"")&amp;IF(AA322&lt;&gt;0,"-"&amp;AA322,"")&amp;IF(AB322&lt;&gt;0,"/"&amp;AB322,"")&amp;IF(AC322&lt;&gt;0,"-"&amp;AC322,"")&amp;IF(AD322&lt;&gt;0,"-"&amp;AD322,"")</f>
        <v>1919-5-15/1919-5-31</v>
      </c>
      <c r="BC322" s="44"/>
      <c r="BD322" s="44"/>
      <c r="BE322" s="44"/>
      <c r="BF322" s="49" t="s">
        <v>4882</v>
      </c>
      <c r="BG322" t="s">
        <v>4893</v>
      </c>
      <c r="BH322" s="40" t="s">
        <v>5050</v>
      </c>
      <c r="BI322" t="s">
        <v>39</v>
      </c>
      <c r="BJ322" t="str">
        <f t="shared" si="101"/>
        <v>Алма-Ата и окрестности</v>
      </c>
      <c r="BK322" t="str">
        <f>T322&amp;" N; "&amp;U322&amp;" E"</f>
        <v>43.289437 N; 76.994338 E</v>
      </c>
      <c r="BL322" t="s">
        <v>765</v>
      </c>
      <c r="BM322" s="85" t="s">
        <v>766</v>
      </c>
      <c r="BN322" t="s">
        <v>4895</v>
      </c>
      <c r="BO322">
        <f t="shared" si="95"/>
        <v>6000</v>
      </c>
      <c r="BP322" t="str">
        <f>IF(V322="original",H322,IF(V322="volunteer",C322,"Nekhaeva A.A."))</f>
        <v>Kim L.V.</v>
      </c>
      <c r="BQ322" t="str">
        <f>IF(V322="original",I322,IF(V322="volunteer",YEAR(A322)&amp;"-"&amp;IF(MONTH(A322)&lt;10,"0"&amp;MONTH(A322),MONTH(A322))&amp;"-"&amp;IF(DAY(A322)&lt;10,"0"&amp;DAY(A322),DAY(A322)),"__2025-05-15"))</f>
        <v>2025-04-29</v>
      </c>
      <c r="BR322"/>
      <c r="BS322"/>
      <c r="BT322" s="49" t="s">
        <v>4766</v>
      </c>
      <c r="BU322" t="s">
        <v>3631</v>
      </c>
      <c r="BV322" t="s">
        <v>3632</v>
      </c>
      <c r="BW322" t="s">
        <v>3633</v>
      </c>
      <c r="BX322" t="s">
        <v>3634</v>
      </c>
      <c r="BY322" s="44" t="s">
        <v>127</v>
      </c>
      <c r="BZ322" t="s">
        <v>471</v>
      </c>
      <c r="CA322" t="s">
        <v>3965</v>
      </c>
      <c r="CB322" s="44" t="s">
        <v>3965</v>
      </c>
      <c r="CC322" t="s">
        <v>4796</v>
      </c>
      <c r="CD322" t="s">
        <v>3963</v>
      </c>
      <c r="CE322" t="s">
        <v>3964</v>
      </c>
      <c r="CF322" t="s">
        <v>3630</v>
      </c>
      <c r="CG322"/>
      <c r="CH322" t="str">
        <f>H322</f>
        <v>Спасский С.А., Шнитников В.Н.</v>
      </c>
      <c r="CI322">
        <f t="shared" si="97"/>
        <v>1937</v>
      </c>
      <c r="CJ322"/>
    </row>
    <row r="323" spans="1:88" s="6" customFormat="1" x14ac:dyDescent="0.45">
      <c r="A323" s="5">
        <v>45776.701192129629</v>
      </c>
      <c r="B323" s="6">
        <v>412819044</v>
      </c>
      <c r="C323" s="6" t="s">
        <v>4897</v>
      </c>
      <c r="D323" s="6">
        <v>2</v>
      </c>
      <c r="E323" s="4" t="s">
        <v>86</v>
      </c>
      <c r="G323" s="6">
        <v>2590</v>
      </c>
      <c r="H323" s="44" t="s">
        <v>951</v>
      </c>
      <c r="I323" s="6">
        <v>1937</v>
      </c>
      <c r="J323" s="6" t="s">
        <v>952</v>
      </c>
      <c r="K323" s="6" t="s">
        <v>953</v>
      </c>
      <c r="L323" s="6" t="s">
        <v>954</v>
      </c>
      <c r="M323" s="6" t="s">
        <v>267</v>
      </c>
      <c r="P323" s="6" t="s">
        <v>947</v>
      </c>
      <c r="Q323" t="str">
        <f t="shared" si="100"/>
        <v>Алма-Ата и окрестности</v>
      </c>
      <c r="R323" s="84">
        <v>43.289437</v>
      </c>
      <c r="S323" s="84">
        <v>76.994337999999999</v>
      </c>
      <c r="T323" s="6" t="s">
        <v>765</v>
      </c>
      <c r="U323" s="6" t="s">
        <v>766</v>
      </c>
      <c r="V323" s="6" t="s">
        <v>106</v>
      </c>
      <c r="X323" s="6">
        <v>6000</v>
      </c>
      <c r="Y323" s="6">
        <v>1921</v>
      </c>
      <c r="Z323" s="6">
        <v>4</v>
      </c>
      <c r="AA323" s="6">
        <v>1</v>
      </c>
      <c r="AB323" s="6">
        <v>1921</v>
      </c>
      <c r="AC323" s="6">
        <v>4</v>
      </c>
      <c r="AD323" s="6">
        <v>5</v>
      </c>
      <c r="AF323" s="6" t="s">
        <v>948</v>
      </c>
      <c r="AI323" s="6" t="s">
        <v>1080</v>
      </c>
      <c r="AJ323" s="6" t="s">
        <v>1083</v>
      </c>
      <c r="AK323" s="6" t="b">
        <v>1</v>
      </c>
      <c r="AL323" s="6" t="b">
        <v>0</v>
      </c>
      <c r="AO323" s="49" t="s">
        <v>4952</v>
      </c>
      <c r="AP323" s="73"/>
      <c r="AQ323" s="49" t="s">
        <v>4951</v>
      </c>
      <c r="AR323" s="76" t="s">
        <v>5011</v>
      </c>
      <c r="AS323" s="73" t="s">
        <v>5012</v>
      </c>
      <c r="AT323" s="73">
        <f t="shared" si="72"/>
        <v>2</v>
      </c>
      <c r="AU323" s="112" t="s">
        <v>5383</v>
      </c>
      <c r="AV323" s="44" t="s">
        <v>5380</v>
      </c>
      <c r="AW323" t="s">
        <v>5014</v>
      </c>
      <c r="AX323" s="73"/>
      <c r="AY323" s="73" t="str">
        <f t="shared" si="7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3" s="49" t="s">
        <v>4903</v>
      </c>
      <c r="BA323" s="58" t="str">
        <f>Y323&amp;"-"&amp;IF(Z323&lt;10,"0"&amp;Z323,Z323)&amp;"-"&amp;IF(AA323&lt;10,"0"&amp;AA323,AA323)&amp;"/"&amp;IF(AD323&lt;10,"0"&amp;AD323,AD323)</f>
        <v>1921-04-01/05</v>
      </c>
      <c r="BB323" s="44" t="str">
        <f>Y323&amp;IF(Z323&lt;&gt;0,"-"&amp;Z323,"")&amp;IF(AA323&lt;&gt;0,"-"&amp;AA323,"")&amp;IF(AB323&lt;&gt;0,"/"&amp;AB323,"")&amp;IF(AC323&lt;&gt;0,"-"&amp;AC323,"")&amp;IF(AD323&lt;&gt;0,"-"&amp;AD323,"")</f>
        <v>1921-4-1/1921-4-5</v>
      </c>
      <c r="BC323" s="44"/>
      <c r="BD323" s="44"/>
      <c r="BE323" s="44"/>
      <c r="BF323" s="49" t="s">
        <v>4882</v>
      </c>
      <c r="BG323" t="s">
        <v>4893</v>
      </c>
      <c r="BH323" s="40" t="s">
        <v>5050</v>
      </c>
      <c r="BI323" t="s">
        <v>39</v>
      </c>
      <c r="BJ323" t="str">
        <f t="shared" si="101"/>
        <v>Алма-Ата и окрестности</v>
      </c>
      <c r="BK323" t="str">
        <f>T323&amp;" N; "&amp;U323&amp;" E"</f>
        <v>43.289437 N; 76.994338 E</v>
      </c>
      <c r="BL323" t="s">
        <v>765</v>
      </c>
      <c r="BM323" s="85" t="s">
        <v>766</v>
      </c>
      <c r="BN323" t="s">
        <v>4895</v>
      </c>
      <c r="BO323">
        <f t="shared" si="95"/>
        <v>6000</v>
      </c>
      <c r="BP323" t="str">
        <f>IF(V323="original",H323,IF(V323="volunteer",C323,"Nekhaeva A.A."))</f>
        <v>Kim L.V.</v>
      </c>
      <c r="BQ323" t="str">
        <f>IF(V323="original",I323,IF(V323="volunteer",YEAR(A323)&amp;"-"&amp;IF(MONTH(A323)&lt;10,"0"&amp;MONTH(A323),MONTH(A323))&amp;"-"&amp;IF(DAY(A323)&lt;10,"0"&amp;DAY(A323),DAY(A323)),"__2025-05-15"))</f>
        <v>2025-04-29</v>
      </c>
      <c r="BR323"/>
      <c r="BS323"/>
      <c r="BT323" s="49" t="s">
        <v>4766</v>
      </c>
      <c r="BU323" t="s">
        <v>3631</v>
      </c>
      <c r="BV323" t="s">
        <v>3632</v>
      </c>
      <c r="BW323" t="s">
        <v>3633</v>
      </c>
      <c r="BX323" t="s">
        <v>3634</v>
      </c>
      <c r="BY323" s="44" t="s">
        <v>127</v>
      </c>
      <c r="BZ323" t="s">
        <v>471</v>
      </c>
      <c r="CA323" t="s">
        <v>3965</v>
      </c>
      <c r="CB323" s="44" t="s">
        <v>3965</v>
      </c>
      <c r="CC323" t="s">
        <v>4796</v>
      </c>
      <c r="CD323" t="s">
        <v>3963</v>
      </c>
      <c r="CE323" t="s">
        <v>3964</v>
      </c>
      <c r="CF323" t="s">
        <v>3630</v>
      </c>
      <c r="CG323"/>
      <c r="CH323" t="str">
        <f>H323</f>
        <v>Спасский С.А., Шнитников В.Н.</v>
      </c>
      <c r="CI323">
        <f t="shared" si="97"/>
        <v>1937</v>
      </c>
      <c r="CJ323"/>
    </row>
    <row r="324" spans="1:88" s="6" customFormat="1" x14ac:dyDescent="0.45">
      <c r="A324" s="5">
        <v>45776.700787037043</v>
      </c>
      <c r="B324" s="6">
        <v>412819044</v>
      </c>
      <c r="C324" s="6" t="s">
        <v>4897</v>
      </c>
      <c r="D324" s="6">
        <v>2</v>
      </c>
      <c r="E324" s="4" t="s">
        <v>86</v>
      </c>
      <c r="G324" s="6">
        <v>2590</v>
      </c>
      <c r="H324" s="44" t="s">
        <v>951</v>
      </c>
      <c r="I324" s="6">
        <v>1937</v>
      </c>
      <c r="J324" s="6" t="s">
        <v>952</v>
      </c>
      <c r="K324" s="6" t="s">
        <v>953</v>
      </c>
      <c r="L324" s="6" t="s">
        <v>954</v>
      </c>
      <c r="M324" s="6" t="s">
        <v>267</v>
      </c>
      <c r="P324" s="6" t="s">
        <v>947</v>
      </c>
      <c r="Q324" t="str">
        <f t="shared" si="100"/>
        <v>Алма-Ата и окрестности</v>
      </c>
      <c r="R324" s="84">
        <v>43.289437</v>
      </c>
      <c r="S324" s="84">
        <v>76.994337999999999</v>
      </c>
      <c r="T324" s="6" t="s">
        <v>765</v>
      </c>
      <c r="U324" s="6" t="s">
        <v>766</v>
      </c>
      <c r="V324" s="6" t="s">
        <v>106</v>
      </c>
      <c r="X324" s="6">
        <v>6000</v>
      </c>
      <c r="Y324" s="6">
        <v>1920</v>
      </c>
      <c r="Z324" s="6">
        <v>4</v>
      </c>
      <c r="AA324" s="6">
        <v>10</v>
      </c>
      <c r="AF324" s="6" t="s">
        <v>948</v>
      </c>
      <c r="AI324" s="6" t="s">
        <v>1080</v>
      </c>
      <c r="AJ324" s="6" t="s">
        <v>1083</v>
      </c>
      <c r="AK324" s="6" t="b">
        <v>1</v>
      </c>
      <c r="AL324" s="6" t="b">
        <v>0</v>
      </c>
      <c r="AO324" s="49" t="s">
        <v>4952</v>
      </c>
      <c r="AP324" s="73"/>
      <c r="AQ324" s="49" t="s">
        <v>4951</v>
      </c>
      <c r="AR324" s="76" t="s">
        <v>5011</v>
      </c>
      <c r="AS324" s="73" t="s">
        <v>5012</v>
      </c>
      <c r="AT324" s="73">
        <f t="shared" ref="AT324:AT387" si="102">D324</f>
        <v>2</v>
      </c>
      <c r="AU324" s="112" t="s">
        <v>5383</v>
      </c>
      <c r="AV324" s="44" t="s">
        <v>5380</v>
      </c>
      <c r="AW324" t="s">
        <v>5014</v>
      </c>
      <c r="AX324" s="73"/>
      <c r="AY324" s="73" t="str">
        <f t="shared" ref="AY324:AY387" si="103">H324&amp;" "&amp;I324&amp;". "&amp;J324&amp;" // "&amp;K324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4" s="49" t="s">
        <v>4903</v>
      </c>
      <c r="BA324" s="58" t="str">
        <f>Y324&amp;"-"&amp;IF(Z324&lt;10,"0"&amp;Z324,Z324)&amp;"-"&amp;IF(AA324&lt;10,"0"&amp;AA324,AA324)</f>
        <v>1920-04-10</v>
      </c>
      <c r="BB324" s="44" t="str">
        <f>Y324&amp;IF(Z324&lt;&gt;0,"-"&amp;Z324,"")&amp;IF(AA324&lt;&gt;0,"-"&amp;AA324,"")&amp;IF(AB324&lt;&gt;0,"/"&amp;AB324,"")&amp;IF(AC324&lt;&gt;0,"-"&amp;AC324,"")&amp;IF(AD324&lt;&gt;0,"-"&amp;AD324,"")</f>
        <v>1920-4-10</v>
      </c>
      <c r="BC324" s="44"/>
      <c r="BD324" s="44"/>
      <c r="BE324" s="44"/>
      <c r="BF324" s="49" t="s">
        <v>4882</v>
      </c>
      <c r="BG324" t="s">
        <v>4893</v>
      </c>
      <c r="BH324" s="40" t="s">
        <v>5050</v>
      </c>
      <c r="BI324" t="s">
        <v>39</v>
      </c>
      <c r="BJ324" t="str">
        <f t="shared" si="101"/>
        <v>Алма-Ата и окрестности</v>
      </c>
      <c r="BK324" t="str">
        <f>T324&amp;" N; "&amp;U324&amp;" E"</f>
        <v>43.289437 N; 76.994338 E</v>
      </c>
      <c r="BL324" t="s">
        <v>765</v>
      </c>
      <c r="BM324" s="85" t="s">
        <v>766</v>
      </c>
      <c r="BN324" t="s">
        <v>4895</v>
      </c>
      <c r="BO324">
        <f t="shared" si="95"/>
        <v>6000</v>
      </c>
      <c r="BP324" t="str">
        <f>IF(V324="original",H324,IF(V324="volunteer",C324,"Nekhaeva A.A."))</f>
        <v>Kim L.V.</v>
      </c>
      <c r="BQ324" t="str">
        <f>IF(V324="original",I324,IF(V324="volunteer",YEAR(A324)&amp;"-"&amp;IF(MONTH(A324)&lt;10,"0"&amp;MONTH(A324),MONTH(A324))&amp;"-"&amp;IF(DAY(A324)&lt;10,"0"&amp;DAY(A324),DAY(A324)),"__2025-05-15"))</f>
        <v>2025-04-29</v>
      </c>
      <c r="BR324"/>
      <c r="BS324"/>
      <c r="BT324" s="49" t="s">
        <v>4766</v>
      </c>
      <c r="BU324" t="s">
        <v>3631</v>
      </c>
      <c r="BV324" t="s">
        <v>3632</v>
      </c>
      <c r="BW324" t="s">
        <v>3633</v>
      </c>
      <c r="BX324" t="s">
        <v>3634</v>
      </c>
      <c r="BY324" s="44" t="s">
        <v>127</v>
      </c>
      <c r="BZ324" t="s">
        <v>471</v>
      </c>
      <c r="CA324" t="s">
        <v>3965</v>
      </c>
      <c r="CB324" s="44" t="s">
        <v>3965</v>
      </c>
      <c r="CC324" t="s">
        <v>4796</v>
      </c>
      <c r="CD324" t="s">
        <v>3963</v>
      </c>
      <c r="CE324" t="s">
        <v>3964</v>
      </c>
      <c r="CF324" t="s">
        <v>3630</v>
      </c>
      <c r="CG324"/>
      <c r="CH324" t="str">
        <f>H324</f>
        <v>Спасский С.А., Шнитников В.Н.</v>
      </c>
      <c r="CI324">
        <f t="shared" si="97"/>
        <v>1937</v>
      </c>
      <c r="CJ324"/>
    </row>
    <row r="325" spans="1:88" s="6" customFormat="1" x14ac:dyDescent="0.45">
      <c r="A325" s="5">
        <v>45776.700787037043</v>
      </c>
      <c r="B325" s="6">
        <v>412819044</v>
      </c>
      <c r="C325" s="6" t="s">
        <v>4897</v>
      </c>
      <c r="D325" s="6">
        <v>1</v>
      </c>
      <c r="E325" s="4" t="s">
        <v>65</v>
      </c>
      <c r="G325" s="6">
        <v>2590</v>
      </c>
      <c r="H325" s="44" t="s">
        <v>951</v>
      </c>
      <c r="I325" s="6">
        <v>1937</v>
      </c>
      <c r="J325" s="6" t="s">
        <v>952</v>
      </c>
      <c r="K325" s="6" t="s">
        <v>953</v>
      </c>
      <c r="L325" s="6" t="s">
        <v>954</v>
      </c>
      <c r="M325" s="6" t="s">
        <v>267</v>
      </c>
      <c r="P325" s="6" t="s">
        <v>947</v>
      </c>
      <c r="Q325" t="str">
        <f t="shared" si="100"/>
        <v>Алма-Ата и окрестности</v>
      </c>
      <c r="R325" s="84">
        <v>43.289437</v>
      </c>
      <c r="S325" s="84">
        <v>76.994337999999999</v>
      </c>
      <c r="T325" s="6" t="s">
        <v>765</v>
      </c>
      <c r="U325" s="6" t="s">
        <v>766</v>
      </c>
      <c r="V325" s="6" t="s">
        <v>106</v>
      </c>
      <c r="X325" s="6">
        <v>6000</v>
      </c>
      <c r="Y325" s="6">
        <v>1920</v>
      </c>
      <c r="Z325" s="6">
        <v>4</v>
      </c>
      <c r="AA325" s="6">
        <v>10</v>
      </c>
      <c r="AF325" s="6" t="s">
        <v>948</v>
      </c>
      <c r="AI325" s="6" t="s">
        <v>1080</v>
      </c>
      <c r="AJ325" s="6" t="s">
        <v>1083</v>
      </c>
      <c r="AK325" s="6" t="b">
        <v>1</v>
      </c>
      <c r="AL325" s="6" t="b">
        <v>0</v>
      </c>
      <c r="AO325" s="49" t="s">
        <v>4952</v>
      </c>
      <c r="AP325" s="73"/>
      <c r="AQ325" s="49" t="s">
        <v>4951</v>
      </c>
      <c r="AR325" s="76" t="s">
        <v>5011</v>
      </c>
      <c r="AS325" s="73" t="s">
        <v>5012</v>
      </c>
      <c r="AT325" s="73">
        <f t="shared" si="102"/>
        <v>1</v>
      </c>
      <c r="AU325" s="112" t="s">
        <v>5384</v>
      </c>
      <c r="AV325" s="44" t="s">
        <v>5380</v>
      </c>
      <c r="AW325" t="s">
        <v>5014</v>
      </c>
      <c r="AX325" s="73"/>
      <c r="AY32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5" s="49" t="s">
        <v>4903</v>
      </c>
      <c r="BA325" s="58" t="str">
        <f>Y325&amp;"-"&amp;IF(Z325&lt;10,"0"&amp;Z325,Z325)&amp;"-"&amp;IF(AA325&lt;10,"0"&amp;AA325,AA325)</f>
        <v>1920-04-10</v>
      </c>
      <c r="BB325" s="44" t="str">
        <f>Y325&amp;IF(Z325&lt;&gt;0,"-"&amp;Z325,"")&amp;IF(AA325&lt;&gt;0,"-"&amp;AA325,"")&amp;IF(AB325&lt;&gt;0,"/"&amp;AB325,"")&amp;IF(AC325&lt;&gt;0,"-"&amp;AC325,"")&amp;IF(AD325&lt;&gt;0,"-"&amp;AD325,"")</f>
        <v>1920-4-10</v>
      </c>
      <c r="BC325" s="44"/>
      <c r="BD325" s="44"/>
      <c r="BE325" s="44"/>
      <c r="BF325" s="49" t="s">
        <v>4882</v>
      </c>
      <c r="BG325" t="s">
        <v>4893</v>
      </c>
      <c r="BH325" s="40" t="s">
        <v>5050</v>
      </c>
      <c r="BI325" t="s">
        <v>39</v>
      </c>
      <c r="BJ325" t="str">
        <f t="shared" ref="BJ325" si="104">P325</f>
        <v>Алма-Ата и окрестности</v>
      </c>
      <c r="BK325" t="str">
        <f>T325&amp;" N; "&amp;U325&amp;" E"</f>
        <v>43.289437 N; 76.994338 E</v>
      </c>
      <c r="BL325" t="s">
        <v>765</v>
      </c>
      <c r="BM325" s="85" t="s">
        <v>766</v>
      </c>
      <c r="BN325" t="s">
        <v>4895</v>
      </c>
      <c r="BO325">
        <f t="shared" ref="BO325" si="105">X325</f>
        <v>6000</v>
      </c>
      <c r="BP325" t="str">
        <f>IF(V325="original",H325,IF(V325="volunteer",C325,"Nekhaeva A.A."))</f>
        <v>Kim L.V.</v>
      </c>
      <c r="BQ325" t="str">
        <f>IF(V325="original",I325,IF(V325="volunteer",YEAR(A325)&amp;"-"&amp;IF(MONTH(A325)&lt;10,"0"&amp;MONTH(A325),MONTH(A325))&amp;"-"&amp;IF(DAY(A325)&lt;10,"0"&amp;DAY(A325),DAY(A325)),"__2025-05-15"))</f>
        <v>2025-04-29</v>
      </c>
      <c r="BR325"/>
      <c r="BS325"/>
      <c r="BT325" s="49" t="s">
        <v>4766</v>
      </c>
      <c r="BU325" t="s">
        <v>3631</v>
      </c>
      <c r="BV325" t="s">
        <v>3632</v>
      </c>
      <c r="BW325" t="s">
        <v>3633</v>
      </c>
      <c r="BX325" t="s">
        <v>3634</v>
      </c>
      <c r="BY325" s="44" t="s">
        <v>127</v>
      </c>
      <c r="BZ325" t="s">
        <v>471</v>
      </c>
      <c r="CA325" t="s">
        <v>3965</v>
      </c>
      <c r="CB325" s="44" t="s">
        <v>3965</v>
      </c>
      <c r="CC325" t="s">
        <v>4796</v>
      </c>
      <c r="CD325" t="s">
        <v>3963</v>
      </c>
      <c r="CE325" t="s">
        <v>3964</v>
      </c>
      <c r="CF325" t="s">
        <v>3630</v>
      </c>
      <c r="CG325"/>
      <c r="CH325" t="str">
        <f>H325</f>
        <v>Спасский С.А., Шнитников В.Н.</v>
      </c>
      <c r="CI325">
        <f t="shared" ref="CI325" si="106">I325</f>
        <v>1937</v>
      </c>
      <c r="CJ325"/>
    </row>
    <row r="326" spans="1:88" s="6" customFormat="1" x14ac:dyDescent="0.45">
      <c r="A326" s="5">
        <v>45776.69803240741</v>
      </c>
      <c r="B326" s="6">
        <v>412819044</v>
      </c>
      <c r="C326" s="6" t="s">
        <v>4897</v>
      </c>
      <c r="D326" s="6">
        <v>1</v>
      </c>
      <c r="E326" s="4" t="s">
        <v>51</v>
      </c>
      <c r="G326" s="6">
        <v>2590</v>
      </c>
      <c r="H326" s="44" t="s">
        <v>951</v>
      </c>
      <c r="I326" s="6">
        <v>1937</v>
      </c>
      <c r="J326" s="6" t="s">
        <v>952</v>
      </c>
      <c r="K326" s="6" t="s">
        <v>953</v>
      </c>
      <c r="L326" s="6" t="s">
        <v>954</v>
      </c>
      <c r="M326" s="6" t="s">
        <v>267</v>
      </c>
      <c r="P326" s="6" t="s">
        <v>1055</v>
      </c>
      <c r="Q326" t="str">
        <f t="shared" si="100"/>
        <v>Прибалхашье, Копальский у.</v>
      </c>
      <c r="R326" s="84">
        <v>45.758122</v>
      </c>
      <c r="S326" s="84">
        <v>75.435495000000003</v>
      </c>
      <c r="T326" s="6" t="s">
        <v>957</v>
      </c>
      <c r="U326" s="6" t="s">
        <v>958</v>
      </c>
      <c r="V326" s="6" t="s">
        <v>106</v>
      </c>
      <c r="X326" s="6">
        <v>50000</v>
      </c>
      <c r="Y326" s="6">
        <v>1913</v>
      </c>
      <c r="Z326" s="6">
        <v>5</v>
      </c>
      <c r="AF326" s="6" t="s">
        <v>948</v>
      </c>
      <c r="AI326" s="6" t="s">
        <v>1080</v>
      </c>
      <c r="AJ326" s="6" t="s">
        <v>1084</v>
      </c>
      <c r="AK326" s="6" t="b">
        <v>1</v>
      </c>
      <c r="AL326" s="6" t="b">
        <v>0</v>
      </c>
      <c r="AO326" s="49" t="s">
        <v>4952</v>
      </c>
      <c r="AP326" s="73"/>
      <c r="AQ326" s="49" t="s">
        <v>4951</v>
      </c>
      <c r="AR326" s="76" t="s">
        <v>5011</v>
      </c>
      <c r="AS326" s="73" t="s">
        <v>5012</v>
      </c>
      <c r="AT326" s="73">
        <f t="shared" si="102"/>
        <v>1</v>
      </c>
      <c r="AU326" s="112" t="s">
        <v>5383</v>
      </c>
      <c r="AV326" s="44" t="s">
        <v>5380</v>
      </c>
      <c r="AW326" t="s">
        <v>5014</v>
      </c>
      <c r="AX326" s="73"/>
      <c r="AY32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6" s="49" t="s">
        <v>4903</v>
      </c>
      <c r="BA326" s="44" t="str">
        <f>Y326&amp;"-"&amp;IF(Z326&lt;10,"0"&amp;Z326,Z326)</f>
        <v>1913-05</v>
      </c>
      <c r="BB326" s="44" t="str">
        <f>Y326&amp;IF(Z326&lt;&gt;0,"-"&amp;Z326,"")&amp;IF(AA326&lt;&gt;0,"-"&amp;AA326,"")&amp;IF(AB326&lt;&gt;0,"/"&amp;AB326,"")&amp;IF(AC326&lt;&gt;0,"-"&amp;AC326,"")&amp;IF(AD326&lt;&gt;0,"-"&amp;AD326,"")</f>
        <v>1913-5</v>
      </c>
      <c r="BC326" s="44"/>
      <c r="BD326" s="44"/>
      <c r="BE326" s="44"/>
      <c r="BF326" s="49" t="s">
        <v>4882</v>
      </c>
      <c r="BG326" t="s">
        <v>4893</v>
      </c>
      <c r="BH326" s="40" t="s">
        <v>5050</v>
      </c>
      <c r="BI326" t="s">
        <v>39</v>
      </c>
      <c r="BJ326" t="str">
        <f t="shared" si="101"/>
        <v>Прибалхашье, Копальский у.</v>
      </c>
      <c r="BK326" t="str">
        <f>T326&amp;" N; "&amp;U326&amp;" E"</f>
        <v>45.758122 N; 75.435495 E</v>
      </c>
      <c r="BL326" t="s">
        <v>957</v>
      </c>
      <c r="BM326" s="85" t="s">
        <v>958</v>
      </c>
      <c r="BN326" t="s">
        <v>4895</v>
      </c>
      <c r="BO326">
        <f t="shared" si="95"/>
        <v>50000</v>
      </c>
      <c r="BP326" t="str">
        <f>IF(V326="original",H326,IF(V326="volunteer",C326,"Nekhaeva A.A."))</f>
        <v>Kim L.V.</v>
      </c>
      <c r="BQ326" t="str">
        <f>IF(V326="original",I326,IF(V326="volunteer",YEAR(A326)&amp;"-"&amp;IF(MONTH(A326)&lt;10,"0"&amp;MONTH(A326),MONTH(A326))&amp;"-"&amp;IF(DAY(A326)&lt;10,"0"&amp;DAY(A326),DAY(A326)),"__2025-05-15"))</f>
        <v>2025-04-29</v>
      </c>
      <c r="BR326"/>
      <c r="BS326"/>
      <c r="BT326" s="49" t="s">
        <v>4766</v>
      </c>
      <c r="BU326" t="s">
        <v>3631</v>
      </c>
      <c r="BV326" t="s">
        <v>3632</v>
      </c>
      <c r="BW326" t="s">
        <v>3633</v>
      </c>
      <c r="BX326" t="s">
        <v>3634</v>
      </c>
      <c r="BY326" s="44" t="s">
        <v>127</v>
      </c>
      <c r="BZ326" t="s">
        <v>471</v>
      </c>
      <c r="CA326" t="s">
        <v>3968</v>
      </c>
      <c r="CB326" s="44" t="s">
        <v>3968</v>
      </c>
      <c r="CC326" t="s">
        <v>4806</v>
      </c>
      <c r="CD326" s="40" t="s">
        <v>3966</v>
      </c>
      <c r="CE326" t="s">
        <v>3967</v>
      </c>
      <c r="CF326" t="s">
        <v>3630</v>
      </c>
      <c r="CG326"/>
      <c r="CH326" t="str">
        <f>H326</f>
        <v>Спасский С.А., Шнитников В.Н.</v>
      </c>
      <c r="CI326">
        <f t="shared" si="97"/>
        <v>1937</v>
      </c>
      <c r="CJ326"/>
    </row>
    <row r="327" spans="1:88" s="6" customFormat="1" x14ac:dyDescent="0.45">
      <c r="A327" s="5">
        <v>45776.694710648153</v>
      </c>
      <c r="B327" s="6">
        <v>412819044</v>
      </c>
      <c r="C327" s="6" t="s">
        <v>4897</v>
      </c>
      <c r="D327" s="6">
        <v>1</v>
      </c>
      <c r="E327" s="4" t="s">
        <v>51</v>
      </c>
      <c r="G327" s="6">
        <v>2590</v>
      </c>
      <c r="H327" s="44" t="s">
        <v>951</v>
      </c>
      <c r="I327" s="6">
        <v>1937</v>
      </c>
      <c r="J327" s="6" t="s">
        <v>952</v>
      </c>
      <c r="K327" s="6" t="s">
        <v>953</v>
      </c>
      <c r="L327" s="6" t="s">
        <v>954</v>
      </c>
      <c r="M327" s="6" t="s">
        <v>267</v>
      </c>
      <c r="P327" s="6" t="s">
        <v>972</v>
      </c>
      <c r="Q327" t="str">
        <f t="shared" si="100"/>
        <v>Алма-Ата</v>
      </c>
      <c r="R327" s="84">
        <v>43.289437</v>
      </c>
      <c r="S327" s="84">
        <v>76.994337999999999</v>
      </c>
      <c r="T327" s="6" t="s">
        <v>765</v>
      </c>
      <c r="U327" s="6" t="s">
        <v>766</v>
      </c>
      <c r="V327" s="6" t="s">
        <v>106</v>
      </c>
      <c r="X327" s="6">
        <v>4000</v>
      </c>
      <c r="Y327" s="6">
        <v>1919</v>
      </c>
      <c r="Z327" s="6">
        <v>4</v>
      </c>
      <c r="AF327" s="6" t="s">
        <v>948</v>
      </c>
      <c r="AI327" s="6" t="s">
        <v>1080</v>
      </c>
      <c r="AJ327" s="6" t="s">
        <v>1084</v>
      </c>
      <c r="AK327" s="6" t="b">
        <v>1</v>
      </c>
      <c r="AL327" s="6" t="b">
        <v>0</v>
      </c>
      <c r="AO327" s="49" t="s">
        <v>4952</v>
      </c>
      <c r="AP327" s="73"/>
      <c r="AQ327" s="49" t="s">
        <v>4951</v>
      </c>
      <c r="AR327" s="76" t="s">
        <v>5011</v>
      </c>
      <c r="AS327" s="73" t="s">
        <v>5012</v>
      </c>
      <c r="AT327" s="73">
        <f t="shared" si="102"/>
        <v>1</v>
      </c>
      <c r="AU327" s="112" t="s">
        <v>5383</v>
      </c>
      <c r="AV327" s="44" t="s">
        <v>5380</v>
      </c>
      <c r="AW327" t="s">
        <v>5014</v>
      </c>
      <c r="AX327" s="73"/>
      <c r="AY32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7" s="49" t="s">
        <v>4903</v>
      </c>
      <c r="BA327" s="44" t="str">
        <f>Y327&amp;"-"&amp;IF(Z327&lt;10,"0"&amp;Z327,Z327)</f>
        <v>1919-04</v>
      </c>
      <c r="BB327" s="44" t="str">
        <f>Y327&amp;IF(Z327&lt;&gt;0,"-"&amp;Z327,"")&amp;IF(AA327&lt;&gt;0,"-"&amp;AA327,"")&amp;IF(AB327&lt;&gt;0,"/"&amp;AB327,"")&amp;IF(AC327&lt;&gt;0,"-"&amp;AC327,"")&amp;IF(AD327&lt;&gt;0,"-"&amp;AD327,"")</f>
        <v>1919-4</v>
      </c>
      <c r="BC327" s="44"/>
      <c r="BD327" s="44"/>
      <c r="BE327" s="44"/>
      <c r="BF327" s="49" t="s">
        <v>4882</v>
      </c>
      <c r="BG327" t="s">
        <v>4893</v>
      </c>
      <c r="BH327" s="40" t="s">
        <v>5050</v>
      </c>
      <c r="BI327" t="s">
        <v>39</v>
      </c>
      <c r="BJ327" t="str">
        <f t="shared" si="101"/>
        <v>Алма-Ата</v>
      </c>
      <c r="BK327" t="str">
        <f>T327&amp;" N; "&amp;U327&amp;" E"</f>
        <v>43.289437 N; 76.994338 E</v>
      </c>
      <c r="BL327" t="s">
        <v>765</v>
      </c>
      <c r="BM327" s="85" t="s">
        <v>766</v>
      </c>
      <c r="BN327" t="s">
        <v>4895</v>
      </c>
      <c r="BO327">
        <f t="shared" si="95"/>
        <v>4000</v>
      </c>
      <c r="BP327" t="str">
        <f>IF(V327="original",H327,IF(V327="volunteer",C327,"Nekhaeva A.A."))</f>
        <v>Kim L.V.</v>
      </c>
      <c r="BQ327" t="str">
        <f>IF(V327="original",I327,IF(V327="volunteer",YEAR(A327)&amp;"-"&amp;IF(MONTH(A327)&lt;10,"0"&amp;MONTH(A327),MONTH(A327))&amp;"-"&amp;IF(DAY(A327)&lt;10,"0"&amp;DAY(A327),DAY(A327)),"__2025-05-15"))</f>
        <v>2025-04-29</v>
      </c>
      <c r="BR327"/>
      <c r="BS327"/>
      <c r="BT327" s="49" t="s">
        <v>4766</v>
      </c>
      <c r="BU327" t="s">
        <v>3631</v>
      </c>
      <c r="BV327" t="s">
        <v>3632</v>
      </c>
      <c r="BW327" t="s">
        <v>3633</v>
      </c>
      <c r="BX327" t="s">
        <v>3634</v>
      </c>
      <c r="BY327" s="44" t="s">
        <v>127</v>
      </c>
      <c r="BZ327" t="s">
        <v>471</v>
      </c>
      <c r="CA327" t="s">
        <v>3968</v>
      </c>
      <c r="CB327" s="44" t="s">
        <v>3968</v>
      </c>
      <c r="CC327" t="s">
        <v>4806</v>
      </c>
      <c r="CD327" s="40" t="s">
        <v>3966</v>
      </c>
      <c r="CE327" t="s">
        <v>3967</v>
      </c>
      <c r="CF327" t="s">
        <v>3630</v>
      </c>
      <c r="CG327"/>
      <c r="CH327" t="str">
        <f>H327</f>
        <v>Спасский С.А., Шнитников В.Н.</v>
      </c>
      <c r="CI327">
        <f t="shared" si="97"/>
        <v>1937</v>
      </c>
      <c r="CJ327"/>
    </row>
    <row r="328" spans="1:88" s="6" customFormat="1" x14ac:dyDescent="0.45">
      <c r="A328" s="5">
        <v>45776.694363425922</v>
      </c>
      <c r="B328" s="6">
        <v>412819044</v>
      </c>
      <c r="C328" s="6" t="s">
        <v>4897</v>
      </c>
      <c r="D328" s="6">
        <v>1</v>
      </c>
      <c r="E328" s="4" t="s">
        <v>51</v>
      </c>
      <c r="G328" s="6">
        <v>2590</v>
      </c>
      <c r="H328" s="44" t="s">
        <v>951</v>
      </c>
      <c r="I328" s="6">
        <v>1937</v>
      </c>
      <c r="J328" s="6" t="s">
        <v>952</v>
      </c>
      <c r="K328" s="6" t="s">
        <v>953</v>
      </c>
      <c r="L328" s="6" t="s">
        <v>954</v>
      </c>
      <c r="M328" s="6" t="s">
        <v>267</v>
      </c>
      <c r="P328" s="6" t="s">
        <v>972</v>
      </c>
      <c r="Q328" t="str">
        <f t="shared" si="100"/>
        <v>Алма-Ата</v>
      </c>
      <c r="R328" s="84">
        <v>43.289437</v>
      </c>
      <c r="S328" s="84">
        <v>76.994337999999999</v>
      </c>
      <c r="T328" s="6" t="s">
        <v>765</v>
      </c>
      <c r="U328" s="6" t="s">
        <v>766</v>
      </c>
      <c r="V328" s="6" t="s">
        <v>106</v>
      </c>
      <c r="X328" s="6">
        <v>4000</v>
      </c>
      <c r="Y328" s="6">
        <v>1920</v>
      </c>
      <c r="Z328" s="6">
        <v>4</v>
      </c>
      <c r="AA328" s="6">
        <v>1</v>
      </c>
      <c r="AB328" s="6">
        <v>1920</v>
      </c>
      <c r="AC328" s="6">
        <v>4</v>
      </c>
      <c r="AD328" s="6">
        <v>10</v>
      </c>
      <c r="AF328" s="6" t="s">
        <v>948</v>
      </c>
      <c r="AI328" s="6" t="s">
        <v>1080</v>
      </c>
      <c r="AJ328" s="6" t="s">
        <v>1084</v>
      </c>
      <c r="AK328" s="6" t="b">
        <v>1</v>
      </c>
      <c r="AL328" s="6" t="b">
        <v>0</v>
      </c>
      <c r="AO328" s="49" t="s">
        <v>4952</v>
      </c>
      <c r="AP328" s="73"/>
      <c r="AQ328" s="49" t="s">
        <v>4951</v>
      </c>
      <c r="AR328" s="76" t="s">
        <v>5011</v>
      </c>
      <c r="AS328" s="73" t="s">
        <v>5012</v>
      </c>
      <c r="AT328" s="73">
        <f t="shared" si="102"/>
        <v>1</v>
      </c>
      <c r="AU328" s="112" t="s">
        <v>5383</v>
      </c>
      <c r="AV328" s="44" t="s">
        <v>5380</v>
      </c>
      <c r="AW328" t="s">
        <v>5014</v>
      </c>
      <c r="AX328" s="73"/>
      <c r="AY32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8" s="49" t="s">
        <v>4903</v>
      </c>
      <c r="BA328" s="58" t="str">
        <f>Y328&amp;"-"&amp;IF(Z328&lt;10,"0"&amp;Z328,Z328)&amp;"-"&amp;IF(AA328&lt;10,"0"&amp;AA328,AA328)&amp;"/"&amp;IF(AD328&lt;10,"0"&amp;AD328,AD328)</f>
        <v>1920-04-01/10</v>
      </c>
      <c r="BB328" s="44" t="str">
        <f>Y328&amp;IF(Z328&lt;&gt;0,"-"&amp;Z328,"")&amp;IF(AA328&lt;&gt;0,"-"&amp;AA328,"")&amp;IF(AB328&lt;&gt;0,"/"&amp;AB328,"")&amp;IF(AC328&lt;&gt;0,"-"&amp;AC328,"")&amp;IF(AD328&lt;&gt;0,"-"&amp;AD328,"")</f>
        <v>1920-4-1/1920-4-10</v>
      </c>
      <c r="BC328" s="44"/>
      <c r="BD328" s="44"/>
      <c r="BE328" s="44"/>
      <c r="BF328" s="49" t="s">
        <v>4882</v>
      </c>
      <c r="BG328" t="s">
        <v>4893</v>
      </c>
      <c r="BH328" s="40" t="s">
        <v>5050</v>
      </c>
      <c r="BI328" t="s">
        <v>39</v>
      </c>
      <c r="BJ328" t="str">
        <f t="shared" si="101"/>
        <v>Алма-Ата</v>
      </c>
      <c r="BK328" t="str">
        <f>T328&amp;" N; "&amp;U328&amp;" E"</f>
        <v>43.289437 N; 76.994338 E</v>
      </c>
      <c r="BL328" t="s">
        <v>765</v>
      </c>
      <c r="BM328" s="85" t="s">
        <v>766</v>
      </c>
      <c r="BN328" t="s">
        <v>4895</v>
      </c>
      <c r="BO328">
        <f t="shared" si="95"/>
        <v>4000</v>
      </c>
      <c r="BP328" t="str">
        <f>IF(V328="original",H328,IF(V328="volunteer",C328,"Nekhaeva A.A."))</f>
        <v>Kim L.V.</v>
      </c>
      <c r="BQ328" t="str">
        <f>IF(V328="original",I328,IF(V328="volunteer",YEAR(A328)&amp;"-"&amp;IF(MONTH(A328)&lt;10,"0"&amp;MONTH(A328),MONTH(A328))&amp;"-"&amp;IF(DAY(A328)&lt;10,"0"&amp;DAY(A328),DAY(A328)),"__2025-05-15"))</f>
        <v>2025-04-29</v>
      </c>
      <c r="BR328"/>
      <c r="BS328"/>
      <c r="BT328" s="49" t="s">
        <v>4766</v>
      </c>
      <c r="BU328" t="s">
        <v>3631</v>
      </c>
      <c r="BV328" t="s">
        <v>3632</v>
      </c>
      <c r="BW328" t="s">
        <v>3633</v>
      </c>
      <c r="BX328" t="s">
        <v>3634</v>
      </c>
      <c r="BY328" s="44" t="s">
        <v>127</v>
      </c>
      <c r="BZ328" t="s">
        <v>471</v>
      </c>
      <c r="CA328" t="s">
        <v>3968</v>
      </c>
      <c r="CB328" s="44" t="s">
        <v>3968</v>
      </c>
      <c r="CC328" t="s">
        <v>4806</v>
      </c>
      <c r="CD328" s="40" t="s">
        <v>3966</v>
      </c>
      <c r="CE328" t="s">
        <v>3967</v>
      </c>
      <c r="CF328" t="s">
        <v>3630</v>
      </c>
      <c r="CG328"/>
      <c r="CH328" t="str">
        <f>H328</f>
        <v>Спасский С.А., Шнитников В.Н.</v>
      </c>
      <c r="CI328">
        <f t="shared" si="97"/>
        <v>1937</v>
      </c>
      <c r="CJ328"/>
    </row>
    <row r="329" spans="1:88" s="6" customFormat="1" x14ac:dyDescent="0.45">
      <c r="A329" s="5">
        <v>45776.693379629629</v>
      </c>
      <c r="B329" s="6">
        <v>412819044</v>
      </c>
      <c r="C329" s="6" t="s">
        <v>4897</v>
      </c>
      <c r="D329" s="6">
        <v>1</v>
      </c>
      <c r="E329" s="4" t="s">
        <v>65</v>
      </c>
      <c r="G329" s="6">
        <v>2590</v>
      </c>
      <c r="H329" s="44" t="s">
        <v>951</v>
      </c>
      <c r="I329" s="6">
        <v>1937</v>
      </c>
      <c r="J329" s="6" t="s">
        <v>952</v>
      </c>
      <c r="K329" s="6" t="s">
        <v>953</v>
      </c>
      <c r="L329" s="6" t="s">
        <v>954</v>
      </c>
      <c r="M329" s="6" t="s">
        <v>267</v>
      </c>
      <c r="Q329" t="str">
        <f t="shared" si="100"/>
        <v/>
      </c>
      <c r="R329" s="84"/>
      <c r="S329" s="84"/>
      <c r="V329" s="6" t="s">
        <v>119</v>
      </c>
      <c r="X329" s="6">
        <v>50000</v>
      </c>
      <c r="Y329" s="6">
        <v>1937</v>
      </c>
      <c r="Z329" s="6">
        <v>7</v>
      </c>
      <c r="AA329" s="6">
        <v>1</v>
      </c>
      <c r="AB329" s="6">
        <v>1937</v>
      </c>
      <c r="AC329" s="6">
        <v>7</v>
      </c>
      <c r="AD329" s="6">
        <v>10</v>
      </c>
      <c r="AF329" s="6" t="s">
        <v>948</v>
      </c>
      <c r="AG329" s="67" t="s">
        <v>949</v>
      </c>
      <c r="AI329" s="6" t="s">
        <v>1080</v>
      </c>
      <c r="AJ329" s="6" t="s">
        <v>1085</v>
      </c>
      <c r="AK329" s="6" t="b">
        <v>1</v>
      </c>
      <c r="AL329" s="6" t="b">
        <v>0</v>
      </c>
      <c r="AO329" s="49" t="s">
        <v>4952</v>
      </c>
      <c r="AP329" s="73"/>
      <c r="AQ329" s="49" t="s">
        <v>4951</v>
      </c>
      <c r="AR329" s="76" t="s">
        <v>5011</v>
      </c>
      <c r="AS329" s="73" t="s">
        <v>5012</v>
      </c>
      <c r="AT329" s="73">
        <f t="shared" si="102"/>
        <v>1</v>
      </c>
      <c r="AU329" s="112" t="s">
        <v>5384</v>
      </c>
      <c r="AV329" s="44" t="s">
        <v>5380</v>
      </c>
      <c r="AW329" t="s">
        <v>5014</v>
      </c>
      <c r="AX329" s="73"/>
      <c r="AY32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29" s="49" t="s">
        <v>4903</v>
      </c>
      <c r="BA329" s="58" t="str">
        <f>Y329&amp;"-"&amp;IF(Z329&lt;10,"0"&amp;Z329,Z329)&amp;"-"&amp;IF(AA329&lt;10,"0"&amp;AA329,AA329)&amp;"/"&amp;IF(AD329&lt;10,"0"&amp;AD329,AD329)</f>
        <v>1937-07-01/10</v>
      </c>
      <c r="BB329" s="44" t="str">
        <f>Y329&amp;IF(Z329&lt;&gt;0,"-"&amp;Z329,"")&amp;IF(AA329&lt;&gt;0,"-"&amp;AA329,"")&amp;IF(AB329&lt;&gt;0,"/"&amp;AB329,"")&amp;IF(AC329&lt;&gt;0,"-"&amp;AC329,"")&amp;IF(AD329&lt;&gt;0,"-"&amp;AD329,"")</f>
        <v>1937-7-1/1937-7-10</v>
      </c>
      <c r="BC329" s="44"/>
      <c r="BD329" s="44"/>
      <c r="BE329" s="44" t="s">
        <v>4943</v>
      </c>
      <c r="BF329" s="49" t="s">
        <v>4882</v>
      </c>
      <c r="BG329" t="s">
        <v>4893</v>
      </c>
      <c r="BH329" s="40" t="s">
        <v>5050</v>
      </c>
      <c r="BI329" t="s">
        <v>39</v>
      </c>
      <c r="BJ329"/>
      <c r="BK329"/>
      <c r="BL329"/>
      <c r="BM329" s="85"/>
      <c r="BN329"/>
      <c r="BO329">
        <f t="shared" si="95"/>
        <v>50000</v>
      </c>
      <c r="BP329" t="str">
        <f>IF(V329="original",H329,IF(V329="volunteer",C329,"Nekhaeva A.A."))</f>
        <v>Nekhaeva A.A.</v>
      </c>
      <c r="BQ329" t="str">
        <f>IF(V329="original",I329,IF(V329="volunteer",YEAR(A329)&amp;"-"&amp;IF(MONTH(A329)&lt;10,"0"&amp;MONTH(A329),MONTH(A329))&amp;"-"&amp;IF(DAY(A329)&lt;10,"0"&amp;DAY(A329),DAY(A329)),"__2025-05-15"))</f>
        <v>__2025-05-15</v>
      </c>
      <c r="BR329"/>
      <c r="BS329"/>
      <c r="BT329" s="49" t="s">
        <v>4766</v>
      </c>
      <c r="BU329" t="s">
        <v>3631</v>
      </c>
      <c r="BV329" t="s">
        <v>3632</v>
      </c>
      <c r="BW329" t="s">
        <v>3633</v>
      </c>
      <c r="BX329" t="s">
        <v>3634</v>
      </c>
      <c r="BY329" s="44" t="s">
        <v>127</v>
      </c>
      <c r="BZ329" t="s">
        <v>471</v>
      </c>
      <c r="CA329" t="s">
        <v>3971</v>
      </c>
      <c r="CB329" s="44" t="s">
        <v>3971</v>
      </c>
      <c r="CC329" t="s">
        <v>4781</v>
      </c>
      <c r="CD329" s="40" t="s">
        <v>3969</v>
      </c>
      <c r="CE329" t="s">
        <v>4782</v>
      </c>
      <c r="CF329" t="s">
        <v>3630</v>
      </c>
      <c r="CG329"/>
      <c r="CH329" t="str">
        <f>H329</f>
        <v>Спасский С.А., Шнитников В.Н.</v>
      </c>
      <c r="CI329">
        <f t="shared" si="97"/>
        <v>1937</v>
      </c>
      <c r="CJ329"/>
    </row>
    <row r="330" spans="1:88" s="6" customFormat="1" x14ac:dyDescent="0.45">
      <c r="A330" s="5">
        <v>45776.692650462966</v>
      </c>
      <c r="B330" s="6">
        <v>412819044</v>
      </c>
      <c r="C330" s="6" t="s">
        <v>4897</v>
      </c>
      <c r="D330" s="6">
        <v>3</v>
      </c>
      <c r="E330" s="4" t="s">
        <v>846</v>
      </c>
      <c r="G330" s="6">
        <v>2590</v>
      </c>
      <c r="H330" s="44" t="s">
        <v>951</v>
      </c>
      <c r="I330" s="6">
        <v>1937</v>
      </c>
      <c r="J330" s="6" t="s">
        <v>952</v>
      </c>
      <c r="K330" s="6" t="s">
        <v>953</v>
      </c>
      <c r="L330" s="6" t="s">
        <v>954</v>
      </c>
      <c r="M330" s="6" t="s">
        <v>267</v>
      </c>
      <c r="P330" s="6" t="s">
        <v>1018</v>
      </c>
      <c r="Q330" t="str">
        <f t="shared" si="100"/>
        <v>Копальский у.</v>
      </c>
      <c r="R330" s="84">
        <v>45.718308999999998</v>
      </c>
      <c r="S330" s="84">
        <v>77.246391000000003</v>
      </c>
      <c r="T330" s="6" t="s">
        <v>1019</v>
      </c>
      <c r="U330" s="6" t="s">
        <v>1020</v>
      </c>
      <c r="V330" s="6" t="s">
        <v>106</v>
      </c>
      <c r="X330" s="6">
        <v>50000</v>
      </c>
      <c r="Y330" s="6">
        <v>1937</v>
      </c>
      <c r="AF330" s="6" t="s">
        <v>948</v>
      </c>
      <c r="AG330" s="62" t="s">
        <v>1086</v>
      </c>
      <c r="AI330" s="6" t="s">
        <v>1080</v>
      </c>
      <c r="AJ330" s="6" t="s">
        <v>1087</v>
      </c>
      <c r="AK330" s="6" t="b">
        <v>1</v>
      </c>
      <c r="AL330" s="6" t="b">
        <v>0</v>
      </c>
      <c r="AO330" s="49" t="s">
        <v>4952</v>
      </c>
      <c r="AP330" s="73"/>
      <c r="AQ330" s="49" t="s">
        <v>4951</v>
      </c>
      <c r="AR330" s="76" t="s">
        <v>5011</v>
      </c>
      <c r="AS330" s="73" t="s">
        <v>5012</v>
      </c>
      <c r="AT330" s="73">
        <f t="shared" si="102"/>
        <v>3</v>
      </c>
      <c r="AU330" s="112" t="s">
        <v>5384</v>
      </c>
      <c r="AV330" s="44" t="s">
        <v>5380</v>
      </c>
      <c r="AW330" t="s">
        <v>5014</v>
      </c>
      <c r="AX330" s="73"/>
      <c r="AY33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0" s="49" t="s">
        <v>4903</v>
      </c>
      <c r="BA330" s="44">
        <f>Y330</f>
        <v>1937</v>
      </c>
      <c r="BB330" s="44" t="str">
        <f>Y330&amp;IF(Z330&lt;&gt;0,"-"&amp;Z330,"")&amp;IF(AA330&lt;&gt;0,"-"&amp;AA330,"")&amp;IF(AB330&lt;&gt;0,"/"&amp;AB330,"")&amp;IF(AC330&lt;&gt;0,"-"&amp;AC330,"")&amp;IF(AD330&lt;&gt;0,"-"&amp;AD330,"")</f>
        <v>1937</v>
      </c>
      <c r="BC330" s="44"/>
      <c r="BD330" s="44"/>
      <c r="BE330" s="44"/>
      <c r="BF330" s="49" t="s">
        <v>4882</v>
      </c>
      <c r="BG330" t="s">
        <v>4893</v>
      </c>
      <c r="BH330" s="40" t="s">
        <v>5050</v>
      </c>
      <c r="BI330" t="s">
        <v>39</v>
      </c>
      <c r="BJ330" t="str">
        <f t="shared" ref="BJ330:BJ337" si="107">P330</f>
        <v>Копальский у.</v>
      </c>
      <c r="BK330" t="str">
        <f>T330&amp;" N; "&amp;U330&amp;" E"</f>
        <v>45.718309 N; 77.246391 E</v>
      </c>
      <c r="BL330" t="s">
        <v>1019</v>
      </c>
      <c r="BM330" s="85" t="s">
        <v>1020</v>
      </c>
      <c r="BN330" t="s">
        <v>4895</v>
      </c>
      <c r="BO330">
        <f t="shared" si="95"/>
        <v>50000</v>
      </c>
      <c r="BP330" t="str">
        <f>IF(V330="original",H330,IF(V330="volunteer",C330,"Nekhaeva A.A."))</f>
        <v>Kim L.V.</v>
      </c>
      <c r="BQ330" t="str">
        <f>IF(V330="original",I330,IF(V330="volunteer",YEAR(A330)&amp;"-"&amp;IF(MONTH(A330)&lt;10,"0"&amp;MONTH(A330),MONTH(A330))&amp;"-"&amp;IF(DAY(A330)&lt;10,"0"&amp;DAY(A330),DAY(A330)),"__2025-05-15"))</f>
        <v>2025-04-29</v>
      </c>
      <c r="BR330"/>
      <c r="BS330"/>
      <c r="BT330" s="49" t="s">
        <v>4766</v>
      </c>
      <c r="BU330" t="s">
        <v>3631</v>
      </c>
      <c r="BV330" t="s">
        <v>3632</v>
      </c>
      <c r="BW330" t="s">
        <v>3633</v>
      </c>
      <c r="BX330" t="s">
        <v>3634</v>
      </c>
      <c r="BY330" s="44" t="s">
        <v>127</v>
      </c>
      <c r="BZ330" t="s">
        <v>471</v>
      </c>
      <c r="CA330" t="s">
        <v>3975</v>
      </c>
      <c r="CB330" s="44" t="s">
        <v>3975</v>
      </c>
      <c r="CC330" t="s">
        <v>4807</v>
      </c>
      <c r="CD330" t="s">
        <v>3973</v>
      </c>
      <c r="CE330" t="str">
        <f>CB330&amp;" "&amp;CC330</f>
        <v>Alopecosa taeniopus (Kulczyński, 1895)</v>
      </c>
      <c r="CF330" t="s">
        <v>3630</v>
      </c>
      <c r="CG330"/>
      <c r="CH330" t="str">
        <f>H330</f>
        <v>Спасский С.А., Шнитников В.Н.</v>
      </c>
      <c r="CI330">
        <f t="shared" si="97"/>
        <v>1937</v>
      </c>
      <c r="CJ330"/>
    </row>
    <row r="331" spans="1:88" s="6" customFormat="1" x14ac:dyDescent="0.45">
      <c r="A331" s="5">
        <v>45776.691736111112</v>
      </c>
      <c r="B331" s="6">
        <v>412819044</v>
      </c>
      <c r="C331" s="6" t="s">
        <v>4897</v>
      </c>
      <c r="D331" s="6">
        <v>1</v>
      </c>
      <c r="E331" s="4" t="s">
        <v>1013</v>
      </c>
      <c r="G331" s="6">
        <v>2590</v>
      </c>
      <c r="H331" s="44" t="s">
        <v>951</v>
      </c>
      <c r="I331" s="6">
        <v>1937</v>
      </c>
      <c r="J331" s="6" t="s">
        <v>952</v>
      </c>
      <c r="K331" s="6" t="s">
        <v>953</v>
      </c>
      <c r="L331" s="6" t="s">
        <v>954</v>
      </c>
      <c r="M331" s="6" t="s">
        <v>267</v>
      </c>
      <c r="P331" s="6" t="s">
        <v>986</v>
      </c>
      <c r="Q331" t="str">
        <f t="shared" si="100"/>
        <v>дача Волковского</v>
      </c>
      <c r="R331" s="85" t="str">
        <f t="shared" ref="R331:R332" si="108">T331</f>
        <v>43.104043</v>
      </c>
      <c r="S331" s="85" t="str">
        <f t="shared" ref="S331:S332" si="109">U331</f>
        <v>76.920158</v>
      </c>
      <c r="T331" s="6" t="s">
        <v>3576</v>
      </c>
      <c r="U331" s="6" t="s">
        <v>3577</v>
      </c>
      <c r="V331" s="6" t="s">
        <v>106</v>
      </c>
      <c r="W331" s="6" t="s">
        <v>3578</v>
      </c>
      <c r="X331" s="6">
        <v>6000</v>
      </c>
      <c r="Y331" s="6">
        <v>1919</v>
      </c>
      <c r="Z331" s="6">
        <v>6</v>
      </c>
      <c r="AA331" s="6">
        <v>23</v>
      </c>
      <c r="AB331" s="6">
        <v>1919</v>
      </c>
      <c r="AC331" s="6">
        <v>6</v>
      </c>
      <c r="AD331" s="6">
        <v>29</v>
      </c>
      <c r="AF331" s="6" t="s">
        <v>948</v>
      </c>
      <c r="AI331" s="6" t="s">
        <v>1080</v>
      </c>
      <c r="AJ331" s="6" t="s">
        <v>1087</v>
      </c>
      <c r="AK331" s="6" t="b">
        <v>1</v>
      </c>
      <c r="AL331" s="6" t="b">
        <v>0</v>
      </c>
      <c r="AO331" s="49" t="s">
        <v>4952</v>
      </c>
      <c r="AP331" s="73"/>
      <c r="AQ331" s="49" t="s">
        <v>4951</v>
      </c>
      <c r="AR331" s="76" t="s">
        <v>5011</v>
      </c>
      <c r="AS331" s="73" t="s">
        <v>5012</v>
      </c>
      <c r="AT331" s="73">
        <f t="shared" si="102"/>
        <v>1</v>
      </c>
      <c r="AU331" s="112" t="s">
        <v>5383</v>
      </c>
      <c r="AV331" s="44" t="s">
        <v>5382</v>
      </c>
      <c r="AW331" t="s">
        <v>5014</v>
      </c>
      <c r="AX331" s="73"/>
      <c r="AY33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1" s="49" t="s">
        <v>4903</v>
      </c>
      <c r="BA331" s="58" t="str">
        <f>Y331&amp;"-"&amp;IF(Z331&lt;10,"0"&amp;Z331,Z331)&amp;"-"&amp;IF(AA331&lt;10,"0"&amp;AA331,AA331)&amp;"/"&amp;IF(AD331&lt;10,"0"&amp;AD331,AD331)</f>
        <v>1919-06-23/29</v>
      </c>
      <c r="BB331" s="44" t="str">
        <f>Y331&amp;IF(Z331&lt;&gt;0,"-"&amp;Z331,"")&amp;IF(AA331&lt;&gt;0,"-"&amp;AA331,"")&amp;IF(AB331&lt;&gt;0,"/"&amp;AB331,"")&amp;IF(AC331&lt;&gt;0,"-"&amp;AC331,"")&amp;IF(AD331&lt;&gt;0,"-"&amp;AD331,"")</f>
        <v>1919-6-23/1919-6-29</v>
      </c>
      <c r="BC331" s="44"/>
      <c r="BD331" s="44"/>
      <c r="BE331" s="44"/>
      <c r="BF331" s="49" t="s">
        <v>4882</v>
      </c>
      <c r="BG331" t="s">
        <v>4893</v>
      </c>
      <c r="BH331" s="40" t="s">
        <v>5050</v>
      </c>
      <c r="BI331" t="s">
        <v>39</v>
      </c>
      <c r="BJ331" t="str">
        <f t="shared" si="107"/>
        <v>дача Волковского</v>
      </c>
      <c r="BK331" t="str">
        <f>T331&amp;" N; "&amp;U331&amp;" E"</f>
        <v>43.104043 N; 76.920158 E</v>
      </c>
      <c r="BL331" t="s">
        <v>3576</v>
      </c>
      <c r="BM331" s="85" t="s">
        <v>3577</v>
      </c>
      <c r="BN331" t="s">
        <v>4895</v>
      </c>
      <c r="BO331">
        <f t="shared" si="95"/>
        <v>6000</v>
      </c>
      <c r="BP331" t="str">
        <f>IF(V331="original",H331,IF(V331="volunteer",C331,"Nekhaeva A.A."))</f>
        <v>Kim L.V.</v>
      </c>
      <c r="BQ331" t="str">
        <f>IF(V331="original",I331,IF(V331="volunteer",YEAR(A331)&amp;"-"&amp;IF(MONTH(A331)&lt;10,"0"&amp;MONTH(A331),MONTH(A331))&amp;"-"&amp;IF(DAY(A331)&lt;10,"0"&amp;DAY(A331),DAY(A331)),"__2025-05-15"))</f>
        <v>2025-04-29</v>
      </c>
      <c r="BR331"/>
      <c r="BS331"/>
      <c r="BT331" s="49" t="s">
        <v>4766</v>
      </c>
      <c r="BU331" t="s">
        <v>3631</v>
      </c>
      <c r="BV331" t="s">
        <v>3632</v>
      </c>
      <c r="BW331" t="s">
        <v>3633</v>
      </c>
      <c r="BX331" t="s">
        <v>3634</v>
      </c>
      <c r="BY331" s="44" t="s">
        <v>127</v>
      </c>
      <c r="BZ331" t="s">
        <v>471</v>
      </c>
      <c r="CA331" t="s">
        <v>3975</v>
      </c>
      <c r="CB331" s="44" t="s">
        <v>3975</v>
      </c>
      <c r="CC331" t="s">
        <v>4807</v>
      </c>
      <c r="CD331" t="s">
        <v>3973</v>
      </c>
      <c r="CE331" t="str">
        <f t="shared" ref="CE331:CE336" si="110">CB331&amp;" "&amp;CC331</f>
        <v>Alopecosa taeniopus (Kulczyński, 1895)</v>
      </c>
      <c r="CF331" t="s">
        <v>3630</v>
      </c>
      <c r="CG331"/>
      <c r="CH331" t="str">
        <f>H331</f>
        <v>Спасский С.А., Шнитников В.Н.</v>
      </c>
      <c r="CI331">
        <f t="shared" si="97"/>
        <v>1937</v>
      </c>
      <c r="CJ331"/>
    </row>
    <row r="332" spans="1:88" s="6" customFormat="1" x14ac:dyDescent="0.45">
      <c r="A332" s="5">
        <v>45776.691203703696</v>
      </c>
      <c r="B332" s="6">
        <v>412819044</v>
      </c>
      <c r="C332" s="6" t="s">
        <v>4897</v>
      </c>
      <c r="D332" s="6">
        <v>1</v>
      </c>
      <c r="E332" s="4" t="s">
        <v>1013</v>
      </c>
      <c r="G332" s="6">
        <v>2590</v>
      </c>
      <c r="H332" s="44" t="s">
        <v>951</v>
      </c>
      <c r="I332" s="6">
        <v>1937</v>
      </c>
      <c r="J332" s="6" t="s">
        <v>952</v>
      </c>
      <c r="K332" s="6" t="s">
        <v>953</v>
      </c>
      <c r="L332" s="6" t="s">
        <v>954</v>
      </c>
      <c r="M332" s="6" t="s">
        <v>267</v>
      </c>
      <c r="P332" s="6" t="s">
        <v>986</v>
      </c>
      <c r="Q332" t="str">
        <f t="shared" si="100"/>
        <v>дача Волковского</v>
      </c>
      <c r="R332" s="85" t="str">
        <f t="shared" si="108"/>
        <v>43.104043</v>
      </c>
      <c r="S332" s="85" t="str">
        <f t="shared" si="109"/>
        <v>76.920158</v>
      </c>
      <c r="T332" s="6" t="s">
        <v>3576</v>
      </c>
      <c r="U332" s="6" t="s">
        <v>3577</v>
      </c>
      <c r="V332" s="6" t="s">
        <v>106</v>
      </c>
      <c r="W332" s="6" t="s">
        <v>3578</v>
      </c>
      <c r="X332" s="6">
        <v>6000</v>
      </c>
      <c r="Y332" s="6">
        <v>1919</v>
      </c>
      <c r="Z332" s="6">
        <v>6</v>
      </c>
      <c r="AA332" s="6">
        <v>14</v>
      </c>
      <c r="AB332" s="6">
        <v>1919</v>
      </c>
      <c r="AC332" s="6">
        <v>6</v>
      </c>
      <c r="AD332" s="6">
        <v>17</v>
      </c>
      <c r="AF332" s="6" t="s">
        <v>948</v>
      </c>
      <c r="AI332" s="6" t="s">
        <v>1080</v>
      </c>
      <c r="AJ332" s="6" t="s">
        <v>1087</v>
      </c>
      <c r="AK332" s="6" t="b">
        <v>1</v>
      </c>
      <c r="AL332" s="6" t="b">
        <v>0</v>
      </c>
      <c r="AO332" s="49" t="s">
        <v>4952</v>
      </c>
      <c r="AP332" s="73"/>
      <c r="AQ332" s="49" t="s">
        <v>4951</v>
      </c>
      <c r="AR332" s="76" t="s">
        <v>5011</v>
      </c>
      <c r="AS332" s="73" t="s">
        <v>5012</v>
      </c>
      <c r="AT332" s="73">
        <f t="shared" si="102"/>
        <v>1</v>
      </c>
      <c r="AU332" s="112" t="s">
        <v>5383</v>
      </c>
      <c r="AV332" s="44" t="s">
        <v>5382</v>
      </c>
      <c r="AW332" t="s">
        <v>5014</v>
      </c>
      <c r="AX332" s="73"/>
      <c r="AY33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2" s="49" t="s">
        <v>4903</v>
      </c>
      <c r="BA332" s="58" t="str">
        <f>Y332&amp;"-"&amp;IF(Z332&lt;10,"0"&amp;Z332,Z332)&amp;"-"&amp;IF(AA332&lt;10,"0"&amp;AA332,AA332)&amp;"/"&amp;IF(AD332&lt;10,"0"&amp;AD332,AD332)</f>
        <v>1919-06-14/17</v>
      </c>
      <c r="BB332" s="44" t="str">
        <f>Y332&amp;IF(Z332&lt;&gt;0,"-"&amp;Z332,"")&amp;IF(AA332&lt;&gt;0,"-"&amp;AA332,"")&amp;IF(AB332&lt;&gt;0,"/"&amp;AB332,"")&amp;IF(AC332&lt;&gt;0,"-"&amp;AC332,"")&amp;IF(AD332&lt;&gt;0,"-"&amp;AD332,"")</f>
        <v>1919-6-14/1919-6-17</v>
      </c>
      <c r="BC332" s="44"/>
      <c r="BD332" s="44"/>
      <c r="BE332" s="44"/>
      <c r="BF332" s="49" t="s">
        <v>4882</v>
      </c>
      <c r="BG332" t="s">
        <v>4893</v>
      </c>
      <c r="BH332" s="40" t="s">
        <v>5050</v>
      </c>
      <c r="BI332" t="s">
        <v>39</v>
      </c>
      <c r="BJ332" t="str">
        <f t="shared" si="107"/>
        <v>дача Волковского</v>
      </c>
      <c r="BK332" t="str">
        <f>T332&amp;" N; "&amp;U332&amp;" E"</f>
        <v>43.104043 N; 76.920158 E</v>
      </c>
      <c r="BL332" t="s">
        <v>3576</v>
      </c>
      <c r="BM332" s="85" t="s">
        <v>3577</v>
      </c>
      <c r="BN332" t="s">
        <v>4895</v>
      </c>
      <c r="BO332">
        <f t="shared" si="95"/>
        <v>6000</v>
      </c>
      <c r="BP332" t="str">
        <f>IF(V332="original",H332,IF(V332="volunteer",C332,"Nekhaeva A.A."))</f>
        <v>Kim L.V.</v>
      </c>
      <c r="BQ332" t="str">
        <f>IF(V332="original",I332,IF(V332="volunteer",YEAR(A332)&amp;"-"&amp;IF(MONTH(A332)&lt;10,"0"&amp;MONTH(A332),MONTH(A332))&amp;"-"&amp;IF(DAY(A332)&lt;10,"0"&amp;DAY(A332),DAY(A332)),"__2025-05-15"))</f>
        <v>2025-04-29</v>
      </c>
      <c r="BR332"/>
      <c r="BS332"/>
      <c r="BT332" s="49" t="s">
        <v>4766</v>
      </c>
      <c r="BU332" t="s">
        <v>3631</v>
      </c>
      <c r="BV332" t="s">
        <v>3632</v>
      </c>
      <c r="BW332" t="s">
        <v>3633</v>
      </c>
      <c r="BX332" t="s">
        <v>3634</v>
      </c>
      <c r="BY332" s="44" t="s">
        <v>127</v>
      </c>
      <c r="BZ332" t="s">
        <v>471</v>
      </c>
      <c r="CA332" t="s">
        <v>3975</v>
      </c>
      <c r="CB332" s="44" t="s">
        <v>3975</v>
      </c>
      <c r="CC332" t="s">
        <v>4807</v>
      </c>
      <c r="CD332" t="s">
        <v>3973</v>
      </c>
      <c r="CE332" t="str">
        <f t="shared" si="110"/>
        <v>Alopecosa taeniopus (Kulczyński, 1895)</v>
      </c>
      <c r="CF332" t="s">
        <v>3630</v>
      </c>
      <c r="CG332"/>
      <c r="CH332" t="str">
        <f>H332</f>
        <v>Спасский С.А., Шнитников В.Н.</v>
      </c>
      <c r="CI332">
        <f t="shared" si="97"/>
        <v>1937</v>
      </c>
      <c r="CJ332"/>
    </row>
    <row r="333" spans="1:88" s="6" customFormat="1" x14ac:dyDescent="0.45">
      <c r="A333" s="5">
        <v>45776.690648148149</v>
      </c>
      <c r="B333" s="6">
        <v>412819044</v>
      </c>
      <c r="C333" s="6" t="s">
        <v>4897</v>
      </c>
      <c r="D333" s="6">
        <v>1</v>
      </c>
      <c r="E333" s="4" t="s">
        <v>65</v>
      </c>
      <c r="G333" s="6">
        <v>2590</v>
      </c>
      <c r="H333" s="44" t="s">
        <v>951</v>
      </c>
      <c r="I333" s="6">
        <v>1937</v>
      </c>
      <c r="J333" s="6" t="s">
        <v>952</v>
      </c>
      <c r="K333" s="6" t="s">
        <v>953</v>
      </c>
      <c r="L333" s="6" t="s">
        <v>954</v>
      </c>
      <c r="M333" s="6" t="s">
        <v>267</v>
      </c>
      <c r="P333" s="6" t="s">
        <v>947</v>
      </c>
      <c r="Q333" t="str">
        <f t="shared" si="100"/>
        <v>Алма-Ата и окрестности</v>
      </c>
      <c r="R333" s="84">
        <v>43.289437</v>
      </c>
      <c r="S333" s="84">
        <v>76.994337999999999</v>
      </c>
      <c r="T333" s="6" t="s">
        <v>765</v>
      </c>
      <c r="U333" s="6" t="s">
        <v>766</v>
      </c>
      <c r="V333" s="6" t="s">
        <v>106</v>
      </c>
      <c r="X333" s="6">
        <v>6000</v>
      </c>
      <c r="Y333" s="6">
        <v>1920</v>
      </c>
      <c r="Z333" s="6">
        <v>6</v>
      </c>
      <c r="AF333" s="6" t="s">
        <v>948</v>
      </c>
      <c r="AI333" s="6" t="s">
        <v>1080</v>
      </c>
      <c r="AJ333" s="6" t="s">
        <v>1087</v>
      </c>
      <c r="AK333" s="6" t="b">
        <v>1</v>
      </c>
      <c r="AL333" s="6" t="b">
        <v>0</v>
      </c>
      <c r="AO333" s="49" t="s">
        <v>4952</v>
      </c>
      <c r="AP333" s="73"/>
      <c r="AQ333" s="49" t="s">
        <v>4951</v>
      </c>
      <c r="AR333" s="76" t="s">
        <v>5011</v>
      </c>
      <c r="AS333" s="73" t="s">
        <v>5012</v>
      </c>
      <c r="AT333" s="73">
        <f t="shared" si="102"/>
        <v>1</v>
      </c>
      <c r="AU333" s="112" t="s">
        <v>5384</v>
      </c>
      <c r="AV333" s="44" t="s">
        <v>5380</v>
      </c>
      <c r="AW333" t="s">
        <v>5014</v>
      </c>
      <c r="AX333" s="73"/>
      <c r="AY33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3" s="49" t="s">
        <v>4903</v>
      </c>
      <c r="BA333" s="44" t="str">
        <f>Y333&amp;"-"&amp;IF(Z333&lt;10,"0"&amp;Z333,Z333)</f>
        <v>1920-06</v>
      </c>
      <c r="BB333" s="44" t="str">
        <f>Y333&amp;IF(Z333&lt;&gt;0,"-"&amp;Z333,"")&amp;IF(AA333&lt;&gt;0,"-"&amp;AA333,"")&amp;IF(AB333&lt;&gt;0,"/"&amp;AB333,"")&amp;IF(AC333&lt;&gt;0,"-"&amp;AC333,"")&amp;IF(AD333&lt;&gt;0,"-"&amp;AD333,"")</f>
        <v>1920-6</v>
      </c>
      <c r="BC333" s="44"/>
      <c r="BD333" s="44"/>
      <c r="BE333" s="44"/>
      <c r="BF333" s="49" t="s">
        <v>4882</v>
      </c>
      <c r="BG333" t="s">
        <v>4893</v>
      </c>
      <c r="BH333" s="40" t="s">
        <v>5050</v>
      </c>
      <c r="BI333" t="s">
        <v>39</v>
      </c>
      <c r="BJ333" t="str">
        <f t="shared" si="107"/>
        <v>Алма-Ата и окрестности</v>
      </c>
      <c r="BK333" t="str">
        <f>T333&amp;" N; "&amp;U333&amp;" E"</f>
        <v>43.289437 N; 76.994338 E</v>
      </c>
      <c r="BL333" t="s">
        <v>765</v>
      </c>
      <c r="BM333" s="85" t="s">
        <v>766</v>
      </c>
      <c r="BN333" t="s">
        <v>4895</v>
      </c>
      <c r="BO333">
        <f t="shared" si="95"/>
        <v>6000</v>
      </c>
      <c r="BP333" t="str">
        <f>IF(V333="original",H333,IF(V333="volunteer",C333,"Nekhaeva A.A."))</f>
        <v>Kim L.V.</v>
      </c>
      <c r="BQ333" t="str">
        <f>IF(V333="original",I333,IF(V333="volunteer",YEAR(A333)&amp;"-"&amp;IF(MONTH(A333)&lt;10,"0"&amp;MONTH(A333),MONTH(A333))&amp;"-"&amp;IF(DAY(A333)&lt;10,"0"&amp;DAY(A333),DAY(A333)),"__2025-05-15"))</f>
        <v>2025-04-29</v>
      </c>
      <c r="BR333"/>
      <c r="BS333"/>
      <c r="BT333" s="49" t="s">
        <v>4766</v>
      </c>
      <c r="BU333" t="s">
        <v>3631</v>
      </c>
      <c r="BV333" t="s">
        <v>3632</v>
      </c>
      <c r="BW333" t="s">
        <v>3633</v>
      </c>
      <c r="BX333" t="s">
        <v>3634</v>
      </c>
      <c r="BY333" s="44" t="s">
        <v>127</v>
      </c>
      <c r="BZ333" t="s">
        <v>471</v>
      </c>
      <c r="CA333" t="s">
        <v>3975</v>
      </c>
      <c r="CB333" s="44" t="s">
        <v>3975</v>
      </c>
      <c r="CC333" t="s">
        <v>4807</v>
      </c>
      <c r="CD333" t="s">
        <v>3973</v>
      </c>
      <c r="CE333" t="str">
        <f t="shared" si="110"/>
        <v>Alopecosa taeniopus (Kulczyński, 1895)</v>
      </c>
      <c r="CF333" t="s">
        <v>3630</v>
      </c>
      <c r="CG333"/>
      <c r="CH333" t="str">
        <f>H333</f>
        <v>Спасский С.А., Шнитников В.Н.</v>
      </c>
      <c r="CI333">
        <f t="shared" si="97"/>
        <v>1937</v>
      </c>
      <c r="CJ333"/>
    </row>
    <row r="334" spans="1:88" s="6" customFormat="1" x14ac:dyDescent="0.45">
      <c r="A334" s="5">
        <v>45776.690405092602</v>
      </c>
      <c r="B334" s="6">
        <v>412819044</v>
      </c>
      <c r="C334" s="6" t="s">
        <v>4897</v>
      </c>
      <c r="D334" s="6">
        <v>1</v>
      </c>
      <c r="E334" s="4" t="s">
        <v>995</v>
      </c>
      <c r="G334" s="6">
        <v>2590</v>
      </c>
      <c r="H334" s="44" t="s">
        <v>951</v>
      </c>
      <c r="I334" s="6">
        <v>1937</v>
      </c>
      <c r="J334" s="6" t="s">
        <v>952</v>
      </c>
      <c r="K334" s="6" t="s">
        <v>953</v>
      </c>
      <c r="L334" s="6" t="s">
        <v>954</v>
      </c>
      <c r="M334" s="6" t="s">
        <v>267</v>
      </c>
      <c r="P334" s="6" t="s">
        <v>947</v>
      </c>
      <c r="Q334" t="str">
        <f t="shared" si="100"/>
        <v>Алма-Ата и окрестности</v>
      </c>
      <c r="R334" s="84">
        <v>43.289437</v>
      </c>
      <c r="S334" s="84">
        <v>76.994337999999999</v>
      </c>
      <c r="T334" s="6" t="s">
        <v>765</v>
      </c>
      <c r="U334" s="6" t="s">
        <v>766</v>
      </c>
      <c r="V334" s="6" t="s">
        <v>106</v>
      </c>
      <c r="X334" s="6">
        <v>6000</v>
      </c>
      <c r="Y334" s="6">
        <v>1919</v>
      </c>
      <c r="Z334" s="6">
        <v>6</v>
      </c>
      <c r="AF334" s="6" t="s">
        <v>948</v>
      </c>
      <c r="AI334" s="6" t="s">
        <v>1080</v>
      </c>
      <c r="AJ334" s="6" t="s">
        <v>1087</v>
      </c>
      <c r="AK334" s="6" t="b">
        <v>1</v>
      </c>
      <c r="AL334" s="6" t="b">
        <v>0</v>
      </c>
      <c r="AO334" s="49" t="s">
        <v>4952</v>
      </c>
      <c r="AP334" s="73"/>
      <c r="AQ334" s="49" t="s">
        <v>4951</v>
      </c>
      <c r="AR334" s="76" t="s">
        <v>5011</v>
      </c>
      <c r="AS334" s="73" t="s">
        <v>5012</v>
      </c>
      <c r="AT334" s="73">
        <f t="shared" si="102"/>
        <v>1</v>
      </c>
      <c r="AU334" s="112" t="s">
        <v>5384</v>
      </c>
      <c r="AV334" s="44" t="s">
        <v>5382</v>
      </c>
      <c r="AW334" t="s">
        <v>5014</v>
      </c>
      <c r="AX334" s="73"/>
      <c r="AY33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4" s="49" t="s">
        <v>4903</v>
      </c>
      <c r="BA334" s="44" t="str">
        <f>Y334&amp;"-"&amp;IF(Z334&lt;10,"0"&amp;Z334,Z334)</f>
        <v>1919-06</v>
      </c>
      <c r="BB334" s="44" t="str">
        <f>Y334&amp;IF(Z334&lt;&gt;0,"-"&amp;Z334,"")&amp;IF(AA334&lt;&gt;0,"-"&amp;AA334,"")&amp;IF(AB334&lt;&gt;0,"/"&amp;AB334,"")&amp;IF(AC334&lt;&gt;0,"-"&amp;AC334,"")&amp;IF(AD334&lt;&gt;0,"-"&amp;AD334,"")</f>
        <v>1919-6</v>
      </c>
      <c r="BC334" s="44"/>
      <c r="BD334" s="44"/>
      <c r="BE334" s="44"/>
      <c r="BF334" s="49" t="s">
        <v>4882</v>
      </c>
      <c r="BG334" t="s">
        <v>4893</v>
      </c>
      <c r="BH334" s="40" t="s">
        <v>5050</v>
      </c>
      <c r="BI334" t="s">
        <v>39</v>
      </c>
      <c r="BJ334" t="str">
        <f t="shared" si="107"/>
        <v>Алма-Ата и окрестности</v>
      </c>
      <c r="BK334" t="str">
        <f>T334&amp;" N; "&amp;U334&amp;" E"</f>
        <v>43.289437 N; 76.994338 E</v>
      </c>
      <c r="BL334" t="s">
        <v>765</v>
      </c>
      <c r="BM334" s="85" t="s">
        <v>766</v>
      </c>
      <c r="BN334" t="s">
        <v>4895</v>
      </c>
      <c r="BO334">
        <f t="shared" si="95"/>
        <v>6000</v>
      </c>
      <c r="BP334" t="str">
        <f>IF(V334="original",H334,IF(V334="volunteer",C334,"Nekhaeva A.A."))</f>
        <v>Kim L.V.</v>
      </c>
      <c r="BQ334" t="str">
        <f>IF(V334="original",I334,IF(V334="volunteer",YEAR(A334)&amp;"-"&amp;IF(MONTH(A334)&lt;10,"0"&amp;MONTH(A334),MONTH(A334))&amp;"-"&amp;IF(DAY(A334)&lt;10,"0"&amp;DAY(A334),DAY(A334)),"__2025-05-15"))</f>
        <v>2025-04-29</v>
      </c>
      <c r="BR334"/>
      <c r="BS334"/>
      <c r="BT334" s="49" t="s">
        <v>4766</v>
      </c>
      <c r="BU334" t="s">
        <v>3631</v>
      </c>
      <c r="BV334" t="s">
        <v>3632</v>
      </c>
      <c r="BW334" t="s">
        <v>3633</v>
      </c>
      <c r="BX334" t="s">
        <v>3634</v>
      </c>
      <c r="BY334" s="44" t="s">
        <v>127</v>
      </c>
      <c r="BZ334" t="s">
        <v>471</v>
      </c>
      <c r="CA334" t="s">
        <v>3975</v>
      </c>
      <c r="CB334" s="44" t="s">
        <v>3975</v>
      </c>
      <c r="CC334" t="s">
        <v>4807</v>
      </c>
      <c r="CD334" t="s">
        <v>3973</v>
      </c>
      <c r="CE334" t="str">
        <f t="shared" si="110"/>
        <v>Alopecosa taeniopus (Kulczyński, 1895)</v>
      </c>
      <c r="CF334" t="s">
        <v>3630</v>
      </c>
      <c r="CG334"/>
      <c r="CH334" t="str">
        <f>H334</f>
        <v>Спасский С.А., Шнитников В.Н.</v>
      </c>
      <c r="CI334">
        <f t="shared" si="97"/>
        <v>1937</v>
      </c>
      <c r="CJ334"/>
    </row>
    <row r="335" spans="1:88" s="6" customFormat="1" x14ac:dyDescent="0.45">
      <c r="A335" s="5">
        <v>45776.69</v>
      </c>
      <c r="B335" s="6">
        <v>412819044</v>
      </c>
      <c r="C335" s="6" t="s">
        <v>4897</v>
      </c>
      <c r="D335" s="6">
        <v>1</v>
      </c>
      <c r="E335" s="4" t="s">
        <v>65</v>
      </c>
      <c r="F335" s="6" t="s">
        <v>989</v>
      </c>
      <c r="G335" s="6">
        <v>2590</v>
      </c>
      <c r="H335" s="44" t="s">
        <v>951</v>
      </c>
      <c r="I335" s="6">
        <v>1937</v>
      </c>
      <c r="J335" s="6" t="s">
        <v>952</v>
      </c>
      <c r="K335" s="6" t="s">
        <v>953</v>
      </c>
      <c r="L335" s="6" t="s">
        <v>954</v>
      </c>
      <c r="M335" s="6" t="s">
        <v>267</v>
      </c>
      <c r="P335" s="6" t="s">
        <v>947</v>
      </c>
      <c r="Q335" t="str">
        <f t="shared" si="100"/>
        <v>Алма-Ата и окрестности</v>
      </c>
      <c r="R335" s="84">
        <v>43.289437</v>
      </c>
      <c r="S335" s="84">
        <v>76.994337999999999</v>
      </c>
      <c r="T335" s="6" t="s">
        <v>765</v>
      </c>
      <c r="U335" s="6" t="s">
        <v>766</v>
      </c>
      <c r="V335" s="6" t="s">
        <v>106</v>
      </c>
      <c r="X335" s="6">
        <v>6000</v>
      </c>
      <c r="Y335" s="6">
        <v>1920</v>
      </c>
      <c r="Z335" s="6">
        <v>5</v>
      </c>
      <c r="AA335" s="6">
        <v>12</v>
      </c>
      <c r="AF335" s="6" t="s">
        <v>948</v>
      </c>
      <c r="AI335" s="6" t="s">
        <v>1080</v>
      </c>
      <c r="AJ335" s="6" t="s">
        <v>1087</v>
      </c>
      <c r="AK335" s="6" t="b">
        <v>1</v>
      </c>
      <c r="AL335" s="6" t="b">
        <v>0</v>
      </c>
      <c r="AO335" s="49" t="s">
        <v>4952</v>
      </c>
      <c r="AP335" s="73"/>
      <c r="AQ335" s="49" t="s">
        <v>4951</v>
      </c>
      <c r="AR335" s="76" t="s">
        <v>5011</v>
      </c>
      <c r="AS335" s="73" t="s">
        <v>5012</v>
      </c>
      <c r="AT335" s="73">
        <f t="shared" si="102"/>
        <v>1</v>
      </c>
      <c r="AU335" s="112" t="s">
        <v>5384</v>
      </c>
      <c r="AV335" s="44" t="s">
        <v>5380</v>
      </c>
      <c r="AW335" t="s">
        <v>5014</v>
      </c>
      <c r="AX335" s="112" t="s">
        <v>5351</v>
      </c>
      <c r="AY33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5" s="49" t="s">
        <v>4903</v>
      </c>
      <c r="BA335" s="58" t="str">
        <f>Y335&amp;"-"&amp;IF(Z335&lt;10,"0"&amp;Z335,Z335)&amp;"-"&amp;IF(AA335&lt;10,"0"&amp;AA335,AA335)</f>
        <v>1920-05-12</v>
      </c>
      <c r="BB335" s="44" t="str">
        <f>Y335&amp;IF(Z335&lt;&gt;0,"-"&amp;Z335,"")&amp;IF(AA335&lt;&gt;0,"-"&amp;AA335,"")&amp;IF(AB335&lt;&gt;0,"/"&amp;AB335,"")&amp;IF(AC335&lt;&gt;0,"-"&amp;AC335,"")&amp;IF(AD335&lt;&gt;0,"-"&amp;AD335,"")</f>
        <v>1920-5-12</v>
      </c>
      <c r="BC335" s="44"/>
      <c r="BD335" s="44"/>
      <c r="BE335" s="44"/>
      <c r="BF335" s="49" t="s">
        <v>4882</v>
      </c>
      <c r="BG335" t="s">
        <v>4893</v>
      </c>
      <c r="BH335" s="40" t="s">
        <v>5050</v>
      </c>
      <c r="BI335" t="s">
        <v>39</v>
      </c>
      <c r="BJ335" t="str">
        <f t="shared" si="107"/>
        <v>Алма-Ата и окрестности</v>
      </c>
      <c r="BK335" t="str">
        <f>T335&amp;" N; "&amp;U335&amp;" E"</f>
        <v>43.289437 N; 76.994338 E</v>
      </c>
      <c r="BL335" t="s">
        <v>765</v>
      </c>
      <c r="BM335" s="85" t="s">
        <v>766</v>
      </c>
      <c r="BN335" t="s">
        <v>4895</v>
      </c>
      <c r="BO335">
        <f t="shared" si="95"/>
        <v>6000</v>
      </c>
      <c r="BP335" t="str">
        <f>IF(V335="original",H335,IF(V335="volunteer",C335,"Nekhaeva A.A."))</f>
        <v>Kim L.V.</v>
      </c>
      <c r="BQ335" t="str">
        <f>IF(V335="original",I335,IF(V335="volunteer",YEAR(A335)&amp;"-"&amp;IF(MONTH(A335)&lt;10,"0"&amp;MONTH(A335),MONTH(A335))&amp;"-"&amp;IF(DAY(A335)&lt;10,"0"&amp;DAY(A335),DAY(A335)),"__2025-05-15"))</f>
        <v>2025-04-29</v>
      </c>
      <c r="BR335"/>
      <c r="BS335"/>
      <c r="BT335" s="49" t="s">
        <v>4766</v>
      </c>
      <c r="BU335" t="s">
        <v>3631</v>
      </c>
      <c r="BV335" t="s">
        <v>3632</v>
      </c>
      <c r="BW335" t="s">
        <v>3633</v>
      </c>
      <c r="BX335" t="s">
        <v>3634</v>
      </c>
      <c r="BY335" s="44" t="s">
        <v>127</v>
      </c>
      <c r="BZ335" t="s">
        <v>471</v>
      </c>
      <c r="CA335" t="s">
        <v>3975</v>
      </c>
      <c r="CB335" s="44" t="s">
        <v>3975</v>
      </c>
      <c r="CC335" t="s">
        <v>4807</v>
      </c>
      <c r="CD335" t="s">
        <v>3973</v>
      </c>
      <c r="CE335" t="str">
        <f t="shared" si="110"/>
        <v>Alopecosa taeniopus (Kulczyński, 1895)</v>
      </c>
      <c r="CF335" t="s">
        <v>3630</v>
      </c>
      <c r="CG335"/>
      <c r="CH335" t="str">
        <f>H335</f>
        <v>Спасский С.А., Шнитников В.Н.</v>
      </c>
      <c r="CI335">
        <f t="shared" si="97"/>
        <v>1937</v>
      </c>
      <c r="CJ335"/>
    </row>
    <row r="336" spans="1:88" s="6" customFormat="1" x14ac:dyDescent="0.45">
      <c r="A336" s="5">
        <v>45776.689409722218</v>
      </c>
      <c r="B336" s="6">
        <v>412819044</v>
      </c>
      <c r="C336" s="6" t="s">
        <v>4897</v>
      </c>
      <c r="D336" s="6">
        <v>2</v>
      </c>
      <c r="E336" s="4" t="s">
        <v>247</v>
      </c>
      <c r="G336" s="6">
        <v>2590</v>
      </c>
      <c r="H336" s="44" t="s">
        <v>951</v>
      </c>
      <c r="I336" s="6">
        <v>1937</v>
      </c>
      <c r="J336" s="6" t="s">
        <v>952</v>
      </c>
      <c r="K336" s="6" t="s">
        <v>953</v>
      </c>
      <c r="L336" s="6" t="s">
        <v>954</v>
      </c>
      <c r="M336" s="6" t="s">
        <v>267</v>
      </c>
      <c r="P336" s="6" t="s">
        <v>947</v>
      </c>
      <c r="Q336" t="str">
        <f t="shared" si="100"/>
        <v>Алма-Ата и окрестности</v>
      </c>
      <c r="R336" s="84">
        <v>43.289437</v>
      </c>
      <c r="S336" s="84">
        <v>76.994337999999999</v>
      </c>
      <c r="T336" s="6" t="s">
        <v>765</v>
      </c>
      <c r="U336" s="6" t="s">
        <v>766</v>
      </c>
      <c r="V336" s="6" t="s">
        <v>106</v>
      </c>
      <c r="X336" s="6">
        <v>6000</v>
      </c>
      <c r="Y336" s="6">
        <v>1921</v>
      </c>
      <c r="Z336" s="6">
        <v>4</v>
      </c>
      <c r="AA336" s="6">
        <v>1</v>
      </c>
      <c r="AB336" s="6">
        <v>1921</v>
      </c>
      <c r="AC336" s="6">
        <v>4</v>
      </c>
      <c r="AD336" s="6">
        <v>10</v>
      </c>
      <c r="AF336" s="6" t="s">
        <v>948</v>
      </c>
      <c r="AI336" s="6" t="s">
        <v>1080</v>
      </c>
      <c r="AJ336" s="6" t="s">
        <v>1087</v>
      </c>
      <c r="AK336" s="6" t="b">
        <v>1</v>
      </c>
      <c r="AL336" s="6" t="b">
        <v>0</v>
      </c>
      <c r="AO336" s="49" t="s">
        <v>4952</v>
      </c>
      <c r="AP336" s="73"/>
      <c r="AQ336" s="49" t="s">
        <v>4951</v>
      </c>
      <c r="AR336" s="76" t="s">
        <v>5011</v>
      </c>
      <c r="AS336" s="73" t="s">
        <v>5012</v>
      </c>
      <c r="AT336" s="73">
        <f t="shared" si="102"/>
        <v>2</v>
      </c>
      <c r="AU336" s="112" t="s">
        <v>5384</v>
      </c>
      <c r="AV336" s="44" t="s">
        <v>5380</v>
      </c>
      <c r="AW336" t="s">
        <v>5014</v>
      </c>
      <c r="AX336" s="73"/>
      <c r="AY33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6" s="49" t="s">
        <v>4903</v>
      </c>
      <c r="BA336" s="58" t="str">
        <f>Y336&amp;"-"&amp;IF(Z336&lt;10,"0"&amp;Z336,Z336)&amp;"-"&amp;IF(AA336&lt;10,"0"&amp;AA336,AA336)&amp;"/"&amp;IF(AD336&lt;10,"0"&amp;AD336,AD336)</f>
        <v>1921-04-01/10</v>
      </c>
      <c r="BB336" s="44" t="str">
        <f>Y336&amp;IF(Z336&lt;&gt;0,"-"&amp;Z336,"")&amp;IF(AA336&lt;&gt;0,"-"&amp;AA336,"")&amp;IF(AB336&lt;&gt;0,"/"&amp;AB336,"")&amp;IF(AC336&lt;&gt;0,"-"&amp;AC336,"")&amp;IF(AD336&lt;&gt;0,"-"&amp;AD336,"")</f>
        <v>1921-4-1/1921-4-10</v>
      </c>
      <c r="BC336" s="44"/>
      <c r="BD336" s="44"/>
      <c r="BE336" s="44"/>
      <c r="BF336" s="49" t="s">
        <v>4882</v>
      </c>
      <c r="BG336" t="s">
        <v>4893</v>
      </c>
      <c r="BH336" s="40" t="s">
        <v>5050</v>
      </c>
      <c r="BI336" t="s">
        <v>39</v>
      </c>
      <c r="BJ336" t="str">
        <f t="shared" si="107"/>
        <v>Алма-Ата и окрестности</v>
      </c>
      <c r="BK336" t="str">
        <f>T336&amp;" N; "&amp;U336&amp;" E"</f>
        <v>43.289437 N; 76.994338 E</v>
      </c>
      <c r="BL336" t="s">
        <v>765</v>
      </c>
      <c r="BM336" s="85" t="s">
        <v>766</v>
      </c>
      <c r="BN336" t="s">
        <v>4895</v>
      </c>
      <c r="BO336">
        <f t="shared" si="95"/>
        <v>6000</v>
      </c>
      <c r="BP336" t="str">
        <f>IF(V336="original",H336,IF(V336="volunteer",C336,"Nekhaeva A.A."))</f>
        <v>Kim L.V.</v>
      </c>
      <c r="BQ336" t="str">
        <f>IF(V336="original",I336,IF(V336="volunteer",YEAR(A336)&amp;"-"&amp;IF(MONTH(A336)&lt;10,"0"&amp;MONTH(A336),MONTH(A336))&amp;"-"&amp;IF(DAY(A336)&lt;10,"0"&amp;DAY(A336),DAY(A336)),"__2025-05-15"))</f>
        <v>2025-04-29</v>
      </c>
      <c r="BR336"/>
      <c r="BS336"/>
      <c r="BT336" s="49" t="s">
        <v>4766</v>
      </c>
      <c r="BU336" t="s">
        <v>3631</v>
      </c>
      <c r="BV336" t="s">
        <v>3632</v>
      </c>
      <c r="BW336" t="s">
        <v>3633</v>
      </c>
      <c r="BX336" t="s">
        <v>3634</v>
      </c>
      <c r="BY336" s="44" t="s">
        <v>127</v>
      </c>
      <c r="BZ336" t="s">
        <v>471</v>
      </c>
      <c r="CA336" t="s">
        <v>3975</v>
      </c>
      <c r="CB336" s="44" t="s">
        <v>3975</v>
      </c>
      <c r="CC336" t="s">
        <v>4807</v>
      </c>
      <c r="CD336" t="s">
        <v>3973</v>
      </c>
      <c r="CE336" t="str">
        <f t="shared" si="110"/>
        <v>Alopecosa taeniopus (Kulczyński, 1895)</v>
      </c>
      <c r="CF336" t="s">
        <v>3630</v>
      </c>
      <c r="CG336"/>
      <c r="CH336" t="str">
        <f>H336</f>
        <v>Спасский С.А., Шнитников В.Н.</v>
      </c>
      <c r="CI336">
        <f t="shared" si="97"/>
        <v>1937</v>
      </c>
      <c r="CJ336"/>
    </row>
    <row r="337" spans="1:88" s="6" customFormat="1" x14ac:dyDescent="0.45">
      <c r="A337" s="5">
        <v>45776.688750000001</v>
      </c>
      <c r="B337" s="6">
        <v>412819044</v>
      </c>
      <c r="C337" s="6" t="s">
        <v>4897</v>
      </c>
      <c r="D337" s="6">
        <v>1</v>
      </c>
      <c r="E337" s="4" t="s">
        <v>51</v>
      </c>
      <c r="G337" s="6">
        <v>2590</v>
      </c>
      <c r="H337" s="44" t="s">
        <v>951</v>
      </c>
      <c r="I337" s="6">
        <v>1937</v>
      </c>
      <c r="J337" s="6" t="s">
        <v>952</v>
      </c>
      <c r="K337" s="6" t="s">
        <v>953</v>
      </c>
      <c r="L337" s="6" t="s">
        <v>954</v>
      </c>
      <c r="M337" s="6" t="s">
        <v>267</v>
      </c>
      <c r="P337" s="6" t="s">
        <v>947</v>
      </c>
      <c r="Q337" t="str">
        <f t="shared" si="100"/>
        <v>Алма-Ата и окрестности</v>
      </c>
      <c r="R337" s="84">
        <v>43.289437</v>
      </c>
      <c r="S337" s="84">
        <v>76.994337999999999</v>
      </c>
      <c r="T337" s="6" t="s">
        <v>765</v>
      </c>
      <c r="U337" s="6" t="s">
        <v>766</v>
      </c>
      <c r="V337" s="6" t="s">
        <v>106</v>
      </c>
      <c r="X337" s="6">
        <v>6000</v>
      </c>
      <c r="Y337" s="6">
        <v>1921</v>
      </c>
      <c r="Z337" s="6">
        <v>7</v>
      </c>
      <c r="AF337" s="6" t="s">
        <v>948</v>
      </c>
      <c r="AG337" s="67" t="s">
        <v>955</v>
      </c>
      <c r="AH337" s="6" t="s">
        <v>127</v>
      </c>
      <c r="AI337" s="6" t="s">
        <v>1089</v>
      </c>
      <c r="AJ337" s="6" t="s">
        <v>1090</v>
      </c>
      <c r="AK337" s="6" t="b">
        <v>1</v>
      </c>
      <c r="AL337" s="6" t="b">
        <v>0</v>
      </c>
      <c r="AO337" s="49" t="s">
        <v>4952</v>
      </c>
      <c r="AP337" s="73"/>
      <c r="AQ337" s="49" t="s">
        <v>4951</v>
      </c>
      <c r="AR337" s="76" t="s">
        <v>5011</v>
      </c>
      <c r="AS337" s="73" t="s">
        <v>5012</v>
      </c>
      <c r="AT337" s="73">
        <f t="shared" si="102"/>
        <v>1</v>
      </c>
      <c r="AU337" s="112" t="s">
        <v>5383</v>
      </c>
      <c r="AV337" s="44" t="s">
        <v>5380</v>
      </c>
      <c r="AW337" t="s">
        <v>5014</v>
      </c>
      <c r="AX337" s="73"/>
      <c r="AY33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7" s="49" t="s">
        <v>4903</v>
      </c>
      <c r="BA337" s="44" t="str">
        <f>Y337&amp;"-"&amp;IF(Z337&lt;10,"0"&amp;Z337,Z337)</f>
        <v>1921-07</v>
      </c>
      <c r="BB337" s="44" t="str">
        <f>Y337&amp;IF(Z337&lt;&gt;0,"-"&amp;Z337,"")&amp;IF(AA337&lt;&gt;0,"-"&amp;AA337,"")&amp;IF(AB337&lt;&gt;0,"/"&amp;AB337,"")&amp;IF(AC337&lt;&gt;0,"-"&amp;AC337,"")&amp;IF(AD337&lt;&gt;0,"-"&amp;AD337,"")</f>
        <v>1921-7</v>
      </c>
      <c r="BC337" s="44"/>
      <c r="BD337" s="44"/>
      <c r="BE337" s="44" t="s">
        <v>4959</v>
      </c>
      <c r="BF337" s="49" t="s">
        <v>4882</v>
      </c>
      <c r="BG337" t="s">
        <v>4893</v>
      </c>
      <c r="BH337" s="40" t="s">
        <v>5050</v>
      </c>
      <c r="BI337" t="s">
        <v>39</v>
      </c>
      <c r="BJ337" t="str">
        <f t="shared" si="107"/>
        <v>Алма-Ата и окрестности</v>
      </c>
      <c r="BK337" t="str">
        <f>T337&amp;" N; "&amp;U337&amp;" E"</f>
        <v>43.289437 N; 76.994338 E</v>
      </c>
      <c r="BL337" t="s">
        <v>765</v>
      </c>
      <c r="BM337" s="85" t="s">
        <v>766</v>
      </c>
      <c r="BN337" t="s">
        <v>4895</v>
      </c>
      <c r="BO337">
        <f t="shared" si="95"/>
        <v>6000</v>
      </c>
      <c r="BP337" t="str">
        <f>IF(V337="original",H337,IF(V337="volunteer",C337,"Nekhaeva A.A."))</f>
        <v>Kim L.V.</v>
      </c>
      <c r="BQ337" t="str">
        <f>IF(V337="original",I337,IF(V337="volunteer",YEAR(A337)&amp;"-"&amp;IF(MONTH(A337)&lt;10,"0"&amp;MONTH(A337),MONTH(A337))&amp;"-"&amp;IF(DAY(A337)&lt;10,"0"&amp;DAY(A337),DAY(A337)),"__2025-05-15"))</f>
        <v>2025-04-29</v>
      </c>
      <c r="BR337"/>
      <c r="BS337"/>
      <c r="BT337" s="49" t="s">
        <v>4766</v>
      </c>
      <c r="BU337" t="s">
        <v>3631</v>
      </c>
      <c r="BV337" t="s">
        <v>3632</v>
      </c>
      <c r="BW337" t="s">
        <v>3633</v>
      </c>
      <c r="BX337" t="s">
        <v>3634</v>
      </c>
      <c r="BY337" s="44" t="s">
        <v>127</v>
      </c>
      <c r="BZ337" t="s">
        <v>1089</v>
      </c>
      <c r="CA337" t="s">
        <v>3977</v>
      </c>
      <c r="CB337" s="44" t="s">
        <v>3977</v>
      </c>
      <c r="CC337" t="s">
        <v>4788</v>
      </c>
      <c r="CD337" t="s">
        <v>3977</v>
      </c>
      <c r="CE337" t="s">
        <v>3978</v>
      </c>
      <c r="CF337" t="s">
        <v>3630</v>
      </c>
      <c r="CG337"/>
      <c r="CH337" t="str">
        <f>H337</f>
        <v>Спасский С.А., Шнитников В.Н.</v>
      </c>
      <c r="CI337">
        <f t="shared" si="97"/>
        <v>1937</v>
      </c>
      <c r="CJ337"/>
    </row>
    <row r="338" spans="1:88" s="6" customFormat="1" x14ac:dyDescent="0.45">
      <c r="A338" s="5">
        <v>45776.691736111112</v>
      </c>
      <c r="B338" s="6">
        <v>412819044</v>
      </c>
      <c r="C338" s="6" t="s">
        <v>4897</v>
      </c>
      <c r="D338" s="6">
        <v>2</v>
      </c>
      <c r="E338" s="4" t="s">
        <v>5310</v>
      </c>
      <c r="G338" s="6">
        <v>2590</v>
      </c>
      <c r="H338" s="44" t="s">
        <v>951</v>
      </c>
      <c r="I338" s="6">
        <v>1937</v>
      </c>
      <c r="J338" s="6" t="s">
        <v>952</v>
      </c>
      <c r="K338" s="6" t="s">
        <v>953</v>
      </c>
      <c r="L338" s="6" t="s">
        <v>954</v>
      </c>
      <c r="M338" s="6" t="s">
        <v>267</v>
      </c>
      <c r="P338" s="6" t="s">
        <v>986</v>
      </c>
      <c r="Q338" t="str">
        <f t="shared" si="100"/>
        <v>дача Волковского</v>
      </c>
      <c r="R338" s="85" t="str">
        <f t="shared" ref="R338" si="111">T338</f>
        <v>43.104043</v>
      </c>
      <c r="S338" s="85" t="str">
        <f t="shared" ref="S338" si="112">U338</f>
        <v>76.920158</v>
      </c>
      <c r="T338" s="6" t="s">
        <v>3576</v>
      </c>
      <c r="U338" s="6" t="s">
        <v>3577</v>
      </c>
      <c r="V338" s="6" t="s">
        <v>106</v>
      </c>
      <c r="W338" s="6" t="s">
        <v>3578</v>
      </c>
      <c r="X338" s="6">
        <v>6000</v>
      </c>
      <c r="Y338" s="6">
        <v>1919</v>
      </c>
      <c r="Z338" s="6">
        <v>6</v>
      </c>
      <c r="AA338" s="6">
        <v>23</v>
      </c>
      <c r="AB338" s="6">
        <v>1919</v>
      </c>
      <c r="AC338" s="6">
        <v>6</v>
      </c>
      <c r="AD338" s="6">
        <v>29</v>
      </c>
      <c r="AF338" s="6" t="s">
        <v>948</v>
      </c>
      <c r="AI338" s="6" t="s">
        <v>1080</v>
      </c>
      <c r="AJ338" s="6" t="s">
        <v>1087</v>
      </c>
      <c r="AK338" s="6" t="b">
        <v>1</v>
      </c>
      <c r="AL338" s="6" t="b">
        <v>0</v>
      </c>
      <c r="AO338" s="49" t="s">
        <v>4952</v>
      </c>
      <c r="AP338" s="73"/>
      <c r="AQ338" s="49" t="s">
        <v>4951</v>
      </c>
      <c r="AR338" s="76" t="s">
        <v>5011</v>
      </c>
      <c r="AS338" s="73" t="s">
        <v>5012</v>
      </c>
      <c r="AT338" s="73">
        <f t="shared" si="102"/>
        <v>2</v>
      </c>
      <c r="AU338" s="112" t="s">
        <v>5384</v>
      </c>
      <c r="AV338" s="44" t="s">
        <v>5382</v>
      </c>
      <c r="AW338" t="s">
        <v>5014</v>
      </c>
      <c r="AX338" s="73"/>
      <c r="AY33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8" s="49" t="s">
        <v>4903</v>
      </c>
      <c r="BA338" s="58" t="str">
        <f>Y338&amp;"-"&amp;IF(Z338&lt;10,"0"&amp;Z338,Z338)&amp;"-"&amp;IF(AA338&lt;10,"0"&amp;AA338,AA338)&amp;"/"&amp;IF(AD338&lt;10,"0"&amp;AD338,AD338)</f>
        <v>1919-06-23/29</v>
      </c>
      <c r="BB338" s="44" t="str">
        <f>Y338&amp;IF(Z338&lt;&gt;0,"-"&amp;Z338,"")&amp;IF(AA338&lt;&gt;0,"-"&amp;AA338,"")&amp;IF(AB338&lt;&gt;0,"/"&amp;AB338,"")&amp;IF(AC338&lt;&gt;0,"-"&amp;AC338,"")&amp;IF(AD338&lt;&gt;0,"-"&amp;AD338,"")</f>
        <v>1919-6-23/1919-6-29</v>
      </c>
      <c r="BC338" s="44"/>
      <c r="BD338" s="44"/>
      <c r="BE338" s="44"/>
      <c r="BF338" s="49" t="s">
        <v>4882</v>
      </c>
      <c r="BG338" t="s">
        <v>4893</v>
      </c>
      <c r="BH338" s="40" t="s">
        <v>5050</v>
      </c>
      <c r="BI338" t="s">
        <v>39</v>
      </c>
      <c r="BJ338" t="str">
        <f t="shared" ref="BJ338" si="113">P338</f>
        <v>дача Волковского</v>
      </c>
      <c r="BK338" t="str">
        <f>T338&amp;" N; "&amp;U338&amp;" E"</f>
        <v>43.104043 N; 76.920158 E</v>
      </c>
      <c r="BL338" t="s">
        <v>3576</v>
      </c>
      <c r="BM338" s="85" t="s">
        <v>3577</v>
      </c>
      <c r="BN338" t="s">
        <v>4895</v>
      </c>
      <c r="BO338">
        <f t="shared" ref="BO338" si="114">X338</f>
        <v>6000</v>
      </c>
      <c r="BP338" t="str">
        <f>IF(V338="original",H338,IF(V338="volunteer",C338,"Nekhaeva A.A."))</f>
        <v>Kim L.V.</v>
      </c>
      <c r="BQ338" t="str">
        <f>IF(V338="original",I338,IF(V338="volunteer",YEAR(A338)&amp;"-"&amp;IF(MONTH(A338)&lt;10,"0"&amp;MONTH(A338),MONTH(A338))&amp;"-"&amp;IF(DAY(A338)&lt;10,"0"&amp;DAY(A338),DAY(A338)),"__2025-05-15"))</f>
        <v>2025-04-29</v>
      </c>
      <c r="BR338"/>
      <c r="BS338"/>
      <c r="BT338" s="49" t="s">
        <v>4766</v>
      </c>
      <c r="BU338" t="s">
        <v>3631</v>
      </c>
      <c r="BV338" t="s">
        <v>3632</v>
      </c>
      <c r="BW338" t="s">
        <v>3633</v>
      </c>
      <c r="BX338" t="s">
        <v>3634</v>
      </c>
      <c r="BY338" s="44" t="s">
        <v>127</v>
      </c>
      <c r="BZ338" t="s">
        <v>471</v>
      </c>
      <c r="CA338" t="s">
        <v>3975</v>
      </c>
      <c r="CB338" s="44" t="s">
        <v>3975</v>
      </c>
      <c r="CC338" t="s">
        <v>4807</v>
      </c>
      <c r="CD338" t="s">
        <v>3973</v>
      </c>
      <c r="CE338" t="str">
        <f t="shared" ref="CE338" si="115">CB338&amp;" "&amp;CC338</f>
        <v>Alopecosa taeniopus (Kulczyński, 1895)</v>
      </c>
      <c r="CF338" t="s">
        <v>3630</v>
      </c>
      <c r="CG338"/>
      <c r="CH338" t="str">
        <f>H338</f>
        <v>Спасский С.А., Шнитников В.Н.</v>
      </c>
      <c r="CI338">
        <f t="shared" ref="CI338" si="116">I338</f>
        <v>1937</v>
      </c>
      <c r="CJ338"/>
    </row>
    <row r="339" spans="1:88" s="6" customFormat="1" x14ac:dyDescent="0.45">
      <c r="A339" s="5">
        <v>45776.685752314806</v>
      </c>
      <c r="B339" s="6">
        <v>412819044</v>
      </c>
      <c r="C339" s="6" t="s">
        <v>4897</v>
      </c>
      <c r="D339" s="6">
        <v>1</v>
      </c>
      <c r="E339" s="4" t="s">
        <v>65</v>
      </c>
      <c r="G339" s="6">
        <v>2590</v>
      </c>
      <c r="H339" s="44" t="s">
        <v>951</v>
      </c>
      <c r="I339" s="6">
        <v>1937</v>
      </c>
      <c r="J339" s="6" t="s">
        <v>952</v>
      </c>
      <c r="K339" s="6" t="s">
        <v>953</v>
      </c>
      <c r="L339" s="6" t="s">
        <v>954</v>
      </c>
      <c r="M339" s="6" t="s">
        <v>267</v>
      </c>
      <c r="Q339" t="str">
        <f t="shared" si="100"/>
        <v/>
      </c>
      <c r="R339" s="84"/>
      <c r="S339" s="84"/>
      <c r="V339" s="6" t="s">
        <v>119</v>
      </c>
      <c r="X339" s="6">
        <v>5000</v>
      </c>
      <c r="Y339" s="6">
        <v>1937</v>
      </c>
      <c r="AF339" s="6" t="s">
        <v>948</v>
      </c>
      <c r="AG339" s="62" t="s">
        <v>997</v>
      </c>
      <c r="AH339" s="6" t="s">
        <v>1091</v>
      </c>
      <c r="AI339" s="6" t="s">
        <v>1092</v>
      </c>
      <c r="AJ339" s="6" t="s">
        <v>1093</v>
      </c>
      <c r="AK339" s="6" t="b">
        <v>1</v>
      </c>
      <c r="AL339" s="6" t="b">
        <v>0</v>
      </c>
      <c r="AO339" s="49" t="s">
        <v>4952</v>
      </c>
      <c r="AP339" s="73"/>
      <c r="AQ339" s="49" t="s">
        <v>4951</v>
      </c>
      <c r="AR339" s="76" t="s">
        <v>5011</v>
      </c>
      <c r="AS339" s="73" t="s">
        <v>5012</v>
      </c>
      <c r="AT339" s="73">
        <f t="shared" si="102"/>
        <v>1</v>
      </c>
      <c r="AU339" s="112" t="s">
        <v>5384</v>
      </c>
      <c r="AV339" s="44" t="s">
        <v>5380</v>
      </c>
      <c r="AW339" t="s">
        <v>5014</v>
      </c>
      <c r="AX339" s="73"/>
      <c r="AY33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39" s="49" t="s">
        <v>4903</v>
      </c>
      <c r="BA339" s="44">
        <f>Y339</f>
        <v>1937</v>
      </c>
      <c r="BB339" s="44" t="str">
        <f>Y339&amp;IF(Z339&lt;&gt;0,"-"&amp;Z339,"")&amp;IF(AA339&lt;&gt;0,"-"&amp;AA339,"")&amp;IF(AB339&lt;&gt;0,"/"&amp;AB339,"")&amp;IF(AC339&lt;&gt;0,"-"&amp;AC339,"")&amp;IF(AD339&lt;&gt;0,"-"&amp;AD339,"")</f>
        <v>1937</v>
      </c>
      <c r="BC339" s="44"/>
      <c r="BD339" s="44"/>
      <c r="BE339" s="44"/>
      <c r="BF339" s="49" t="s">
        <v>4882</v>
      </c>
      <c r="BG339" t="s">
        <v>4893</v>
      </c>
      <c r="BH339" s="40" t="s">
        <v>5050</v>
      </c>
      <c r="BI339" t="s">
        <v>39</v>
      </c>
      <c r="BJ339"/>
      <c r="BK339"/>
      <c r="BL339"/>
      <c r="BM339" s="85"/>
      <c r="BN339"/>
      <c r="BO339">
        <f t="shared" si="95"/>
        <v>5000</v>
      </c>
      <c r="BP339" t="str">
        <f>IF(V339="original",H339,IF(V339="volunteer",C339,"Nekhaeva A.A."))</f>
        <v>Nekhaeva A.A.</v>
      </c>
      <c r="BQ339" t="str">
        <f>IF(V339="original",I339,IF(V339="volunteer",YEAR(A339)&amp;"-"&amp;IF(MONTH(A339)&lt;10,"0"&amp;MONTH(A339),MONTH(A339))&amp;"-"&amp;IF(DAY(A339)&lt;10,"0"&amp;DAY(A339),DAY(A339)),"__2025-05-15"))</f>
        <v>__2025-05-15</v>
      </c>
      <c r="BR339"/>
      <c r="BS339"/>
      <c r="BT339" s="49" t="s">
        <v>4766</v>
      </c>
      <c r="BU339" t="s">
        <v>3631</v>
      </c>
      <c r="BV339" t="s">
        <v>3632</v>
      </c>
      <c r="BW339" t="s">
        <v>3633</v>
      </c>
      <c r="BX339" t="s">
        <v>3634</v>
      </c>
      <c r="BY339" s="44" t="s">
        <v>1091</v>
      </c>
      <c r="BZ339" t="s">
        <v>1092</v>
      </c>
      <c r="CA339" t="s">
        <v>3980</v>
      </c>
      <c r="CB339" s="44" t="s">
        <v>3980</v>
      </c>
      <c r="CC339" t="s">
        <v>4796</v>
      </c>
      <c r="CD339" t="s">
        <v>3980</v>
      </c>
      <c r="CE339" t="s">
        <v>3981</v>
      </c>
      <c r="CF339" t="s">
        <v>3630</v>
      </c>
      <c r="CG339"/>
      <c r="CH339" t="str">
        <f>H339</f>
        <v>Спасский С.А., Шнитников В.Н.</v>
      </c>
      <c r="CI339">
        <f t="shared" si="97"/>
        <v>1937</v>
      </c>
      <c r="CJ339"/>
    </row>
    <row r="340" spans="1:88" s="6" customFormat="1" x14ac:dyDescent="0.45">
      <c r="A340" s="5">
        <v>45776.685034722221</v>
      </c>
      <c r="B340" s="6">
        <v>412819044</v>
      </c>
      <c r="C340" s="6" t="s">
        <v>4897</v>
      </c>
      <c r="D340" s="6">
        <v>1</v>
      </c>
      <c r="E340" s="4" t="s">
        <v>65</v>
      </c>
      <c r="G340" s="6">
        <v>2590</v>
      </c>
      <c r="H340" s="44" t="s">
        <v>951</v>
      </c>
      <c r="I340" s="6">
        <v>1937</v>
      </c>
      <c r="J340" s="6" t="s">
        <v>952</v>
      </c>
      <c r="K340" s="6" t="s">
        <v>953</v>
      </c>
      <c r="L340" s="6" t="s">
        <v>954</v>
      </c>
      <c r="M340" s="6" t="s">
        <v>267</v>
      </c>
      <c r="Q340" t="str">
        <f t="shared" si="100"/>
        <v/>
      </c>
      <c r="R340" s="84"/>
      <c r="S340" s="84"/>
      <c r="V340" s="6" t="s">
        <v>119</v>
      </c>
      <c r="X340" s="6">
        <v>5000</v>
      </c>
      <c r="Y340" s="6">
        <v>1937</v>
      </c>
      <c r="AF340" s="6" t="s">
        <v>948</v>
      </c>
      <c r="AG340" s="62" t="s">
        <v>997</v>
      </c>
      <c r="AH340" s="6" t="s">
        <v>1091</v>
      </c>
      <c r="AI340" s="6" t="s">
        <v>1094</v>
      </c>
      <c r="AJ340" s="6" t="s">
        <v>1095</v>
      </c>
      <c r="AK340" s="6" t="b">
        <v>1</v>
      </c>
      <c r="AL340" s="6" t="b">
        <v>0</v>
      </c>
      <c r="AO340" s="49" t="s">
        <v>4952</v>
      </c>
      <c r="AP340" s="73"/>
      <c r="AQ340" s="49" t="s">
        <v>4951</v>
      </c>
      <c r="AR340" s="76" t="s">
        <v>5011</v>
      </c>
      <c r="AS340" s="73" t="s">
        <v>5012</v>
      </c>
      <c r="AT340" s="73">
        <f t="shared" si="102"/>
        <v>1</v>
      </c>
      <c r="AU340" s="112" t="s">
        <v>5384</v>
      </c>
      <c r="AV340" s="44" t="s">
        <v>5380</v>
      </c>
      <c r="AW340" t="s">
        <v>5014</v>
      </c>
      <c r="AX340" s="73"/>
      <c r="AY34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0" s="49" t="s">
        <v>4903</v>
      </c>
      <c r="BA340" s="44">
        <f>Y340</f>
        <v>1937</v>
      </c>
      <c r="BB340" s="44" t="str">
        <f>Y340&amp;IF(Z340&lt;&gt;0,"-"&amp;Z340,"")&amp;IF(AA340&lt;&gt;0,"-"&amp;AA340,"")&amp;IF(AB340&lt;&gt;0,"/"&amp;AB340,"")&amp;IF(AC340&lt;&gt;0,"-"&amp;AC340,"")&amp;IF(AD340&lt;&gt;0,"-"&amp;AD340,"")</f>
        <v>1937</v>
      </c>
      <c r="BC340" s="44"/>
      <c r="BD340" s="44"/>
      <c r="BE340" s="44"/>
      <c r="BF340" s="49" t="s">
        <v>4882</v>
      </c>
      <c r="BG340" t="s">
        <v>4893</v>
      </c>
      <c r="BH340" s="40" t="s">
        <v>5050</v>
      </c>
      <c r="BI340" t="s">
        <v>39</v>
      </c>
      <c r="BJ340"/>
      <c r="BK340"/>
      <c r="BL340"/>
      <c r="BM340" s="85"/>
      <c r="BN340"/>
      <c r="BO340">
        <f t="shared" si="95"/>
        <v>5000</v>
      </c>
      <c r="BP340" t="str">
        <f>IF(V340="original",H340,IF(V340="volunteer",C340,"Nekhaeva A.A."))</f>
        <v>Nekhaeva A.A.</v>
      </c>
      <c r="BQ340" t="str">
        <f>IF(V340="original",I340,IF(V340="volunteer",YEAR(A340)&amp;"-"&amp;IF(MONTH(A340)&lt;10,"0"&amp;MONTH(A340),MONTH(A340))&amp;"-"&amp;IF(DAY(A340)&lt;10,"0"&amp;DAY(A340),DAY(A340)),"__2025-05-15"))</f>
        <v>__2025-05-15</v>
      </c>
      <c r="BR340"/>
      <c r="BS340"/>
      <c r="BT340" s="49" t="s">
        <v>4766</v>
      </c>
      <c r="BU340" t="s">
        <v>3631</v>
      </c>
      <c r="BV340" t="s">
        <v>3632</v>
      </c>
      <c r="BW340" t="s">
        <v>3633</v>
      </c>
      <c r="BX340" t="s">
        <v>3634</v>
      </c>
      <c r="BY340" s="44" t="s">
        <v>1091</v>
      </c>
      <c r="BZ340" t="s">
        <v>1094</v>
      </c>
      <c r="CA340" t="s">
        <v>3984</v>
      </c>
      <c r="CB340" s="44" t="s">
        <v>3984</v>
      </c>
      <c r="CC340" t="s">
        <v>4796</v>
      </c>
      <c r="CD340" t="s">
        <v>3982</v>
      </c>
      <c r="CE340" t="s">
        <v>3983</v>
      </c>
      <c r="CF340" t="s">
        <v>3630</v>
      </c>
      <c r="CG340"/>
      <c r="CH340" t="str">
        <f>H340</f>
        <v>Спасский С.А., Шнитников В.Н.</v>
      </c>
      <c r="CI340">
        <f t="shared" si="97"/>
        <v>1937</v>
      </c>
      <c r="CJ340"/>
    </row>
    <row r="341" spans="1:88" s="6" customFormat="1" x14ac:dyDescent="0.45">
      <c r="A341" s="5">
        <v>45776.684710648136</v>
      </c>
      <c r="B341" s="6">
        <v>412819044</v>
      </c>
      <c r="C341" s="6" t="s">
        <v>4897</v>
      </c>
      <c r="D341" s="6">
        <v>1</v>
      </c>
      <c r="E341" s="4" t="s">
        <v>65</v>
      </c>
      <c r="G341" s="6">
        <v>2590</v>
      </c>
      <c r="H341" s="44" t="s">
        <v>951</v>
      </c>
      <c r="I341" s="6">
        <v>1937</v>
      </c>
      <c r="J341" s="6" t="s">
        <v>952</v>
      </c>
      <c r="K341" s="6" t="s">
        <v>953</v>
      </c>
      <c r="L341" s="6" t="s">
        <v>954</v>
      </c>
      <c r="M341" s="6" t="s">
        <v>267</v>
      </c>
      <c r="P341" s="6" t="s">
        <v>1096</v>
      </c>
      <c r="Q341" t="str">
        <f t="shared" si="100"/>
        <v>Аксай</v>
      </c>
      <c r="R341" s="84">
        <v>43.154330999999999</v>
      </c>
      <c r="S341" s="84">
        <v>76.799824999999998</v>
      </c>
      <c r="T341" s="6" t="s">
        <v>1097</v>
      </c>
      <c r="U341" s="6" t="s">
        <v>1098</v>
      </c>
      <c r="V341" s="6" t="s">
        <v>106</v>
      </c>
      <c r="X341" s="6">
        <v>5000</v>
      </c>
      <c r="Y341" s="6">
        <v>1920</v>
      </c>
      <c r="Z341" s="6">
        <v>8</v>
      </c>
      <c r="AF341" s="6" t="s">
        <v>948</v>
      </c>
      <c r="AG341" s="67" t="s">
        <v>1011</v>
      </c>
      <c r="AH341" s="6" t="s">
        <v>1091</v>
      </c>
      <c r="AI341" s="6" t="s">
        <v>1094</v>
      </c>
      <c r="AJ341" s="6" t="s">
        <v>1095</v>
      </c>
      <c r="AK341" s="6" t="b">
        <v>1</v>
      </c>
      <c r="AL341" s="6" t="b">
        <v>0</v>
      </c>
      <c r="AO341" s="49" t="s">
        <v>4952</v>
      </c>
      <c r="AP341" s="73"/>
      <c r="AQ341" s="49" t="s">
        <v>4951</v>
      </c>
      <c r="AR341" s="76" t="s">
        <v>5011</v>
      </c>
      <c r="AS341" s="73" t="s">
        <v>5012</v>
      </c>
      <c r="AT341" s="73">
        <f t="shared" si="102"/>
        <v>1</v>
      </c>
      <c r="AU341" s="112" t="s">
        <v>5384</v>
      </c>
      <c r="AV341" s="44" t="s">
        <v>5380</v>
      </c>
      <c r="AW341" t="s">
        <v>5014</v>
      </c>
      <c r="AX341" s="73"/>
      <c r="AY34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1" s="49" t="s">
        <v>4903</v>
      </c>
      <c r="BA341" s="44" t="str">
        <f>Y341&amp;"-"&amp;IF(Z341&lt;10,"0"&amp;Z341,Z341)</f>
        <v>1920-08</v>
      </c>
      <c r="BB341" s="44" t="str">
        <f>Y341&amp;IF(Z341&lt;&gt;0,"-"&amp;Z341,"")&amp;IF(AA341&lt;&gt;0,"-"&amp;AA341,"")&amp;IF(AB341&lt;&gt;0,"/"&amp;AB341,"")&amp;IF(AC341&lt;&gt;0,"-"&amp;AC341,"")&amp;IF(AD341&lt;&gt;0,"-"&amp;AD341,"")</f>
        <v>1920-8</v>
      </c>
      <c r="BC341" s="44"/>
      <c r="BD341" s="44"/>
      <c r="BE341" s="44" t="s">
        <v>4958</v>
      </c>
      <c r="BF341" s="49" t="s">
        <v>4882</v>
      </c>
      <c r="BG341" t="s">
        <v>4893</v>
      </c>
      <c r="BH341" s="40" t="s">
        <v>5050</v>
      </c>
      <c r="BI341" t="s">
        <v>39</v>
      </c>
      <c r="BJ341" t="str">
        <f t="shared" ref="BJ341:BJ351" si="117">P341</f>
        <v>Аксай</v>
      </c>
      <c r="BK341" t="str">
        <f>T341&amp;" N; "&amp;U341&amp;" E"</f>
        <v>43.154331 N; 76.799825 E</v>
      </c>
      <c r="BL341" t="s">
        <v>1097</v>
      </c>
      <c r="BM341" s="85" t="s">
        <v>1098</v>
      </c>
      <c r="BN341" t="s">
        <v>4895</v>
      </c>
      <c r="BO341">
        <f t="shared" si="95"/>
        <v>5000</v>
      </c>
      <c r="BP341" t="str">
        <f>IF(V341="original",H341,IF(V341="volunteer",C341,"Nekhaeva A.A."))</f>
        <v>Kim L.V.</v>
      </c>
      <c r="BQ341" t="str">
        <f>IF(V341="original",I341,IF(V341="volunteer",YEAR(A341)&amp;"-"&amp;IF(MONTH(A341)&lt;10,"0"&amp;MONTH(A341),MONTH(A341))&amp;"-"&amp;IF(DAY(A341)&lt;10,"0"&amp;DAY(A341),DAY(A341)),"__2025-05-15"))</f>
        <v>2025-04-29</v>
      </c>
      <c r="BR341"/>
      <c r="BS341"/>
      <c r="BT341" s="49" t="s">
        <v>4766</v>
      </c>
      <c r="BU341" t="s">
        <v>3631</v>
      </c>
      <c r="BV341" t="s">
        <v>3632</v>
      </c>
      <c r="BW341" t="s">
        <v>3633</v>
      </c>
      <c r="BX341" t="s">
        <v>3634</v>
      </c>
      <c r="BY341" s="44" t="s">
        <v>1091</v>
      </c>
      <c r="BZ341" t="s">
        <v>1094</v>
      </c>
      <c r="CA341" t="s">
        <v>3984</v>
      </c>
      <c r="CB341" s="44" t="s">
        <v>3984</v>
      </c>
      <c r="CC341" t="s">
        <v>4796</v>
      </c>
      <c r="CD341" t="s">
        <v>3982</v>
      </c>
      <c r="CE341" t="s">
        <v>3983</v>
      </c>
      <c r="CF341" t="s">
        <v>3630</v>
      </c>
      <c r="CG341"/>
      <c r="CH341" t="str">
        <f>H341</f>
        <v>Спасский С.А., Шнитников В.Н.</v>
      </c>
      <c r="CI341">
        <f t="shared" si="97"/>
        <v>1937</v>
      </c>
      <c r="CJ341"/>
    </row>
    <row r="342" spans="1:88" s="6" customFormat="1" x14ac:dyDescent="0.45">
      <c r="A342" s="5">
        <v>45776.684027777781</v>
      </c>
      <c r="B342" s="6">
        <v>412819044</v>
      </c>
      <c r="C342" s="6" t="s">
        <v>4897</v>
      </c>
      <c r="D342" s="6">
        <v>1</v>
      </c>
      <c r="E342" s="4" t="s">
        <v>1013</v>
      </c>
      <c r="G342" s="6">
        <v>2590</v>
      </c>
      <c r="H342" s="44" t="s">
        <v>951</v>
      </c>
      <c r="I342" s="6">
        <v>1937</v>
      </c>
      <c r="J342" s="6" t="s">
        <v>952</v>
      </c>
      <c r="K342" s="6" t="s">
        <v>953</v>
      </c>
      <c r="L342" s="6" t="s">
        <v>954</v>
      </c>
      <c r="M342" s="6" t="s">
        <v>267</v>
      </c>
      <c r="P342" s="6" t="s">
        <v>947</v>
      </c>
      <c r="Q342" t="str">
        <f t="shared" si="100"/>
        <v>Алма-Ата и окрестности</v>
      </c>
      <c r="R342" s="84">
        <v>43.289437</v>
      </c>
      <c r="S342" s="84">
        <v>76.994337999999999</v>
      </c>
      <c r="T342" s="6" t="s">
        <v>765</v>
      </c>
      <c r="U342" s="6" t="s">
        <v>766</v>
      </c>
      <c r="V342" s="6" t="s">
        <v>106</v>
      </c>
      <c r="X342" s="6">
        <v>6000</v>
      </c>
      <c r="Y342" s="6">
        <v>1920</v>
      </c>
      <c r="Z342" s="6">
        <v>8</v>
      </c>
      <c r="AB342" s="6">
        <v>1920</v>
      </c>
      <c r="AC342" s="6">
        <v>9</v>
      </c>
      <c r="AF342" s="6" t="s">
        <v>948</v>
      </c>
      <c r="AH342" s="6" t="s">
        <v>1091</v>
      </c>
      <c r="AI342" s="6" t="s">
        <v>1094</v>
      </c>
      <c r="AJ342" s="6" t="s">
        <v>1095</v>
      </c>
      <c r="AK342" s="6" t="b">
        <v>1</v>
      </c>
      <c r="AL342" s="6" t="b">
        <v>0</v>
      </c>
      <c r="AO342" s="49" t="s">
        <v>4952</v>
      </c>
      <c r="AP342" s="73"/>
      <c r="AQ342" s="49" t="s">
        <v>4951</v>
      </c>
      <c r="AR342" s="76" t="s">
        <v>5011</v>
      </c>
      <c r="AS342" s="73" t="s">
        <v>5012</v>
      </c>
      <c r="AT342" s="73">
        <f t="shared" si="102"/>
        <v>1</v>
      </c>
      <c r="AU342" s="112" t="s">
        <v>5383</v>
      </c>
      <c r="AV342" s="44" t="s">
        <v>5382</v>
      </c>
      <c r="AW342" t="s">
        <v>5014</v>
      </c>
      <c r="AX342" s="73"/>
      <c r="AY34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2" s="49" t="s">
        <v>4903</v>
      </c>
      <c r="BA342" s="59" t="str">
        <f>Y342&amp;"-"&amp;IF(Z342&lt;10,"0"&amp;Z342,Z342)&amp;"/"&amp;IF(AC342&lt;10,"0"&amp;AC342,AC342)</f>
        <v>1920-08/09</v>
      </c>
      <c r="BB342" s="44" t="str">
        <f>Y342&amp;IF(Z342&lt;&gt;0,"-"&amp;Z342,"")&amp;IF(AA342&lt;&gt;0,"-"&amp;AA342,"")&amp;IF(AB342&lt;&gt;0,"/"&amp;AB342,"")&amp;IF(AC342&lt;&gt;0,"-"&amp;AC342,"")&amp;IF(AD342&lt;&gt;0,"-"&amp;AD342,"")</f>
        <v>1920-8/1920-9</v>
      </c>
      <c r="BC342" s="44"/>
      <c r="BD342" s="44"/>
      <c r="BE342" s="44"/>
      <c r="BF342" s="49" t="s">
        <v>4882</v>
      </c>
      <c r="BG342" t="s">
        <v>4893</v>
      </c>
      <c r="BH342" s="40" t="s">
        <v>5050</v>
      </c>
      <c r="BI342" t="s">
        <v>39</v>
      </c>
      <c r="BJ342" t="str">
        <f t="shared" si="117"/>
        <v>Алма-Ата и окрестности</v>
      </c>
      <c r="BK342" t="str">
        <f>T342&amp;" N; "&amp;U342&amp;" E"</f>
        <v>43.289437 N; 76.994338 E</v>
      </c>
      <c r="BL342" t="s">
        <v>765</v>
      </c>
      <c r="BM342" s="85" t="s">
        <v>766</v>
      </c>
      <c r="BN342" t="s">
        <v>4895</v>
      </c>
      <c r="BO342">
        <f t="shared" si="95"/>
        <v>6000</v>
      </c>
      <c r="BP342" t="str">
        <f>IF(V342="original",H342,IF(V342="volunteer",C342,"Nekhaeva A.A."))</f>
        <v>Kim L.V.</v>
      </c>
      <c r="BQ342" t="str">
        <f>IF(V342="original",I342,IF(V342="volunteer",YEAR(A342)&amp;"-"&amp;IF(MONTH(A342)&lt;10,"0"&amp;MONTH(A342),MONTH(A342))&amp;"-"&amp;IF(DAY(A342)&lt;10,"0"&amp;DAY(A342),DAY(A342)),"__2025-05-15"))</f>
        <v>2025-04-29</v>
      </c>
      <c r="BR342"/>
      <c r="BS342"/>
      <c r="BT342" s="49" t="s">
        <v>4766</v>
      </c>
      <c r="BU342" t="s">
        <v>3631</v>
      </c>
      <c r="BV342" t="s">
        <v>3632</v>
      </c>
      <c r="BW342" t="s">
        <v>3633</v>
      </c>
      <c r="BX342" t="s">
        <v>3634</v>
      </c>
      <c r="BY342" s="44" t="s">
        <v>1091</v>
      </c>
      <c r="BZ342" t="s">
        <v>1094</v>
      </c>
      <c r="CA342" t="s">
        <v>3984</v>
      </c>
      <c r="CB342" s="44" t="s">
        <v>3984</v>
      </c>
      <c r="CC342" t="s">
        <v>4796</v>
      </c>
      <c r="CD342" t="s">
        <v>3982</v>
      </c>
      <c r="CE342" t="s">
        <v>3983</v>
      </c>
      <c r="CF342" t="s">
        <v>3630</v>
      </c>
      <c r="CG342"/>
      <c r="CH342" t="str">
        <f>H342</f>
        <v>Спасский С.А., Шнитников В.Н.</v>
      </c>
      <c r="CI342">
        <f t="shared" si="97"/>
        <v>1937</v>
      </c>
      <c r="CJ342"/>
    </row>
    <row r="343" spans="1:88" s="6" customFormat="1" x14ac:dyDescent="0.45">
      <c r="A343" s="5">
        <v>45776.683368055557</v>
      </c>
      <c r="B343" s="6">
        <v>412819044</v>
      </c>
      <c r="C343" s="6" t="s">
        <v>4897</v>
      </c>
      <c r="D343" s="6">
        <v>1</v>
      </c>
      <c r="E343" s="4" t="s">
        <v>65</v>
      </c>
      <c r="G343" s="6">
        <v>2590</v>
      </c>
      <c r="H343" s="44" t="s">
        <v>951</v>
      </c>
      <c r="I343" s="6">
        <v>1937</v>
      </c>
      <c r="J343" s="6" t="s">
        <v>952</v>
      </c>
      <c r="K343" s="6" t="s">
        <v>953</v>
      </c>
      <c r="L343" s="6" t="s">
        <v>954</v>
      </c>
      <c r="M343" s="6" t="s">
        <v>267</v>
      </c>
      <c r="P343" s="6" t="s">
        <v>947</v>
      </c>
      <c r="Q343" t="str">
        <f t="shared" si="100"/>
        <v>Алма-Ата и окрестности</v>
      </c>
      <c r="R343" s="84">
        <v>43.289437</v>
      </c>
      <c r="S343" s="84">
        <v>76.994337999999999</v>
      </c>
      <c r="T343" s="6" t="s">
        <v>765</v>
      </c>
      <c r="U343" s="6" t="s">
        <v>766</v>
      </c>
      <c r="V343" s="6" t="s">
        <v>106</v>
      </c>
      <c r="X343" s="6">
        <v>6000</v>
      </c>
      <c r="Y343" s="6">
        <v>1937</v>
      </c>
      <c r="Z343" s="6">
        <v>7</v>
      </c>
      <c r="AB343" s="6">
        <v>1937</v>
      </c>
      <c r="AC343" s="6">
        <v>8</v>
      </c>
      <c r="AF343" s="6" t="s">
        <v>948</v>
      </c>
      <c r="AG343" s="67" t="s">
        <v>949</v>
      </c>
      <c r="AH343" s="6" t="s">
        <v>1091</v>
      </c>
      <c r="AI343" s="6" t="s">
        <v>1094</v>
      </c>
      <c r="AJ343" s="6" t="s">
        <v>1095</v>
      </c>
      <c r="AK343" s="6" t="b">
        <v>1</v>
      </c>
      <c r="AL343" s="6" t="b">
        <v>0</v>
      </c>
      <c r="AO343" s="49" t="s">
        <v>4952</v>
      </c>
      <c r="AP343" s="73"/>
      <c r="AQ343" s="49" t="s">
        <v>4951</v>
      </c>
      <c r="AR343" s="76" t="s">
        <v>5011</v>
      </c>
      <c r="AS343" s="73" t="s">
        <v>5012</v>
      </c>
      <c r="AT343" s="73">
        <f t="shared" si="102"/>
        <v>1</v>
      </c>
      <c r="AU343" s="112" t="s">
        <v>5384</v>
      </c>
      <c r="AV343" s="44" t="s">
        <v>5380</v>
      </c>
      <c r="AW343" t="s">
        <v>5014</v>
      </c>
      <c r="AX343" s="73"/>
      <c r="AY34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3" s="49" t="s">
        <v>4903</v>
      </c>
      <c r="BA343" s="59" t="str">
        <f>Y343&amp;"-"&amp;IF(Z343&lt;10,"0"&amp;Z343,Z343)&amp;"/"&amp;IF(AC343&lt;10,"0"&amp;AC343,AC343)</f>
        <v>1937-07/08</v>
      </c>
      <c r="BB343" s="44" t="str">
        <f>Y343&amp;IF(Z343&lt;&gt;0,"-"&amp;Z343,"")&amp;IF(AA343&lt;&gt;0,"-"&amp;AA343,"")&amp;IF(AB343&lt;&gt;0,"/"&amp;AB343,"")&amp;IF(AC343&lt;&gt;0,"-"&amp;AC343,"")&amp;IF(AD343&lt;&gt;0,"-"&amp;AD343,"")</f>
        <v>1937-7/1937-8</v>
      </c>
      <c r="BC343" s="44"/>
      <c r="BD343" s="44"/>
      <c r="BE343" s="44" t="s">
        <v>4943</v>
      </c>
      <c r="BF343" s="49" t="s">
        <v>4882</v>
      </c>
      <c r="BG343" t="s">
        <v>4893</v>
      </c>
      <c r="BH343" s="40" t="s">
        <v>5050</v>
      </c>
      <c r="BI343" t="s">
        <v>39</v>
      </c>
      <c r="BJ343" t="str">
        <f t="shared" si="117"/>
        <v>Алма-Ата и окрестности</v>
      </c>
      <c r="BK343" t="str">
        <f>T343&amp;" N; "&amp;U343&amp;" E"</f>
        <v>43.289437 N; 76.994338 E</v>
      </c>
      <c r="BL343" t="s">
        <v>765</v>
      </c>
      <c r="BM343" s="85" t="s">
        <v>766</v>
      </c>
      <c r="BN343" t="s">
        <v>4895</v>
      </c>
      <c r="BO343">
        <f t="shared" si="95"/>
        <v>6000</v>
      </c>
      <c r="BP343" t="str">
        <f>IF(V343="original",H343,IF(V343="volunteer",C343,"Nekhaeva A.A."))</f>
        <v>Kim L.V.</v>
      </c>
      <c r="BQ343" t="str">
        <f>IF(V343="original",I343,IF(V343="volunteer",YEAR(A343)&amp;"-"&amp;IF(MONTH(A343)&lt;10,"0"&amp;MONTH(A343),MONTH(A343))&amp;"-"&amp;IF(DAY(A343)&lt;10,"0"&amp;DAY(A343),DAY(A343)),"__2025-05-15"))</f>
        <v>2025-04-29</v>
      </c>
      <c r="BR343"/>
      <c r="BS343"/>
      <c r="BT343" s="49" t="s">
        <v>4766</v>
      </c>
      <c r="BU343" t="s">
        <v>3631</v>
      </c>
      <c r="BV343" t="s">
        <v>3632</v>
      </c>
      <c r="BW343" t="s">
        <v>3633</v>
      </c>
      <c r="BX343" t="s">
        <v>3634</v>
      </c>
      <c r="BY343" s="44" t="s">
        <v>1091</v>
      </c>
      <c r="BZ343" t="s">
        <v>1094</v>
      </c>
      <c r="CA343" t="s">
        <v>3984</v>
      </c>
      <c r="CB343" s="44" t="s">
        <v>3984</v>
      </c>
      <c r="CC343" t="s">
        <v>4796</v>
      </c>
      <c r="CD343" t="s">
        <v>3982</v>
      </c>
      <c r="CE343" t="s">
        <v>3983</v>
      </c>
      <c r="CF343" t="s">
        <v>3630</v>
      </c>
      <c r="CG343"/>
      <c r="CH343" t="str">
        <f>H343</f>
        <v>Спасский С.А., Шнитников В.Н.</v>
      </c>
      <c r="CI343">
        <f t="shared" si="97"/>
        <v>1937</v>
      </c>
      <c r="CJ343"/>
    </row>
    <row r="344" spans="1:88" s="6" customFormat="1" x14ac:dyDescent="0.45">
      <c r="A344" s="5">
        <v>45776.682928240742</v>
      </c>
      <c r="B344" s="6">
        <v>412819044</v>
      </c>
      <c r="C344" s="6" t="s">
        <v>4897</v>
      </c>
      <c r="D344" s="6">
        <v>2</v>
      </c>
      <c r="E344" s="4" t="s">
        <v>247</v>
      </c>
      <c r="G344" s="6">
        <v>2590</v>
      </c>
      <c r="H344" s="44" t="s">
        <v>951</v>
      </c>
      <c r="I344" s="6">
        <v>1937</v>
      </c>
      <c r="J344" s="6" t="s">
        <v>952</v>
      </c>
      <c r="K344" s="6" t="s">
        <v>953</v>
      </c>
      <c r="L344" s="6" t="s">
        <v>954</v>
      </c>
      <c r="M344" s="6" t="s">
        <v>267</v>
      </c>
      <c r="P344" s="6" t="s">
        <v>947</v>
      </c>
      <c r="Q344" t="str">
        <f t="shared" si="100"/>
        <v>Алма-Ата и окрестности</v>
      </c>
      <c r="R344" s="84">
        <v>43.289437</v>
      </c>
      <c r="S344" s="84">
        <v>76.994337999999999</v>
      </c>
      <c r="T344" s="6" t="s">
        <v>765</v>
      </c>
      <c r="U344" s="6" t="s">
        <v>766</v>
      </c>
      <c r="V344" s="6" t="s">
        <v>106</v>
      </c>
      <c r="X344" s="6">
        <v>6000</v>
      </c>
      <c r="Y344" s="6">
        <v>1937</v>
      </c>
      <c r="Z344" s="6">
        <v>6</v>
      </c>
      <c r="AA344" s="6">
        <v>12</v>
      </c>
      <c r="AF344" s="6" t="s">
        <v>948</v>
      </c>
      <c r="AG344" s="67" t="s">
        <v>949</v>
      </c>
      <c r="AH344" s="6" t="s">
        <v>1091</v>
      </c>
      <c r="AI344" s="6" t="s">
        <v>1094</v>
      </c>
      <c r="AJ344" s="6" t="s">
        <v>1095</v>
      </c>
      <c r="AK344" s="6" t="b">
        <v>1</v>
      </c>
      <c r="AL344" s="6" t="b">
        <v>0</v>
      </c>
      <c r="AO344" s="49" t="s">
        <v>4952</v>
      </c>
      <c r="AP344" s="73"/>
      <c r="AQ344" s="49" t="s">
        <v>4951</v>
      </c>
      <c r="AR344" s="76" t="s">
        <v>5011</v>
      </c>
      <c r="AS344" s="73" t="s">
        <v>5012</v>
      </c>
      <c r="AT344" s="73">
        <f t="shared" si="102"/>
        <v>2</v>
      </c>
      <c r="AU344" s="112" t="s">
        <v>5384</v>
      </c>
      <c r="AV344" s="44" t="s">
        <v>5380</v>
      </c>
      <c r="AW344" t="s">
        <v>5014</v>
      </c>
      <c r="AX344" s="73"/>
      <c r="AY34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4" s="49" t="s">
        <v>4903</v>
      </c>
      <c r="BA344" s="58" t="str">
        <f>Y344&amp;"-"&amp;IF(Z344&lt;10,"0"&amp;Z344,Z344)&amp;"-"&amp;IF(AA344&lt;10,"0"&amp;AA344,AA344)</f>
        <v>1937-06-12</v>
      </c>
      <c r="BB344" s="44" t="str">
        <f>Y344&amp;IF(Z344&lt;&gt;0,"-"&amp;Z344,"")&amp;IF(AA344&lt;&gt;0,"-"&amp;AA344,"")&amp;IF(AB344&lt;&gt;0,"/"&amp;AB344,"")&amp;IF(AC344&lt;&gt;0,"-"&amp;AC344,"")&amp;IF(AD344&lt;&gt;0,"-"&amp;AD344,"")</f>
        <v>1937-6-12</v>
      </c>
      <c r="BC344" s="44"/>
      <c r="BD344" s="44"/>
      <c r="BE344" s="44" t="s">
        <v>4943</v>
      </c>
      <c r="BF344" s="49" t="s">
        <v>4882</v>
      </c>
      <c r="BG344" t="s">
        <v>4893</v>
      </c>
      <c r="BH344" s="40" t="s">
        <v>5050</v>
      </c>
      <c r="BI344" t="s">
        <v>39</v>
      </c>
      <c r="BJ344" t="str">
        <f t="shared" si="117"/>
        <v>Алма-Ата и окрестности</v>
      </c>
      <c r="BK344" t="str">
        <f>T344&amp;" N; "&amp;U344&amp;" E"</f>
        <v>43.289437 N; 76.994338 E</v>
      </c>
      <c r="BL344" t="s">
        <v>765</v>
      </c>
      <c r="BM344" s="85" t="s">
        <v>766</v>
      </c>
      <c r="BN344" t="s">
        <v>4895</v>
      </c>
      <c r="BO344">
        <f t="shared" si="95"/>
        <v>6000</v>
      </c>
      <c r="BP344" t="str">
        <f>IF(V344="original",H344,IF(V344="volunteer",C344,"Nekhaeva A.A."))</f>
        <v>Kim L.V.</v>
      </c>
      <c r="BQ344" t="str">
        <f>IF(V344="original",I344,IF(V344="volunteer",YEAR(A344)&amp;"-"&amp;IF(MONTH(A344)&lt;10,"0"&amp;MONTH(A344),MONTH(A344))&amp;"-"&amp;IF(DAY(A344)&lt;10,"0"&amp;DAY(A344),DAY(A344)),"__2025-05-15"))</f>
        <v>2025-04-29</v>
      </c>
      <c r="BR344"/>
      <c r="BS344"/>
      <c r="BT344" s="49" t="s">
        <v>4766</v>
      </c>
      <c r="BU344" t="s">
        <v>3631</v>
      </c>
      <c r="BV344" t="s">
        <v>3632</v>
      </c>
      <c r="BW344" t="s">
        <v>3633</v>
      </c>
      <c r="BX344" t="s">
        <v>3634</v>
      </c>
      <c r="BY344" s="44" t="s">
        <v>1091</v>
      </c>
      <c r="BZ344" t="s">
        <v>1094</v>
      </c>
      <c r="CA344" t="s">
        <v>3984</v>
      </c>
      <c r="CB344" s="44" t="s">
        <v>3984</v>
      </c>
      <c r="CC344" t="s">
        <v>4796</v>
      </c>
      <c r="CD344" t="s">
        <v>3982</v>
      </c>
      <c r="CE344" t="s">
        <v>3983</v>
      </c>
      <c r="CF344" t="s">
        <v>3630</v>
      </c>
      <c r="CG344"/>
      <c r="CH344" t="str">
        <f>H344</f>
        <v>Спасский С.А., Шнитников В.Н.</v>
      </c>
      <c r="CI344">
        <f t="shared" si="97"/>
        <v>1937</v>
      </c>
      <c r="CJ344"/>
    </row>
    <row r="345" spans="1:88" s="6" customFormat="1" x14ac:dyDescent="0.45">
      <c r="A345" s="5">
        <v>45776.682511574079</v>
      </c>
      <c r="B345" s="6">
        <v>412819044</v>
      </c>
      <c r="C345" s="6" t="s">
        <v>4897</v>
      </c>
      <c r="D345" s="6">
        <v>1</v>
      </c>
      <c r="E345" s="4" t="s">
        <v>65</v>
      </c>
      <c r="F345" s="6" t="s">
        <v>993</v>
      </c>
      <c r="G345" s="6">
        <v>2590</v>
      </c>
      <c r="H345" s="44" t="s">
        <v>951</v>
      </c>
      <c r="I345" s="6">
        <v>1937</v>
      </c>
      <c r="J345" s="6" t="s">
        <v>952</v>
      </c>
      <c r="K345" s="6" t="s">
        <v>953</v>
      </c>
      <c r="L345" s="6" t="s">
        <v>954</v>
      </c>
      <c r="M345" s="6" t="s">
        <v>267</v>
      </c>
      <c r="P345" s="6" t="s">
        <v>947</v>
      </c>
      <c r="Q345" t="str">
        <f t="shared" si="100"/>
        <v>Алма-Ата и окрестности</v>
      </c>
      <c r="R345" s="84">
        <v>43.289437</v>
      </c>
      <c r="S345" s="84">
        <v>76.994337999999999</v>
      </c>
      <c r="T345" s="6" t="s">
        <v>765</v>
      </c>
      <c r="U345" s="6" t="s">
        <v>766</v>
      </c>
      <c r="V345" s="6" t="s">
        <v>106</v>
      </c>
      <c r="X345" s="6">
        <v>6000</v>
      </c>
      <c r="Y345" s="6">
        <v>1937</v>
      </c>
      <c r="Z345" s="6">
        <v>6</v>
      </c>
      <c r="AA345" s="6">
        <v>11</v>
      </c>
      <c r="AF345" s="6" t="s">
        <v>948</v>
      </c>
      <c r="AG345" s="67" t="s">
        <v>949</v>
      </c>
      <c r="AH345" s="6" t="s">
        <v>1091</v>
      </c>
      <c r="AI345" s="6" t="s">
        <v>1094</v>
      </c>
      <c r="AJ345" s="6" t="s">
        <v>1095</v>
      </c>
      <c r="AK345" s="6" t="b">
        <v>1</v>
      </c>
      <c r="AL345" s="6" t="b">
        <v>0</v>
      </c>
      <c r="AO345" s="49" t="s">
        <v>4952</v>
      </c>
      <c r="AP345" s="73"/>
      <c r="AQ345" s="49" t="s">
        <v>4951</v>
      </c>
      <c r="AR345" s="76" t="s">
        <v>5011</v>
      </c>
      <c r="AS345" s="73" t="s">
        <v>5012</v>
      </c>
      <c r="AT345" s="73">
        <f t="shared" si="102"/>
        <v>1</v>
      </c>
      <c r="AU345" s="112" t="s">
        <v>5384</v>
      </c>
      <c r="AV345" s="44" t="s">
        <v>5380</v>
      </c>
      <c r="AW345" t="s">
        <v>5014</v>
      </c>
      <c r="AX345" s="112" t="s">
        <v>5311</v>
      </c>
      <c r="AY34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5" s="49" t="s">
        <v>4903</v>
      </c>
      <c r="BA345" s="58" t="str">
        <f>Y345&amp;"-"&amp;IF(Z345&lt;10,"0"&amp;Z345,Z345)&amp;"-"&amp;IF(AA345&lt;10,"0"&amp;AA345,AA345)</f>
        <v>1937-06-11</v>
      </c>
      <c r="BB345" s="44" t="str">
        <f>Y345&amp;IF(Z345&lt;&gt;0,"-"&amp;Z345,"")&amp;IF(AA345&lt;&gt;0,"-"&amp;AA345,"")&amp;IF(AB345&lt;&gt;0,"/"&amp;AB345,"")&amp;IF(AC345&lt;&gt;0,"-"&amp;AC345,"")&amp;IF(AD345&lt;&gt;0,"-"&amp;AD345,"")</f>
        <v>1937-6-11</v>
      </c>
      <c r="BC345" s="44"/>
      <c r="BD345" s="44"/>
      <c r="BE345" s="44" t="s">
        <v>4943</v>
      </c>
      <c r="BF345" s="49" t="s">
        <v>4882</v>
      </c>
      <c r="BG345" t="s">
        <v>4893</v>
      </c>
      <c r="BH345" s="40" t="s">
        <v>5050</v>
      </c>
      <c r="BI345" t="s">
        <v>39</v>
      </c>
      <c r="BJ345" t="str">
        <f t="shared" si="117"/>
        <v>Алма-Ата и окрестности</v>
      </c>
      <c r="BK345" t="str">
        <f>T345&amp;" N; "&amp;U345&amp;" E"</f>
        <v>43.289437 N; 76.994338 E</v>
      </c>
      <c r="BL345" t="s">
        <v>765</v>
      </c>
      <c r="BM345" s="85" t="s">
        <v>766</v>
      </c>
      <c r="BN345" t="s">
        <v>4895</v>
      </c>
      <c r="BO345">
        <f t="shared" si="95"/>
        <v>6000</v>
      </c>
      <c r="BP345" t="str">
        <f>IF(V345="original",H345,IF(V345="volunteer",C345,"Nekhaeva A.A."))</f>
        <v>Kim L.V.</v>
      </c>
      <c r="BQ345" t="str">
        <f>IF(V345="original",I345,IF(V345="volunteer",YEAR(A345)&amp;"-"&amp;IF(MONTH(A345)&lt;10,"0"&amp;MONTH(A345),MONTH(A345))&amp;"-"&amp;IF(DAY(A345)&lt;10,"0"&amp;DAY(A345),DAY(A345)),"__2025-05-15"))</f>
        <v>2025-04-29</v>
      </c>
      <c r="BR345"/>
      <c r="BS345"/>
      <c r="BT345" s="49" t="s">
        <v>4766</v>
      </c>
      <c r="BU345" t="s">
        <v>3631</v>
      </c>
      <c r="BV345" t="s">
        <v>3632</v>
      </c>
      <c r="BW345" t="s">
        <v>3633</v>
      </c>
      <c r="BX345" t="s">
        <v>3634</v>
      </c>
      <c r="BY345" s="44" t="s">
        <v>1091</v>
      </c>
      <c r="BZ345" t="s">
        <v>1094</v>
      </c>
      <c r="CA345" t="s">
        <v>3984</v>
      </c>
      <c r="CB345" s="44" t="s">
        <v>3984</v>
      </c>
      <c r="CC345" t="s">
        <v>4796</v>
      </c>
      <c r="CD345" t="s">
        <v>3982</v>
      </c>
      <c r="CE345" t="s">
        <v>3983</v>
      </c>
      <c r="CF345" t="s">
        <v>3630</v>
      </c>
      <c r="CG345"/>
      <c r="CH345" t="str">
        <f>H345</f>
        <v>Спасский С.А., Шнитников В.Н.</v>
      </c>
      <c r="CI345">
        <f t="shared" si="97"/>
        <v>1937</v>
      </c>
      <c r="CJ345"/>
    </row>
    <row r="346" spans="1:88" s="6" customFormat="1" x14ac:dyDescent="0.45">
      <c r="A346" s="5">
        <v>45776.682013888887</v>
      </c>
      <c r="B346" s="6">
        <v>412819044</v>
      </c>
      <c r="C346" s="6" t="s">
        <v>4897</v>
      </c>
      <c r="D346" s="6">
        <v>1</v>
      </c>
      <c r="E346" s="4" t="s">
        <v>65</v>
      </c>
      <c r="F346" s="6" t="s">
        <v>993</v>
      </c>
      <c r="G346" s="6">
        <v>2590</v>
      </c>
      <c r="H346" s="44" t="s">
        <v>951</v>
      </c>
      <c r="I346" s="6">
        <v>1937</v>
      </c>
      <c r="J346" s="6" t="s">
        <v>952</v>
      </c>
      <c r="K346" s="6" t="s">
        <v>953</v>
      </c>
      <c r="L346" s="6" t="s">
        <v>954</v>
      </c>
      <c r="M346" s="6" t="s">
        <v>267</v>
      </c>
      <c r="P346" s="6" t="s">
        <v>947</v>
      </c>
      <c r="Q346" t="str">
        <f t="shared" si="100"/>
        <v>Алма-Ата и окрестности</v>
      </c>
      <c r="R346" s="84">
        <v>43.289437</v>
      </c>
      <c r="S346" s="84">
        <v>76.994337999999999</v>
      </c>
      <c r="T346" s="6" t="s">
        <v>765</v>
      </c>
      <c r="U346" s="6" t="s">
        <v>766</v>
      </c>
      <c r="V346" s="6" t="s">
        <v>106</v>
      </c>
      <c r="X346" s="6">
        <v>6000</v>
      </c>
      <c r="Y346" s="6">
        <v>1920</v>
      </c>
      <c r="Z346" s="6">
        <v>6</v>
      </c>
      <c r="AA346" s="6">
        <v>26</v>
      </c>
      <c r="AB346" s="6">
        <v>1920</v>
      </c>
      <c r="AC346" s="6">
        <v>6</v>
      </c>
      <c r="AD346" s="6">
        <v>28</v>
      </c>
      <c r="AF346" s="6" t="s">
        <v>948</v>
      </c>
      <c r="AH346" s="6" t="s">
        <v>1091</v>
      </c>
      <c r="AI346" s="6" t="s">
        <v>1094</v>
      </c>
      <c r="AJ346" s="6" t="s">
        <v>1095</v>
      </c>
      <c r="AK346" s="6" t="b">
        <v>1</v>
      </c>
      <c r="AL346" s="6" t="b">
        <v>0</v>
      </c>
      <c r="AO346" s="49" t="s">
        <v>4952</v>
      </c>
      <c r="AP346" s="73"/>
      <c r="AQ346" s="49" t="s">
        <v>4951</v>
      </c>
      <c r="AR346" s="76" t="s">
        <v>5011</v>
      </c>
      <c r="AS346" s="73" t="s">
        <v>5012</v>
      </c>
      <c r="AT346" s="73">
        <f t="shared" si="102"/>
        <v>1</v>
      </c>
      <c r="AU346" s="112" t="s">
        <v>5384</v>
      </c>
      <c r="AV346" s="44" t="s">
        <v>5380</v>
      </c>
      <c r="AW346" t="s">
        <v>5014</v>
      </c>
      <c r="AX346" s="112" t="s">
        <v>5311</v>
      </c>
      <c r="AY34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6" s="49" t="s">
        <v>4903</v>
      </c>
      <c r="BA346" s="58" t="str">
        <f>Y346&amp;"-"&amp;IF(Z346&lt;10,"0"&amp;Z346,Z346)&amp;"-"&amp;IF(AA346&lt;10,"0"&amp;AA346,AA346)&amp;"/"&amp;IF(AD346&lt;10,"0"&amp;AD346,AD346)</f>
        <v>1920-06-26/28</v>
      </c>
      <c r="BB346" s="44" t="str">
        <f>Y346&amp;IF(Z346&lt;&gt;0,"-"&amp;Z346,"")&amp;IF(AA346&lt;&gt;0,"-"&amp;AA346,"")&amp;IF(AB346&lt;&gt;0,"/"&amp;AB346,"")&amp;IF(AC346&lt;&gt;0,"-"&amp;AC346,"")&amp;IF(AD346&lt;&gt;0,"-"&amp;AD346,"")</f>
        <v>1920-6-26/1920-6-28</v>
      </c>
      <c r="BC346" s="44"/>
      <c r="BD346" s="44"/>
      <c r="BE346" s="44"/>
      <c r="BF346" s="49" t="s">
        <v>4882</v>
      </c>
      <c r="BG346" t="s">
        <v>4893</v>
      </c>
      <c r="BH346" s="40" t="s">
        <v>5050</v>
      </c>
      <c r="BI346" t="s">
        <v>39</v>
      </c>
      <c r="BJ346" t="str">
        <f t="shared" si="117"/>
        <v>Алма-Ата и окрестности</v>
      </c>
      <c r="BK346" t="str">
        <f>T346&amp;" N; "&amp;U346&amp;" E"</f>
        <v>43.289437 N; 76.994338 E</v>
      </c>
      <c r="BL346" t="s">
        <v>765</v>
      </c>
      <c r="BM346" s="85" t="s">
        <v>766</v>
      </c>
      <c r="BN346" t="s">
        <v>4895</v>
      </c>
      <c r="BO346">
        <f t="shared" si="95"/>
        <v>6000</v>
      </c>
      <c r="BP346" t="str">
        <f>IF(V346="original",H346,IF(V346="volunteer",C346,"Nekhaeva A.A."))</f>
        <v>Kim L.V.</v>
      </c>
      <c r="BQ346" t="str">
        <f>IF(V346="original",I346,IF(V346="volunteer",YEAR(A346)&amp;"-"&amp;IF(MONTH(A346)&lt;10,"0"&amp;MONTH(A346),MONTH(A346))&amp;"-"&amp;IF(DAY(A346)&lt;10,"0"&amp;DAY(A346),DAY(A346)),"__2025-05-15"))</f>
        <v>2025-04-29</v>
      </c>
      <c r="BR346"/>
      <c r="BS346"/>
      <c r="BT346" s="49" t="s">
        <v>4766</v>
      </c>
      <c r="BU346" t="s">
        <v>3631</v>
      </c>
      <c r="BV346" t="s">
        <v>3632</v>
      </c>
      <c r="BW346" t="s">
        <v>3633</v>
      </c>
      <c r="BX346" t="s">
        <v>3634</v>
      </c>
      <c r="BY346" s="44" t="s">
        <v>1091</v>
      </c>
      <c r="BZ346" t="s">
        <v>1094</v>
      </c>
      <c r="CA346" t="s">
        <v>3984</v>
      </c>
      <c r="CB346" s="44" t="s">
        <v>3984</v>
      </c>
      <c r="CC346" t="s">
        <v>4796</v>
      </c>
      <c r="CD346" t="s">
        <v>3982</v>
      </c>
      <c r="CE346" t="s">
        <v>3983</v>
      </c>
      <c r="CF346" t="s">
        <v>3630</v>
      </c>
      <c r="CG346"/>
      <c r="CH346" t="str">
        <f>H346</f>
        <v>Спасский С.А., Шнитников В.Н.</v>
      </c>
      <c r="CI346">
        <f t="shared" si="97"/>
        <v>1937</v>
      </c>
      <c r="CJ346"/>
    </row>
    <row r="347" spans="1:88" s="6" customFormat="1" x14ac:dyDescent="0.45">
      <c r="A347" s="5">
        <v>45776.681574074071</v>
      </c>
      <c r="B347" s="6">
        <v>412819044</v>
      </c>
      <c r="C347" s="6" t="s">
        <v>4897</v>
      </c>
      <c r="D347" s="6">
        <v>1</v>
      </c>
      <c r="E347" s="4" t="s">
        <v>65</v>
      </c>
      <c r="G347" s="6">
        <v>2590</v>
      </c>
      <c r="H347" s="44" t="s">
        <v>951</v>
      </c>
      <c r="I347" s="6">
        <v>1937</v>
      </c>
      <c r="J347" s="6" t="s">
        <v>952</v>
      </c>
      <c r="K347" s="6" t="s">
        <v>953</v>
      </c>
      <c r="L347" s="6" t="s">
        <v>954</v>
      </c>
      <c r="M347" s="6" t="s">
        <v>267</v>
      </c>
      <c r="P347" s="6" t="s">
        <v>947</v>
      </c>
      <c r="Q347" t="str">
        <f t="shared" si="100"/>
        <v>Алма-Ата и окрестности</v>
      </c>
      <c r="R347" s="84">
        <v>43.289437</v>
      </c>
      <c r="S347" s="84">
        <v>76.994337999999999</v>
      </c>
      <c r="T347" s="6" t="s">
        <v>765</v>
      </c>
      <c r="U347" s="6" t="s">
        <v>766</v>
      </c>
      <c r="V347" s="6" t="s">
        <v>106</v>
      </c>
      <c r="X347" s="6">
        <v>6000</v>
      </c>
      <c r="Y347" s="6">
        <v>1921</v>
      </c>
      <c r="Z347" s="6">
        <v>6</v>
      </c>
      <c r="AA347" s="6">
        <v>10</v>
      </c>
      <c r="AB347" s="6">
        <v>1921</v>
      </c>
      <c r="AC347" s="6">
        <v>6</v>
      </c>
      <c r="AD347" s="6">
        <v>12</v>
      </c>
      <c r="AF347" s="6" t="s">
        <v>948</v>
      </c>
      <c r="AH347" s="6" t="s">
        <v>1091</v>
      </c>
      <c r="AI347" s="6" t="s">
        <v>1094</v>
      </c>
      <c r="AJ347" s="6" t="s">
        <v>1095</v>
      </c>
      <c r="AK347" s="6" t="b">
        <v>1</v>
      </c>
      <c r="AL347" s="6" t="b">
        <v>0</v>
      </c>
      <c r="AO347" s="49" t="s">
        <v>4952</v>
      </c>
      <c r="AP347" s="73"/>
      <c r="AQ347" s="49" t="s">
        <v>4951</v>
      </c>
      <c r="AR347" s="76" t="s">
        <v>5011</v>
      </c>
      <c r="AS347" s="73" t="s">
        <v>5012</v>
      </c>
      <c r="AT347" s="73">
        <f t="shared" si="102"/>
        <v>1</v>
      </c>
      <c r="AU347" s="112" t="s">
        <v>5384</v>
      </c>
      <c r="AV347" s="44" t="s">
        <v>5380</v>
      </c>
      <c r="AW347" t="s">
        <v>5014</v>
      </c>
      <c r="AX347" s="73"/>
      <c r="AY34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7" s="49" t="s">
        <v>4903</v>
      </c>
      <c r="BA347" s="58" t="str">
        <f>Y347&amp;"-"&amp;IF(Z347&lt;10,"0"&amp;Z347,Z347)&amp;"-"&amp;IF(AA347&lt;10,"0"&amp;AA347,AA347)&amp;"/"&amp;IF(AD347&lt;10,"0"&amp;AD347,AD347)</f>
        <v>1921-06-10/12</v>
      </c>
      <c r="BB347" s="44" t="str">
        <f>Y347&amp;IF(Z347&lt;&gt;0,"-"&amp;Z347,"")&amp;IF(AA347&lt;&gt;0,"-"&amp;AA347,"")&amp;IF(AB347&lt;&gt;0,"/"&amp;AB347,"")&amp;IF(AC347&lt;&gt;0,"-"&amp;AC347,"")&amp;IF(AD347&lt;&gt;0,"-"&amp;AD347,"")</f>
        <v>1921-6-10/1921-6-12</v>
      </c>
      <c r="BC347" s="44"/>
      <c r="BD347" s="44"/>
      <c r="BE347" s="44"/>
      <c r="BF347" s="49" t="s">
        <v>4882</v>
      </c>
      <c r="BG347" t="s">
        <v>4893</v>
      </c>
      <c r="BH347" s="40" t="s">
        <v>5050</v>
      </c>
      <c r="BI347" t="s">
        <v>39</v>
      </c>
      <c r="BJ347" t="str">
        <f t="shared" si="117"/>
        <v>Алма-Ата и окрестности</v>
      </c>
      <c r="BK347" t="str">
        <f>T347&amp;" N; "&amp;U347&amp;" E"</f>
        <v>43.289437 N; 76.994338 E</v>
      </c>
      <c r="BL347" t="s">
        <v>765</v>
      </c>
      <c r="BM347" s="85" t="s">
        <v>766</v>
      </c>
      <c r="BN347" t="s">
        <v>4895</v>
      </c>
      <c r="BO347">
        <f t="shared" ref="BO347:BO364" si="118">X347</f>
        <v>6000</v>
      </c>
      <c r="BP347" t="str">
        <f>IF(V347="original",H347,IF(V347="volunteer",C347,"Nekhaeva A.A."))</f>
        <v>Kim L.V.</v>
      </c>
      <c r="BQ347" t="str">
        <f>IF(V347="original",I347,IF(V347="volunteer",YEAR(A347)&amp;"-"&amp;IF(MONTH(A347)&lt;10,"0"&amp;MONTH(A347),MONTH(A347))&amp;"-"&amp;IF(DAY(A347)&lt;10,"0"&amp;DAY(A347),DAY(A347)),"__2025-05-15"))</f>
        <v>2025-04-29</v>
      </c>
      <c r="BR347"/>
      <c r="BS347"/>
      <c r="BT347" s="49" t="s">
        <v>4766</v>
      </c>
      <c r="BU347" t="s">
        <v>3631</v>
      </c>
      <c r="BV347" t="s">
        <v>3632</v>
      </c>
      <c r="BW347" t="s">
        <v>3633</v>
      </c>
      <c r="BX347" t="s">
        <v>3634</v>
      </c>
      <c r="BY347" s="44" t="s">
        <v>1091</v>
      </c>
      <c r="BZ347" t="s">
        <v>1094</v>
      </c>
      <c r="CA347" t="s">
        <v>3984</v>
      </c>
      <c r="CB347" s="44" t="s">
        <v>3984</v>
      </c>
      <c r="CC347" t="s">
        <v>4796</v>
      </c>
      <c r="CD347" t="s">
        <v>3982</v>
      </c>
      <c r="CE347" t="s">
        <v>3983</v>
      </c>
      <c r="CF347" t="s">
        <v>3630</v>
      </c>
      <c r="CG347"/>
      <c r="CH347" t="str">
        <f>H347</f>
        <v>Спасский С.А., Шнитников В.Н.</v>
      </c>
      <c r="CI347">
        <f t="shared" si="97"/>
        <v>1937</v>
      </c>
      <c r="CJ347"/>
    </row>
    <row r="348" spans="1:88" s="6" customFormat="1" x14ac:dyDescent="0.45">
      <c r="A348" s="5">
        <v>45776.681122685193</v>
      </c>
      <c r="B348" s="6">
        <v>412819044</v>
      </c>
      <c r="C348" s="6" t="s">
        <v>4897</v>
      </c>
      <c r="D348" s="6">
        <v>1</v>
      </c>
      <c r="E348" s="4" t="s">
        <v>1013</v>
      </c>
      <c r="G348" s="6">
        <v>2590</v>
      </c>
      <c r="H348" s="44" t="s">
        <v>951</v>
      </c>
      <c r="I348" s="6">
        <v>1937</v>
      </c>
      <c r="J348" s="6" t="s">
        <v>952</v>
      </c>
      <c r="K348" s="6" t="s">
        <v>953</v>
      </c>
      <c r="L348" s="6" t="s">
        <v>954</v>
      </c>
      <c r="M348" s="6" t="s">
        <v>267</v>
      </c>
      <c r="P348" s="6" t="s">
        <v>947</v>
      </c>
      <c r="Q348" t="str">
        <f t="shared" si="100"/>
        <v>Алма-Ата и окрестности</v>
      </c>
      <c r="R348" s="84">
        <v>43.289437</v>
      </c>
      <c r="S348" s="84">
        <v>76.994337999999999</v>
      </c>
      <c r="T348" s="6" t="s">
        <v>765</v>
      </c>
      <c r="U348" s="6" t="s">
        <v>766</v>
      </c>
      <c r="V348" s="6" t="s">
        <v>106</v>
      </c>
      <c r="X348" s="6">
        <v>6000</v>
      </c>
      <c r="Y348" s="6">
        <v>1921</v>
      </c>
      <c r="Z348" s="6">
        <v>5</v>
      </c>
      <c r="AA348" s="6">
        <v>15</v>
      </c>
      <c r="AF348" s="6" t="s">
        <v>948</v>
      </c>
      <c r="AH348" s="6" t="s">
        <v>1091</v>
      </c>
      <c r="AI348" s="6" t="s">
        <v>1094</v>
      </c>
      <c r="AJ348" s="6" t="s">
        <v>1095</v>
      </c>
      <c r="AK348" s="6" t="b">
        <v>1</v>
      </c>
      <c r="AL348" s="6" t="b">
        <v>0</v>
      </c>
      <c r="AO348" s="49" t="s">
        <v>4952</v>
      </c>
      <c r="AP348" s="73"/>
      <c r="AQ348" s="49" t="s">
        <v>4951</v>
      </c>
      <c r="AR348" s="76" t="s">
        <v>5011</v>
      </c>
      <c r="AS348" s="73" t="s">
        <v>5012</v>
      </c>
      <c r="AT348" s="73">
        <f t="shared" si="102"/>
        <v>1</v>
      </c>
      <c r="AU348" s="112" t="s">
        <v>5383</v>
      </c>
      <c r="AV348" s="44" t="s">
        <v>5382</v>
      </c>
      <c r="AW348" t="s">
        <v>5014</v>
      </c>
      <c r="AX348" s="73"/>
      <c r="AY34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8" s="49" t="s">
        <v>4903</v>
      </c>
      <c r="BA348" s="58" t="str">
        <f>Y348&amp;"-"&amp;IF(Z348&lt;10,"0"&amp;Z348,Z348)&amp;"-"&amp;IF(AA348&lt;10,"0"&amp;AA348,AA348)</f>
        <v>1921-05-15</v>
      </c>
      <c r="BB348" s="44" t="str">
        <f>Y348&amp;IF(Z348&lt;&gt;0,"-"&amp;Z348,"")&amp;IF(AA348&lt;&gt;0,"-"&amp;AA348,"")&amp;IF(AB348&lt;&gt;0,"/"&amp;AB348,"")&amp;IF(AC348&lt;&gt;0,"-"&amp;AC348,"")&amp;IF(AD348&lt;&gt;0,"-"&amp;AD348,"")</f>
        <v>1921-5-15</v>
      </c>
      <c r="BC348" s="44"/>
      <c r="BD348" s="44"/>
      <c r="BE348" s="44"/>
      <c r="BF348" s="49" t="s">
        <v>4882</v>
      </c>
      <c r="BG348" t="s">
        <v>4893</v>
      </c>
      <c r="BH348" s="40" t="s">
        <v>5050</v>
      </c>
      <c r="BI348" t="s">
        <v>39</v>
      </c>
      <c r="BJ348" t="str">
        <f t="shared" si="117"/>
        <v>Алма-Ата и окрестности</v>
      </c>
      <c r="BK348" t="str">
        <f>T348&amp;" N; "&amp;U348&amp;" E"</f>
        <v>43.289437 N; 76.994338 E</v>
      </c>
      <c r="BL348" t="s">
        <v>765</v>
      </c>
      <c r="BM348" s="85" t="s">
        <v>766</v>
      </c>
      <c r="BN348" t="s">
        <v>4895</v>
      </c>
      <c r="BO348">
        <f t="shared" si="118"/>
        <v>6000</v>
      </c>
      <c r="BP348" t="str">
        <f>IF(V348="original",H348,IF(V348="volunteer",C348,"Nekhaeva A.A."))</f>
        <v>Kim L.V.</v>
      </c>
      <c r="BQ348" t="str">
        <f>IF(V348="original",I348,IF(V348="volunteer",YEAR(A348)&amp;"-"&amp;IF(MONTH(A348)&lt;10,"0"&amp;MONTH(A348),MONTH(A348))&amp;"-"&amp;IF(DAY(A348)&lt;10,"0"&amp;DAY(A348),DAY(A348)),"__2025-05-15"))</f>
        <v>2025-04-29</v>
      </c>
      <c r="BR348"/>
      <c r="BS348"/>
      <c r="BT348" s="49" t="s">
        <v>4766</v>
      </c>
      <c r="BU348" t="s">
        <v>3631</v>
      </c>
      <c r="BV348" t="s">
        <v>3632</v>
      </c>
      <c r="BW348" t="s">
        <v>3633</v>
      </c>
      <c r="BX348" t="s">
        <v>3634</v>
      </c>
      <c r="BY348" s="44" t="s">
        <v>1091</v>
      </c>
      <c r="BZ348" t="s">
        <v>1094</v>
      </c>
      <c r="CA348" t="s">
        <v>3984</v>
      </c>
      <c r="CB348" s="44" t="s">
        <v>3984</v>
      </c>
      <c r="CC348" t="s">
        <v>4796</v>
      </c>
      <c r="CD348" t="s">
        <v>3982</v>
      </c>
      <c r="CE348" t="s">
        <v>3983</v>
      </c>
      <c r="CF348" t="s">
        <v>3630</v>
      </c>
      <c r="CG348"/>
      <c r="CH348" t="str">
        <f>H348</f>
        <v>Спасский С.А., Шнитников В.Н.</v>
      </c>
      <c r="CI348">
        <f t="shared" si="97"/>
        <v>1937</v>
      </c>
      <c r="CJ348"/>
    </row>
    <row r="349" spans="1:88" s="6" customFormat="1" x14ac:dyDescent="0.45">
      <c r="A349" s="5">
        <v>45776.680648148147</v>
      </c>
      <c r="B349" s="6">
        <v>412819044</v>
      </c>
      <c r="C349" s="6" t="s">
        <v>4897</v>
      </c>
      <c r="D349" s="6">
        <v>1</v>
      </c>
      <c r="E349" s="4" t="s">
        <v>1013</v>
      </c>
      <c r="G349" s="6">
        <v>2590</v>
      </c>
      <c r="H349" s="44" t="s">
        <v>951</v>
      </c>
      <c r="I349" s="6">
        <v>1937</v>
      </c>
      <c r="J349" s="6" t="s">
        <v>952</v>
      </c>
      <c r="K349" s="6" t="s">
        <v>953</v>
      </c>
      <c r="L349" s="6" t="s">
        <v>954</v>
      </c>
      <c r="M349" s="6" t="s">
        <v>267</v>
      </c>
      <c r="P349" s="6" t="s">
        <v>947</v>
      </c>
      <c r="Q349" t="str">
        <f t="shared" si="100"/>
        <v>Алма-Ата и окрестности</v>
      </c>
      <c r="R349" s="84">
        <v>43.289437</v>
      </c>
      <c r="S349" s="84">
        <v>76.994337999999999</v>
      </c>
      <c r="T349" s="6" t="s">
        <v>765</v>
      </c>
      <c r="U349" s="6" t="s">
        <v>766</v>
      </c>
      <c r="V349" s="6" t="s">
        <v>106</v>
      </c>
      <c r="X349" s="6">
        <v>6000</v>
      </c>
      <c r="Y349" s="6">
        <v>1919</v>
      </c>
      <c r="Z349" s="6">
        <v>4</v>
      </c>
      <c r="AF349" s="6" t="s">
        <v>948</v>
      </c>
      <c r="AH349" s="6" t="s">
        <v>1091</v>
      </c>
      <c r="AI349" s="6" t="s">
        <v>1094</v>
      </c>
      <c r="AJ349" s="6" t="s">
        <v>1095</v>
      </c>
      <c r="AK349" s="6" t="b">
        <v>1</v>
      </c>
      <c r="AL349" s="6" t="b">
        <v>0</v>
      </c>
      <c r="AO349" s="49" t="s">
        <v>4952</v>
      </c>
      <c r="AP349" s="73"/>
      <c r="AQ349" s="49" t="s">
        <v>4951</v>
      </c>
      <c r="AR349" s="76" t="s">
        <v>5011</v>
      </c>
      <c r="AS349" s="73" t="s">
        <v>5012</v>
      </c>
      <c r="AT349" s="73">
        <f t="shared" si="102"/>
        <v>1</v>
      </c>
      <c r="AU349" s="112" t="s">
        <v>5383</v>
      </c>
      <c r="AV349" s="44" t="s">
        <v>5382</v>
      </c>
      <c r="AW349" t="s">
        <v>5014</v>
      </c>
      <c r="AX349" s="73"/>
      <c r="AY34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49" s="49" t="s">
        <v>4903</v>
      </c>
      <c r="BA349" s="44" t="str">
        <f>Y349&amp;"-"&amp;IF(Z349&lt;10,"0"&amp;Z349,Z349)</f>
        <v>1919-04</v>
      </c>
      <c r="BB349" s="44" t="str">
        <f>Y349&amp;IF(Z349&lt;&gt;0,"-"&amp;Z349,"")&amp;IF(AA349&lt;&gt;0,"-"&amp;AA349,"")&amp;IF(AB349&lt;&gt;0,"/"&amp;AB349,"")&amp;IF(AC349&lt;&gt;0,"-"&amp;AC349,"")&amp;IF(AD349&lt;&gt;0,"-"&amp;AD349,"")</f>
        <v>1919-4</v>
      </c>
      <c r="BC349" s="44"/>
      <c r="BD349" s="44"/>
      <c r="BE349" s="44"/>
      <c r="BF349" s="49" t="s">
        <v>4882</v>
      </c>
      <c r="BG349" t="s">
        <v>4893</v>
      </c>
      <c r="BH349" s="40" t="s">
        <v>5050</v>
      </c>
      <c r="BI349" t="s">
        <v>39</v>
      </c>
      <c r="BJ349" t="str">
        <f t="shared" si="117"/>
        <v>Алма-Ата и окрестности</v>
      </c>
      <c r="BK349" t="str">
        <f>T349&amp;" N; "&amp;U349&amp;" E"</f>
        <v>43.289437 N; 76.994338 E</v>
      </c>
      <c r="BL349" t="s">
        <v>765</v>
      </c>
      <c r="BM349" s="85" t="s">
        <v>766</v>
      </c>
      <c r="BN349" t="s">
        <v>4895</v>
      </c>
      <c r="BO349">
        <f t="shared" si="118"/>
        <v>6000</v>
      </c>
      <c r="BP349" t="str">
        <f>IF(V349="original",H349,IF(V349="volunteer",C349,"Nekhaeva A.A."))</f>
        <v>Kim L.V.</v>
      </c>
      <c r="BQ349" t="str">
        <f>IF(V349="original",I349,IF(V349="volunteer",YEAR(A349)&amp;"-"&amp;IF(MONTH(A349)&lt;10,"0"&amp;MONTH(A349),MONTH(A349))&amp;"-"&amp;IF(DAY(A349)&lt;10,"0"&amp;DAY(A349),DAY(A349)),"__2025-05-15"))</f>
        <v>2025-04-29</v>
      </c>
      <c r="BR349"/>
      <c r="BS349"/>
      <c r="BT349" s="49" t="s">
        <v>4766</v>
      </c>
      <c r="BU349" t="s">
        <v>3631</v>
      </c>
      <c r="BV349" t="s">
        <v>3632</v>
      </c>
      <c r="BW349" t="s">
        <v>3633</v>
      </c>
      <c r="BX349" t="s">
        <v>3634</v>
      </c>
      <c r="BY349" s="44" t="s">
        <v>1091</v>
      </c>
      <c r="BZ349" t="s">
        <v>1094</v>
      </c>
      <c r="CA349" t="s">
        <v>3984</v>
      </c>
      <c r="CB349" s="44" t="s">
        <v>3984</v>
      </c>
      <c r="CC349" t="s">
        <v>4796</v>
      </c>
      <c r="CD349" t="s">
        <v>3982</v>
      </c>
      <c r="CE349" t="s">
        <v>3983</v>
      </c>
      <c r="CF349" t="s">
        <v>3630</v>
      </c>
      <c r="CG349"/>
      <c r="CH349" t="str">
        <f>H349</f>
        <v>Спасский С.А., Шнитников В.Н.</v>
      </c>
      <c r="CI349">
        <f t="shared" si="97"/>
        <v>1937</v>
      </c>
      <c r="CJ349"/>
    </row>
    <row r="350" spans="1:88" s="6" customFormat="1" x14ac:dyDescent="0.45">
      <c r="A350" s="5">
        <v>45776.679502314822</v>
      </c>
      <c r="B350" s="6">
        <v>412819044</v>
      </c>
      <c r="C350" s="6" t="s">
        <v>4897</v>
      </c>
      <c r="D350" s="6">
        <v>8</v>
      </c>
      <c r="E350" s="4" t="s">
        <v>1100</v>
      </c>
      <c r="G350" s="6">
        <v>2590</v>
      </c>
      <c r="H350" s="44" t="s">
        <v>951</v>
      </c>
      <c r="I350" s="6">
        <v>1937</v>
      </c>
      <c r="J350" s="6" t="s">
        <v>952</v>
      </c>
      <c r="K350" s="6" t="s">
        <v>953</v>
      </c>
      <c r="L350" s="6" t="s">
        <v>954</v>
      </c>
      <c r="M350" s="6" t="s">
        <v>267</v>
      </c>
      <c r="P350" s="6" t="s">
        <v>947</v>
      </c>
      <c r="Q350" t="str">
        <f t="shared" si="100"/>
        <v>Алма-Ата и окрестности</v>
      </c>
      <c r="R350" s="84">
        <v>43.289437</v>
      </c>
      <c r="S350" s="84">
        <v>76.994337999999999</v>
      </c>
      <c r="T350" s="6" t="s">
        <v>765</v>
      </c>
      <c r="U350" s="6" t="s">
        <v>766</v>
      </c>
      <c r="V350" s="6" t="s">
        <v>106</v>
      </c>
      <c r="X350" s="6">
        <v>6000</v>
      </c>
      <c r="Y350" s="6">
        <v>1921</v>
      </c>
      <c r="Z350" s="6">
        <v>6</v>
      </c>
      <c r="AA350" s="6">
        <v>1</v>
      </c>
      <c r="AB350" s="6">
        <v>1921</v>
      </c>
      <c r="AC350" s="6">
        <v>6</v>
      </c>
      <c r="AD350" s="6">
        <v>10</v>
      </c>
      <c r="AF350" s="6" t="s">
        <v>948</v>
      </c>
      <c r="AH350" s="6" t="s">
        <v>1091</v>
      </c>
      <c r="AI350" s="6" t="s">
        <v>1094</v>
      </c>
      <c r="AJ350" s="6" t="s">
        <v>1095</v>
      </c>
      <c r="AK350" s="6" t="b">
        <v>1</v>
      </c>
      <c r="AL350" s="6" t="b">
        <v>0</v>
      </c>
      <c r="AO350" s="49" t="s">
        <v>4952</v>
      </c>
      <c r="AP350" s="73"/>
      <c r="AQ350" s="49" t="s">
        <v>4951</v>
      </c>
      <c r="AR350" s="76" t="s">
        <v>5011</v>
      </c>
      <c r="AS350" s="73" t="s">
        <v>5012</v>
      </c>
      <c r="AT350" s="73">
        <f t="shared" si="102"/>
        <v>8</v>
      </c>
      <c r="AU350" s="44"/>
      <c r="AV350" s="44" t="s">
        <v>5381</v>
      </c>
      <c r="AW350" t="s">
        <v>5014</v>
      </c>
      <c r="AX350" s="73"/>
      <c r="AY35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0" s="49" t="s">
        <v>4903</v>
      </c>
      <c r="BA350" s="58" t="str">
        <f>Y350&amp;"-"&amp;IF(Z350&lt;10,"0"&amp;Z350,Z350)&amp;"-"&amp;IF(AA350&lt;10,"0"&amp;AA350,AA350)&amp;"/"&amp;IF(AD350&lt;10,"0"&amp;AD350,AD350)</f>
        <v>1921-06-01/10</v>
      </c>
      <c r="BB350" s="44" t="str">
        <f>Y350&amp;IF(Z350&lt;&gt;0,"-"&amp;Z350,"")&amp;IF(AA350&lt;&gt;0,"-"&amp;AA350,"")&amp;IF(AB350&lt;&gt;0,"/"&amp;AB350,"")&amp;IF(AC350&lt;&gt;0,"-"&amp;AC350,"")&amp;IF(AD350&lt;&gt;0,"-"&amp;AD350,"")</f>
        <v>1921-6-1/1921-6-10</v>
      </c>
      <c r="BC350" s="44"/>
      <c r="BD350" s="44"/>
      <c r="BE350" s="44"/>
      <c r="BF350" s="49" t="s">
        <v>4882</v>
      </c>
      <c r="BG350" t="s">
        <v>4893</v>
      </c>
      <c r="BH350" s="40" t="s">
        <v>5050</v>
      </c>
      <c r="BI350" t="s">
        <v>39</v>
      </c>
      <c r="BJ350" t="str">
        <f t="shared" si="117"/>
        <v>Алма-Ата и окрестности</v>
      </c>
      <c r="BK350" t="str">
        <f>T350&amp;" N; "&amp;U350&amp;" E"</f>
        <v>43.289437 N; 76.994338 E</v>
      </c>
      <c r="BL350" t="s">
        <v>765</v>
      </c>
      <c r="BM350" s="85" t="s">
        <v>766</v>
      </c>
      <c r="BN350" t="s">
        <v>4895</v>
      </c>
      <c r="BO350">
        <f t="shared" si="118"/>
        <v>6000</v>
      </c>
      <c r="BP350" t="str">
        <f>IF(V350="original",H350,IF(V350="volunteer",C350,"Nekhaeva A.A."))</f>
        <v>Kim L.V.</v>
      </c>
      <c r="BQ350" t="str">
        <f>IF(V350="original",I350,IF(V350="volunteer",YEAR(A350)&amp;"-"&amp;IF(MONTH(A350)&lt;10,"0"&amp;MONTH(A350),MONTH(A350))&amp;"-"&amp;IF(DAY(A350)&lt;10,"0"&amp;DAY(A350),DAY(A350)),"__2025-05-15"))</f>
        <v>2025-04-29</v>
      </c>
      <c r="BR350"/>
      <c r="BS350"/>
      <c r="BT350" s="49" t="s">
        <v>4766</v>
      </c>
      <c r="BU350" t="s">
        <v>3631</v>
      </c>
      <c r="BV350" t="s">
        <v>3632</v>
      </c>
      <c r="BW350" t="s">
        <v>3633</v>
      </c>
      <c r="BX350" t="s">
        <v>3634</v>
      </c>
      <c r="BY350" s="44" t="s">
        <v>1091</v>
      </c>
      <c r="BZ350" t="s">
        <v>1094</v>
      </c>
      <c r="CA350" t="s">
        <v>3984</v>
      </c>
      <c r="CB350" s="44" t="s">
        <v>3984</v>
      </c>
      <c r="CC350" t="s">
        <v>4796</v>
      </c>
      <c r="CD350" t="s">
        <v>3982</v>
      </c>
      <c r="CE350" t="s">
        <v>3983</v>
      </c>
      <c r="CF350" t="s">
        <v>3630</v>
      </c>
      <c r="CG350"/>
      <c r="CH350" t="str">
        <f>H350</f>
        <v>Спасский С.А., Шнитников В.Н.</v>
      </c>
      <c r="CI350">
        <f t="shared" si="97"/>
        <v>1937</v>
      </c>
      <c r="CJ350"/>
    </row>
    <row r="351" spans="1:88" s="6" customFormat="1" x14ac:dyDescent="0.45">
      <c r="A351" s="5">
        <v>45776.678981481477</v>
      </c>
      <c r="B351" s="6">
        <v>412819044</v>
      </c>
      <c r="C351" s="6" t="s">
        <v>4897</v>
      </c>
      <c r="D351" s="6">
        <v>3</v>
      </c>
      <c r="E351" s="4" t="s">
        <v>1102</v>
      </c>
      <c r="G351" s="6">
        <v>2590</v>
      </c>
      <c r="H351" s="44" t="s">
        <v>951</v>
      </c>
      <c r="I351" s="6">
        <v>1937</v>
      </c>
      <c r="J351" s="6" t="s">
        <v>952</v>
      </c>
      <c r="K351" s="6" t="s">
        <v>953</v>
      </c>
      <c r="L351" s="6" t="s">
        <v>954</v>
      </c>
      <c r="M351" s="6" t="s">
        <v>267</v>
      </c>
      <c r="P351" s="6" t="s">
        <v>947</v>
      </c>
      <c r="Q351" t="str">
        <f t="shared" si="100"/>
        <v>Алма-Ата и окрестности</v>
      </c>
      <c r="R351" s="84">
        <v>43.289437</v>
      </c>
      <c r="S351" s="84">
        <v>76.994337999999999</v>
      </c>
      <c r="T351" s="6" t="s">
        <v>765</v>
      </c>
      <c r="U351" s="6" t="s">
        <v>766</v>
      </c>
      <c r="V351" s="6" t="s">
        <v>106</v>
      </c>
      <c r="X351" s="6">
        <v>6000</v>
      </c>
      <c r="Y351" s="6">
        <v>1921</v>
      </c>
      <c r="Z351" s="6">
        <v>3</v>
      </c>
      <c r="AF351" s="6" t="s">
        <v>948</v>
      </c>
      <c r="AG351" s="67" t="s">
        <v>1101</v>
      </c>
      <c r="AH351" s="6" t="s">
        <v>1091</v>
      </c>
      <c r="AI351" s="6" t="s">
        <v>1094</v>
      </c>
      <c r="AJ351" s="6" t="s">
        <v>1095</v>
      </c>
      <c r="AK351" s="6" t="b">
        <v>1</v>
      </c>
      <c r="AL351" s="6" t="b">
        <v>0</v>
      </c>
      <c r="AO351" s="49" t="s">
        <v>4952</v>
      </c>
      <c r="AP351" s="73"/>
      <c r="AQ351" s="49" t="s">
        <v>4951</v>
      </c>
      <c r="AR351" s="76" t="s">
        <v>5011</v>
      </c>
      <c r="AS351" s="73" t="s">
        <v>5012</v>
      </c>
      <c r="AT351" s="73">
        <f t="shared" si="102"/>
        <v>3</v>
      </c>
      <c r="AU351" s="44"/>
      <c r="AV351" s="44" t="s">
        <v>5381</v>
      </c>
      <c r="AW351" t="s">
        <v>5014</v>
      </c>
      <c r="AX351" s="73"/>
      <c r="AY35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1" s="49" t="s">
        <v>4903</v>
      </c>
      <c r="BA351" s="44" t="str">
        <f>Y351&amp;"-"&amp;IF(Z351&lt;10,"0"&amp;Z351,Z351)</f>
        <v>1921-03</v>
      </c>
      <c r="BB351" s="44" t="str">
        <f>Y351&amp;IF(Z351&lt;&gt;0,"-"&amp;Z351,"")&amp;IF(AA351&lt;&gt;0,"-"&amp;AA351,"")&amp;IF(AB351&lt;&gt;0,"/"&amp;AB351,"")&amp;IF(AC351&lt;&gt;0,"-"&amp;AC351,"")&amp;IF(AD351&lt;&gt;0,"-"&amp;AD351,"")</f>
        <v>1921-3</v>
      </c>
      <c r="BC351" s="44"/>
      <c r="BD351" s="44"/>
      <c r="BE351" s="44" t="s">
        <v>4946</v>
      </c>
      <c r="BF351" s="49" t="s">
        <v>4882</v>
      </c>
      <c r="BG351" t="s">
        <v>4893</v>
      </c>
      <c r="BH351" s="40" t="s">
        <v>5050</v>
      </c>
      <c r="BI351" t="s">
        <v>39</v>
      </c>
      <c r="BJ351" t="str">
        <f t="shared" si="117"/>
        <v>Алма-Ата и окрестности</v>
      </c>
      <c r="BK351" t="str">
        <f>T351&amp;" N; "&amp;U351&amp;" E"</f>
        <v>43.289437 N; 76.994338 E</v>
      </c>
      <c r="BL351" t="s">
        <v>765</v>
      </c>
      <c r="BM351" s="85" t="s">
        <v>766</v>
      </c>
      <c r="BN351" t="s">
        <v>4895</v>
      </c>
      <c r="BO351">
        <f t="shared" si="118"/>
        <v>6000</v>
      </c>
      <c r="BP351" t="str">
        <f>IF(V351="original",H351,IF(V351="volunteer",C351,"Nekhaeva A.A."))</f>
        <v>Kim L.V.</v>
      </c>
      <c r="BQ351" t="str">
        <f>IF(V351="original",I351,IF(V351="volunteer",YEAR(A351)&amp;"-"&amp;IF(MONTH(A351)&lt;10,"0"&amp;MONTH(A351),MONTH(A351))&amp;"-"&amp;IF(DAY(A351)&lt;10,"0"&amp;DAY(A351),DAY(A351)),"__2025-05-15"))</f>
        <v>2025-04-29</v>
      </c>
      <c r="BR351"/>
      <c r="BS351"/>
      <c r="BT351" s="49" t="s">
        <v>4766</v>
      </c>
      <c r="BU351" t="s">
        <v>3631</v>
      </c>
      <c r="BV351" t="s">
        <v>3632</v>
      </c>
      <c r="BW351" t="s">
        <v>3633</v>
      </c>
      <c r="BX351" t="s">
        <v>3634</v>
      </c>
      <c r="BY351" s="44" t="s">
        <v>1091</v>
      </c>
      <c r="BZ351" t="s">
        <v>1094</v>
      </c>
      <c r="CA351" t="s">
        <v>3984</v>
      </c>
      <c r="CB351" s="44" t="s">
        <v>3984</v>
      </c>
      <c r="CC351" t="s">
        <v>4796</v>
      </c>
      <c r="CD351" t="s">
        <v>3982</v>
      </c>
      <c r="CE351" t="s">
        <v>3983</v>
      </c>
      <c r="CF351" t="s">
        <v>3630</v>
      </c>
      <c r="CG351"/>
      <c r="CH351" t="str">
        <f>H351</f>
        <v>Спасский С.А., Шнитников В.Н.</v>
      </c>
      <c r="CI351">
        <f t="shared" si="97"/>
        <v>1937</v>
      </c>
      <c r="CJ351"/>
    </row>
    <row r="352" spans="1:88" s="6" customFormat="1" x14ac:dyDescent="0.45">
      <c r="A352" s="5">
        <v>45776.67591435185</v>
      </c>
      <c r="B352" s="6">
        <v>412819044</v>
      </c>
      <c r="C352" s="6" t="s">
        <v>4897</v>
      </c>
      <c r="D352" s="6">
        <v>1</v>
      </c>
      <c r="E352" s="4" t="s">
        <v>65</v>
      </c>
      <c r="G352" s="6">
        <v>2590</v>
      </c>
      <c r="H352" s="44" t="s">
        <v>951</v>
      </c>
      <c r="I352" s="6">
        <v>1937</v>
      </c>
      <c r="J352" s="6" t="s">
        <v>952</v>
      </c>
      <c r="K352" s="6" t="s">
        <v>953</v>
      </c>
      <c r="L352" s="6" t="s">
        <v>954</v>
      </c>
      <c r="M352" s="6" t="s">
        <v>267</v>
      </c>
      <c r="Q352" t="str">
        <f t="shared" si="100"/>
        <v/>
      </c>
      <c r="R352" s="84"/>
      <c r="S352" s="84"/>
      <c r="V352" s="6" t="s">
        <v>119</v>
      </c>
      <c r="X352" s="6">
        <v>50000</v>
      </c>
      <c r="Y352" s="6">
        <v>1937</v>
      </c>
      <c r="AF352" s="6" t="s">
        <v>948</v>
      </c>
      <c r="AG352" s="62" t="s">
        <v>1086</v>
      </c>
      <c r="AI352" s="6" t="s">
        <v>1103</v>
      </c>
      <c r="AJ352" s="6" t="s">
        <v>1104</v>
      </c>
      <c r="AK352" s="6" t="b">
        <v>1</v>
      </c>
      <c r="AL352" s="6" t="b">
        <v>0</v>
      </c>
      <c r="AO352" s="49" t="s">
        <v>4952</v>
      </c>
      <c r="AP352" s="73"/>
      <c r="AQ352" s="49" t="s">
        <v>4951</v>
      </c>
      <c r="AR352" s="76" t="s">
        <v>5011</v>
      </c>
      <c r="AS352" s="73" t="s">
        <v>5012</v>
      </c>
      <c r="AT352" s="73">
        <f t="shared" si="102"/>
        <v>1</v>
      </c>
      <c r="AU352" s="112" t="s">
        <v>5384</v>
      </c>
      <c r="AV352" s="44" t="s">
        <v>5380</v>
      </c>
      <c r="AW352" t="s">
        <v>5014</v>
      </c>
      <c r="AX352" s="73"/>
      <c r="AY35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2" s="49" t="s">
        <v>4903</v>
      </c>
      <c r="BA352" s="44">
        <f>Y352</f>
        <v>1937</v>
      </c>
      <c r="BB352" s="44" t="str">
        <f>Y352&amp;IF(Z352&lt;&gt;0,"-"&amp;Z352,"")&amp;IF(AA352&lt;&gt;0,"-"&amp;AA352,"")&amp;IF(AB352&lt;&gt;0,"/"&amp;AB352,"")&amp;IF(AC352&lt;&gt;0,"-"&amp;AC352,"")&amp;IF(AD352&lt;&gt;0,"-"&amp;AD352,"")</f>
        <v>1937</v>
      </c>
      <c r="BC352" s="44"/>
      <c r="BD352" s="44"/>
      <c r="BE352" s="44"/>
      <c r="BF352" s="49" t="s">
        <v>4882</v>
      </c>
      <c r="BG352" t="s">
        <v>4893</v>
      </c>
      <c r="BH352" s="40" t="s">
        <v>5050</v>
      </c>
      <c r="BI352" t="s">
        <v>39</v>
      </c>
      <c r="BJ352"/>
      <c r="BK352"/>
      <c r="BL352"/>
      <c r="BM352" s="85"/>
      <c r="BN352"/>
      <c r="BO352">
        <f t="shared" si="118"/>
        <v>50000</v>
      </c>
      <c r="BP352" t="str">
        <f>IF(V352="original",H352,IF(V352="volunteer",C352,"Nekhaeva A.A."))</f>
        <v>Nekhaeva A.A.</v>
      </c>
      <c r="BQ352" t="str">
        <f>IF(V352="original",I352,IF(V352="volunteer",YEAR(A352)&amp;"-"&amp;IF(MONTH(A352)&lt;10,"0"&amp;MONTH(A352),MONTH(A352))&amp;"-"&amp;IF(DAY(A352)&lt;10,"0"&amp;DAY(A352),DAY(A352)),"__2025-05-15"))</f>
        <v>__2025-05-15</v>
      </c>
      <c r="BR352"/>
      <c r="BS352"/>
      <c r="BT352" s="49" t="s">
        <v>4766</v>
      </c>
      <c r="BU352" t="s">
        <v>3631</v>
      </c>
      <c r="BV352" t="s">
        <v>3632</v>
      </c>
      <c r="BW352" t="s">
        <v>3633</v>
      </c>
      <c r="BX352" t="s">
        <v>3634</v>
      </c>
      <c r="BY352" s="44" t="s">
        <v>3987</v>
      </c>
      <c r="BZ352" t="s">
        <v>3988</v>
      </c>
      <c r="CA352" t="s">
        <v>3989</v>
      </c>
      <c r="CB352" s="44" t="s">
        <v>3989</v>
      </c>
      <c r="CC352" t="s">
        <v>4815</v>
      </c>
      <c r="CD352" t="s">
        <v>3985</v>
      </c>
      <c r="CE352" t="s">
        <v>3986</v>
      </c>
      <c r="CF352" t="s">
        <v>3630</v>
      </c>
      <c r="CG352"/>
      <c r="CH352" t="str">
        <f>H352</f>
        <v>Спасский С.А., Шнитников В.Н.</v>
      </c>
      <c r="CI352">
        <f t="shared" si="97"/>
        <v>1937</v>
      </c>
      <c r="CJ352"/>
    </row>
    <row r="353" spans="1:88" s="6" customFormat="1" x14ac:dyDescent="0.45">
      <c r="A353" s="5">
        <v>45776.675625000003</v>
      </c>
      <c r="B353" s="6">
        <v>412819044</v>
      </c>
      <c r="C353" s="6" t="s">
        <v>4897</v>
      </c>
      <c r="D353" s="6">
        <v>1</v>
      </c>
      <c r="E353" s="4" t="s">
        <v>51</v>
      </c>
      <c r="G353" s="6">
        <v>2590</v>
      </c>
      <c r="H353" s="44" t="s">
        <v>951</v>
      </c>
      <c r="I353" s="6">
        <v>1937</v>
      </c>
      <c r="J353" s="6" t="s">
        <v>952</v>
      </c>
      <c r="K353" s="6" t="s">
        <v>953</v>
      </c>
      <c r="L353" s="6" t="s">
        <v>954</v>
      </c>
      <c r="M353" s="6" t="s">
        <v>267</v>
      </c>
      <c r="P353" s="6" t="s">
        <v>1105</v>
      </c>
      <c r="Q353" t="str">
        <f t="shared" si="100"/>
        <v>разные места, главным образом Копальский у.</v>
      </c>
      <c r="R353" s="84">
        <v>45.718308999999998</v>
      </c>
      <c r="S353" s="84">
        <v>77.246391000000003</v>
      </c>
      <c r="T353" s="6" t="s">
        <v>1019</v>
      </c>
      <c r="U353" s="6" t="s">
        <v>1020</v>
      </c>
      <c r="V353" s="6" t="s">
        <v>106</v>
      </c>
      <c r="X353" s="6">
        <v>50000</v>
      </c>
      <c r="Y353" s="6">
        <v>1908</v>
      </c>
      <c r="AB353" s="6">
        <v>1910</v>
      </c>
      <c r="AF353" s="6" t="s">
        <v>948</v>
      </c>
      <c r="AI353" s="6" t="s">
        <v>1103</v>
      </c>
      <c r="AJ353" s="6" t="s">
        <v>1104</v>
      </c>
      <c r="AK353" s="6" t="b">
        <v>1</v>
      </c>
      <c r="AL353" s="6" t="b">
        <v>0</v>
      </c>
      <c r="AO353" s="49" t="s">
        <v>4952</v>
      </c>
      <c r="AP353" s="73"/>
      <c r="AQ353" s="49" t="s">
        <v>4951</v>
      </c>
      <c r="AR353" s="76" t="s">
        <v>5011</v>
      </c>
      <c r="AS353" s="73" t="s">
        <v>5012</v>
      </c>
      <c r="AT353" s="73">
        <f t="shared" si="102"/>
        <v>1</v>
      </c>
      <c r="AU353" s="112" t="s">
        <v>5383</v>
      </c>
      <c r="AV353" s="44" t="s">
        <v>5380</v>
      </c>
      <c r="AW353" t="s">
        <v>5014</v>
      </c>
      <c r="AX353" s="73"/>
      <c r="AY35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3" s="49" t="s">
        <v>4903</v>
      </c>
      <c r="BA353" s="44" t="str">
        <f>Y353&amp;"/"&amp;AB353</f>
        <v>1908/1910</v>
      </c>
      <c r="BB353" s="44" t="str">
        <f>Y353&amp;IF(Z353&lt;&gt;0,"-"&amp;Z353,"")&amp;IF(AA353&lt;&gt;0,"-"&amp;AA353,"")&amp;IF(AB353&lt;&gt;0,"/"&amp;AB353,"")&amp;IF(AC353&lt;&gt;0,"-"&amp;AC353,"")&amp;IF(AD353&lt;&gt;0,"-"&amp;AD353,"")</f>
        <v>1908/1910</v>
      </c>
      <c r="BC353" s="44"/>
      <c r="BD353" s="44"/>
      <c r="BE353" s="44"/>
      <c r="BF353" s="49" t="s">
        <v>4882</v>
      </c>
      <c r="BG353" t="s">
        <v>4893</v>
      </c>
      <c r="BH353" s="40" t="s">
        <v>5050</v>
      </c>
      <c r="BI353" t="s">
        <v>39</v>
      </c>
      <c r="BJ353" t="str">
        <f t="shared" ref="BJ353:BJ361" si="119">P353</f>
        <v>разные места, главным образом Копальский у.</v>
      </c>
      <c r="BK353" t="str">
        <f>T353&amp;" N; "&amp;U353&amp;" E"</f>
        <v>45.718309 N; 77.246391 E</v>
      </c>
      <c r="BL353" t="s">
        <v>1019</v>
      </c>
      <c r="BM353" s="85" t="s">
        <v>1020</v>
      </c>
      <c r="BN353" t="s">
        <v>4895</v>
      </c>
      <c r="BO353">
        <f t="shared" si="118"/>
        <v>50000</v>
      </c>
      <c r="BP353" t="str">
        <f>IF(V353="original",H353,IF(V353="volunteer",C353,"Nekhaeva A.A."))</f>
        <v>Kim L.V.</v>
      </c>
      <c r="BQ353" t="str">
        <f>IF(V353="original",I353,IF(V353="volunteer",YEAR(A353)&amp;"-"&amp;IF(MONTH(A353)&lt;10,"0"&amp;MONTH(A353),MONTH(A353))&amp;"-"&amp;IF(DAY(A353)&lt;10,"0"&amp;DAY(A353),DAY(A353)),"__2025-05-15"))</f>
        <v>2025-04-29</v>
      </c>
      <c r="BR353"/>
      <c r="BS353"/>
      <c r="BT353" s="49" t="s">
        <v>4766</v>
      </c>
      <c r="BU353" t="s">
        <v>3631</v>
      </c>
      <c r="BV353" t="s">
        <v>3632</v>
      </c>
      <c r="BW353" t="s">
        <v>3633</v>
      </c>
      <c r="BX353" t="s">
        <v>3634</v>
      </c>
      <c r="BY353" s="44" t="s">
        <v>3987</v>
      </c>
      <c r="BZ353" t="s">
        <v>3988</v>
      </c>
      <c r="CA353" t="s">
        <v>3989</v>
      </c>
      <c r="CB353" s="44" t="s">
        <v>3989</v>
      </c>
      <c r="CC353" t="s">
        <v>4815</v>
      </c>
      <c r="CD353" t="s">
        <v>3985</v>
      </c>
      <c r="CE353" t="s">
        <v>3986</v>
      </c>
      <c r="CF353" t="s">
        <v>3630</v>
      </c>
      <c r="CG353"/>
      <c r="CH353" t="str">
        <f>H353</f>
        <v>Спасский С.А., Шнитников В.Н.</v>
      </c>
      <c r="CI353">
        <f t="shared" si="97"/>
        <v>1937</v>
      </c>
      <c r="CJ353"/>
    </row>
    <row r="354" spans="1:88" s="6" customFormat="1" x14ac:dyDescent="0.45">
      <c r="A354" s="5">
        <v>45776.67459490741</v>
      </c>
      <c r="B354" s="6">
        <v>412819044</v>
      </c>
      <c r="C354" s="6" t="s">
        <v>4897</v>
      </c>
      <c r="D354" s="6">
        <v>1</v>
      </c>
      <c r="E354" s="4" t="s">
        <v>51</v>
      </c>
      <c r="G354" s="6">
        <v>2590</v>
      </c>
      <c r="H354" s="44" t="s">
        <v>951</v>
      </c>
      <c r="I354" s="6">
        <v>1937</v>
      </c>
      <c r="J354" s="6" t="s">
        <v>952</v>
      </c>
      <c r="K354" s="6" t="s">
        <v>953</v>
      </c>
      <c r="L354" s="6" t="s">
        <v>954</v>
      </c>
      <c r="M354" s="6" t="s">
        <v>267</v>
      </c>
      <c r="P354" s="6" t="s">
        <v>947</v>
      </c>
      <c r="Q354" t="str">
        <f t="shared" si="100"/>
        <v>Алма-Ата и окрестности</v>
      </c>
      <c r="R354" s="84">
        <v>43.289437</v>
      </c>
      <c r="S354" s="84">
        <v>76.994337999999999</v>
      </c>
      <c r="T354" s="6" t="s">
        <v>765</v>
      </c>
      <c r="U354" s="6" t="s">
        <v>766</v>
      </c>
      <c r="V354" s="6" t="s">
        <v>106</v>
      </c>
      <c r="X354" s="6">
        <v>6000</v>
      </c>
      <c r="Y354" s="6">
        <v>1907</v>
      </c>
      <c r="AF354" s="6" t="s">
        <v>948</v>
      </c>
      <c r="AI354" s="6" t="s">
        <v>1103</v>
      </c>
      <c r="AJ354" s="6" t="s">
        <v>1104</v>
      </c>
      <c r="AK354" s="6" t="b">
        <v>1</v>
      </c>
      <c r="AL354" s="6" t="b">
        <v>0</v>
      </c>
      <c r="AO354" s="49" t="s">
        <v>4952</v>
      </c>
      <c r="AP354" s="73"/>
      <c r="AQ354" s="49" t="s">
        <v>4951</v>
      </c>
      <c r="AR354" s="76" t="s">
        <v>5011</v>
      </c>
      <c r="AS354" s="73" t="s">
        <v>5012</v>
      </c>
      <c r="AT354" s="73">
        <f t="shared" si="102"/>
        <v>1</v>
      </c>
      <c r="AU354" s="112" t="s">
        <v>5383</v>
      </c>
      <c r="AV354" s="44" t="s">
        <v>5380</v>
      </c>
      <c r="AW354" t="s">
        <v>5014</v>
      </c>
      <c r="AX354" s="73"/>
      <c r="AY35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4" s="49" t="s">
        <v>4903</v>
      </c>
      <c r="BA354" s="44">
        <f>Y354</f>
        <v>1907</v>
      </c>
      <c r="BB354" s="44" t="str">
        <f>Y354&amp;IF(Z354&lt;&gt;0,"-"&amp;Z354,"")&amp;IF(AA354&lt;&gt;0,"-"&amp;AA354,"")&amp;IF(AB354&lt;&gt;0,"/"&amp;AB354,"")&amp;IF(AC354&lt;&gt;0,"-"&amp;AC354,"")&amp;IF(AD354&lt;&gt;0,"-"&amp;AD354,"")</f>
        <v>1907</v>
      </c>
      <c r="BC354" s="44"/>
      <c r="BD354" s="44"/>
      <c r="BE354" s="44"/>
      <c r="BF354" s="49" t="s">
        <v>4882</v>
      </c>
      <c r="BG354" t="s">
        <v>4893</v>
      </c>
      <c r="BH354" s="40" t="s">
        <v>5050</v>
      </c>
      <c r="BI354" t="s">
        <v>39</v>
      </c>
      <c r="BJ354" t="str">
        <f t="shared" si="119"/>
        <v>Алма-Ата и окрестности</v>
      </c>
      <c r="BK354" t="str">
        <f>T354&amp;" N; "&amp;U354&amp;" E"</f>
        <v>43.289437 N; 76.994338 E</v>
      </c>
      <c r="BL354" t="s">
        <v>765</v>
      </c>
      <c r="BM354" s="85" t="s">
        <v>766</v>
      </c>
      <c r="BN354" t="s">
        <v>4895</v>
      </c>
      <c r="BO354">
        <f t="shared" si="118"/>
        <v>6000</v>
      </c>
      <c r="BP354" t="str">
        <f>IF(V354="original",H354,IF(V354="volunteer",C354,"Nekhaeva A.A."))</f>
        <v>Kim L.V.</v>
      </c>
      <c r="BQ354" t="str">
        <f>IF(V354="original",I354,IF(V354="volunteer",YEAR(A354)&amp;"-"&amp;IF(MONTH(A354)&lt;10,"0"&amp;MONTH(A354),MONTH(A354))&amp;"-"&amp;IF(DAY(A354)&lt;10,"0"&amp;DAY(A354),DAY(A354)),"__2025-05-15"))</f>
        <v>2025-04-29</v>
      </c>
      <c r="BR354"/>
      <c r="BS354"/>
      <c r="BT354" s="49" t="s">
        <v>4766</v>
      </c>
      <c r="BU354" t="s">
        <v>3631</v>
      </c>
      <c r="BV354" t="s">
        <v>3632</v>
      </c>
      <c r="BW354" t="s">
        <v>3633</v>
      </c>
      <c r="BX354" t="s">
        <v>3634</v>
      </c>
      <c r="BY354" s="44" t="s">
        <v>3987</v>
      </c>
      <c r="BZ354" t="s">
        <v>3988</v>
      </c>
      <c r="CA354" t="s">
        <v>3989</v>
      </c>
      <c r="CB354" s="44" t="s">
        <v>3989</v>
      </c>
      <c r="CC354" t="s">
        <v>4815</v>
      </c>
      <c r="CD354" t="s">
        <v>3985</v>
      </c>
      <c r="CE354" t="s">
        <v>3986</v>
      </c>
      <c r="CF354" t="s">
        <v>3630</v>
      </c>
      <c r="CG354"/>
      <c r="CH354" t="str">
        <f>H354</f>
        <v>Спасский С.А., Шнитников В.Н.</v>
      </c>
      <c r="CI354">
        <f t="shared" si="97"/>
        <v>1937</v>
      </c>
      <c r="CJ354"/>
    </row>
    <row r="355" spans="1:88" s="6" customFormat="1" x14ac:dyDescent="0.45">
      <c r="A355" s="5">
        <v>45776.674351851849</v>
      </c>
      <c r="B355" s="6">
        <v>412819044</v>
      </c>
      <c r="C355" s="6" t="s">
        <v>4897</v>
      </c>
      <c r="D355" s="6">
        <v>1</v>
      </c>
      <c r="E355" s="4" t="s">
        <v>65</v>
      </c>
      <c r="G355" s="6">
        <v>2590</v>
      </c>
      <c r="H355" s="44" t="s">
        <v>951</v>
      </c>
      <c r="I355" s="6">
        <v>1937</v>
      </c>
      <c r="J355" s="6" t="s">
        <v>952</v>
      </c>
      <c r="K355" s="6" t="s">
        <v>953</v>
      </c>
      <c r="L355" s="6" t="s">
        <v>954</v>
      </c>
      <c r="M355" s="6" t="s">
        <v>267</v>
      </c>
      <c r="P355" s="6" t="s">
        <v>947</v>
      </c>
      <c r="Q355" t="str">
        <f t="shared" si="100"/>
        <v>Алма-Ата и окрестности</v>
      </c>
      <c r="R355" s="84">
        <v>43.289437</v>
      </c>
      <c r="S355" s="84">
        <v>76.994337999999999</v>
      </c>
      <c r="T355" s="6" t="s">
        <v>765</v>
      </c>
      <c r="U355" s="6" t="s">
        <v>766</v>
      </c>
      <c r="V355" s="6" t="s">
        <v>106</v>
      </c>
      <c r="X355" s="6">
        <v>6000</v>
      </c>
      <c r="Y355" s="6">
        <v>1921</v>
      </c>
      <c r="Z355" s="6">
        <v>6</v>
      </c>
      <c r="AA355" s="6">
        <v>10</v>
      </c>
      <c r="AB355" s="6">
        <v>1921</v>
      </c>
      <c r="AC355" s="6">
        <v>6</v>
      </c>
      <c r="AD355" s="6">
        <v>12</v>
      </c>
      <c r="AF355" s="6" t="s">
        <v>948</v>
      </c>
      <c r="AI355" s="6" t="s">
        <v>1103</v>
      </c>
      <c r="AJ355" s="6" t="s">
        <v>1104</v>
      </c>
      <c r="AK355" s="6" t="b">
        <v>1</v>
      </c>
      <c r="AL355" s="6" t="b">
        <v>0</v>
      </c>
      <c r="AO355" s="49" t="s">
        <v>4952</v>
      </c>
      <c r="AP355" s="73"/>
      <c r="AQ355" s="49" t="s">
        <v>4951</v>
      </c>
      <c r="AR355" s="76" t="s">
        <v>5011</v>
      </c>
      <c r="AS355" s="73" t="s">
        <v>5012</v>
      </c>
      <c r="AT355" s="73">
        <f t="shared" si="102"/>
        <v>1</v>
      </c>
      <c r="AU355" s="112" t="s">
        <v>5384</v>
      </c>
      <c r="AV355" s="44" t="s">
        <v>5380</v>
      </c>
      <c r="AW355" t="s">
        <v>5014</v>
      </c>
      <c r="AX355" s="73"/>
      <c r="AY35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5" s="49" t="s">
        <v>4903</v>
      </c>
      <c r="BA355" s="58" t="str">
        <f>Y355&amp;"-"&amp;IF(Z355&lt;10,"0"&amp;Z355,Z355)&amp;"-"&amp;IF(AA355&lt;10,"0"&amp;AA355,AA355)&amp;"/"&amp;IF(AD355&lt;10,"0"&amp;AD355,AD355)</f>
        <v>1921-06-10/12</v>
      </c>
      <c r="BB355" s="44" t="str">
        <f>Y355&amp;IF(Z355&lt;&gt;0,"-"&amp;Z355,"")&amp;IF(AA355&lt;&gt;0,"-"&amp;AA355,"")&amp;IF(AB355&lt;&gt;0,"/"&amp;AB355,"")&amp;IF(AC355&lt;&gt;0,"-"&amp;AC355,"")&amp;IF(AD355&lt;&gt;0,"-"&amp;AD355,"")</f>
        <v>1921-6-10/1921-6-12</v>
      </c>
      <c r="BC355" s="44"/>
      <c r="BD355" s="44"/>
      <c r="BE355" s="44"/>
      <c r="BF355" s="49" t="s">
        <v>4882</v>
      </c>
      <c r="BG355" t="s">
        <v>4893</v>
      </c>
      <c r="BH355" s="40" t="s">
        <v>5050</v>
      </c>
      <c r="BI355" t="s">
        <v>39</v>
      </c>
      <c r="BJ355" t="str">
        <f t="shared" si="119"/>
        <v>Алма-Ата и окрестности</v>
      </c>
      <c r="BK355" t="str">
        <f>T355&amp;" N; "&amp;U355&amp;" E"</f>
        <v>43.289437 N; 76.994338 E</v>
      </c>
      <c r="BL355" t="s">
        <v>765</v>
      </c>
      <c r="BM355" s="85" t="s">
        <v>766</v>
      </c>
      <c r="BN355" t="s">
        <v>4895</v>
      </c>
      <c r="BO355">
        <f t="shared" si="118"/>
        <v>6000</v>
      </c>
      <c r="BP355" t="str">
        <f>IF(V355="original",H355,IF(V355="volunteer",C355,"Nekhaeva A.A."))</f>
        <v>Kim L.V.</v>
      </c>
      <c r="BQ355" t="str">
        <f>IF(V355="original",I355,IF(V355="volunteer",YEAR(A355)&amp;"-"&amp;IF(MONTH(A355)&lt;10,"0"&amp;MONTH(A355),MONTH(A355))&amp;"-"&amp;IF(DAY(A355)&lt;10,"0"&amp;DAY(A355),DAY(A355)),"__2025-05-15"))</f>
        <v>2025-04-29</v>
      </c>
      <c r="BR355"/>
      <c r="BS355"/>
      <c r="BT355" s="49" t="s">
        <v>4766</v>
      </c>
      <c r="BU355" t="s">
        <v>3631</v>
      </c>
      <c r="BV355" t="s">
        <v>3632</v>
      </c>
      <c r="BW355" t="s">
        <v>3633</v>
      </c>
      <c r="BX355" t="s">
        <v>3634</v>
      </c>
      <c r="BY355" s="44" t="s">
        <v>3987</v>
      </c>
      <c r="BZ355" t="s">
        <v>3988</v>
      </c>
      <c r="CA355" t="s">
        <v>3989</v>
      </c>
      <c r="CB355" s="44" t="s">
        <v>3989</v>
      </c>
      <c r="CC355" t="s">
        <v>4815</v>
      </c>
      <c r="CD355" t="s">
        <v>3985</v>
      </c>
      <c r="CE355" t="s">
        <v>3986</v>
      </c>
      <c r="CF355" t="s">
        <v>3630</v>
      </c>
      <c r="CG355"/>
      <c r="CH355" t="str">
        <f>H355</f>
        <v>Спасский С.А., Шнитников В.Н.</v>
      </c>
      <c r="CI355">
        <f t="shared" si="97"/>
        <v>1937</v>
      </c>
      <c r="CJ355"/>
    </row>
    <row r="356" spans="1:88" s="6" customFormat="1" x14ac:dyDescent="0.45">
      <c r="A356" s="5">
        <v>45776.67322916667</v>
      </c>
      <c r="B356" s="6">
        <v>412819044</v>
      </c>
      <c r="C356" s="6" t="s">
        <v>4897</v>
      </c>
      <c r="D356" s="6">
        <v>1</v>
      </c>
      <c r="E356" s="4" t="s">
        <v>51</v>
      </c>
      <c r="G356" s="6">
        <v>2590</v>
      </c>
      <c r="H356" s="44" t="s">
        <v>951</v>
      </c>
      <c r="I356" s="6">
        <v>1937</v>
      </c>
      <c r="J356" s="6" t="s">
        <v>952</v>
      </c>
      <c r="K356" s="6" t="s">
        <v>953</v>
      </c>
      <c r="L356" s="6" t="s">
        <v>954</v>
      </c>
      <c r="M356" s="6" t="s">
        <v>267</v>
      </c>
      <c r="P356" s="6" t="s">
        <v>1065</v>
      </c>
      <c r="Q356" t="str">
        <f t="shared" si="100"/>
        <v>Алматинка, у гор</v>
      </c>
      <c r="R356" s="84">
        <v>43.130749000000002</v>
      </c>
      <c r="S356" s="84">
        <v>76.908208000000002</v>
      </c>
      <c r="T356" s="6" t="s">
        <v>942</v>
      </c>
      <c r="U356" s="6" t="s">
        <v>943</v>
      </c>
      <c r="V356" s="6" t="s">
        <v>106</v>
      </c>
      <c r="X356" s="6">
        <v>6000</v>
      </c>
      <c r="Y356" s="6">
        <v>1920</v>
      </c>
      <c r="Z356" s="6">
        <v>6</v>
      </c>
      <c r="AA356" s="6">
        <v>20</v>
      </c>
      <c r="AF356" s="6" t="s">
        <v>948</v>
      </c>
      <c r="AI356" s="6" t="s">
        <v>1106</v>
      </c>
      <c r="AJ356" s="6" t="s">
        <v>1107</v>
      </c>
      <c r="AK356" s="6" t="b">
        <v>1</v>
      </c>
      <c r="AL356" s="6" t="b">
        <v>0</v>
      </c>
      <c r="AO356" s="49" t="s">
        <v>4952</v>
      </c>
      <c r="AP356" s="73"/>
      <c r="AQ356" s="49" t="s">
        <v>4951</v>
      </c>
      <c r="AR356" s="76" t="s">
        <v>5011</v>
      </c>
      <c r="AS356" s="73" t="s">
        <v>5012</v>
      </c>
      <c r="AT356" s="73">
        <f t="shared" si="102"/>
        <v>1</v>
      </c>
      <c r="AU356" s="112" t="s">
        <v>5383</v>
      </c>
      <c r="AV356" s="44" t="s">
        <v>5380</v>
      </c>
      <c r="AW356" t="s">
        <v>5014</v>
      </c>
      <c r="AX356" s="73"/>
      <c r="AY35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6" s="49" t="s">
        <v>4903</v>
      </c>
      <c r="BA356" s="58" t="str">
        <f>Y356&amp;"-"&amp;IF(Z356&lt;10,"0"&amp;Z356,Z356)&amp;"-"&amp;IF(AA356&lt;10,"0"&amp;AA356,AA356)</f>
        <v>1920-06-20</v>
      </c>
      <c r="BB356" s="44" t="str">
        <f>Y356&amp;IF(Z356&lt;&gt;0,"-"&amp;Z356,"")&amp;IF(AA356&lt;&gt;0,"-"&amp;AA356,"")&amp;IF(AB356&lt;&gt;0,"/"&amp;AB356,"")&amp;IF(AC356&lt;&gt;0,"-"&amp;AC356,"")&amp;IF(AD356&lt;&gt;0,"-"&amp;AD356,"")</f>
        <v>1920-6-20</v>
      </c>
      <c r="BC356" s="44"/>
      <c r="BD356" s="44"/>
      <c r="BE356" s="44"/>
      <c r="BF356" s="49" t="s">
        <v>4882</v>
      </c>
      <c r="BG356" t="s">
        <v>4893</v>
      </c>
      <c r="BH356" s="40" t="s">
        <v>5050</v>
      </c>
      <c r="BI356" t="s">
        <v>39</v>
      </c>
      <c r="BJ356" t="str">
        <f t="shared" si="119"/>
        <v>Алматинка, у гор</v>
      </c>
      <c r="BK356" t="str">
        <f>T356&amp;" N; "&amp;U356&amp;" E"</f>
        <v>43.130749 N; 76.908208 E</v>
      </c>
      <c r="BL356" t="s">
        <v>942</v>
      </c>
      <c r="BM356" s="85" t="s">
        <v>943</v>
      </c>
      <c r="BN356" t="s">
        <v>4895</v>
      </c>
      <c r="BO356">
        <f t="shared" si="118"/>
        <v>6000</v>
      </c>
      <c r="BP356" t="str">
        <f>IF(V356="original",H356,IF(V356="volunteer",C356,"Nekhaeva A.A."))</f>
        <v>Kim L.V.</v>
      </c>
      <c r="BQ356" t="str">
        <f>IF(V356="original",I356,IF(V356="volunteer",YEAR(A356)&amp;"-"&amp;IF(MONTH(A356)&lt;10,"0"&amp;MONTH(A356),MONTH(A356))&amp;"-"&amp;IF(DAY(A356)&lt;10,"0"&amp;DAY(A356),DAY(A356)),"__2025-05-15"))</f>
        <v>2025-04-29</v>
      </c>
      <c r="BR356"/>
      <c r="BS356"/>
      <c r="BT356" s="49" t="s">
        <v>4766</v>
      </c>
      <c r="BU356" t="s">
        <v>3631</v>
      </c>
      <c r="BV356" t="s">
        <v>3632</v>
      </c>
      <c r="BW356" t="s">
        <v>3633</v>
      </c>
      <c r="BX356" t="s">
        <v>3634</v>
      </c>
      <c r="BY356" s="44" t="s">
        <v>3987</v>
      </c>
      <c r="BZ356" t="s">
        <v>1106</v>
      </c>
      <c r="CA356" t="s">
        <v>3993</v>
      </c>
      <c r="CB356" s="44" t="s">
        <v>3993</v>
      </c>
      <c r="CC356" t="s">
        <v>4796</v>
      </c>
      <c r="CD356" t="s">
        <v>3991</v>
      </c>
      <c r="CE356" t="s">
        <v>3992</v>
      </c>
      <c r="CF356" t="s">
        <v>3630</v>
      </c>
      <c r="CG356"/>
      <c r="CH356" t="str">
        <f>H356</f>
        <v>Спасский С.А., Шнитников В.Н.</v>
      </c>
      <c r="CI356">
        <f t="shared" si="97"/>
        <v>1937</v>
      </c>
      <c r="CJ356"/>
    </row>
    <row r="357" spans="1:88" s="6" customFormat="1" x14ac:dyDescent="0.45">
      <c r="A357" s="5">
        <v>45776.672037037039</v>
      </c>
      <c r="B357" s="6">
        <v>412819044</v>
      </c>
      <c r="C357" s="6" t="s">
        <v>4897</v>
      </c>
      <c r="D357" s="6">
        <v>1</v>
      </c>
      <c r="E357" s="4" t="s">
        <v>51</v>
      </c>
      <c r="G357" s="6">
        <v>2590</v>
      </c>
      <c r="H357" s="44" t="s">
        <v>951</v>
      </c>
      <c r="I357" s="6">
        <v>1937</v>
      </c>
      <c r="J357" s="6" t="s">
        <v>952</v>
      </c>
      <c r="K357" s="6" t="s">
        <v>953</v>
      </c>
      <c r="L357" s="6" t="s">
        <v>954</v>
      </c>
      <c r="M357" s="6" t="s">
        <v>267</v>
      </c>
      <c r="P357" s="6" t="s">
        <v>947</v>
      </c>
      <c r="Q357" t="str">
        <f t="shared" si="100"/>
        <v>Алма-Ата и окрестности</v>
      </c>
      <c r="R357" s="84">
        <v>43.289437</v>
      </c>
      <c r="S357" s="84">
        <v>76.994337999999999</v>
      </c>
      <c r="T357" s="6" t="s">
        <v>765</v>
      </c>
      <c r="U357" s="6" t="s">
        <v>766</v>
      </c>
      <c r="V357" s="6" t="s">
        <v>106</v>
      </c>
      <c r="X357" s="6">
        <v>6000</v>
      </c>
      <c r="Y357" s="6">
        <v>1920</v>
      </c>
      <c r="Z357" s="6">
        <v>8</v>
      </c>
      <c r="AB357" s="6">
        <v>1920</v>
      </c>
      <c r="AC357" s="6">
        <v>9</v>
      </c>
      <c r="AF357" s="6" t="s">
        <v>948</v>
      </c>
      <c r="AI357" s="6" t="s">
        <v>1106</v>
      </c>
      <c r="AJ357" s="6" t="s">
        <v>1107</v>
      </c>
      <c r="AK357" s="6" t="b">
        <v>1</v>
      </c>
      <c r="AL357" s="6" t="b">
        <v>0</v>
      </c>
      <c r="AO357" s="49" t="s">
        <v>4952</v>
      </c>
      <c r="AP357" s="73"/>
      <c r="AQ357" s="49" t="s">
        <v>4951</v>
      </c>
      <c r="AR357" s="76" t="s">
        <v>5011</v>
      </c>
      <c r="AS357" s="73" t="s">
        <v>5012</v>
      </c>
      <c r="AT357" s="73">
        <f t="shared" si="102"/>
        <v>1</v>
      </c>
      <c r="AU357" s="112" t="s">
        <v>5383</v>
      </c>
      <c r="AV357" s="44" t="s">
        <v>5380</v>
      </c>
      <c r="AW357" t="s">
        <v>5014</v>
      </c>
      <c r="AX357" s="73"/>
      <c r="AY35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7" s="49" t="s">
        <v>4903</v>
      </c>
      <c r="BA357" s="59" t="str">
        <f>Y357&amp;"-"&amp;IF(Z357&lt;10,"0"&amp;Z357,Z357)&amp;"/"&amp;IF(AC357&lt;10,"0"&amp;AC357,AC357)</f>
        <v>1920-08/09</v>
      </c>
      <c r="BB357" s="44" t="str">
        <f>Y357&amp;IF(Z357&lt;&gt;0,"-"&amp;Z357,"")&amp;IF(AA357&lt;&gt;0,"-"&amp;AA357,"")&amp;IF(AB357&lt;&gt;0,"/"&amp;AB357,"")&amp;IF(AC357&lt;&gt;0,"-"&amp;AC357,"")&amp;IF(AD357&lt;&gt;0,"-"&amp;AD357,"")</f>
        <v>1920-8/1920-9</v>
      </c>
      <c r="BC357" s="44"/>
      <c r="BD357" s="44"/>
      <c r="BE357" s="44"/>
      <c r="BF357" s="49" t="s">
        <v>4882</v>
      </c>
      <c r="BG357" t="s">
        <v>4893</v>
      </c>
      <c r="BH357" s="40" t="s">
        <v>5050</v>
      </c>
      <c r="BI357" t="s">
        <v>39</v>
      </c>
      <c r="BJ357" t="str">
        <f t="shared" si="119"/>
        <v>Алма-Ата и окрестности</v>
      </c>
      <c r="BK357" t="str">
        <f>T357&amp;" N; "&amp;U357&amp;" E"</f>
        <v>43.289437 N; 76.994338 E</v>
      </c>
      <c r="BL357" t="s">
        <v>765</v>
      </c>
      <c r="BM357" s="85" t="s">
        <v>766</v>
      </c>
      <c r="BN357" t="s">
        <v>4895</v>
      </c>
      <c r="BO357">
        <f t="shared" si="118"/>
        <v>6000</v>
      </c>
      <c r="BP357" t="str">
        <f>IF(V357="original",H357,IF(V357="volunteer",C357,"Nekhaeva A.A."))</f>
        <v>Kim L.V.</v>
      </c>
      <c r="BQ357" t="str">
        <f>IF(V357="original",I357,IF(V357="volunteer",YEAR(A357)&amp;"-"&amp;IF(MONTH(A357)&lt;10,"0"&amp;MONTH(A357),MONTH(A357))&amp;"-"&amp;IF(DAY(A357)&lt;10,"0"&amp;DAY(A357),DAY(A357)),"__2025-05-15"))</f>
        <v>2025-04-29</v>
      </c>
      <c r="BR357"/>
      <c r="BS357"/>
      <c r="BT357" s="49" t="s">
        <v>4766</v>
      </c>
      <c r="BU357" t="s">
        <v>3631</v>
      </c>
      <c r="BV357" t="s">
        <v>3632</v>
      </c>
      <c r="BW357" t="s">
        <v>3633</v>
      </c>
      <c r="BX357" t="s">
        <v>3634</v>
      </c>
      <c r="BY357" s="44" t="s">
        <v>3987</v>
      </c>
      <c r="BZ357" t="s">
        <v>1106</v>
      </c>
      <c r="CA357" t="s">
        <v>3993</v>
      </c>
      <c r="CB357" s="44" t="s">
        <v>3993</v>
      </c>
      <c r="CC357" t="s">
        <v>4796</v>
      </c>
      <c r="CD357" t="s">
        <v>3991</v>
      </c>
      <c r="CE357" t="s">
        <v>3992</v>
      </c>
      <c r="CF357" t="s">
        <v>3630</v>
      </c>
      <c r="CG357"/>
      <c r="CH357" t="str">
        <f>H357</f>
        <v>Спасский С.А., Шнитников В.Н.</v>
      </c>
      <c r="CI357">
        <f t="shared" si="97"/>
        <v>1937</v>
      </c>
      <c r="CJ357"/>
    </row>
    <row r="358" spans="1:88" s="6" customFormat="1" x14ac:dyDescent="0.45">
      <c r="A358" s="5">
        <v>45776.671620370369</v>
      </c>
      <c r="B358" s="6">
        <v>412819044</v>
      </c>
      <c r="C358" s="6" t="s">
        <v>4897</v>
      </c>
      <c r="D358" s="6">
        <v>3</v>
      </c>
      <c r="E358" s="4" t="s">
        <v>846</v>
      </c>
      <c r="G358" s="6">
        <v>2590</v>
      </c>
      <c r="H358" s="44" t="s">
        <v>951</v>
      </c>
      <c r="I358" s="6">
        <v>1937</v>
      </c>
      <c r="J358" s="6" t="s">
        <v>952</v>
      </c>
      <c r="K358" s="6" t="s">
        <v>953</v>
      </c>
      <c r="L358" s="6" t="s">
        <v>954</v>
      </c>
      <c r="M358" s="6" t="s">
        <v>267</v>
      </c>
      <c r="P358" s="6" t="s">
        <v>947</v>
      </c>
      <c r="Q358" t="str">
        <f t="shared" si="100"/>
        <v>Алма-Ата и окрестности</v>
      </c>
      <c r="R358" s="84">
        <v>43.289437</v>
      </c>
      <c r="S358" s="84">
        <v>76.994337999999999</v>
      </c>
      <c r="T358" s="6" t="s">
        <v>765</v>
      </c>
      <c r="U358" s="6" t="s">
        <v>766</v>
      </c>
      <c r="V358" s="6" t="s">
        <v>106</v>
      </c>
      <c r="X358" s="6">
        <v>6000</v>
      </c>
      <c r="Y358" s="6">
        <v>1921</v>
      </c>
      <c r="Z358" s="6">
        <v>7</v>
      </c>
      <c r="AF358" s="6" t="s">
        <v>948</v>
      </c>
      <c r="AG358" s="67" t="s">
        <v>955</v>
      </c>
      <c r="AI358" s="6" t="s">
        <v>1106</v>
      </c>
      <c r="AJ358" s="6" t="s">
        <v>1107</v>
      </c>
      <c r="AK358" s="6" t="b">
        <v>1</v>
      </c>
      <c r="AL358" s="6" t="b">
        <v>0</v>
      </c>
      <c r="AO358" s="49" t="s">
        <v>4952</v>
      </c>
      <c r="AP358" s="73"/>
      <c r="AQ358" s="49" t="s">
        <v>4951</v>
      </c>
      <c r="AR358" s="76" t="s">
        <v>5011</v>
      </c>
      <c r="AS358" s="73" t="s">
        <v>5012</v>
      </c>
      <c r="AT358" s="73">
        <f t="shared" si="102"/>
        <v>3</v>
      </c>
      <c r="AU358" s="112" t="s">
        <v>5384</v>
      </c>
      <c r="AV358" s="44" t="s">
        <v>5380</v>
      </c>
      <c r="AW358" t="s">
        <v>5014</v>
      </c>
      <c r="AX358" s="73"/>
      <c r="AY35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8" s="49" t="s">
        <v>4903</v>
      </c>
      <c r="BA358" s="44" t="str">
        <f>Y358&amp;"-"&amp;IF(Z358&lt;10,"0"&amp;Z358,Z358)</f>
        <v>1921-07</v>
      </c>
      <c r="BB358" s="44" t="str">
        <f>Y358&amp;IF(Z358&lt;&gt;0,"-"&amp;Z358,"")&amp;IF(AA358&lt;&gt;0,"-"&amp;AA358,"")&amp;IF(AB358&lt;&gt;0,"/"&amp;AB358,"")&amp;IF(AC358&lt;&gt;0,"-"&amp;AC358,"")&amp;IF(AD358&lt;&gt;0,"-"&amp;AD358,"")</f>
        <v>1921-7</v>
      </c>
      <c r="BC358" s="44"/>
      <c r="BD358" s="44"/>
      <c r="BE358" s="44" t="s">
        <v>4959</v>
      </c>
      <c r="BF358" s="49" t="s">
        <v>4882</v>
      </c>
      <c r="BG358" t="s">
        <v>4893</v>
      </c>
      <c r="BH358" s="40" t="s">
        <v>5050</v>
      </c>
      <c r="BI358" t="s">
        <v>39</v>
      </c>
      <c r="BJ358" t="str">
        <f t="shared" si="119"/>
        <v>Алма-Ата и окрестности</v>
      </c>
      <c r="BK358" t="str">
        <f>T358&amp;" N; "&amp;U358&amp;" E"</f>
        <v>43.289437 N; 76.994338 E</v>
      </c>
      <c r="BL358" t="s">
        <v>765</v>
      </c>
      <c r="BM358" s="85" t="s">
        <v>766</v>
      </c>
      <c r="BN358" t="s">
        <v>4895</v>
      </c>
      <c r="BO358">
        <f t="shared" si="118"/>
        <v>6000</v>
      </c>
      <c r="BP358" t="str">
        <f>IF(V358="original",H358,IF(V358="volunteer",C358,"Nekhaeva A.A."))</f>
        <v>Kim L.V.</v>
      </c>
      <c r="BQ358" t="str">
        <f>IF(V358="original",I358,IF(V358="volunteer",YEAR(A358)&amp;"-"&amp;IF(MONTH(A358)&lt;10,"0"&amp;MONTH(A358),MONTH(A358))&amp;"-"&amp;IF(DAY(A358)&lt;10,"0"&amp;DAY(A358),DAY(A358)),"__2025-05-15"))</f>
        <v>2025-04-29</v>
      </c>
      <c r="BR358"/>
      <c r="BS358"/>
      <c r="BT358" s="49" t="s">
        <v>4766</v>
      </c>
      <c r="BU358" t="s">
        <v>3631</v>
      </c>
      <c r="BV358" t="s">
        <v>3632</v>
      </c>
      <c r="BW358" t="s">
        <v>3633</v>
      </c>
      <c r="BX358" t="s">
        <v>3634</v>
      </c>
      <c r="BY358" s="44" t="s">
        <v>3987</v>
      </c>
      <c r="BZ358" t="s">
        <v>1106</v>
      </c>
      <c r="CA358" t="s">
        <v>3993</v>
      </c>
      <c r="CB358" s="44" t="s">
        <v>3993</v>
      </c>
      <c r="CC358" t="s">
        <v>4796</v>
      </c>
      <c r="CD358" t="s">
        <v>3991</v>
      </c>
      <c r="CE358" t="s">
        <v>3992</v>
      </c>
      <c r="CF358" t="s">
        <v>3630</v>
      </c>
      <c r="CG358"/>
      <c r="CH358" t="str">
        <f>H358</f>
        <v>Спасский С.А., Шнитников В.Н.</v>
      </c>
      <c r="CI358">
        <f t="shared" si="97"/>
        <v>1937</v>
      </c>
      <c r="CJ358"/>
    </row>
    <row r="359" spans="1:88" s="6" customFormat="1" x14ac:dyDescent="0.45">
      <c r="A359" s="5">
        <v>45776.671249999999</v>
      </c>
      <c r="B359" s="6">
        <v>412819044</v>
      </c>
      <c r="C359" s="6" t="s">
        <v>4897</v>
      </c>
      <c r="D359" s="6">
        <v>2</v>
      </c>
      <c r="E359" s="4" t="s">
        <v>86</v>
      </c>
      <c r="G359" s="6">
        <v>2590</v>
      </c>
      <c r="H359" s="44" t="s">
        <v>951</v>
      </c>
      <c r="I359" s="6">
        <v>1937</v>
      </c>
      <c r="J359" s="6" t="s">
        <v>952</v>
      </c>
      <c r="K359" s="6" t="s">
        <v>953</v>
      </c>
      <c r="L359" s="6" t="s">
        <v>954</v>
      </c>
      <c r="M359" s="6" t="s">
        <v>267</v>
      </c>
      <c r="P359" s="6" t="s">
        <v>947</v>
      </c>
      <c r="Q359" t="str">
        <f t="shared" si="100"/>
        <v>Алма-Ата и окрестности</v>
      </c>
      <c r="R359" s="84">
        <v>43.289437</v>
      </c>
      <c r="S359" s="84">
        <v>76.994337999999999</v>
      </c>
      <c r="T359" s="6" t="s">
        <v>765</v>
      </c>
      <c r="U359" s="6" t="s">
        <v>766</v>
      </c>
      <c r="V359" s="6" t="s">
        <v>106</v>
      </c>
      <c r="X359" s="6">
        <v>6000</v>
      </c>
      <c r="Y359" s="6">
        <v>1919</v>
      </c>
      <c r="Z359" s="6">
        <v>6</v>
      </c>
      <c r="AA359" s="6">
        <v>25</v>
      </c>
      <c r="AB359" s="6">
        <v>1919</v>
      </c>
      <c r="AC359" s="6">
        <v>6</v>
      </c>
      <c r="AD359" s="6">
        <v>30</v>
      </c>
      <c r="AF359" s="6" t="s">
        <v>948</v>
      </c>
      <c r="AI359" s="6" t="s">
        <v>1106</v>
      </c>
      <c r="AJ359" s="6" t="s">
        <v>1107</v>
      </c>
      <c r="AK359" s="6" t="b">
        <v>1</v>
      </c>
      <c r="AL359" s="6" t="b">
        <v>0</v>
      </c>
      <c r="AO359" s="49" t="s">
        <v>4952</v>
      </c>
      <c r="AP359" s="73"/>
      <c r="AQ359" s="49" t="s">
        <v>4951</v>
      </c>
      <c r="AR359" s="76" t="s">
        <v>5011</v>
      </c>
      <c r="AS359" s="73" t="s">
        <v>5012</v>
      </c>
      <c r="AT359" s="73">
        <f t="shared" si="102"/>
        <v>2</v>
      </c>
      <c r="AU359" s="112" t="s">
        <v>5383</v>
      </c>
      <c r="AV359" s="44" t="s">
        <v>5380</v>
      </c>
      <c r="AW359" t="s">
        <v>5014</v>
      </c>
      <c r="AX359" s="73"/>
      <c r="AY35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59" s="49" t="s">
        <v>4903</v>
      </c>
      <c r="BA359" s="58" t="str">
        <f>Y359&amp;"-"&amp;IF(Z359&lt;10,"0"&amp;Z359,Z359)&amp;"-"&amp;IF(AA359&lt;10,"0"&amp;AA359,AA359)&amp;"/"&amp;IF(AD359&lt;10,"0"&amp;AD359,AD359)</f>
        <v>1919-06-25/30</v>
      </c>
      <c r="BB359" s="44" t="str">
        <f>Y359&amp;IF(Z359&lt;&gt;0,"-"&amp;Z359,"")&amp;IF(AA359&lt;&gt;0,"-"&amp;AA359,"")&amp;IF(AB359&lt;&gt;0,"/"&amp;AB359,"")&amp;IF(AC359&lt;&gt;0,"-"&amp;AC359,"")&amp;IF(AD359&lt;&gt;0,"-"&amp;AD359,"")</f>
        <v>1919-6-25/1919-6-30</v>
      </c>
      <c r="BC359" s="44"/>
      <c r="BD359" s="44"/>
      <c r="BE359" s="44"/>
      <c r="BF359" s="49" t="s">
        <v>4882</v>
      </c>
      <c r="BG359" t="s">
        <v>4893</v>
      </c>
      <c r="BH359" s="40" t="s">
        <v>5050</v>
      </c>
      <c r="BI359" t="s">
        <v>39</v>
      </c>
      <c r="BJ359" t="str">
        <f t="shared" si="119"/>
        <v>Алма-Ата и окрестности</v>
      </c>
      <c r="BK359" t="str">
        <f>T359&amp;" N; "&amp;U359&amp;" E"</f>
        <v>43.289437 N; 76.994338 E</v>
      </c>
      <c r="BL359" t="s">
        <v>765</v>
      </c>
      <c r="BM359" s="85" t="s">
        <v>766</v>
      </c>
      <c r="BN359" t="s">
        <v>4895</v>
      </c>
      <c r="BO359">
        <f t="shared" si="118"/>
        <v>6000</v>
      </c>
      <c r="BP359" t="str">
        <f>IF(V359="original",H359,IF(V359="volunteer",C359,"Nekhaeva A.A."))</f>
        <v>Kim L.V.</v>
      </c>
      <c r="BQ359" t="str">
        <f>IF(V359="original",I359,IF(V359="volunteer",YEAR(A359)&amp;"-"&amp;IF(MONTH(A359)&lt;10,"0"&amp;MONTH(A359),MONTH(A359))&amp;"-"&amp;IF(DAY(A359)&lt;10,"0"&amp;DAY(A359),DAY(A359)),"__2025-05-15"))</f>
        <v>2025-04-29</v>
      </c>
      <c r="BR359"/>
      <c r="BS359"/>
      <c r="BT359" s="49" t="s">
        <v>4766</v>
      </c>
      <c r="BU359" t="s">
        <v>3631</v>
      </c>
      <c r="BV359" t="s">
        <v>3632</v>
      </c>
      <c r="BW359" t="s">
        <v>3633</v>
      </c>
      <c r="BX359" t="s">
        <v>3634</v>
      </c>
      <c r="BY359" s="44" t="s">
        <v>3987</v>
      </c>
      <c r="BZ359" t="s">
        <v>1106</v>
      </c>
      <c r="CA359" t="s">
        <v>3993</v>
      </c>
      <c r="CB359" s="44" t="s">
        <v>3993</v>
      </c>
      <c r="CC359" t="s">
        <v>4796</v>
      </c>
      <c r="CD359" t="s">
        <v>3991</v>
      </c>
      <c r="CE359" t="s">
        <v>3992</v>
      </c>
      <c r="CF359" t="s">
        <v>3630</v>
      </c>
      <c r="CG359"/>
      <c r="CH359" t="str">
        <f>H359</f>
        <v>Спасский С.А., Шнитников В.Н.</v>
      </c>
      <c r="CI359">
        <f t="shared" si="97"/>
        <v>1937</v>
      </c>
      <c r="CJ359"/>
    </row>
    <row r="360" spans="1:88" s="6" customFormat="1" x14ac:dyDescent="0.45">
      <c r="A360" s="5">
        <v>45776.671249999999</v>
      </c>
      <c r="B360" s="6">
        <v>412819044</v>
      </c>
      <c r="C360" s="6" t="s">
        <v>4897</v>
      </c>
      <c r="D360" s="6">
        <v>1</v>
      </c>
      <c r="E360" s="4" t="s">
        <v>65</v>
      </c>
      <c r="G360" s="6">
        <v>2590</v>
      </c>
      <c r="H360" s="44" t="s">
        <v>951</v>
      </c>
      <c r="I360" s="6">
        <v>1937</v>
      </c>
      <c r="J360" s="6" t="s">
        <v>952</v>
      </c>
      <c r="K360" s="6" t="s">
        <v>953</v>
      </c>
      <c r="L360" s="6" t="s">
        <v>954</v>
      </c>
      <c r="M360" s="6" t="s">
        <v>267</v>
      </c>
      <c r="P360" s="6" t="s">
        <v>947</v>
      </c>
      <c r="Q360" t="str">
        <f t="shared" si="100"/>
        <v>Алма-Ата и окрестности</v>
      </c>
      <c r="R360" s="84">
        <v>43.289437</v>
      </c>
      <c r="S360" s="84">
        <v>76.994337999999999</v>
      </c>
      <c r="T360" s="6" t="s">
        <v>765</v>
      </c>
      <c r="U360" s="6" t="s">
        <v>766</v>
      </c>
      <c r="V360" s="6" t="s">
        <v>106</v>
      </c>
      <c r="X360" s="6">
        <v>6000</v>
      </c>
      <c r="Y360" s="6">
        <v>1919</v>
      </c>
      <c r="Z360" s="6">
        <v>6</v>
      </c>
      <c r="AA360" s="6">
        <v>25</v>
      </c>
      <c r="AB360" s="6">
        <v>1919</v>
      </c>
      <c r="AC360" s="6">
        <v>6</v>
      </c>
      <c r="AD360" s="6">
        <v>30</v>
      </c>
      <c r="AF360" s="6" t="s">
        <v>948</v>
      </c>
      <c r="AI360" s="6" t="s">
        <v>1106</v>
      </c>
      <c r="AJ360" s="6" t="s">
        <v>1107</v>
      </c>
      <c r="AK360" s="6" t="b">
        <v>1</v>
      </c>
      <c r="AL360" s="6" t="b">
        <v>0</v>
      </c>
      <c r="AO360" s="49" t="s">
        <v>4952</v>
      </c>
      <c r="AP360" s="73"/>
      <c r="AQ360" s="49" t="s">
        <v>4951</v>
      </c>
      <c r="AR360" s="76" t="s">
        <v>5011</v>
      </c>
      <c r="AS360" s="73" t="s">
        <v>5012</v>
      </c>
      <c r="AT360" s="73">
        <f t="shared" si="102"/>
        <v>1</v>
      </c>
      <c r="AU360" s="112" t="s">
        <v>5384</v>
      </c>
      <c r="AV360" s="44" t="s">
        <v>5380</v>
      </c>
      <c r="AW360" t="s">
        <v>5014</v>
      </c>
      <c r="AX360" s="73"/>
      <c r="AY36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0" s="49" t="s">
        <v>4903</v>
      </c>
      <c r="BA360" s="58" t="str">
        <f>Y360&amp;"-"&amp;IF(Z360&lt;10,"0"&amp;Z360,Z360)&amp;"-"&amp;IF(AA360&lt;10,"0"&amp;AA360,AA360)&amp;"/"&amp;IF(AD360&lt;10,"0"&amp;AD360,AD360)</f>
        <v>1919-06-25/30</v>
      </c>
      <c r="BB360" s="44" t="str">
        <f>Y360&amp;IF(Z360&lt;&gt;0,"-"&amp;Z360,"")&amp;IF(AA360&lt;&gt;0,"-"&amp;AA360,"")&amp;IF(AB360&lt;&gt;0,"/"&amp;AB360,"")&amp;IF(AC360&lt;&gt;0,"-"&amp;AC360,"")&amp;IF(AD360&lt;&gt;0,"-"&amp;AD360,"")</f>
        <v>1919-6-25/1919-6-30</v>
      </c>
      <c r="BC360" s="44"/>
      <c r="BD360" s="44"/>
      <c r="BE360" s="44"/>
      <c r="BF360" s="49" t="s">
        <v>4882</v>
      </c>
      <c r="BG360" t="s">
        <v>4893</v>
      </c>
      <c r="BH360" s="40" t="s">
        <v>5050</v>
      </c>
      <c r="BI360" t="s">
        <v>39</v>
      </c>
      <c r="BJ360" t="str">
        <f t="shared" ref="BJ360" si="120">P360</f>
        <v>Алма-Ата и окрестности</v>
      </c>
      <c r="BK360" t="str">
        <f>T360&amp;" N; "&amp;U360&amp;" E"</f>
        <v>43.289437 N; 76.994338 E</v>
      </c>
      <c r="BL360" t="s">
        <v>765</v>
      </c>
      <c r="BM360" s="85" t="s">
        <v>766</v>
      </c>
      <c r="BN360" t="s">
        <v>4895</v>
      </c>
      <c r="BO360">
        <f t="shared" ref="BO360" si="121">X360</f>
        <v>6000</v>
      </c>
      <c r="BP360" t="str">
        <f>IF(V360="original",H360,IF(V360="volunteer",C360,"Nekhaeva A.A."))</f>
        <v>Kim L.V.</v>
      </c>
      <c r="BQ360" t="str">
        <f>IF(V360="original",I360,IF(V360="volunteer",YEAR(A360)&amp;"-"&amp;IF(MONTH(A360)&lt;10,"0"&amp;MONTH(A360),MONTH(A360))&amp;"-"&amp;IF(DAY(A360)&lt;10,"0"&amp;DAY(A360),DAY(A360)),"__2025-05-15"))</f>
        <v>2025-04-29</v>
      </c>
      <c r="BR360"/>
      <c r="BS360"/>
      <c r="BT360" s="49" t="s">
        <v>4766</v>
      </c>
      <c r="BU360" t="s">
        <v>3631</v>
      </c>
      <c r="BV360" t="s">
        <v>3632</v>
      </c>
      <c r="BW360" t="s">
        <v>3633</v>
      </c>
      <c r="BX360" t="s">
        <v>3634</v>
      </c>
      <c r="BY360" s="44" t="s">
        <v>3987</v>
      </c>
      <c r="BZ360" t="s">
        <v>1106</v>
      </c>
      <c r="CA360" t="s">
        <v>3993</v>
      </c>
      <c r="CB360" s="44" t="s">
        <v>3993</v>
      </c>
      <c r="CC360" t="s">
        <v>4796</v>
      </c>
      <c r="CD360" t="s">
        <v>3991</v>
      </c>
      <c r="CE360" t="s">
        <v>3992</v>
      </c>
      <c r="CF360" t="s">
        <v>3630</v>
      </c>
      <c r="CG360"/>
      <c r="CH360" t="str">
        <f>H360</f>
        <v>Спасский С.А., Шнитников В.Н.</v>
      </c>
      <c r="CI360">
        <f t="shared" ref="CI360" si="122">I360</f>
        <v>1937</v>
      </c>
      <c r="CJ360"/>
    </row>
    <row r="361" spans="1:88" s="6" customFormat="1" x14ac:dyDescent="0.45">
      <c r="A361" s="5">
        <v>45776.670393518521</v>
      </c>
      <c r="B361" s="6">
        <v>412819044</v>
      </c>
      <c r="C361" s="6" t="s">
        <v>4897</v>
      </c>
      <c r="D361" s="6">
        <v>2</v>
      </c>
      <c r="E361" s="4" t="s">
        <v>86</v>
      </c>
      <c r="G361" s="6">
        <v>2590</v>
      </c>
      <c r="H361" s="44" t="s">
        <v>951</v>
      </c>
      <c r="I361" s="6">
        <v>1937</v>
      </c>
      <c r="J361" s="6" t="s">
        <v>952</v>
      </c>
      <c r="K361" s="6" t="s">
        <v>953</v>
      </c>
      <c r="L361" s="6" t="s">
        <v>954</v>
      </c>
      <c r="M361" s="6" t="s">
        <v>267</v>
      </c>
      <c r="P361" s="6" t="s">
        <v>947</v>
      </c>
      <c r="Q361" t="str">
        <f t="shared" si="100"/>
        <v>Алма-Ата и окрестности</v>
      </c>
      <c r="R361" s="84">
        <v>43.289437</v>
      </c>
      <c r="S361" s="84">
        <v>76.994337999999999</v>
      </c>
      <c r="T361" s="6" t="s">
        <v>765</v>
      </c>
      <c r="U361" s="6" t="s">
        <v>766</v>
      </c>
      <c r="V361" s="6" t="s">
        <v>106</v>
      </c>
      <c r="X361" s="6">
        <v>6000</v>
      </c>
      <c r="Y361" s="6">
        <v>1919</v>
      </c>
      <c r="Z361" s="6">
        <v>5</v>
      </c>
      <c r="AA361" s="6">
        <v>15</v>
      </c>
      <c r="AB361" s="6">
        <v>1919</v>
      </c>
      <c r="AC361" s="6">
        <v>5</v>
      </c>
      <c r="AD361" s="6">
        <v>31</v>
      </c>
      <c r="AF361" s="6" t="s">
        <v>948</v>
      </c>
      <c r="AI361" s="6" t="s">
        <v>1106</v>
      </c>
      <c r="AJ361" s="6" t="s">
        <v>1107</v>
      </c>
      <c r="AK361" s="6" t="b">
        <v>1</v>
      </c>
      <c r="AL361" s="6" t="b">
        <v>0</v>
      </c>
      <c r="AO361" s="49" t="s">
        <v>4952</v>
      </c>
      <c r="AP361" s="73"/>
      <c r="AQ361" s="49" t="s">
        <v>4951</v>
      </c>
      <c r="AR361" s="76" t="s">
        <v>5011</v>
      </c>
      <c r="AS361" s="73" t="s">
        <v>5012</v>
      </c>
      <c r="AT361" s="73">
        <f t="shared" si="102"/>
        <v>2</v>
      </c>
      <c r="AU361" s="112" t="s">
        <v>5383</v>
      </c>
      <c r="AV361" s="44" t="s">
        <v>5380</v>
      </c>
      <c r="AW361" t="s">
        <v>5014</v>
      </c>
      <c r="AX361" s="73"/>
      <c r="AY36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1" s="49" t="s">
        <v>4903</v>
      </c>
      <c r="BA361" s="58" t="str">
        <f>Y361&amp;"-"&amp;IF(Z361&lt;10,"0"&amp;Z361,Z361)&amp;"-"&amp;IF(AA361&lt;10,"0"&amp;AA361,AA361)&amp;"/"&amp;IF(AD361&lt;10,"0"&amp;AD361,AD361)</f>
        <v>1919-05-15/31</v>
      </c>
      <c r="BB361" s="44" t="str">
        <f>Y361&amp;IF(Z361&lt;&gt;0,"-"&amp;Z361,"")&amp;IF(AA361&lt;&gt;0,"-"&amp;AA361,"")&amp;IF(AB361&lt;&gt;0,"/"&amp;AB361,"")&amp;IF(AC361&lt;&gt;0,"-"&amp;AC361,"")&amp;IF(AD361&lt;&gt;0,"-"&amp;AD361,"")</f>
        <v>1919-5-15/1919-5-31</v>
      </c>
      <c r="BC361" s="44"/>
      <c r="BD361" s="44"/>
      <c r="BE361" s="44"/>
      <c r="BF361" s="49" t="s">
        <v>4882</v>
      </c>
      <c r="BG361" t="s">
        <v>4893</v>
      </c>
      <c r="BH361" s="40" t="s">
        <v>5050</v>
      </c>
      <c r="BI361" t="s">
        <v>39</v>
      </c>
      <c r="BJ361" t="str">
        <f t="shared" si="119"/>
        <v>Алма-Ата и окрестности</v>
      </c>
      <c r="BK361" t="str">
        <f>T361&amp;" N; "&amp;U361&amp;" E"</f>
        <v>43.289437 N; 76.994338 E</v>
      </c>
      <c r="BL361" t="s">
        <v>765</v>
      </c>
      <c r="BM361" s="85" t="s">
        <v>766</v>
      </c>
      <c r="BN361" t="s">
        <v>4895</v>
      </c>
      <c r="BO361">
        <f t="shared" si="118"/>
        <v>6000</v>
      </c>
      <c r="BP361" t="str">
        <f>IF(V361="original",H361,IF(V361="volunteer",C361,"Nekhaeva A.A."))</f>
        <v>Kim L.V.</v>
      </c>
      <c r="BQ361" t="str">
        <f>IF(V361="original",I361,IF(V361="volunteer",YEAR(A361)&amp;"-"&amp;IF(MONTH(A361)&lt;10,"0"&amp;MONTH(A361),MONTH(A361))&amp;"-"&amp;IF(DAY(A361)&lt;10,"0"&amp;DAY(A361),DAY(A361)),"__2025-05-15"))</f>
        <v>2025-04-29</v>
      </c>
      <c r="BR361"/>
      <c r="BS361"/>
      <c r="BT361" s="49" t="s">
        <v>4766</v>
      </c>
      <c r="BU361" t="s">
        <v>3631</v>
      </c>
      <c r="BV361" t="s">
        <v>3632</v>
      </c>
      <c r="BW361" t="s">
        <v>3633</v>
      </c>
      <c r="BX361" t="s">
        <v>3634</v>
      </c>
      <c r="BY361" s="44" t="s">
        <v>3987</v>
      </c>
      <c r="BZ361" t="s">
        <v>1106</v>
      </c>
      <c r="CA361" t="s">
        <v>3993</v>
      </c>
      <c r="CB361" s="44" t="s">
        <v>3993</v>
      </c>
      <c r="CC361" t="s">
        <v>4796</v>
      </c>
      <c r="CD361" t="s">
        <v>3991</v>
      </c>
      <c r="CE361" t="s">
        <v>3992</v>
      </c>
      <c r="CF361" t="s">
        <v>3630</v>
      </c>
      <c r="CG361"/>
      <c r="CH361" t="str">
        <f>H361</f>
        <v>Спасский С.А., Шнитников В.Н.</v>
      </c>
      <c r="CI361">
        <f t="shared" si="97"/>
        <v>1937</v>
      </c>
      <c r="CJ361"/>
    </row>
    <row r="362" spans="1:88" s="6" customFormat="1" x14ac:dyDescent="0.45">
      <c r="A362" s="5">
        <v>45776.667199074072</v>
      </c>
      <c r="B362" s="6">
        <v>412819044</v>
      </c>
      <c r="C362" s="6" t="s">
        <v>4897</v>
      </c>
      <c r="D362" s="6">
        <v>3</v>
      </c>
      <c r="E362" s="4" t="s">
        <v>846</v>
      </c>
      <c r="G362" s="6">
        <v>2590</v>
      </c>
      <c r="H362" s="44" t="s">
        <v>951</v>
      </c>
      <c r="I362" s="6">
        <v>1937</v>
      </c>
      <c r="J362" s="6" t="s">
        <v>952</v>
      </c>
      <c r="K362" s="6" t="s">
        <v>953</v>
      </c>
      <c r="L362" s="6" t="s">
        <v>954</v>
      </c>
      <c r="M362" s="6" t="s">
        <v>267</v>
      </c>
      <c r="Q362" t="str">
        <f t="shared" si="100"/>
        <v/>
      </c>
      <c r="R362" s="84"/>
      <c r="S362" s="84"/>
      <c r="V362" s="6" t="s">
        <v>119</v>
      </c>
      <c r="X362" s="6">
        <v>4000</v>
      </c>
      <c r="Y362" s="6">
        <v>1937</v>
      </c>
      <c r="AF362" s="6" t="s">
        <v>948</v>
      </c>
      <c r="AG362" s="62" t="s">
        <v>997</v>
      </c>
      <c r="AI362" s="6" t="s">
        <v>1108</v>
      </c>
      <c r="AJ362" s="6" t="s">
        <v>1109</v>
      </c>
      <c r="AK362" s="6" t="b">
        <v>1</v>
      </c>
      <c r="AL362" s="6" t="b">
        <v>0</v>
      </c>
      <c r="AO362" s="49" t="s">
        <v>4952</v>
      </c>
      <c r="AP362" s="73"/>
      <c r="AQ362" s="49" t="s">
        <v>4951</v>
      </c>
      <c r="AR362" s="76" t="s">
        <v>5011</v>
      </c>
      <c r="AS362" s="73" t="s">
        <v>5012</v>
      </c>
      <c r="AT362" s="73">
        <f t="shared" si="102"/>
        <v>3</v>
      </c>
      <c r="AU362" s="112" t="s">
        <v>5384</v>
      </c>
      <c r="AV362" s="44" t="s">
        <v>5380</v>
      </c>
      <c r="AW362" t="s">
        <v>5014</v>
      </c>
      <c r="AX362" s="73"/>
      <c r="AY36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2" s="49" t="s">
        <v>4903</v>
      </c>
      <c r="BA362" s="44">
        <f>Y362</f>
        <v>1937</v>
      </c>
      <c r="BB362" s="44" t="str">
        <f>Y362&amp;IF(Z362&lt;&gt;0,"-"&amp;Z362,"")&amp;IF(AA362&lt;&gt;0,"-"&amp;AA362,"")&amp;IF(AB362&lt;&gt;0,"/"&amp;AB362,"")&amp;IF(AC362&lt;&gt;0,"-"&amp;AC362,"")&amp;IF(AD362&lt;&gt;0,"-"&amp;AD362,"")</f>
        <v>1937</v>
      </c>
      <c r="BC362" s="44"/>
      <c r="BD362" s="44"/>
      <c r="BE362" s="44"/>
      <c r="BF362" s="49" t="s">
        <v>4882</v>
      </c>
      <c r="BG362" t="s">
        <v>4893</v>
      </c>
      <c r="BH362" s="40" t="s">
        <v>5050</v>
      </c>
      <c r="BI362" t="s">
        <v>39</v>
      </c>
      <c r="BJ362"/>
      <c r="BK362"/>
      <c r="BL362"/>
      <c r="BM362" s="85"/>
      <c r="BN362"/>
      <c r="BO362">
        <f t="shared" si="118"/>
        <v>4000</v>
      </c>
      <c r="BP362" t="str">
        <f>IF(V362="original",H362,IF(V362="volunteer",C362,"Nekhaeva A.A."))</f>
        <v>Nekhaeva A.A.</v>
      </c>
      <c r="BQ362" t="str">
        <f>IF(V362="original",I362,IF(V362="volunteer",YEAR(A362)&amp;"-"&amp;IF(MONTH(A362)&lt;10,"0"&amp;MONTH(A362),MONTH(A362))&amp;"-"&amp;IF(DAY(A362)&lt;10,"0"&amp;DAY(A362),DAY(A362)),"__2025-05-15"))</f>
        <v>__2025-05-15</v>
      </c>
      <c r="BR362"/>
      <c r="BS362"/>
      <c r="BT362" s="49" t="s">
        <v>4766</v>
      </c>
      <c r="BU362" t="s">
        <v>3631</v>
      </c>
      <c r="BV362" t="s">
        <v>3632</v>
      </c>
      <c r="BW362" t="s">
        <v>3633</v>
      </c>
      <c r="BX362" t="s">
        <v>3634</v>
      </c>
      <c r="BY362" s="44" t="s">
        <v>3987</v>
      </c>
      <c r="BZ362" t="s">
        <v>3996</v>
      </c>
      <c r="CA362" t="s">
        <v>3997</v>
      </c>
      <c r="CB362" s="44" t="s">
        <v>3997</v>
      </c>
      <c r="CC362" t="s">
        <v>3998</v>
      </c>
      <c r="CD362" t="s">
        <v>3994</v>
      </c>
      <c r="CE362" t="s">
        <v>3995</v>
      </c>
      <c r="CF362" t="s">
        <v>3630</v>
      </c>
      <c r="CG362"/>
      <c r="CH362" t="str">
        <f>H362</f>
        <v>Спасский С.А., Шнитников В.Н.</v>
      </c>
      <c r="CI362">
        <f t="shared" si="97"/>
        <v>1937</v>
      </c>
      <c r="CJ362"/>
    </row>
    <row r="363" spans="1:88" s="6" customFormat="1" x14ac:dyDescent="0.45">
      <c r="A363" s="5">
        <v>45776.666909722218</v>
      </c>
      <c r="B363" s="6">
        <v>412819044</v>
      </c>
      <c r="C363" s="6" t="s">
        <v>4897</v>
      </c>
      <c r="D363" s="6">
        <v>1</v>
      </c>
      <c r="E363" s="4" t="s">
        <v>65</v>
      </c>
      <c r="G363" s="6">
        <v>2590</v>
      </c>
      <c r="H363" s="44" t="s">
        <v>951</v>
      </c>
      <c r="I363" s="6">
        <v>1937</v>
      </c>
      <c r="J363" s="6" t="s">
        <v>952</v>
      </c>
      <c r="K363" s="6" t="s">
        <v>953</v>
      </c>
      <c r="L363" s="6" t="s">
        <v>954</v>
      </c>
      <c r="M363" s="6" t="s">
        <v>267</v>
      </c>
      <c r="P363" s="6" t="s">
        <v>972</v>
      </c>
      <c r="Q363" t="str">
        <f t="shared" si="100"/>
        <v>Алма-Ата</v>
      </c>
      <c r="R363" s="84">
        <v>43.289437</v>
      </c>
      <c r="S363" s="84">
        <v>76.994337999999999</v>
      </c>
      <c r="T363" s="6" t="s">
        <v>765</v>
      </c>
      <c r="U363" s="6" t="s">
        <v>766</v>
      </c>
      <c r="V363" s="6" t="s">
        <v>106</v>
      </c>
      <c r="X363" s="6">
        <v>4000</v>
      </c>
      <c r="Y363" s="6">
        <v>1919</v>
      </c>
      <c r="Z363" s="6">
        <v>7</v>
      </c>
      <c r="AF363" s="6" t="s">
        <v>948</v>
      </c>
      <c r="AG363" s="67" t="s">
        <v>987</v>
      </c>
      <c r="AI363" s="6" t="s">
        <v>1108</v>
      </c>
      <c r="AJ363" s="6" t="s">
        <v>1109</v>
      </c>
      <c r="AK363" s="6" t="b">
        <v>1</v>
      </c>
      <c r="AL363" s="6" t="b">
        <v>0</v>
      </c>
      <c r="AO363" s="49" t="s">
        <v>4952</v>
      </c>
      <c r="AP363" s="73"/>
      <c r="AQ363" s="49" t="s">
        <v>4951</v>
      </c>
      <c r="AR363" s="76" t="s">
        <v>5011</v>
      </c>
      <c r="AS363" s="73" t="s">
        <v>5012</v>
      </c>
      <c r="AT363" s="73">
        <f t="shared" si="102"/>
        <v>1</v>
      </c>
      <c r="AU363" s="112" t="s">
        <v>5384</v>
      </c>
      <c r="AV363" s="44" t="s">
        <v>5380</v>
      </c>
      <c r="AW363" t="s">
        <v>5014</v>
      </c>
      <c r="AX363" s="73"/>
      <c r="AY36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3" s="49" t="s">
        <v>4903</v>
      </c>
      <c r="BA363" s="44" t="str">
        <f>Y363&amp;"-"&amp;IF(Z363&lt;10,"0"&amp;Z363,Z363)</f>
        <v>1919-07</v>
      </c>
      <c r="BB363" s="44" t="str">
        <f>Y363&amp;IF(Z363&lt;&gt;0,"-"&amp;Z363,"")&amp;IF(AA363&lt;&gt;0,"-"&amp;AA363,"")&amp;IF(AB363&lt;&gt;0,"/"&amp;AB363,"")&amp;IF(AC363&lt;&gt;0,"-"&amp;AC363,"")&amp;IF(AD363&lt;&gt;0,"-"&amp;AD363,"")</f>
        <v>1919-7</v>
      </c>
      <c r="BC363" s="44"/>
      <c r="BD363" s="44"/>
      <c r="BE363" s="44" t="s">
        <v>4944</v>
      </c>
      <c r="BF363" s="49" t="s">
        <v>4882</v>
      </c>
      <c r="BG363" t="s">
        <v>4893</v>
      </c>
      <c r="BH363" s="40" t="s">
        <v>5050</v>
      </c>
      <c r="BI363" t="s">
        <v>39</v>
      </c>
      <c r="BJ363" t="str">
        <f t="shared" ref="BJ363:BJ364" si="123">P363</f>
        <v>Алма-Ата</v>
      </c>
      <c r="BK363" t="str">
        <f>T363&amp;" N; "&amp;U363&amp;" E"</f>
        <v>43.289437 N; 76.994338 E</v>
      </c>
      <c r="BL363" t="s">
        <v>765</v>
      </c>
      <c r="BM363" s="85" t="s">
        <v>766</v>
      </c>
      <c r="BN363" t="s">
        <v>4895</v>
      </c>
      <c r="BO363">
        <f t="shared" si="118"/>
        <v>4000</v>
      </c>
      <c r="BP363" t="str">
        <f>IF(V363="original",H363,IF(V363="volunteer",C363,"Nekhaeva A.A."))</f>
        <v>Kim L.V.</v>
      </c>
      <c r="BQ363" t="str">
        <f>IF(V363="original",I363,IF(V363="volunteer",YEAR(A363)&amp;"-"&amp;IF(MONTH(A363)&lt;10,"0"&amp;MONTH(A363),MONTH(A363))&amp;"-"&amp;IF(DAY(A363)&lt;10,"0"&amp;DAY(A363),DAY(A363)),"__2025-05-15"))</f>
        <v>2025-04-29</v>
      </c>
      <c r="BR363"/>
      <c r="BS363"/>
      <c r="BT363" s="49" t="s">
        <v>4766</v>
      </c>
      <c r="BU363" t="s">
        <v>3631</v>
      </c>
      <c r="BV363" t="s">
        <v>3632</v>
      </c>
      <c r="BW363" t="s">
        <v>3633</v>
      </c>
      <c r="BX363" t="s">
        <v>3634</v>
      </c>
      <c r="BY363" s="44" t="s">
        <v>3987</v>
      </c>
      <c r="BZ363" t="s">
        <v>3996</v>
      </c>
      <c r="CA363" t="s">
        <v>3997</v>
      </c>
      <c r="CB363" s="44" t="s">
        <v>3997</v>
      </c>
      <c r="CC363" t="s">
        <v>3998</v>
      </c>
      <c r="CD363" t="s">
        <v>3994</v>
      </c>
      <c r="CE363" t="s">
        <v>3995</v>
      </c>
      <c r="CF363" t="s">
        <v>3630</v>
      </c>
      <c r="CG363"/>
      <c r="CH363" t="str">
        <f>H363</f>
        <v>Спасский С.А., Шнитников В.Н.</v>
      </c>
      <c r="CI363">
        <f t="shared" si="97"/>
        <v>1937</v>
      </c>
      <c r="CJ363"/>
    </row>
    <row r="364" spans="1:88" s="6" customFormat="1" x14ac:dyDescent="0.45">
      <c r="A364" s="5">
        <v>45776.665995370371</v>
      </c>
      <c r="B364" s="6">
        <v>412819044</v>
      </c>
      <c r="C364" s="6" t="s">
        <v>4897</v>
      </c>
      <c r="D364" s="6">
        <v>1</v>
      </c>
      <c r="E364" s="4" t="s">
        <v>65</v>
      </c>
      <c r="G364" s="6">
        <v>2590</v>
      </c>
      <c r="H364" s="44" t="s">
        <v>951</v>
      </c>
      <c r="I364" s="6">
        <v>1937</v>
      </c>
      <c r="J364" s="6" t="s">
        <v>952</v>
      </c>
      <c r="K364" s="6" t="s">
        <v>953</v>
      </c>
      <c r="L364" s="6" t="s">
        <v>954</v>
      </c>
      <c r="M364" s="6" t="s">
        <v>267</v>
      </c>
      <c r="P364" s="6" t="s">
        <v>1110</v>
      </c>
      <c r="Q364" t="str">
        <f t="shared" si="100"/>
        <v>Тентек, Лексинксий у.</v>
      </c>
      <c r="R364" s="84">
        <v>46.145125999999998</v>
      </c>
      <c r="S364" s="84">
        <v>80.936469000000002</v>
      </c>
      <c r="T364" s="6" t="s">
        <v>1111</v>
      </c>
      <c r="U364" s="6" t="s">
        <v>1112</v>
      </c>
      <c r="V364" s="6" t="s">
        <v>106</v>
      </c>
      <c r="W364" s="6" t="s">
        <v>1113</v>
      </c>
      <c r="X364" s="6">
        <v>30000</v>
      </c>
      <c r="Y364" s="6">
        <v>1914</v>
      </c>
      <c r="Z364" s="6">
        <v>7</v>
      </c>
      <c r="AA364" s="6">
        <v>8</v>
      </c>
      <c r="AB364" s="6">
        <v>1914</v>
      </c>
      <c r="AC364" s="6">
        <v>7</v>
      </c>
      <c r="AD364" s="6">
        <v>10</v>
      </c>
      <c r="AF364" s="6" t="s">
        <v>948</v>
      </c>
      <c r="AI364" s="6" t="s">
        <v>1108</v>
      </c>
      <c r="AJ364" s="6" t="s">
        <v>1109</v>
      </c>
      <c r="AK364" s="6" t="b">
        <v>1</v>
      </c>
      <c r="AL364" s="6" t="b">
        <v>0</v>
      </c>
      <c r="AO364" s="49" t="s">
        <v>4952</v>
      </c>
      <c r="AP364" s="73"/>
      <c r="AQ364" s="49" t="s">
        <v>4951</v>
      </c>
      <c r="AR364" s="76" t="s">
        <v>5011</v>
      </c>
      <c r="AS364" s="73" t="s">
        <v>5012</v>
      </c>
      <c r="AT364" s="73">
        <f t="shared" si="102"/>
        <v>1</v>
      </c>
      <c r="AU364" s="112" t="s">
        <v>5384</v>
      </c>
      <c r="AV364" s="44" t="s">
        <v>5380</v>
      </c>
      <c r="AW364" t="s">
        <v>5014</v>
      </c>
      <c r="AX364" s="73"/>
      <c r="AY36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4" s="49" t="s">
        <v>4903</v>
      </c>
      <c r="BA364" s="58" t="str">
        <f>Y364&amp;"-"&amp;IF(Z364&lt;10,"0"&amp;Z364,Z364)&amp;"-"&amp;IF(AA364&lt;10,"0"&amp;AA364,AA364)&amp;"/"&amp;IF(AD364&lt;10,"0"&amp;AD364,AD364)</f>
        <v>1914-07-08/10</v>
      </c>
      <c r="BB364" s="44" t="str">
        <f>Y364&amp;IF(Z364&lt;&gt;0,"-"&amp;Z364,"")&amp;IF(AA364&lt;&gt;0,"-"&amp;AA364,"")&amp;IF(AB364&lt;&gt;0,"/"&amp;AB364,"")&amp;IF(AC364&lt;&gt;0,"-"&amp;AC364,"")&amp;IF(AD364&lt;&gt;0,"-"&amp;AD364,"")</f>
        <v>1914-7-8/1914-7-10</v>
      </c>
      <c r="BC364" s="44"/>
      <c r="BD364" s="44"/>
      <c r="BE364" s="44"/>
      <c r="BF364" s="49" t="s">
        <v>4882</v>
      </c>
      <c r="BG364" t="s">
        <v>4893</v>
      </c>
      <c r="BH364" s="40" t="s">
        <v>5050</v>
      </c>
      <c r="BI364" t="s">
        <v>39</v>
      </c>
      <c r="BJ364" t="str">
        <f t="shared" si="123"/>
        <v>Тентек, Лексинксий у.</v>
      </c>
      <c r="BK364" t="str">
        <f>T364&amp;" N; "&amp;U364&amp;" E"</f>
        <v>46.145126 N; 80.936469 E</v>
      </c>
      <c r="BL364" t="s">
        <v>1111</v>
      </c>
      <c r="BM364" s="85" t="s">
        <v>1112</v>
      </c>
      <c r="BN364" t="s">
        <v>4895</v>
      </c>
      <c r="BO364">
        <f t="shared" si="118"/>
        <v>30000</v>
      </c>
      <c r="BP364" t="str">
        <f>IF(V364="original",H364,IF(V364="volunteer",C364,"Nekhaeva A.A."))</f>
        <v>Kim L.V.</v>
      </c>
      <c r="BQ364" t="str">
        <f>IF(V364="original",I364,IF(V364="volunteer",YEAR(A364)&amp;"-"&amp;IF(MONTH(A364)&lt;10,"0"&amp;MONTH(A364),MONTH(A364))&amp;"-"&amp;IF(DAY(A364)&lt;10,"0"&amp;DAY(A364),DAY(A364)),"__2025-05-15"))</f>
        <v>2025-04-29</v>
      </c>
      <c r="BR364"/>
      <c r="BS364"/>
      <c r="BT364" s="49" t="s">
        <v>4766</v>
      </c>
      <c r="BU364" t="s">
        <v>3631</v>
      </c>
      <c r="BV364" t="s">
        <v>3632</v>
      </c>
      <c r="BW364" t="s">
        <v>3633</v>
      </c>
      <c r="BX364" t="s">
        <v>3634</v>
      </c>
      <c r="BY364" s="44" t="s">
        <v>3987</v>
      </c>
      <c r="BZ364" t="s">
        <v>3996</v>
      </c>
      <c r="CA364" t="s">
        <v>3997</v>
      </c>
      <c r="CB364" s="44" t="s">
        <v>3997</v>
      </c>
      <c r="CC364" t="s">
        <v>3998</v>
      </c>
      <c r="CD364" t="s">
        <v>3994</v>
      </c>
      <c r="CE364" t="s">
        <v>3995</v>
      </c>
      <c r="CF364" t="s">
        <v>3630</v>
      </c>
      <c r="CG364"/>
      <c r="CH364" t="str">
        <f>H364</f>
        <v>Спасский С.А., Шнитников В.Н.</v>
      </c>
      <c r="CI364">
        <f t="shared" si="97"/>
        <v>1937</v>
      </c>
      <c r="CJ364"/>
    </row>
    <row r="365" spans="1:88" s="6" customFormat="1" x14ac:dyDescent="0.45">
      <c r="A365" s="5">
        <v>45776.6637037037</v>
      </c>
      <c r="B365" s="6">
        <v>412819044</v>
      </c>
      <c r="C365" s="6" t="s">
        <v>4897</v>
      </c>
      <c r="D365" s="6">
        <v>1</v>
      </c>
      <c r="E365" s="4" t="s">
        <v>65</v>
      </c>
      <c r="G365" s="6">
        <v>2590</v>
      </c>
      <c r="H365" s="44" t="s">
        <v>951</v>
      </c>
      <c r="I365" s="6">
        <v>1937</v>
      </c>
      <c r="J365" s="6" t="s">
        <v>952</v>
      </c>
      <c r="K365" s="6" t="s">
        <v>953</v>
      </c>
      <c r="L365" s="6" t="s">
        <v>954</v>
      </c>
      <c r="M365" s="6" t="s">
        <v>267</v>
      </c>
      <c r="Q365" t="str">
        <f t="shared" si="100"/>
        <v/>
      </c>
      <c r="R365" s="84"/>
      <c r="S365" s="84"/>
      <c r="V365" s="6" t="s">
        <v>119</v>
      </c>
      <c r="Y365" s="6">
        <v>1908</v>
      </c>
      <c r="Z365" s="6">
        <v>6</v>
      </c>
      <c r="AA365" s="6">
        <v>21</v>
      </c>
      <c r="AB365" s="6">
        <v>1908</v>
      </c>
      <c r="AC365" s="6">
        <v>6</v>
      </c>
      <c r="AD365" s="6">
        <v>23</v>
      </c>
      <c r="AF365" s="6" t="s">
        <v>948</v>
      </c>
      <c r="AI365" s="6" t="s">
        <v>1108</v>
      </c>
      <c r="AJ365" s="6" t="s">
        <v>1109</v>
      </c>
      <c r="AK365" s="6" t="b">
        <v>1</v>
      </c>
      <c r="AL365" s="6" t="b">
        <v>0</v>
      </c>
      <c r="AO365" s="49" t="s">
        <v>4952</v>
      </c>
      <c r="AP365" s="73"/>
      <c r="AQ365" s="49" t="s">
        <v>4951</v>
      </c>
      <c r="AR365" s="76" t="s">
        <v>5011</v>
      </c>
      <c r="AS365" s="73" t="s">
        <v>5012</v>
      </c>
      <c r="AT365" s="73">
        <f t="shared" si="102"/>
        <v>1</v>
      </c>
      <c r="AU365" s="112" t="s">
        <v>5384</v>
      </c>
      <c r="AV365" s="44" t="s">
        <v>5380</v>
      </c>
      <c r="AW365" t="s">
        <v>5014</v>
      </c>
      <c r="AX365" s="73"/>
      <c r="AY36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5" s="49" t="s">
        <v>4903</v>
      </c>
      <c r="BA365" s="58" t="str">
        <f>Y365&amp;"-"&amp;IF(Z365&lt;10,"0"&amp;Z365,Z365)&amp;"-"&amp;IF(AA365&lt;10,"0"&amp;AA365,AA365)&amp;"/"&amp;IF(AD365&lt;10,"0"&amp;AD365,AD365)</f>
        <v>1908-06-21/23</v>
      </c>
      <c r="BB365" s="44" t="str">
        <f>Y365&amp;IF(Z365&lt;&gt;0,"-"&amp;Z365,"")&amp;IF(AA365&lt;&gt;0,"-"&amp;AA365,"")&amp;IF(AB365&lt;&gt;0,"/"&amp;AB365,"")&amp;IF(AC365&lt;&gt;0,"-"&amp;AC365,"")&amp;IF(AD365&lt;&gt;0,"-"&amp;AD365,"")</f>
        <v>1908-6-21/1908-6-23</v>
      </c>
      <c r="BC365" s="44"/>
      <c r="BD365" s="44"/>
      <c r="BE365" s="44"/>
      <c r="BF365" s="49" t="s">
        <v>4882</v>
      </c>
      <c r="BG365" t="s">
        <v>4893</v>
      </c>
      <c r="BH365" s="40" t="s">
        <v>5050</v>
      </c>
      <c r="BI365" t="s">
        <v>39</v>
      </c>
      <c r="BJ365"/>
      <c r="BK365"/>
      <c r="BL365"/>
      <c r="BM365" s="85"/>
      <c r="BN365"/>
      <c r="BO365"/>
      <c r="BP365"/>
      <c r="BQ365"/>
      <c r="BR365"/>
      <c r="BS365"/>
      <c r="BT365" s="49" t="s">
        <v>4766</v>
      </c>
      <c r="BU365" t="s">
        <v>3631</v>
      </c>
      <c r="BV365" t="s">
        <v>3632</v>
      </c>
      <c r="BW365" t="s">
        <v>3633</v>
      </c>
      <c r="BX365" t="s">
        <v>3634</v>
      </c>
      <c r="BY365" s="44" t="s">
        <v>3987</v>
      </c>
      <c r="BZ365" t="s">
        <v>3996</v>
      </c>
      <c r="CA365" t="s">
        <v>3997</v>
      </c>
      <c r="CB365" s="44" t="s">
        <v>3997</v>
      </c>
      <c r="CC365" t="s">
        <v>3998</v>
      </c>
      <c r="CD365" t="s">
        <v>3994</v>
      </c>
      <c r="CE365" t="s">
        <v>3995</v>
      </c>
      <c r="CF365" t="s">
        <v>3630</v>
      </c>
      <c r="CG365"/>
      <c r="CH365" t="str">
        <f>H365</f>
        <v>Спасский С.А., Шнитников В.Н.</v>
      </c>
      <c r="CI365">
        <f t="shared" si="97"/>
        <v>1937</v>
      </c>
      <c r="CJ365"/>
    </row>
    <row r="366" spans="1:88" s="6" customFormat="1" x14ac:dyDescent="0.45">
      <c r="A366" s="5">
        <v>45776.663043981483</v>
      </c>
      <c r="B366" s="6">
        <v>412819044</v>
      </c>
      <c r="C366" s="6" t="s">
        <v>4897</v>
      </c>
      <c r="D366" s="6">
        <v>1</v>
      </c>
      <c r="E366" s="4" t="s">
        <v>65</v>
      </c>
      <c r="G366" s="6">
        <v>2590</v>
      </c>
      <c r="H366" s="44" t="s">
        <v>951</v>
      </c>
      <c r="I366" s="6">
        <v>1937</v>
      </c>
      <c r="J366" s="6" t="s">
        <v>952</v>
      </c>
      <c r="K366" s="6" t="s">
        <v>953</v>
      </c>
      <c r="L366" s="6" t="s">
        <v>954</v>
      </c>
      <c r="M366" s="6" t="s">
        <v>267</v>
      </c>
      <c r="Q366" t="str">
        <f t="shared" si="100"/>
        <v/>
      </c>
      <c r="R366" s="84"/>
      <c r="S366" s="84"/>
      <c r="V366" s="6" t="s">
        <v>119</v>
      </c>
      <c r="X366" s="6">
        <v>6000</v>
      </c>
      <c r="Y366" s="6">
        <v>1937</v>
      </c>
      <c r="AF366" s="6" t="s">
        <v>948</v>
      </c>
      <c r="AG366" s="62" t="s">
        <v>1086</v>
      </c>
      <c r="AI366" s="6" t="s">
        <v>1108</v>
      </c>
      <c r="AJ366" s="6" t="s">
        <v>1114</v>
      </c>
      <c r="AK366" s="6" t="b">
        <v>1</v>
      </c>
      <c r="AL366" s="6" t="b">
        <v>0</v>
      </c>
      <c r="AO366" s="49" t="s">
        <v>4952</v>
      </c>
      <c r="AP366" s="73"/>
      <c r="AQ366" s="49" t="s">
        <v>4951</v>
      </c>
      <c r="AR366" s="76" t="s">
        <v>5011</v>
      </c>
      <c r="AS366" s="73" t="s">
        <v>5012</v>
      </c>
      <c r="AT366" s="73">
        <f t="shared" si="102"/>
        <v>1</v>
      </c>
      <c r="AU366" s="112" t="s">
        <v>5384</v>
      </c>
      <c r="AV366" s="44" t="s">
        <v>5380</v>
      </c>
      <c r="AW366" t="s">
        <v>5014</v>
      </c>
      <c r="AX366" s="73"/>
      <c r="AY36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6" s="49" t="s">
        <v>4903</v>
      </c>
      <c r="BA366" s="44">
        <f>Y366</f>
        <v>1937</v>
      </c>
      <c r="BB366" s="44" t="str">
        <f>Y366&amp;IF(Z366&lt;&gt;0,"-"&amp;Z366,"")&amp;IF(AA366&lt;&gt;0,"-"&amp;AA366,"")&amp;IF(AB366&lt;&gt;0,"/"&amp;AB366,"")&amp;IF(AC366&lt;&gt;0,"-"&amp;AC366,"")&amp;IF(AD366&lt;&gt;0,"-"&amp;AD366,"")</f>
        <v>1937</v>
      </c>
      <c r="BC366" s="44"/>
      <c r="BD366" s="44"/>
      <c r="BE366" s="44"/>
      <c r="BF366" s="49" t="s">
        <v>4882</v>
      </c>
      <c r="BG366" t="s">
        <v>4893</v>
      </c>
      <c r="BH366" s="40" t="s">
        <v>5050</v>
      </c>
      <c r="BI366" t="s">
        <v>39</v>
      </c>
      <c r="BJ366"/>
      <c r="BK366"/>
      <c r="BL366"/>
      <c r="BM366" s="85"/>
      <c r="BN366"/>
      <c r="BO366">
        <f t="shared" ref="BO366:BO399" si="124">X366</f>
        <v>6000</v>
      </c>
      <c r="BP366" t="str">
        <f>IF(V366="original",H366,IF(V366="volunteer",C366,"Nekhaeva A.A."))</f>
        <v>Nekhaeva A.A.</v>
      </c>
      <c r="BQ366" t="str">
        <f>IF(V366="original",I366,IF(V366="volunteer",YEAR(A366)&amp;"-"&amp;IF(MONTH(A366)&lt;10,"0"&amp;MONTH(A366),MONTH(A366))&amp;"-"&amp;IF(DAY(A366)&lt;10,"0"&amp;DAY(A366),DAY(A366)),"__2025-05-15"))</f>
        <v>__2025-05-15</v>
      </c>
      <c r="BR366"/>
      <c r="BS366"/>
      <c r="BT366" s="49" t="s">
        <v>4766</v>
      </c>
      <c r="BU366" t="s">
        <v>3631</v>
      </c>
      <c r="BV366" t="s">
        <v>3632</v>
      </c>
      <c r="BW366" t="s">
        <v>3633</v>
      </c>
      <c r="BX366" t="s">
        <v>3634</v>
      </c>
      <c r="BY366" s="44" t="s">
        <v>3987</v>
      </c>
      <c r="BZ366" t="s">
        <v>3996</v>
      </c>
      <c r="CA366" t="s">
        <v>4001</v>
      </c>
      <c r="CB366" s="44" t="s">
        <v>4001</v>
      </c>
      <c r="CC366" t="s">
        <v>4796</v>
      </c>
      <c r="CD366" t="s">
        <v>3999</v>
      </c>
      <c r="CE366" t="s">
        <v>4000</v>
      </c>
      <c r="CF366" t="s">
        <v>3630</v>
      </c>
      <c r="CG366"/>
      <c r="CH366" t="str">
        <f>H366</f>
        <v>Спасский С.А., Шнитников В.Н.</v>
      </c>
      <c r="CI366">
        <f t="shared" si="97"/>
        <v>1937</v>
      </c>
      <c r="CJ366"/>
    </row>
    <row r="367" spans="1:88" s="6" customFormat="1" x14ac:dyDescent="0.45">
      <c r="A367" s="5">
        <v>45776.66028935185</v>
      </c>
      <c r="B367" s="6">
        <v>412819044</v>
      </c>
      <c r="C367" s="6" t="s">
        <v>4897</v>
      </c>
      <c r="D367" s="6">
        <v>1</v>
      </c>
      <c r="E367" s="4" t="s">
        <v>51</v>
      </c>
      <c r="G367" s="6">
        <v>2590</v>
      </c>
      <c r="H367" s="44" t="s">
        <v>951</v>
      </c>
      <c r="I367" s="6">
        <v>1937</v>
      </c>
      <c r="J367" s="6" t="s">
        <v>952</v>
      </c>
      <c r="K367" s="6" t="s">
        <v>953</v>
      </c>
      <c r="L367" s="6" t="s">
        <v>954</v>
      </c>
      <c r="M367" s="6" t="s">
        <v>267</v>
      </c>
      <c r="Q367" t="str">
        <f t="shared" si="100"/>
        <v/>
      </c>
      <c r="R367" s="84"/>
      <c r="S367" s="84"/>
      <c r="V367" s="6" t="s">
        <v>119</v>
      </c>
      <c r="X367" s="6">
        <v>6000</v>
      </c>
      <c r="Y367" s="6">
        <v>1937</v>
      </c>
      <c r="AF367" s="6" t="s">
        <v>948</v>
      </c>
      <c r="AG367" s="62" t="s">
        <v>997</v>
      </c>
      <c r="AH367" s="6" t="s">
        <v>229</v>
      </c>
      <c r="AI367" s="6" t="s">
        <v>686</v>
      </c>
      <c r="AJ367" s="6" t="s">
        <v>692</v>
      </c>
      <c r="AK367" s="6" t="b">
        <v>1</v>
      </c>
      <c r="AL367" s="6" t="b">
        <v>0</v>
      </c>
      <c r="AO367" s="49" t="s">
        <v>4952</v>
      </c>
      <c r="AP367" s="73"/>
      <c r="AQ367" s="49" t="s">
        <v>4951</v>
      </c>
      <c r="AR367" s="76" t="s">
        <v>5011</v>
      </c>
      <c r="AS367" s="73" t="s">
        <v>5012</v>
      </c>
      <c r="AT367" s="73">
        <f t="shared" si="102"/>
        <v>1</v>
      </c>
      <c r="AU367" s="112" t="s">
        <v>5383</v>
      </c>
      <c r="AV367" s="44" t="s">
        <v>5380</v>
      </c>
      <c r="AW367" t="s">
        <v>5014</v>
      </c>
      <c r="AX367" s="73"/>
      <c r="AY36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7" s="49" t="s">
        <v>4903</v>
      </c>
      <c r="BA367" s="44">
        <f>Y367</f>
        <v>1937</v>
      </c>
      <c r="BB367" s="44" t="str">
        <f>Y367&amp;IF(Z367&lt;&gt;0,"-"&amp;Z367,"")&amp;IF(AA367&lt;&gt;0,"-"&amp;AA367,"")&amp;IF(AB367&lt;&gt;0,"/"&amp;AB367,"")&amp;IF(AC367&lt;&gt;0,"-"&amp;AC367,"")&amp;IF(AD367&lt;&gt;0,"-"&amp;AD367,"")</f>
        <v>1937</v>
      </c>
      <c r="BC367" s="44"/>
      <c r="BD367" s="44"/>
      <c r="BE367" s="44"/>
      <c r="BF367" s="49" t="s">
        <v>4882</v>
      </c>
      <c r="BG367" t="s">
        <v>4893</v>
      </c>
      <c r="BH367" s="40" t="s">
        <v>5050</v>
      </c>
      <c r="BI367" t="s">
        <v>39</v>
      </c>
      <c r="BJ367"/>
      <c r="BK367"/>
      <c r="BL367"/>
      <c r="BM367" s="85"/>
      <c r="BN367"/>
      <c r="BO367">
        <f t="shared" si="124"/>
        <v>6000</v>
      </c>
      <c r="BP367" t="str">
        <f>IF(V367="original",H367,IF(V367="volunteer",C367,"Nekhaeva A.A."))</f>
        <v>Nekhaeva A.A.</v>
      </c>
      <c r="BQ367" t="str">
        <f>IF(V367="original",I367,IF(V367="volunteer",YEAR(A367)&amp;"-"&amp;IF(MONTH(A367)&lt;10,"0"&amp;MONTH(A367),MONTH(A367))&amp;"-"&amp;IF(DAY(A367)&lt;10,"0"&amp;DAY(A367),DAY(A367)),"__2025-05-15"))</f>
        <v>__2025-05-15</v>
      </c>
      <c r="BR367"/>
      <c r="BS367"/>
      <c r="BT367" s="49" t="s">
        <v>4766</v>
      </c>
      <c r="BU367" t="s">
        <v>3631</v>
      </c>
      <c r="BV367" t="s">
        <v>3632</v>
      </c>
      <c r="BW367" t="s">
        <v>3633</v>
      </c>
      <c r="BX367" t="s">
        <v>3634</v>
      </c>
      <c r="BY367" s="44" t="s">
        <v>229</v>
      </c>
      <c r="BZ367" t="s">
        <v>686</v>
      </c>
      <c r="CA367" t="s">
        <v>3797</v>
      </c>
      <c r="CB367" s="44" t="s">
        <v>3797</v>
      </c>
      <c r="CC367" t="s">
        <v>3779</v>
      </c>
      <c r="CD367" t="s">
        <v>3797</v>
      </c>
      <c r="CE367" t="s">
        <v>3798</v>
      </c>
      <c r="CF367" t="s">
        <v>3630</v>
      </c>
      <c r="CG367"/>
      <c r="CH367" t="str">
        <f>H367</f>
        <v>Спасский С.А., Шнитников В.Н.</v>
      </c>
      <c r="CI367">
        <f t="shared" si="97"/>
        <v>1937</v>
      </c>
      <c r="CJ367" t="s">
        <v>4690</v>
      </c>
    </row>
    <row r="368" spans="1:88" s="6" customFormat="1" x14ac:dyDescent="0.45">
      <c r="A368" s="5">
        <v>45776.65960648148</v>
      </c>
      <c r="B368" s="6">
        <v>412819044</v>
      </c>
      <c r="C368" s="6" t="s">
        <v>4897</v>
      </c>
      <c r="D368" s="6">
        <v>1</v>
      </c>
      <c r="E368" s="4" t="s">
        <v>65</v>
      </c>
      <c r="G368" s="6">
        <v>2590</v>
      </c>
      <c r="H368" s="44" t="s">
        <v>951</v>
      </c>
      <c r="I368" s="6">
        <v>1937</v>
      </c>
      <c r="J368" s="6" t="s">
        <v>952</v>
      </c>
      <c r="K368" s="6" t="s">
        <v>953</v>
      </c>
      <c r="L368" s="6" t="s">
        <v>954</v>
      </c>
      <c r="M368" s="6" t="s">
        <v>267</v>
      </c>
      <c r="P368" s="6" t="s">
        <v>947</v>
      </c>
      <c r="Q368" t="str">
        <f t="shared" si="100"/>
        <v>Алма-Ата и окрестности</v>
      </c>
      <c r="R368" s="84">
        <v>43.289437</v>
      </c>
      <c r="S368" s="84">
        <v>76.994337999999999</v>
      </c>
      <c r="T368" s="6" t="s">
        <v>765</v>
      </c>
      <c r="U368" s="6" t="s">
        <v>766</v>
      </c>
      <c r="V368" s="6" t="s">
        <v>106</v>
      </c>
      <c r="X368" s="6">
        <v>6000</v>
      </c>
      <c r="Y368" s="6">
        <v>1920</v>
      </c>
      <c r="Z368" s="6">
        <v>6</v>
      </c>
      <c r="AF368" s="6" t="s">
        <v>948</v>
      </c>
      <c r="AH368" s="6" t="s">
        <v>229</v>
      </c>
      <c r="AI368" s="6" t="s">
        <v>686</v>
      </c>
      <c r="AJ368" s="6" t="s">
        <v>707</v>
      </c>
      <c r="AK368" s="6" t="b">
        <v>1</v>
      </c>
      <c r="AL368" s="6" t="b">
        <v>0</v>
      </c>
      <c r="AO368" s="49" t="s">
        <v>4952</v>
      </c>
      <c r="AP368" s="73"/>
      <c r="AQ368" s="49" t="s">
        <v>4951</v>
      </c>
      <c r="AR368" s="76" t="s">
        <v>5011</v>
      </c>
      <c r="AS368" s="73" t="s">
        <v>5012</v>
      </c>
      <c r="AT368" s="73">
        <f t="shared" si="102"/>
        <v>1</v>
      </c>
      <c r="AU368" s="112" t="s">
        <v>5384</v>
      </c>
      <c r="AV368" s="44" t="s">
        <v>5380</v>
      </c>
      <c r="AW368" t="s">
        <v>5014</v>
      </c>
      <c r="AX368" s="73"/>
      <c r="AY36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8" s="49" t="s">
        <v>4903</v>
      </c>
      <c r="BA368" s="44" t="str">
        <f>Y368&amp;"-"&amp;IF(Z368&lt;10,"0"&amp;Z368,Z368)</f>
        <v>1920-06</v>
      </c>
      <c r="BB368" s="44" t="str">
        <f>Y368&amp;IF(Z368&lt;&gt;0,"-"&amp;Z368,"")&amp;IF(AA368&lt;&gt;0,"-"&amp;AA368,"")&amp;IF(AB368&lt;&gt;0,"/"&amp;AB368,"")&amp;IF(AC368&lt;&gt;0,"-"&amp;AC368,"")&amp;IF(AD368&lt;&gt;0,"-"&amp;AD368,"")</f>
        <v>1920-6</v>
      </c>
      <c r="BC368" s="44"/>
      <c r="BD368" s="44"/>
      <c r="BE368" s="44"/>
      <c r="BF368" s="49" t="s">
        <v>4882</v>
      </c>
      <c r="BG368" t="s">
        <v>4893</v>
      </c>
      <c r="BH368" s="40" t="s">
        <v>5050</v>
      </c>
      <c r="BI368" t="s">
        <v>39</v>
      </c>
      <c r="BJ368" t="str">
        <f t="shared" ref="BJ368:BJ384" si="125">P368</f>
        <v>Алма-Ата и окрестности</v>
      </c>
      <c r="BK368" t="str">
        <f>T368&amp;" N; "&amp;U368&amp;" E"</f>
        <v>43.289437 N; 76.994338 E</v>
      </c>
      <c r="BL368" t="s">
        <v>765</v>
      </c>
      <c r="BM368" s="85" t="s">
        <v>766</v>
      </c>
      <c r="BN368" t="s">
        <v>4895</v>
      </c>
      <c r="BO368">
        <f t="shared" si="124"/>
        <v>6000</v>
      </c>
      <c r="BP368" t="str">
        <f>IF(V368="original",H368,IF(V368="volunteer",C368,"Nekhaeva A.A."))</f>
        <v>Kim L.V.</v>
      </c>
      <c r="BQ368" t="str">
        <f>IF(V368="original",I368,IF(V368="volunteer",YEAR(A368)&amp;"-"&amp;IF(MONTH(A368)&lt;10,"0"&amp;MONTH(A368),MONTH(A368))&amp;"-"&amp;IF(DAY(A368)&lt;10,"0"&amp;DAY(A368),DAY(A368)),"__2025-05-15"))</f>
        <v>2025-04-29</v>
      </c>
      <c r="BR368"/>
      <c r="BS368"/>
      <c r="BT368" s="49" t="s">
        <v>4766</v>
      </c>
      <c r="BU368" t="s">
        <v>3631</v>
      </c>
      <c r="BV368" t="s">
        <v>3632</v>
      </c>
      <c r="BW368" t="s">
        <v>3633</v>
      </c>
      <c r="BX368" t="s">
        <v>3634</v>
      </c>
      <c r="BY368" s="44" t="s">
        <v>229</v>
      </c>
      <c r="BZ368" t="s">
        <v>686</v>
      </c>
      <c r="CA368" t="s">
        <v>3804</v>
      </c>
      <c r="CB368" s="44" t="s">
        <v>3804</v>
      </c>
      <c r="CC368" t="s">
        <v>4835</v>
      </c>
      <c r="CD368" t="s">
        <v>3804</v>
      </c>
      <c r="CE368" t="s">
        <v>3805</v>
      </c>
      <c r="CF368" t="s">
        <v>3630</v>
      </c>
      <c r="CG368"/>
      <c r="CH368" t="str">
        <f>H368</f>
        <v>Спасский С.А., Шнитников В.Н.</v>
      </c>
      <c r="CI368">
        <f t="shared" si="97"/>
        <v>1937</v>
      </c>
      <c r="CJ368" t="s">
        <v>4690</v>
      </c>
    </row>
    <row r="369" spans="1:88" s="6" customFormat="1" x14ac:dyDescent="0.45">
      <c r="A369" s="5">
        <v>45776.659328703703</v>
      </c>
      <c r="B369" s="6">
        <v>412819044</v>
      </c>
      <c r="C369" s="6" t="s">
        <v>4897</v>
      </c>
      <c r="D369" s="6">
        <v>1</v>
      </c>
      <c r="E369" s="4" t="s">
        <v>1115</v>
      </c>
      <c r="G369" s="6">
        <v>2590</v>
      </c>
      <c r="H369" s="44" t="s">
        <v>951</v>
      </c>
      <c r="I369" s="6">
        <v>1937</v>
      </c>
      <c r="J369" s="6" t="s">
        <v>952</v>
      </c>
      <c r="K369" s="6" t="s">
        <v>953</v>
      </c>
      <c r="L369" s="6" t="s">
        <v>954</v>
      </c>
      <c r="M369" s="6" t="s">
        <v>267</v>
      </c>
      <c r="P369" s="6" t="s">
        <v>947</v>
      </c>
      <c r="Q369" t="str">
        <f t="shared" si="100"/>
        <v>Алма-Ата и окрестности</v>
      </c>
      <c r="R369" s="84">
        <v>43.289437</v>
      </c>
      <c r="S369" s="84">
        <v>76.994337999999999</v>
      </c>
      <c r="T369" s="6" t="s">
        <v>765</v>
      </c>
      <c r="U369" s="6" t="s">
        <v>766</v>
      </c>
      <c r="V369" s="6" t="s">
        <v>106</v>
      </c>
      <c r="X369" s="6">
        <v>6000</v>
      </c>
      <c r="Y369" s="6">
        <v>1921</v>
      </c>
      <c r="Z369" s="6">
        <v>3</v>
      </c>
      <c r="AF369" s="6" t="s">
        <v>948</v>
      </c>
      <c r="AG369" s="67" t="s">
        <v>1101</v>
      </c>
      <c r="AH369" s="6" t="s">
        <v>229</v>
      </c>
      <c r="AI369" s="6" t="s">
        <v>686</v>
      </c>
      <c r="AJ369" s="6" t="s">
        <v>707</v>
      </c>
      <c r="AK369" s="6" t="b">
        <v>1</v>
      </c>
      <c r="AL369" s="6" t="b">
        <v>0</v>
      </c>
      <c r="AO369" s="49" t="s">
        <v>4952</v>
      </c>
      <c r="AP369" s="73"/>
      <c r="AQ369" s="49" t="s">
        <v>4951</v>
      </c>
      <c r="AR369" s="76" t="s">
        <v>5011</v>
      </c>
      <c r="AS369" s="73" t="s">
        <v>5012</v>
      </c>
      <c r="AT369" s="73">
        <f t="shared" si="102"/>
        <v>1</v>
      </c>
      <c r="AU369" s="44"/>
      <c r="AV369" s="44" t="s">
        <v>5381</v>
      </c>
      <c r="AW369" t="s">
        <v>5014</v>
      </c>
      <c r="AX369" s="73"/>
      <c r="AY36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69" s="49" t="s">
        <v>4903</v>
      </c>
      <c r="BA369" s="44" t="str">
        <f>Y369&amp;"-"&amp;IF(Z369&lt;10,"0"&amp;Z369,Z369)</f>
        <v>1921-03</v>
      </c>
      <c r="BB369" s="44" t="str">
        <f>Y369&amp;IF(Z369&lt;&gt;0,"-"&amp;Z369,"")&amp;IF(AA369&lt;&gt;0,"-"&amp;AA369,"")&amp;IF(AB369&lt;&gt;0,"/"&amp;AB369,"")&amp;IF(AC369&lt;&gt;0,"-"&amp;AC369,"")&amp;IF(AD369&lt;&gt;0,"-"&amp;AD369,"")</f>
        <v>1921-3</v>
      </c>
      <c r="BC369" s="44"/>
      <c r="BD369" s="44"/>
      <c r="BE369" s="44" t="s">
        <v>4946</v>
      </c>
      <c r="BF369" s="49" t="s">
        <v>4882</v>
      </c>
      <c r="BG369" t="s">
        <v>4893</v>
      </c>
      <c r="BH369" s="40" t="s">
        <v>5050</v>
      </c>
      <c r="BI369" t="s">
        <v>39</v>
      </c>
      <c r="BJ369" t="str">
        <f t="shared" si="125"/>
        <v>Алма-Ата и окрестности</v>
      </c>
      <c r="BK369" t="str">
        <f>T369&amp;" N; "&amp;U369&amp;" E"</f>
        <v>43.289437 N; 76.994338 E</v>
      </c>
      <c r="BL369" t="s">
        <v>765</v>
      </c>
      <c r="BM369" s="85" t="s">
        <v>766</v>
      </c>
      <c r="BN369" t="s">
        <v>4895</v>
      </c>
      <c r="BO369">
        <f t="shared" si="124"/>
        <v>6000</v>
      </c>
      <c r="BP369" t="str">
        <f>IF(V369="original",H369,IF(V369="volunteer",C369,"Nekhaeva A.A."))</f>
        <v>Kim L.V.</v>
      </c>
      <c r="BQ369" t="str">
        <f>IF(V369="original",I369,IF(V369="volunteer",YEAR(A369)&amp;"-"&amp;IF(MONTH(A369)&lt;10,"0"&amp;MONTH(A369),MONTH(A369))&amp;"-"&amp;IF(DAY(A369)&lt;10,"0"&amp;DAY(A369),DAY(A369)),"__2025-05-15"))</f>
        <v>2025-04-29</v>
      </c>
      <c r="BR369"/>
      <c r="BS369"/>
      <c r="BT369" s="49" t="s">
        <v>4766</v>
      </c>
      <c r="BU369" t="s">
        <v>3631</v>
      </c>
      <c r="BV369" t="s">
        <v>3632</v>
      </c>
      <c r="BW369" t="s">
        <v>3633</v>
      </c>
      <c r="BX369" t="s">
        <v>3634</v>
      </c>
      <c r="BY369" s="44" t="s">
        <v>229</v>
      </c>
      <c r="BZ369" t="s">
        <v>686</v>
      </c>
      <c r="CA369" t="s">
        <v>3804</v>
      </c>
      <c r="CB369" s="44" t="s">
        <v>3804</v>
      </c>
      <c r="CC369" t="s">
        <v>4835</v>
      </c>
      <c r="CD369" t="s">
        <v>3804</v>
      </c>
      <c r="CE369" t="s">
        <v>3805</v>
      </c>
      <c r="CF369" t="s">
        <v>3630</v>
      </c>
      <c r="CG369"/>
      <c r="CH369" t="str">
        <f>H369</f>
        <v>Спасский С.А., Шнитников В.Н.</v>
      </c>
      <c r="CI369">
        <f t="shared" si="97"/>
        <v>1937</v>
      </c>
      <c r="CJ369" t="s">
        <v>4690</v>
      </c>
    </row>
    <row r="370" spans="1:88" s="6" customFormat="1" x14ac:dyDescent="0.45">
      <c r="A370" s="5">
        <v>45776.658206018517</v>
      </c>
      <c r="B370" s="6">
        <v>412819044</v>
      </c>
      <c r="C370" s="6" t="s">
        <v>4897</v>
      </c>
      <c r="D370" s="6">
        <v>1</v>
      </c>
      <c r="E370" s="4" t="s">
        <v>51</v>
      </c>
      <c r="G370" s="6">
        <v>2590</v>
      </c>
      <c r="H370" s="44" t="s">
        <v>951</v>
      </c>
      <c r="I370" s="6">
        <v>1937</v>
      </c>
      <c r="J370" s="6" t="s">
        <v>952</v>
      </c>
      <c r="K370" s="6" t="s">
        <v>953</v>
      </c>
      <c r="L370" s="6" t="s">
        <v>954</v>
      </c>
      <c r="M370" s="6" t="s">
        <v>267</v>
      </c>
      <c r="P370" s="6" t="s">
        <v>947</v>
      </c>
      <c r="Q370" t="str">
        <f t="shared" si="100"/>
        <v>Алма-Ата и окрестности</v>
      </c>
      <c r="R370" s="84">
        <v>43.289437</v>
      </c>
      <c r="S370" s="84">
        <v>76.994337999999999</v>
      </c>
      <c r="T370" s="6" t="s">
        <v>765</v>
      </c>
      <c r="U370" s="6" t="s">
        <v>766</v>
      </c>
      <c r="V370" s="6" t="s">
        <v>106</v>
      </c>
      <c r="X370" s="6">
        <v>6000</v>
      </c>
      <c r="Y370" s="6">
        <v>1937</v>
      </c>
      <c r="Z370" s="6">
        <v>7</v>
      </c>
      <c r="AF370" s="6" t="s">
        <v>948</v>
      </c>
      <c r="AG370" s="67" t="s">
        <v>949</v>
      </c>
      <c r="AH370" s="6" t="s">
        <v>229</v>
      </c>
      <c r="AI370" s="6" t="s">
        <v>686</v>
      </c>
      <c r="AJ370" s="6" t="s">
        <v>704</v>
      </c>
      <c r="AK370" s="6" t="b">
        <v>1</v>
      </c>
      <c r="AL370" s="6" t="b">
        <v>0</v>
      </c>
      <c r="AO370" s="49" t="s">
        <v>4952</v>
      </c>
      <c r="AP370" s="73"/>
      <c r="AQ370" s="49" t="s">
        <v>4951</v>
      </c>
      <c r="AR370" s="76" t="s">
        <v>5011</v>
      </c>
      <c r="AS370" s="73" t="s">
        <v>5012</v>
      </c>
      <c r="AT370" s="73">
        <f t="shared" si="102"/>
        <v>1</v>
      </c>
      <c r="AU370" s="112" t="s">
        <v>5383</v>
      </c>
      <c r="AV370" s="44" t="s">
        <v>5380</v>
      </c>
      <c r="AW370" t="s">
        <v>5014</v>
      </c>
      <c r="AX370" s="73"/>
      <c r="AY37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0" s="49" t="s">
        <v>4903</v>
      </c>
      <c r="BA370" s="44" t="str">
        <f>Y370&amp;"-"&amp;IF(Z370&lt;10,"0"&amp;Z370,Z370)</f>
        <v>1937-07</v>
      </c>
      <c r="BB370" s="44" t="str">
        <f>Y370&amp;IF(Z370&lt;&gt;0,"-"&amp;Z370,"")&amp;IF(AA370&lt;&gt;0,"-"&amp;AA370,"")&amp;IF(AB370&lt;&gt;0,"/"&amp;AB370,"")&amp;IF(AC370&lt;&gt;0,"-"&amp;AC370,"")&amp;IF(AD370&lt;&gt;0,"-"&amp;AD370,"")</f>
        <v>1937-7</v>
      </c>
      <c r="BC370" s="44"/>
      <c r="BD370" s="44"/>
      <c r="BE370" s="44" t="s">
        <v>4943</v>
      </c>
      <c r="BF370" s="49" t="s">
        <v>4882</v>
      </c>
      <c r="BG370" t="s">
        <v>4893</v>
      </c>
      <c r="BH370" s="40" t="s">
        <v>5050</v>
      </c>
      <c r="BI370" t="s">
        <v>39</v>
      </c>
      <c r="BJ370" t="str">
        <f t="shared" si="125"/>
        <v>Алма-Ата и окрестности</v>
      </c>
      <c r="BK370" t="str">
        <f>T370&amp;" N; "&amp;U370&amp;" E"</f>
        <v>43.289437 N; 76.994338 E</v>
      </c>
      <c r="BL370" t="s">
        <v>765</v>
      </c>
      <c r="BM370" s="85" t="s">
        <v>766</v>
      </c>
      <c r="BN370" t="s">
        <v>4895</v>
      </c>
      <c r="BO370">
        <f t="shared" si="124"/>
        <v>6000</v>
      </c>
      <c r="BP370" t="str">
        <f>IF(V370="original",H370,IF(V370="volunteer",C370,"Nekhaeva A.A."))</f>
        <v>Kim L.V.</v>
      </c>
      <c r="BQ370" t="str">
        <f>IF(V370="original",I370,IF(V370="volunteer",YEAR(A370)&amp;"-"&amp;IF(MONTH(A370)&lt;10,"0"&amp;MONTH(A370),MONTH(A370))&amp;"-"&amp;IF(DAY(A370)&lt;10,"0"&amp;DAY(A370),DAY(A370)),"__2025-05-15"))</f>
        <v>2025-04-29</v>
      </c>
      <c r="BR370"/>
      <c r="BS370"/>
      <c r="BT370" s="49" t="s">
        <v>4766</v>
      </c>
      <c r="BU370" t="s">
        <v>3631</v>
      </c>
      <c r="BV370" t="s">
        <v>3632</v>
      </c>
      <c r="BW370" t="s">
        <v>3633</v>
      </c>
      <c r="BX370" t="s">
        <v>3634</v>
      </c>
      <c r="BY370" s="44" t="s">
        <v>229</v>
      </c>
      <c r="BZ370" t="s">
        <v>686</v>
      </c>
      <c r="CA370" t="s">
        <v>3802</v>
      </c>
      <c r="CB370" s="44" t="s">
        <v>3802</v>
      </c>
      <c r="CC370" t="s">
        <v>4823</v>
      </c>
      <c r="CD370" t="s">
        <v>3802</v>
      </c>
      <c r="CE370" t="s">
        <v>3803</v>
      </c>
      <c r="CF370" t="s">
        <v>3630</v>
      </c>
      <c r="CG370"/>
      <c r="CH370" t="str">
        <f>H370</f>
        <v>Спасский С.А., Шнитников В.Н.</v>
      </c>
      <c r="CI370">
        <f t="shared" si="97"/>
        <v>1937</v>
      </c>
      <c r="CJ370" t="s">
        <v>4690</v>
      </c>
    </row>
    <row r="371" spans="1:88" s="6" customFormat="1" x14ac:dyDescent="0.45">
      <c r="A371" s="5">
        <v>45776.657731481479</v>
      </c>
      <c r="B371" s="6">
        <v>412819044</v>
      </c>
      <c r="C371" s="6" t="s">
        <v>4897</v>
      </c>
      <c r="D371" s="6">
        <v>1</v>
      </c>
      <c r="E371" s="4" t="s">
        <v>65</v>
      </c>
      <c r="G371" s="6">
        <v>2590</v>
      </c>
      <c r="H371" s="44" t="s">
        <v>951</v>
      </c>
      <c r="I371" s="6">
        <v>1937</v>
      </c>
      <c r="J371" s="6" t="s">
        <v>952</v>
      </c>
      <c r="K371" s="6" t="s">
        <v>953</v>
      </c>
      <c r="L371" s="6" t="s">
        <v>954</v>
      </c>
      <c r="M371" s="6" t="s">
        <v>267</v>
      </c>
      <c r="P371" s="6" t="s">
        <v>947</v>
      </c>
      <c r="Q371" t="str">
        <f t="shared" si="100"/>
        <v>Алма-Ата и окрестности</v>
      </c>
      <c r="R371" s="84">
        <v>43.289437</v>
      </c>
      <c r="S371" s="84">
        <v>76.994337999999999</v>
      </c>
      <c r="T371" s="6" t="s">
        <v>765</v>
      </c>
      <c r="U371" s="6" t="s">
        <v>766</v>
      </c>
      <c r="V371" s="6" t="s">
        <v>106</v>
      </c>
      <c r="X371" s="6">
        <v>6000</v>
      </c>
      <c r="Y371" s="6">
        <v>1920</v>
      </c>
      <c r="Z371" s="6">
        <v>7</v>
      </c>
      <c r="AF371" s="6" t="s">
        <v>948</v>
      </c>
      <c r="AG371" s="67" t="s">
        <v>990</v>
      </c>
      <c r="AH371" s="6" t="s">
        <v>229</v>
      </c>
      <c r="AI371" s="6" t="s">
        <v>686</v>
      </c>
      <c r="AJ371" s="6" t="s">
        <v>704</v>
      </c>
      <c r="AK371" s="6" t="b">
        <v>1</v>
      </c>
      <c r="AL371" s="6" t="b">
        <v>0</v>
      </c>
      <c r="AO371" s="49" t="s">
        <v>4952</v>
      </c>
      <c r="AP371" s="73"/>
      <c r="AQ371" s="49" t="s">
        <v>4951</v>
      </c>
      <c r="AR371" s="76" t="s">
        <v>5011</v>
      </c>
      <c r="AS371" s="73" t="s">
        <v>5012</v>
      </c>
      <c r="AT371" s="73">
        <f t="shared" si="102"/>
        <v>1</v>
      </c>
      <c r="AU371" s="112" t="s">
        <v>5384</v>
      </c>
      <c r="AV371" s="44" t="s">
        <v>5380</v>
      </c>
      <c r="AW371" t="s">
        <v>5014</v>
      </c>
      <c r="AX371" s="73"/>
      <c r="AY37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1" s="49" t="s">
        <v>4903</v>
      </c>
      <c r="BA371" s="44" t="str">
        <f>Y371&amp;"-"&amp;IF(Z371&lt;10,"0"&amp;Z371,Z371)</f>
        <v>1920-07</v>
      </c>
      <c r="BB371" s="44" t="str">
        <f>Y371&amp;IF(Z371&lt;&gt;0,"-"&amp;Z371,"")&amp;IF(AA371&lt;&gt;0,"-"&amp;AA371,"")&amp;IF(AB371&lt;&gt;0,"/"&amp;AB371,"")&amp;IF(AC371&lt;&gt;0,"-"&amp;AC371,"")&amp;IF(AD371&lt;&gt;0,"-"&amp;AD371,"")</f>
        <v>1920-7</v>
      </c>
      <c r="BC371" s="44"/>
      <c r="BD371" s="44"/>
      <c r="BE371" s="44" t="s">
        <v>4948</v>
      </c>
      <c r="BF371" s="49" t="s">
        <v>4882</v>
      </c>
      <c r="BG371" t="s">
        <v>4893</v>
      </c>
      <c r="BH371" s="40" t="s">
        <v>5050</v>
      </c>
      <c r="BI371" t="s">
        <v>39</v>
      </c>
      <c r="BJ371" t="str">
        <f t="shared" si="125"/>
        <v>Алма-Ата и окрестности</v>
      </c>
      <c r="BK371" t="str">
        <f>T371&amp;" N; "&amp;U371&amp;" E"</f>
        <v>43.289437 N; 76.994338 E</v>
      </c>
      <c r="BL371" t="s">
        <v>765</v>
      </c>
      <c r="BM371" s="85" t="s">
        <v>766</v>
      </c>
      <c r="BN371" t="s">
        <v>4895</v>
      </c>
      <c r="BO371">
        <f t="shared" si="124"/>
        <v>6000</v>
      </c>
      <c r="BP371" t="str">
        <f>IF(V371="original",H371,IF(V371="volunteer",C371,"Nekhaeva A.A."))</f>
        <v>Kim L.V.</v>
      </c>
      <c r="BQ371" t="str">
        <f>IF(V371="original",I371,IF(V371="volunteer",YEAR(A371)&amp;"-"&amp;IF(MONTH(A371)&lt;10,"0"&amp;MONTH(A371),MONTH(A371))&amp;"-"&amp;IF(DAY(A371)&lt;10,"0"&amp;DAY(A371),DAY(A371)),"__2025-05-15"))</f>
        <v>2025-04-29</v>
      </c>
      <c r="BR371"/>
      <c r="BS371"/>
      <c r="BT371" s="49" t="s">
        <v>4766</v>
      </c>
      <c r="BU371" t="s">
        <v>3631</v>
      </c>
      <c r="BV371" t="s">
        <v>3632</v>
      </c>
      <c r="BW371" t="s">
        <v>3633</v>
      </c>
      <c r="BX371" t="s">
        <v>3634</v>
      </c>
      <c r="BY371" s="44" t="s">
        <v>229</v>
      </c>
      <c r="BZ371" t="s">
        <v>686</v>
      </c>
      <c r="CA371" t="s">
        <v>3802</v>
      </c>
      <c r="CB371" s="44" t="s">
        <v>3802</v>
      </c>
      <c r="CC371" t="s">
        <v>4823</v>
      </c>
      <c r="CD371" t="s">
        <v>3802</v>
      </c>
      <c r="CE371" t="s">
        <v>3803</v>
      </c>
      <c r="CF371" t="s">
        <v>3630</v>
      </c>
      <c r="CG371"/>
      <c r="CH371" t="str">
        <f>H371</f>
        <v>Спасский С.А., Шнитников В.Н.</v>
      </c>
      <c r="CI371">
        <f t="shared" si="97"/>
        <v>1937</v>
      </c>
      <c r="CJ371" t="s">
        <v>4690</v>
      </c>
    </row>
    <row r="372" spans="1:88" s="6" customFormat="1" x14ac:dyDescent="0.45">
      <c r="A372" s="5">
        <v>45776.657314814824</v>
      </c>
      <c r="B372" s="6">
        <v>412819044</v>
      </c>
      <c r="C372" s="6" t="s">
        <v>4897</v>
      </c>
      <c r="D372" s="6">
        <v>2</v>
      </c>
      <c r="E372" s="4" t="s">
        <v>247</v>
      </c>
      <c r="G372" s="6">
        <v>2590</v>
      </c>
      <c r="H372" s="44" t="s">
        <v>951</v>
      </c>
      <c r="I372" s="6">
        <v>1937</v>
      </c>
      <c r="J372" s="6" t="s">
        <v>952</v>
      </c>
      <c r="K372" s="6" t="s">
        <v>953</v>
      </c>
      <c r="L372" s="6" t="s">
        <v>954</v>
      </c>
      <c r="M372" s="6" t="s">
        <v>267</v>
      </c>
      <c r="P372" s="6" t="s">
        <v>947</v>
      </c>
      <c r="Q372" t="str">
        <f t="shared" si="100"/>
        <v>Алма-Ата и окрестности</v>
      </c>
      <c r="R372" s="84">
        <v>43.289437</v>
      </c>
      <c r="S372" s="84">
        <v>76.994337999999999</v>
      </c>
      <c r="T372" s="6" t="s">
        <v>765</v>
      </c>
      <c r="U372" s="6" t="s">
        <v>766</v>
      </c>
      <c r="V372" s="6" t="s">
        <v>106</v>
      </c>
      <c r="X372" s="6">
        <v>6000</v>
      </c>
      <c r="Y372" s="6">
        <v>1920</v>
      </c>
      <c r="Z372" s="6">
        <v>6</v>
      </c>
      <c r="AF372" s="6" t="s">
        <v>948</v>
      </c>
      <c r="AH372" s="6" t="s">
        <v>229</v>
      </c>
      <c r="AI372" s="6" t="s">
        <v>686</v>
      </c>
      <c r="AJ372" s="6" t="s">
        <v>704</v>
      </c>
      <c r="AK372" s="6" t="b">
        <v>1</v>
      </c>
      <c r="AL372" s="6" t="b">
        <v>0</v>
      </c>
      <c r="AO372" s="49" t="s">
        <v>4952</v>
      </c>
      <c r="AP372" s="73"/>
      <c r="AQ372" s="49" t="s">
        <v>4951</v>
      </c>
      <c r="AR372" s="76" t="s">
        <v>5011</v>
      </c>
      <c r="AS372" s="73" t="s">
        <v>5012</v>
      </c>
      <c r="AT372" s="73">
        <f t="shared" si="102"/>
        <v>2</v>
      </c>
      <c r="AU372" s="112" t="s">
        <v>5384</v>
      </c>
      <c r="AV372" s="44" t="s">
        <v>5380</v>
      </c>
      <c r="AW372" t="s">
        <v>5014</v>
      </c>
      <c r="AX372" s="73"/>
      <c r="AY37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2" s="49" t="s">
        <v>4903</v>
      </c>
      <c r="BA372" s="44" t="str">
        <f>Y372&amp;"-"&amp;IF(Z372&lt;10,"0"&amp;Z372,Z372)</f>
        <v>1920-06</v>
      </c>
      <c r="BB372" s="44" t="str">
        <f>Y372&amp;IF(Z372&lt;&gt;0,"-"&amp;Z372,"")&amp;IF(AA372&lt;&gt;0,"-"&amp;AA372,"")&amp;IF(AB372&lt;&gt;0,"/"&amp;AB372,"")&amp;IF(AC372&lt;&gt;0,"-"&amp;AC372,"")&amp;IF(AD372&lt;&gt;0,"-"&amp;AD372,"")</f>
        <v>1920-6</v>
      </c>
      <c r="BC372" s="44"/>
      <c r="BD372" s="44"/>
      <c r="BE372" s="44"/>
      <c r="BF372" s="49" t="s">
        <v>4882</v>
      </c>
      <c r="BG372" t="s">
        <v>4893</v>
      </c>
      <c r="BH372" s="40" t="s">
        <v>5050</v>
      </c>
      <c r="BI372" t="s">
        <v>39</v>
      </c>
      <c r="BJ372" t="str">
        <f t="shared" si="125"/>
        <v>Алма-Ата и окрестности</v>
      </c>
      <c r="BK372" t="str">
        <f>T372&amp;" N; "&amp;U372&amp;" E"</f>
        <v>43.289437 N; 76.994338 E</v>
      </c>
      <c r="BL372" t="s">
        <v>765</v>
      </c>
      <c r="BM372" s="85" t="s">
        <v>766</v>
      </c>
      <c r="BN372" t="s">
        <v>4895</v>
      </c>
      <c r="BO372">
        <f t="shared" si="124"/>
        <v>6000</v>
      </c>
      <c r="BP372" t="str">
        <f>IF(V372="original",H372,IF(V372="volunteer",C372,"Nekhaeva A.A."))</f>
        <v>Kim L.V.</v>
      </c>
      <c r="BQ372" t="str">
        <f>IF(V372="original",I372,IF(V372="volunteer",YEAR(A372)&amp;"-"&amp;IF(MONTH(A372)&lt;10,"0"&amp;MONTH(A372),MONTH(A372))&amp;"-"&amp;IF(DAY(A372)&lt;10,"0"&amp;DAY(A372),DAY(A372)),"__2025-05-15"))</f>
        <v>2025-04-29</v>
      </c>
      <c r="BR372"/>
      <c r="BS372"/>
      <c r="BT372" s="49" t="s">
        <v>4766</v>
      </c>
      <c r="BU372" t="s">
        <v>3631</v>
      </c>
      <c r="BV372" t="s">
        <v>3632</v>
      </c>
      <c r="BW372" t="s">
        <v>3633</v>
      </c>
      <c r="BX372" t="s">
        <v>3634</v>
      </c>
      <c r="BY372" s="44" t="s">
        <v>229</v>
      </c>
      <c r="BZ372" t="s">
        <v>686</v>
      </c>
      <c r="CA372" t="s">
        <v>3802</v>
      </c>
      <c r="CB372" s="44" t="s">
        <v>3802</v>
      </c>
      <c r="CC372" t="s">
        <v>4823</v>
      </c>
      <c r="CD372" t="s">
        <v>3802</v>
      </c>
      <c r="CE372" t="s">
        <v>3803</v>
      </c>
      <c r="CF372" t="s">
        <v>3630</v>
      </c>
      <c r="CG372"/>
      <c r="CH372" t="str">
        <f>H372</f>
        <v>Спасский С.А., Шнитников В.Н.</v>
      </c>
      <c r="CI372">
        <f t="shared" si="97"/>
        <v>1937</v>
      </c>
      <c r="CJ372" t="s">
        <v>4690</v>
      </c>
    </row>
    <row r="373" spans="1:88" s="6" customFormat="1" x14ac:dyDescent="0.45">
      <c r="A373" s="5">
        <v>45776.657037037032</v>
      </c>
      <c r="B373" s="6">
        <v>412819044</v>
      </c>
      <c r="C373" s="6" t="s">
        <v>4897</v>
      </c>
      <c r="D373" s="6">
        <v>1</v>
      </c>
      <c r="E373" s="4" t="s">
        <v>995</v>
      </c>
      <c r="G373" s="6">
        <v>2590</v>
      </c>
      <c r="H373" s="44" t="s">
        <v>951</v>
      </c>
      <c r="I373" s="6">
        <v>1937</v>
      </c>
      <c r="J373" s="6" t="s">
        <v>952</v>
      </c>
      <c r="K373" s="6" t="s">
        <v>953</v>
      </c>
      <c r="L373" s="6" t="s">
        <v>954</v>
      </c>
      <c r="M373" s="6" t="s">
        <v>267</v>
      </c>
      <c r="P373" s="6" t="s">
        <v>947</v>
      </c>
      <c r="Q373" t="str">
        <f t="shared" si="100"/>
        <v>Алма-Ата и окрестности</v>
      </c>
      <c r="R373" s="84">
        <v>43.289437</v>
      </c>
      <c r="S373" s="84">
        <v>76.994337999999999</v>
      </c>
      <c r="T373" s="6" t="s">
        <v>765</v>
      </c>
      <c r="U373" s="6" t="s">
        <v>766</v>
      </c>
      <c r="V373" s="6" t="s">
        <v>106</v>
      </c>
      <c r="X373" s="6">
        <v>6000</v>
      </c>
      <c r="Y373" s="6">
        <v>1937</v>
      </c>
      <c r="Z373" s="6">
        <v>6</v>
      </c>
      <c r="AA373" s="6">
        <v>4</v>
      </c>
      <c r="AF373" s="6" t="s">
        <v>948</v>
      </c>
      <c r="AG373" s="67" t="s">
        <v>949</v>
      </c>
      <c r="AH373" s="6" t="s">
        <v>229</v>
      </c>
      <c r="AI373" s="6" t="s">
        <v>686</v>
      </c>
      <c r="AJ373" s="6" t="s">
        <v>704</v>
      </c>
      <c r="AK373" s="6" t="b">
        <v>1</v>
      </c>
      <c r="AL373" s="6" t="b">
        <v>0</v>
      </c>
      <c r="AO373" s="49" t="s">
        <v>4952</v>
      </c>
      <c r="AP373" s="73"/>
      <c r="AQ373" s="49" t="s">
        <v>4951</v>
      </c>
      <c r="AR373" s="76" t="s">
        <v>5011</v>
      </c>
      <c r="AS373" s="73" t="s">
        <v>5012</v>
      </c>
      <c r="AT373" s="73">
        <f t="shared" si="102"/>
        <v>1</v>
      </c>
      <c r="AU373" s="112" t="s">
        <v>5384</v>
      </c>
      <c r="AV373" s="44" t="s">
        <v>5382</v>
      </c>
      <c r="AW373" t="s">
        <v>5014</v>
      </c>
      <c r="AX373" s="73"/>
      <c r="AY37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3" s="49" t="s">
        <v>4903</v>
      </c>
      <c r="BA373" s="58" t="str">
        <f>Y373&amp;"-"&amp;IF(Z373&lt;10,"0"&amp;Z373,Z373)&amp;"-"&amp;IF(AA373&lt;10,"0"&amp;AA373,AA373)</f>
        <v>1937-06-04</v>
      </c>
      <c r="BB373" s="44" t="str">
        <f>Y373&amp;IF(Z373&lt;&gt;0,"-"&amp;Z373,"")&amp;IF(AA373&lt;&gt;0,"-"&amp;AA373,"")&amp;IF(AB373&lt;&gt;0,"/"&amp;AB373,"")&amp;IF(AC373&lt;&gt;0,"-"&amp;AC373,"")&amp;IF(AD373&lt;&gt;0,"-"&amp;AD373,"")</f>
        <v>1937-6-4</v>
      </c>
      <c r="BC373" s="44"/>
      <c r="BD373" s="44"/>
      <c r="BE373" s="44" t="s">
        <v>4943</v>
      </c>
      <c r="BF373" s="49" t="s">
        <v>4882</v>
      </c>
      <c r="BG373" t="s">
        <v>4893</v>
      </c>
      <c r="BH373" s="40" t="s">
        <v>5050</v>
      </c>
      <c r="BI373" t="s">
        <v>39</v>
      </c>
      <c r="BJ373" t="str">
        <f t="shared" si="125"/>
        <v>Алма-Ата и окрестности</v>
      </c>
      <c r="BK373" t="str">
        <f>T373&amp;" N; "&amp;U373&amp;" E"</f>
        <v>43.289437 N; 76.994338 E</v>
      </c>
      <c r="BL373" t="s">
        <v>765</v>
      </c>
      <c r="BM373" s="85" t="s">
        <v>766</v>
      </c>
      <c r="BN373" t="s">
        <v>4895</v>
      </c>
      <c r="BO373">
        <f t="shared" si="124"/>
        <v>6000</v>
      </c>
      <c r="BP373" t="str">
        <f>IF(V373="original",H373,IF(V373="volunteer",C373,"Nekhaeva A.A."))</f>
        <v>Kim L.V.</v>
      </c>
      <c r="BQ373" t="str">
        <f>IF(V373="original",I373,IF(V373="volunteer",YEAR(A373)&amp;"-"&amp;IF(MONTH(A373)&lt;10,"0"&amp;MONTH(A373),MONTH(A373))&amp;"-"&amp;IF(DAY(A373)&lt;10,"0"&amp;DAY(A373),DAY(A373)),"__2025-05-15"))</f>
        <v>2025-04-29</v>
      </c>
      <c r="BR373"/>
      <c r="BS373"/>
      <c r="BT373" s="49" t="s">
        <v>4766</v>
      </c>
      <c r="BU373" t="s">
        <v>3631</v>
      </c>
      <c r="BV373" t="s">
        <v>3632</v>
      </c>
      <c r="BW373" t="s">
        <v>3633</v>
      </c>
      <c r="BX373" t="s">
        <v>3634</v>
      </c>
      <c r="BY373" s="44" t="s">
        <v>229</v>
      </c>
      <c r="BZ373" t="s">
        <v>686</v>
      </c>
      <c r="CA373" t="s">
        <v>3802</v>
      </c>
      <c r="CB373" s="44" t="s">
        <v>3802</v>
      </c>
      <c r="CC373" t="s">
        <v>4823</v>
      </c>
      <c r="CD373" t="s">
        <v>3802</v>
      </c>
      <c r="CE373" t="s">
        <v>3803</v>
      </c>
      <c r="CF373" t="s">
        <v>3630</v>
      </c>
      <c r="CG373"/>
      <c r="CH373" t="str">
        <f>H373</f>
        <v>Спасский С.А., Шнитников В.Н.</v>
      </c>
      <c r="CI373">
        <f t="shared" si="97"/>
        <v>1937</v>
      </c>
      <c r="CJ373" t="s">
        <v>4690</v>
      </c>
    </row>
    <row r="374" spans="1:88" s="6" customFormat="1" x14ac:dyDescent="0.45">
      <c r="A374" s="5">
        <v>45776.656678240739</v>
      </c>
      <c r="B374" s="6">
        <v>412819044</v>
      </c>
      <c r="C374" s="6" t="s">
        <v>4897</v>
      </c>
      <c r="D374" s="6">
        <v>1</v>
      </c>
      <c r="E374" s="4" t="s">
        <v>995</v>
      </c>
      <c r="G374" s="6">
        <v>2590</v>
      </c>
      <c r="H374" s="44" t="s">
        <v>951</v>
      </c>
      <c r="I374" s="6">
        <v>1937</v>
      </c>
      <c r="J374" s="6" t="s">
        <v>952</v>
      </c>
      <c r="K374" s="6" t="s">
        <v>953</v>
      </c>
      <c r="L374" s="6" t="s">
        <v>954</v>
      </c>
      <c r="M374" s="6" t="s">
        <v>267</v>
      </c>
      <c r="P374" s="6" t="s">
        <v>947</v>
      </c>
      <c r="Q374" t="str">
        <f t="shared" si="100"/>
        <v>Алма-Ата и окрестности</v>
      </c>
      <c r="R374" s="84">
        <v>43.289437</v>
      </c>
      <c r="S374" s="84">
        <v>76.994337999999999</v>
      </c>
      <c r="T374" s="6" t="s">
        <v>765</v>
      </c>
      <c r="U374" s="6" t="s">
        <v>766</v>
      </c>
      <c r="V374" s="6" t="s">
        <v>106</v>
      </c>
      <c r="X374" s="6">
        <v>6000</v>
      </c>
      <c r="Y374" s="6">
        <v>1919</v>
      </c>
      <c r="Z374" s="6">
        <v>5</v>
      </c>
      <c r="AA374" s="6">
        <v>15</v>
      </c>
      <c r="AB374" s="6">
        <v>1919</v>
      </c>
      <c r="AC374" s="6">
        <v>5</v>
      </c>
      <c r="AD374" s="6">
        <v>31</v>
      </c>
      <c r="AF374" s="6" t="s">
        <v>948</v>
      </c>
      <c r="AH374" s="6" t="s">
        <v>229</v>
      </c>
      <c r="AI374" s="6" t="s">
        <v>686</v>
      </c>
      <c r="AJ374" s="6" t="s">
        <v>704</v>
      </c>
      <c r="AK374" s="6" t="b">
        <v>1</v>
      </c>
      <c r="AL374" s="6" t="b">
        <v>0</v>
      </c>
      <c r="AO374" s="49" t="s">
        <v>4952</v>
      </c>
      <c r="AP374" s="73"/>
      <c r="AQ374" s="49" t="s">
        <v>4951</v>
      </c>
      <c r="AR374" s="76" t="s">
        <v>5011</v>
      </c>
      <c r="AS374" s="73" t="s">
        <v>5012</v>
      </c>
      <c r="AT374" s="73">
        <f t="shared" si="102"/>
        <v>1</v>
      </c>
      <c r="AU374" s="112" t="s">
        <v>5384</v>
      </c>
      <c r="AV374" s="44" t="s">
        <v>5382</v>
      </c>
      <c r="AW374" t="s">
        <v>5014</v>
      </c>
      <c r="AX374" s="73"/>
      <c r="AY37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4" s="49" t="s">
        <v>4903</v>
      </c>
      <c r="BA374" s="58" t="str">
        <f>Y374&amp;"-"&amp;IF(Z374&lt;10,"0"&amp;Z374,Z374)&amp;"-"&amp;IF(AA374&lt;10,"0"&amp;AA374,AA374)&amp;"/"&amp;IF(AD374&lt;10,"0"&amp;AD374,AD374)</f>
        <v>1919-05-15/31</v>
      </c>
      <c r="BB374" s="44" t="str">
        <f>Y374&amp;IF(Z374&lt;&gt;0,"-"&amp;Z374,"")&amp;IF(AA374&lt;&gt;0,"-"&amp;AA374,"")&amp;IF(AB374&lt;&gt;0,"/"&amp;AB374,"")&amp;IF(AC374&lt;&gt;0,"-"&amp;AC374,"")&amp;IF(AD374&lt;&gt;0,"-"&amp;AD374,"")</f>
        <v>1919-5-15/1919-5-31</v>
      </c>
      <c r="BC374" s="44"/>
      <c r="BD374" s="44"/>
      <c r="BE374" s="44"/>
      <c r="BF374" s="49" t="s">
        <v>4882</v>
      </c>
      <c r="BG374" t="s">
        <v>4893</v>
      </c>
      <c r="BH374" s="40" t="s">
        <v>5050</v>
      </c>
      <c r="BI374" t="s">
        <v>39</v>
      </c>
      <c r="BJ374" t="str">
        <f t="shared" si="125"/>
        <v>Алма-Ата и окрестности</v>
      </c>
      <c r="BK374" t="str">
        <f>T374&amp;" N; "&amp;U374&amp;" E"</f>
        <v>43.289437 N; 76.994338 E</v>
      </c>
      <c r="BL374" t="s">
        <v>765</v>
      </c>
      <c r="BM374" s="85" t="s">
        <v>766</v>
      </c>
      <c r="BN374" t="s">
        <v>4895</v>
      </c>
      <c r="BO374">
        <f t="shared" si="124"/>
        <v>6000</v>
      </c>
      <c r="BP374" t="str">
        <f>IF(V374="original",H374,IF(V374="volunteer",C374,"Nekhaeva A.A."))</f>
        <v>Kim L.V.</v>
      </c>
      <c r="BQ374" t="str">
        <f>IF(V374="original",I374,IF(V374="volunteer",YEAR(A374)&amp;"-"&amp;IF(MONTH(A374)&lt;10,"0"&amp;MONTH(A374),MONTH(A374))&amp;"-"&amp;IF(DAY(A374)&lt;10,"0"&amp;DAY(A374),DAY(A374)),"__2025-05-15"))</f>
        <v>2025-04-29</v>
      </c>
      <c r="BR374"/>
      <c r="BS374"/>
      <c r="BT374" s="49" t="s">
        <v>4766</v>
      </c>
      <c r="BU374" t="s">
        <v>3631</v>
      </c>
      <c r="BV374" t="s">
        <v>3632</v>
      </c>
      <c r="BW374" t="s">
        <v>3633</v>
      </c>
      <c r="BX374" t="s">
        <v>3634</v>
      </c>
      <c r="BY374" s="44" t="s">
        <v>229</v>
      </c>
      <c r="BZ374" t="s">
        <v>686</v>
      </c>
      <c r="CA374" t="s">
        <v>3802</v>
      </c>
      <c r="CB374" s="44" t="s">
        <v>3802</v>
      </c>
      <c r="CC374" t="s">
        <v>4823</v>
      </c>
      <c r="CD374" t="s">
        <v>3802</v>
      </c>
      <c r="CE374" t="s">
        <v>3803</v>
      </c>
      <c r="CF374" t="s">
        <v>3630</v>
      </c>
      <c r="CG374"/>
      <c r="CH374" t="str">
        <f>H374</f>
        <v>Спасский С.А., Шнитников В.Н.</v>
      </c>
      <c r="CI374">
        <f t="shared" si="97"/>
        <v>1937</v>
      </c>
      <c r="CJ374" t="s">
        <v>4690</v>
      </c>
    </row>
    <row r="375" spans="1:88" s="6" customFormat="1" x14ac:dyDescent="0.45">
      <c r="A375" s="5">
        <v>45776.655486111107</v>
      </c>
      <c r="B375" s="6">
        <v>412819044</v>
      </c>
      <c r="C375" s="6" t="s">
        <v>4897</v>
      </c>
      <c r="D375" s="6">
        <v>1</v>
      </c>
      <c r="E375" s="4" t="s">
        <v>65</v>
      </c>
      <c r="G375" s="6">
        <v>2590</v>
      </c>
      <c r="H375" s="44" t="s">
        <v>951</v>
      </c>
      <c r="I375" s="6">
        <v>1937</v>
      </c>
      <c r="J375" s="6" t="s">
        <v>952</v>
      </c>
      <c r="K375" s="6" t="s">
        <v>953</v>
      </c>
      <c r="L375" s="6" t="s">
        <v>954</v>
      </c>
      <c r="M375" s="6" t="s">
        <v>267</v>
      </c>
      <c r="P375" s="6" t="s">
        <v>972</v>
      </c>
      <c r="Q375" t="str">
        <f t="shared" si="100"/>
        <v>Алма-Ата</v>
      </c>
      <c r="R375" s="84">
        <v>43.289437</v>
      </c>
      <c r="S375" s="84">
        <v>76.994337999999999</v>
      </c>
      <c r="T375" s="6" t="s">
        <v>765</v>
      </c>
      <c r="U375" s="6" t="s">
        <v>766</v>
      </c>
      <c r="V375" s="6" t="s">
        <v>106</v>
      </c>
      <c r="X375" s="6">
        <v>4000</v>
      </c>
      <c r="Y375" s="6">
        <v>1921</v>
      </c>
      <c r="Z375" s="6">
        <v>4</v>
      </c>
      <c r="AA375" s="6">
        <v>1</v>
      </c>
      <c r="AB375" s="6">
        <v>1921</v>
      </c>
      <c r="AC375" s="6">
        <v>4</v>
      </c>
      <c r="AD375" s="6">
        <v>5</v>
      </c>
      <c r="AF375" s="6" t="s">
        <v>948</v>
      </c>
      <c r="AH375" s="6" t="s">
        <v>1116</v>
      </c>
      <c r="AI375" s="6" t="s">
        <v>1117</v>
      </c>
      <c r="AJ375" s="6" t="s">
        <v>1007</v>
      </c>
      <c r="AK375" s="6" t="b">
        <v>1</v>
      </c>
      <c r="AL375" s="6" t="b">
        <v>0</v>
      </c>
      <c r="AO375" s="49" t="s">
        <v>4952</v>
      </c>
      <c r="AP375" s="73"/>
      <c r="AQ375" s="49" t="s">
        <v>4951</v>
      </c>
      <c r="AR375" s="76" t="s">
        <v>5011</v>
      </c>
      <c r="AS375" s="73" t="s">
        <v>5012</v>
      </c>
      <c r="AT375" s="73">
        <f t="shared" si="102"/>
        <v>1</v>
      </c>
      <c r="AU375" s="112" t="s">
        <v>5384</v>
      </c>
      <c r="AV375" s="44" t="s">
        <v>5380</v>
      </c>
      <c r="AW375" t="s">
        <v>5014</v>
      </c>
      <c r="AX375" s="73"/>
      <c r="AY37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5" s="49" t="s">
        <v>4903</v>
      </c>
      <c r="BA375" s="58" t="str">
        <f>Y375&amp;"-"&amp;IF(Z375&lt;10,"0"&amp;Z375,Z375)&amp;"-"&amp;IF(AA375&lt;10,"0"&amp;AA375,AA375)&amp;"/"&amp;IF(AD375&lt;10,"0"&amp;AD375,AD375)</f>
        <v>1921-04-01/05</v>
      </c>
      <c r="BB375" s="44" t="str">
        <f>Y375&amp;IF(Z375&lt;&gt;0,"-"&amp;Z375,"")&amp;IF(AA375&lt;&gt;0,"-"&amp;AA375,"")&amp;IF(AB375&lt;&gt;0,"/"&amp;AB375,"")&amp;IF(AC375&lt;&gt;0,"-"&amp;AC375,"")&amp;IF(AD375&lt;&gt;0,"-"&amp;AD375,"")</f>
        <v>1921-4-1/1921-4-5</v>
      </c>
      <c r="BC375" s="44"/>
      <c r="BD375" s="44"/>
      <c r="BE375" s="44"/>
      <c r="BF375" s="49" t="s">
        <v>4882</v>
      </c>
      <c r="BG375" t="s">
        <v>4893</v>
      </c>
      <c r="BH375" s="40" t="s">
        <v>5050</v>
      </c>
      <c r="BI375" t="s">
        <v>39</v>
      </c>
      <c r="BJ375" t="str">
        <f t="shared" si="125"/>
        <v>Алма-Ата</v>
      </c>
      <c r="BK375" t="str">
        <f>T375&amp;" N; "&amp;U375&amp;" E"</f>
        <v>43.289437 N; 76.994338 E</v>
      </c>
      <c r="BL375" t="s">
        <v>765</v>
      </c>
      <c r="BM375" s="85" t="s">
        <v>766</v>
      </c>
      <c r="BN375" t="s">
        <v>4895</v>
      </c>
      <c r="BO375">
        <f t="shared" si="124"/>
        <v>4000</v>
      </c>
      <c r="BP375" t="str">
        <f>IF(V375="original",H375,IF(V375="volunteer",C375,"Nekhaeva A.A."))</f>
        <v>Kim L.V.</v>
      </c>
      <c r="BQ375" t="str">
        <f>IF(V375="original",I375,IF(V375="volunteer",YEAR(A375)&amp;"-"&amp;IF(MONTH(A375)&lt;10,"0"&amp;MONTH(A375),MONTH(A375))&amp;"-"&amp;IF(DAY(A375)&lt;10,"0"&amp;DAY(A375),DAY(A375)),"__2025-05-15"))</f>
        <v>2025-04-29</v>
      </c>
      <c r="BR375"/>
      <c r="BS375"/>
      <c r="BT375" s="49" t="s">
        <v>4766</v>
      </c>
      <c r="BU375" t="s">
        <v>3631</v>
      </c>
      <c r="BV375" t="s">
        <v>3632</v>
      </c>
      <c r="BW375" t="s">
        <v>3633</v>
      </c>
      <c r="BX375" t="s">
        <v>3634</v>
      </c>
      <c r="BY375" s="44" t="s">
        <v>1116</v>
      </c>
      <c r="BZ375" t="s">
        <v>1117</v>
      </c>
      <c r="CA375" t="s">
        <v>4004</v>
      </c>
      <c r="CB375" s="44" t="s">
        <v>4004</v>
      </c>
      <c r="CC375" t="s">
        <v>4813</v>
      </c>
      <c r="CD375" t="s">
        <v>4002</v>
      </c>
      <c r="CE375" t="s">
        <v>4003</v>
      </c>
      <c r="CF375" t="s">
        <v>3630</v>
      </c>
      <c r="CG375"/>
      <c r="CH375" t="str">
        <f>H375</f>
        <v>Спасский С.А., Шнитников В.Н.</v>
      </c>
      <c r="CI375">
        <f t="shared" si="97"/>
        <v>1937</v>
      </c>
      <c r="CJ375" t="s">
        <v>4690</v>
      </c>
    </row>
    <row r="376" spans="1:88" s="6" customFormat="1" x14ac:dyDescent="0.45">
      <c r="A376" s="5">
        <v>45776.654513888891</v>
      </c>
      <c r="B376" s="6">
        <v>412819044</v>
      </c>
      <c r="C376" s="6" t="s">
        <v>4897</v>
      </c>
      <c r="D376" s="6">
        <v>1</v>
      </c>
      <c r="E376" s="4" t="s">
        <v>65</v>
      </c>
      <c r="G376" s="6">
        <v>2590</v>
      </c>
      <c r="H376" s="44" t="s">
        <v>951</v>
      </c>
      <c r="I376" s="6">
        <v>1937</v>
      </c>
      <c r="J376" s="6" t="s">
        <v>952</v>
      </c>
      <c r="K376" s="6" t="s">
        <v>953</v>
      </c>
      <c r="L376" s="6" t="s">
        <v>954</v>
      </c>
      <c r="M376" s="6" t="s">
        <v>267</v>
      </c>
      <c r="P376" s="6" t="s">
        <v>1018</v>
      </c>
      <c r="Q376" t="str">
        <f t="shared" si="100"/>
        <v>Копальский у.</v>
      </c>
      <c r="R376" s="84">
        <v>45.718308999999998</v>
      </c>
      <c r="S376" s="84">
        <v>77.246391000000003</v>
      </c>
      <c r="T376" s="6" t="s">
        <v>1019</v>
      </c>
      <c r="U376" s="6" t="s">
        <v>1020</v>
      </c>
      <c r="V376" s="6" t="s">
        <v>106</v>
      </c>
      <c r="X376" s="6">
        <v>50000</v>
      </c>
      <c r="Y376" s="6">
        <v>1937</v>
      </c>
      <c r="AF376" s="6" t="s">
        <v>948</v>
      </c>
      <c r="AG376" s="62" t="s">
        <v>997</v>
      </c>
      <c r="AI376" s="6" t="s">
        <v>1117</v>
      </c>
      <c r="AJ376" s="6" t="s">
        <v>1118</v>
      </c>
      <c r="AK376" s="6" t="b">
        <v>1</v>
      </c>
      <c r="AL376" s="6" t="b">
        <v>0</v>
      </c>
      <c r="AO376" s="49" t="s">
        <v>4952</v>
      </c>
      <c r="AP376" s="73"/>
      <c r="AQ376" s="49" t="s">
        <v>4951</v>
      </c>
      <c r="AR376" s="76" t="s">
        <v>5011</v>
      </c>
      <c r="AS376" s="73" t="s">
        <v>5012</v>
      </c>
      <c r="AT376" s="73">
        <f t="shared" si="102"/>
        <v>1</v>
      </c>
      <c r="AU376" s="112" t="s">
        <v>5384</v>
      </c>
      <c r="AV376" s="44" t="s">
        <v>5380</v>
      </c>
      <c r="AW376" t="s">
        <v>5014</v>
      </c>
      <c r="AX376" s="73"/>
      <c r="AY37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6" s="49" t="s">
        <v>4903</v>
      </c>
      <c r="BA376" s="44">
        <f>Y376</f>
        <v>1937</v>
      </c>
      <c r="BB376" s="44" t="str">
        <f>Y376&amp;IF(Z376&lt;&gt;0,"-"&amp;Z376,"")&amp;IF(AA376&lt;&gt;0,"-"&amp;AA376,"")&amp;IF(AB376&lt;&gt;0,"/"&amp;AB376,"")&amp;IF(AC376&lt;&gt;0,"-"&amp;AC376,"")&amp;IF(AD376&lt;&gt;0,"-"&amp;AD376,"")</f>
        <v>1937</v>
      </c>
      <c r="BC376" s="44"/>
      <c r="BD376" s="44"/>
      <c r="BE376" s="44"/>
      <c r="BF376" s="49" t="s">
        <v>4882</v>
      </c>
      <c r="BG376" t="s">
        <v>4893</v>
      </c>
      <c r="BH376" s="40" t="s">
        <v>5050</v>
      </c>
      <c r="BI376" t="s">
        <v>39</v>
      </c>
      <c r="BJ376" t="str">
        <f t="shared" si="125"/>
        <v>Копальский у.</v>
      </c>
      <c r="BK376" t="str">
        <f>T376&amp;" N; "&amp;U376&amp;" E"</f>
        <v>45.718309 N; 77.246391 E</v>
      </c>
      <c r="BL376" t="s">
        <v>1019</v>
      </c>
      <c r="BM376" s="85" t="s">
        <v>1020</v>
      </c>
      <c r="BN376" t="s">
        <v>4895</v>
      </c>
      <c r="BO376">
        <f t="shared" si="124"/>
        <v>50000</v>
      </c>
      <c r="BP376" t="str">
        <f>IF(V376="original",H376,IF(V376="volunteer",C376,"Nekhaeva A.A."))</f>
        <v>Kim L.V.</v>
      </c>
      <c r="BQ376" t="str">
        <f>IF(V376="original",I376,IF(V376="volunteer",YEAR(A376)&amp;"-"&amp;IF(MONTH(A376)&lt;10,"0"&amp;MONTH(A376),MONTH(A376))&amp;"-"&amp;IF(DAY(A376)&lt;10,"0"&amp;DAY(A376),DAY(A376)),"__2025-05-15"))</f>
        <v>2025-04-29</v>
      </c>
      <c r="BR376"/>
      <c r="BS376"/>
      <c r="BT376" s="49" t="s">
        <v>4766</v>
      </c>
      <c r="BU376" t="s">
        <v>3631</v>
      </c>
      <c r="BV376" t="s">
        <v>3632</v>
      </c>
      <c r="BW376" t="s">
        <v>3633</v>
      </c>
      <c r="BX376" t="s">
        <v>3634</v>
      </c>
      <c r="BY376" s="44" t="s">
        <v>1116</v>
      </c>
      <c r="BZ376" t="s">
        <v>1117</v>
      </c>
      <c r="CA376" t="s">
        <v>4008</v>
      </c>
      <c r="CB376" s="44" t="s">
        <v>4008</v>
      </c>
      <c r="CC376" t="s">
        <v>4009</v>
      </c>
      <c r="CD376" t="s">
        <v>4006</v>
      </c>
      <c r="CE376" t="s">
        <v>4007</v>
      </c>
      <c r="CF376" t="s">
        <v>3630</v>
      </c>
      <c r="CG376"/>
      <c r="CH376" t="str">
        <f>H376</f>
        <v>Спасский С.А., Шнитников В.Н.</v>
      </c>
      <c r="CI376">
        <f t="shared" si="97"/>
        <v>1937</v>
      </c>
      <c r="CJ376" t="s">
        <v>4690</v>
      </c>
    </row>
    <row r="377" spans="1:88" s="6" customFormat="1" x14ac:dyDescent="0.45">
      <c r="A377" s="5">
        <v>45776.653067129642</v>
      </c>
      <c r="B377" s="6">
        <v>412819044</v>
      </c>
      <c r="C377" s="6" t="s">
        <v>4897</v>
      </c>
      <c r="D377" s="6">
        <v>1</v>
      </c>
      <c r="E377" s="4" t="s">
        <v>65</v>
      </c>
      <c r="G377" s="6">
        <v>2590</v>
      </c>
      <c r="H377" s="44" t="s">
        <v>951</v>
      </c>
      <c r="I377" s="6">
        <v>1937</v>
      </c>
      <c r="J377" s="6" t="s">
        <v>952</v>
      </c>
      <c r="K377" s="6" t="s">
        <v>953</v>
      </c>
      <c r="L377" s="6" t="s">
        <v>954</v>
      </c>
      <c r="M377" s="6" t="s">
        <v>267</v>
      </c>
      <c r="P377" s="6" t="s">
        <v>947</v>
      </c>
      <c r="Q377" t="str">
        <f t="shared" si="100"/>
        <v>Алма-Ата и окрестности</v>
      </c>
      <c r="R377" s="84">
        <v>43.289437</v>
      </c>
      <c r="S377" s="84">
        <v>76.994337999999999</v>
      </c>
      <c r="T377" s="6" t="s">
        <v>765</v>
      </c>
      <c r="U377" s="6" t="s">
        <v>766</v>
      </c>
      <c r="V377" s="6" t="s">
        <v>106</v>
      </c>
      <c r="X377" s="6">
        <v>6000</v>
      </c>
      <c r="Y377" s="6">
        <v>1920</v>
      </c>
      <c r="Z377" s="6">
        <v>5</v>
      </c>
      <c r="AA377" s="6">
        <v>29</v>
      </c>
      <c r="AF377" s="6" t="s">
        <v>948</v>
      </c>
      <c r="AH377" s="6" t="s">
        <v>1119</v>
      </c>
      <c r="AI377" s="6" t="s">
        <v>1120</v>
      </c>
      <c r="AJ377" s="6" t="s">
        <v>1121</v>
      </c>
      <c r="AK377" s="6" t="b">
        <v>1</v>
      </c>
      <c r="AL377" s="6" t="b">
        <v>0</v>
      </c>
      <c r="AO377" s="49" t="s">
        <v>4952</v>
      </c>
      <c r="AP377" s="73"/>
      <c r="AQ377" s="49" t="s">
        <v>4951</v>
      </c>
      <c r="AR377" s="76" t="s">
        <v>5011</v>
      </c>
      <c r="AS377" s="73" t="s">
        <v>5012</v>
      </c>
      <c r="AT377" s="73">
        <f t="shared" si="102"/>
        <v>1</v>
      </c>
      <c r="AU377" s="112" t="s">
        <v>5384</v>
      </c>
      <c r="AV377" s="44" t="s">
        <v>5380</v>
      </c>
      <c r="AW377" t="s">
        <v>5014</v>
      </c>
      <c r="AX377" s="73"/>
      <c r="AY37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7" s="49" t="s">
        <v>4903</v>
      </c>
      <c r="BA377" s="58" t="str">
        <f>Y377&amp;"-"&amp;IF(Z377&lt;10,"0"&amp;Z377,Z377)&amp;"-"&amp;IF(AA377&lt;10,"0"&amp;AA377,AA377)</f>
        <v>1920-05-29</v>
      </c>
      <c r="BB377" s="44" t="str">
        <f>Y377&amp;IF(Z377&lt;&gt;0,"-"&amp;Z377,"")&amp;IF(AA377&lt;&gt;0,"-"&amp;AA377,"")&amp;IF(AB377&lt;&gt;0,"/"&amp;AB377,"")&amp;IF(AC377&lt;&gt;0,"-"&amp;AC377,"")&amp;IF(AD377&lt;&gt;0,"-"&amp;AD377,"")</f>
        <v>1920-5-29</v>
      </c>
      <c r="BC377" s="44"/>
      <c r="BD377" s="44"/>
      <c r="BE377" s="44"/>
      <c r="BF377" s="49" t="s">
        <v>4882</v>
      </c>
      <c r="BG377" t="s">
        <v>4893</v>
      </c>
      <c r="BH377" s="40" t="s">
        <v>5050</v>
      </c>
      <c r="BI377" t="s">
        <v>39</v>
      </c>
      <c r="BJ377" t="str">
        <f t="shared" si="125"/>
        <v>Алма-Ата и окрестности</v>
      </c>
      <c r="BK377" t="str">
        <f>T377&amp;" N; "&amp;U377&amp;" E"</f>
        <v>43.289437 N; 76.994338 E</v>
      </c>
      <c r="BL377" t="s">
        <v>765</v>
      </c>
      <c r="BM377" s="85" t="s">
        <v>766</v>
      </c>
      <c r="BN377" t="s">
        <v>4895</v>
      </c>
      <c r="BO377">
        <f t="shared" si="124"/>
        <v>6000</v>
      </c>
      <c r="BP377" t="str">
        <f>IF(V377="original",H377,IF(V377="volunteer",C377,"Nekhaeva A.A."))</f>
        <v>Kim L.V.</v>
      </c>
      <c r="BQ377" t="str">
        <f>IF(V377="original",I377,IF(V377="volunteer",YEAR(A377)&amp;"-"&amp;IF(MONTH(A377)&lt;10,"0"&amp;MONTH(A377),MONTH(A377))&amp;"-"&amp;IF(DAY(A377)&lt;10,"0"&amp;DAY(A377),DAY(A377)),"__2025-05-15"))</f>
        <v>2025-04-29</v>
      </c>
      <c r="BR377"/>
      <c r="BS377"/>
      <c r="BT377" s="49" t="s">
        <v>4766</v>
      </c>
      <c r="BU377" t="s">
        <v>3631</v>
      </c>
      <c r="BV377" t="s">
        <v>3632</v>
      </c>
      <c r="BW377" t="s">
        <v>3633</v>
      </c>
      <c r="BX377" t="s">
        <v>3634</v>
      </c>
      <c r="BY377" s="44" t="s">
        <v>1119</v>
      </c>
      <c r="BZ377" t="s">
        <v>1120</v>
      </c>
      <c r="CA377" t="s">
        <v>4010</v>
      </c>
      <c r="CB377" s="44" t="s">
        <v>4010</v>
      </c>
      <c r="CC377" t="s">
        <v>4012</v>
      </c>
      <c r="CD377" t="s">
        <v>4010</v>
      </c>
      <c r="CE377" t="s">
        <v>4011</v>
      </c>
      <c r="CF377" t="s">
        <v>3630</v>
      </c>
      <c r="CG377"/>
      <c r="CH377" t="str">
        <f>H377</f>
        <v>Спасский С.А., Шнитников В.Н.</v>
      </c>
      <c r="CI377">
        <f t="shared" si="97"/>
        <v>1937</v>
      </c>
      <c r="CJ377" t="s">
        <v>4690</v>
      </c>
    </row>
    <row r="378" spans="1:88" s="6" customFormat="1" x14ac:dyDescent="0.45">
      <c r="A378" s="5">
        <v>45776.652511574073</v>
      </c>
      <c r="B378" s="6">
        <v>412819044</v>
      </c>
      <c r="C378" s="6" t="s">
        <v>4897</v>
      </c>
      <c r="D378" s="6">
        <v>1</v>
      </c>
      <c r="E378" s="4" t="s">
        <v>51</v>
      </c>
      <c r="G378" s="6">
        <v>2590</v>
      </c>
      <c r="H378" s="44" t="s">
        <v>951</v>
      </c>
      <c r="I378" s="6">
        <v>1937</v>
      </c>
      <c r="J378" s="6" t="s">
        <v>952</v>
      </c>
      <c r="K378" s="6" t="s">
        <v>953</v>
      </c>
      <c r="L378" s="6" t="s">
        <v>954</v>
      </c>
      <c r="M378" s="6" t="s">
        <v>267</v>
      </c>
      <c r="P378" s="6" t="s">
        <v>947</v>
      </c>
      <c r="Q378" t="str">
        <f t="shared" si="100"/>
        <v>Алма-Ата и окрестности</v>
      </c>
      <c r="R378" s="84">
        <v>43.289437</v>
      </c>
      <c r="S378" s="84">
        <v>76.994337999999999</v>
      </c>
      <c r="T378" s="6" t="s">
        <v>765</v>
      </c>
      <c r="U378" s="6" t="s">
        <v>766</v>
      </c>
      <c r="V378" s="6" t="s">
        <v>106</v>
      </c>
      <c r="X378" s="6">
        <v>6000</v>
      </c>
      <c r="Y378" s="6">
        <v>1919</v>
      </c>
      <c r="Z378" s="6">
        <v>6</v>
      </c>
      <c r="AA378" s="6">
        <v>4</v>
      </c>
      <c r="AB378" s="6">
        <v>1919</v>
      </c>
      <c r="AC378" s="6">
        <v>6</v>
      </c>
      <c r="AD378" s="6">
        <v>5</v>
      </c>
      <c r="AE378" s="6" t="s">
        <v>1122</v>
      </c>
      <c r="AF378" s="6" t="s">
        <v>948</v>
      </c>
      <c r="AH378" s="6" t="s">
        <v>1119</v>
      </c>
      <c r="AI378" s="6" t="s">
        <v>1120</v>
      </c>
      <c r="AJ378" s="6" t="s">
        <v>1123</v>
      </c>
      <c r="AK378" s="6" t="b">
        <v>1</v>
      </c>
      <c r="AL378" s="6" t="b">
        <v>0</v>
      </c>
      <c r="AO378" s="49" t="s">
        <v>4952</v>
      </c>
      <c r="AP378" s="73"/>
      <c r="AQ378" s="49" t="s">
        <v>4951</v>
      </c>
      <c r="AR378" s="76" t="s">
        <v>5011</v>
      </c>
      <c r="AS378" s="73" t="s">
        <v>5012</v>
      </c>
      <c r="AT378" s="73">
        <f t="shared" si="102"/>
        <v>1</v>
      </c>
      <c r="AU378" s="112" t="s">
        <v>5383</v>
      </c>
      <c r="AV378" s="44" t="s">
        <v>5380</v>
      </c>
      <c r="AW378" t="s">
        <v>5014</v>
      </c>
      <c r="AX378" s="73"/>
      <c r="AY378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8" s="49" t="s">
        <v>4903</v>
      </c>
      <c r="BA378" s="58" t="str">
        <f>Y378&amp;"-"&amp;IF(Z378&lt;10,"0"&amp;Z378,Z378)&amp;"-"&amp;IF(AA378&lt;10,"0"&amp;AA378,AA378)&amp;"/"&amp;IF(AD378&lt;10,"0"&amp;AD378,AD378)</f>
        <v>1919-06-04/05</v>
      </c>
      <c r="BB378" s="44" t="str">
        <f>Y378&amp;IF(Z378&lt;&gt;0,"-"&amp;Z378,"")&amp;IF(AA378&lt;&gt;0,"-"&amp;AA378,"")&amp;IF(AB378&lt;&gt;0,"/"&amp;AB378,"")&amp;IF(AC378&lt;&gt;0,"-"&amp;AC378,"")&amp;IF(AD378&lt;&gt;0,"-"&amp;AD378,"")</f>
        <v>1919-6-4/1919-6-5</v>
      </c>
      <c r="BC378" s="44" t="str">
        <f>AE378</f>
        <v>сенокос, поле, болото</v>
      </c>
      <c r="BD378" s="44"/>
      <c r="BE378" s="44"/>
      <c r="BF378" s="49" t="s">
        <v>4882</v>
      </c>
      <c r="BG378" t="s">
        <v>4893</v>
      </c>
      <c r="BH378" s="40" t="s">
        <v>5050</v>
      </c>
      <c r="BI378" t="s">
        <v>39</v>
      </c>
      <c r="BJ378" t="str">
        <f t="shared" si="125"/>
        <v>Алма-Ата и окрестности</v>
      </c>
      <c r="BK378" t="str">
        <f>T378&amp;" N; "&amp;U378&amp;" E"</f>
        <v>43.289437 N; 76.994338 E</v>
      </c>
      <c r="BL378" t="s">
        <v>765</v>
      </c>
      <c r="BM378" s="85" t="s">
        <v>766</v>
      </c>
      <c r="BN378" t="s">
        <v>4895</v>
      </c>
      <c r="BO378">
        <f t="shared" si="124"/>
        <v>6000</v>
      </c>
      <c r="BP378" t="str">
        <f>IF(V378="original",H378,IF(V378="volunteer",C378,"Nekhaeva A.A."))</f>
        <v>Kim L.V.</v>
      </c>
      <c r="BQ378" t="str">
        <f>IF(V378="original",I378,IF(V378="volunteer",YEAR(A378)&amp;"-"&amp;IF(MONTH(A378)&lt;10,"0"&amp;MONTH(A378),MONTH(A378))&amp;"-"&amp;IF(DAY(A378)&lt;10,"0"&amp;DAY(A378),DAY(A378)),"__2025-05-15"))</f>
        <v>2025-04-29</v>
      </c>
      <c r="BR378"/>
      <c r="BS378"/>
      <c r="BT378" s="49" t="s">
        <v>4766</v>
      </c>
      <c r="BU378" t="s">
        <v>3631</v>
      </c>
      <c r="BV378" t="s">
        <v>3632</v>
      </c>
      <c r="BW378" t="s">
        <v>3633</v>
      </c>
      <c r="BX378" t="s">
        <v>3634</v>
      </c>
      <c r="BY378" s="44" t="s">
        <v>1119</v>
      </c>
      <c r="BZ378" t="s">
        <v>1120</v>
      </c>
      <c r="CA378" t="s">
        <v>4013</v>
      </c>
      <c r="CB378" s="44" t="s">
        <v>4013</v>
      </c>
      <c r="CC378" t="s">
        <v>4824</v>
      </c>
      <c r="CD378" t="s">
        <v>4013</v>
      </c>
      <c r="CE378" t="s">
        <v>4014</v>
      </c>
      <c r="CF378" t="s">
        <v>3630</v>
      </c>
      <c r="CG378"/>
      <c r="CH378" t="str">
        <f>H378</f>
        <v>Спасский С.А., Шнитников В.Н.</v>
      </c>
      <c r="CI378">
        <f t="shared" si="97"/>
        <v>1937</v>
      </c>
      <c r="CJ378" t="s">
        <v>4690</v>
      </c>
    </row>
    <row r="379" spans="1:88" s="6" customFormat="1" x14ac:dyDescent="0.45">
      <c r="A379" s="5">
        <v>45776.650949074072</v>
      </c>
      <c r="B379" s="6">
        <v>412819044</v>
      </c>
      <c r="C379" s="6" t="s">
        <v>4897</v>
      </c>
      <c r="D379" s="6">
        <v>2</v>
      </c>
      <c r="E379" s="4" t="s">
        <v>247</v>
      </c>
      <c r="G379" s="6">
        <v>2590</v>
      </c>
      <c r="H379" s="44" t="s">
        <v>951</v>
      </c>
      <c r="I379" s="6">
        <v>1937</v>
      </c>
      <c r="J379" s="6" t="s">
        <v>952</v>
      </c>
      <c r="K379" s="6" t="s">
        <v>953</v>
      </c>
      <c r="L379" s="6" t="s">
        <v>954</v>
      </c>
      <c r="M379" s="6" t="s">
        <v>267</v>
      </c>
      <c r="P379" s="6" t="s">
        <v>1124</v>
      </c>
      <c r="Q379" t="str">
        <f t="shared" si="100"/>
        <v>Аксай, у гор</v>
      </c>
      <c r="R379" s="84">
        <v>43.096235999999998</v>
      </c>
      <c r="S379" s="84">
        <v>76.784267</v>
      </c>
      <c r="T379" s="6" t="s">
        <v>1125</v>
      </c>
      <c r="U379" s="6" t="s">
        <v>1126</v>
      </c>
      <c r="V379" s="6" t="s">
        <v>106</v>
      </c>
      <c r="X379" s="6">
        <v>6000</v>
      </c>
      <c r="Y379" s="6">
        <v>1919</v>
      </c>
      <c r="Z379" s="6">
        <v>7</v>
      </c>
      <c r="AF379" s="6" t="s">
        <v>948</v>
      </c>
      <c r="AG379" s="67" t="s">
        <v>987</v>
      </c>
      <c r="AI379" s="6" t="s">
        <v>1127</v>
      </c>
      <c r="AJ379" s="6" t="s">
        <v>1128</v>
      </c>
      <c r="AK379" s="6" t="b">
        <v>1</v>
      </c>
      <c r="AL379" s="6" t="b">
        <v>0</v>
      </c>
      <c r="AO379" s="49" t="s">
        <v>4952</v>
      </c>
      <c r="AP379" s="73"/>
      <c r="AQ379" s="49" t="s">
        <v>4951</v>
      </c>
      <c r="AR379" s="76" t="s">
        <v>5011</v>
      </c>
      <c r="AS379" s="73" t="s">
        <v>5012</v>
      </c>
      <c r="AT379" s="73">
        <f t="shared" si="102"/>
        <v>2</v>
      </c>
      <c r="AU379" s="112" t="s">
        <v>5384</v>
      </c>
      <c r="AV379" s="44" t="s">
        <v>5380</v>
      </c>
      <c r="AW379" t="s">
        <v>5014</v>
      </c>
      <c r="AX379" s="73"/>
      <c r="AY379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79" s="49" t="s">
        <v>4903</v>
      </c>
      <c r="BA379" s="44" t="str">
        <f>Y379&amp;"-"&amp;IF(Z379&lt;10,"0"&amp;Z379,Z379)</f>
        <v>1919-07</v>
      </c>
      <c r="BB379" s="44" t="str">
        <f>Y379&amp;IF(Z379&lt;&gt;0,"-"&amp;Z379,"")&amp;IF(AA379&lt;&gt;0,"-"&amp;AA379,"")&amp;IF(AB379&lt;&gt;0,"/"&amp;AB379,"")&amp;IF(AC379&lt;&gt;0,"-"&amp;AC379,"")&amp;IF(AD379&lt;&gt;0,"-"&amp;AD379,"")</f>
        <v>1919-7</v>
      </c>
      <c r="BC379" s="44"/>
      <c r="BD379" s="44"/>
      <c r="BE379" s="44" t="s">
        <v>4944</v>
      </c>
      <c r="BF379" s="49" t="s">
        <v>4882</v>
      </c>
      <c r="BG379" t="s">
        <v>4893</v>
      </c>
      <c r="BH379" s="40" t="s">
        <v>5050</v>
      </c>
      <c r="BI379" t="s">
        <v>39</v>
      </c>
      <c r="BJ379" t="str">
        <f t="shared" si="125"/>
        <v>Аксай, у гор</v>
      </c>
      <c r="BK379" t="str">
        <f>T379&amp;" N; "&amp;U379&amp;" E"</f>
        <v>43.096236 N; 76.784267 E</v>
      </c>
      <c r="BL379" t="s">
        <v>1125</v>
      </c>
      <c r="BM379" s="85" t="s">
        <v>1126</v>
      </c>
      <c r="BN379" t="s">
        <v>4895</v>
      </c>
      <c r="BO379">
        <f t="shared" si="124"/>
        <v>6000</v>
      </c>
      <c r="BP379" t="str">
        <f>IF(V379="original",H379,IF(V379="volunteer",C379,"Nekhaeva A.A."))</f>
        <v>Kim L.V.</v>
      </c>
      <c r="BQ379" t="str">
        <f>IF(V379="original",I379,IF(V379="volunteer",YEAR(A379)&amp;"-"&amp;IF(MONTH(A379)&lt;10,"0"&amp;MONTH(A379),MONTH(A379))&amp;"-"&amp;IF(DAY(A379)&lt;10,"0"&amp;DAY(A379),DAY(A379)),"__2025-05-15"))</f>
        <v>2025-04-29</v>
      </c>
      <c r="BR379"/>
      <c r="BS379"/>
      <c r="BT379" s="49" t="s">
        <v>4766</v>
      </c>
      <c r="BU379" t="s">
        <v>3631</v>
      </c>
      <c r="BV379" t="s">
        <v>3632</v>
      </c>
      <c r="BW379" t="s">
        <v>3633</v>
      </c>
      <c r="BX379" t="s">
        <v>3634</v>
      </c>
      <c r="BY379" s="44" t="s">
        <v>4017</v>
      </c>
      <c r="BZ379" t="s">
        <v>4018</v>
      </c>
      <c r="CA379" t="s">
        <v>4019</v>
      </c>
      <c r="CB379" s="44" t="s">
        <v>4019</v>
      </c>
      <c r="CC379" t="s">
        <v>4862</v>
      </c>
      <c r="CD379" t="s">
        <v>4015</v>
      </c>
      <c r="CE379" t="s">
        <v>4016</v>
      </c>
      <c r="CF379" t="s">
        <v>3630</v>
      </c>
      <c r="CG379"/>
      <c r="CH379" t="str">
        <f>H379</f>
        <v>Спасский С.А., Шнитников В.Н.</v>
      </c>
      <c r="CI379">
        <f t="shared" si="97"/>
        <v>1937</v>
      </c>
      <c r="CJ379"/>
    </row>
    <row r="380" spans="1:88" s="6" customFormat="1" x14ac:dyDescent="0.45">
      <c r="A380" s="5">
        <v>45776.650300925918</v>
      </c>
      <c r="B380" s="6">
        <v>412819044</v>
      </c>
      <c r="C380" s="6" t="s">
        <v>4897</v>
      </c>
      <c r="D380" s="6">
        <v>1</v>
      </c>
      <c r="E380" s="4" t="s">
        <v>65</v>
      </c>
      <c r="G380" s="6">
        <v>2590</v>
      </c>
      <c r="H380" s="44" t="s">
        <v>951</v>
      </c>
      <c r="I380" s="6">
        <v>1937</v>
      </c>
      <c r="J380" s="6" t="s">
        <v>952</v>
      </c>
      <c r="K380" s="6" t="s">
        <v>953</v>
      </c>
      <c r="L380" s="6" t="s">
        <v>954</v>
      </c>
      <c r="M380" s="6" t="s">
        <v>267</v>
      </c>
      <c r="P380" s="6" t="s">
        <v>429</v>
      </c>
      <c r="Q380" t="str">
        <f t="shared" si="100"/>
        <v>Прибалхашье</v>
      </c>
      <c r="R380" s="84">
        <v>45.758122</v>
      </c>
      <c r="S380" s="84">
        <v>75.435495000000003</v>
      </c>
      <c r="T380" s="6" t="s">
        <v>957</v>
      </c>
      <c r="U380" s="6" t="s">
        <v>958</v>
      </c>
      <c r="V380" s="6" t="s">
        <v>106</v>
      </c>
      <c r="X380" s="6">
        <v>50000</v>
      </c>
      <c r="Y380" s="6">
        <v>1907</v>
      </c>
      <c r="Z380" s="6">
        <v>5</v>
      </c>
      <c r="AF380" s="6" t="s">
        <v>948</v>
      </c>
      <c r="AI380" s="6" t="s">
        <v>1127</v>
      </c>
      <c r="AJ380" s="6" t="s">
        <v>1128</v>
      </c>
      <c r="AK380" s="6" t="b">
        <v>1</v>
      </c>
      <c r="AL380" s="6" t="b">
        <v>0</v>
      </c>
      <c r="AO380" s="49" t="s">
        <v>4952</v>
      </c>
      <c r="AP380" s="73"/>
      <c r="AQ380" s="49" t="s">
        <v>4951</v>
      </c>
      <c r="AR380" s="76" t="s">
        <v>5011</v>
      </c>
      <c r="AS380" s="73" t="s">
        <v>5012</v>
      </c>
      <c r="AT380" s="73">
        <f t="shared" si="102"/>
        <v>1</v>
      </c>
      <c r="AU380" s="112" t="s">
        <v>5384</v>
      </c>
      <c r="AV380" s="44" t="s">
        <v>5380</v>
      </c>
      <c r="AW380" t="s">
        <v>5014</v>
      </c>
      <c r="AX380" s="73"/>
      <c r="AY380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0" s="49" t="s">
        <v>4903</v>
      </c>
      <c r="BA380" s="44" t="str">
        <f>Y380&amp;"-"&amp;IF(Z380&lt;10,"0"&amp;Z380,Z380)</f>
        <v>1907-05</v>
      </c>
      <c r="BB380" s="44" t="str">
        <f>Y380&amp;IF(Z380&lt;&gt;0,"-"&amp;Z380,"")&amp;IF(AA380&lt;&gt;0,"-"&amp;AA380,"")&amp;IF(AB380&lt;&gt;0,"/"&amp;AB380,"")&amp;IF(AC380&lt;&gt;0,"-"&amp;AC380,"")&amp;IF(AD380&lt;&gt;0,"-"&amp;AD380,"")</f>
        <v>1907-5</v>
      </c>
      <c r="BC380" s="44"/>
      <c r="BD380" s="44"/>
      <c r="BE380" s="44"/>
      <c r="BF380" s="49" t="s">
        <v>4882</v>
      </c>
      <c r="BG380" t="s">
        <v>4893</v>
      </c>
      <c r="BH380" s="40" t="s">
        <v>5050</v>
      </c>
      <c r="BI380" t="s">
        <v>39</v>
      </c>
      <c r="BJ380" t="str">
        <f t="shared" si="125"/>
        <v>Прибалхашье</v>
      </c>
      <c r="BK380" t="str">
        <f>T380&amp;" N; "&amp;U380&amp;" E"</f>
        <v>45.758122 N; 75.435495 E</v>
      </c>
      <c r="BL380" t="s">
        <v>957</v>
      </c>
      <c r="BM380" s="85" t="s">
        <v>958</v>
      </c>
      <c r="BN380" t="s">
        <v>4895</v>
      </c>
      <c r="BO380">
        <f t="shared" si="124"/>
        <v>50000</v>
      </c>
      <c r="BP380" t="str">
        <f>IF(V380="original",H380,IF(V380="volunteer",C380,"Nekhaeva A.A."))</f>
        <v>Kim L.V.</v>
      </c>
      <c r="BQ380" t="str">
        <f>IF(V380="original",I380,IF(V380="volunteer",YEAR(A380)&amp;"-"&amp;IF(MONTH(A380)&lt;10,"0"&amp;MONTH(A380),MONTH(A380))&amp;"-"&amp;IF(DAY(A380)&lt;10,"0"&amp;DAY(A380),DAY(A380)),"__2025-05-15"))</f>
        <v>2025-04-29</v>
      </c>
      <c r="BR380"/>
      <c r="BS380"/>
      <c r="BT380" s="49" t="s">
        <v>4766</v>
      </c>
      <c r="BU380" t="s">
        <v>3631</v>
      </c>
      <c r="BV380" t="s">
        <v>3632</v>
      </c>
      <c r="BW380" t="s">
        <v>3633</v>
      </c>
      <c r="BX380" t="s">
        <v>3634</v>
      </c>
      <c r="BY380" s="44" t="s">
        <v>4017</v>
      </c>
      <c r="BZ380" t="s">
        <v>4018</v>
      </c>
      <c r="CA380" t="s">
        <v>4019</v>
      </c>
      <c r="CB380" s="44" t="s">
        <v>4019</v>
      </c>
      <c r="CC380" t="s">
        <v>4862</v>
      </c>
      <c r="CD380" t="s">
        <v>4015</v>
      </c>
      <c r="CE380" t="s">
        <v>4016</v>
      </c>
      <c r="CF380" t="s">
        <v>3630</v>
      </c>
      <c r="CG380"/>
      <c r="CH380" t="str">
        <f>H380</f>
        <v>Спасский С.А., Шнитников В.Н.</v>
      </c>
      <c r="CI380">
        <f t="shared" si="97"/>
        <v>1937</v>
      </c>
      <c r="CJ380"/>
    </row>
    <row r="381" spans="1:88" s="6" customFormat="1" x14ac:dyDescent="0.45">
      <c r="A381" s="5">
        <v>45776.658206018517</v>
      </c>
      <c r="B381" s="6">
        <v>412819044</v>
      </c>
      <c r="C381" s="6" t="s">
        <v>4897</v>
      </c>
      <c r="D381" s="6">
        <v>1</v>
      </c>
      <c r="E381" s="4" t="s">
        <v>65</v>
      </c>
      <c r="G381" s="6">
        <v>2590</v>
      </c>
      <c r="H381" s="44" t="s">
        <v>951</v>
      </c>
      <c r="I381" s="6">
        <v>1937</v>
      </c>
      <c r="J381" s="6" t="s">
        <v>952</v>
      </c>
      <c r="K381" s="6" t="s">
        <v>953</v>
      </c>
      <c r="L381" s="6" t="s">
        <v>954</v>
      </c>
      <c r="M381" s="6" t="s">
        <v>267</v>
      </c>
      <c r="P381" s="6" t="s">
        <v>947</v>
      </c>
      <c r="Q381" t="str">
        <f t="shared" si="100"/>
        <v>Алма-Ата и окрестности</v>
      </c>
      <c r="R381" s="84">
        <v>43.289437</v>
      </c>
      <c r="S381" s="84">
        <v>76.994337999999999</v>
      </c>
      <c r="T381" s="6" t="s">
        <v>765</v>
      </c>
      <c r="U381" s="6" t="s">
        <v>766</v>
      </c>
      <c r="V381" s="6" t="s">
        <v>106</v>
      </c>
      <c r="X381" s="6">
        <v>6000</v>
      </c>
      <c r="Y381" s="6">
        <v>1937</v>
      </c>
      <c r="Z381" s="6">
        <v>7</v>
      </c>
      <c r="AF381" s="6" t="s">
        <v>948</v>
      </c>
      <c r="AG381" s="67" t="s">
        <v>949</v>
      </c>
      <c r="AH381" s="6" t="s">
        <v>229</v>
      </c>
      <c r="AI381" s="6" t="s">
        <v>686</v>
      </c>
      <c r="AJ381" s="6" t="s">
        <v>704</v>
      </c>
      <c r="AK381" s="6" t="b">
        <v>1</v>
      </c>
      <c r="AL381" s="6" t="b">
        <v>0</v>
      </c>
      <c r="AO381" s="49" t="s">
        <v>4952</v>
      </c>
      <c r="AP381" s="73"/>
      <c r="AQ381" s="49" t="s">
        <v>4951</v>
      </c>
      <c r="AR381" s="76" t="s">
        <v>5011</v>
      </c>
      <c r="AS381" s="73" t="s">
        <v>5012</v>
      </c>
      <c r="AT381" s="73">
        <f t="shared" si="102"/>
        <v>1</v>
      </c>
      <c r="AU381" s="112" t="s">
        <v>5384</v>
      </c>
      <c r="AV381" s="44" t="s">
        <v>5380</v>
      </c>
      <c r="AW381" t="s">
        <v>5014</v>
      </c>
      <c r="AX381" s="73"/>
      <c r="AY381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1" s="49" t="s">
        <v>4903</v>
      </c>
      <c r="BA381" s="44" t="str">
        <f>Y381&amp;"-"&amp;IF(Z381&lt;10,"0"&amp;Z381,Z381)</f>
        <v>1937-07</v>
      </c>
      <c r="BB381" s="44" t="str">
        <f>Y381&amp;IF(Z381&lt;&gt;0,"-"&amp;Z381,"")&amp;IF(AA381&lt;&gt;0,"-"&amp;AA381,"")&amp;IF(AB381&lt;&gt;0,"/"&amp;AB381,"")&amp;IF(AC381&lt;&gt;0,"-"&amp;AC381,"")&amp;IF(AD381&lt;&gt;0,"-"&amp;AD381,"")</f>
        <v>1937-7</v>
      </c>
      <c r="BC381" s="44"/>
      <c r="BD381" s="44"/>
      <c r="BE381" s="44" t="s">
        <v>4943</v>
      </c>
      <c r="BF381" s="49" t="s">
        <v>4882</v>
      </c>
      <c r="BG381" t="s">
        <v>4893</v>
      </c>
      <c r="BH381" s="40" t="s">
        <v>5050</v>
      </c>
      <c r="BI381" t="s">
        <v>39</v>
      </c>
      <c r="BJ381" t="str">
        <f t="shared" ref="BJ381" si="126">P381</f>
        <v>Алма-Ата и окрестности</v>
      </c>
      <c r="BK381" t="str">
        <f>T381&amp;" N; "&amp;U381&amp;" E"</f>
        <v>43.289437 N; 76.994338 E</v>
      </c>
      <c r="BL381" t="s">
        <v>765</v>
      </c>
      <c r="BM381" s="85" t="s">
        <v>766</v>
      </c>
      <c r="BN381" t="s">
        <v>4895</v>
      </c>
      <c r="BO381">
        <f t="shared" ref="BO381" si="127">X381</f>
        <v>6000</v>
      </c>
      <c r="BP381" t="str">
        <f>IF(V381="original",H381,IF(V381="volunteer",C381,"Nekhaeva A.A."))</f>
        <v>Kim L.V.</v>
      </c>
      <c r="BQ381" t="str">
        <f>IF(V381="original",I381,IF(V381="volunteer",YEAR(A381)&amp;"-"&amp;IF(MONTH(A381)&lt;10,"0"&amp;MONTH(A381),MONTH(A381))&amp;"-"&amp;IF(DAY(A381)&lt;10,"0"&amp;DAY(A381),DAY(A381)),"__2025-05-15"))</f>
        <v>2025-04-29</v>
      </c>
      <c r="BR381"/>
      <c r="BS381"/>
      <c r="BT381" s="49" t="s">
        <v>4766</v>
      </c>
      <c r="BU381" t="s">
        <v>3631</v>
      </c>
      <c r="BV381" t="s">
        <v>3632</v>
      </c>
      <c r="BW381" t="s">
        <v>3633</v>
      </c>
      <c r="BX381" t="s">
        <v>3634</v>
      </c>
      <c r="BY381" s="44" t="s">
        <v>229</v>
      </c>
      <c r="BZ381" t="s">
        <v>686</v>
      </c>
      <c r="CA381" t="s">
        <v>3802</v>
      </c>
      <c r="CB381" s="44" t="s">
        <v>3802</v>
      </c>
      <c r="CC381" t="s">
        <v>4823</v>
      </c>
      <c r="CD381" t="s">
        <v>3802</v>
      </c>
      <c r="CE381" t="s">
        <v>3803</v>
      </c>
      <c r="CF381" t="s">
        <v>3630</v>
      </c>
      <c r="CG381"/>
      <c r="CH381" t="str">
        <f>H381</f>
        <v>Спасский С.А., Шнитников В.Н.</v>
      </c>
      <c r="CI381">
        <f t="shared" ref="CI381" si="128">I381</f>
        <v>1937</v>
      </c>
      <c r="CJ381" t="s">
        <v>4690</v>
      </c>
    </row>
    <row r="382" spans="1:88" s="6" customFormat="1" x14ac:dyDescent="0.45">
      <c r="A382" s="5">
        <v>45776.6484375</v>
      </c>
      <c r="B382" s="6">
        <v>412819044</v>
      </c>
      <c r="C382" s="6" t="s">
        <v>4897</v>
      </c>
      <c r="D382" s="6">
        <v>2</v>
      </c>
      <c r="E382" s="4" t="s">
        <v>86</v>
      </c>
      <c r="G382" s="6">
        <v>2590</v>
      </c>
      <c r="H382" s="44" t="s">
        <v>951</v>
      </c>
      <c r="I382" s="6">
        <v>1937</v>
      </c>
      <c r="J382" s="6" t="s">
        <v>952</v>
      </c>
      <c r="K382" s="6" t="s">
        <v>953</v>
      </c>
      <c r="L382" s="6" t="s">
        <v>954</v>
      </c>
      <c r="M382" s="6" t="s">
        <v>267</v>
      </c>
      <c r="P382" s="6" t="s">
        <v>947</v>
      </c>
      <c r="Q382" t="str">
        <f>IF(LEN(P382)&gt;0,P382,"")</f>
        <v>Алма-Ата и окрестности</v>
      </c>
      <c r="R382" s="84">
        <v>43.289437</v>
      </c>
      <c r="S382" s="84">
        <v>76.994337999999999</v>
      </c>
      <c r="T382" s="6" t="s">
        <v>765</v>
      </c>
      <c r="U382" s="6" t="s">
        <v>766</v>
      </c>
      <c r="V382" s="6" t="s">
        <v>106</v>
      </c>
      <c r="X382" s="6">
        <v>6000</v>
      </c>
      <c r="Y382" s="6">
        <v>1904</v>
      </c>
      <c r="Z382" s="6">
        <v>7</v>
      </c>
      <c r="AF382" s="6" t="s">
        <v>948</v>
      </c>
      <c r="AI382" s="6" t="s">
        <v>1127</v>
      </c>
      <c r="AJ382" s="6" t="s">
        <v>1128</v>
      </c>
      <c r="AK382" s="6" t="b">
        <v>1</v>
      </c>
      <c r="AL382" s="6" t="b">
        <v>0</v>
      </c>
      <c r="AO382" s="49" t="s">
        <v>4952</v>
      </c>
      <c r="AP382" s="73"/>
      <c r="AQ382" s="49" t="s">
        <v>4951</v>
      </c>
      <c r="AR382" s="76" t="s">
        <v>5011</v>
      </c>
      <c r="AS382" s="73" t="s">
        <v>5012</v>
      </c>
      <c r="AT382" s="73">
        <f t="shared" si="102"/>
        <v>2</v>
      </c>
      <c r="AU382" s="112" t="s">
        <v>5383</v>
      </c>
      <c r="AV382" s="44" t="s">
        <v>5380</v>
      </c>
      <c r="AW382" t="s">
        <v>5014</v>
      </c>
      <c r="AX382" s="73"/>
      <c r="AY382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2" s="49" t="s">
        <v>4903</v>
      </c>
      <c r="BA382" s="44" t="str">
        <f>Y382&amp;"-"&amp;IF(Z382&lt;10,"0"&amp;Z382,Z382)</f>
        <v>1904-07</v>
      </c>
      <c r="BB382" s="44" t="str">
        <f>Y382&amp;IF(Z382&lt;&gt;0,"-"&amp;Z382,"")&amp;IF(AA382&lt;&gt;0,"-"&amp;AA382,"")&amp;IF(AB382&lt;&gt;0,"/"&amp;AB382,"")&amp;IF(AC382&lt;&gt;0,"-"&amp;AC382,"")&amp;IF(AD382&lt;&gt;0,"-"&amp;AD382,"")</f>
        <v>1904-7</v>
      </c>
      <c r="BC382" s="44"/>
      <c r="BD382" s="44"/>
      <c r="BE382" s="44"/>
      <c r="BF382" s="49" t="s">
        <v>4882</v>
      </c>
      <c r="BG382" t="s">
        <v>4893</v>
      </c>
      <c r="BH382" s="40" t="s">
        <v>5050</v>
      </c>
      <c r="BI382" t="s">
        <v>39</v>
      </c>
      <c r="BJ382" t="str">
        <f>P382</f>
        <v>Алма-Ата и окрестности</v>
      </c>
      <c r="BK382" t="str">
        <f>T382&amp;" N; "&amp;U382&amp;" E"</f>
        <v>43.289437 N; 76.994338 E</v>
      </c>
      <c r="BL382" t="s">
        <v>765</v>
      </c>
      <c r="BM382" s="85" t="s">
        <v>766</v>
      </c>
      <c r="BN382" t="s">
        <v>4895</v>
      </c>
      <c r="BO382">
        <f>X382</f>
        <v>6000</v>
      </c>
      <c r="BP382" t="str">
        <f>IF(V382="original",H382,IF(V382="volunteer",C382,"Nekhaeva A.A."))</f>
        <v>Kim L.V.</v>
      </c>
      <c r="BQ382" t="str">
        <f>IF(V382="original",I382,IF(V382="volunteer",YEAR(A382)&amp;"-"&amp;IF(MONTH(A382)&lt;10,"0"&amp;MONTH(A382),MONTH(A382))&amp;"-"&amp;IF(DAY(A382)&lt;10,"0"&amp;DAY(A382),DAY(A382)),"__2025-05-15"))</f>
        <v>2025-04-29</v>
      </c>
      <c r="BR382"/>
      <c r="BS382"/>
      <c r="BT382" s="49" t="s">
        <v>4766</v>
      </c>
      <c r="BU382" t="s">
        <v>3631</v>
      </c>
      <c r="BV382" t="s">
        <v>3632</v>
      </c>
      <c r="BW382" t="s">
        <v>3633</v>
      </c>
      <c r="BX382" t="s">
        <v>3634</v>
      </c>
      <c r="BY382" s="44" t="s">
        <v>4017</v>
      </c>
      <c r="BZ382" t="s">
        <v>4018</v>
      </c>
      <c r="CA382" t="s">
        <v>4019</v>
      </c>
      <c r="CB382" s="44" t="s">
        <v>4019</v>
      </c>
      <c r="CC382" t="s">
        <v>4862</v>
      </c>
      <c r="CD382" t="s">
        <v>4015</v>
      </c>
      <c r="CE382" t="s">
        <v>4016</v>
      </c>
      <c r="CF382" t="s">
        <v>3630</v>
      </c>
      <c r="CG382"/>
      <c r="CH382" t="str">
        <f>H382</f>
        <v>Спасский С.А., Шнитников В.Н.</v>
      </c>
      <c r="CI382">
        <f>I382</f>
        <v>1937</v>
      </c>
      <c r="CJ382"/>
    </row>
    <row r="383" spans="1:88" s="6" customFormat="1" x14ac:dyDescent="0.45">
      <c r="A383" s="5">
        <v>45776.648159722223</v>
      </c>
      <c r="B383" s="6">
        <v>412819044</v>
      </c>
      <c r="C383" s="6" t="s">
        <v>4897</v>
      </c>
      <c r="D383" s="6">
        <v>1</v>
      </c>
      <c r="E383" s="4" t="s">
        <v>51</v>
      </c>
      <c r="G383" s="6">
        <v>2590</v>
      </c>
      <c r="H383" s="44" t="s">
        <v>951</v>
      </c>
      <c r="I383" s="6">
        <v>1937</v>
      </c>
      <c r="J383" s="6" t="s">
        <v>952</v>
      </c>
      <c r="K383" s="6" t="s">
        <v>953</v>
      </c>
      <c r="L383" s="6" t="s">
        <v>954</v>
      </c>
      <c r="M383" s="6" t="s">
        <v>267</v>
      </c>
      <c r="P383" s="6" t="s">
        <v>947</v>
      </c>
      <c r="Q383" t="str">
        <f t="shared" ref="Q383:Q446" si="129">IF(LEN(P383)&gt;0,P383,"")</f>
        <v>Алма-Ата и окрестности</v>
      </c>
      <c r="R383" s="84">
        <v>43.289437</v>
      </c>
      <c r="S383" s="84">
        <v>76.994337999999999</v>
      </c>
      <c r="T383" s="6" t="s">
        <v>765</v>
      </c>
      <c r="U383" s="6" t="s">
        <v>766</v>
      </c>
      <c r="V383" s="6" t="s">
        <v>106</v>
      </c>
      <c r="X383" s="6">
        <v>6000</v>
      </c>
      <c r="Y383" s="6">
        <v>1919</v>
      </c>
      <c r="Z383" s="6">
        <v>7</v>
      </c>
      <c r="AA383" s="6">
        <v>10</v>
      </c>
      <c r="AB383" s="6">
        <v>1919</v>
      </c>
      <c r="AC383" s="6">
        <v>7</v>
      </c>
      <c r="AD383" s="6">
        <v>20</v>
      </c>
      <c r="AF383" s="6" t="s">
        <v>948</v>
      </c>
      <c r="AI383" s="6" t="s">
        <v>1127</v>
      </c>
      <c r="AJ383" s="6" t="s">
        <v>1128</v>
      </c>
      <c r="AK383" s="6" t="b">
        <v>1</v>
      </c>
      <c r="AL383" s="6" t="b">
        <v>0</v>
      </c>
      <c r="AO383" s="49" t="s">
        <v>4952</v>
      </c>
      <c r="AP383" s="73"/>
      <c r="AQ383" s="49" t="s">
        <v>4951</v>
      </c>
      <c r="AR383" s="76" t="s">
        <v>5011</v>
      </c>
      <c r="AS383" s="73" t="s">
        <v>5012</v>
      </c>
      <c r="AT383" s="73">
        <f t="shared" si="102"/>
        <v>1</v>
      </c>
      <c r="AU383" s="112" t="s">
        <v>5383</v>
      </c>
      <c r="AV383" s="44" t="s">
        <v>5380</v>
      </c>
      <c r="AW383" t="s">
        <v>5014</v>
      </c>
      <c r="AX383" s="73"/>
      <c r="AY383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3" s="49" t="s">
        <v>4903</v>
      </c>
      <c r="BA383" s="58" t="str">
        <f>Y383&amp;"-"&amp;IF(Z383&lt;10,"0"&amp;Z383,Z383)&amp;"-"&amp;IF(AA383&lt;10,"0"&amp;AA383,AA383)&amp;"/"&amp;IF(AD383&lt;10,"0"&amp;AD383,AD383)</f>
        <v>1919-07-10/20</v>
      </c>
      <c r="BB383" s="44" t="str">
        <f>Y383&amp;IF(Z383&lt;&gt;0,"-"&amp;Z383,"")&amp;IF(AA383&lt;&gt;0,"-"&amp;AA383,"")&amp;IF(AB383&lt;&gt;0,"/"&amp;AB383,"")&amp;IF(AC383&lt;&gt;0,"-"&amp;AC383,"")&amp;IF(AD383&lt;&gt;0,"-"&amp;AD383,"")</f>
        <v>1919-7-10/1919-7-20</v>
      </c>
      <c r="BC383" s="44"/>
      <c r="BD383" s="44"/>
      <c r="BE383" s="44"/>
      <c r="BF383" s="49" t="s">
        <v>4882</v>
      </c>
      <c r="BG383" t="s">
        <v>4893</v>
      </c>
      <c r="BH383" s="40" t="s">
        <v>5050</v>
      </c>
      <c r="BI383" t="s">
        <v>39</v>
      </c>
      <c r="BJ383" t="str">
        <f t="shared" si="125"/>
        <v>Алма-Ата и окрестности</v>
      </c>
      <c r="BK383" t="str">
        <f>T383&amp;" N; "&amp;U383&amp;" E"</f>
        <v>43.289437 N; 76.994338 E</v>
      </c>
      <c r="BL383" t="s">
        <v>765</v>
      </c>
      <c r="BM383" s="85" t="s">
        <v>766</v>
      </c>
      <c r="BN383" t="s">
        <v>4895</v>
      </c>
      <c r="BO383">
        <f t="shared" si="124"/>
        <v>6000</v>
      </c>
      <c r="BP383" t="str">
        <f>IF(V383="original",H383,IF(V383="volunteer",C383,"Nekhaeva A.A."))</f>
        <v>Kim L.V.</v>
      </c>
      <c r="BQ383" t="str">
        <f>IF(V383="original",I383,IF(V383="volunteer",YEAR(A383)&amp;"-"&amp;IF(MONTH(A383)&lt;10,"0"&amp;MONTH(A383),MONTH(A383))&amp;"-"&amp;IF(DAY(A383)&lt;10,"0"&amp;DAY(A383),DAY(A383)),"__2025-05-15"))</f>
        <v>2025-04-29</v>
      </c>
      <c r="BR383"/>
      <c r="BS383"/>
      <c r="BT383" s="49" t="s">
        <v>4766</v>
      </c>
      <c r="BU383" t="s">
        <v>3631</v>
      </c>
      <c r="BV383" t="s">
        <v>3632</v>
      </c>
      <c r="BW383" t="s">
        <v>3633</v>
      </c>
      <c r="BX383" t="s">
        <v>3634</v>
      </c>
      <c r="BY383" s="44" t="s">
        <v>4017</v>
      </c>
      <c r="BZ383" t="s">
        <v>4018</v>
      </c>
      <c r="CA383" t="s">
        <v>4019</v>
      </c>
      <c r="CB383" s="44" t="s">
        <v>4019</v>
      </c>
      <c r="CC383" t="s">
        <v>4862</v>
      </c>
      <c r="CD383" t="s">
        <v>4015</v>
      </c>
      <c r="CE383" t="s">
        <v>4016</v>
      </c>
      <c r="CF383" t="s">
        <v>3630</v>
      </c>
      <c r="CG383"/>
      <c r="CH383" t="str">
        <f>H383</f>
        <v>Спасский С.А., Шнитников В.Н.</v>
      </c>
      <c r="CI383">
        <f t="shared" ref="CI383:CI445" si="130">I383</f>
        <v>1937</v>
      </c>
      <c r="CJ383"/>
    </row>
    <row r="384" spans="1:88" s="6" customFormat="1" x14ac:dyDescent="0.45">
      <c r="A384" s="5">
        <v>45776.647685185177</v>
      </c>
      <c r="B384" s="6">
        <v>412819044</v>
      </c>
      <c r="C384" s="6" t="s">
        <v>4897</v>
      </c>
      <c r="D384" s="6">
        <v>1</v>
      </c>
      <c r="E384" s="4" t="s">
        <v>65</v>
      </c>
      <c r="G384" s="6">
        <v>2590</v>
      </c>
      <c r="H384" s="44" t="s">
        <v>951</v>
      </c>
      <c r="I384" s="6">
        <v>1937</v>
      </c>
      <c r="J384" s="6" t="s">
        <v>952</v>
      </c>
      <c r="K384" s="6" t="s">
        <v>953</v>
      </c>
      <c r="L384" s="6" t="s">
        <v>954</v>
      </c>
      <c r="M384" s="6" t="s">
        <v>267</v>
      </c>
      <c r="P384" s="6" t="s">
        <v>947</v>
      </c>
      <c r="Q384" t="str">
        <f t="shared" si="129"/>
        <v>Алма-Ата и окрестности</v>
      </c>
      <c r="R384" s="84">
        <v>43.289437</v>
      </c>
      <c r="S384" s="84">
        <v>76.994337999999999</v>
      </c>
      <c r="T384" s="6" t="s">
        <v>765</v>
      </c>
      <c r="U384" s="6" t="s">
        <v>766</v>
      </c>
      <c r="V384" s="6" t="s">
        <v>106</v>
      </c>
      <c r="X384" s="6">
        <v>6000</v>
      </c>
      <c r="Y384" s="6">
        <v>1919</v>
      </c>
      <c r="Z384" s="6">
        <v>5</v>
      </c>
      <c r="AA384" s="6">
        <v>15</v>
      </c>
      <c r="AB384" s="6">
        <v>1919</v>
      </c>
      <c r="AC384" s="6">
        <v>5</v>
      </c>
      <c r="AD384" s="6">
        <v>31</v>
      </c>
      <c r="AF384" s="6" t="s">
        <v>948</v>
      </c>
      <c r="AI384" s="6" t="s">
        <v>1127</v>
      </c>
      <c r="AJ384" s="6" t="s">
        <v>1128</v>
      </c>
      <c r="AK384" s="6" t="b">
        <v>1</v>
      </c>
      <c r="AL384" s="6" t="b">
        <v>0</v>
      </c>
      <c r="AO384" s="49" t="s">
        <v>4952</v>
      </c>
      <c r="AP384" s="73"/>
      <c r="AQ384" s="49" t="s">
        <v>4951</v>
      </c>
      <c r="AR384" s="76" t="s">
        <v>5011</v>
      </c>
      <c r="AS384" s="73" t="s">
        <v>5012</v>
      </c>
      <c r="AT384" s="73">
        <f t="shared" si="102"/>
        <v>1</v>
      </c>
      <c r="AU384" s="112" t="s">
        <v>5384</v>
      </c>
      <c r="AV384" s="44" t="s">
        <v>5380</v>
      </c>
      <c r="AW384" t="s">
        <v>5014</v>
      </c>
      <c r="AX384" s="73"/>
      <c r="AY384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4" s="49" t="s">
        <v>4903</v>
      </c>
      <c r="BA384" s="58" t="str">
        <f>Y384&amp;"-"&amp;IF(Z384&lt;10,"0"&amp;Z384,Z384)&amp;"-"&amp;IF(AA384&lt;10,"0"&amp;AA384,AA384)&amp;"/"&amp;IF(AD384&lt;10,"0"&amp;AD384,AD384)</f>
        <v>1919-05-15/31</v>
      </c>
      <c r="BB384" s="44" t="str">
        <f>Y384&amp;IF(Z384&lt;&gt;0,"-"&amp;Z384,"")&amp;IF(AA384&lt;&gt;0,"-"&amp;AA384,"")&amp;IF(AB384&lt;&gt;0,"/"&amp;AB384,"")&amp;IF(AC384&lt;&gt;0,"-"&amp;AC384,"")&amp;IF(AD384&lt;&gt;0,"-"&amp;AD384,"")</f>
        <v>1919-5-15/1919-5-31</v>
      </c>
      <c r="BC384" s="44"/>
      <c r="BD384" s="44"/>
      <c r="BE384" s="44"/>
      <c r="BF384" s="49" t="s">
        <v>4882</v>
      </c>
      <c r="BG384" t="s">
        <v>4893</v>
      </c>
      <c r="BH384" s="40" t="s">
        <v>5050</v>
      </c>
      <c r="BI384" t="s">
        <v>39</v>
      </c>
      <c r="BJ384" t="str">
        <f t="shared" si="125"/>
        <v>Алма-Ата и окрестности</v>
      </c>
      <c r="BK384" t="str">
        <f>T384&amp;" N; "&amp;U384&amp;" E"</f>
        <v>43.289437 N; 76.994338 E</v>
      </c>
      <c r="BL384" t="s">
        <v>765</v>
      </c>
      <c r="BM384" s="85" t="s">
        <v>766</v>
      </c>
      <c r="BN384" t="s">
        <v>4895</v>
      </c>
      <c r="BO384">
        <f t="shared" si="124"/>
        <v>6000</v>
      </c>
      <c r="BP384" t="str">
        <f>IF(V384="original",H384,IF(V384="volunteer",C384,"Nekhaeva A.A."))</f>
        <v>Kim L.V.</v>
      </c>
      <c r="BQ384" t="str">
        <f>IF(V384="original",I384,IF(V384="volunteer",YEAR(A384)&amp;"-"&amp;IF(MONTH(A384)&lt;10,"0"&amp;MONTH(A384),MONTH(A384))&amp;"-"&amp;IF(DAY(A384)&lt;10,"0"&amp;DAY(A384),DAY(A384)),"__2025-05-15"))</f>
        <v>2025-04-29</v>
      </c>
      <c r="BR384"/>
      <c r="BS384"/>
      <c r="BT384" s="49" t="s">
        <v>4766</v>
      </c>
      <c r="BU384" t="s">
        <v>3631</v>
      </c>
      <c r="BV384" t="s">
        <v>3632</v>
      </c>
      <c r="BW384" t="s">
        <v>3633</v>
      </c>
      <c r="BX384" t="s">
        <v>3634</v>
      </c>
      <c r="BY384" s="44" t="s">
        <v>4017</v>
      </c>
      <c r="BZ384" t="s">
        <v>4018</v>
      </c>
      <c r="CA384" t="s">
        <v>4019</v>
      </c>
      <c r="CB384" s="44" t="s">
        <v>4019</v>
      </c>
      <c r="CC384" t="s">
        <v>4862</v>
      </c>
      <c r="CD384" t="s">
        <v>4015</v>
      </c>
      <c r="CE384" t="s">
        <v>4016</v>
      </c>
      <c r="CF384" t="s">
        <v>3630</v>
      </c>
      <c r="CG384"/>
      <c r="CH384" t="str">
        <f>H384</f>
        <v>Спасский С.А., Шнитников В.Н.</v>
      </c>
      <c r="CI384">
        <f t="shared" si="130"/>
        <v>1937</v>
      </c>
      <c r="CJ384"/>
    </row>
    <row r="385" spans="1:88" s="6" customFormat="1" x14ac:dyDescent="0.45">
      <c r="A385" s="5">
        <v>45776.645798611113</v>
      </c>
      <c r="B385" s="6">
        <v>412819044</v>
      </c>
      <c r="C385" s="6" t="s">
        <v>4897</v>
      </c>
      <c r="D385" s="6">
        <v>1</v>
      </c>
      <c r="E385" s="4" t="s">
        <v>65</v>
      </c>
      <c r="G385" s="6">
        <v>2590</v>
      </c>
      <c r="H385" s="44" t="s">
        <v>951</v>
      </c>
      <c r="I385" s="6">
        <v>1937</v>
      </c>
      <c r="J385" s="6" t="s">
        <v>952</v>
      </c>
      <c r="K385" s="6" t="s">
        <v>953</v>
      </c>
      <c r="L385" s="6" t="s">
        <v>954</v>
      </c>
      <c r="M385" s="6" t="s">
        <v>267</v>
      </c>
      <c r="Q385" t="str">
        <f t="shared" si="129"/>
        <v/>
      </c>
      <c r="R385" s="84"/>
      <c r="S385" s="84"/>
      <c r="V385" s="6" t="s">
        <v>119</v>
      </c>
      <c r="X385" s="6">
        <v>6000</v>
      </c>
      <c r="Y385" s="6">
        <v>1937</v>
      </c>
      <c r="AF385" s="6" t="s">
        <v>948</v>
      </c>
      <c r="AG385" s="62" t="s">
        <v>1129</v>
      </c>
      <c r="AH385" s="6" t="s">
        <v>599</v>
      </c>
      <c r="AI385" s="6" t="s">
        <v>600</v>
      </c>
      <c r="AJ385" s="6" t="s">
        <v>660</v>
      </c>
      <c r="AK385" s="6" t="b">
        <v>1</v>
      </c>
      <c r="AL385" s="6" t="b">
        <v>0</v>
      </c>
      <c r="AO385" s="49" t="s">
        <v>4952</v>
      </c>
      <c r="AP385" s="73"/>
      <c r="AQ385" s="49" t="s">
        <v>4951</v>
      </c>
      <c r="AR385" s="76" t="s">
        <v>5011</v>
      </c>
      <c r="AS385" s="73" t="s">
        <v>5012</v>
      </c>
      <c r="AT385" s="73">
        <f t="shared" si="102"/>
        <v>1</v>
      </c>
      <c r="AU385" s="112" t="s">
        <v>5384</v>
      </c>
      <c r="AV385" s="44" t="s">
        <v>5380</v>
      </c>
      <c r="AW385" t="s">
        <v>5014</v>
      </c>
      <c r="AX385" s="73"/>
      <c r="AY385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5" s="49" t="s">
        <v>4903</v>
      </c>
      <c r="BA385" s="44">
        <f>Y385</f>
        <v>1937</v>
      </c>
      <c r="BB385" s="44" t="str">
        <f>Y385&amp;IF(Z385&lt;&gt;0,"-"&amp;Z385,"")&amp;IF(AA385&lt;&gt;0,"-"&amp;AA385,"")&amp;IF(AB385&lt;&gt;0,"/"&amp;AB385,"")&amp;IF(AC385&lt;&gt;0,"-"&amp;AC385,"")&amp;IF(AD385&lt;&gt;0,"-"&amp;AD385,"")</f>
        <v>1937</v>
      </c>
      <c r="BC385" s="44"/>
      <c r="BD385" s="44"/>
      <c r="BE385" s="44"/>
      <c r="BF385" s="49" t="s">
        <v>4882</v>
      </c>
      <c r="BG385" t="s">
        <v>4893</v>
      </c>
      <c r="BH385" s="40" t="s">
        <v>5050</v>
      </c>
      <c r="BI385" t="s">
        <v>39</v>
      </c>
      <c r="BJ385"/>
      <c r="BK385"/>
      <c r="BL385"/>
      <c r="BM385" s="85"/>
      <c r="BN385"/>
      <c r="BO385">
        <f t="shared" si="124"/>
        <v>6000</v>
      </c>
      <c r="BP385" t="str">
        <f>IF(V385="original",H385,IF(V385="volunteer",C385,"Nekhaeva A.A."))</f>
        <v>Nekhaeva A.A.</v>
      </c>
      <c r="BQ385" t="str">
        <f>IF(V385="original",I385,IF(V385="volunteer",YEAR(A385)&amp;"-"&amp;IF(MONTH(A385)&lt;10,"0"&amp;MONTH(A385),MONTH(A385))&amp;"-"&amp;IF(DAY(A385)&lt;10,"0"&amp;DAY(A385),DAY(A385)),"__2025-05-15"))</f>
        <v>__2025-05-15</v>
      </c>
      <c r="BR385"/>
      <c r="BS385"/>
      <c r="BT385" s="49" t="s">
        <v>4766</v>
      </c>
      <c r="BU385" t="s">
        <v>3631</v>
      </c>
      <c r="BV385" t="s">
        <v>3632</v>
      </c>
      <c r="BW385" t="s">
        <v>3633</v>
      </c>
      <c r="BX385" t="s">
        <v>3634</v>
      </c>
      <c r="BY385" s="44" t="s">
        <v>599</v>
      </c>
      <c r="BZ385" t="s">
        <v>600</v>
      </c>
      <c r="CA385" t="s">
        <v>3783</v>
      </c>
      <c r="CB385" s="44" t="s">
        <v>3783</v>
      </c>
      <c r="CC385" t="s">
        <v>3785</v>
      </c>
      <c r="CD385" t="s">
        <v>3783</v>
      </c>
      <c r="CE385" t="s">
        <v>3784</v>
      </c>
      <c r="CF385" t="s">
        <v>3630</v>
      </c>
      <c r="CG385"/>
      <c r="CH385" t="str">
        <f>H385</f>
        <v>Спасский С.А., Шнитников В.Н.</v>
      </c>
      <c r="CI385">
        <f t="shared" si="130"/>
        <v>1937</v>
      </c>
      <c r="CJ385"/>
    </row>
    <row r="386" spans="1:88" s="6" customFormat="1" x14ac:dyDescent="0.45">
      <c r="A386" s="5">
        <v>45776.645277777767</v>
      </c>
      <c r="B386" s="6">
        <v>412819044</v>
      </c>
      <c r="C386" s="6" t="s">
        <v>4897</v>
      </c>
      <c r="D386" s="6">
        <v>1</v>
      </c>
      <c r="E386" s="4" t="s">
        <v>65</v>
      </c>
      <c r="G386" s="6">
        <v>2590</v>
      </c>
      <c r="H386" s="44" t="s">
        <v>951</v>
      </c>
      <c r="I386" s="6">
        <v>1937</v>
      </c>
      <c r="J386" s="6" t="s">
        <v>952</v>
      </c>
      <c r="K386" s="6" t="s">
        <v>953</v>
      </c>
      <c r="L386" s="6" t="s">
        <v>954</v>
      </c>
      <c r="M386" s="6" t="s">
        <v>267</v>
      </c>
      <c r="P386" s="6" t="s">
        <v>972</v>
      </c>
      <c r="Q386" t="str">
        <f t="shared" si="129"/>
        <v>Алма-Ата</v>
      </c>
      <c r="R386" s="84">
        <v>43.289437</v>
      </c>
      <c r="S386" s="84">
        <v>76.994337999999999</v>
      </c>
      <c r="T386" s="6" t="s">
        <v>765</v>
      </c>
      <c r="U386" s="6" t="s">
        <v>766</v>
      </c>
      <c r="V386" s="6" t="s">
        <v>106</v>
      </c>
      <c r="X386" s="6">
        <v>6000</v>
      </c>
      <c r="Y386" s="6">
        <v>1937</v>
      </c>
      <c r="Z386" s="6">
        <v>7</v>
      </c>
      <c r="AB386" s="6">
        <v>1937</v>
      </c>
      <c r="AC386" s="6">
        <v>8</v>
      </c>
      <c r="AF386" s="6" t="s">
        <v>948</v>
      </c>
      <c r="AG386" s="67" t="s">
        <v>949</v>
      </c>
      <c r="AH386" s="6" t="s">
        <v>599</v>
      </c>
      <c r="AI386" s="6" t="s">
        <v>600</v>
      </c>
      <c r="AJ386" s="6" t="s">
        <v>614</v>
      </c>
      <c r="AK386" s="6" t="b">
        <v>1</v>
      </c>
      <c r="AL386" s="6" t="b">
        <v>0</v>
      </c>
      <c r="AO386" s="49" t="s">
        <v>4952</v>
      </c>
      <c r="AP386" s="73"/>
      <c r="AQ386" s="49" t="s">
        <v>4951</v>
      </c>
      <c r="AR386" s="76" t="s">
        <v>5011</v>
      </c>
      <c r="AS386" s="73" t="s">
        <v>5012</v>
      </c>
      <c r="AT386" s="73">
        <f t="shared" si="102"/>
        <v>1</v>
      </c>
      <c r="AU386" s="112" t="s">
        <v>5384</v>
      </c>
      <c r="AV386" s="44" t="s">
        <v>5380</v>
      </c>
      <c r="AW386" t="s">
        <v>5014</v>
      </c>
      <c r="AX386" s="73"/>
      <c r="AY386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6" s="49" t="s">
        <v>4903</v>
      </c>
      <c r="BA386" s="59" t="str">
        <f>Y386&amp;"-"&amp;IF(Z386&lt;10,"0"&amp;Z386,Z386)&amp;"/"&amp;IF(AC386&lt;10,"0"&amp;AC386,AC386)</f>
        <v>1937-07/08</v>
      </c>
      <c r="BB386" s="44" t="str">
        <f>Y386&amp;IF(Z386&lt;&gt;0,"-"&amp;Z386,"")&amp;IF(AA386&lt;&gt;0,"-"&amp;AA386,"")&amp;IF(AB386&lt;&gt;0,"/"&amp;AB386,"")&amp;IF(AC386&lt;&gt;0,"-"&amp;AC386,"")&amp;IF(AD386&lt;&gt;0,"-"&amp;AD386,"")</f>
        <v>1937-7/1937-8</v>
      </c>
      <c r="BC386" s="44"/>
      <c r="BD386" s="44"/>
      <c r="BE386" s="44" t="s">
        <v>4943</v>
      </c>
      <c r="BF386" s="49" t="s">
        <v>4882</v>
      </c>
      <c r="BG386" t="s">
        <v>4893</v>
      </c>
      <c r="BH386" s="40" t="s">
        <v>5050</v>
      </c>
      <c r="BI386" t="s">
        <v>39</v>
      </c>
      <c r="BJ386" t="str">
        <f t="shared" ref="BJ386:BJ399" si="131">P386</f>
        <v>Алма-Ата</v>
      </c>
      <c r="BK386" t="str">
        <f>T386&amp;" N; "&amp;U386&amp;" E"</f>
        <v>43.289437 N; 76.994338 E</v>
      </c>
      <c r="BL386" t="s">
        <v>765</v>
      </c>
      <c r="BM386" s="85" t="s">
        <v>766</v>
      </c>
      <c r="BN386" t="s">
        <v>4895</v>
      </c>
      <c r="BO386">
        <f t="shared" si="124"/>
        <v>6000</v>
      </c>
      <c r="BP386" t="str">
        <f>IF(V386="original",H386,IF(V386="volunteer",C386,"Nekhaeva A.A."))</f>
        <v>Kim L.V.</v>
      </c>
      <c r="BQ386" t="str">
        <f>IF(V386="original",I386,IF(V386="volunteer",YEAR(A386)&amp;"-"&amp;IF(MONTH(A386)&lt;10,"0"&amp;MONTH(A386),MONTH(A386))&amp;"-"&amp;IF(DAY(A386)&lt;10,"0"&amp;DAY(A386),DAY(A386)),"__2025-05-15"))</f>
        <v>2025-04-29</v>
      </c>
      <c r="BR386"/>
      <c r="BS386"/>
      <c r="BT386" s="49" t="s">
        <v>4766</v>
      </c>
      <c r="BU386" t="s">
        <v>3631</v>
      </c>
      <c r="BV386" t="s">
        <v>3632</v>
      </c>
      <c r="BW386" t="s">
        <v>3633</v>
      </c>
      <c r="BX386" t="s">
        <v>3634</v>
      </c>
      <c r="BY386" s="44" t="s">
        <v>599</v>
      </c>
      <c r="BZ386" t="s">
        <v>600</v>
      </c>
      <c r="CA386" t="s">
        <v>3772</v>
      </c>
      <c r="CB386" s="44" t="s">
        <v>3772</v>
      </c>
      <c r="CC386" t="s">
        <v>3774</v>
      </c>
      <c r="CD386" t="s">
        <v>3772</v>
      </c>
      <c r="CE386" t="s">
        <v>3773</v>
      </c>
      <c r="CF386" t="s">
        <v>3630</v>
      </c>
      <c r="CG386"/>
      <c r="CH386" t="str">
        <f>H386</f>
        <v>Спасский С.А., Шнитников В.Н.</v>
      </c>
      <c r="CI386">
        <f t="shared" si="130"/>
        <v>1937</v>
      </c>
      <c r="CJ386"/>
    </row>
    <row r="387" spans="1:88" s="6" customFormat="1" x14ac:dyDescent="0.45">
      <c r="A387" s="5">
        <v>45776.64471064815</v>
      </c>
      <c r="B387" s="6">
        <v>412819044</v>
      </c>
      <c r="C387" s="6" t="s">
        <v>4897</v>
      </c>
      <c r="D387" s="6">
        <v>1</v>
      </c>
      <c r="E387" s="4" t="s">
        <v>65</v>
      </c>
      <c r="G387" s="6">
        <v>2590</v>
      </c>
      <c r="H387" s="44" t="s">
        <v>951</v>
      </c>
      <c r="I387" s="6">
        <v>1937</v>
      </c>
      <c r="J387" s="6" t="s">
        <v>952</v>
      </c>
      <c r="K387" s="6" t="s">
        <v>953</v>
      </c>
      <c r="L387" s="6" t="s">
        <v>954</v>
      </c>
      <c r="M387" s="6" t="s">
        <v>267</v>
      </c>
      <c r="P387" s="6" t="s">
        <v>972</v>
      </c>
      <c r="Q387" t="str">
        <f t="shared" si="129"/>
        <v>Алма-Ата</v>
      </c>
      <c r="R387" s="84">
        <v>43.289437</v>
      </c>
      <c r="S387" s="84">
        <v>76.994337999999999</v>
      </c>
      <c r="T387" s="6" t="s">
        <v>765</v>
      </c>
      <c r="U387" s="6" t="s">
        <v>766</v>
      </c>
      <c r="V387" s="6" t="s">
        <v>106</v>
      </c>
      <c r="X387" s="6">
        <v>6000</v>
      </c>
      <c r="Y387" s="6">
        <v>1921</v>
      </c>
      <c r="Z387" s="6">
        <v>4</v>
      </c>
      <c r="AA387" s="6">
        <v>1</v>
      </c>
      <c r="AB387" s="6">
        <v>1921</v>
      </c>
      <c r="AC387" s="6">
        <v>4</v>
      </c>
      <c r="AD387" s="6">
        <v>5</v>
      </c>
      <c r="AF387" s="6" t="s">
        <v>948</v>
      </c>
      <c r="AH387" s="6" t="s">
        <v>599</v>
      </c>
      <c r="AI387" s="6" t="s">
        <v>600</v>
      </c>
      <c r="AJ387" s="6" t="s">
        <v>614</v>
      </c>
      <c r="AK387" s="6" t="b">
        <v>1</v>
      </c>
      <c r="AL387" s="6" t="b">
        <v>0</v>
      </c>
      <c r="AO387" s="49" t="s">
        <v>4952</v>
      </c>
      <c r="AP387" s="73"/>
      <c r="AQ387" s="49" t="s">
        <v>4951</v>
      </c>
      <c r="AR387" s="76" t="s">
        <v>5011</v>
      </c>
      <c r="AS387" s="73" t="s">
        <v>5012</v>
      </c>
      <c r="AT387" s="73">
        <f t="shared" si="102"/>
        <v>1</v>
      </c>
      <c r="AU387" s="112" t="s">
        <v>5384</v>
      </c>
      <c r="AV387" s="44" t="s">
        <v>5380</v>
      </c>
      <c r="AW387" t="s">
        <v>5014</v>
      </c>
      <c r="AX387" s="73"/>
      <c r="AY387" s="73" t="str">
        <f t="shared" si="10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7" s="49" t="s">
        <v>4903</v>
      </c>
      <c r="BA387" s="58" t="str">
        <f>Y387&amp;"-"&amp;IF(Z387&lt;10,"0"&amp;Z387,Z387)&amp;"-"&amp;IF(AA387&lt;10,"0"&amp;AA387,AA387)&amp;"/"&amp;IF(AD387&lt;10,"0"&amp;AD387,AD387)</f>
        <v>1921-04-01/05</v>
      </c>
      <c r="BB387" s="44" t="str">
        <f>Y387&amp;IF(Z387&lt;&gt;0,"-"&amp;Z387,"")&amp;IF(AA387&lt;&gt;0,"-"&amp;AA387,"")&amp;IF(AB387&lt;&gt;0,"/"&amp;AB387,"")&amp;IF(AC387&lt;&gt;0,"-"&amp;AC387,"")&amp;IF(AD387&lt;&gt;0,"-"&amp;AD387,"")</f>
        <v>1921-4-1/1921-4-5</v>
      </c>
      <c r="BC387" s="44"/>
      <c r="BD387" s="44"/>
      <c r="BE387" s="44"/>
      <c r="BF387" s="49" t="s">
        <v>4882</v>
      </c>
      <c r="BG387" t="s">
        <v>4893</v>
      </c>
      <c r="BH387" s="40" t="s">
        <v>5050</v>
      </c>
      <c r="BI387" t="s">
        <v>39</v>
      </c>
      <c r="BJ387" t="str">
        <f t="shared" si="131"/>
        <v>Алма-Ата</v>
      </c>
      <c r="BK387" t="str">
        <f>T387&amp;" N; "&amp;U387&amp;" E"</f>
        <v>43.289437 N; 76.994338 E</v>
      </c>
      <c r="BL387" t="s">
        <v>765</v>
      </c>
      <c r="BM387" s="85" t="s">
        <v>766</v>
      </c>
      <c r="BN387" t="s">
        <v>4895</v>
      </c>
      <c r="BO387">
        <f t="shared" si="124"/>
        <v>6000</v>
      </c>
      <c r="BP387" t="str">
        <f>IF(V387="original",H387,IF(V387="volunteer",C387,"Nekhaeva A.A."))</f>
        <v>Kim L.V.</v>
      </c>
      <c r="BQ387" t="str">
        <f>IF(V387="original",I387,IF(V387="volunteer",YEAR(A387)&amp;"-"&amp;IF(MONTH(A387)&lt;10,"0"&amp;MONTH(A387),MONTH(A387))&amp;"-"&amp;IF(DAY(A387)&lt;10,"0"&amp;DAY(A387),DAY(A387)),"__2025-05-15"))</f>
        <v>2025-04-29</v>
      </c>
      <c r="BR387"/>
      <c r="BS387"/>
      <c r="BT387" s="49" t="s">
        <v>4766</v>
      </c>
      <c r="BU387" t="s">
        <v>3631</v>
      </c>
      <c r="BV387" t="s">
        <v>3632</v>
      </c>
      <c r="BW387" t="s">
        <v>3633</v>
      </c>
      <c r="BX387" t="s">
        <v>3634</v>
      </c>
      <c r="BY387" s="44" t="s">
        <v>599</v>
      </c>
      <c r="BZ387" t="s">
        <v>600</v>
      </c>
      <c r="CA387" t="s">
        <v>3772</v>
      </c>
      <c r="CB387" s="44" t="s">
        <v>3772</v>
      </c>
      <c r="CC387" t="s">
        <v>3774</v>
      </c>
      <c r="CD387" t="s">
        <v>3772</v>
      </c>
      <c r="CE387" t="s">
        <v>3773</v>
      </c>
      <c r="CF387" t="s">
        <v>3630</v>
      </c>
      <c r="CG387"/>
      <c r="CH387" t="str">
        <f>H387</f>
        <v>Спасский С.А., Шнитников В.Н.</v>
      </c>
      <c r="CI387">
        <f t="shared" si="130"/>
        <v>1937</v>
      </c>
      <c r="CJ387"/>
    </row>
    <row r="388" spans="1:88" s="6" customFormat="1" x14ac:dyDescent="0.45">
      <c r="A388" s="5">
        <v>45776.643009259264</v>
      </c>
      <c r="B388" s="6">
        <v>412819044</v>
      </c>
      <c r="C388" s="6" t="s">
        <v>4897</v>
      </c>
      <c r="D388" s="6">
        <v>1</v>
      </c>
      <c r="E388" s="4" t="s">
        <v>995</v>
      </c>
      <c r="G388" s="6">
        <v>2590</v>
      </c>
      <c r="H388" s="44" t="s">
        <v>951</v>
      </c>
      <c r="I388" s="6">
        <v>1937</v>
      </c>
      <c r="J388" s="6" t="s">
        <v>952</v>
      </c>
      <c r="K388" s="6" t="s">
        <v>953</v>
      </c>
      <c r="L388" s="6" t="s">
        <v>954</v>
      </c>
      <c r="M388" s="6" t="s">
        <v>267</v>
      </c>
      <c r="P388" s="6" t="s">
        <v>1130</v>
      </c>
      <c r="Q388" t="str">
        <f t="shared" si="129"/>
        <v>Б. Алматинка, у гор</v>
      </c>
      <c r="R388" s="84">
        <v>43.130749000000002</v>
      </c>
      <c r="S388" s="84">
        <v>76.908208000000002</v>
      </c>
      <c r="T388" s="6" t="s">
        <v>942</v>
      </c>
      <c r="U388" s="6" t="s">
        <v>943</v>
      </c>
      <c r="V388" s="6" t="s">
        <v>106</v>
      </c>
      <c r="X388" s="6">
        <v>6000</v>
      </c>
      <c r="Y388" s="6">
        <v>1937</v>
      </c>
      <c r="AF388" s="6" t="s">
        <v>948</v>
      </c>
      <c r="AG388" s="62" t="s">
        <v>1086</v>
      </c>
      <c r="AH388" s="6" t="s">
        <v>1131</v>
      </c>
      <c r="AI388" s="6" t="s">
        <v>1132</v>
      </c>
      <c r="AJ388" s="6" t="s">
        <v>1133</v>
      </c>
      <c r="AK388" s="6" t="b">
        <v>1</v>
      </c>
      <c r="AL388" s="6" t="b">
        <v>0</v>
      </c>
      <c r="AO388" s="49" t="s">
        <v>4952</v>
      </c>
      <c r="AP388" s="73"/>
      <c r="AQ388" s="49" t="s">
        <v>4951</v>
      </c>
      <c r="AR388" s="76" t="s">
        <v>5011</v>
      </c>
      <c r="AS388" s="73" t="s">
        <v>5012</v>
      </c>
      <c r="AT388" s="73">
        <f t="shared" ref="AT388:AT451" si="132">D388</f>
        <v>1</v>
      </c>
      <c r="AU388" s="112" t="s">
        <v>5384</v>
      </c>
      <c r="AV388" s="44" t="s">
        <v>5382</v>
      </c>
      <c r="AW388" t="s">
        <v>5014</v>
      </c>
      <c r="AX388" s="73"/>
      <c r="AY388" s="73" t="str">
        <f t="shared" ref="AY388:AY451" si="133">H388&amp;" "&amp;I388&amp;". "&amp;J388&amp;" // "&amp;K388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8" s="49" t="s">
        <v>4903</v>
      </c>
      <c r="BA388" s="44">
        <f>Y388</f>
        <v>1937</v>
      </c>
      <c r="BB388" s="44" t="str">
        <f>Y388&amp;IF(Z388&lt;&gt;0,"-"&amp;Z388,"")&amp;IF(AA388&lt;&gt;0,"-"&amp;AA388,"")&amp;IF(AB388&lt;&gt;0,"/"&amp;AB388,"")&amp;IF(AC388&lt;&gt;0,"-"&amp;AC388,"")&amp;IF(AD388&lt;&gt;0,"-"&amp;AD388,"")</f>
        <v>1937</v>
      </c>
      <c r="BC388" s="44"/>
      <c r="BD388" s="44"/>
      <c r="BE388" s="44"/>
      <c r="BF388" s="49" t="s">
        <v>4882</v>
      </c>
      <c r="BG388" t="s">
        <v>4893</v>
      </c>
      <c r="BH388" s="40" t="s">
        <v>5050</v>
      </c>
      <c r="BI388" t="s">
        <v>39</v>
      </c>
      <c r="BJ388" t="str">
        <f t="shared" si="131"/>
        <v>Б. Алматинка, у гор</v>
      </c>
      <c r="BK388" t="str">
        <f>T388&amp;" N; "&amp;U388&amp;" E"</f>
        <v>43.130749 N; 76.908208 E</v>
      </c>
      <c r="BL388" t="s">
        <v>942</v>
      </c>
      <c r="BM388" s="85" t="s">
        <v>943</v>
      </c>
      <c r="BN388" t="s">
        <v>4895</v>
      </c>
      <c r="BO388">
        <f t="shared" si="124"/>
        <v>6000</v>
      </c>
      <c r="BP388" t="str">
        <f>IF(V388="original",H388,IF(V388="volunteer",C388,"Nekhaeva A.A."))</f>
        <v>Kim L.V.</v>
      </c>
      <c r="BQ388" t="str">
        <f>IF(V388="original",I388,IF(V388="volunteer",YEAR(A388)&amp;"-"&amp;IF(MONTH(A388)&lt;10,"0"&amp;MONTH(A388),MONTH(A388))&amp;"-"&amp;IF(DAY(A388)&lt;10,"0"&amp;DAY(A388),DAY(A388)),"__2025-05-15"))</f>
        <v>2025-04-29</v>
      </c>
      <c r="BR388"/>
      <c r="BS388"/>
      <c r="BT388" s="49" t="s">
        <v>4766</v>
      </c>
      <c r="BU388" t="s">
        <v>3631</v>
      </c>
      <c r="BV388" t="s">
        <v>3632</v>
      </c>
      <c r="BW388" t="s">
        <v>3633</v>
      </c>
      <c r="BX388" t="s">
        <v>3634</v>
      </c>
      <c r="BY388" s="44" t="s">
        <v>1131</v>
      </c>
      <c r="BZ388" t="s">
        <v>1132</v>
      </c>
      <c r="CA388" t="s">
        <v>4021</v>
      </c>
      <c r="CB388" s="44" t="s">
        <v>4021</v>
      </c>
      <c r="CC388" t="s">
        <v>4796</v>
      </c>
      <c r="CD388" t="s">
        <v>4021</v>
      </c>
      <c r="CE388" t="s">
        <v>4022</v>
      </c>
      <c r="CF388" t="s">
        <v>3630</v>
      </c>
      <c r="CG388"/>
      <c r="CH388" t="str">
        <f>H388</f>
        <v>Спасский С.А., Шнитников В.Н.</v>
      </c>
      <c r="CI388">
        <f t="shared" si="130"/>
        <v>1937</v>
      </c>
      <c r="CJ388" t="s">
        <v>4690</v>
      </c>
    </row>
    <row r="389" spans="1:88" s="6" customFormat="1" x14ac:dyDescent="0.45">
      <c r="A389" s="5">
        <v>45776.648159722223</v>
      </c>
      <c r="B389" s="6">
        <v>412819044</v>
      </c>
      <c r="C389" s="6" t="s">
        <v>4897</v>
      </c>
      <c r="D389" s="6">
        <v>1</v>
      </c>
      <c r="E389" s="4" t="s">
        <v>65</v>
      </c>
      <c r="G389" s="6">
        <v>2590</v>
      </c>
      <c r="H389" s="44" t="s">
        <v>951</v>
      </c>
      <c r="I389" s="6">
        <v>1937</v>
      </c>
      <c r="J389" s="6" t="s">
        <v>952</v>
      </c>
      <c r="K389" s="6" t="s">
        <v>953</v>
      </c>
      <c r="L389" s="6" t="s">
        <v>954</v>
      </c>
      <c r="M389" s="6" t="s">
        <v>267</v>
      </c>
      <c r="P389" s="6" t="s">
        <v>947</v>
      </c>
      <c r="Q389" t="str">
        <f t="shared" si="129"/>
        <v>Алма-Ата и окрестности</v>
      </c>
      <c r="R389" s="84">
        <v>43.289437</v>
      </c>
      <c r="S389" s="84">
        <v>76.994337999999999</v>
      </c>
      <c r="T389" s="6" t="s">
        <v>765</v>
      </c>
      <c r="U389" s="6" t="s">
        <v>766</v>
      </c>
      <c r="V389" s="6" t="s">
        <v>106</v>
      </c>
      <c r="X389" s="6">
        <v>6000</v>
      </c>
      <c r="Y389" s="6">
        <v>1919</v>
      </c>
      <c r="Z389" s="6">
        <v>7</v>
      </c>
      <c r="AA389" s="6">
        <v>10</v>
      </c>
      <c r="AB389" s="6">
        <v>1919</v>
      </c>
      <c r="AC389" s="6">
        <v>7</v>
      </c>
      <c r="AD389" s="6">
        <v>20</v>
      </c>
      <c r="AF389" s="6" t="s">
        <v>948</v>
      </c>
      <c r="AI389" s="6" t="s">
        <v>1127</v>
      </c>
      <c r="AJ389" s="6" t="s">
        <v>1128</v>
      </c>
      <c r="AK389" s="6" t="b">
        <v>1</v>
      </c>
      <c r="AL389" s="6" t="b">
        <v>0</v>
      </c>
      <c r="AO389" s="49" t="s">
        <v>4952</v>
      </c>
      <c r="AP389" s="73"/>
      <c r="AQ389" s="49" t="s">
        <v>4951</v>
      </c>
      <c r="AR389" s="76" t="s">
        <v>5011</v>
      </c>
      <c r="AS389" s="73" t="s">
        <v>5012</v>
      </c>
      <c r="AT389" s="73">
        <f t="shared" si="132"/>
        <v>1</v>
      </c>
      <c r="AU389" s="112" t="s">
        <v>5384</v>
      </c>
      <c r="AV389" s="44" t="s">
        <v>5380</v>
      </c>
      <c r="AW389" t="s">
        <v>5014</v>
      </c>
      <c r="AX389" s="73"/>
      <c r="AY38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89" s="49" t="s">
        <v>4903</v>
      </c>
      <c r="BA389" s="58" t="str">
        <f>Y389&amp;"-"&amp;IF(Z389&lt;10,"0"&amp;Z389,Z389)&amp;"-"&amp;IF(AA389&lt;10,"0"&amp;AA389,AA389)&amp;"/"&amp;IF(AD389&lt;10,"0"&amp;AD389,AD389)</f>
        <v>1919-07-10/20</v>
      </c>
      <c r="BB389" s="44" t="str">
        <f>Y389&amp;IF(Z389&lt;&gt;0,"-"&amp;Z389,"")&amp;IF(AA389&lt;&gt;0,"-"&amp;AA389,"")&amp;IF(AB389&lt;&gt;0,"/"&amp;AB389,"")&amp;IF(AC389&lt;&gt;0,"-"&amp;AC389,"")&amp;IF(AD389&lt;&gt;0,"-"&amp;AD389,"")</f>
        <v>1919-7-10/1919-7-20</v>
      </c>
      <c r="BC389" s="44"/>
      <c r="BD389" s="44"/>
      <c r="BE389" s="44"/>
      <c r="BF389" s="49" t="s">
        <v>4882</v>
      </c>
      <c r="BG389" t="s">
        <v>4893</v>
      </c>
      <c r="BH389" s="40" t="s">
        <v>5050</v>
      </c>
      <c r="BI389" t="s">
        <v>39</v>
      </c>
      <c r="BJ389" t="str">
        <f t="shared" si="131"/>
        <v>Алма-Ата и окрестности</v>
      </c>
      <c r="BK389" t="str">
        <f>T389&amp;" N; "&amp;U389&amp;" E"</f>
        <v>43.289437 N; 76.994338 E</v>
      </c>
      <c r="BL389" t="s">
        <v>765</v>
      </c>
      <c r="BM389" s="85" t="s">
        <v>766</v>
      </c>
      <c r="BN389" t="s">
        <v>4895</v>
      </c>
      <c r="BO389">
        <f t="shared" ref="BO389" si="134">X389</f>
        <v>6000</v>
      </c>
      <c r="BP389" t="str">
        <f>IF(V389="original",H389,IF(V389="volunteer",C389,"Nekhaeva A.A."))</f>
        <v>Kim L.V.</v>
      </c>
      <c r="BQ389" t="str">
        <f>IF(V389="original",I389,IF(V389="volunteer",YEAR(A389)&amp;"-"&amp;IF(MONTH(A389)&lt;10,"0"&amp;MONTH(A389),MONTH(A389))&amp;"-"&amp;IF(DAY(A389)&lt;10,"0"&amp;DAY(A389),DAY(A389)),"__2025-05-15"))</f>
        <v>2025-04-29</v>
      </c>
      <c r="BR389"/>
      <c r="BS389"/>
      <c r="BT389" s="49" t="s">
        <v>4766</v>
      </c>
      <c r="BU389" t="s">
        <v>3631</v>
      </c>
      <c r="BV389" t="s">
        <v>3632</v>
      </c>
      <c r="BW389" t="s">
        <v>3633</v>
      </c>
      <c r="BX389" t="s">
        <v>3634</v>
      </c>
      <c r="BY389" s="44" t="s">
        <v>4017</v>
      </c>
      <c r="BZ389" t="s">
        <v>4018</v>
      </c>
      <c r="CA389" t="s">
        <v>4019</v>
      </c>
      <c r="CB389" s="44" t="s">
        <v>4019</v>
      </c>
      <c r="CC389" t="s">
        <v>4862</v>
      </c>
      <c r="CD389" t="s">
        <v>4015</v>
      </c>
      <c r="CE389" t="s">
        <v>4016</v>
      </c>
      <c r="CF389" t="s">
        <v>3630</v>
      </c>
      <c r="CG389"/>
      <c r="CH389" t="str">
        <f>H389</f>
        <v>Спасский С.А., Шнитников В.Н.</v>
      </c>
      <c r="CI389">
        <f t="shared" ref="CI389" si="135">I389</f>
        <v>1937</v>
      </c>
      <c r="CJ389"/>
    </row>
    <row r="390" spans="1:88" s="6" customFormat="1" x14ac:dyDescent="0.45">
      <c r="A390" s="5">
        <v>45776.64162037037</v>
      </c>
      <c r="B390" s="6">
        <v>412819044</v>
      </c>
      <c r="C390" s="6" t="s">
        <v>4897</v>
      </c>
      <c r="D390" s="6">
        <v>1</v>
      </c>
      <c r="E390" s="4" t="s">
        <v>51</v>
      </c>
      <c r="G390" s="6">
        <v>2590</v>
      </c>
      <c r="H390" s="44" t="s">
        <v>951</v>
      </c>
      <c r="I390" s="6">
        <v>1937</v>
      </c>
      <c r="J390" s="6" t="s">
        <v>952</v>
      </c>
      <c r="K390" s="6" t="s">
        <v>953</v>
      </c>
      <c r="L390" s="6" t="s">
        <v>954</v>
      </c>
      <c r="M390" s="6" t="s">
        <v>267</v>
      </c>
      <c r="P390" s="6" t="s">
        <v>947</v>
      </c>
      <c r="Q390" t="str">
        <f t="shared" si="129"/>
        <v>Алма-Ата и окрестности</v>
      </c>
      <c r="R390" s="84">
        <v>43.289437</v>
      </c>
      <c r="S390" s="84">
        <v>76.994337999999999</v>
      </c>
      <c r="T390" s="6" t="s">
        <v>765</v>
      </c>
      <c r="U390" s="6" t="s">
        <v>766</v>
      </c>
      <c r="V390" s="6" t="s">
        <v>106</v>
      </c>
      <c r="X390" s="6">
        <v>6000</v>
      </c>
      <c r="Y390" s="6">
        <v>1920</v>
      </c>
      <c r="Z390" s="6">
        <v>8</v>
      </c>
      <c r="AB390" s="6">
        <v>1920</v>
      </c>
      <c r="AC390" s="6">
        <v>9</v>
      </c>
      <c r="AF390" s="6" t="s">
        <v>948</v>
      </c>
      <c r="AH390" s="6" t="s">
        <v>1131</v>
      </c>
      <c r="AI390" s="6" t="s">
        <v>1132</v>
      </c>
      <c r="AJ390" s="6" t="s">
        <v>1133</v>
      </c>
      <c r="AK390" s="6" t="b">
        <v>1</v>
      </c>
      <c r="AL390" s="6" t="b">
        <v>0</v>
      </c>
      <c r="AO390" s="49" t="s">
        <v>4952</v>
      </c>
      <c r="AP390" s="73"/>
      <c r="AQ390" s="49" t="s">
        <v>4951</v>
      </c>
      <c r="AR390" s="76" t="s">
        <v>5011</v>
      </c>
      <c r="AS390" s="73" t="s">
        <v>5012</v>
      </c>
      <c r="AT390" s="73">
        <f t="shared" si="132"/>
        <v>1</v>
      </c>
      <c r="AU390" s="112" t="s">
        <v>5383</v>
      </c>
      <c r="AV390" s="44" t="s">
        <v>5380</v>
      </c>
      <c r="AW390" t="s">
        <v>5014</v>
      </c>
      <c r="AX390" s="73"/>
      <c r="AY39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0" s="49" t="s">
        <v>4903</v>
      </c>
      <c r="BA390" s="59" t="str">
        <f>Y390&amp;"-"&amp;IF(Z390&lt;10,"0"&amp;Z390,Z390)&amp;"/"&amp;IF(AC390&lt;10,"0"&amp;AC390,AC390)</f>
        <v>1920-08/09</v>
      </c>
      <c r="BB390" s="44" t="str">
        <f>Y390&amp;IF(Z390&lt;&gt;0,"-"&amp;Z390,"")&amp;IF(AA390&lt;&gt;0,"-"&amp;AA390,"")&amp;IF(AB390&lt;&gt;0,"/"&amp;AB390,"")&amp;IF(AC390&lt;&gt;0,"-"&amp;AC390,"")&amp;IF(AD390&lt;&gt;0,"-"&amp;AD390,"")</f>
        <v>1920-8/1920-9</v>
      </c>
      <c r="BC390" s="44"/>
      <c r="BD390" s="44"/>
      <c r="BE390" s="44"/>
      <c r="BF390" s="49" t="s">
        <v>4882</v>
      </c>
      <c r="BG390" t="s">
        <v>4893</v>
      </c>
      <c r="BH390" s="40" t="s">
        <v>5050</v>
      </c>
      <c r="BI390" t="s">
        <v>39</v>
      </c>
      <c r="BJ390" t="str">
        <f t="shared" si="131"/>
        <v>Алма-Ата и окрестности</v>
      </c>
      <c r="BK390" t="str">
        <f>T390&amp;" N; "&amp;U390&amp;" E"</f>
        <v>43.289437 N; 76.994338 E</v>
      </c>
      <c r="BL390" t="s">
        <v>765</v>
      </c>
      <c r="BM390" s="85" t="s">
        <v>766</v>
      </c>
      <c r="BN390" t="s">
        <v>4895</v>
      </c>
      <c r="BO390">
        <f t="shared" si="124"/>
        <v>6000</v>
      </c>
      <c r="BP390" t="str">
        <f>IF(V390="original",H390,IF(V390="volunteer",C390,"Nekhaeva A.A."))</f>
        <v>Kim L.V.</v>
      </c>
      <c r="BQ390" t="str">
        <f>IF(V390="original",I390,IF(V390="volunteer",YEAR(A390)&amp;"-"&amp;IF(MONTH(A390)&lt;10,"0"&amp;MONTH(A390),MONTH(A390))&amp;"-"&amp;IF(DAY(A390)&lt;10,"0"&amp;DAY(A390),DAY(A390)),"__2025-05-15"))</f>
        <v>2025-04-29</v>
      </c>
      <c r="BR390"/>
      <c r="BS390"/>
      <c r="BT390" s="49" t="s">
        <v>4766</v>
      </c>
      <c r="BU390" t="s">
        <v>3631</v>
      </c>
      <c r="BV390" t="s">
        <v>3632</v>
      </c>
      <c r="BW390" t="s">
        <v>3633</v>
      </c>
      <c r="BX390" t="s">
        <v>3634</v>
      </c>
      <c r="BY390" s="44" t="s">
        <v>1131</v>
      </c>
      <c r="BZ390" t="s">
        <v>1132</v>
      </c>
      <c r="CA390" t="s">
        <v>4021</v>
      </c>
      <c r="CB390" s="44" t="s">
        <v>4021</v>
      </c>
      <c r="CC390" t="s">
        <v>4796</v>
      </c>
      <c r="CD390" t="s">
        <v>4021</v>
      </c>
      <c r="CE390" t="s">
        <v>4022</v>
      </c>
      <c r="CF390" t="s">
        <v>3630</v>
      </c>
      <c r="CG390"/>
      <c r="CH390" t="str">
        <f>H390</f>
        <v>Спасский С.А., Шнитников В.Н.</v>
      </c>
      <c r="CI390">
        <f t="shared" si="130"/>
        <v>1937</v>
      </c>
      <c r="CJ390" t="s">
        <v>4690</v>
      </c>
    </row>
    <row r="391" spans="1:88" s="6" customFormat="1" x14ac:dyDescent="0.45">
      <c r="A391" s="5">
        <v>45776.641087962962</v>
      </c>
      <c r="B391" s="6">
        <v>412819044</v>
      </c>
      <c r="C391" s="6" t="s">
        <v>4897</v>
      </c>
      <c r="D391" s="6">
        <v>3</v>
      </c>
      <c r="E391" s="4" t="s">
        <v>1102</v>
      </c>
      <c r="G391" s="6">
        <v>2590</v>
      </c>
      <c r="H391" s="44" t="s">
        <v>951</v>
      </c>
      <c r="I391" s="6">
        <v>1937</v>
      </c>
      <c r="J391" s="6" t="s">
        <v>952</v>
      </c>
      <c r="K391" s="6" t="s">
        <v>953</v>
      </c>
      <c r="L391" s="6" t="s">
        <v>954</v>
      </c>
      <c r="M391" s="6" t="s">
        <v>267</v>
      </c>
      <c r="P391" s="6" t="s">
        <v>947</v>
      </c>
      <c r="Q391" t="str">
        <f t="shared" si="129"/>
        <v>Алма-Ата и окрестности</v>
      </c>
      <c r="R391" s="84">
        <v>43.289437</v>
      </c>
      <c r="S391" s="84">
        <v>76.994337999999999</v>
      </c>
      <c r="T391" s="6" t="s">
        <v>765</v>
      </c>
      <c r="U391" s="6" t="s">
        <v>766</v>
      </c>
      <c r="V391" s="6" t="s">
        <v>106</v>
      </c>
      <c r="X391" s="6">
        <v>6000</v>
      </c>
      <c r="Y391" s="6">
        <v>1919</v>
      </c>
      <c r="Z391" s="6">
        <v>8</v>
      </c>
      <c r="AA391" s="6">
        <v>2</v>
      </c>
      <c r="AB391" s="6">
        <v>1919</v>
      </c>
      <c r="AC391" s="6">
        <v>8</v>
      </c>
      <c r="AD391" s="6">
        <v>5</v>
      </c>
      <c r="AF391" s="6" t="s">
        <v>948</v>
      </c>
      <c r="AH391" s="6" t="s">
        <v>1131</v>
      </c>
      <c r="AI391" s="6" t="s">
        <v>1132</v>
      </c>
      <c r="AJ391" s="6" t="s">
        <v>1133</v>
      </c>
      <c r="AK391" s="6" t="b">
        <v>1</v>
      </c>
      <c r="AL391" s="6" t="b">
        <v>0</v>
      </c>
      <c r="AO391" s="49" t="s">
        <v>4952</v>
      </c>
      <c r="AP391" s="73"/>
      <c r="AQ391" s="49" t="s">
        <v>4951</v>
      </c>
      <c r="AR391" s="76" t="s">
        <v>5011</v>
      </c>
      <c r="AS391" s="73" t="s">
        <v>5012</v>
      </c>
      <c r="AT391" s="73">
        <f t="shared" si="132"/>
        <v>3</v>
      </c>
      <c r="AU391" s="44"/>
      <c r="AV391" s="44" t="s">
        <v>5381</v>
      </c>
      <c r="AW391" t="s">
        <v>5014</v>
      </c>
      <c r="AX391" s="73"/>
      <c r="AY39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1" s="49" t="s">
        <v>4903</v>
      </c>
      <c r="BA391" s="58" t="str">
        <f>Y391&amp;"-"&amp;IF(Z391&lt;10,"0"&amp;Z391,Z391)&amp;"-"&amp;IF(AA391&lt;10,"0"&amp;AA391,AA391)&amp;"/"&amp;IF(AD391&lt;10,"0"&amp;AD391,AD391)</f>
        <v>1919-08-02/05</v>
      </c>
      <c r="BB391" s="44" t="str">
        <f>Y391&amp;IF(Z391&lt;&gt;0,"-"&amp;Z391,"")&amp;IF(AA391&lt;&gt;0,"-"&amp;AA391,"")&amp;IF(AB391&lt;&gt;0,"/"&amp;AB391,"")&amp;IF(AC391&lt;&gt;0,"-"&amp;AC391,"")&amp;IF(AD391&lt;&gt;0,"-"&amp;AD391,"")</f>
        <v>1919-8-2/1919-8-5</v>
      </c>
      <c r="BC391" s="44"/>
      <c r="BD391" s="44"/>
      <c r="BE391" s="44"/>
      <c r="BF391" s="49" t="s">
        <v>4882</v>
      </c>
      <c r="BG391" t="s">
        <v>4893</v>
      </c>
      <c r="BH391" s="40" t="s">
        <v>5050</v>
      </c>
      <c r="BI391" t="s">
        <v>39</v>
      </c>
      <c r="BJ391" t="str">
        <f t="shared" si="131"/>
        <v>Алма-Ата и окрестности</v>
      </c>
      <c r="BK391" t="str">
        <f>T391&amp;" N; "&amp;U391&amp;" E"</f>
        <v>43.289437 N; 76.994338 E</v>
      </c>
      <c r="BL391" t="s">
        <v>765</v>
      </c>
      <c r="BM391" s="85" t="s">
        <v>766</v>
      </c>
      <c r="BN391" t="s">
        <v>4895</v>
      </c>
      <c r="BO391">
        <f t="shared" si="124"/>
        <v>6000</v>
      </c>
      <c r="BP391" t="str">
        <f>IF(V391="original",H391,IF(V391="volunteer",C391,"Nekhaeva A.A."))</f>
        <v>Kim L.V.</v>
      </c>
      <c r="BQ391" t="str">
        <f>IF(V391="original",I391,IF(V391="volunteer",YEAR(A391)&amp;"-"&amp;IF(MONTH(A391)&lt;10,"0"&amp;MONTH(A391),MONTH(A391))&amp;"-"&amp;IF(DAY(A391)&lt;10,"0"&amp;DAY(A391),DAY(A391)),"__2025-05-15"))</f>
        <v>2025-04-29</v>
      </c>
      <c r="BR391"/>
      <c r="BS391"/>
      <c r="BT391" s="49" t="s">
        <v>4766</v>
      </c>
      <c r="BU391" t="s">
        <v>3631</v>
      </c>
      <c r="BV391" t="s">
        <v>3632</v>
      </c>
      <c r="BW391" t="s">
        <v>3633</v>
      </c>
      <c r="BX391" t="s">
        <v>3634</v>
      </c>
      <c r="BY391" s="44" t="s">
        <v>1131</v>
      </c>
      <c r="BZ391" t="s">
        <v>1132</v>
      </c>
      <c r="CA391" t="s">
        <v>4021</v>
      </c>
      <c r="CB391" s="44" t="s">
        <v>4021</v>
      </c>
      <c r="CC391" t="s">
        <v>4796</v>
      </c>
      <c r="CD391" t="s">
        <v>4021</v>
      </c>
      <c r="CE391" t="s">
        <v>4022</v>
      </c>
      <c r="CF391" t="s">
        <v>3630</v>
      </c>
      <c r="CG391"/>
      <c r="CH391" t="str">
        <f>H391</f>
        <v>Спасский С.А., Шнитников В.Н.</v>
      </c>
      <c r="CI391">
        <f t="shared" si="130"/>
        <v>1937</v>
      </c>
      <c r="CJ391" t="s">
        <v>4690</v>
      </c>
    </row>
    <row r="392" spans="1:88" s="6" customFormat="1" x14ac:dyDescent="0.45">
      <c r="A392" s="5">
        <v>45776.640659722223</v>
      </c>
      <c r="B392" s="6">
        <v>412819044</v>
      </c>
      <c r="C392" s="6" t="s">
        <v>4897</v>
      </c>
      <c r="D392" s="6">
        <v>1</v>
      </c>
      <c r="E392" s="4" t="s">
        <v>65</v>
      </c>
      <c r="G392" s="6">
        <v>2590</v>
      </c>
      <c r="H392" s="44" t="s">
        <v>951</v>
      </c>
      <c r="I392" s="6">
        <v>1937</v>
      </c>
      <c r="J392" s="6" t="s">
        <v>952</v>
      </c>
      <c r="K392" s="6" t="s">
        <v>953</v>
      </c>
      <c r="L392" s="6" t="s">
        <v>954</v>
      </c>
      <c r="M392" s="6" t="s">
        <v>267</v>
      </c>
      <c r="P392" s="6" t="s">
        <v>947</v>
      </c>
      <c r="Q392" t="str">
        <f t="shared" si="129"/>
        <v>Алма-Ата и окрестности</v>
      </c>
      <c r="R392" s="84">
        <v>43.289437</v>
      </c>
      <c r="S392" s="84">
        <v>76.994337999999999</v>
      </c>
      <c r="T392" s="6" t="s">
        <v>765</v>
      </c>
      <c r="U392" s="6" t="s">
        <v>766</v>
      </c>
      <c r="V392" s="6" t="s">
        <v>106</v>
      </c>
      <c r="X392" s="6">
        <v>6000</v>
      </c>
      <c r="Y392" s="6">
        <v>1921</v>
      </c>
      <c r="Z392" s="6">
        <v>7</v>
      </c>
      <c r="AF392" s="6" t="s">
        <v>948</v>
      </c>
      <c r="AG392" s="67" t="s">
        <v>955</v>
      </c>
      <c r="AH392" s="6" t="s">
        <v>1131</v>
      </c>
      <c r="AI392" s="6" t="s">
        <v>1132</v>
      </c>
      <c r="AJ392" s="6" t="s">
        <v>1133</v>
      </c>
      <c r="AK392" s="6" t="b">
        <v>1</v>
      </c>
      <c r="AL392" s="6" t="b">
        <v>0</v>
      </c>
      <c r="AO392" s="49" t="s">
        <v>4952</v>
      </c>
      <c r="AP392" s="73"/>
      <c r="AQ392" s="49" t="s">
        <v>4951</v>
      </c>
      <c r="AR392" s="76" t="s">
        <v>5011</v>
      </c>
      <c r="AS392" s="73" t="s">
        <v>5012</v>
      </c>
      <c r="AT392" s="73">
        <f t="shared" si="132"/>
        <v>1</v>
      </c>
      <c r="AU392" s="112" t="s">
        <v>5384</v>
      </c>
      <c r="AV392" s="44" t="s">
        <v>5380</v>
      </c>
      <c r="AW392" t="s">
        <v>5014</v>
      </c>
      <c r="AX392" s="73"/>
      <c r="AY39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2" s="49" t="s">
        <v>4903</v>
      </c>
      <c r="BA392" s="44" t="str">
        <f>Y392&amp;"-"&amp;IF(Z392&lt;10,"0"&amp;Z392,Z392)</f>
        <v>1921-07</v>
      </c>
      <c r="BB392" s="44" t="str">
        <f>Y392&amp;IF(Z392&lt;&gt;0,"-"&amp;Z392,"")&amp;IF(AA392&lt;&gt;0,"-"&amp;AA392,"")&amp;IF(AB392&lt;&gt;0,"/"&amp;AB392,"")&amp;IF(AC392&lt;&gt;0,"-"&amp;AC392,"")&amp;IF(AD392&lt;&gt;0,"-"&amp;AD392,"")</f>
        <v>1921-7</v>
      </c>
      <c r="BC392" s="44"/>
      <c r="BD392" s="44"/>
      <c r="BE392" s="44" t="s">
        <v>4959</v>
      </c>
      <c r="BF392" s="49" t="s">
        <v>4882</v>
      </c>
      <c r="BG392" t="s">
        <v>4893</v>
      </c>
      <c r="BH392" s="40" t="s">
        <v>5050</v>
      </c>
      <c r="BI392" t="s">
        <v>39</v>
      </c>
      <c r="BJ392" t="str">
        <f t="shared" si="131"/>
        <v>Алма-Ата и окрестности</v>
      </c>
      <c r="BK392" t="str">
        <f>T392&amp;" N; "&amp;U392&amp;" E"</f>
        <v>43.289437 N; 76.994338 E</v>
      </c>
      <c r="BL392" t="s">
        <v>765</v>
      </c>
      <c r="BM392" s="85" t="s">
        <v>766</v>
      </c>
      <c r="BN392" t="s">
        <v>4895</v>
      </c>
      <c r="BO392">
        <f t="shared" si="124"/>
        <v>6000</v>
      </c>
      <c r="BP392" t="str">
        <f>IF(V392="original",H392,IF(V392="volunteer",C392,"Nekhaeva A.A."))</f>
        <v>Kim L.V.</v>
      </c>
      <c r="BQ392" t="str">
        <f>IF(V392="original",I392,IF(V392="volunteer",YEAR(A392)&amp;"-"&amp;IF(MONTH(A392)&lt;10,"0"&amp;MONTH(A392),MONTH(A392))&amp;"-"&amp;IF(DAY(A392)&lt;10,"0"&amp;DAY(A392),DAY(A392)),"__2025-05-15"))</f>
        <v>2025-04-29</v>
      </c>
      <c r="BR392"/>
      <c r="BS392"/>
      <c r="BT392" s="49" t="s">
        <v>4766</v>
      </c>
      <c r="BU392" t="s">
        <v>3631</v>
      </c>
      <c r="BV392" t="s">
        <v>3632</v>
      </c>
      <c r="BW392" t="s">
        <v>3633</v>
      </c>
      <c r="BX392" t="s">
        <v>3634</v>
      </c>
      <c r="BY392" s="44" t="s">
        <v>1131</v>
      </c>
      <c r="BZ392" t="s">
        <v>1132</v>
      </c>
      <c r="CA392" t="s">
        <v>4021</v>
      </c>
      <c r="CB392" s="44" t="s">
        <v>4021</v>
      </c>
      <c r="CC392" t="s">
        <v>4796</v>
      </c>
      <c r="CD392" t="s">
        <v>4021</v>
      </c>
      <c r="CE392" t="s">
        <v>4022</v>
      </c>
      <c r="CF392" t="s">
        <v>3630</v>
      </c>
      <c r="CG392"/>
      <c r="CH392" t="str">
        <f>H392</f>
        <v>Спасский С.А., Шнитников В.Н.</v>
      </c>
      <c r="CI392">
        <f t="shared" si="130"/>
        <v>1937</v>
      </c>
      <c r="CJ392" t="s">
        <v>4690</v>
      </c>
    </row>
    <row r="393" spans="1:88" s="6" customFormat="1" x14ac:dyDescent="0.45">
      <c r="A393" s="5">
        <v>45776.640208333338</v>
      </c>
      <c r="B393" s="6">
        <v>412819044</v>
      </c>
      <c r="C393" s="6" t="s">
        <v>4897</v>
      </c>
      <c r="D393" s="6">
        <v>4</v>
      </c>
      <c r="E393" s="4" t="s">
        <v>835</v>
      </c>
      <c r="F393" s="6" t="s">
        <v>1134</v>
      </c>
      <c r="G393" s="6">
        <v>2590</v>
      </c>
      <c r="H393" s="44" t="s">
        <v>951</v>
      </c>
      <c r="I393" s="6">
        <v>1937</v>
      </c>
      <c r="J393" s="6" t="s">
        <v>952</v>
      </c>
      <c r="K393" s="6" t="s">
        <v>953</v>
      </c>
      <c r="L393" s="6" t="s">
        <v>954</v>
      </c>
      <c r="M393" s="6" t="s">
        <v>267</v>
      </c>
      <c r="P393" s="6" t="s">
        <v>947</v>
      </c>
      <c r="Q393" t="str">
        <f t="shared" si="129"/>
        <v>Алма-Ата и окрестности</v>
      </c>
      <c r="R393" s="84">
        <v>43.289437</v>
      </c>
      <c r="S393" s="84">
        <v>76.994337999999999</v>
      </c>
      <c r="T393" s="6" t="s">
        <v>765</v>
      </c>
      <c r="U393" s="6" t="s">
        <v>766</v>
      </c>
      <c r="V393" s="6" t="s">
        <v>106</v>
      </c>
      <c r="X393" s="6">
        <v>6000</v>
      </c>
      <c r="Y393" s="6">
        <v>1937</v>
      </c>
      <c r="Z393" s="6">
        <v>6</v>
      </c>
      <c r="AA393" s="6">
        <v>2</v>
      </c>
      <c r="AB393" s="6">
        <v>1937</v>
      </c>
      <c r="AC393" s="6">
        <v>6</v>
      </c>
      <c r="AD393" s="6">
        <v>11</v>
      </c>
      <c r="AF393" s="6" t="s">
        <v>948</v>
      </c>
      <c r="AG393" s="67" t="s">
        <v>949</v>
      </c>
      <c r="AH393" s="6" t="s">
        <v>1131</v>
      </c>
      <c r="AI393" s="6" t="s">
        <v>1132</v>
      </c>
      <c r="AJ393" s="6" t="s">
        <v>1133</v>
      </c>
      <c r="AK393" s="6" t="b">
        <v>1</v>
      </c>
      <c r="AL393" s="6" t="b">
        <v>0</v>
      </c>
      <c r="AO393" s="49" t="s">
        <v>4952</v>
      </c>
      <c r="AP393" s="73"/>
      <c r="AQ393" s="49" t="s">
        <v>4951</v>
      </c>
      <c r="AR393" s="76" t="s">
        <v>5011</v>
      </c>
      <c r="AS393" s="73" t="s">
        <v>5012</v>
      </c>
      <c r="AT393" s="73">
        <f t="shared" si="132"/>
        <v>4</v>
      </c>
      <c r="AU393" s="112" t="s">
        <v>5384</v>
      </c>
      <c r="AV393" s="44" t="s">
        <v>5380</v>
      </c>
      <c r="AW393" t="s">
        <v>5014</v>
      </c>
      <c r="AX393" s="112" t="s">
        <v>5350</v>
      </c>
      <c r="AY39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3" s="49" t="s">
        <v>4903</v>
      </c>
      <c r="BA393" s="58" t="str">
        <f>Y393&amp;"-"&amp;IF(Z393&lt;10,"0"&amp;Z393,Z393)&amp;"-"&amp;IF(AA393&lt;10,"0"&amp;AA393,AA393)&amp;"/"&amp;IF(AD393&lt;10,"0"&amp;AD393,AD393)</f>
        <v>1937-06-02/11</v>
      </c>
      <c r="BB393" s="44" t="str">
        <f>Y393&amp;IF(Z393&lt;&gt;0,"-"&amp;Z393,"")&amp;IF(AA393&lt;&gt;0,"-"&amp;AA393,"")&amp;IF(AB393&lt;&gt;0,"/"&amp;AB393,"")&amp;IF(AC393&lt;&gt;0,"-"&amp;AC393,"")&amp;IF(AD393&lt;&gt;0,"-"&amp;AD393,"")</f>
        <v>1937-6-2/1937-6-11</v>
      </c>
      <c r="BC393" s="44"/>
      <c r="BD393" s="44"/>
      <c r="BE393" s="44" t="s">
        <v>4943</v>
      </c>
      <c r="BF393" s="49" t="s">
        <v>4882</v>
      </c>
      <c r="BG393" t="s">
        <v>4893</v>
      </c>
      <c r="BH393" s="40" t="s">
        <v>5050</v>
      </c>
      <c r="BI393" t="s">
        <v>39</v>
      </c>
      <c r="BJ393" t="str">
        <f t="shared" si="131"/>
        <v>Алма-Ата и окрестности</v>
      </c>
      <c r="BK393" t="str">
        <f>T393&amp;" N; "&amp;U393&amp;" E"</f>
        <v>43.289437 N; 76.994338 E</v>
      </c>
      <c r="BL393" t="s">
        <v>765</v>
      </c>
      <c r="BM393" s="85" t="s">
        <v>766</v>
      </c>
      <c r="BN393" t="s">
        <v>4895</v>
      </c>
      <c r="BO393">
        <f t="shared" si="124"/>
        <v>6000</v>
      </c>
      <c r="BP393" t="str">
        <f>IF(V393="original",H393,IF(V393="volunteer",C393,"Nekhaeva A.A."))</f>
        <v>Kim L.V.</v>
      </c>
      <c r="BQ393" t="str">
        <f>IF(V393="original",I393,IF(V393="volunteer",YEAR(A393)&amp;"-"&amp;IF(MONTH(A393)&lt;10,"0"&amp;MONTH(A393),MONTH(A393))&amp;"-"&amp;IF(DAY(A393)&lt;10,"0"&amp;DAY(A393),DAY(A393)),"__2025-05-15"))</f>
        <v>2025-04-29</v>
      </c>
      <c r="BR393"/>
      <c r="BS393"/>
      <c r="BT393" s="49" t="s">
        <v>4766</v>
      </c>
      <c r="BU393" t="s">
        <v>3631</v>
      </c>
      <c r="BV393" t="s">
        <v>3632</v>
      </c>
      <c r="BW393" t="s">
        <v>3633</v>
      </c>
      <c r="BX393" t="s">
        <v>3634</v>
      </c>
      <c r="BY393" s="44" t="s">
        <v>1131</v>
      </c>
      <c r="BZ393" t="s">
        <v>1132</v>
      </c>
      <c r="CA393" t="s">
        <v>4021</v>
      </c>
      <c r="CB393" s="44" t="s">
        <v>4021</v>
      </c>
      <c r="CC393" t="s">
        <v>4796</v>
      </c>
      <c r="CD393" t="s">
        <v>4021</v>
      </c>
      <c r="CE393" t="s">
        <v>4022</v>
      </c>
      <c r="CF393" t="s">
        <v>3630</v>
      </c>
      <c r="CG393"/>
      <c r="CH393" t="str">
        <f>H393</f>
        <v>Спасский С.А., Шнитников В.Н.</v>
      </c>
      <c r="CI393">
        <f t="shared" si="130"/>
        <v>1937</v>
      </c>
      <c r="CJ393" t="s">
        <v>4690</v>
      </c>
    </row>
    <row r="394" spans="1:88" s="6" customFormat="1" x14ac:dyDescent="0.45">
      <c r="A394" s="5">
        <v>45776.639432870383</v>
      </c>
      <c r="B394" s="6">
        <v>412819044</v>
      </c>
      <c r="C394" s="6" t="s">
        <v>4897</v>
      </c>
      <c r="D394" s="6">
        <v>1</v>
      </c>
      <c r="E394" s="4" t="s">
        <v>995</v>
      </c>
      <c r="G394" s="6">
        <v>2590</v>
      </c>
      <c r="H394" s="44" t="s">
        <v>951</v>
      </c>
      <c r="I394" s="6">
        <v>1937</v>
      </c>
      <c r="J394" s="6" t="s">
        <v>952</v>
      </c>
      <c r="K394" s="6" t="s">
        <v>953</v>
      </c>
      <c r="L394" s="6" t="s">
        <v>954</v>
      </c>
      <c r="M394" s="6" t="s">
        <v>267</v>
      </c>
      <c r="P394" s="6" t="s">
        <v>947</v>
      </c>
      <c r="Q394" t="str">
        <f t="shared" si="129"/>
        <v>Алма-Ата и окрестности</v>
      </c>
      <c r="R394" s="84">
        <v>43.289437</v>
      </c>
      <c r="S394" s="84">
        <v>76.994337999999999</v>
      </c>
      <c r="T394" s="6" t="s">
        <v>765</v>
      </c>
      <c r="U394" s="6" t="s">
        <v>766</v>
      </c>
      <c r="V394" s="6" t="s">
        <v>106</v>
      </c>
      <c r="X394" s="6">
        <v>6000</v>
      </c>
      <c r="Y394" s="6">
        <v>1921</v>
      </c>
      <c r="Z394" s="6">
        <v>5</v>
      </c>
      <c r="AA394" s="6">
        <v>14</v>
      </c>
      <c r="AB394" s="6">
        <v>1921</v>
      </c>
      <c r="AC394" s="6">
        <v>5</v>
      </c>
      <c r="AD394" s="6">
        <v>20</v>
      </c>
      <c r="AF394" s="6" t="s">
        <v>948</v>
      </c>
      <c r="AH394" s="6" t="s">
        <v>1131</v>
      </c>
      <c r="AI394" s="6" t="s">
        <v>1132</v>
      </c>
      <c r="AJ394" s="6" t="s">
        <v>1133</v>
      </c>
      <c r="AK394" s="6" t="b">
        <v>1</v>
      </c>
      <c r="AL394" s="6" t="b">
        <v>0</v>
      </c>
      <c r="AO394" s="49" t="s">
        <v>4952</v>
      </c>
      <c r="AP394" s="73"/>
      <c r="AQ394" s="49" t="s">
        <v>4951</v>
      </c>
      <c r="AR394" s="76" t="s">
        <v>5011</v>
      </c>
      <c r="AS394" s="73" t="s">
        <v>5012</v>
      </c>
      <c r="AT394" s="73">
        <f t="shared" si="132"/>
        <v>1</v>
      </c>
      <c r="AU394" s="112" t="s">
        <v>5384</v>
      </c>
      <c r="AV394" s="44" t="s">
        <v>5382</v>
      </c>
      <c r="AW394" t="s">
        <v>5014</v>
      </c>
      <c r="AX394" s="73"/>
      <c r="AY39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4" s="49" t="s">
        <v>4903</v>
      </c>
      <c r="BA394" s="58" t="str">
        <f>Y394&amp;"-"&amp;IF(Z394&lt;10,"0"&amp;Z394,Z394)&amp;"-"&amp;IF(AA394&lt;10,"0"&amp;AA394,AA394)&amp;"/"&amp;IF(AD394&lt;10,"0"&amp;AD394,AD394)</f>
        <v>1921-05-14/20</v>
      </c>
      <c r="BB394" s="44" t="str">
        <f>Y394&amp;IF(Z394&lt;&gt;0,"-"&amp;Z394,"")&amp;IF(AA394&lt;&gt;0,"-"&amp;AA394,"")&amp;IF(AB394&lt;&gt;0,"/"&amp;AB394,"")&amp;IF(AC394&lt;&gt;0,"-"&amp;AC394,"")&amp;IF(AD394&lt;&gt;0,"-"&amp;AD394,"")</f>
        <v>1921-5-14/1921-5-20</v>
      </c>
      <c r="BC394" s="44"/>
      <c r="BD394" s="44"/>
      <c r="BE394" s="44"/>
      <c r="BF394" s="49" t="s">
        <v>4882</v>
      </c>
      <c r="BG394" t="s">
        <v>4893</v>
      </c>
      <c r="BH394" s="40" t="s">
        <v>5050</v>
      </c>
      <c r="BI394" t="s">
        <v>39</v>
      </c>
      <c r="BJ394" t="str">
        <f t="shared" si="131"/>
        <v>Алма-Ата и окрестности</v>
      </c>
      <c r="BK394" t="str">
        <f>T394&amp;" N; "&amp;U394&amp;" E"</f>
        <v>43.289437 N; 76.994338 E</v>
      </c>
      <c r="BL394" t="s">
        <v>765</v>
      </c>
      <c r="BM394" s="85" t="s">
        <v>766</v>
      </c>
      <c r="BN394" t="s">
        <v>4895</v>
      </c>
      <c r="BO394">
        <f t="shared" si="124"/>
        <v>6000</v>
      </c>
      <c r="BP394" t="str">
        <f>IF(V394="original",H394,IF(V394="volunteer",C394,"Nekhaeva A.A."))</f>
        <v>Kim L.V.</v>
      </c>
      <c r="BQ394" t="str">
        <f>IF(V394="original",I394,IF(V394="volunteer",YEAR(A394)&amp;"-"&amp;IF(MONTH(A394)&lt;10,"0"&amp;MONTH(A394),MONTH(A394))&amp;"-"&amp;IF(DAY(A394)&lt;10,"0"&amp;DAY(A394),DAY(A394)),"__2025-05-15"))</f>
        <v>2025-04-29</v>
      </c>
      <c r="BR394"/>
      <c r="BS394"/>
      <c r="BT394" s="49" t="s">
        <v>4766</v>
      </c>
      <c r="BU394" t="s">
        <v>3631</v>
      </c>
      <c r="BV394" t="s">
        <v>3632</v>
      </c>
      <c r="BW394" t="s">
        <v>3633</v>
      </c>
      <c r="BX394" t="s">
        <v>3634</v>
      </c>
      <c r="BY394" s="44" t="s">
        <v>1131</v>
      </c>
      <c r="BZ394" t="s">
        <v>1132</v>
      </c>
      <c r="CA394" t="s">
        <v>4021</v>
      </c>
      <c r="CB394" s="44" t="s">
        <v>4021</v>
      </c>
      <c r="CC394" t="s">
        <v>4796</v>
      </c>
      <c r="CD394" t="s">
        <v>4021</v>
      </c>
      <c r="CE394" t="s">
        <v>4022</v>
      </c>
      <c r="CF394" t="s">
        <v>3630</v>
      </c>
      <c r="CG394"/>
      <c r="CH394" t="str">
        <f>H394</f>
        <v>Спасский С.А., Шнитников В.Н.</v>
      </c>
      <c r="CI394">
        <f t="shared" si="130"/>
        <v>1937</v>
      </c>
      <c r="CJ394" t="s">
        <v>4690</v>
      </c>
    </row>
    <row r="395" spans="1:88" s="6" customFormat="1" x14ac:dyDescent="0.45">
      <c r="A395" s="5">
        <v>45776.638819444437</v>
      </c>
      <c r="B395" s="6">
        <v>412819044</v>
      </c>
      <c r="C395" s="6" t="s">
        <v>4897</v>
      </c>
      <c r="D395" s="6">
        <v>1</v>
      </c>
      <c r="E395" s="4" t="s">
        <v>995</v>
      </c>
      <c r="G395" s="6">
        <v>2590</v>
      </c>
      <c r="H395" s="44" t="s">
        <v>951</v>
      </c>
      <c r="I395" s="6">
        <v>1937</v>
      </c>
      <c r="J395" s="6" t="s">
        <v>952</v>
      </c>
      <c r="K395" s="6" t="s">
        <v>953</v>
      </c>
      <c r="L395" s="6" t="s">
        <v>954</v>
      </c>
      <c r="M395" s="6" t="s">
        <v>267</v>
      </c>
      <c r="P395" s="6" t="s">
        <v>947</v>
      </c>
      <c r="Q395" t="str">
        <f t="shared" si="129"/>
        <v>Алма-Ата и окрестности</v>
      </c>
      <c r="R395" s="84">
        <v>43.289437</v>
      </c>
      <c r="S395" s="84">
        <v>76.994337999999999</v>
      </c>
      <c r="T395" s="6" t="s">
        <v>765</v>
      </c>
      <c r="U395" s="6" t="s">
        <v>766</v>
      </c>
      <c r="V395" s="6" t="s">
        <v>106</v>
      </c>
      <c r="X395" s="6">
        <v>6000</v>
      </c>
      <c r="Y395" s="6">
        <v>1919</v>
      </c>
      <c r="Z395" s="6">
        <v>5</v>
      </c>
      <c r="AA395" s="6">
        <v>1</v>
      </c>
      <c r="AB395" s="6">
        <v>1919</v>
      </c>
      <c r="AC395" s="6">
        <v>5</v>
      </c>
      <c r="AD395" s="6">
        <v>15</v>
      </c>
      <c r="AF395" s="6" t="s">
        <v>948</v>
      </c>
      <c r="AH395" s="6" t="s">
        <v>1131</v>
      </c>
      <c r="AI395" s="6" t="s">
        <v>1132</v>
      </c>
      <c r="AJ395" s="6" t="s">
        <v>1133</v>
      </c>
      <c r="AK395" s="6" t="b">
        <v>1</v>
      </c>
      <c r="AL395" s="6" t="b">
        <v>0</v>
      </c>
      <c r="AO395" s="49" t="s">
        <v>4952</v>
      </c>
      <c r="AP395" s="73"/>
      <c r="AQ395" s="49" t="s">
        <v>4951</v>
      </c>
      <c r="AR395" s="76" t="s">
        <v>5011</v>
      </c>
      <c r="AS395" s="73" t="s">
        <v>5012</v>
      </c>
      <c r="AT395" s="73">
        <f t="shared" si="132"/>
        <v>1</v>
      </c>
      <c r="AU395" s="112" t="s">
        <v>5384</v>
      </c>
      <c r="AV395" s="44" t="s">
        <v>5382</v>
      </c>
      <c r="AW395" t="s">
        <v>5014</v>
      </c>
      <c r="AX395" s="73"/>
      <c r="AY39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5" s="49" t="s">
        <v>4903</v>
      </c>
      <c r="BA395" s="58" t="str">
        <f>Y395&amp;"-"&amp;IF(Z395&lt;10,"0"&amp;Z395,Z395)&amp;"-"&amp;IF(AA395&lt;10,"0"&amp;AA395,AA395)&amp;"/"&amp;IF(AD395&lt;10,"0"&amp;AD395,AD395)</f>
        <v>1919-05-01/15</v>
      </c>
      <c r="BB395" s="44" t="str">
        <f>Y395&amp;IF(Z395&lt;&gt;0,"-"&amp;Z395,"")&amp;IF(AA395&lt;&gt;0,"-"&amp;AA395,"")&amp;IF(AB395&lt;&gt;0,"/"&amp;AB395,"")&amp;IF(AC395&lt;&gt;0,"-"&amp;AC395,"")&amp;IF(AD395&lt;&gt;0,"-"&amp;AD395,"")</f>
        <v>1919-5-1/1919-5-15</v>
      </c>
      <c r="BC395" s="44"/>
      <c r="BD395" s="44"/>
      <c r="BE395" s="44"/>
      <c r="BF395" s="49" t="s">
        <v>4882</v>
      </c>
      <c r="BG395" t="s">
        <v>4893</v>
      </c>
      <c r="BH395" s="40" t="s">
        <v>5050</v>
      </c>
      <c r="BI395" t="s">
        <v>39</v>
      </c>
      <c r="BJ395" t="str">
        <f t="shared" si="131"/>
        <v>Алма-Ата и окрестности</v>
      </c>
      <c r="BK395" t="str">
        <f>T395&amp;" N; "&amp;U395&amp;" E"</f>
        <v>43.289437 N; 76.994338 E</v>
      </c>
      <c r="BL395" t="s">
        <v>765</v>
      </c>
      <c r="BM395" s="85" t="s">
        <v>766</v>
      </c>
      <c r="BN395" t="s">
        <v>4895</v>
      </c>
      <c r="BO395">
        <f t="shared" si="124"/>
        <v>6000</v>
      </c>
      <c r="BP395" t="str">
        <f>IF(V395="original",H395,IF(V395="volunteer",C395,"Nekhaeva A.A."))</f>
        <v>Kim L.V.</v>
      </c>
      <c r="BQ395" t="str">
        <f>IF(V395="original",I395,IF(V395="volunteer",YEAR(A395)&amp;"-"&amp;IF(MONTH(A395)&lt;10,"0"&amp;MONTH(A395),MONTH(A395))&amp;"-"&amp;IF(DAY(A395)&lt;10,"0"&amp;DAY(A395),DAY(A395)),"__2025-05-15"))</f>
        <v>2025-04-29</v>
      </c>
      <c r="BR395"/>
      <c r="BS395"/>
      <c r="BT395" s="49" t="s">
        <v>4766</v>
      </c>
      <c r="BU395" t="s">
        <v>3631</v>
      </c>
      <c r="BV395" t="s">
        <v>3632</v>
      </c>
      <c r="BW395" t="s">
        <v>3633</v>
      </c>
      <c r="BX395" t="s">
        <v>3634</v>
      </c>
      <c r="BY395" s="44" t="s">
        <v>1131</v>
      </c>
      <c r="BZ395" t="s">
        <v>1132</v>
      </c>
      <c r="CA395" t="s">
        <v>4021</v>
      </c>
      <c r="CB395" s="44" t="s">
        <v>4021</v>
      </c>
      <c r="CC395" t="s">
        <v>4796</v>
      </c>
      <c r="CD395" t="s">
        <v>4021</v>
      </c>
      <c r="CE395" t="s">
        <v>4022</v>
      </c>
      <c r="CF395" t="s">
        <v>3630</v>
      </c>
      <c r="CG395"/>
      <c r="CH395" t="str">
        <f>H395</f>
        <v>Спасский С.А., Шнитников В.Н.</v>
      </c>
      <c r="CI395">
        <f t="shared" si="130"/>
        <v>1937</v>
      </c>
      <c r="CJ395" t="s">
        <v>4690</v>
      </c>
    </row>
    <row r="396" spans="1:88" s="6" customFormat="1" x14ac:dyDescent="0.45">
      <c r="A396" s="5">
        <v>45776.638287037043</v>
      </c>
      <c r="B396" s="6">
        <v>412819044</v>
      </c>
      <c r="C396" s="6" t="s">
        <v>4897</v>
      </c>
      <c r="D396" s="6">
        <v>1</v>
      </c>
      <c r="E396" s="4" t="s">
        <v>1013</v>
      </c>
      <c r="G396" s="6">
        <v>2590</v>
      </c>
      <c r="H396" s="44" t="s">
        <v>951</v>
      </c>
      <c r="I396" s="6">
        <v>1937</v>
      </c>
      <c r="J396" s="6" t="s">
        <v>952</v>
      </c>
      <c r="K396" s="6" t="s">
        <v>953</v>
      </c>
      <c r="L396" s="6" t="s">
        <v>954</v>
      </c>
      <c r="M396" s="6" t="s">
        <v>267</v>
      </c>
      <c r="P396" s="6" t="s">
        <v>947</v>
      </c>
      <c r="Q396" t="str">
        <f t="shared" si="129"/>
        <v>Алма-Ата и окрестности</v>
      </c>
      <c r="R396" s="84">
        <v>43.289437</v>
      </c>
      <c r="S396" s="84">
        <v>76.994337999999999</v>
      </c>
      <c r="T396" s="6" t="s">
        <v>765</v>
      </c>
      <c r="U396" s="6" t="s">
        <v>766</v>
      </c>
      <c r="V396" s="6" t="s">
        <v>106</v>
      </c>
      <c r="X396" s="6">
        <v>6000</v>
      </c>
      <c r="Y396" s="6">
        <v>1937</v>
      </c>
      <c r="Z396" s="6">
        <v>4</v>
      </c>
      <c r="AA396" s="6">
        <v>10</v>
      </c>
      <c r="AB396" s="6">
        <v>1937</v>
      </c>
      <c r="AC396" s="6">
        <v>4</v>
      </c>
      <c r="AD396" s="6">
        <v>20</v>
      </c>
      <c r="AF396" s="6" t="s">
        <v>948</v>
      </c>
      <c r="AG396" s="67" t="s">
        <v>949</v>
      </c>
      <c r="AH396" s="6" t="s">
        <v>1131</v>
      </c>
      <c r="AI396" s="6" t="s">
        <v>1132</v>
      </c>
      <c r="AJ396" s="6" t="s">
        <v>1133</v>
      </c>
      <c r="AK396" s="6" t="b">
        <v>1</v>
      </c>
      <c r="AL396" s="6" t="b">
        <v>0</v>
      </c>
      <c r="AO396" s="49" t="s">
        <v>4952</v>
      </c>
      <c r="AP396" s="73"/>
      <c r="AQ396" s="49" t="s">
        <v>4951</v>
      </c>
      <c r="AR396" s="76" t="s">
        <v>5011</v>
      </c>
      <c r="AS396" s="73" t="s">
        <v>5012</v>
      </c>
      <c r="AT396" s="73">
        <f t="shared" si="132"/>
        <v>1</v>
      </c>
      <c r="AU396" s="112" t="s">
        <v>5383</v>
      </c>
      <c r="AV396" s="44" t="s">
        <v>5382</v>
      </c>
      <c r="AW396" t="s">
        <v>5014</v>
      </c>
      <c r="AX396" s="73"/>
      <c r="AY39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6" s="49" t="s">
        <v>4903</v>
      </c>
      <c r="BA396" s="58" t="str">
        <f>Y396&amp;"-"&amp;IF(Z396&lt;10,"0"&amp;Z396,Z396)&amp;"-"&amp;IF(AA396&lt;10,"0"&amp;AA396,AA396)&amp;"/"&amp;IF(AD396&lt;10,"0"&amp;AD396,AD396)</f>
        <v>1937-04-10/20</v>
      </c>
      <c r="BB396" s="44" t="str">
        <f>Y396&amp;IF(Z396&lt;&gt;0,"-"&amp;Z396,"")&amp;IF(AA396&lt;&gt;0,"-"&amp;AA396,"")&amp;IF(AB396&lt;&gt;0,"/"&amp;AB396,"")&amp;IF(AC396&lt;&gt;0,"-"&amp;AC396,"")&amp;IF(AD396&lt;&gt;0,"-"&amp;AD396,"")</f>
        <v>1937-4-10/1937-4-20</v>
      </c>
      <c r="BC396" s="44"/>
      <c r="BD396" s="44"/>
      <c r="BE396" s="44" t="s">
        <v>4943</v>
      </c>
      <c r="BF396" s="49" t="s">
        <v>4882</v>
      </c>
      <c r="BG396" t="s">
        <v>4893</v>
      </c>
      <c r="BH396" s="40" t="s">
        <v>5050</v>
      </c>
      <c r="BI396" t="s">
        <v>39</v>
      </c>
      <c r="BJ396" t="str">
        <f t="shared" si="131"/>
        <v>Алма-Ата и окрестности</v>
      </c>
      <c r="BK396" t="str">
        <f>T396&amp;" N; "&amp;U396&amp;" E"</f>
        <v>43.289437 N; 76.994338 E</v>
      </c>
      <c r="BL396" t="s">
        <v>765</v>
      </c>
      <c r="BM396" s="85" t="s">
        <v>766</v>
      </c>
      <c r="BN396" t="s">
        <v>4895</v>
      </c>
      <c r="BO396">
        <f t="shared" si="124"/>
        <v>6000</v>
      </c>
      <c r="BP396" t="str">
        <f>IF(V396="original",H396,IF(V396="volunteer",C396,"Nekhaeva A.A."))</f>
        <v>Kim L.V.</v>
      </c>
      <c r="BQ396" t="str">
        <f>IF(V396="original",I396,IF(V396="volunteer",YEAR(A396)&amp;"-"&amp;IF(MONTH(A396)&lt;10,"0"&amp;MONTH(A396),MONTH(A396))&amp;"-"&amp;IF(DAY(A396)&lt;10,"0"&amp;DAY(A396),DAY(A396)),"__2025-05-15"))</f>
        <v>2025-04-29</v>
      </c>
      <c r="BR396"/>
      <c r="BS396"/>
      <c r="BT396" s="49" t="s">
        <v>4766</v>
      </c>
      <c r="BU396" t="s">
        <v>3631</v>
      </c>
      <c r="BV396" t="s">
        <v>3632</v>
      </c>
      <c r="BW396" t="s">
        <v>3633</v>
      </c>
      <c r="BX396" t="s">
        <v>3634</v>
      </c>
      <c r="BY396" s="44" t="s">
        <v>1131</v>
      </c>
      <c r="BZ396" t="s">
        <v>1132</v>
      </c>
      <c r="CA396" t="s">
        <v>4021</v>
      </c>
      <c r="CB396" s="44" t="s">
        <v>4021</v>
      </c>
      <c r="CC396" t="s">
        <v>4796</v>
      </c>
      <c r="CD396" t="s">
        <v>4021</v>
      </c>
      <c r="CE396" t="s">
        <v>4022</v>
      </c>
      <c r="CF396" t="s">
        <v>3630</v>
      </c>
      <c r="CG396"/>
      <c r="CH396" t="str">
        <f>H396</f>
        <v>Спасский С.А., Шнитников В.Н.</v>
      </c>
      <c r="CI396">
        <f t="shared" si="130"/>
        <v>1937</v>
      </c>
      <c r="CJ396" t="s">
        <v>4690</v>
      </c>
    </row>
    <row r="397" spans="1:88" s="6" customFormat="1" x14ac:dyDescent="0.45">
      <c r="A397" s="5">
        <v>45776.637731481482</v>
      </c>
      <c r="B397" s="6">
        <v>412819044</v>
      </c>
      <c r="C397" s="6" t="s">
        <v>4897</v>
      </c>
      <c r="D397" s="6">
        <v>1</v>
      </c>
      <c r="E397" s="4" t="s">
        <v>1013</v>
      </c>
      <c r="G397" s="6">
        <v>2590</v>
      </c>
      <c r="H397" s="44" t="s">
        <v>951</v>
      </c>
      <c r="I397" s="6">
        <v>1937</v>
      </c>
      <c r="J397" s="6" t="s">
        <v>952</v>
      </c>
      <c r="K397" s="6" t="s">
        <v>953</v>
      </c>
      <c r="L397" s="6" t="s">
        <v>954</v>
      </c>
      <c r="M397" s="6" t="s">
        <v>267</v>
      </c>
      <c r="P397" s="6" t="s">
        <v>947</v>
      </c>
      <c r="Q397" t="str">
        <f t="shared" si="129"/>
        <v>Алма-Ата и окрестности</v>
      </c>
      <c r="R397" s="84">
        <v>43.289437</v>
      </c>
      <c r="S397" s="84">
        <v>76.994337999999999</v>
      </c>
      <c r="T397" s="6" t="s">
        <v>765</v>
      </c>
      <c r="U397" s="6" t="s">
        <v>766</v>
      </c>
      <c r="V397" s="6" t="s">
        <v>106</v>
      </c>
      <c r="X397" s="6">
        <v>6000</v>
      </c>
      <c r="Y397" s="6">
        <v>1921</v>
      </c>
      <c r="Z397" s="6">
        <v>3</v>
      </c>
      <c r="AF397" s="6" t="s">
        <v>948</v>
      </c>
      <c r="AG397" s="67" t="s">
        <v>1135</v>
      </c>
      <c r="AH397" s="6" t="s">
        <v>1131</v>
      </c>
      <c r="AI397" s="6" t="s">
        <v>1132</v>
      </c>
      <c r="AJ397" s="6" t="s">
        <v>1133</v>
      </c>
      <c r="AK397" s="6" t="b">
        <v>1</v>
      </c>
      <c r="AL397" s="6" t="b">
        <v>0</v>
      </c>
      <c r="AO397" s="49" t="s">
        <v>4952</v>
      </c>
      <c r="AP397" s="73"/>
      <c r="AQ397" s="49" t="s">
        <v>4951</v>
      </c>
      <c r="AR397" s="76" t="s">
        <v>5011</v>
      </c>
      <c r="AS397" s="73" t="s">
        <v>5012</v>
      </c>
      <c r="AT397" s="73">
        <f t="shared" si="132"/>
        <v>1</v>
      </c>
      <c r="AU397" s="112" t="s">
        <v>5383</v>
      </c>
      <c r="AV397" s="44" t="s">
        <v>5382</v>
      </c>
      <c r="AW397" t="s">
        <v>5014</v>
      </c>
      <c r="AX397" s="73"/>
      <c r="AY39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7" s="49" t="s">
        <v>4903</v>
      </c>
      <c r="BA397" s="44" t="str">
        <f>Y397&amp;"-"&amp;IF(Z397&lt;10,"0"&amp;Z397,Z397)</f>
        <v>1921-03</v>
      </c>
      <c r="BB397" s="44" t="str">
        <f>Y397&amp;IF(Z397&lt;&gt;0,"-"&amp;Z397,"")&amp;IF(AA397&lt;&gt;0,"-"&amp;AA397,"")&amp;IF(AB397&lt;&gt;0,"/"&amp;AB397,"")&amp;IF(AC397&lt;&gt;0,"-"&amp;AC397,"")&amp;IF(AD397&lt;&gt;0,"-"&amp;AD397,"")</f>
        <v>1921-3</v>
      </c>
      <c r="BC397" s="44"/>
      <c r="BD397" s="44"/>
      <c r="BE397" s="44" t="s">
        <v>4946</v>
      </c>
      <c r="BF397" s="49" t="s">
        <v>4882</v>
      </c>
      <c r="BG397" t="s">
        <v>4893</v>
      </c>
      <c r="BH397" s="40" t="s">
        <v>5050</v>
      </c>
      <c r="BI397" t="s">
        <v>39</v>
      </c>
      <c r="BJ397" t="str">
        <f t="shared" si="131"/>
        <v>Алма-Ата и окрестности</v>
      </c>
      <c r="BK397" t="str">
        <f>T397&amp;" N; "&amp;U397&amp;" E"</f>
        <v>43.289437 N; 76.994338 E</v>
      </c>
      <c r="BL397" t="s">
        <v>765</v>
      </c>
      <c r="BM397" s="85" t="s">
        <v>766</v>
      </c>
      <c r="BN397" t="s">
        <v>4895</v>
      </c>
      <c r="BO397">
        <f t="shared" si="124"/>
        <v>6000</v>
      </c>
      <c r="BP397" t="str">
        <f>IF(V397="original",H397,IF(V397="volunteer",C397,"Nekhaeva A.A."))</f>
        <v>Kim L.V.</v>
      </c>
      <c r="BQ397" t="str">
        <f>IF(V397="original",I397,IF(V397="volunteer",YEAR(A397)&amp;"-"&amp;IF(MONTH(A397)&lt;10,"0"&amp;MONTH(A397),MONTH(A397))&amp;"-"&amp;IF(DAY(A397)&lt;10,"0"&amp;DAY(A397),DAY(A397)),"__2025-05-15"))</f>
        <v>2025-04-29</v>
      </c>
      <c r="BR397"/>
      <c r="BS397"/>
      <c r="BT397" s="49" t="s">
        <v>4766</v>
      </c>
      <c r="BU397" t="s">
        <v>3631</v>
      </c>
      <c r="BV397" t="s">
        <v>3632</v>
      </c>
      <c r="BW397" t="s">
        <v>3633</v>
      </c>
      <c r="BX397" t="s">
        <v>3634</v>
      </c>
      <c r="BY397" s="44" t="s">
        <v>1131</v>
      </c>
      <c r="BZ397" t="s">
        <v>1132</v>
      </c>
      <c r="CA397" t="s">
        <v>4021</v>
      </c>
      <c r="CB397" s="44" t="s">
        <v>4021</v>
      </c>
      <c r="CC397" t="s">
        <v>4796</v>
      </c>
      <c r="CD397" t="s">
        <v>4021</v>
      </c>
      <c r="CE397" t="s">
        <v>4022</v>
      </c>
      <c r="CF397" t="s">
        <v>3630</v>
      </c>
      <c r="CG397"/>
      <c r="CH397" t="str">
        <f>H397</f>
        <v>Спасский С.А., Шнитников В.Н.</v>
      </c>
      <c r="CI397">
        <f t="shared" si="130"/>
        <v>1937</v>
      </c>
      <c r="CJ397" t="s">
        <v>4690</v>
      </c>
    </row>
    <row r="398" spans="1:88" s="6" customFormat="1" x14ac:dyDescent="0.45">
      <c r="A398" s="5">
        <v>45776.637152777781</v>
      </c>
      <c r="B398" s="6">
        <v>412819044</v>
      </c>
      <c r="C398" s="6" t="s">
        <v>4897</v>
      </c>
      <c r="D398" s="6">
        <v>1</v>
      </c>
      <c r="E398" s="4" t="s">
        <v>995</v>
      </c>
      <c r="G398" s="6">
        <v>2590</v>
      </c>
      <c r="H398" s="44" t="s">
        <v>951</v>
      </c>
      <c r="I398" s="6">
        <v>1937</v>
      </c>
      <c r="J398" s="6" t="s">
        <v>952</v>
      </c>
      <c r="K398" s="6" t="s">
        <v>953</v>
      </c>
      <c r="L398" s="6" t="s">
        <v>954</v>
      </c>
      <c r="M398" s="6" t="s">
        <v>267</v>
      </c>
      <c r="P398" s="6" t="s">
        <v>947</v>
      </c>
      <c r="Q398" t="str">
        <f t="shared" si="129"/>
        <v>Алма-Ата и окрестности</v>
      </c>
      <c r="R398" s="84">
        <v>43.289437</v>
      </c>
      <c r="S398" s="84">
        <v>76.994337999999999</v>
      </c>
      <c r="T398" s="6" t="s">
        <v>765</v>
      </c>
      <c r="U398" s="6" t="s">
        <v>766</v>
      </c>
      <c r="V398" s="6" t="s">
        <v>106</v>
      </c>
      <c r="X398" s="6">
        <v>6000</v>
      </c>
      <c r="Y398" s="6">
        <v>1920</v>
      </c>
      <c r="Z398" s="6">
        <v>3</v>
      </c>
      <c r="AA398" s="6">
        <v>22</v>
      </c>
      <c r="AF398" s="6" t="s">
        <v>948</v>
      </c>
      <c r="AH398" s="6" t="s">
        <v>1131</v>
      </c>
      <c r="AI398" s="6" t="s">
        <v>1132</v>
      </c>
      <c r="AJ398" s="6" t="s">
        <v>1133</v>
      </c>
      <c r="AK398" s="6" t="b">
        <v>1</v>
      </c>
      <c r="AL398" s="6" t="b">
        <v>0</v>
      </c>
      <c r="AO398" s="49" t="s">
        <v>4952</v>
      </c>
      <c r="AP398" s="73"/>
      <c r="AQ398" s="49" t="s">
        <v>4951</v>
      </c>
      <c r="AR398" s="76" t="s">
        <v>5011</v>
      </c>
      <c r="AS398" s="73" t="s">
        <v>5012</v>
      </c>
      <c r="AT398" s="73">
        <f t="shared" si="132"/>
        <v>1</v>
      </c>
      <c r="AU398" s="112" t="s">
        <v>5384</v>
      </c>
      <c r="AV398" s="44" t="s">
        <v>5382</v>
      </c>
      <c r="AW398" t="s">
        <v>5014</v>
      </c>
      <c r="AX398" s="73"/>
      <c r="AY39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8" s="49" t="s">
        <v>4903</v>
      </c>
      <c r="BA398" s="58" t="str">
        <f>Y398&amp;"-"&amp;IF(Z398&lt;10,"0"&amp;Z398,Z398)&amp;"-"&amp;IF(AA398&lt;10,"0"&amp;AA398,AA398)</f>
        <v>1920-03-22</v>
      </c>
      <c r="BB398" s="44" t="str">
        <f>Y398&amp;IF(Z398&lt;&gt;0,"-"&amp;Z398,"")&amp;IF(AA398&lt;&gt;0,"-"&amp;AA398,"")&amp;IF(AB398&lt;&gt;0,"/"&amp;AB398,"")&amp;IF(AC398&lt;&gt;0,"-"&amp;AC398,"")&amp;IF(AD398&lt;&gt;0,"-"&amp;AD398,"")</f>
        <v>1920-3-22</v>
      </c>
      <c r="BC398" s="44"/>
      <c r="BD398" s="44"/>
      <c r="BE398" s="44"/>
      <c r="BF398" s="49" t="s">
        <v>4882</v>
      </c>
      <c r="BG398" t="s">
        <v>4893</v>
      </c>
      <c r="BH398" s="40" t="s">
        <v>5050</v>
      </c>
      <c r="BI398" t="s">
        <v>39</v>
      </c>
      <c r="BJ398" t="str">
        <f t="shared" si="131"/>
        <v>Алма-Ата и окрестности</v>
      </c>
      <c r="BK398" t="str">
        <f>T398&amp;" N; "&amp;U398&amp;" E"</f>
        <v>43.289437 N; 76.994338 E</v>
      </c>
      <c r="BL398" t="s">
        <v>765</v>
      </c>
      <c r="BM398" s="85" t="s">
        <v>766</v>
      </c>
      <c r="BN398" t="s">
        <v>4895</v>
      </c>
      <c r="BO398">
        <f t="shared" si="124"/>
        <v>6000</v>
      </c>
      <c r="BP398" t="str">
        <f>IF(V398="original",H398,IF(V398="volunteer",C398,"Nekhaeva A.A."))</f>
        <v>Kim L.V.</v>
      </c>
      <c r="BQ398" t="str">
        <f>IF(V398="original",I398,IF(V398="volunteer",YEAR(A398)&amp;"-"&amp;IF(MONTH(A398)&lt;10,"0"&amp;MONTH(A398),MONTH(A398))&amp;"-"&amp;IF(DAY(A398)&lt;10,"0"&amp;DAY(A398),DAY(A398)),"__2025-05-15"))</f>
        <v>2025-04-29</v>
      </c>
      <c r="BR398"/>
      <c r="BS398"/>
      <c r="BT398" s="49" t="s">
        <v>4766</v>
      </c>
      <c r="BU398" t="s">
        <v>3631</v>
      </c>
      <c r="BV398" t="s">
        <v>3632</v>
      </c>
      <c r="BW398" t="s">
        <v>3633</v>
      </c>
      <c r="BX398" t="s">
        <v>3634</v>
      </c>
      <c r="BY398" s="44" t="s">
        <v>1131</v>
      </c>
      <c r="BZ398" t="s">
        <v>1132</v>
      </c>
      <c r="CA398" t="s">
        <v>4021</v>
      </c>
      <c r="CB398" s="44" t="s">
        <v>4021</v>
      </c>
      <c r="CC398" t="s">
        <v>4796</v>
      </c>
      <c r="CD398" t="s">
        <v>4021</v>
      </c>
      <c r="CE398" t="s">
        <v>4022</v>
      </c>
      <c r="CF398" t="s">
        <v>3630</v>
      </c>
      <c r="CG398"/>
      <c r="CH398" t="str">
        <f>H398</f>
        <v>Спасский С.А., Шнитников В.Н.</v>
      </c>
      <c r="CI398">
        <f t="shared" si="130"/>
        <v>1937</v>
      </c>
      <c r="CJ398" t="s">
        <v>4690</v>
      </c>
    </row>
    <row r="399" spans="1:88" s="6" customFormat="1" x14ac:dyDescent="0.45">
      <c r="A399" s="5">
        <v>45776.634745370371</v>
      </c>
      <c r="B399" s="6">
        <v>412819044</v>
      </c>
      <c r="C399" s="6" t="s">
        <v>4897</v>
      </c>
      <c r="D399" s="6">
        <v>1</v>
      </c>
      <c r="E399" s="4" t="s">
        <v>51</v>
      </c>
      <c r="G399" s="6">
        <v>2590</v>
      </c>
      <c r="H399" s="44" t="s">
        <v>951</v>
      </c>
      <c r="I399" s="6">
        <v>1937</v>
      </c>
      <c r="J399" s="6" t="s">
        <v>952</v>
      </c>
      <c r="K399" s="6" t="s">
        <v>953</v>
      </c>
      <c r="L399" s="6" t="s">
        <v>954</v>
      </c>
      <c r="M399" s="6" t="s">
        <v>973</v>
      </c>
      <c r="P399" s="6" t="s">
        <v>974</v>
      </c>
      <c r="Q399" t="str">
        <f t="shared" si="129"/>
        <v>Фрунзе</v>
      </c>
      <c r="R399" s="84">
        <v>42.866669999999999</v>
      </c>
      <c r="S399" s="84">
        <v>74.566670000000002</v>
      </c>
      <c r="T399" s="6" t="s">
        <v>975</v>
      </c>
      <c r="U399" s="6" t="s">
        <v>976</v>
      </c>
      <c r="V399" s="6" t="s">
        <v>106</v>
      </c>
      <c r="W399" s="6" t="s">
        <v>977</v>
      </c>
      <c r="X399" s="6">
        <v>6000</v>
      </c>
      <c r="Y399" s="6">
        <v>1919</v>
      </c>
      <c r="Z399" s="6">
        <v>10</v>
      </c>
      <c r="AF399" s="6" t="s">
        <v>948</v>
      </c>
      <c r="AI399" s="6" t="s">
        <v>873</v>
      </c>
      <c r="AJ399" s="6" t="s">
        <v>874</v>
      </c>
      <c r="AK399" s="6" t="b">
        <v>1</v>
      </c>
      <c r="AL399" s="6" t="b">
        <v>0</v>
      </c>
      <c r="AO399" s="49" t="s">
        <v>4952</v>
      </c>
      <c r="AP399" s="73"/>
      <c r="AQ399" s="49" t="s">
        <v>4951</v>
      </c>
      <c r="AR399" s="76" t="s">
        <v>5011</v>
      </c>
      <c r="AS399" s="73" t="s">
        <v>5012</v>
      </c>
      <c r="AT399" s="73">
        <f t="shared" si="132"/>
        <v>1</v>
      </c>
      <c r="AU399" s="112" t="s">
        <v>5383</v>
      </c>
      <c r="AV399" s="44" t="s">
        <v>5380</v>
      </c>
      <c r="AW399" t="s">
        <v>5014</v>
      </c>
      <c r="AX399" s="73"/>
      <c r="AY39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399" s="49" t="s">
        <v>4903</v>
      </c>
      <c r="BA399" s="44" t="str">
        <f>Y399&amp;"-"&amp;IF(Z399&lt;10,"0"&amp;Z399,Z399)</f>
        <v>1919-10</v>
      </c>
      <c r="BB399" s="44" t="str">
        <f>Y399&amp;IF(Z399&lt;&gt;0,"-"&amp;Z399,"")&amp;IF(AA399&lt;&gt;0,"-"&amp;AA399,"")&amp;IF(AB399&lt;&gt;0,"/"&amp;AB399,"")&amp;IF(AC399&lt;&gt;0,"-"&amp;AC399,"")&amp;IF(AD399&lt;&gt;0,"-"&amp;AD399,"")</f>
        <v>1919-10</v>
      </c>
      <c r="BC399" s="44"/>
      <c r="BD399" s="44"/>
      <c r="BE399" s="44"/>
      <c r="BF399" s="49" t="s">
        <v>4882</v>
      </c>
      <c r="BG399" t="s">
        <v>4893</v>
      </c>
      <c r="BH399" s="40" t="s">
        <v>5055</v>
      </c>
      <c r="BI399" t="s">
        <v>2720</v>
      </c>
      <c r="BJ399" t="str">
        <f t="shared" si="131"/>
        <v>Фрунзе</v>
      </c>
      <c r="BK399" t="str">
        <f>T399&amp;" N; "&amp;U399&amp;" E"</f>
        <v>42.86667 N; 74.56667 E</v>
      </c>
      <c r="BL399" t="s">
        <v>975</v>
      </c>
      <c r="BM399" s="85" t="s">
        <v>976</v>
      </c>
      <c r="BN399" t="s">
        <v>4895</v>
      </c>
      <c r="BO399">
        <f t="shared" si="124"/>
        <v>6000</v>
      </c>
      <c r="BP399" t="str">
        <f>IF(V399="original",H399,IF(V399="volunteer",C399,"Nekhaeva A.A."))</f>
        <v>Kim L.V.</v>
      </c>
      <c r="BQ399" t="str">
        <f>IF(V399="original",I399,IF(V399="volunteer",YEAR(A399)&amp;"-"&amp;IF(MONTH(A399)&lt;10,"0"&amp;MONTH(A399),MONTH(A399))&amp;"-"&amp;IF(DAY(A399)&lt;10,"0"&amp;DAY(A399),DAY(A399)),"__2025-05-15"))</f>
        <v>2025-04-29</v>
      </c>
      <c r="BR399"/>
      <c r="BS399"/>
      <c r="BT399" s="49" t="s">
        <v>4766</v>
      </c>
      <c r="BU399" t="s">
        <v>3631</v>
      </c>
      <c r="BV399" t="s">
        <v>3632</v>
      </c>
      <c r="BW399" t="s">
        <v>3633</v>
      </c>
      <c r="BX399" t="s">
        <v>3634</v>
      </c>
      <c r="BY399" s="44" t="s">
        <v>1131</v>
      </c>
      <c r="BZ399" t="s">
        <v>873</v>
      </c>
      <c r="CA399" t="s">
        <v>3840</v>
      </c>
      <c r="CB399" s="44" t="s">
        <v>3840</v>
      </c>
      <c r="CC399" t="s">
        <v>4806</v>
      </c>
      <c r="CD399" t="s">
        <v>3840</v>
      </c>
      <c r="CE399" t="s">
        <v>3841</v>
      </c>
      <c r="CF399" t="s">
        <v>3630</v>
      </c>
      <c r="CG399"/>
      <c r="CH399" t="str">
        <f>H399</f>
        <v>Спасский С.А., Шнитников В.Н.</v>
      </c>
      <c r="CI399">
        <f t="shared" si="130"/>
        <v>1937</v>
      </c>
      <c r="CJ399" t="s">
        <v>4690</v>
      </c>
    </row>
    <row r="400" spans="1:88" s="6" customFormat="1" x14ac:dyDescent="0.45">
      <c r="A400" s="5">
        <v>45776.633425925931</v>
      </c>
      <c r="B400" s="6">
        <v>412819044</v>
      </c>
      <c r="C400" s="6" t="s">
        <v>4897</v>
      </c>
      <c r="D400" s="6">
        <v>1</v>
      </c>
      <c r="E400" s="4" t="s">
        <v>51</v>
      </c>
      <c r="G400" s="6">
        <v>2590</v>
      </c>
      <c r="H400" s="44" t="s">
        <v>951</v>
      </c>
      <c r="I400" s="6">
        <v>1937</v>
      </c>
      <c r="J400" s="6" t="s">
        <v>952</v>
      </c>
      <c r="K400" s="6" t="s">
        <v>953</v>
      </c>
      <c r="L400" s="6" t="s">
        <v>954</v>
      </c>
      <c r="M400" s="6" t="s">
        <v>267</v>
      </c>
      <c r="Q400" t="str">
        <f t="shared" si="129"/>
        <v/>
      </c>
      <c r="R400" s="84"/>
      <c r="S400" s="84"/>
      <c r="V400" s="6" t="s">
        <v>119</v>
      </c>
      <c r="Y400" s="6">
        <v>1937</v>
      </c>
      <c r="AF400" s="6" t="s">
        <v>948</v>
      </c>
      <c r="AG400" s="62" t="s">
        <v>969</v>
      </c>
      <c r="AI400" s="6" t="s">
        <v>873</v>
      </c>
      <c r="AJ400" s="6" t="s">
        <v>874</v>
      </c>
      <c r="AK400" s="6" t="b">
        <v>1</v>
      </c>
      <c r="AL400" s="6" t="b">
        <v>0</v>
      </c>
      <c r="AO400" s="49" t="s">
        <v>4952</v>
      </c>
      <c r="AP400" s="73"/>
      <c r="AQ400" s="49" t="s">
        <v>4951</v>
      </c>
      <c r="AR400" s="76" t="s">
        <v>5011</v>
      </c>
      <c r="AS400" s="73" t="s">
        <v>5012</v>
      </c>
      <c r="AT400" s="73">
        <f t="shared" si="132"/>
        <v>1</v>
      </c>
      <c r="AU400" s="112" t="s">
        <v>5383</v>
      </c>
      <c r="AV400" s="44" t="s">
        <v>5380</v>
      </c>
      <c r="AW400" t="s">
        <v>5014</v>
      </c>
      <c r="AX400" s="73"/>
      <c r="AY40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0" s="49" t="s">
        <v>4903</v>
      </c>
      <c r="BA400" s="44">
        <f>Y400</f>
        <v>1937</v>
      </c>
      <c r="BB400" s="44" t="str">
        <f>Y400&amp;IF(Z400&lt;&gt;0,"-"&amp;Z400,"")&amp;IF(AA400&lt;&gt;0,"-"&amp;AA400,"")&amp;IF(AB400&lt;&gt;0,"/"&amp;AB400,"")&amp;IF(AC400&lt;&gt;0,"-"&amp;AC400,"")&amp;IF(AD400&lt;&gt;0,"-"&amp;AD400,"")</f>
        <v>1937</v>
      </c>
      <c r="BC400" s="44"/>
      <c r="BD400" s="44"/>
      <c r="BE400" s="44"/>
      <c r="BF400" s="49" t="s">
        <v>4882</v>
      </c>
      <c r="BG400" t="s">
        <v>4893</v>
      </c>
      <c r="BH400" s="40" t="s">
        <v>5050</v>
      </c>
      <c r="BI400" t="s">
        <v>39</v>
      </c>
      <c r="BJ400"/>
      <c r="BK400"/>
      <c r="BL400"/>
      <c r="BM400" s="85"/>
      <c r="BN400"/>
      <c r="BO400"/>
      <c r="BP400"/>
      <c r="BQ400"/>
      <c r="BR400"/>
      <c r="BS400"/>
      <c r="BT400" s="49" t="s">
        <v>4766</v>
      </c>
      <c r="BU400" t="s">
        <v>3631</v>
      </c>
      <c r="BV400" t="s">
        <v>3632</v>
      </c>
      <c r="BW400" t="s">
        <v>3633</v>
      </c>
      <c r="BX400" t="s">
        <v>3634</v>
      </c>
      <c r="BY400" s="44" t="s">
        <v>1131</v>
      </c>
      <c r="BZ400" t="s">
        <v>873</v>
      </c>
      <c r="CA400" t="s">
        <v>3840</v>
      </c>
      <c r="CB400" s="44" t="s">
        <v>3840</v>
      </c>
      <c r="CC400" t="s">
        <v>4806</v>
      </c>
      <c r="CD400" t="s">
        <v>3840</v>
      </c>
      <c r="CE400" t="s">
        <v>3841</v>
      </c>
      <c r="CF400" t="s">
        <v>3630</v>
      </c>
      <c r="CG400"/>
      <c r="CH400" t="str">
        <f>H400</f>
        <v>Спасский С.А., Шнитников В.Н.</v>
      </c>
      <c r="CI400">
        <f t="shared" si="130"/>
        <v>1937</v>
      </c>
      <c r="CJ400" t="s">
        <v>4690</v>
      </c>
    </row>
    <row r="401" spans="1:88" s="6" customFormat="1" x14ac:dyDescent="0.45">
      <c r="A401" s="5">
        <v>45776.634745370371</v>
      </c>
      <c r="B401" s="6">
        <v>412819044</v>
      </c>
      <c r="C401" s="6" t="s">
        <v>4897</v>
      </c>
      <c r="D401" s="6">
        <v>1</v>
      </c>
      <c r="E401" s="4" t="s">
        <v>65</v>
      </c>
      <c r="G401" s="6">
        <v>2590</v>
      </c>
      <c r="H401" s="44" t="s">
        <v>951</v>
      </c>
      <c r="I401" s="6">
        <v>1937</v>
      </c>
      <c r="J401" s="6" t="s">
        <v>952</v>
      </c>
      <c r="K401" s="6" t="s">
        <v>953</v>
      </c>
      <c r="L401" s="6" t="s">
        <v>954</v>
      </c>
      <c r="M401" s="6" t="s">
        <v>973</v>
      </c>
      <c r="P401" s="6" t="s">
        <v>974</v>
      </c>
      <c r="Q401" t="str">
        <f t="shared" si="129"/>
        <v>Фрунзе</v>
      </c>
      <c r="R401" s="84">
        <v>42.866669999999999</v>
      </c>
      <c r="S401" s="84">
        <v>74.566670000000002</v>
      </c>
      <c r="T401" s="6" t="s">
        <v>975</v>
      </c>
      <c r="U401" s="6" t="s">
        <v>976</v>
      </c>
      <c r="V401" s="6" t="s">
        <v>106</v>
      </c>
      <c r="W401" s="6" t="s">
        <v>977</v>
      </c>
      <c r="X401" s="6">
        <v>6000</v>
      </c>
      <c r="Y401" s="6">
        <v>1919</v>
      </c>
      <c r="Z401" s="6">
        <v>10</v>
      </c>
      <c r="AF401" s="6" t="s">
        <v>948</v>
      </c>
      <c r="AI401" s="6" t="s">
        <v>873</v>
      </c>
      <c r="AJ401" s="6" t="s">
        <v>874</v>
      </c>
      <c r="AK401" s="6" t="b">
        <v>1</v>
      </c>
      <c r="AL401" s="6" t="b">
        <v>0</v>
      </c>
      <c r="AO401" s="49" t="s">
        <v>4952</v>
      </c>
      <c r="AP401" s="73"/>
      <c r="AQ401" s="49" t="s">
        <v>4951</v>
      </c>
      <c r="AR401" s="76" t="s">
        <v>5011</v>
      </c>
      <c r="AS401" s="73" t="s">
        <v>5012</v>
      </c>
      <c r="AT401" s="73">
        <f t="shared" si="132"/>
        <v>1</v>
      </c>
      <c r="AU401" s="112" t="s">
        <v>5384</v>
      </c>
      <c r="AV401" s="44" t="s">
        <v>5380</v>
      </c>
      <c r="AW401" t="s">
        <v>5014</v>
      </c>
      <c r="AX401" s="73"/>
      <c r="AY40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1" s="49" t="s">
        <v>4903</v>
      </c>
      <c r="BA401" s="44" t="str">
        <f>Y401&amp;"-"&amp;IF(Z401&lt;10,"0"&amp;Z401,Z401)</f>
        <v>1919-10</v>
      </c>
      <c r="BB401" s="44" t="str">
        <f>Y401&amp;IF(Z401&lt;&gt;0,"-"&amp;Z401,"")&amp;IF(AA401&lt;&gt;0,"-"&amp;AA401,"")&amp;IF(AB401&lt;&gt;0,"/"&amp;AB401,"")&amp;IF(AC401&lt;&gt;0,"-"&amp;AC401,"")&amp;IF(AD401&lt;&gt;0,"-"&amp;AD401,"")</f>
        <v>1919-10</v>
      </c>
      <c r="BC401" s="44"/>
      <c r="BD401" s="44"/>
      <c r="BE401" s="44"/>
      <c r="BF401" s="49" t="s">
        <v>4882</v>
      </c>
      <c r="BG401" t="s">
        <v>4893</v>
      </c>
      <c r="BH401" s="40" t="s">
        <v>5055</v>
      </c>
      <c r="BI401" t="s">
        <v>2720</v>
      </c>
      <c r="BJ401" t="str">
        <f t="shared" ref="BJ401" si="136">P401</f>
        <v>Фрунзе</v>
      </c>
      <c r="BK401" t="str">
        <f>T401&amp;" N; "&amp;U401&amp;" E"</f>
        <v>42.86667 N; 74.56667 E</v>
      </c>
      <c r="BL401" t="s">
        <v>975</v>
      </c>
      <c r="BM401" s="85" t="s">
        <v>976</v>
      </c>
      <c r="BN401" t="s">
        <v>4895</v>
      </c>
      <c r="BO401">
        <f t="shared" ref="BO401" si="137">X401</f>
        <v>6000</v>
      </c>
      <c r="BP401" t="str">
        <f>IF(V401="original",H401,IF(V401="volunteer",C401,"Nekhaeva A.A."))</f>
        <v>Kim L.V.</v>
      </c>
      <c r="BQ401" t="str">
        <f>IF(V401="original",I401,IF(V401="volunteer",YEAR(A401)&amp;"-"&amp;IF(MONTH(A401)&lt;10,"0"&amp;MONTH(A401),MONTH(A401))&amp;"-"&amp;IF(DAY(A401)&lt;10,"0"&amp;DAY(A401),DAY(A401)),"__2025-05-15"))</f>
        <v>2025-04-29</v>
      </c>
      <c r="BR401"/>
      <c r="BS401"/>
      <c r="BT401" s="49" t="s">
        <v>4766</v>
      </c>
      <c r="BU401" t="s">
        <v>3631</v>
      </c>
      <c r="BV401" t="s">
        <v>3632</v>
      </c>
      <c r="BW401" t="s">
        <v>3633</v>
      </c>
      <c r="BX401" t="s">
        <v>3634</v>
      </c>
      <c r="BY401" s="44" t="s">
        <v>1131</v>
      </c>
      <c r="BZ401" t="s">
        <v>873</v>
      </c>
      <c r="CA401" t="s">
        <v>3840</v>
      </c>
      <c r="CB401" s="44" t="s">
        <v>3840</v>
      </c>
      <c r="CC401" t="s">
        <v>4806</v>
      </c>
      <c r="CD401" t="s">
        <v>3840</v>
      </c>
      <c r="CE401" t="s">
        <v>3841</v>
      </c>
      <c r="CF401" t="s">
        <v>3630</v>
      </c>
      <c r="CG401"/>
      <c r="CH401" t="str">
        <f>H401</f>
        <v>Спасский С.А., Шнитников В.Н.</v>
      </c>
      <c r="CI401">
        <f t="shared" ref="CI401" si="138">I401</f>
        <v>1937</v>
      </c>
      <c r="CJ401" t="s">
        <v>4690</v>
      </c>
    </row>
    <row r="402" spans="1:88" s="6" customFormat="1" x14ac:dyDescent="0.45">
      <c r="A402" s="5">
        <v>45775.686469907407</v>
      </c>
      <c r="B402" s="6">
        <v>412819044</v>
      </c>
      <c r="C402" s="6" t="s">
        <v>4897</v>
      </c>
      <c r="D402" s="6">
        <v>1</v>
      </c>
      <c r="E402" s="4" t="s">
        <v>65</v>
      </c>
      <c r="G402" s="6">
        <v>2590</v>
      </c>
      <c r="H402" s="44" t="s">
        <v>951</v>
      </c>
      <c r="I402" s="6">
        <v>1937</v>
      </c>
      <c r="J402" s="6" t="s">
        <v>952</v>
      </c>
      <c r="K402" s="6" t="s">
        <v>953</v>
      </c>
      <c r="L402" s="6" t="s">
        <v>954</v>
      </c>
      <c r="M402" s="6" t="s">
        <v>267</v>
      </c>
      <c r="P402" s="6" t="s">
        <v>947</v>
      </c>
      <c r="Q402" t="str">
        <f t="shared" si="129"/>
        <v>Алма-Ата и окрестности</v>
      </c>
      <c r="R402" s="84">
        <v>43.289437</v>
      </c>
      <c r="S402" s="84">
        <v>76.994337999999999</v>
      </c>
      <c r="T402" s="6" t="s">
        <v>765</v>
      </c>
      <c r="U402" s="6" t="s">
        <v>766</v>
      </c>
      <c r="V402" s="6" t="s">
        <v>106</v>
      </c>
      <c r="X402" s="6">
        <v>6000</v>
      </c>
      <c r="Y402" s="6">
        <v>1904</v>
      </c>
      <c r="Z402" s="6">
        <v>7</v>
      </c>
      <c r="AF402" s="6" t="s">
        <v>948</v>
      </c>
      <c r="AH402" s="6" t="s">
        <v>832</v>
      </c>
      <c r="AI402" s="6" t="s">
        <v>1136</v>
      </c>
      <c r="AJ402" s="6" t="s">
        <v>1137</v>
      </c>
      <c r="AK402" s="6" t="b">
        <v>1</v>
      </c>
      <c r="AL402" s="6" t="b">
        <v>0</v>
      </c>
      <c r="AO402" s="49" t="s">
        <v>4952</v>
      </c>
      <c r="AP402" s="73"/>
      <c r="AQ402" s="49" t="s">
        <v>4951</v>
      </c>
      <c r="AR402" s="76" t="s">
        <v>5011</v>
      </c>
      <c r="AS402" s="73" t="s">
        <v>5012</v>
      </c>
      <c r="AT402" s="73">
        <f t="shared" si="132"/>
        <v>1</v>
      </c>
      <c r="AU402" s="112" t="s">
        <v>5384</v>
      </c>
      <c r="AV402" s="44" t="s">
        <v>5380</v>
      </c>
      <c r="AW402" t="s">
        <v>5014</v>
      </c>
      <c r="AX402" s="73"/>
      <c r="AY40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2" s="49" t="s">
        <v>4903</v>
      </c>
      <c r="BA402" s="44" t="str">
        <f>Y402&amp;"-"&amp;IF(Z402&lt;10,"0"&amp;Z402,Z402)</f>
        <v>1904-07</v>
      </c>
      <c r="BB402" s="44" t="str">
        <f>Y402&amp;IF(Z402&lt;&gt;0,"-"&amp;Z402,"")&amp;IF(AA402&lt;&gt;0,"-"&amp;AA402,"")&amp;IF(AB402&lt;&gt;0,"/"&amp;AB402,"")&amp;IF(AC402&lt;&gt;0,"-"&amp;AC402,"")&amp;IF(AD402&lt;&gt;0,"-"&amp;AD402,"")</f>
        <v>1904-7</v>
      </c>
      <c r="BC402" s="44"/>
      <c r="BD402" s="44"/>
      <c r="BE402" s="44"/>
      <c r="BF402" s="49" t="s">
        <v>4882</v>
      </c>
      <c r="BG402" t="s">
        <v>4893</v>
      </c>
      <c r="BH402" s="40" t="s">
        <v>5050</v>
      </c>
      <c r="BI402" t="s">
        <v>39</v>
      </c>
      <c r="BJ402" t="str">
        <f t="shared" ref="BJ402:BJ424" si="139">P402</f>
        <v>Алма-Ата и окрестности</v>
      </c>
      <c r="BK402" t="str">
        <f>T402&amp;" N; "&amp;U402&amp;" E"</f>
        <v>43.289437 N; 76.994338 E</v>
      </c>
      <c r="BL402" t="s">
        <v>765</v>
      </c>
      <c r="BM402" s="85" t="s">
        <v>766</v>
      </c>
      <c r="BN402" t="s">
        <v>4895</v>
      </c>
      <c r="BO402">
        <f t="shared" ref="BO402:BO432" si="140">X402</f>
        <v>6000</v>
      </c>
      <c r="BP402" t="str">
        <f>IF(V402="original",H402,IF(V402="volunteer",C402,"Nekhaeva A.A."))</f>
        <v>Kim L.V.</v>
      </c>
      <c r="BQ402" t="str">
        <f>IF(V402="original",I402,IF(V402="volunteer",YEAR(A402)&amp;"-"&amp;IF(MONTH(A402)&lt;10,"0"&amp;MONTH(A402),MONTH(A402))&amp;"-"&amp;IF(DAY(A402)&lt;10,"0"&amp;DAY(A402),DAY(A402)),"__2025-05-15"))</f>
        <v>2025-04-28</v>
      </c>
      <c r="BR402"/>
      <c r="BS402"/>
      <c r="BT402" s="49" t="s">
        <v>4766</v>
      </c>
      <c r="BU402" t="s">
        <v>3631</v>
      </c>
      <c r="BV402" t="s">
        <v>3632</v>
      </c>
      <c r="BW402" t="s">
        <v>3633</v>
      </c>
      <c r="BX402" t="s">
        <v>3634</v>
      </c>
      <c r="BY402" s="44" t="s">
        <v>832</v>
      </c>
      <c r="BZ402" t="s">
        <v>1136</v>
      </c>
      <c r="CA402" t="s">
        <v>4023</v>
      </c>
      <c r="CB402" s="44" t="s">
        <v>4023</v>
      </c>
      <c r="CC402" t="s">
        <v>4835</v>
      </c>
      <c r="CD402" t="s">
        <v>4023</v>
      </c>
      <c r="CE402" t="s">
        <v>4024</v>
      </c>
      <c r="CF402" t="s">
        <v>3630</v>
      </c>
      <c r="CG402"/>
      <c r="CH402" t="str">
        <f>H402</f>
        <v>Спасский С.А., Шнитников В.Н.</v>
      </c>
      <c r="CI402">
        <f t="shared" si="130"/>
        <v>1937</v>
      </c>
      <c r="CJ402" t="s">
        <v>4693</v>
      </c>
    </row>
    <row r="403" spans="1:88" s="6" customFormat="1" x14ac:dyDescent="0.45">
      <c r="A403" s="5">
        <v>45775.685555555552</v>
      </c>
      <c r="B403" s="6">
        <v>412819044</v>
      </c>
      <c r="C403" s="6" t="s">
        <v>4897</v>
      </c>
      <c r="D403" s="6">
        <v>2</v>
      </c>
      <c r="E403" s="4" t="s">
        <v>86</v>
      </c>
      <c r="G403" s="6">
        <v>2590</v>
      </c>
      <c r="H403" s="44" t="s">
        <v>951</v>
      </c>
      <c r="I403" s="6">
        <v>1937</v>
      </c>
      <c r="J403" s="6" t="s">
        <v>952</v>
      </c>
      <c r="K403" s="6" t="s">
        <v>953</v>
      </c>
      <c r="L403" s="6" t="s">
        <v>954</v>
      </c>
      <c r="M403" s="6" t="s">
        <v>267</v>
      </c>
      <c r="P403" s="6" t="s">
        <v>986</v>
      </c>
      <c r="Q403" t="str">
        <f t="shared" si="129"/>
        <v>дача Волковского</v>
      </c>
      <c r="R403" s="85" t="str">
        <f>T403</f>
        <v>43.104043</v>
      </c>
      <c r="S403" s="85" t="str">
        <f>U403</f>
        <v>76.920158</v>
      </c>
      <c r="T403" s="6" t="s">
        <v>3576</v>
      </c>
      <c r="U403" s="6" t="s">
        <v>3577</v>
      </c>
      <c r="V403" s="6" t="s">
        <v>106</v>
      </c>
      <c r="W403" s="6" t="s">
        <v>3578</v>
      </c>
      <c r="X403" s="6">
        <v>6000</v>
      </c>
      <c r="Y403" s="6">
        <v>1919</v>
      </c>
      <c r="Z403" s="6">
        <v>6</v>
      </c>
      <c r="AA403" s="6">
        <v>26</v>
      </c>
      <c r="AB403" s="6">
        <v>1919</v>
      </c>
      <c r="AC403" s="6">
        <v>6</v>
      </c>
      <c r="AD403" s="6">
        <v>29</v>
      </c>
      <c r="AF403" s="6" t="s">
        <v>948</v>
      </c>
      <c r="AH403" s="6" t="s">
        <v>832</v>
      </c>
      <c r="AI403" s="6" t="s">
        <v>1138</v>
      </c>
      <c r="AJ403" s="6" t="s">
        <v>1139</v>
      </c>
      <c r="AK403" s="6" t="b">
        <v>1</v>
      </c>
      <c r="AL403" s="6" t="b">
        <v>0</v>
      </c>
      <c r="AO403" s="49" t="s">
        <v>4952</v>
      </c>
      <c r="AP403" s="73"/>
      <c r="AQ403" s="49" t="s">
        <v>4951</v>
      </c>
      <c r="AR403" s="76" t="s">
        <v>5011</v>
      </c>
      <c r="AS403" s="73" t="s">
        <v>5012</v>
      </c>
      <c r="AT403" s="73">
        <f t="shared" si="132"/>
        <v>2</v>
      </c>
      <c r="AU403" s="112" t="s">
        <v>5383</v>
      </c>
      <c r="AV403" s="44" t="s">
        <v>5380</v>
      </c>
      <c r="AW403" t="s">
        <v>5014</v>
      </c>
      <c r="AX403" s="73"/>
      <c r="AY40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3" s="49" t="s">
        <v>4903</v>
      </c>
      <c r="BA403" s="58" t="str">
        <f>Y403&amp;"-"&amp;IF(Z403&lt;10,"0"&amp;Z403,Z403)&amp;"-"&amp;IF(AA403&lt;10,"0"&amp;AA403,AA403)&amp;"/"&amp;IF(AD403&lt;10,"0"&amp;AD403,AD403)</f>
        <v>1919-06-26/29</v>
      </c>
      <c r="BB403" s="44" t="str">
        <f>Y403&amp;IF(Z403&lt;&gt;0,"-"&amp;Z403,"")&amp;IF(AA403&lt;&gt;0,"-"&amp;AA403,"")&amp;IF(AB403&lt;&gt;0,"/"&amp;AB403,"")&amp;IF(AC403&lt;&gt;0,"-"&amp;AC403,"")&amp;IF(AD403&lt;&gt;0,"-"&amp;AD403,"")</f>
        <v>1919-6-26/1919-6-29</v>
      </c>
      <c r="BC403" s="44"/>
      <c r="BD403" s="44"/>
      <c r="BE403" s="44"/>
      <c r="BF403" s="49" t="s">
        <v>4882</v>
      </c>
      <c r="BG403" t="s">
        <v>4893</v>
      </c>
      <c r="BH403" s="40" t="s">
        <v>5050</v>
      </c>
      <c r="BI403" t="s">
        <v>39</v>
      </c>
      <c r="BJ403" t="str">
        <f t="shared" si="139"/>
        <v>дача Волковского</v>
      </c>
      <c r="BK403" t="str">
        <f>T403&amp;" N; "&amp;U403&amp;" E"</f>
        <v>43.104043 N; 76.920158 E</v>
      </c>
      <c r="BL403" t="s">
        <v>3576</v>
      </c>
      <c r="BM403" s="85" t="s">
        <v>3577</v>
      </c>
      <c r="BN403" t="s">
        <v>4895</v>
      </c>
      <c r="BO403">
        <f t="shared" si="140"/>
        <v>6000</v>
      </c>
      <c r="BP403" t="str">
        <f>IF(V403="original",H403,IF(V403="volunteer",C403,"Nekhaeva A.A."))</f>
        <v>Kim L.V.</v>
      </c>
      <c r="BQ403" t="str">
        <f>IF(V403="original",I403,IF(V403="volunteer",YEAR(A403)&amp;"-"&amp;IF(MONTH(A403)&lt;10,"0"&amp;MONTH(A403),MONTH(A403))&amp;"-"&amp;IF(DAY(A403)&lt;10,"0"&amp;DAY(A403),DAY(A403)),"__2025-05-15"))</f>
        <v>2025-04-28</v>
      </c>
      <c r="BR403"/>
      <c r="BS403"/>
      <c r="BT403" s="49" t="s">
        <v>4766</v>
      </c>
      <c r="BU403" t="s">
        <v>3631</v>
      </c>
      <c r="BV403" t="s">
        <v>3632</v>
      </c>
      <c r="BW403" t="s">
        <v>3633</v>
      </c>
      <c r="BX403" t="s">
        <v>3634</v>
      </c>
      <c r="BY403" s="44" t="s">
        <v>832</v>
      </c>
      <c r="BZ403" t="s">
        <v>1138</v>
      </c>
      <c r="CA403" t="s">
        <v>4025</v>
      </c>
      <c r="CB403" s="44" t="s">
        <v>4025</v>
      </c>
      <c r="CC403" t="s">
        <v>4796</v>
      </c>
      <c r="CD403" t="s">
        <v>4025</v>
      </c>
      <c r="CE403" t="s">
        <v>4026</v>
      </c>
      <c r="CF403" t="s">
        <v>3630</v>
      </c>
      <c r="CG403"/>
      <c r="CH403" t="str">
        <f>H403</f>
        <v>Спасский С.А., Шнитников В.Н.</v>
      </c>
      <c r="CI403">
        <f t="shared" si="130"/>
        <v>1937</v>
      </c>
      <c r="CJ403" t="s">
        <v>4697</v>
      </c>
    </row>
    <row r="404" spans="1:88" s="6" customFormat="1" x14ac:dyDescent="0.45">
      <c r="A404" s="5">
        <v>45775.684965277767</v>
      </c>
      <c r="B404" s="6">
        <v>412819044</v>
      </c>
      <c r="C404" s="6" t="s">
        <v>4897</v>
      </c>
      <c r="D404" s="6">
        <v>1</v>
      </c>
      <c r="E404" s="4" t="s">
        <v>65</v>
      </c>
      <c r="G404" s="6">
        <v>2590</v>
      </c>
      <c r="H404" s="44" t="s">
        <v>951</v>
      </c>
      <c r="I404" s="6">
        <v>1937</v>
      </c>
      <c r="J404" s="6" t="s">
        <v>952</v>
      </c>
      <c r="K404" s="6" t="s">
        <v>953</v>
      </c>
      <c r="L404" s="6" t="s">
        <v>954</v>
      </c>
      <c r="M404" s="6" t="s">
        <v>267</v>
      </c>
      <c r="P404" s="6" t="s">
        <v>947</v>
      </c>
      <c r="Q404" t="str">
        <f t="shared" si="129"/>
        <v>Алма-Ата и окрестности</v>
      </c>
      <c r="R404" s="84">
        <v>43.289437</v>
      </c>
      <c r="S404" s="84">
        <v>76.994337999999999</v>
      </c>
      <c r="T404" s="6" t="s">
        <v>765</v>
      </c>
      <c r="U404" s="6" t="s">
        <v>766</v>
      </c>
      <c r="V404" s="6" t="s">
        <v>106</v>
      </c>
      <c r="X404" s="6">
        <v>6000</v>
      </c>
      <c r="Y404" s="6">
        <v>1937</v>
      </c>
      <c r="Z404" s="6">
        <v>7</v>
      </c>
      <c r="AA404" s="6">
        <v>1</v>
      </c>
      <c r="AB404" s="6">
        <v>1937</v>
      </c>
      <c r="AC404" s="6">
        <v>7</v>
      </c>
      <c r="AD404" s="6">
        <v>10</v>
      </c>
      <c r="AF404" s="6" t="s">
        <v>948</v>
      </c>
      <c r="AG404" s="67" t="s">
        <v>949</v>
      </c>
      <c r="AH404" s="6" t="s">
        <v>832</v>
      </c>
      <c r="AI404" s="6" t="s">
        <v>1138</v>
      </c>
      <c r="AJ404" s="6" t="s">
        <v>1139</v>
      </c>
      <c r="AK404" s="6" t="b">
        <v>1</v>
      </c>
      <c r="AL404" s="6" t="b">
        <v>0</v>
      </c>
      <c r="AO404" s="49" t="s">
        <v>4952</v>
      </c>
      <c r="AP404" s="73"/>
      <c r="AQ404" s="49" t="s">
        <v>4951</v>
      </c>
      <c r="AR404" s="76" t="s">
        <v>5011</v>
      </c>
      <c r="AS404" s="73" t="s">
        <v>5012</v>
      </c>
      <c r="AT404" s="73">
        <f t="shared" si="132"/>
        <v>1</v>
      </c>
      <c r="AU404" s="112" t="s">
        <v>5384</v>
      </c>
      <c r="AV404" s="44" t="s">
        <v>5380</v>
      </c>
      <c r="AW404" t="s">
        <v>5014</v>
      </c>
      <c r="AX404" s="73"/>
      <c r="AY40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4" s="49" t="s">
        <v>4903</v>
      </c>
      <c r="BA404" s="58" t="str">
        <f>Y404&amp;"-"&amp;IF(Z404&lt;10,"0"&amp;Z404,Z404)&amp;"-"&amp;IF(AA404&lt;10,"0"&amp;AA404,AA404)&amp;"/"&amp;IF(AD404&lt;10,"0"&amp;AD404,AD404)</f>
        <v>1937-07-01/10</v>
      </c>
      <c r="BB404" s="44" t="str">
        <f>Y404&amp;IF(Z404&lt;&gt;0,"-"&amp;Z404,"")&amp;IF(AA404&lt;&gt;0,"-"&amp;AA404,"")&amp;IF(AB404&lt;&gt;0,"/"&amp;AB404,"")&amp;IF(AC404&lt;&gt;0,"-"&amp;AC404,"")&amp;IF(AD404&lt;&gt;0,"-"&amp;AD404,"")</f>
        <v>1937-7-1/1937-7-10</v>
      </c>
      <c r="BC404" s="44"/>
      <c r="BD404" s="44"/>
      <c r="BE404" s="44" t="s">
        <v>4943</v>
      </c>
      <c r="BF404" s="49" t="s">
        <v>4882</v>
      </c>
      <c r="BG404" t="s">
        <v>4893</v>
      </c>
      <c r="BH404" s="40" t="s">
        <v>5050</v>
      </c>
      <c r="BI404" t="s">
        <v>39</v>
      </c>
      <c r="BJ404" t="str">
        <f t="shared" si="139"/>
        <v>Алма-Ата и окрестности</v>
      </c>
      <c r="BK404" t="str">
        <f>T404&amp;" N; "&amp;U404&amp;" E"</f>
        <v>43.289437 N; 76.994338 E</v>
      </c>
      <c r="BL404" t="s">
        <v>765</v>
      </c>
      <c r="BM404" s="85" t="s">
        <v>766</v>
      </c>
      <c r="BN404" t="s">
        <v>4895</v>
      </c>
      <c r="BO404">
        <f t="shared" si="140"/>
        <v>6000</v>
      </c>
      <c r="BP404" t="str">
        <f>IF(V404="original",H404,IF(V404="volunteer",C404,"Nekhaeva A.A."))</f>
        <v>Kim L.V.</v>
      </c>
      <c r="BQ404" t="str">
        <f>IF(V404="original",I404,IF(V404="volunteer",YEAR(A404)&amp;"-"&amp;IF(MONTH(A404)&lt;10,"0"&amp;MONTH(A404),MONTH(A404))&amp;"-"&amp;IF(DAY(A404)&lt;10,"0"&amp;DAY(A404),DAY(A404)),"__2025-05-15"))</f>
        <v>2025-04-28</v>
      </c>
      <c r="BR404"/>
      <c r="BS404"/>
      <c r="BT404" s="49" t="s">
        <v>4766</v>
      </c>
      <c r="BU404" t="s">
        <v>3631</v>
      </c>
      <c r="BV404" t="s">
        <v>3632</v>
      </c>
      <c r="BW404" t="s">
        <v>3633</v>
      </c>
      <c r="BX404" t="s">
        <v>3634</v>
      </c>
      <c r="BY404" s="44" t="s">
        <v>832</v>
      </c>
      <c r="BZ404" t="s">
        <v>1138</v>
      </c>
      <c r="CA404" t="s">
        <v>4025</v>
      </c>
      <c r="CB404" s="44" t="s">
        <v>4025</v>
      </c>
      <c r="CC404" t="s">
        <v>4796</v>
      </c>
      <c r="CD404" t="s">
        <v>4025</v>
      </c>
      <c r="CE404" t="s">
        <v>4026</v>
      </c>
      <c r="CF404" t="s">
        <v>3630</v>
      </c>
      <c r="CG404"/>
      <c r="CH404" t="str">
        <f>H404</f>
        <v>Спасский С.А., Шнитников В.Н.</v>
      </c>
      <c r="CI404">
        <f t="shared" si="130"/>
        <v>1937</v>
      </c>
      <c r="CJ404" t="s">
        <v>4697</v>
      </c>
    </row>
    <row r="405" spans="1:88" s="6" customFormat="1" x14ac:dyDescent="0.45">
      <c r="A405" s="5">
        <v>45775.684490740743</v>
      </c>
      <c r="B405" s="6">
        <v>412819044</v>
      </c>
      <c r="C405" s="6" t="s">
        <v>4897</v>
      </c>
      <c r="D405" s="6">
        <v>1</v>
      </c>
      <c r="E405" s="4" t="s">
        <v>51</v>
      </c>
      <c r="G405" s="6">
        <v>2590</v>
      </c>
      <c r="H405" s="44" t="s">
        <v>951</v>
      </c>
      <c r="I405" s="6">
        <v>1937</v>
      </c>
      <c r="J405" s="6" t="s">
        <v>952</v>
      </c>
      <c r="K405" s="6" t="s">
        <v>953</v>
      </c>
      <c r="L405" s="6" t="s">
        <v>954</v>
      </c>
      <c r="M405" s="6" t="s">
        <v>267</v>
      </c>
      <c r="P405" s="6" t="s">
        <v>947</v>
      </c>
      <c r="Q405" t="str">
        <f t="shared" si="129"/>
        <v>Алма-Ата и окрестности</v>
      </c>
      <c r="R405" s="84">
        <v>43.289437</v>
      </c>
      <c r="S405" s="84">
        <v>76.994337999999999</v>
      </c>
      <c r="T405" s="6" t="s">
        <v>765</v>
      </c>
      <c r="U405" s="6" t="s">
        <v>766</v>
      </c>
      <c r="V405" s="6" t="s">
        <v>106</v>
      </c>
      <c r="X405" s="6">
        <v>6000</v>
      </c>
      <c r="Y405" s="6">
        <v>1920</v>
      </c>
      <c r="Z405" s="6">
        <v>7</v>
      </c>
      <c r="AF405" s="6" t="s">
        <v>948</v>
      </c>
      <c r="AG405" s="67" t="s">
        <v>990</v>
      </c>
      <c r="AH405" s="6" t="s">
        <v>832</v>
      </c>
      <c r="AI405" s="6" t="s">
        <v>1138</v>
      </c>
      <c r="AJ405" s="6" t="s">
        <v>1139</v>
      </c>
      <c r="AK405" s="6" t="b">
        <v>1</v>
      </c>
      <c r="AL405" s="6" t="b">
        <v>0</v>
      </c>
      <c r="AO405" s="49" t="s">
        <v>4952</v>
      </c>
      <c r="AP405" s="73"/>
      <c r="AQ405" s="49" t="s">
        <v>4951</v>
      </c>
      <c r="AR405" s="76" t="s">
        <v>5011</v>
      </c>
      <c r="AS405" s="73" t="s">
        <v>5012</v>
      </c>
      <c r="AT405" s="73">
        <f t="shared" si="132"/>
        <v>1</v>
      </c>
      <c r="AU405" s="112" t="s">
        <v>5383</v>
      </c>
      <c r="AV405" s="44" t="s">
        <v>5380</v>
      </c>
      <c r="AW405" t="s">
        <v>5014</v>
      </c>
      <c r="AX405" s="73"/>
      <c r="AY40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5" s="49" t="s">
        <v>4903</v>
      </c>
      <c r="BA405" s="44" t="str">
        <f>Y405&amp;"-"&amp;IF(Z405&lt;10,"0"&amp;Z405,Z405)</f>
        <v>1920-07</v>
      </c>
      <c r="BB405" s="44" t="str">
        <f>Y405&amp;IF(Z405&lt;&gt;0,"-"&amp;Z405,"")&amp;IF(AA405&lt;&gt;0,"-"&amp;AA405,"")&amp;IF(AB405&lt;&gt;0,"/"&amp;AB405,"")&amp;IF(AC405&lt;&gt;0,"-"&amp;AC405,"")&amp;IF(AD405&lt;&gt;0,"-"&amp;AD405,"")</f>
        <v>1920-7</v>
      </c>
      <c r="BC405" s="44"/>
      <c r="BD405" s="44"/>
      <c r="BE405" s="44" t="s">
        <v>4948</v>
      </c>
      <c r="BF405" s="49" t="s">
        <v>4882</v>
      </c>
      <c r="BG405" t="s">
        <v>4893</v>
      </c>
      <c r="BH405" s="40" t="s">
        <v>5050</v>
      </c>
      <c r="BI405" t="s">
        <v>39</v>
      </c>
      <c r="BJ405" t="str">
        <f t="shared" si="139"/>
        <v>Алма-Ата и окрестности</v>
      </c>
      <c r="BK405" t="str">
        <f>T405&amp;" N; "&amp;U405&amp;" E"</f>
        <v>43.289437 N; 76.994338 E</v>
      </c>
      <c r="BL405" t="s">
        <v>765</v>
      </c>
      <c r="BM405" s="85" t="s">
        <v>766</v>
      </c>
      <c r="BN405" t="s">
        <v>4895</v>
      </c>
      <c r="BO405">
        <f t="shared" si="140"/>
        <v>6000</v>
      </c>
      <c r="BP405" t="str">
        <f>IF(V405="original",H405,IF(V405="volunteer",C405,"Nekhaeva A.A."))</f>
        <v>Kim L.V.</v>
      </c>
      <c r="BQ405" t="str">
        <f>IF(V405="original",I405,IF(V405="volunteer",YEAR(A405)&amp;"-"&amp;IF(MONTH(A405)&lt;10,"0"&amp;MONTH(A405),MONTH(A405))&amp;"-"&amp;IF(DAY(A405)&lt;10,"0"&amp;DAY(A405),DAY(A405)),"__2025-05-15"))</f>
        <v>2025-04-28</v>
      </c>
      <c r="BR405"/>
      <c r="BS405"/>
      <c r="BT405" s="49" t="s">
        <v>4766</v>
      </c>
      <c r="BU405" t="s">
        <v>3631</v>
      </c>
      <c r="BV405" t="s">
        <v>3632</v>
      </c>
      <c r="BW405" t="s">
        <v>3633</v>
      </c>
      <c r="BX405" t="s">
        <v>3634</v>
      </c>
      <c r="BY405" s="44" t="s">
        <v>832</v>
      </c>
      <c r="BZ405" t="s">
        <v>1138</v>
      </c>
      <c r="CA405" t="s">
        <v>4025</v>
      </c>
      <c r="CB405" s="44" t="s">
        <v>4025</v>
      </c>
      <c r="CC405" t="s">
        <v>4796</v>
      </c>
      <c r="CD405" t="s">
        <v>4025</v>
      </c>
      <c r="CE405" t="s">
        <v>4026</v>
      </c>
      <c r="CF405" t="s">
        <v>3630</v>
      </c>
      <c r="CG405"/>
      <c r="CH405" t="str">
        <f>H405</f>
        <v>Спасский С.А., Шнитников В.Н.</v>
      </c>
      <c r="CI405">
        <f t="shared" si="130"/>
        <v>1937</v>
      </c>
      <c r="CJ405" t="s">
        <v>4697</v>
      </c>
    </row>
    <row r="406" spans="1:88" s="6" customFormat="1" x14ac:dyDescent="0.45">
      <c r="A406" s="5">
        <v>45775.684039351851</v>
      </c>
      <c r="B406" s="6">
        <v>412819044</v>
      </c>
      <c r="C406" s="6" t="s">
        <v>4897</v>
      </c>
      <c r="D406" s="6">
        <v>1</v>
      </c>
      <c r="E406" s="4" t="s">
        <v>51</v>
      </c>
      <c r="G406" s="6">
        <v>2590</v>
      </c>
      <c r="H406" s="44" t="s">
        <v>951</v>
      </c>
      <c r="I406" s="6">
        <v>1937</v>
      </c>
      <c r="J406" s="6" t="s">
        <v>952</v>
      </c>
      <c r="K406" s="6" t="s">
        <v>953</v>
      </c>
      <c r="L406" s="6" t="s">
        <v>954</v>
      </c>
      <c r="M406" s="6" t="s">
        <v>267</v>
      </c>
      <c r="P406" s="6" t="s">
        <v>947</v>
      </c>
      <c r="Q406" t="str">
        <f t="shared" si="129"/>
        <v>Алма-Ата и окрестности</v>
      </c>
      <c r="R406" s="84">
        <v>43.289437</v>
      </c>
      <c r="S406" s="84">
        <v>76.994337999999999</v>
      </c>
      <c r="T406" s="6" t="s">
        <v>765</v>
      </c>
      <c r="U406" s="6" t="s">
        <v>766</v>
      </c>
      <c r="V406" s="6" t="s">
        <v>106</v>
      </c>
      <c r="X406" s="6">
        <v>6000</v>
      </c>
      <c r="Y406" s="6">
        <v>1919</v>
      </c>
      <c r="Z406" s="6">
        <v>6</v>
      </c>
      <c r="AA406" s="6">
        <v>25</v>
      </c>
      <c r="AB406" s="6">
        <v>1919</v>
      </c>
      <c r="AC406" s="6">
        <v>6</v>
      </c>
      <c r="AD406" s="6">
        <v>30</v>
      </c>
      <c r="AF406" s="6" t="s">
        <v>948</v>
      </c>
      <c r="AH406" s="6" t="s">
        <v>832</v>
      </c>
      <c r="AI406" s="6" t="s">
        <v>1138</v>
      </c>
      <c r="AJ406" s="6" t="s">
        <v>1139</v>
      </c>
      <c r="AK406" s="6" t="b">
        <v>1</v>
      </c>
      <c r="AL406" s="6" t="b">
        <v>0</v>
      </c>
      <c r="AO406" s="49" t="s">
        <v>4952</v>
      </c>
      <c r="AP406" s="73"/>
      <c r="AQ406" s="49" t="s">
        <v>4951</v>
      </c>
      <c r="AR406" s="76" t="s">
        <v>5011</v>
      </c>
      <c r="AS406" s="73" t="s">
        <v>5012</v>
      </c>
      <c r="AT406" s="73">
        <f t="shared" si="132"/>
        <v>1</v>
      </c>
      <c r="AU406" s="112" t="s">
        <v>5383</v>
      </c>
      <c r="AV406" s="44" t="s">
        <v>5380</v>
      </c>
      <c r="AW406" t="s">
        <v>5014</v>
      </c>
      <c r="AX406" s="73"/>
      <c r="AY40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6" s="49" t="s">
        <v>4903</v>
      </c>
      <c r="BA406" s="58" t="str">
        <f>Y406&amp;"-"&amp;IF(Z406&lt;10,"0"&amp;Z406,Z406)&amp;"-"&amp;IF(AA406&lt;10,"0"&amp;AA406,AA406)&amp;"/"&amp;IF(AD406&lt;10,"0"&amp;AD406,AD406)</f>
        <v>1919-06-25/30</v>
      </c>
      <c r="BB406" s="44" t="str">
        <f>Y406&amp;IF(Z406&lt;&gt;0,"-"&amp;Z406,"")&amp;IF(AA406&lt;&gt;0,"-"&amp;AA406,"")&amp;IF(AB406&lt;&gt;0,"/"&amp;AB406,"")&amp;IF(AC406&lt;&gt;0,"-"&amp;AC406,"")&amp;IF(AD406&lt;&gt;0,"-"&amp;AD406,"")</f>
        <v>1919-6-25/1919-6-30</v>
      </c>
      <c r="BC406" s="44"/>
      <c r="BD406" s="44"/>
      <c r="BE406" s="44"/>
      <c r="BF406" s="49" t="s">
        <v>4882</v>
      </c>
      <c r="BG406" t="s">
        <v>4893</v>
      </c>
      <c r="BH406" s="40" t="s">
        <v>5050</v>
      </c>
      <c r="BI406" t="s">
        <v>39</v>
      </c>
      <c r="BJ406" t="str">
        <f t="shared" si="139"/>
        <v>Алма-Ата и окрестности</v>
      </c>
      <c r="BK406" t="str">
        <f>T406&amp;" N; "&amp;U406&amp;" E"</f>
        <v>43.289437 N; 76.994338 E</v>
      </c>
      <c r="BL406" t="s">
        <v>765</v>
      </c>
      <c r="BM406" s="85" t="s">
        <v>766</v>
      </c>
      <c r="BN406" t="s">
        <v>4895</v>
      </c>
      <c r="BO406">
        <f t="shared" si="140"/>
        <v>6000</v>
      </c>
      <c r="BP406" t="str">
        <f>IF(V406="original",H406,IF(V406="volunteer",C406,"Nekhaeva A.A."))</f>
        <v>Kim L.V.</v>
      </c>
      <c r="BQ406" t="str">
        <f>IF(V406="original",I406,IF(V406="volunteer",YEAR(A406)&amp;"-"&amp;IF(MONTH(A406)&lt;10,"0"&amp;MONTH(A406),MONTH(A406))&amp;"-"&amp;IF(DAY(A406)&lt;10,"0"&amp;DAY(A406),DAY(A406)),"__2025-05-15"))</f>
        <v>2025-04-28</v>
      </c>
      <c r="BR406"/>
      <c r="BS406"/>
      <c r="BT406" s="49" t="s">
        <v>4766</v>
      </c>
      <c r="BU406" t="s">
        <v>3631</v>
      </c>
      <c r="BV406" t="s">
        <v>3632</v>
      </c>
      <c r="BW406" t="s">
        <v>3633</v>
      </c>
      <c r="BX406" t="s">
        <v>3634</v>
      </c>
      <c r="BY406" s="44" t="s">
        <v>832</v>
      </c>
      <c r="BZ406" t="s">
        <v>1138</v>
      </c>
      <c r="CA406" t="s">
        <v>4025</v>
      </c>
      <c r="CB406" s="44" t="s">
        <v>4025</v>
      </c>
      <c r="CC406" t="s">
        <v>4796</v>
      </c>
      <c r="CD406" t="s">
        <v>4025</v>
      </c>
      <c r="CE406" t="s">
        <v>4026</v>
      </c>
      <c r="CF406" t="s">
        <v>3630</v>
      </c>
      <c r="CG406"/>
      <c r="CH406" t="str">
        <f>H406</f>
        <v>Спасский С.А., Шнитников В.Н.</v>
      </c>
      <c r="CI406">
        <f t="shared" si="130"/>
        <v>1937</v>
      </c>
      <c r="CJ406" t="s">
        <v>4697</v>
      </c>
    </row>
    <row r="407" spans="1:88" s="6" customFormat="1" x14ac:dyDescent="0.45">
      <c r="A407" s="5">
        <v>45775.683553240742</v>
      </c>
      <c r="B407" s="6">
        <v>412819044</v>
      </c>
      <c r="C407" s="6" t="s">
        <v>4897</v>
      </c>
      <c r="D407" s="6">
        <v>1</v>
      </c>
      <c r="E407" s="4" t="s">
        <v>51</v>
      </c>
      <c r="G407" s="6">
        <v>2590</v>
      </c>
      <c r="H407" s="44" t="s">
        <v>951</v>
      </c>
      <c r="I407" s="6">
        <v>1937</v>
      </c>
      <c r="J407" s="6" t="s">
        <v>952</v>
      </c>
      <c r="K407" s="6" t="s">
        <v>953</v>
      </c>
      <c r="L407" s="6" t="s">
        <v>954</v>
      </c>
      <c r="M407" s="6" t="s">
        <v>267</v>
      </c>
      <c r="P407" s="6" t="s">
        <v>947</v>
      </c>
      <c r="Q407" t="str">
        <f t="shared" si="129"/>
        <v>Алма-Ата и окрестности</v>
      </c>
      <c r="R407" s="84">
        <v>43.289437</v>
      </c>
      <c r="S407" s="84">
        <v>76.994337999999999</v>
      </c>
      <c r="T407" s="6" t="s">
        <v>765</v>
      </c>
      <c r="U407" s="6" t="s">
        <v>766</v>
      </c>
      <c r="V407" s="6" t="s">
        <v>106</v>
      </c>
      <c r="X407" s="6">
        <v>6000</v>
      </c>
      <c r="Y407" s="6">
        <v>1919</v>
      </c>
      <c r="Z407" s="6">
        <v>6</v>
      </c>
      <c r="AA407" s="6">
        <v>4</v>
      </c>
      <c r="AB407" s="6">
        <v>1919</v>
      </c>
      <c r="AC407" s="6">
        <v>6</v>
      </c>
      <c r="AD407" s="6">
        <v>5</v>
      </c>
      <c r="AE407" s="6" t="s">
        <v>1140</v>
      </c>
      <c r="AF407" s="6" t="s">
        <v>948</v>
      </c>
      <c r="AH407" s="6" t="s">
        <v>832</v>
      </c>
      <c r="AI407" s="6" t="s">
        <v>1138</v>
      </c>
      <c r="AJ407" s="6" t="s">
        <v>1139</v>
      </c>
      <c r="AK407" s="6" t="b">
        <v>1</v>
      </c>
      <c r="AL407" s="6" t="b">
        <v>0</v>
      </c>
      <c r="AO407" s="49" t="s">
        <v>4952</v>
      </c>
      <c r="AP407" s="73"/>
      <c r="AQ407" s="49" t="s">
        <v>4951</v>
      </c>
      <c r="AR407" s="76" t="s">
        <v>5011</v>
      </c>
      <c r="AS407" s="73" t="s">
        <v>5012</v>
      </c>
      <c r="AT407" s="73">
        <f t="shared" si="132"/>
        <v>1</v>
      </c>
      <c r="AU407" s="112" t="s">
        <v>5383</v>
      </c>
      <c r="AV407" s="44" t="s">
        <v>5380</v>
      </c>
      <c r="AW407" t="s">
        <v>5014</v>
      </c>
      <c r="AX407" s="73"/>
      <c r="AY40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7" s="49" t="s">
        <v>4903</v>
      </c>
      <c r="BA407" s="58" t="str">
        <f>Y407&amp;"-"&amp;IF(Z407&lt;10,"0"&amp;Z407,Z407)&amp;"-"&amp;IF(AA407&lt;10,"0"&amp;AA407,AA407)&amp;"/"&amp;IF(AD407&lt;10,"0"&amp;AD407,AD407)</f>
        <v>1919-06-04/05</v>
      </c>
      <c r="BB407" s="44" t="str">
        <f>Y407&amp;IF(Z407&lt;&gt;0,"-"&amp;Z407,"")&amp;IF(AA407&lt;&gt;0,"-"&amp;AA407,"")&amp;IF(AB407&lt;&gt;0,"/"&amp;AB407,"")&amp;IF(AC407&lt;&gt;0,"-"&amp;AC407,"")&amp;IF(AD407&lt;&gt;0,"-"&amp;AD407,"")</f>
        <v>1919-6-4/1919-6-5</v>
      </c>
      <c r="BC407" s="44" t="str">
        <f>AE407</f>
        <v>поле, болото, сенокос</v>
      </c>
      <c r="BD407" s="44"/>
      <c r="BE407" s="44"/>
      <c r="BF407" s="49" t="s">
        <v>4882</v>
      </c>
      <c r="BG407" t="s">
        <v>4893</v>
      </c>
      <c r="BH407" s="40" t="s">
        <v>5050</v>
      </c>
      <c r="BI407" t="s">
        <v>39</v>
      </c>
      <c r="BJ407" t="str">
        <f t="shared" si="139"/>
        <v>Алма-Ата и окрестности</v>
      </c>
      <c r="BK407" t="str">
        <f>T407&amp;" N; "&amp;U407&amp;" E"</f>
        <v>43.289437 N; 76.994338 E</v>
      </c>
      <c r="BL407" t="s">
        <v>765</v>
      </c>
      <c r="BM407" s="85" t="s">
        <v>766</v>
      </c>
      <c r="BN407" t="s">
        <v>4895</v>
      </c>
      <c r="BO407">
        <f t="shared" si="140"/>
        <v>6000</v>
      </c>
      <c r="BP407" t="str">
        <f>IF(V407="original",H407,IF(V407="volunteer",C407,"Nekhaeva A.A."))</f>
        <v>Kim L.V.</v>
      </c>
      <c r="BQ407" t="str">
        <f>IF(V407="original",I407,IF(V407="volunteer",YEAR(A407)&amp;"-"&amp;IF(MONTH(A407)&lt;10,"0"&amp;MONTH(A407),MONTH(A407))&amp;"-"&amp;IF(DAY(A407)&lt;10,"0"&amp;DAY(A407),DAY(A407)),"__2025-05-15"))</f>
        <v>2025-04-28</v>
      </c>
      <c r="BR407"/>
      <c r="BS407"/>
      <c r="BT407" s="49" t="s">
        <v>4766</v>
      </c>
      <c r="BU407" t="s">
        <v>3631</v>
      </c>
      <c r="BV407" t="s">
        <v>3632</v>
      </c>
      <c r="BW407" t="s">
        <v>3633</v>
      </c>
      <c r="BX407" t="s">
        <v>3634</v>
      </c>
      <c r="BY407" s="44" t="s">
        <v>832</v>
      </c>
      <c r="BZ407" t="s">
        <v>1138</v>
      </c>
      <c r="CA407" t="s">
        <v>4025</v>
      </c>
      <c r="CB407" s="44" t="s">
        <v>4025</v>
      </c>
      <c r="CC407" t="s">
        <v>4796</v>
      </c>
      <c r="CD407" t="s">
        <v>4025</v>
      </c>
      <c r="CE407" t="s">
        <v>4026</v>
      </c>
      <c r="CF407" t="s">
        <v>3630</v>
      </c>
      <c r="CG407"/>
      <c r="CH407" t="str">
        <f>H407</f>
        <v>Спасский С.А., Шнитников В.Н.</v>
      </c>
      <c r="CI407">
        <f t="shared" si="130"/>
        <v>1937</v>
      </c>
      <c r="CJ407" t="s">
        <v>4697</v>
      </c>
    </row>
    <row r="408" spans="1:88" s="6" customFormat="1" x14ac:dyDescent="0.45">
      <c r="A408" s="5">
        <v>45775.682974537027</v>
      </c>
      <c r="B408" s="6">
        <v>412819044</v>
      </c>
      <c r="C408" s="6" t="s">
        <v>4897</v>
      </c>
      <c r="D408" s="6">
        <v>2</v>
      </c>
      <c r="E408" s="4" t="s">
        <v>86</v>
      </c>
      <c r="G408" s="6">
        <v>2590</v>
      </c>
      <c r="H408" s="44" t="s">
        <v>951</v>
      </c>
      <c r="I408" s="6">
        <v>1937</v>
      </c>
      <c r="J408" s="6" t="s">
        <v>952</v>
      </c>
      <c r="K408" s="6" t="s">
        <v>953</v>
      </c>
      <c r="L408" s="6" t="s">
        <v>954</v>
      </c>
      <c r="M408" s="6" t="s">
        <v>267</v>
      </c>
      <c r="P408" s="6" t="s">
        <v>947</v>
      </c>
      <c r="Q408" t="str">
        <f t="shared" si="129"/>
        <v>Алма-Ата и окрестности</v>
      </c>
      <c r="R408" s="84">
        <v>43.289437</v>
      </c>
      <c r="S408" s="84">
        <v>76.994337999999999</v>
      </c>
      <c r="T408" s="6" t="s">
        <v>765</v>
      </c>
      <c r="U408" s="6" t="s">
        <v>766</v>
      </c>
      <c r="V408" s="6" t="s">
        <v>106</v>
      </c>
      <c r="X408" s="6">
        <v>6000</v>
      </c>
      <c r="Y408" s="6">
        <v>1920</v>
      </c>
      <c r="Z408" s="6">
        <v>6</v>
      </c>
      <c r="AA408" s="6">
        <v>20</v>
      </c>
      <c r="AB408" s="6">
        <v>1920</v>
      </c>
      <c r="AC408" s="6">
        <v>6</v>
      </c>
      <c r="AD408" s="6">
        <v>29</v>
      </c>
      <c r="AF408" s="6" t="s">
        <v>948</v>
      </c>
      <c r="AH408" s="6" t="s">
        <v>832</v>
      </c>
      <c r="AI408" s="6" t="s">
        <v>1138</v>
      </c>
      <c r="AJ408" s="6" t="s">
        <v>1139</v>
      </c>
      <c r="AK408" s="6" t="b">
        <v>1</v>
      </c>
      <c r="AL408" s="6" t="b">
        <v>0</v>
      </c>
      <c r="AO408" s="49" t="s">
        <v>4952</v>
      </c>
      <c r="AP408" s="73"/>
      <c r="AQ408" s="49" t="s">
        <v>4951</v>
      </c>
      <c r="AR408" s="76" t="s">
        <v>5011</v>
      </c>
      <c r="AS408" s="73" t="s">
        <v>5012</v>
      </c>
      <c r="AT408" s="73">
        <f t="shared" si="132"/>
        <v>2</v>
      </c>
      <c r="AU408" s="112" t="s">
        <v>5383</v>
      </c>
      <c r="AV408" s="44" t="s">
        <v>5380</v>
      </c>
      <c r="AW408" t="s">
        <v>5014</v>
      </c>
      <c r="AX408" s="73"/>
      <c r="AY40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8" s="49" t="s">
        <v>4903</v>
      </c>
      <c r="BA408" s="58" t="str">
        <f>Y408&amp;"-"&amp;IF(Z408&lt;10,"0"&amp;Z408,Z408)&amp;"-"&amp;IF(AA408&lt;10,"0"&amp;AA408,AA408)&amp;"/"&amp;IF(AD408&lt;10,"0"&amp;AD408,AD408)</f>
        <v>1920-06-20/29</v>
      </c>
      <c r="BB408" s="44" t="str">
        <f>Y408&amp;IF(Z408&lt;&gt;0,"-"&amp;Z408,"")&amp;IF(AA408&lt;&gt;0,"-"&amp;AA408,"")&amp;IF(AB408&lt;&gt;0,"/"&amp;AB408,"")&amp;IF(AC408&lt;&gt;0,"-"&amp;AC408,"")&amp;IF(AD408&lt;&gt;0,"-"&amp;AD408,"")</f>
        <v>1920-6-20/1920-6-29</v>
      </c>
      <c r="BC408" s="44"/>
      <c r="BD408" s="44"/>
      <c r="BE408" s="44"/>
      <c r="BF408" s="49" t="s">
        <v>4882</v>
      </c>
      <c r="BG408" t="s">
        <v>4893</v>
      </c>
      <c r="BH408" s="40" t="s">
        <v>5050</v>
      </c>
      <c r="BI408" t="s">
        <v>39</v>
      </c>
      <c r="BJ408" t="str">
        <f t="shared" si="139"/>
        <v>Алма-Ата и окрестности</v>
      </c>
      <c r="BK408" t="str">
        <f>T408&amp;" N; "&amp;U408&amp;" E"</f>
        <v>43.289437 N; 76.994338 E</v>
      </c>
      <c r="BL408" t="s">
        <v>765</v>
      </c>
      <c r="BM408" s="85" t="s">
        <v>766</v>
      </c>
      <c r="BN408" t="s">
        <v>4895</v>
      </c>
      <c r="BO408">
        <f t="shared" si="140"/>
        <v>6000</v>
      </c>
      <c r="BP408" t="str">
        <f>IF(V408="original",H408,IF(V408="volunteer",C408,"Nekhaeva A.A."))</f>
        <v>Kim L.V.</v>
      </c>
      <c r="BQ408" t="str">
        <f>IF(V408="original",I408,IF(V408="volunteer",YEAR(A408)&amp;"-"&amp;IF(MONTH(A408)&lt;10,"0"&amp;MONTH(A408),MONTH(A408))&amp;"-"&amp;IF(DAY(A408)&lt;10,"0"&amp;DAY(A408),DAY(A408)),"__2025-05-15"))</f>
        <v>2025-04-28</v>
      </c>
      <c r="BR408"/>
      <c r="BS408"/>
      <c r="BT408" s="49" t="s">
        <v>4766</v>
      </c>
      <c r="BU408" t="s">
        <v>3631</v>
      </c>
      <c r="BV408" t="s">
        <v>3632</v>
      </c>
      <c r="BW408" t="s">
        <v>3633</v>
      </c>
      <c r="BX408" t="s">
        <v>3634</v>
      </c>
      <c r="BY408" s="44" t="s">
        <v>832</v>
      </c>
      <c r="BZ408" t="s">
        <v>1138</v>
      </c>
      <c r="CA408" t="s">
        <v>4025</v>
      </c>
      <c r="CB408" s="44" t="s">
        <v>4025</v>
      </c>
      <c r="CC408" t="s">
        <v>4796</v>
      </c>
      <c r="CD408" t="s">
        <v>4025</v>
      </c>
      <c r="CE408" t="s">
        <v>4026</v>
      </c>
      <c r="CF408" t="s">
        <v>3630</v>
      </c>
      <c r="CG408"/>
      <c r="CH408" t="str">
        <f>H408</f>
        <v>Спасский С.А., Шнитников В.Н.</v>
      </c>
      <c r="CI408">
        <f t="shared" si="130"/>
        <v>1937</v>
      </c>
      <c r="CJ408" t="s">
        <v>4697</v>
      </c>
    </row>
    <row r="409" spans="1:88" s="6" customFormat="1" x14ac:dyDescent="0.45">
      <c r="A409" s="5">
        <v>45775.681643518517</v>
      </c>
      <c r="B409" s="6">
        <v>412819044</v>
      </c>
      <c r="C409" s="6" t="s">
        <v>4897</v>
      </c>
      <c r="D409" s="6">
        <v>1</v>
      </c>
      <c r="E409" s="4" t="s">
        <v>995</v>
      </c>
      <c r="G409" s="6">
        <v>2590</v>
      </c>
      <c r="H409" s="44" t="s">
        <v>951</v>
      </c>
      <c r="I409" s="6">
        <v>1937</v>
      </c>
      <c r="J409" s="6" t="s">
        <v>952</v>
      </c>
      <c r="K409" s="6" t="s">
        <v>953</v>
      </c>
      <c r="L409" s="6" t="s">
        <v>954</v>
      </c>
      <c r="M409" s="6" t="s">
        <v>267</v>
      </c>
      <c r="P409" s="6" t="s">
        <v>986</v>
      </c>
      <c r="Q409" t="str">
        <f t="shared" si="129"/>
        <v>дача Волковского</v>
      </c>
      <c r="R409" s="85" t="str">
        <f>T409</f>
        <v>43.104043</v>
      </c>
      <c r="S409" s="85" t="str">
        <f>U409</f>
        <v>76.920158</v>
      </c>
      <c r="T409" s="6" t="s">
        <v>3576</v>
      </c>
      <c r="U409" s="6" t="s">
        <v>3577</v>
      </c>
      <c r="V409" s="6" t="s">
        <v>106</v>
      </c>
      <c r="W409" s="6" t="s">
        <v>3578</v>
      </c>
      <c r="X409" s="6">
        <v>6000</v>
      </c>
      <c r="Y409" s="6">
        <v>1919</v>
      </c>
      <c r="Z409" s="6">
        <v>7</v>
      </c>
      <c r="AF409" s="6" t="s">
        <v>948</v>
      </c>
      <c r="AG409" s="67" t="s">
        <v>987</v>
      </c>
      <c r="AH409" s="6" t="s">
        <v>832</v>
      </c>
      <c r="AI409" s="6" t="s">
        <v>1138</v>
      </c>
      <c r="AJ409" s="6" t="s">
        <v>1141</v>
      </c>
      <c r="AK409" s="6" t="b">
        <v>1</v>
      </c>
      <c r="AL409" s="6" t="b">
        <v>0</v>
      </c>
      <c r="AO409" s="49" t="s">
        <v>4952</v>
      </c>
      <c r="AP409" s="73"/>
      <c r="AQ409" s="49" t="s">
        <v>4951</v>
      </c>
      <c r="AR409" s="76" t="s">
        <v>5011</v>
      </c>
      <c r="AS409" s="73" t="s">
        <v>5012</v>
      </c>
      <c r="AT409" s="73">
        <f t="shared" si="132"/>
        <v>1</v>
      </c>
      <c r="AU409" s="112" t="s">
        <v>5384</v>
      </c>
      <c r="AV409" s="44" t="s">
        <v>5382</v>
      </c>
      <c r="AW409" t="s">
        <v>5014</v>
      </c>
      <c r="AX409" s="73"/>
      <c r="AY40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09" s="49" t="s">
        <v>4903</v>
      </c>
      <c r="BA409" s="44" t="str">
        <f>Y409&amp;"-"&amp;IF(Z409&lt;10,"0"&amp;Z409,Z409)</f>
        <v>1919-07</v>
      </c>
      <c r="BB409" s="44" t="str">
        <f>Y409&amp;IF(Z409&lt;&gt;0,"-"&amp;Z409,"")&amp;IF(AA409&lt;&gt;0,"-"&amp;AA409,"")&amp;IF(AB409&lt;&gt;0,"/"&amp;AB409,"")&amp;IF(AC409&lt;&gt;0,"-"&amp;AC409,"")&amp;IF(AD409&lt;&gt;0,"-"&amp;AD409,"")</f>
        <v>1919-7</v>
      </c>
      <c r="BC409" s="44"/>
      <c r="BD409" s="44"/>
      <c r="BE409" s="44" t="s">
        <v>4944</v>
      </c>
      <c r="BF409" s="49" t="s">
        <v>4882</v>
      </c>
      <c r="BG409" t="s">
        <v>4893</v>
      </c>
      <c r="BH409" s="40" t="s">
        <v>5050</v>
      </c>
      <c r="BI409" t="s">
        <v>39</v>
      </c>
      <c r="BJ409" t="str">
        <f t="shared" si="139"/>
        <v>дача Волковского</v>
      </c>
      <c r="BK409" t="str">
        <f>T409&amp;" N; "&amp;U409&amp;" E"</f>
        <v>43.104043 N; 76.920158 E</v>
      </c>
      <c r="BL409" t="s">
        <v>3576</v>
      </c>
      <c r="BM409" s="85" t="s">
        <v>3577</v>
      </c>
      <c r="BN409" t="s">
        <v>4895</v>
      </c>
      <c r="BO409">
        <f t="shared" si="140"/>
        <v>6000</v>
      </c>
      <c r="BP409" t="str">
        <f>IF(V409="original",H409,IF(V409="volunteer",C409,"Nekhaeva A.A."))</f>
        <v>Kim L.V.</v>
      </c>
      <c r="BQ409" t="str">
        <f>IF(V409="original",I409,IF(V409="volunteer",YEAR(A409)&amp;"-"&amp;IF(MONTH(A409)&lt;10,"0"&amp;MONTH(A409),MONTH(A409))&amp;"-"&amp;IF(DAY(A409)&lt;10,"0"&amp;DAY(A409),DAY(A409)),"__2025-05-15"))</f>
        <v>2025-04-28</v>
      </c>
      <c r="BR409"/>
      <c r="BS409"/>
      <c r="BT409" s="49" t="s">
        <v>4766</v>
      </c>
      <c r="BU409" t="s">
        <v>3631</v>
      </c>
      <c r="BV409" t="s">
        <v>3632</v>
      </c>
      <c r="BW409" t="s">
        <v>3633</v>
      </c>
      <c r="BX409" t="s">
        <v>3634</v>
      </c>
      <c r="BY409" s="44" t="s">
        <v>832</v>
      </c>
      <c r="BZ409" t="s">
        <v>1138</v>
      </c>
      <c r="CA409" t="s">
        <v>4027</v>
      </c>
      <c r="CB409" s="44" t="s">
        <v>4027</v>
      </c>
      <c r="CC409" t="s">
        <v>4857</v>
      </c>
      <c r="CD409" t="s">
        <v>4027</v>
      </c>
      <c r="CE409" t="s">
        <v>4028</v>
      </c>
      <c r="CF409" t="s">
        <v>3630</v>
      </c>
      <c r="CG409"/>
      <c r="CH409" t="str">
        <f>H409</f>
        <v>Спасский С.А., Шнитников В.Н.</v>
      </c>
      <c r="CI409">
        <f t="shared" si="130"/>
        <v>1937</v>
      </c>
      <c r="CJ409" t="s">
        <v>4693</v>
      </c>
    </row>
    <row r="410" spans="1:88" s="6" customFormat="1" x14ac:dyDescent="0.45">
      <c r="A410" s="5">
        <v>45775.680879629617</v>
      </c>
      <c r="B410" s="6">
        <v>412819044</v>
      </c>
      <c r="C410" s="6" t="s">
        <v>4897</v>
      </c>
      <c r="D410" s="6">
        <v>2</v>
      </c>
      <c r="E410" s="4" t="s">
        <v>1142</v>
      </c>
      <c r="G410" s="6">
        <v>2590</v>
      </c>
      <c r="H410" s="44" t="s">
        <v>951</v>
      </c>
      <c r="I410" s="6">
        <v>1937</v>
      </c>
      <c r="J410" s="6" t="s">
        <v>952</v>
      </c>
      <c r="K410" s="6" t="s">
        <v>953</v>
      </c>
      <c r="L410" s="6" t="s">
        <v>954</v>
      </c>
      <c r="M410" s="6" t="s">
        <v>267</v>
      </c>
      <c r="P410" s="6" t="s">
        <v>947</v>
      </c>
      <c r="Q410" t="str">
        <f t="shared" si="129"/>
        <v>Алма-Ата и окрестности</v>
      </c>
      <c r="R410" s="84">
        <v>43.289437</v>
      </c>
      <c r="S410" s="84">
        <v>76.994337999999999</v>
      </c>
      <c r="T410" s="6" t="s">
        <v>765</v>
      </c>
      <c r="U410" s="6" t="s">
        <v>766</v>
      </c>
      <c r="V410" s="6" t="s">
        <v>106</v>
      </c>
      <c r="X410" s="6">
        <v>6000</v>
      </c>
      <c r="Y410" s="6">
        <v>1937</v>
      </c>
      <c r="Z410" s="6">
        <v>7</v>
      </c>
      <c r="AA410" s="6">
        <v>1</v>
      </c>
      <c r="AB410" s="6">
        <v>1937</v>
      </c>
      <c r="AC410" s="6">
        <v>7</v>
      </c>
      <c r="AD410" s="6">
        <v>10</v>
      </c>
      <c r="AF410" s="6" t="s">
        <v>948</v>
      </c>
      <c r="AG410" s="67" t="s">
        <v>949</v>
      </c>
      <c r="AH410" s="6" t="s">
        <v>832</v>
      </c>
      <c r="AI410" s="6" t="s">
        <v>1138</v>
      </c>
      <c r="AJ410" s="6" t="s">
        <v>1141</v>
      </c>
      <c r="AK410" s="6" t="b">
        <v>1</v>
      </c>
      <c r="AL410" s="6" t="b">
        <v>0</v>
      </c>
      <c r="AO410" s="49" t="s">
        <v>4952</v>
      </c>
      <c r="AP410" s="73"/>
      <c r="AQ410" s="49" t="s">
        <v>4951</v>
      </c>
      <c r="AR410" s="76" t="s">
        <v>5011</v>
      </c>
      <c r="AS410" s="73" t="s">
        <v>5012</v>
      </c>
      <c r="AT410" s="73">
        <f t="shared" si="132"/>
        <v>2</v>
      </c>
      <c r="AU410" s="112" t="s">
        <v>5384</v>
      </c>
      <c r="AV410" s="44" t="s">
        <v>5382</v>
      </c>
      <c r="AW410" t="s">
        <v>5014</v>
      </c>
      <c r="AX410" s="73"/>
      <c r="AY41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0" s="49" t="s">
        <v>4903</v>
      </c>
      <c r="BA410" s="58" t="str">
        <f>Y410&amp;"-"&amp;IF(Z410&lt;10,"0"&amp;Z410,Z410)&amp;"-"&amp;IF(AA410&lt;10,"0"&amp;AA410,AA410)&amp;"/"&amp;IF(AD410&lt;10,"0"&amp;AD410,AD410)</f>
        <v>1937-07-01/10</v>
      </c>
      <c r="BB410" s="44" t="str">
        <f>Y410&amp;IF(Z410&lt;&gt;0,"-"&amp;Z410,"")&amp;IF(AA410&lt;&gt;0,"-"&amp;AA410,"")&amp;IF(AB410&lt;&gt;0,"/"&amp;AB410,"")&amp;IF(AC410&lt;&gt;0,"-"&amp;AC410,"")&amp;IF(AD410&lt;&gt;0,"-"&amp;AD410,"")</f>
        <v>1937-7-1/1937-7-10</v>
      </c>
      <c r="BC410" s="44"/>
      <c r="BD410" s="44"/>
      <c r="BE410" s="44" t="s">
        <v>4943</v>
      </c>
      <c r="BF410" s="49" t="s">
        <v>4882</v>
      </c>
      <c r="BG410" t="s">
        <v>4893</v>
      </c>
      <c r="BH410" s="40" t="s">
        <v>5050</v>
      </c>
      <c r="BI410" t="s">
        <v>39</v>
      </c>
      <c r="BJ410" t="str">
        <f t="shared" si="139"/>
        <v>Алма-Ата и окрестности</v>
      </c>
      <c r="BK410" t="str">
        <f>T410&amp;" N; "&amp;U410&amp;" E"</f>
        <v>43.289437 N; 76.994338 E</v>
      </c>
      <c r="BL410" t="s">
        <v>765</v>
      </c>
      <c r="BM410" s="85" t="s">
        <v>766</v>
      </c>
      <c r="BN410" t="s">
        <v>4895</v>
      </c>
      <c r="BO410">
        <f t="shared" si="140"/>
        <v>6000</v>
      </c>
      <c r="BP410" t="str">
        <f>IF(V410="original",H410,IF(V410="volunteer",C410,"Nekhaeva A.A."))</f>
        <v>Kim L.V.</v>
      </c>
      <c r="BQ410" t="str">
        <f>IF(V410="original",I410,IF(V410="volunteer",YEAR(A410)&amp;"-"&amp;IF(MONTH(A410)&lt;10,"0"&amp;MONTH(A410),MONTH(A410))&amp;"-"&amp;IF(DAY(A410)&lt;10,"0"&amp;DAY(A410),DAY(A410)),"__2025-05-15"))</f>
        <v>2025-04-28</v>
      </c>
      <c r="BR410"/>
      <c r="BS410"/>
      <c r="BT410" s="49" t="s">
        <v>4766</v>
      </c>
      <c r="BU410" t="s">
        <v>3631</v>
      </c>
      <c r="BV410" t="s">
        <v>3632</v>
      </c>
      <c r="BW410" t="s">
        <v>3633</v>
      </c>
      <c r="BX410" t="s">
        <v>3634</v>
      </c>
      <c r="BY410" s="44" t="s">
        <v>832</v>
      </c>
      <c r="BZ410" t="s">
        <v>1138</v>
      </c>
      <c r="CA410" t="s">
        <v>4027</v>
      </c>
      <c r="CB410" s="44" t="s">
        <v>4027</v>
      </c>
      <c r="CC410" t="s">
        <v>4857</v>
      </c>
      <c r="CD410" t="s">
        <v>4027</v>
      </c>
      <c r="CE410" t="s">
        <v>4028</v>
      </c>
      <c r="CF410" t="s">
        <v>3630</v>
      </c>
      <c r="CG410"/>
      <c r="CH410" t="str">
        <f>H410</f>
        <v>Спасский С.А., Шнитников В.Н.</v>
      </c>
      <c r="CI410">
        <f t="shared" si="130"/>
        <v>1937</v>
      </c>
      <c r="CJ410" t="s">
        <v>4693</v>
      </c>
    </row>
    <row r="411" spans="1:88" s="6" customFormat="1" x14ac:dyDescent="0.45">
      <c r="A411" s="5">
        <v>45775.679791666669</v>
      </c>
      <c r="B411" s="6">
        <v>412819044</v>
      </c>
      <c r="C411" s="6" t="s">
        <v>4897</v>
      </c>
      <c r="D411" s="6">
        <v>1</v>
      </c>
      <c r="E411" s="4" t="s">
        <v>995</v>
      </c>
      <c r="G411" s="6">
        <v>2590</v>
      </c>
      <c r="H411" s="44" t="s">
        <v>951</v>
      </c>
      <c r="I411" s="6">
        <v>1937</v>
      </c>
      <c r="J411" s="6" t="s">
        <v>952</v>
      </c>
      <c r="K411" s="6" t="s">
        <v>953</v>
      </c>
      <c r="L411" s="6" t="s">
        <v>954</v>
      </c>
      <c r="M411" s="6" t="s">
        <v>267</v>
      </c>
      <c r="P411" s="6" t="s">
        <v>947</v>
      </c>
      <c r="Q411" t="str">
        <f t="shared" si="129"/>
        <v>Алма-Ата и окрестности</v>
      </c>
      <c r="R411" s="84">
        <v>43.289437</v>
      </c>
      <c r="S411" s="84">
        <v>76.994337999999999</v>
      </c>
      <c r="T411" s="6" t="s">
        <v>765</v>
      </c>
      <c r="U411" s="6" t="s">
        <v>766</v>
      </c>
      <c r="V411" s="6" t="s">
        <v>106</v>
      </c>
      <c r="X411" s="6">
        <v>6000</v>
      </c>
      <c r="Y411" s="6">
        <v>1920</v>
      </c>
      <c r="Z411" s="6">
        <v>6</v>
      </c>
      <c r="AA411" s="6">
        <v>22</v>
      </c>
      <c r="AE411" s="6" t="s">
        <v>994</v>
      </c>
      <c r="AF411" s="6" t="s">
        <v>948</v>
      </c>
      <c r="AH411" s="6" t="s">
        <v>832</v>
      </c>
      <c r="AI411" s="6" t="s">
        <v>1138</v>
      </c>
      <c r="AJ411" s="6" t="s">
        <v>1141</v>
      </c>
      <c r="AK411" s="6" t="b">
        <v>1</v>
      </c>
      <c r="AL411" s="6" t="b">
        <v>0</v>
      </c>
      <c r="AO411" s="49" t="s">
        <v>4952</v>
      </c>
      <c r="AP411" s="73"/>
      <c r="AQ411" s="49" t="s">
        <v>4951</v>
      </c>
      <c r="AR411" s="76" t="s">
        <v>5011</v>
      </c>
      <c r="AS411" s="73" t="s">
        <v>5012</v>
      </c>
      <c r="AT411" s="73">
        <f t="shared" si="132"/>
        <v>1</v>
      </c>
      <c r="AU411" s="112" t="s">
        <v>5384</v>
      </c>
      <c r="AV411" s="44" t="s">
        <v>5382</v>
      </c>
      <c r="AW411" t="s">
        <v>5014</v>
      </c>
      <c r="AX411" s="73"/>
      <c r="AY41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1" s="49" t="s">
        <v>4903</v>
      </c>
      <c r="BA411" s="58" t="str">
        <f>Y411&amp;"-"&amp;IF(Z411&lt;10,"0"&amp;Z411,Z411)&amp;"-"&amp;IF(AA411&lt;10,"0"&amp;AA411,AA411)</f>
        <v>1920-06-22</v>
      </c>
      <c r="BB411" s="44" t="str">
        <f>Y411&amp;IF(Z411&lt;&gt;0,"-"&amp;Z411,"")&amp;IF(AA411&lt;&gt;0,"-"&amp;AA411,"")&amp;IF(AB411&lt;&gt;0,"/"&amp;AB411,"")&amp;IF(AC411&lt;&gt;0,"-"&amp;AC411,"")&amp;IF(AD411&lt;&gt;0,"-"&amp;AD411,"")</f>
        <v>1920-6-22</v>
      </c>
      <c r="BC411" s="44" t="str">
        <f>AE411</f>
        <v>на коре березы</v>
      </c>
      <c r="BD411" s="44"/>
      <c r="BE411" s="44"/>
      <c r="BF411" s="49" t="s">
        <v>4882</v>
      </c>
      <c r="BG411" t="s">
        <v>4893</v>
      </c>
      <c r="BH411" s="40" t="s">
        <v>5050</v>
      </c>
      <c r="BI411" t="s">
        <v>39</v>
      </c>
      <c r="BJ411" t="str">
        <f t="shared" si="139"/>
        <v>Алма-Ата и окрестности</v>
      </c>
      <c r="BK411" t="str">
        <f>T411&amp;" N; "&amp;U411&amp;" E"</f>
        <v>43.289437 N; 76.994338 E</v>
      </c>
      <c r="BL411" t="s">
        <v>765</v>
      </c>
      <c r="BM411" s="85" t="s">
        <v>766</v>
      </c>
      <c r="BN411" t="s">
        <v>4895</v>
      </c>
      <c r="BO411">
        <f t="shared" si="140"/>
        <v>6000</v>
      </c>
      <c r="BP411" t="str">
        <f>IF(V411="original",H411,IF(V411="volunteer",C411,"Nekhaeva A.A."))</f>
        <v>Kim L.V.</v>
      </c>
      <c r="BQ411" t="str">
        <f>IF(V411="original",I411,IF(V411="volunteer",YEAR(A411)&amp;"-"&amp;IF(MONTH(A411)&lt;10,"0"&amp;MONTH(A411),MONTH(A411))&amp;"-"&amp;IF(DAY(A411)&lt;10,"0"&amp;DAY(A411),DAY(A411)),"__2025-05-15"))</f>
        <v>2025-04-28</v>
      </c>
      <c r="BR411"/>
      <c r="BS411"/>
      <c r="BT411" s="49" t="s">
        <v>4766</v>
      </c>
      <c r="BU411" t="s">
        <v>3631</v>
      </c>
      <c r="BV411" t="s">
        <v>3632</v>
      </c>
      <c r="BW411" t="s">
        <v>3633</v>
      </c>
      <c r="BX411" t="s">
        <v>3634</v>
      </c>
      <c r="BY411" s="44" t="s">
        <v>832</v>
      </c>
      <c r="BZ411" t="s">
        <v>1138</v>
      </c>
      <c r="CA411" t="s">
        <v>4027</v>
      </c>
      <c r="CB411" s="44" t="s">
        <v>4027</v>
      </c>
      <c r="CC411" t="s">
        <v>4857</v>
      </c>
      <c r="CD411" t="s">
        <v>4027</v>
      </c>
      <c r="CE411" t="s">
        <v>4028</v>
      </c>
      <c r="CF411" t="s">
        <v>3630</v>
      </c>
      <c r="CG411"/>
      <c r="CH411" t="str">
        <f>H411</f>
        <v>Спасский С.А., Шнитников В.Н.</v>
      </c>
      <c r="CI411">
        <f t="shared" si="130"/>
        <v>1937</v>
      </c>
      <c r="CJ411" t="s">
        <v>4693</v>
      </c>
    </row>
    <row r="412" spans="1:88" s="6" customFormat="1" x14ac:dyDescent="0.45">
      <c r="A412" s="5">
        <v>45775.682974537027</v>
      </c>
      <c r="B412" s="6">
        <v>412819044</v>
      </c>
      <c r="C412" s="6" t="s">
        <v>4897</v>
      </c>
      <c r="D412" s="6">
        <v>1</v>
      </c>
      <c r="E412" s="4" t="s">
        <v>65</v>
      </c>
      <c r="G412" s="6">
        <v>2590</v>
      </c>
      <c r="H412" s="44" t="s">
        <v>951</v>
      </c>
      <c r="I412" s="6">
        <v>1937</v>
      </c>
      <c r="J412" s="6" t="s">
        <v>952</v>
      </c>
      <c r="K412" s="6" t="s">
        <v>953</v>
      </c>
      <c r="L412" s="6" t="s">
        <v>954</v>
      </c>
      <c r="M412" s="6" t="s">
        <v>267</v>
      </c>
      <c r="P412" s="6" t="s">
        <v>947</v>
      </c>
      <c r="Q412" t="str">
        <f t="shared" si="129"/>
        <v>Алма-Ата и окрестности</v>
      </c>
      <c r="R412" s="84">
        <v>43.289437</v>
      </c>
      <c r="S412" s="84">
        <v>76.994337999999999</v>
      </c>
      <c r="T412" s="6" t="s">
        <v>765</v>
      </c>
      <c r="U412" s="6" t="s">
        <v>766</v>
      </c>
      <c r="V412" s="6" t="s">
        <v>106</v>
      </c>
      <c r="X412" s="6">
        <v>6000</v>
      </c>
      <c r="Y412" s="6">
        <v>1920</v>
      </c>
      <c r="Z412" s="6">
        <v>6</v>
      </c>
      <c r="AA412" s="6">
        <v>20</v>
      </c>
      <c r="AB412" s="6">
        <v>1920</v>
      </c>
      <c r="AC412" s="6">
        <v>6</v>
      </c>
      <c r="AD412" s="6">
        <v>29</v>
      </c>
      <c r="AF412" s="6" t="s">
        <v>948</v>
      </c>
      <c r="AH412" s="6" t="s">
        <v>832</v>
      </c>
      <c r="AI412" s="6" t="s">
        <v>1138</v>
      </c>
      <c r="AJ412" s="6" t="s">
        <v>1139</v>
      </c>
      <c r="AK412" s="6" t="b">
        <v>1</v>
      </c>
      <c r="AL412" s="6" t="b">
        <v>0</v>
      </c>
      <c r="AO412" s="49" t="s">
        <v>4952</v>
      </c>
      <c r="AP412" s="73"/>
      <c r="AQ412" s="49" t="s">
        <v>4951</v>
      </c>
      <c r="AR412" s="76" t="s">
        <v>5011</v>
      </c>
      <c r="AS412" s="73" t="s">
        <v>5012</v>
      </c>
      <c r="AT412" s="73">
        <f t="shared" si="132"/>
        <v>1</v>
      </c>
      <c r="AU412" s="112" t="s">
        <v>5384</v>
      </c>
      <c r="AV412" s="44" t="s">
        <v>5380</v>
      </c>
      <c r="AW412" t="s">
        <v>5014</v>
      </c>
      <c r="AX412" s="73"/>
      <c r="AY41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2" s="49" t="s">
        <v>4903</v>
      </c>
      <c r="BA412" s="58" t="str">
        <f>Y412&amp;"-"&amp;IF(Z412&lt;10,"0"&amp;Z412,Z412)&amp;"-"&amp;IF(AA412&lt;10,"0"&amp;AA412,AA412)&amp;"/"&amp;IF(AD412&lt;10,"0"&amp;AD412,AD412)</f>
        <v>1920-06-20/29</v>
      </c>
      <c r="BB412" s="44" t="str">
        <f>Y412&amp;IF(Z412&lt;&gt;0,"-"&amp;Z412,"")&amp;IF(AA412&lt;&gt;0,"-"&amp;AA412,"")&amp;IF(AB412&lt;&gt;0,"/"&amp;AB412,"")&amp;IF(AC412&lt;&gt;0,"-"&amp;AC412,"")&amp;IF(AD412&lt;&gt;0,"-"&amp;AD412,"")</f>
        <v>1920-6-20/1920-6-29</v>
      </c>
      <c r="BC412" s="44"/>
      <c r="BD412" s="44"/>
      <c r="BE412" s="44"/>
      <c r="BF412" s="49" t="s">
        <v>4882</v>
      </c>
      <c r="BG412" t="s">
        <v>4893</v>
      </c>
      <c r="BH412" s="40" t="s">
        <v>5050</v>
      </c>
      <c r="BI412" t="s">
        <v>39</v>
      </c>
      <c r="BJ412" t="str">
        <f t="shared" ref="BJ412" si="141">P412</f>
        <v>Алма-Ата и окрестности</v>
      </c>
      <c r="BK412" t="str">
        <f>T412&amp;" N; "&amp;U412&amp;" E"</f>
        <v>43.289437 N; 76.994338 E</v>
      </c>
      <c r="BL412" t="s">
        <v>765</v>
      </c>
      <c r="BM412" s="85" t="s">
        <v>766</v>
      </c>
      <c r="BN412" t="s">
        <v>4895</v>
      </c>
      <c r="BO412">
        <f t="shared" ref="BO412" si="142">X412</f>
        <v>6000</v>
      </c>
      <c r="BP412" t="str">
        <f>IF(V412="original",H412,IF(V412="volunteer",C412,"Nekhaeva A.A."))</f>
        <v>Kim L.V.</v>
      </c>
      <c r="BQ412" t="str">
        <f>IF(V412="original",I412,IF(V412="volunteer",YEAR(A412)&amp;"-"&amp;IF(MONTH(A412)&lt;10,"0"&amp;MONTH(A412),MONTH(A412))&amp;"-"&amp;IF(DAY(A412)&lt;10,"0"&amp;DAY(A412),DAY(A412)),"__2025-05-15"))</f>
        <v>2025-04-28</v>
      </c>
      <c r="BR412"/>
      <c r="BS412"/>
      <c r="BT412" s="49" t="s">
        <v>4766</v>
      </c>
      <c r="BU412" t="s">
        <v>3631</v>
      </c>
      <c r="BV412" t="s">
        <v>3632</v>
      </c>
      <c r="BW412" t="s">
        <v>3633</v>
      </c>
      <c r="BX412" t="s">
        <v>3634</v>
      </c>
      <c r="BY412" s="44" t="s">
        <v>832</v>
      </c>
      <c r="BZ412" t="s">
        <v>1138</v>
      </c>
      <c r="CA412" t="s">
        <v>4025</v>
      </c>
      <c r="CB412" s="44" t="s">
        <v>4025</v>
      </c>
      <c r="CC412" t="s">
        <v>4796</v>
      </c>
      <c r="CD412" t="s">
        <v>4025</v>
      </c>
      <c r="CE412" t="s">
        <v>4026</v>
      </c>
      <c r="CF412" t="s">
        <v>3630</v>
      </c>
      <c r="CG412"/>
      <c r="CH412" t="str">
        <f>H412</f>
        <v>Спасский С.А., Шнитников В.Н.</v>
      </c>
      <c r="CI412">
        <f t="shared" ref="CI412" si="143">I412</f>
        <v>1937</v>
      </c>
      <c r="CJ412" t="s">
        <v>4697</v>
      </c>
    </row>
    <row r="413" spans="1:88" s="6" customFormat="1" x14ac:dyDescent="0.45">
      <c r="A413" s="5">
        <v>45775.669722222221</v>
      </c>
      <c r="B413" s="6">
        <v>412819044</v>
      </c>
      <c r="C413" s="6" t="s">
        <v>4897</v>
      </c>
      <c r="D413" s="6">
        <v>3</v>
      </c>
      <c r="E413" s="4" t="s">
        <v>265</v>
      </c>
      <c r="G413" s="6">
        <v>2590</v>
      </c>
      <c r="H413" s="44" t="s">
        <v>951</v>
      </c>
      <c r="I413" s="6">
        <v>1937</v>
      </c>
      <c r="J413" s="6" t="s">
        <v>952</v>
      </c>
      <c r="K413" s="6" t="s">
        <v>953</v>
      </c>
      <c r="L413" s="6" t="s">
        <v>954</v>
      </c>
      <c r="M413" s="6" t="s">
        <v>267</v>
      </c>
      <c r="P413" s="6" t="s">
        <v>972</v>
      </c>
      <c r="Q413" t="str">
        <f t="shared" si="129"/>
        <v>Алма-Ата</v>
      </c>
      <c r="R413" s="84">
        <v>43.289437</v>
      </c>
      <c r="S413" s="84">
        <v>76.994337999999999</v>
      </c>
      <c r="T413" s="6" t="s">
        <v>765</v>
      </c>
      <c r="U413" s="6" t="s">
        <v>766</v>
      </c>
      <c r="V413" s="6" t="s">
        <v>106</v>
      </c>
      <c r="X413" s="6">
        <v>4000</v>
      </c>
      <c r="Y413" s="6">
        <v>1921</v>
      </c>
      <c r="Z413" s="6">
        <v>4</v>
      </c>
      <c r="AA413" s="6">
        <v>1</v>
      </c>
      <c r="AB413" s="6">
        <v>1921</v>
      </c>
      <c r="AC413" s="6">
        <v>4</v>
      </c>
      <c r="AD413" s="6">
        <v>10</v>
      </c>
      <c r="AF413" s="6" t="s">
        <v>948</v>
      </c>
      <c r="AI413" s="6" t="s">
        <v>1138</v>
      </c>
      <c r="AJ413" s="6" t="s">
        <v>1144</v>
      </c>
      <c r="AK413" s="6" t="b">
        <v>1</v>
      </c>
      <c r="AL413" s="6" t="b">
        <v>0</v>
      </c>
      <c r="AO413" s="49" t="s">
        <v>4952</v>
      </c>
      <c r="AP413" s="73"/>
      <c r="AQ413" s="49" t="s">
        <v>4951</v>
      </c>
      <c r="AR413" s="76" t="s">
        <v>5011</v>
      </c>
      <c r="AS413" s="73" t="s">
        <v>5012</v>
      </c>
      <c r="AT413" s="73">
        <f t="shared" si="132"/>
        <v>3</v>
      </c>
      <c r="AU413" s="112" t="s">
        <v>5383</v>
      </c>
      <c r="AV413" s="44" t="s">
        <v>5380</v>
      </c>
      <c r="AW413" t="s">
        <v>5014</v>
      </c>
      <c r="AX413" s="73"/>
      <c r="AY41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3" s="49" t="s">
        <v>4903</v>
      </c>
      <c r="BA413" s="58" t="str">
        <f>Y413&amp;"-"&amp;IF(Z413&lt;10,"0"&amp;Z413,Z413)&amp;"-"&amp;IF(AA413&lt;10,"0"&amp;AA413,AA413)&amp;"/"&amp;IF(AD413&lt;10,"0"&amp;AD413,AD413)</f>
        <v>1921-04-01/10</v>
      </c>
      <c r="BB413" s="44" t="str">
        <f>Y413&amp;IF(Z413&lt;&gt;0,"-"&amp;Z413,"")&amp;IF(AA413&lt;&gt;0,"-"&amp;AA413,"")&amp;IF(AB413&lt;&gt;0,"/"&amp;AB413,"")&amp;IF(AC413&lt;&gt;0,"-"&amp;AC413,"")&amp;IF(AD413&lt;&gt;0,"-"&amp;AD413,"")</f>
        <v>1921-4-1/1921-4-10</v>
      </c>
      <c r="BC413" s="44"/>
      <c r="BD413" s="44"/>
      <c r="BE413" s="44"/>
      <c r="BF413" s="49" t="s">
        <v>4882</v>
      </c>
      <c r="BG413" t="s">
        <v>4893</v>
      </c>
      <c r="BH413" s="40" t="s">
        <v>5050</v>
      </c>
      <c r="BI413" t="s">
        <v>39</v>
      </c>
      <c r="BJ413" t="str">
        <f t="shared" si="139"/>
        <v>Алма-Ата</v>
      </c>
      <c r="BK413" t="str">
        <f>T413&amp;" N; "&amp;U413&amp;" E"</f>
        <v>43.289437 N; 76.994338 E</v>
      </c>
      <c r="BL413" t="s">
        <v>765</v>
      </c>
      <c r="BM413" s="85" t="s">
        <v>766</v>
      </c>
      <c r="BN413" t="s">
        <v>4895</v>
      </c>
      <c r="BO413">
        <f t="shared" si="140"/>
        <v>4000</v>
      </c>
      <c r="BP413" t="str">
        <f>IF(V413="original",H413,IF(V413="volunteer",C413,"Nekhaeva A.A."))</f>
        <v>Kim L.V.</v>
      </c>
      <c r="BQ413" t="str">
        <f>IF(V413="original",I413,IF(V413="volunteer",YEAR(A413)&amp;"-"&amp;IF(MONTH(A413)&lt;10,"0"&amp;MONTH(A413),MONTH(A413))&amp;"-"&amp;IF(DAY(A413)&lt;10,"0"&amp;DAY(A413),DAY(A413)),"__2025-05-15"))</f>
        <v>2025-04-28</v>
      </c>
      <c r="BR413"/>
      <c r="BS413"/>
      <c r="BT413" s="49" t="s">
        <v>4766</v>
      </c>
      <c r="BU413" t="s">
        <v>3631</v>
      </c>
      <c r="BV413" t="s">
        <v>3632</v>
      </c>
      <c r="BW413" t="s">
        <v>3633</v>
      </c>
      <c r="BX413" t="s">
        <v>3634</v>
      </c>
      <c r="BY413" s="44" t="s">
        <v>832</v>
      </c>
      <c r="BZ413" t="s">
        <v>4031</v>
      </c>
      <c r="CA413" t="s">
        <v>4032</v>
      </c>
      <c r="CB413" s="44" t="s">
        <v>4032</v>
      </c>
      <c r="CC413" t="s">
        <v>4805</v>
      </c>
      <c r="CD413" s="40" t="s">
        <v>4029</v>
      </c>
      <c r="CE413" t="s">
        <v>4030</v>
      </c>
      <c r="CF413" t="s">
        <v>3630</v>
      </c>
      <c r="CG413"/>
      <c r="CH413" t="str">
        <f>H413</f>
        <v>Спасский С.А., Шнитников В.Н.</v>
      </c>
      <c r="CI413">
        <f t="shared" si="130"/>
        <v>1937</v>
      </c>
      <c r="CJ413" t="s">
        <v>4693</v>
      </c>
    </row>
    <row r="414" spans="1:88" s="6" customFormat="1" x14ac:dyDescent="0.45">
      <c r="A414" s="5">
        <v>45775.657986111109</v>
      </c>
      <c r="B414" s="6">
        <v>412819044</v>
      </c>
      <c r="C414" s="6" t="s">
        <v>4897</v>
      </c>
      <c r="D414" s="6">
        <v>1</v>
      </c>
      <c r="E414" s="4" t="s">
        <v>65</v>
      </c>
      <c r="G414" s="6">
        <v>2590</v>
      </c>
      <c r="H414" s="44" t="s">
        <v>951</v>
      </c>
      <c r="I414" s="6">
        <v>1937</v>
      </c>
      <c r="J414" s="6" t="s">
        <v>952</v>
      </c>
      <c r="K414" s="6" t="s">
        <v>953</v>
      </c>
      <c r="L414" s="6" t="s">
        <v>954</v>
      </c>
      <c r="M414" s="6" t="s">
        <v>267</v>
      </c>
      <c r="P414" s="6" t="s">
        <v>986</v>
      </c>
      <c r="Q414" t="str">
        <f t="shared" si="129"/>
        <v>дача Волковского</v>
      </c>
      <c r="R414" s="85" t="str">
        <f t="shared" ref="R414:R415" si="144">T414</f>
        <v>43.104043</v>
      </c>
      <c r="S414" s="85" t="str">
        <f t="shared" ref="S414:S415" si="145">U414</f>
        <v>76.920158</v>
      </c>
      <c r="T414" s="6" t="s">
        <v>3576</v>
      </c>
      <c r="U414" s="6" t="s">
        <v>3577</v>
      </c>
      <c r="V414" s="6" t="s">
        <v>106</v>
      </c>
      <c r="W414" s="6" t="s">
        <v>3578</v>
      </c>
      <c r="X414" s="6">
        <v>6000</v>
      </c>
      <c r="Y414" s="6">
        <v>1919</v>
      </c>
      <c r="Z414" s="6">
        <v>7</v>
      </c>
      <c r="AF414" s="6" t="s">
        <v>948</v>
      </c>
      <c r="AG414" s="67" t="s">
        <v>987</v>
      </c>
      <c r="AI414" s="6" t="s">
        <v>1138</v>
      </c>
      <c r="AJ414" s="6" t="s">
        <v>1146</v>
      </c>
      <c r="AK414" s="6" t="b">
        <v>1</v>
      </c>
      <c r="AL414" s="6" t="b">
        <v>0</v>
      </c>
      <c r="AO414" s="49" t="s">
        <v>4952</v>
      </c>
      <c r="AP414" s="73"/>
      <c r="AQ414" s="49" t="s">
        <v>4951</v>
      </c>
      <c r="AR414" s="76" t="s">
        <v>5011</v>
      </c>
      <c r="AS414" s="73" t="s">
        <v>5012</v>
      </c>
      <c r="AT414" s="73">
        <f t="shared" si="132"/>
        <v>1</v>
      </c>
      <c r="AU414" s="112" t="s">
        <v>5384</v>
      </c>
      <c r="AV414" s="44" t="s">
        <v>5380</v>
      </c>
      <c r="AW414" t="s">
        <v>5014</v>
      </c>
      <c r="AX414" s="73"/>
      <c r="AY41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4" s="49" t="s">
        <v>4903</v>
      </c>
      <c r="BA414" s="44" t="str">
        <f>Y414&amp;"-"&amp;IF(Z414&lt;10,"0"&amp;Z414,Z414)</f>
        <v>1919-07</v>
      </c>
      <c r="BB414" s="44" t="str">
        <f>Y414&amp;IF(Z414&lt;&gt;0,"-"&amp;Z414,"")&amp;IF(AA414&lt;&gt;0,"-"&amp;AA414,"")&amp;IF(AB414&lt;&gt;0,"/"&amp;AB414,"")&amp;IF(AC414&lt;&gt;0,"-"&amp;AC414,"")&amp;IF(AD414&lt;&gt;0,"-"&amp;AD414,"")</f>
        <v>1919-7</v>
      </c>
      <c r="BC414" s="44"/>
      <c r="BD414" s="44"/>
      <c r="BE414" s="44" t="s">
        <v>4944</v>
      </c>
      <c r="BF414" s="49" t="s">
        <v>4882</v>
      </c>
      <c r="BG414" t="s">
        <v>4893</v>
      </c>
      <c r="BH414" s="40" t="s">
        <v>5050</v>
      </c>
      <c r="BI414" t="s">
        <v>39</v>
      </c>
      <c r="BJ414" t="str">
        <f t="shared" si="139"/>
        <v>дача Волковского</v>
      </c>
      <c r="BK414" t="str">
        <f>T414&amp;" N; "&amp;U414&amp;" E"</f>
        <v>43.104043 N; 76.920158 E</v>
      </c>
      <c r="BL414" t="s">
        <v>3576</v>
      </c>
      <c r="BM414" s="85" t="s">
        <v>3577</v>
      </c>
      <c r="BN414" t="s">
        <v>4895</v>
      </c>
      <c r="BO414">
        <f t="shared" si="140"/>
        <v>6000</v>
      </c>
      <c r="BP414" t="str">
        <f>IF(V414="original",H414,IF(V414="volunteer",C414,"Nekhaeva A.A."))</f>
        <v>Kim L.V.</v>
      </c>
      <c r="BQ414" t="str">
        <f>IF(V414="original",I414,IF(V414="volunteer",YEAR(A414)&amp;"-"&amp;IF(MONTH(A414)&lt;10,"0"&amp;MONTH(A414),MONTH(A414))&amp;"-"&amp;IF(DAY(A414)&lt;10,"0"&amp;DAY(A414),DAY(A414)),"__2025-05-15"))</f>
        <v>2025-04-28</v>
      </c>
      <c r="BR414"/>
      <c r="BS414"/>
      <c r="BT414" s="49" t="s">
        <v>4766</v>
      </c>
      <c r="BU414" t="s">
        <v>3631</v>
      </c>
      <c r="BV414" t="s">
        <v>3632</v>
      </c>
      <c r="BW414" t="s">
        <v>3633</v>
      </c>
      <c r="BX414" t="s">
        <v>3634</v>
      </c>
      <c r="BY414" s="44" t="s">
        <v>832</v>
      </c>
      <c r="BZ414" t="s">
        <v>4031</v>
      </c>
      <c r="CA414" t="s">
        <v>4036</v>
      </c>
      <c r="CB414" s="44" t="s">
        <v>4036</v>
      </c>
      <c r="CC414" t="s">
        <v>4806</v>
      </c>
      <c r="CD414" t="s">
        <v>4034</v>
      </c>
      <c r="CE414" t="s">
        <v>4035</v>
      </c>
      <c r="CF414" t="s">
        <v>3630</v>
      </c>
      <c r="CG414"/>
      <c r="CH414" t="str">
        <f>H414</f>
        <v>Спасский С.А., Шнитников В.Н.</v>
      </c>
      <c r="CI414">
        <f t="shared" si="130"/>
        <v>1937</v>
      </c>
      <c r="CJ414" t="s">
        <v>4693</v>
      </c>
    </row>
    <row r="415" spans="1:88" s="6" customFormat="1" x14ac:dyDescent="0.45">
      <c r="A415" s="5">
        <v>45775.657546296286</v>
      </c>
      <c r="B415" s="6">
        <v>412819044</v>
      </c>
      <c r="C415" s="6" t="s">
        <v>4897</v>
      </c>
      <c r="D415" s="6">
        <v>2</v>
      </c>
      <c r="E415" s="4" t="s">
        <v>86</v>
      </c>
      <c r="G415" s="6">
        <v>2590</v>
      </c>
      <c r="H415" s="44" t="s">
        <v>951</v>
      </c>
      <c r="I415" s="6">
        <v>1937</v>
      </c>
      <c r="J415" s="6" t="s">
        <v>952</v>
      </c>
      <c r="K415" s="6" t="s">
        <v>953</v>
      </c>
      <c r="L415" s="6" t="s">
        <v>954</v>
      </c>
      <c r="M415" s="6" t="s">
        <v>267</v>
      </c>
      <c r="P415" s="6" t="s">
        <v>986</v>
      </c>
      <c r="Q415" t="str">
        <f t="shared" si="129"/>
        <v>дача Волковского</v>
      </c>
      <c r="R415" s="85" t="str">
        <f t="shared" si="144"/>
        <v>43.104043</v>
      </c>
      <c r="S415" s="85" t="str">
        <f t="shared" si="145"/>
        <v>76.920158</v>
      </c>
      <c r="T415" s="6" t="s">
        <v>3576</v>
      </c>
      <c r="U415" s="6" t="s">
        <v>3577</v>
      </c>
      <c r="V415" s="6" t="s">
        <v>106</v>
      </c>
      <c r="W415" s="6" t="s">
        <v>3578</v>
      </c>
      <c r="X415" s="6">
        <v>6000</v>
      </c>
      <c r="Y415" s="6">
        <v>1919</v>
      </c>
      <c r="Z415" s="6">
        <v>6</v>
      </c>
      <c r="AA415" s="6">
        <v>14</v>
      </c>
      <c r="AB415" s="6">
        <v>1919</v>
      </c>
      <c r="AC415" s="6">
        <v>6</v>
      </c>
      <c r="AD415" s="6">
        <v>29</v>
      </c>
      <c r="AF415" s="6" t="s">
        <v>948</v>
      </c>
      <c r="AI415" s="6" t="s">
        <v>1138</v>
      </c>
      <c r="AJ415" s="6" t="s">
        <v>1146</v>
      </c>
      <c r="AK415" s="6" t="b">
        <v>1</v>
      </c>
      <c r="AL415" s="6" t="b">
        <v>0</v>
      </c>
      <c r="AO415" s="49" t="s">
        <v>4952</v>
      </c>
      <c r="AP415" s="73"/>
      <c r="AQ415" s="49" t="s">
        <v>4951</v>
      </c>
      <c r="AR415" s="76" t="s">
        <v>5011</v>
      </c>
      <c r="AS415" s="73" t="s">
        <v>5012</v>
      </c>
      <c r="AT415" s="73">
        <f t="shared" si="132"/>
        <v>2</v>
      </c>
      <c r="AU415" s="112" t="s">
        <v>5383</v>
      </c>
      <c r="AV415" s="44" t="s">
        <v>5380</v>
      </c>
      <c r="AW415" t="s">
        <v>5014</v>
      </c>
      <c r="AX415" s="73"/>
      <c r="AY41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5" s="49" t="s">
        <v>4903</v>
      </c>
      <c r="BA415" s="58" t="str">
        <f>Y415&amp;"-"&amp;IF(Z415&lt;10,"0"&amp;Z415,Z415)&amp;"-"&amp;IF(AA415&lt;10,"0"&amp;AA415,AA415)&amp;"/"&amp;IF(AD415&lt;10,"0"&amp;AD415,AD415)</f>
        <v>1919-06-14/29</v>
      </c>
      <c r="BB415" s="44" t="str">
        <f>Y415&amp;IF(Z415&lt;&gt;0,"-"&amp;Z415,"")&amp;IF(AA415&lt;&gt;0,"-"&amp;AA415,"")&amp;IF(AB415&lt;&gt;0,"/"&amp;AB415,"")&amp;IF(AC415&lt;&gt;0,"-"&amp;AC415,"")&amp;IF(AD415&lt;&gt;0,"-"&amp;AD415,"")</f>
        <v>1919-6-14/1919-6-29</v>
      </c>
      <c r="BC415" s="44"/>
      <c r="BD415" s="44"/>
      <c r="BE415" s="44"/>
      <c r="BF415" s="49" t="s">
        <v>4882</v>
      </c>
      <c r="BG415" t="s">
        <v>4893</v>
      </c>
      <c r="BH415" s="40" t="s">
        <v>5050</v>
      </c>
      <c r="BI415" t="s">
        <v>39</v>
      </c>
      <c r="BJ415" t="str">
        <f t="shared" si="139"/>
        <v>дача Волковского</v>
      </c>
      <c r="BK415" t="str">
        <f>T415&amp;" N; "&amp;U415&amp;" E"</f>
        <v>43.104043 N; 76.920158 E</v>
      </c>
      <c r="BL415" t="s">
        <v>3576</v>
      </c>
      <c r="BM415" s="85" t="s">
        <v>3577</v>
      </c>
      <c r="BN415" t="s">
        <v>4895</v>
      </c>
      <c r="BO415">
        <f t="shared" si="140"/>
        <v>6000</v>
      </c>
      <c r="BP415" t="str">
        <f>IF(V415="original",H415,IF(V415="volunteer",C415,"Nekhaeva A.A."))</f>
        <v>Kim L.V.</v>
      </c>
      <c r="BQ415" t="str">
        <f>IF(V415="original",I415,IF(V415="volunteer",YEAR(A415)&amp;"-"&amp;IF(MONTH(A415)&lt;10,"0"&amp;MONTH(A415),MONTH(A415))&amp;"-"&amp;IF(DAY(A415)&lt;10,"0"&amp;DAY(A415),DAY(A415)),"__2025-05-15"))</f>
        <v>2025-04-28</v>
      </c>
      <c r="BR415"/>
      <c r="BS415"/>
      <c r="BT415" s="49" t="s">
        <v>4766</v>
      </c>
      <c r="BU415" t="s">
        <v>3631</v>
      </c>
      <c r="BV415" t="s">
        <v>3632</v>
      </c>
      <c r="BW415" t="s">
        <v>3633</v>
      </c>
      <c r="BX415" t="s">
        <v>3634</v>
      </c>
      <c r="BY415" s="44" t="s">
        <v>832</v>
      </c>
      <c r="BZ415" t="s">
        <v>4031</v>
      </c>
      <c r="CA415" t="s">
        <v>4036</v>
      </c>
      <c r="CB415" s="44" t="s">
        <v>4036</v>
      </c>
      <c r="CC415" t="s">
        <v>4806</v>
      </c>
      <c r="CD415" t="s">
        <v>4034</v>
      </c>
      <c r="CE415" t="s">
        <v>4035</v>
      </c>
      <c r="CF415" t="s">
        <v>3630</v>
      </c>
      <c r="CG415"/>
      <c r="CH415" t="str">
        <f>H415</f>
        <v>Спасский С.А., Шнитников В.Н.</v>
      </c>
      <c r="CI415">
        <f t="shared" si="130"/>
        <v>1937</v>
      </c>
      <c r="CJ415" t="s">
        <v>4693</v>
      </c>
    </row>
    <row r="416" spans="1:88" s="6" customFormat="1" x14ac:dyDescent="0.45">
      <c r="A416" s="5">
        <v>45775.656840277778</v>
      </c>
      <c r="B416" s="6">
        <v>412819044</v>
      </c>
      <c r="C416" s="6" t="s">
        <v>4897</v>
      </c>
      <c r="D416" s="6">
        <v>1</v>
      </c>
      <c r="E416" s="4" t="s">
        <v>65</v>
      </c>
      <c r="G416" s="6">
        <v>2590</v>
      </c>
      <c r="H416" s="44" t="s">
        <v>951</v>
      </c>
      <c r="I416" s="6">
        <v>1937</v>
      </c>
      <c r="J416" s="6" t="s">
        <v>952</v>
      </c>
      <c r="K416" s="6" t="s">
        <v>953</v>
      </c>
      <c r="L416" s="6" t="s">
        <v>954</v>
      </c>
      <c r="M416" s="6" t="s">
        <v>267</v>
      </c>
      <c r="P416" s="6" t="s">
        <v>947</v>
      </c>
      <c r="Q416" t="str">
        <f t="shared" si="129"/>
        <v>Алма-Ата и окрестности</v>
      </c>
      <c r="R416" s="84">
        <v>43.289437</v>
      </c>
      <c r="S416" s="84">
        <v>76.994337999999999</v>
      </c>
      <c r="T416" s="6" t="s">
        <v>765</v>
      </c>
      <c r="U416" s="6" t="s">
        <v>766</v>
      </c>
      <c r="V416" s="6" t="s">
        <v>106</v>
      </c>
      <c r="X416" s="6">
        <v>6000</v>
      </c>
      <c r="Y416" s="6">
        <v>1920</v>
      </c>
      <c r="Z416" s="6">
        <v>8</v>
      </c>
      <c r="AB416" s="6">
        <v>1920</v>
      </c>
      <c r="AC416" s="6">
        <v>9</v>
      </c>
      <c r="AF416" s="6" t="s">
        <v>948</v>
      </c>
      <c r="AI416" s="6" t="s">
        <v>1138</v>
      </c>
      <c r="AJ416" s="6" t="s">
        <v>1146</v>
      </c>
      <c r="AK416" s="6" t="b">
        <v>1</v>
      </c>
      <c r="AL416" s="6" t="b">
        <v>0</v>
      </c>
      <c r="AO416" s="49" t="s">
        <v>4952</v>
      </c>
      <c r="AP416" s="73"/>
      <c r="AQ416" s="49" t="s">
        <v>4951</v>
      </c>
      <c r="AR416" s="76" t="s">
        <v>5011</v>
      </c>
      <c r="AS416" s="73" t="s">
        <v>5012</v>
      </c>
      <c r="AT416" s="73">
        <f t="shared" si="132"/>
        <v>1</v>
      </c>
      <c r="AU416" s="112" t="s">
        <v>5384</v>
      </c>
      <c r="AV416" s="44" t="s">
        <v>5380</v>
      </c>
      <c r="AW416" t="s">
        <v>5014</v>
      </c>
      <c r="AX416" s="73"/>
      <c r="AY41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6" s="49" t="s">
        <v>4903</v>
      </c>
      <c r="BA416" s="59" t="str">
        <f>Y416&amp;"-"&amp;IF(Z416&lt;10,"0"&amp;Z416,Z416)&amp;"/"&amp;IF(AC416&lt;10,"0"&amp;AC416,AC416)</f>
        <v>1920-08/09</v>
      </c>
      <c r="BB416" s="44" t="str">
        <f>Y416&amp;IF(Z416&lt;&gt;0,"-"&amp;Z416,"")&amp;IF(AA416&lt;&gt;0,"-"&amp;AA416,"")&amp;IF(AB416&lt;&gt;0,"/"&amp;AB416,"")&amp;IF(AC416&lt;&gt;0,"-"&amp;AC416,"")&amp;IF(AD416&lt;&gt;0,"-"&amp;AD416,"")</f>
        <v>1920-8/1920-9</v>
      </c>
      <c r="BC416" s="44"/>
      <c r="BD416" s="44"/>
      <c r="BE416" s="44"/>
      <c r="BF416" s="49" t="s">
        <v>4882</v>
      </c>
      <c r="BG416" t="s">
        <v>4893</v>
      </c>
      <c r="BH416" s="40" t="s">
        <v>5050</v>
      </c>
      <c r="BI416" t="s">
        <v>39</v>
      </c>
      <c r="BJ416" t="str">
        <f t="shared" si="139"/>
        <v>Алма-Ата и окрестности</v>
      </c>
      <c r="BK416" t="str">
        <f>T416&amp;" N; "&amp;U416&amp;" E"</f>
        <v>43.289437 N; 76.994338 E</v>
      </c>
      <c r="BL416" t="s">
        <v>765</v>
      </c>
      <c r="BM416" s="85" t="s">
        <v>766</v>
      </c>
      <c r="BN416" t="s">
        <v>4895</v>
      </c>
      <c r="BO416">
        <f t="shared" si="140"/>
        <v>6000</v>
      </c>
      <c r="BP416" t="str">
        <f>IF(V416="original",H416,IF(V416="volunteer",C416,"Nekhaeva A.A."))</f>
        <v>Kim L.V.</v>
      </c>
      <c r="BQ416" t="str">
        <f>IF(V416="original",I416,IF(V416="volunteer",YEAR(A416)&amp;"-"&amp;IF(MONTH(A416)&lt;10,"0"&amp;MONTH(A416),MONTH(A416))&amp;"-"&amp;IF(DAY(A416)&lt;10,"0"&amp;DAY(A416),DAY(A416)),"__2025-05-15"))</f>
        <v>2025-04-28</v>
      </c>
      <c r="BR416"/>
      <c r="BS416"/>
      <c r="BT416" s="49" t="s">
        <v>4766</v>
      </c>
      <c r="BU416" t="s">
        <v>3631</v>
      </c>
      <c r="BV416" t="s">
        <v>3632</v>
      </c>
      <c r="BW416" t="s">
        <v>3633</v>
      </c>
      <c r="BX416" t="s">
        <v>3634</v>
      </c>
      <c r="BY416" s="44" t="s">
        <v>832</v>
      </c>
      <c r="BZ416" t="s">
        <v>4031</v>
      </c>
      <c r="CA416" t="s">
        <v>4036</v>
      </c>
      <c r="CB416" s="44" t="s">
        <v>4036</v>
      </c>
      <c r="CC416" t="s">
        <v>4806</v>
      </c>
      <c r="CD416" t="s">
        <v>4034</v>
      </c>
      <c r="CE416" t="s">
        <v>4035</v>
      </c>
      <c r="CF416" t="s">
        <v>3630</v>
      </c>
      <c r="CG416"/>
      <c r="CH416" t="str">
        <f>H416</f>
        <v>Спасский С.А., Шнитников В.Н.</v>
      </c>
      <c r="CI416">
        <f t="shared" si="130"/>
        <v>1937</v>
      </c>
      <c r="CJ416" t="s">
        <v>4693</v>
      </c>
    </row>
    <row r="417" spans="1:88" s="6" customFormat="1" x14ac:dyDescent="0.45">
      <c r="A417" s="5">
        <v>45775.656469907408</v>
      </c>
      <c r="B417" s="6">
        <v>412819044</v>
      </c>
      <c r="C417" s="6" t="s">
        <v>4897</v>
      </c>
      <c r="D417" s="6">
        <v>1</v>
      </c>
      <c r="E417" s="4" t="s">
        <v>65</v>
      </c>
      <c r="G417" s="6">
        <v>2590</v>
      </c>
      <c r="H417" s="44" t="s">
        <v>951</v>
      </c>
      <c r="I417" s="6">
        <v>1937</v>
      </c>
      <c r="J417" s="6" t="s">
        <v>952</v>
      </c>
      <c r="K417" s="6" t="s">
        <v>953</v>
      </c>
      <c r="L417" s="6" t="s">
        <v>954</v>
      </c>
      <c r="M417" s="6" t="s">
        <v>267</v>
      </c>
      <c r="P417" s="6" t="s">
        <v>947</v>
      </c>
      <c r="Q417" t="str">
        <f t="shared" si="129"/>
        <v>Алма-Ата и окрестности</v>
      </c>
      <c r="R417" s="84">
        <v>43.289437</v>
      </c>
      <c r="S417" s="84">
        <v>76.994337999999999</v>
      </c>
      <c r="T417" s="6" t="s">
        <v>765</v>
      </c>
      <c r="U417" s="6" t="s">
        <v>766</v>
      </c>
      <c r="V417" s="6" t="s">
        <v>106</v>
      </c>
      <c r="X417" s="6">
        <v>6000</v>
      </c>
      <c r="Y417" s="6">
        <v>1919</v>
      </c>
      <c r="Z417" s="6">
        <v>7</v>
      </c>
      <c r="AA417" s="6">
        <v>10</v>
      </c>
      <c r="AB417" s="6">
        <v>1919</v>
      </c>
      <c r="AC417" s="6">
        <v>7</v>
      </c>
      <c r="AD417" s="6">
        <v>22</v>
      </c>
      <c r="AF417" s="6" t="s">
        <v>948</v>
      </c>
      <c r="AI417" s="6" t="s">
        <v>1138</v>
      </c>
      <c r="AJ417" s="6" t="s">
        <v>1146</v>
      </c>
      <c r="AK417" s="6" t="b">
        <v>1</v>
      </c>
      <c r="AL417" s="6" t="b">
        <v>0</v>
      </c>
      <c r="AO417" s="49" t="s">
        <v>4952</v>
      </c>
      <c r="AP417" s="73"/>
      <c r="AQ417" s="49" t="s">
        <v>4951</v>
      </c>
      <c r="AR417" s="76" t="s">
        <v>5011</v>
      </c>
      <c r="AS417" s="73" t="s">
        <v>5012</v>
      </c>
      <c r="AT417" s="73">
        <f t="shared" si="132"/>
        <v>1</v>
      </c>
      <c r="AU417" s="112" t="s">
        <v>5384</v>
      </c>
      <c r="AV417" s="44" t="s">
        <v>5380</v>
      </c>
      <c r="AW417" t="s">
        <v>5014</v>
      </c>
      <c r="AX417" s="73"/>
      <c r="AY41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7" s="49" t="s">
        <v>4903</v>
      </c>
      <c r="BA417" s="58" t="str">
        <f>Y417&amp;"-"&amp;IF(Z417&lt;10,"0"&amp;Z417,Z417)&amp;"-"&amp;IF(AA417&lt;10,"0"&amp;AA417,AA417)&amp;"/"&amp;IF(AD417&lt;10,"0"&amp;AD417,AD417)</f>
        <v>1919-07-10/22</v>
      </c>
      <c r="BB417" s="44" t="str">
        <f>Y417&amp;IF(Z417&lt;&gt;0,"-"&amp;Z417,"")&amp;IF(AA417&lt;&gt;0,"-"&amp;AA417,"")&amp;IF(AB417&lt;&gt;0,"/"&amp;AB417,"")&amp;IF(AC417&lt;&gt;0,"-"&amp;AC417,"")&amp;IF(AD417&lt;&gt;0,"-"&amp;AD417,"")</f>
        <v>1919-7-10/1919-7-22</v>
      </c>
      <c r="BC417" s="44"/>
      <c r="BD417" s="44"/>
      <c r="BE417" s="44"/>
      <c r="BF417" s="49" t="s">
        <v>4882</v>
      </c>
      <c r="BG417" t="s">
        <v>4893</v>
      </c>
      <c r="BH417" s="40" t="s">
        <v>5050</v>
      </c>
      <c r="BI417" t="s">
        <v>39</v>
      </c>
      <c r="BJ417" t="str">
        <f t="shared" si="139"/>
        <v>Алма-Ата и окрестности</v>
      </c>
      <c r="BK417" t="str">
        <f>T417&amp;" N; "&amp;U417&amp;" E"</f>
        <v>43.289437 N; 76.994338 E</v>
      </c>
      <c r="BL417" t="s">
        <v>765</v>
      </c>
      <c r="BM417" s="85" t="s">
        <v>766</v>
      </c>
      <c r="BN417" t="s">
        <v>4895</v>
      </c>
      <c r="BO417">
        <f t="shared" si="140"/>
        <v>6000</v>
      </c>
      <c r="BP417" t="str">
        <f>IF(V417="original",H417,IF(V417="volunteer",C417,"Nekhaeva A.A."))</f>
        <v>Kim L.V.</v>
      </c>
      <c r="BQ417" t="str">
        <f>IF(V417="original",I417,IF(V417="volunteer",YEAR(A417)&amp;"-"&amp;IF(MONTH(A417)&lt;10,"0"&amp;MONTH(A417),MONTH(A417))&amp;"-"&amp;IF(DAY(A417)&lt;10,"0"&amp;DAY(A417),DAY(A417)),"__2025-05-15"))</f>
        <v>2025-04-28</v>
      </c>
      <c r="BR417"/>
      <c r="BS417"/>
      <c r="BT417" s="49" t="s">
        <v>4766</v>
      </c>
      <c r="BU417" t="s">
        <v>3631</v>
      </c>
      <c r="BV417" t="s">
        <v>3632</v>
      </c>
      <c r="BW417" t="s">
        <v>3633</v>
      </c>
      <c r="BX417" t="s">
        <v>3634</v>
      </c>
      <c r="BY417" s="44" t="s">
        <v>832</v>
      </c>
      <c r="BZ417" t="s">
        <v>4031</v>
      </c>
      <c r="CA417" t="s">
        <v>4036</v>
      </c>
      <c r="CB417" s="44" t="s">
        <v>4036</v>
      </c>
      <c r="CC417" t="s">
        <v>4806</v>
      </c>
      <c r="CD417" t="s">
        <v>4034</v>
      </c>
      <c r="CE417" t="s">
        <v>4035</v>
      </c>
      <c r="CF417" t="s">
        <v>3630</v>
      </c>
      <c r="CG417"/>
      <c r="CH417" t="str">
        <f>H417</f>
        <v>Спасский С.А., Шнитников В.Н.</v>
      </c>
      <c r="CI417">
        <f t="shared" si="130"/>
        <v>1937</v>
      </c>
      <c r="CJ417" t="s">
        <v>4693</v>
      </c>
    </row>
    <row r="418" spans="1:88" s="6" customFormat="1" x14ac:dyDescent="0.45">
      <c r="A418" s="5">
        <v>45775.656053240753</v>
      </c>
      <c r="B418" s="6">
        <v>412819044</v>
      </c>
      <c r="C418" s="6" t="s">
        <v>4897</v>
      </c>
      <c r="D418" s="6">
        <v>2</v>
      </c>
      <c r="E418" s="4" t="s">
        <v>247</v>
      </c>
      <c r="G418" s="6">
        <v>2590</v>
      </c>
      <c r="H418" s="44" t="s">
        <v>951</v>
      </c>
      <c r="I418" s="6">
        <v>1937</v>
      </c>
      <c r="J418" s="6" t="s">
        <v>952</v>
      </c>
      <c r="K418" s="6" t="s">
        <v>953</v>
      </c>
      <c r="L418" s="6" t="s">
        <v>954</v>
      </c>
      <c r="M418" s="6" t="s">
        <v>267</v>
      </c>
      <c r="P418" s="6" t="s">
        <v>947</v>
      </c>
      <c r="Q418" t="str">
        <f t="shared" si="129"/>
        <v>Алма-Ата и окрестности</v>
      </c>
      <c r="R418" s="84">
        <v>43.289437</v>
      </c>
      <c r="S418" s="84">
        <v>76.994337999999999</v>
      </c>
      <c r="T418" s="6" t="s">
        <v>765</v>
      </c>
      <c r="U418" s="6" t="s">
        <v>766</v>
      </c>
      <c r="V418" s="6" t="s">
        <v>106</v>
      </c>
      <c r="X418" s="6">
        <v>6000</v>
      </c>
      <c r="Y418" s="6">
        <v>1937</v>
      </c>
      <c r="Z418" s="6">
        <v>7</v>
      </c>
      <c r="AA418" s="6">
        <v>1</v>
      </c>
      <c r="AB418" s="6">
        <v>1937</v>
      </c>
      <c r="AC418" s="6">
        <v>7</v>
      </c>
      <c r="AD418" s="6">
        <v>10</v>
      </c>
      <c r="AF418" s="6" t="s">
        <v>948</v>
      </c>
      <c r="AG418" s="67" t="s">
        <v>949</v>
      </c>
      <c r="AI418" s="6" t="s">
        <v>1138</v>
      </c>
      <c r="AJ418" s="6" t="s">
        <v>1146</v>
      </c>
      <c r="AK418" s="6" t="b">
        <v>1</v>
      </c>
      <c r="AL418" s="6" t="b">
        <v>0</v>
      </c>
      <c r="AO418" s="49" t="s">
        <v>4952</v>
      </c>
      <c r="AP418" s="73"/>
      <c r="AQ418" s="49" t="s">
        <v>4951</v>
      </c>
      <c r="AR418" s="76" t="s">
        <v>5011</v>
      </c>
      <c r="AS418" s="73" t="s">
        <v>5012</v>
      </c>
      <c r="AT418" s="73">
        <f t="shared" si="132"/>
        <v>2</v>
      </c>
      <c r="AU418" s="112" t="s">
        <v>5384</v>
      </c>
      <c r="AV418" s="44" t="s">
        <v>5380</v>
      </c>
      <c r="AW418" t="s">
        <v>5014</v>
      </c>
      <c r="AX418" s="73"/>
      <c r="AY41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8" s="49" t="s">
        <v>4903</v>
      </c>
      <c r="BA418" s="58" t="str">
        <f>Y418&amp;"-"&amp;IF(Z418&lt;10,"0"&amp;Z418,Z418)&amp;"-"&amp;IF(AA418&lt;10,"0"&amp;AA418,AA418)&amp;"/"&amp;IF(AD418&lt;10,"0"&amp;AD418,AD418)</f>
        <v>1937-07-01/10</v>
      </c>
      <c r="BB418" s="44" t="str">
        <f>Y418&amp;IF(Z418&lt;&gt;0,"-"&amp;Z418,"")&amp;IF(AA418&lt;&gt;0,"-"&amp;AA418,"")&amp;IF(AB418&lt;&gt;0,"/"&amp;AB418,"")&amp;IF(AC418&lt;&gt;0,"-"&amp;AC418,"")&amp;IF(AD418&lt;&gt;0,"-"&amp;AD418,"")</f>
        <v>1937-7-1/1937-7-10</v>
      </c>
      <c r="BC418" s="44"/>
      <c r="BD418" s="44"/>
      <c r="BE418" s="44" t="s">
        <v>4943</v>
      </c>
      <c r="BF418" s="49" t="s">
        <v>4882</v>
      </c>
      <c r="BG418" t="s">
        <v>4893</v>
      </c>
      <c r="BH418" s="40" t="s">
        <v>5050</v>
      </c>
      <c r="BI418" t="s">
        <v>39</v>
      </c>
      <c r="BJ418" t="str">
        <f t="shared" si="139"/>
        <v>Алма-Ата и окрестности</v>
      </c>
      <c r="BK418" t="str">
        <f>T418&amp;" N; "&amp;U418&amp;" E"</f>
        <v>43.289437 N; 76.994338 E</v>
      </c>
      <c r="BL418" t="s">
        <v>765</v>
      </c>
      <c r="BM418" s="85" t="s">
        <v>766</v>
      </c>
      <c r="BN418" t="s">
        <v>4895</v>
      </c>
      <c r="BO418">
        <f t="shared" si="140"/>
        <v>6000</v>
      </c>
      <c r="BP418" t="str">
        <f>IF(V418="original",H418,IF(V418="volunteer",C418,"Nekhaeva A.A."))</f>
        <v>Kim L.V.</v>
      </c>
      <c r="BQ418" t="str">
        <f>IF(V418="original",I418,IF(V418="volunteer",YEAR(A418)&amp;"-"&amp;IF(MONTH(A418)&lt;10,"0"&amp;MONTH(A418),MONTH(A418))&amp;"-"&amp;IF(DAY(A418)&lt;10,"0"&amp;DAY(A418),DAY(A418)),"__2025-05-15"))</f>
        <v>2025-04-28</v>
      </c>
      <c r="BR418"/>
      <c r="BS418"/>
      <c r="BT418" s="49" t="s">
        <v>4766</v>
      </c>
      <c r="BU418" t="s">
        <v>3631</v>
      </c>
      <c r="BV418" t="s">
        <v>3632</v>
      </c>
      <c r="BW418" t="s">
        <v>3633</v>
      </c>
      <c r="BX418" t="s">
        <v>3634</v>
      </c>
      <c r="BY418" s="44" t="s">
        <v>832</v>
      </c>
      <c r="BZ418" t="s">
        <v>4031</v>
      </c>
      <c r="CA418" t="s">
        <v>4036</v>
      </c>
      <c r="CB418" s="44" t="s">
        <v>4036</v>
      </c>
      <c r="CC418" t="s">
        <v>4806</v>
      </c>
      <c r="CD418" t="s">
        <v>4034</v>
      </c>
      <c r="CE418" t="s">
        <v>4035</v>
      </c>
      <c r="CF418" t="s">
        <v>3630</v>
      </c>
      <c r="CG418"/>
      <c r="CH418" t="str">
        <f>H418</f>
        <v>Спасский С.А., Шнитников В.Н.</v>
      </c>
      <c r="CI418">
        <f t="shared" si="130"/>
        <v>1937</v>
      </c>
      <c r="CJ418" t="s">
        <v>4693</v>
      </c>
    </row>
    <row r="419" spans="1:88" s="6" customFormat="1" x14ac:dyDescent="0.45">
      <c r="A419" s="5">
        <v>45775.657546296286</v>
      </c>
      <c r="B419" s="6">
        <v>412819044</v>
      </c>
      <c r="C419" s="6" t="s">
        <v>4897</v>
      </c>
      <c r="D419" s="6">
        <v>2</v>
      </c>
      <c r="E419" s="4" t="s">
        <v>247</v>
      </c>
      <c r="G419" s="6">
        <v>2590</v>
      </c>
      <c r="H419" s="44" t="s">
        <v>951</v>
      </c>
      <c r="I419" s="6">
        <v>1937</v>
      </c>
      <c r="J419" s="6" t="s">
        <v>952</v>
      </c>
      <c r="K419" s="6" t="s">
        <v>953</v>
      </c>
      <c r="L419" s="6" t="s">
        <v>954</v>
      </c>
      <c r="M419" s="6" t="s">
        <v>267</v>
      </c>
      <c r="P419" s="6" t="s">
        <v>986</v>
      </c>
      <c r="Q419" t="str">
        <f t="shared" si="129"/>
        <v>дача Волковского</v>
      </c>
      <c r="R419" s="85" t="str">
        <f t="shared" ref="R419" si="146">T419</f>
        <v>43.104043</v>
      </c>
      <c r="S419" s="85" t="str">
        <f t="shared" ref="S419" si="147">U419</f>
        <v>76.920158</v>
      </c>
      <c r="T419" s="6" t="s">
        <v>3576</v>
      </c>
      <c r="U419" s="6" t="s">
        <v>3577</v>
      </c>
      <c r="V419" s="6" t="s">
        <v>106</v>
      </c>
      <c r="W419" s="6" t="s">
        <v>3578</v>
      </c>
      <c r="X419" s="6">
        <v>6000</v>
      </c>
      <c r="Y419" s="6">
        <v>1919</v>
      </c>
      <c r="Z419" s="6">
        <v>6</v>
      </c>
      <c r="AA419" s="6">
        <v>14</v>
      </c>
      <c r="AB419" s="6">
        <v>1919</v>
      </c>
      <c r="AC419" s="6">
        <v>6</v>
      </c>
      <c r="AD419" s="6">
        <v>29</v>
      </c>
      <c r="AF419" s="6" t="s">
        <v>948</v>
      </c>
      <c r="AI419" s="6" t="s">
        <v>1138</v>
      </c>
      <c r="AJ419" s="6" t="s">
        <v>1146</v>
      </c>
      <c r="AK419" s="6" t="b">
        <v>1</v>
      </c>
      <c r="AL419" s="6" t="b">
        <v>0</v>
      </c>
      <c r="AO419" s="49" t="s">
        <v>4952</v>
      </c>
      <c r="AP419" s="73"/>
      <c r="AQ419" s="49" t="s">
        <v>4951</v>
      </c>
      <c r="AR419" s="76" t="s">
        <v>5011</v>
      </c>
      <c r="AS419" s="73" t="s">
        <v>5012</v>
      </c>
      <c r="AT419" s="73">
        <f t="shared" si="132"/>
        <v>2</v>
      </c>
      <c r="AU419" s="112" t="s">
        <v>5384</v>
      </c>
      <c r="AV419" s="44" t="s">
        <v>5380</v>
      </c>
      <c r="AW419" t="s">
        <v>5014</v>
      </c>
      <c r="AX419" s="73"/>
      <c r="AY41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19" s="49" t="s">
        <v>4903</v>
      </c>
      <c r="BA419" s="58" t="str">
        <f>Y419&amp;"-"&amp;IF(Z419&lt;10,"0"&amp;Z419,Z419)&amp;"-"&amp;IF(AA419&lt;10,"0"&amp;AA419,AA419)&amp;"/"&amp;IF(AD419&lt;10,"0"&amp;AD419,AD419)</f>
        <v>1919-06-14/29</v>
      </c>
      <c r="BB419" s="44" t="str">
        <f>Y419&amp;IF(Z419&lt;&gt;0,"-"&amp;Z419,"")&amp;IF(AA419&lt;&gt;0,"-"&amp;AA419,"")&amp;IF(AB419&lt;&gt;0,"/"&amp;AB419,"")&amp;IF(AC419&lt;&gt;0,"-"&amp;AC419,"")&amp;IF(AD419&lt;&gt;0,"-"&amp;AD419,"")</f>
        <v>1919-6-14/1919-6-29</v>
      </c>
      <c r="BC419" s="44"/>
      <c r="BD419" s="44"/>
      <c r="BE419" s="44"/>
      <c r="BF419" s="49" t="s">
        <v>4882</v>
      </c>
      <c r="BG419" t="s">
        <v>4893</v>
      </c>
      <c r="BH419" s="40" t="s">
        <v>5050</v>
      </c>
      <c r="BI419" t="s">
        <v>39</v>
      </c>
      <c r="BJ419" t="str">
        <f t="shared" ref="BJ419" si="148">P419</f>
        <v>дача Волковского</v>
      </c>
      <c r="BK419" t="str">
        <f>T419&amp;" N; "&amp;U419&amp;" E"</f>
        <v>43.104043 N; 76.920158 E</v>
      </c>
      <c r="BL419" t="s">
        <v>3576</v>
      </c>
      <c r="BM419" s="85" t="s">
        <v>3577</v>
      </c>
      <c r="BN419" t="s">
        <v>4895</v>
      </c>
      <c r="BO419">
        <f t="shared" ref="BO419" si="149">X419</f>
        <v>6000</v>
      </c>
      <c r="BP419" t="str">
        <f>IF(V419="original",H419,IF(V419="volunteer",C419,"Nekhaeva A.A."))</f>
        <v>Kim L.V.</v>
      </c>
      <c r="BQ419" t="str">
        <f>IF(V419="original",I419,IF(V419="volunteer",YEAR(A419)&amp;"-"&amp;IF(MONTH(A419)&lt;10,"0"&amp;MONTH(A419),MONTH(A419))&amp;"-"&amp;IF(DAY(A419)&lt;10,"0"&amp;DAY(A419),DAY(A419)),"__2025-05-15"))</f>
        <v>2025-04-28</v>
      </c>
      <c r="BR419"/>
      <c r="BS419"/>
      <c r="BT419" s="49" t="s">
        <v>4766</v>
      </c>
      <c r="BU419" t="s">
        <v>3631</v>
      </c>
      <c r="BV419" t="s">
        <v>3632</v>
      </c>
      <c r="BW419" t="s">
        <v>3633</v>
      </c>
      <c r="BX419" t="s">
        <v>3634</v>
      </c>
      <c r="BY419" s="44" t="s">
        <v>832</v>
      </c>
      <c r="BZ419" t="s">
        <v>4031</v>
      </c>
      <c r="CA419" t="s">
        <v>4036</v>
      </c>
      <c r="CB419" s="44" t="s">
        <v>4036</v>
      </c>
      <c r="CC419" t="s">
        <v>4806</v>
      </c>
      <c r="CD419" t="s">
        <v>4034</v>
      </c>
      <c r="CE419" t="s">
        <v>4035</v>
      </c>
      <c r="CF419" t="s">
        <v>3630</v>
      </c>
      <c r="CG419"/>
      <c r="CH419" t="str">
        <f>H419</f>
        <v>Спасский С.А., Шнитников В.Н.</v>
      </c>
      <c r="CI419">
        <f t="shared" ref="CI419" si="150">I419</f>
        <v>1937</v>
      </c>
      <c r="CJ419" t="s">
        <v>4693</v>
      </c>
    </row>
    <row r="420" spans="1:88" s="6" customFormat="1" x14ac:dyDescent="0.45">
      <c r="A420" s="5">
        <v>45775.655138888891</v>
      </c>
      <c r="B420" s="6">
        <v>412819044</v>
      </c>
      <c r="C420" s="6" t="s">
        <v>4897</v>
      </c>
      <c r="D420" s="6">
        <v>1</v>
      </c>
      <c r="E420" s="4" t="s">
        <v>65</v>
      </c>
      <c r="G420" s="6">
        <v>2590</v>
      </c>
      <c r="H420" s="44" t="s">
        <v>951</v>
      </c>
      <c r="I420" s="6">
        <v>1937</v>
      </c>
      <c r="J420" s="6" t="s">
        <v>952</v>
      </c>
      <c r="K420" s="6" t="s">
        <v>953</v>
      </c>
      <c r="L420" s="6" t="s">
        <v>954</v>
      </c>
      <c r="M420" s="6" t="s">
        <v>267</v>
      </c>
      <c r="P420" s="6" t="s">
        <v>947</v>
      </c>
      <c r="Q420" t="str">
        <f t="shared" si="129"/>
        <v>Алма-Ата и окрестности</v>
      </c>
      <c r="R420" s="84">
        <v>43.289437</v>
      </c>
      <c r="S420" s="84">
        <v>76.994337999999999</v>
      </c>
      <c r="T420" s="6" t="s">
        <v>765</v>
      </c>
      <c r="U420" s="6" t="s">
        <v>766</v>
      </c>
      <c r="V420" s="6" t="s">
        <v>106</v>
      </c>
      <c r="X420" s="6">
        <v>6000</v>
      </c>
      <c r="Y420" s="6">
        <v>1920</v>
      </c>
      <c r="Z420" s="6">
        <v>6</v>
      </c>
      <c r="AA420" s="6">
        <v>16</v>
      </c>
      <c r="AE420" s="6" t="s">
        <v>1147</v>
      </c>
      <c r="AF420" s="6" t="s">
        <v>948</v>
      </c>
      <c r="AI420" s="6" t="s">
        <v>1138</v>
      </c>
      <c r="AJ420" s="6" t="s">
        <v>1146</v>
      </c>
      <c r="AK420" s="6" t="b">
        <v>1</v>
      </c>
      <c r="AL420" s="6" t="b">
        <v>0</v>
      </c>
      <c r="AO420" s="49" t="s">
        <v>4952</v>
      </c>
      <c r="AP420" s="73"/>
      <c r="AQ420" s="49" t="s">
        <v>4951</v>
      </c>
      <c r="AR420" s="76" t="s">
        <v>5011</v>
      </c>
      <c r="AS420" s="73" t="s">
        <v>5012</v>
      </c>
      <c r="AT420" s="73">
        <f t="shared" si="132"/>
        <v>1</v>
      </c>
      <c r="AU420" s="112" t="s">
        <v>5384</v>
      </c>
      <c r="AV420" s="44" t="s">
        <v>5380</v>
      </c>
      <c r="AW420" t="s">
        <v>5014</v>
      </c>
      <c r="AX420" s="73"/>
      <c r="AY42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0" s="49" t="s">
        <v>4903</v>
      </c>
      <c r="BA420" s="58" t="str">
        <f>Y420&amp;"-"&amp;IF(Z420&lt;10,"0"&amp;Z420,Z420)&amp;"-"&amp;IF(AA420&lt;10,"0"&amp;AA420,AA420)</f>
        <v>1920-06-16</v>
      </c>
      <c r="BB420" s="44" t="str">
        <f>Y420&amp;IF(Z420&lt;&gt;0,"-"&amp;Z420,"")&amp;IF(AA420&lt;&gt;0,"-"&amp;AA420,"")&amp;IF(AB420&lt;&gt;0,"/"&amp;AB420,"")&amp;IF(AC420&lt;&gt;0,"-"&amp;AC420,"")&amp;IF(AD420&lt;&gt;0,"-"&amp;AD420,"")</f>
        <v>1920-6-16</v>
      </c>
      <c r="BC420" s="44" t="str">
        <f>AE420</f>
        <v>на коре</v>
      </c>
      <c r="BD420" s="44"/>
      <c r="BE420" s="44"/>
      <c r="BF420" s="49" t="s">
        <v>4882</v>
      </c>
      <c r="BG420" t="s">
        <v>4893</v>
      </c>
      <c r="BH420" s="40" t="s">
        <v>5050</v>
      </c>
      <c r="BI420" t="s">
        <v>39</v>
      </c>
      <c r="BJ420" t="str">
        <f t="shared" si="139"/>
        <v>Алма-Ата и окрестности</v>
      </c>
      <c r="BK420" t="str">
        <f>T420&amp;" N; "&amp;U420&amp;" E"</f>
        <v>43.289437 N; 76.994338 E</v>
      </c>
      <c r="BL420" t="s">
        <v>765</v>
      </c>
      <c r="BM420" s="85" t="s">
        <v>766</v>
      </c>
      <c r="BN420" t="s">
        <v>4895</v>
      </c>
      <c r="BO420">
        <f t="shared" si="140"/>
        <v>6000</v>
      </c>
      <c r="BP420" t="str">
        <f>IF(V420="original",H420,IF(V420="volunteer",C420,"Nekhaeva A.A."))</f>
        <v>Kim L.V.</v>
      </c>
      <c r="BQ420" t="str">
        <f>IF(V420="original",I420,IF(V420="volunteer",YEAR(A420)&amp;"-"&amp;IF(MONTH(A420)&lt;10,"0"&amp;MONTH(A420),MONTH(A420))&amp;"-"&amp;IF(DAY(A420)&lt;10,"0"&amp;DAY(A420),DAY(A420)),"__2025-05-15"))</f>
        <v>2025-04-28</v>
      </c>
      <c r="BR420"/>
      <c r="BS420"/>
      <c r="BT420" s="49" t="s">
        <v>4766</v>
      </c>
      <c r="BU420" t="s">
        <v>3631</v>
      </c>
      <c r="BV420" t="s">
        <v>3632</v>
      </c>
      <c r="BW420" t="s">
        <v>3633</v>
      </c>
      <c r="BX420" t="s">
        <v>3634</v>
      </c>
      <c r="BY420" s="44" t="s">
        <v>832</v>
      </c>
      <c r="BZ420" t="s">
        <v>4031</v>
      </c>
      <c r="CA420" t="s">
        <v>4036</v>
      </c>
      <c r="CB420" s="44" t="s">
        <v>4036</v>
      </c>
      <c r="CC420" t="s">
        <v>4806</v>
      </c>
      <c r="CD420" t="s">
        <v>4034</v>
      </c>
      <c r="CE420" t="s">
        <v>4035</v>
      </c>
      <c r="CF420" t="s">
        <v>3630</v>
      </c>
      <c r="CG420"/>
      <c r="CH420" t="str">
        <f>H420</f>
        <v>Спасский С.А., Шнитников В.Н.</v>
      </c>
      <c r="CI420">
        <f t="shared" si="130"/>
        <v>1937</v>
      </c>
      <c r="CJ420" t="s">
        <v>4693</v>
      </c>
    </row>
    <row r="421" spans="1:88" s="6" customFormat="1" x14ac:dyDescent="0.45">
      <c r="A421" s="5">
        <v>45775.654710648138</v>
      </c>
      <c r="B421" s="6">
        <v>412819044</v>
      </c>
      <c r="C421" s="6" t="s">
        <v>4897</v>
      </c>
      <c r="D421" s="6">
        <v>1</v>
      </c>
      <c r="E421" s="4" t="s">
        <v>65</v>
      </c>
      <c r="G421" s="6">
        <v>2590</v>
      </c>
      <c r="H421" s="44" t="s">
        <v>951</v>
      </c>
      <c r="I421" s="6">
        <v>1937</v>
      </c>
      <c r="J421" s="6" t="s">
        <v>952</v>
      </c>
      <c r="K421" s="6" t="s">
        <v>953</v>
      </c>
      <c r="L421" s="6" t="s">
        <v>954</v>
      </c>
      <c r="M421" s="6" t="s">
        <v>267</v>
      </c>
      <c r="P421" s="6" t="s">
        <v>947</v>
      </c>
      <c r="Q421" t="str">
        <f t="shared" si="129"/>
        <v>Алма-Ата и окрестности</v>
      </c>
      <c r="R421" s="84">
        <v>43.289437</v>
      </c>
      <c r="S421" s="84">
        <v>76.994337999999999</v>
      </c>
      <c r="T421" s="6" t="s">
        <v>765</v>
      </c>
      <c r="U421" s="6" t="s">
        <v>766</v>
      </c>
      <c r="V421" s="6" t="s">
        <v>106</v>
      </c>
      <c r="X421" s="6">
        <v>6000</v>
      </c>
      <c r="Y421" s="6">
        <v>1919</v>
      </c>
      <c r="Z421" s="6">
        <v>6</v>
      </c>
      <c r="AA421" s="6">
        <v>1</v>
      </c>
      <c r="AB421" s="6">
        <v>1919</v>
      </c>
      <c r="AC421" s="6">
        <v>6</v>
      </c>
      <c r="AD421" s="6">
        <v>10</v>
      </c>
      <c r="AF421" s="6" t="s">
        <v>948</v>
      </c>
      <c r="AI421" s="6" t="s">
        <v>1138</v>
      </c>
      <c r="AJ421" s="6" t="s">
        <v>1146</v>
      </c>
      <c r="AK421" s="6" t="b">
        <v>1</v>
      </c>
      <c r="AL421" s="6" t="b">
        <v>0</v>
      </c>
      <c r="AO421" s="49" t="s">
        <v>4952</v>
      </c>
      <c r="AP421" s="73"/>
      <c r="AQ421" s="49" t="s">
        <v>4951</v>
      </c>
      <c r="AR421" s="76" t="s">
        <v>5011</v>
      </c>
      <c r="AS421" s="73" t="s">
        <v>5012</v>
      </c>
      <c r="AT421" s="73">
        <f t="shared" si="132"/>
        <v>1</v>
      </c>
      <c r="AU421" s="112" t="s">
        <v>5384</v>
      </c>
      <c r="AV421" s="44" t="s">
        <v>5380</v>
      </c>
      <c r="AW421" t="s">
        <v>5014</v>
      </c>
      <c r="AX421" s="73"/>
      <c r="AY42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1" s="49" t="s">
        <v>4903</v>
      </c>
      <c r="BA421" s="58" t="str">
        <f>Y421&amp;"-"&amp;IF(Z421&lt;10,"0"&amp;Z421,Z421)&amp;"-"&amp;IF(AA421&lt;10,"0"&amp;AA421,AA421)&amp;"/"&amp;IF(AD421&lt;10,"0"&amp;AD421,AD421)</f>
        <v>1919-06-01/10</v>
      </c>
      <c r="BB421" s="44" t="str">
        <f>Y421&amp;IF(Z421&lt;&gt;0,"-"&amp;Z421,"")&amp;IF(AA421&lt;&gt;0,"-"&amp;AA421,"")&amp;IF(AB421&lt;&gt;0,"/"&amp;AB421,"")&amp;IF(AC421&lt;&gt;0,"-"&amp;AC421,"")&amp;IF(AD421&lt;&gt;0,"-"&amp;AD421,"")</f>
        <v>1919-6-1/1919-6-10</v>
      </c>
      <c r="BC421" s="44"/>
      <c r="BD421" s="44"/>
      <c r="BE421" s="44"/>
      <c r="BF421" s="49" t="s">
        <v>4882</v>
      </c>
      <c r="BG421" t="s">
        <v>4893</v>
      </c>
      <c r="BH421" s="40" t="s">
        <v>5050</v>
      </c>
      <c r="BI421" t="s">
        <v>39</v>
      </c>
      <c r="BJ421" t="str">
        <f t="shared" si="139"/>
        <v>Алма-Ата и окрестности</v>
      </c>
      <c r="BK421" t="str">
        <f>T421&amp;" N; "&amp;U421&amp;" E"</f>
        <v>43.289437 N; 76.994338 E</v>
      </c>
      <c r="BL421" t="s">
        <v>765</v>
      </c>
      <c r="BM421" s="85" t="s">
        <v>766</v>
      </c>
      <c r="BN421" t="s">
        <v>4895</v>
      </c>
      <c r="BO421">
        <f t="shared" si="140"/>
        <v>6000</v>
      </c>
      <c r="BP421" t="str">
        <f>IF(V421="original",H421,IF(V421="volunteer",C421,"Nekhaeva A.A."))</f>
        <v>Kim L.V.</v>
      </c>
      <c r="BQ421" t="str">
        <f>IF(V421="original",I421,IF(V421="volunteer",YEAR(A421)&amp;"-"&amp;IF(MONTH(A421)&lt;10,"0"&amp;MONTH(A421),MONTH(A421))&amp;"-"&amp;IF(DAY(A421)&lt;10,"0"&amp;DAY(A421),DAY(A421)),"__2025-05-15"))</f>
        <v>2025-04-28</v>
      </c>
      <c r="BR421"/>
      <c r="BS421"/>
      <c r="BT421" s="49" t="s">
        <v>4766</v>
      </c>
      <c r="BU421" t="s">
        <v>3631</v>
      </c>
      <c r="BV421" t="s">
        <v>3632</v>
      </c>
      <c r="BW421" t="s">
        <v>3633</v>
      </c>
      <c r="BX421" t="s">
        <v>3634</v>
      </c>
      <c r="BY421" s="44" t="s">
        <v>832</v>
      </c>
      <c r="BZ421" t="s">
        <v>4031</v>
      </c>
      <c r="CA421" t="s">
        <v>4036</v>
      </c>
      <c r="CB421" s="44" t="s">
        <v>4036</v>
      </c>
      <c r="CC421" t="s">
        <v>4806</v>
      </c>
      <c r="CD421" t="s">
        <v>4034</v>
      </c>
      <c r="CE421" t="s">
        <v>4035</v>
      </c>
      <c r="CF421" t="s">
        <v>3630</v>
      </c>
      <c r="CG421"/>
      <c r="CH421" t="str">
        <f>H421</f>
        <v>Спасский С.А., Шнитников В.Н.</v>
      </c>
      <c r="CI421">
        <f t="shared" si="130"/>
        <v>1937</v>
      </c>
      <c r="CJ421" t="s">
        <v>4693</v>
      </c>
    </row>
    <row r="422" spans="1:88" s="6" customFormat="1" x14ac:dyDescent="0.45">
      <c r="A422" s="5">
        <v>45775.654317129629</v>
      </c>
      <c r="B422" s="6">
        <v>412819044</v>
      </c>
      <c r="C422" s="6" t="s">
        <v>4897</v>
      </c>
      <c r="D422" s="6">
        <v>1</v>
      </c>
      <c r="E422" s="4" t="s">
        <v>65</v>
      </c>
      <c r="F422" s="6" t="s">
        <v>1148</v>
      </c>
      <c r="G422" s="6">
        <v>2590</v>
      </c>
      <c r="H422" s="44" t="s">
        <v>951</v>
      </c>
      <c r="I422" s="6">
        <v>1937</v>
      </c>
      <c r="J422" s="6" t="s">
        <v>952</v>
      </c>
      <c r="K422" s="6" t="s">
        <v>953</v>
      </c>
      <c r="L422" s="6" t="s">
        <v>954</v>
      </c>
      <c r="M422" s="6" t="s">
        <v>267</v>
      </c>
      <c r="P422" s="6" t="s">
        <v>947</v>
      </c>
      <c r="Q422" t="str">
        <f t="shared" si="129"/>
        <v>Алма-Ата и окрестности</v>
      </c>
      <c r="R422" s="84">
        <v>43.289437</v>
      </c>
      <c r="S422" s="84">
        <v>76.994337999999999</v>
      </c>
      <c r="T422" s="6" t="s">
        <v>765</v>
      </c>
      <c r="U422" s="6" t="s">
        <v>766</v>
      </c>
      <c r="V422" s="6" t="s">
        <v>106</v>
      </c>
      <c r="X422" s="6">
        <v>6000</v>
      </c>
      <c r="Y422" s="6">
        <v>1920</v>
      </c>
      <c r="Z422" s="6">
        <v>6</v>
      </c>
      <c r="AF422" s="6" t="s">
        <v>948</v>
      </c>
      <c r="AI422" s="6" t="s">
        <v>1138</v>
      </c>
      <c r="AJ422" s="6" t="s">
        <v>1146</v>
      </c>
      <c r="AK422" s="6" t="b">
        <v>1</v>
      </c>
      <c r="AL422" s="6" t="b">
        <v>0</v>
      </c>
      <c r="AO422" s="49" t="s">
        <v>4952</v>
      </c>
      <c r="AP422" s="73"/>
      <c r="AQ422" s="49" t="s">
        <v>4951</v>
      </c>
      <c r="AR422" s="76" t="s">
        <v>5011</v>
      </c>
      <c r="AS422" s="73" t="s">
        <v>5012</v>
      </c>
      <c r="AT422" s="73">
        <f t="shared" si="132"/>
        <v>1</v>
      </c>
      <c r="AU422" s="112" t="s">
        <v>5384</v>
      </c>
      <c r="AV422" s="44" t="s">
        <v>5380</v>
      </c>
      <c r="AW422" t="s">
        <v>5014</v>
      </c>
      <c r="AX422" s="73"/>
      <c r="AY42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2" s="49" t="s">
        <v>4903</v>
      </c>
      <c r="BA422" s="44" t="str">
        <f>Y422&amp;"-"&amp;IF(Z422&lt;10,"0"&amp;Z422,Z422)</f>
        <v>1920-06</v>
      </c>
      <c r="BB422" s="44" t="str">
        <f>Y422&amp;IF(Z422&lt;&gt;0,"-"&amp;Z422,"")&amp;IF(AA422&lt;&gt;0,"-"&amp;AA422,"")&amp;IF(AB422&lt;&gt;0,"/"&amp;AB422,"")&amp;IF(AC422&lt;&gt;0,"-"&amp;AC422,"")&amp;IF(AD422&lt;&gt;0,"-"&amp;AD422,"")</f>
        <v>1920-6</v>
      </c>
      <c r="BC422" s="44"/>
      <c r="BD422" s="44"/>
      <c r="BE422" s="44"/>
      <c r="BF422" s="49" t="s">
        <v>4882</v>
      </c>
      <c r="BG422" t="s">
        <v>4893</v>
      </c>
      <c r="BH422" s="40" t="s">
        <v>5050</v>
      </c>
      <c r="BI422" t="s">
        <v>39</v>
      </c>
      <c r="BJ422" t="str">
        <f t="shared" si="139"/>
        <v>Алма-Ата и окрестности</v>
      </c>
      <c r="BK422" t="str">
        <f>T422&amp;" N; "&amp;U422&amp;" E"</f>
        <v>43.289437 N; 76.994338 E</v>
      </c>
      <c r="BL422" t="s">
        <v>765</v>
      </c>
      <c r="BM422" s="85" t="s">
        <v>766</v>
      </c>
      <c r="BN422" t="s">
        <v>4895</v>
      </c>
      <c r="BO422">
        <f t="shared" si="140"/>
        <v>6000</v>
      </c>
      <c r="BP422" t="str">
        <f>IF(V422="original",H422,IF(V422="volunteer",C422,"Nekhaeva A.A."))</f>
        <v>Kim L.V.</v>
      </c>
      <c r="BQ422" t="str">
        <f>IF(V422="original",I422,IF(V422="volunteer",YEAR(A422)&amp;"-"&amp;IF(MONTH(A422)&lt;10,"0"&amp;MONTH(A422),MONTH(A422))&amp;"-"&amp;IF(DAY(A422)&lt;10,"0"&amp;DAY(A422),DAY(A422)),"__2025-05-15"))</f>
        <v>2025-04-28</v>
      </c>
      <c r="BR422"/>
      <c r="BS422"/>
      <c r="BT422" s="49" t="s">
        <v>4766</v>
      </c>
      <c r="BU422" t="s">
        <v>3631</v>
      </c>
      <c r="BV422" t="s">
        <v>3632</v>
      </c>
      <c r="BW422" t="s">
        <v>3633</v>
      </c>
      <c r="BX422" t="s">
        <v>3634</v>
      </c>
      <c r="BY422" s="44" t="s">
        <v>832</v>
      </c>
      <c r="BZ422" t="s">
        <v>4031</v>
      </c>
      <c r="CA422" t="s">
        <v>4036</v>
      </c>
      <c r="CB422" s="44" t="s">
        <v>4036</v>
      </c>
      <c r="CC422" t="s">
        <v>4806</v>
      </c>
      <c r="CD422" t="s">
        <v>4034</v>
      </c>
      <c r="CE422" t="s">
        <v>4035</v>
      </c>
      <c r="CF422" t="s">
        <v>3630</v>
      </c>
      <c r="CG422"/>
      <c r="CH422" t="str">
        <f>H422</f>
        <v>Спасский С.А., Шнитников В.Н.</v>
      </c>
      <c r="CI422">
        <f t="shared" si="130"/>
        <v>1937</v>
      </c>
      <c r="CJ422" t="s">
        <v>4693</v>
      </c>
    </row>
    <row r="423" spans="1:88" s="6" customFormat="1" x14ac:dyDescent="0.45">
      <c r="A423" s="5">
        <v>45775.653541666667</v>
      </c>
      <c r="B423" s="6">
        <v>412819044</v>
      </c>
      <c r="C423" s="6" t="s">
        <v>4897</v>
      </c>
      <c r="D423" s="6">
        <v>3</v>
      </c>
      <c r="E423" s="4" t="s">
        <v>265</v>
      </c>
      <c r="G423" s="6">
        <v>2590</v>
      </c>
      <c r="H423" s="44" t="s">
        <v>951</v>
      </c>
      <c r="I423" s="6">
        <v>1937</v>
      </c>
      <c r="J423" s="6" t="s">
        <v>952</v>
      </c>
      <c r="K423" s="6" t="s">
        <v>953</v>
      </c>
      <c r="L423" s="6" t="s">
        <v>954</v>
      </c>
      <c r="M423" s="6" t="s">
        <v>267</v>
      </c>
      <c r="P423" s="6" t="s">
        <v>947</v>
      </c>
      <c r="Q423" t="str">
        <f t="shared" si="129"/>
        <v>Алма-Ата и окрестности</v>
      </c>
      <c r="R423" s="84">
        <v>43.289437</v>
      </c>
      <c r="S423" s="84">
        <v>76.994337999999999</v>
      </c>
      <c r="T423" s="6" t="s">
        <v>765</v>
      </c>
      <c r="U423" s="6" t="s">
        <v>766</v>
      </c>
      <c r="V423" s="6" t="s">
        <v>106</v>
      </c>
      <c r="X423" s="6">
        <v>6000</v>
      </c>
      <c r="Y423" s="6">
        <v>1920</v>
      </c>
      <c r="Z423" s="6">
        <v>6</v>
      </c>
      <c r="AF423" s="6" t="s">
        <v>948</v>
      </c>
      <c r="AI423" s="6" t="s">
        <v>1138</v>
      </c>
      <c r="AJ423" s="6" t="s">
        <v>1146</v>
      </c>
      <c r="AK423" s="6" t="b">
        <v>1</v>
      </c>
      <c r="AL423" s="6" t="b">
        <v>0</v>
      </c>
      <c r="AO423" s="49" t="s">
        <v>4952</v>
      </c>
      <c r="AP423" s="73"/>
      <c r="AQ423" s="49" t="s">
        <v>4951</v>
      </c>
      <c r="AR423" s="76" t="s">
        <v>5011</v>
      </c>
      <c r="AS423" s="73" t="s">
        <v>5012</v>
      </c>
      <c r="AT423" s="73">
        <f t="shared" si="132"/>
        <v>3</v>
      </c>
      <c r="AU423" s="112" t="s">
        <v>5383</v>
      </c>
      <c r="AV423" s="44" t="s">
        <v>5380</v>
      </c>
      <c r="AW423" t="s">
        <v>5014</v>
      </c>
      <c r="AX423" s="73"/>
      <c r="AY42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3" s="49" t="s">
        <v>4903</v>
      </c>
      <c r="BA423" s="44" t="str">
        <f>Y423&amp;"-"&amp;IF(Z423&lt;10,"0"&amp;Z423,Z423)</f>
        <v>1920-06</v>
      </c>
      <c r="BB423" s="44" t="str">
        <f>Y423&amp;IF(Z423&lt;&gt;0,"-"&amp;Z423,"")&amp;IF(AA423&lt;&gt;0,"-"&amp;AA423,"")&amp;IF(AB423&lt;&gt;0,"/"&amp;AB423,"")&amp;IF(AC423&lt;&gt;0,"-"&amp;AC423,"")&amp;IF(AD423&lt;&gt;0,"-"&amp;AD423,"")</f>
        <v>1920-6</v>
      </c>
      <c r="BC423" s="44"/>
      <c r="BD423" s="44"/>
      <c r="BE423" s="44"/>
      <c r="BF423" s="49" t="s">
        <v>4882</v>
      </c>
      <c r="BG423" t="s">
        <v>4893</v>
      </c>
      <c r="BH423" s="40" t="s">
        <v>5050</v>
      </c>
      <c r="BI423" t="s">
        <v>39</v>
      </c>
      <c r="BJ423" t="str">
        <f t="shared" si="139"/>
        <v>Алма-Ата и окрестности</v>
      </c>
      <c r="BK423" t="str">
        <f>T423&amp;" N; "&amp;U423&amp;" E"</f>
        <v>43.289437 N; 76.994338 E</v>
      </c>
      <c r="BL423" t="s">
        <v>765</v>
      </c>
      <c r="BM423" s="85" t="s">
        <v>766</v>
      </c>
      <c r="BN423" t="s">
        <v>4895</v>
      </c>
      <c r="BO423">
        <f t="shared" si="140"/>
        <v>6000</v>
      </c>
      <c r="BP423" t="str">
        <f>IF(V423="original",H423,IF(V423="volunteer",C423,"Nekhaeva A.A."))</f>
        <v>Kim L.V.</v>
      </c>
      <c r="BQ423" t="str">
        <f>IF(V423="original",I423,IF(V423="volunteer",YEAR(A423)&amp;"-"&amp;IF(MONTH(A423)&lt;10,"0"&amp;MONTH(A423),MONTH(A423))&amp;"-"&amp;IF(DAY(A423)&lt;10,"0"&amp;DAY(A423),DAY(A423)),"__2025-05-15"))</f>
        <v>2025-04-28</v>
      </c>
      <c r="BR423"/>
      <c r="BS423"/>
      <c r="BT423" s="49" t="s">
        <v>4766</v>
      </c>
      <c r="BU423" t="s">
        <v>3631</v>
      </c>
      <c r="BV423" t="s">
        <v>3632</v>
      </c>
      <c r="BW423" t="s">
        <v>3633</v>
      </c>
      <c r="BX423" t="s">
        <v>3634</v>
      </c>
      <c r="BY423" s="44" t="s">
        <v>832</v>
      </c>
      <c r="BZ423" t="s">
        <v>4031</v>
      </c>
      <c r="CA423" t="s">
        <v>4036</v>
      </c>
      <c r="CB423" s="44" t="s">
        <v>4036</v>
      </c>
      <c r="CC423" t="s">
        <v>4806</v>
      </c>
      <c r="CD423" t="s">
        <v>4034</v>
      </c>
      <c r="CE423" t="s">
        <v>4035</v>
      </c>
      <c r="CF423" t="s">
        <v>3630</v>
      </c>
      <c r="CG423"/>
      <c r="CH423" t="str">
        <f>H423</f>
        <v>Спасский С.А., Шнитников В.Н.</v>
      </c>
      <c r="CI423">
        <f t="shared" si="130"/>
        <v>1937</v>
      </c>
      <c r="CJ423" t="s">
        <v>4693</v>
      </c>
    </row>
    <row r="424" spans="1:88" s="6" customFormat="1" x14ac:dyDescent="0.45">
      <c r="A424" s="5">
        <v>45775.653113425928</v>
      </c>
      <c r="B424" s="6">
        <v>412819044</v>
      </c>
      <c r="C424" s="6" t="s">
        <v>4897</v>
      </c>
      <c r="D424" s="6">
        <v>1</v>
      </c>
      <c r="E424" s="4" t="s">
        <v>65</v>
      </c>
      <c r="G424" s="6">
        <v>2590</v>
      </c>
      <c r="H424" s="44" t="s">
        <v>951</v>
      </c>
      <c r="I424" s="6">
        <v>1937</v>
      </c>
      <c r="J424" s="6" t="s">
        <v>952</v>
      </c>
      <c r="K424" s="6" t="s">
        <v>953</v>
      </c>
      <c r="L424" s="6" t="s">
        <v>954</v>
      </c>
      <c r="M424" s="6" t="s">
        <v>267</v>
      </c>
      <c r="P424" s="6" t="s">
        <v>947</v>
      </c>
      <c r="Q424" t="str">
        <f t="shared" si="129"/>
        <v>Алма-Ата и окрестности</v>
      </c>
      <c r="R424" s="84">
        <v>43.289437</v>
      </c>
      <c r="S424" s="84">
        <v>76.994337999999999</v>
      </c>
      <c r="T424" s="6" t="s">
        <v>765</v>
      </c>
      <c r="U424" s="6" t="s">
        <v>766</v>
      </c>
      <c r="V424" s="6" t="s">
        <v>106</v>
      </c>
      <c r="X424" s="6">
        <v>6000</v>
      </c>
      <c r="Y424" s="6">
        <v>1919</v>
      </c>
      <c r="Z424" s="6">
        <v>5</v>
      </c>
      <c r="AA424" s="6">
        <v>15</v>
      </c>
      <c r="AB424" s="6">
        <v>1919</v>
      </c>
      <c r="AC424" s="6">
        <v>5</v>
      </c>
      <c r="AD424" s="6">
        <v>31</v>
      </c>
      <c r="AF424" s="6" t="s">
        <v>948</v>
      </c>
      <c r="AI424" s="6" t="s">
        <v>1138</v>
      </c>
      <c r="AJ424" s="6" t="s">
        <v>1146</v>
      </c>
      <c r="AK424" s="6" t="b">
        <v>1</v>
      </c>
      <c r="AL424" s="6" t="b">
        <v>0</v>
      </c>
      <c r="AO424" s="49" t="s">
        <v>4952</v>
      </c>
      <c r="AP424" s="73"/>
      <c r="AQ424" s="49" t="s">
        <v>4951</v>
      </c>
      <c r="AR424" s="76" t="s">
        <v>5011</v>
      </c>
      <c r="AS424" s="73" t="s">
        <v>5012</v>
      </c>
      <c r="AT424" s="73">
        <f t="shared" si="132"/>
        <v>1</v>
      </c>
      <c r="AU424" s="112" t="s">
        <v>5384</v>
      </c>
      <c r="AV424" s="44" t="s">
        <v>5380</v>
      </c>
      <c r="AW424" t="s">
        <v>5014</v>
      </c>
      <c r="AX424" s="73"/>
      <c r="AY42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4" s="49" t="s">
        <v>4903</v>
      </c>
      <c r="BA424" s="58" t="str">
        <f>Y424&amp;"-"&amp;IF(Z424&lt;10,"0"&amp;Z424,Z424)&amp;"-"&amp;IF(AA424&lt;10,"0"&amp;AA424,AA424)&amp;"/"&amp;IF(AD424&lt;10,"0"&amp;AD424,AD424)</f>
        <v>1919-05-15/31</v>
      </c>
      <c r="BB424" s="44" t="str">
        <f>Y424&amp;IF(Z424&lt;&gt;0,"-"&amp;Z424,"")&amp;IF(AA424&lt;&gt;0,"-"&amp;AA424,"")&amp;IF(AB424&lt;&gt;0,"/"&amp;AB424,"")&amp;IF(AC424&lt;&gt;0,"-"&amp;AC424,"")&amp;IF(AD424&lt;&gt;0,"-"&amp;AD424,"")</f>
        <v>1919-5-15/1919-5-31</v>
      </c>
      <c r="BC424" s="44"/>
      <c r="BD424" s="44"/>
      <c r="BE424" s="44"/>
      <c r="BF424" s="49" t="s">
        <v>4882</v>
      </c>
      <c r="BG424" t="s">
        <v>4893</v>
      </c>
      <c r="BH424" s="40" t="s">
        <v>5050</v>
      </c>
      <c r="BI424" t="s">
        <v>39</v>
      </c>
      <c r="BJ424" t="str">
        <f t="shared" si="139"/>
        <v>Алма-Ата и окрестности</v>
      </c>
      <c r="BK424" t="str">
        <f>T424&amp;" N; "&amp;U424&amp;" E"</f>
        <v>43.289437 N; 76.994338 E</v>
      </c>
      <c r="BL424" t="s">
        <v>765</v>
      </c>
      <c r="BM424" s="85" t="s">
        <v>766</v>
      </c>
      <c r="BN424" t="s">
        <v>4895</v>
      </c>
      <c r="BO424">
        <f t="shared" si="140"/>
        <v>6000</v>
      </c>
      <c r="BP424" t="str">
        <f>IF(V424="original",H424,IF(V424="volunteer",C424,"Nekhaeva A.A."))</f>
        <v>Kim L.V.</v>
      </c>
      <c r="BQ424" t="str">
        <f>IF(V424="original",I424,IF(V424="volunteer",YEAR(A424)&amp;"-"&amp;IF(MONTH(A424)&lt;10,"0"&amp;MONTH(A424),MONTH(A424))&amp;"-"&amp;IF(DAY(A424)&lt;10,"0"&amp;DAY(A424),DAY(A424)),"__2025-05-15"))</f>
        <v>2025-04-28</v>
      </c>
      <c r="BR424"/>
      <c r="BS424"/>
      <c r="BT424" s="49" t="s">
        <v>4766</v>
      </c>
      <c r="BU424" t="s">
        <v>3631</v>
      </c>
      <c r="BV424" t="s">
        <v>3632</v>
      </c>
      <c r="BW424" t="s">
        <v>3633</v>
      </c>
      <c r="BX424" t="s">
        <v>3634</v>
      </c>
      <c r="BY424" s="44" t="s">
        <v>832</v>
      </c>
      <c r="BZ424" t="s">
        <v>4031</v>
      </c>
      <c r="CA424" t="s">
        <v>4036</v>
      </c>
      <c r="CB424" s="44" t="s">
        <v>4036</v>
      </c>
      <c r="CC424" t="s">
        <v>4806</v>
      </c>
      <c r="CD424" t="s">
        <v>4034</v>
      </c>
      <c r="CE424" t="s">
        <v>4035</v>
      </c>
      <c r="CF424" t="s">
        <v>3630</v>
      </c>
      <c r="CG424"/>
      <c r="CH424" t="str">
        <f>H424</f>
        <v>Спасский С.А., Шнитников В.Н.</v>
      </c>
      <c r="CI424">
        <f t="shared" si="130"/>
        <v>1937</v>
      </c>
      <c r="CJ424" t="s">
        <v>4693</v>
      </c>
    </row>
    <row r="425" spans="1:88" s="6" customFormat="1" x14ac:dyDescent="0.45">
      <c r="A425" s="5">
        <v>45775.649733796286</v>
      </c>
      <c r="B425" s="6">
        <v>412819044</v>
      </c>
      <c r="C425" s="6" t="s">
        <v>4897</v>
      </c>
      <c r="D425" s="6">
        <v>2</v>
      </c>
      <c r="E425" s="4" t="s">
        <v>247</v>
      </c>
      <c r="G425" s="6">
        <v>2590</v>
      </c>
      <c r="H425" s="44" t="s">
        <v>951</v>
      </c>
      <c r="I425" s="6">
        <v>1937</v>
      </c>
      <c r="J425" s="6" t="s">
        <v>952</v>
      </c>
      <c r="K425" s="6" t="s">
        <v>953</v>
      </c>
      <c r="L425" s="6" t="s">
        <v>954</v>
      </c>
      <c r="M425" s="6" t="s">
        <v>267</v>
      </c>
      <c r="Q425" t="str">
        <f t="shared" si="129"/>
        <v/>
      </c>
      <c r="R425" s="84"/>
      <c r="S425" s="84"/>
      <c r="V425" s="6" t="s">
        <v>119</v>
      </c>
      <c r="X425" s="6">
        <v>50000</v>
      </c>
      <c r="Y425" s="6">
        <v>1916</v>
      </c>
      <c r="AF425" s="6" t="s">
        <v>948</v>
      </c>
      <c r="AH425" s="6" t="s">
        <v>490</v>
      </c>
      <c r="AI425" s="6" t="s">
        <v>1149</v>
      </c>
      <c r="AJ425" s="6" t="s">
        <v>1150</v>
      </c>
      <c r="AK425" s="6" t="b">
        <v>1</v>
      </c>
      <c r="AL425" s="6" t="b">
        <v>0</v>
      </c>
      <c r="AO425" s="49" t="s">
        <v>4952</v>
      </c>
      <c r="AP425" s="73"/>
      <c r="AQ425" s="49" t="s">
        <v>4951</v>
      </c>
      <c r="AR425" s="76" t="s">
        <v>5011</v>
      </c>
      <c r="AS425" s="73" t="s">
        <v>5012</v>
      </c>
      <c r="AT425" s="73">
        <f t="shared" si="132"/>
        <v>2</v>
      </c>
      <c r="AU425" s="112" t="s">
        <v>5384</v>
      </c>
      <c r="AV425" s="44" t="s">
        <v>5380</v>
      </c>
      <c r="AW425" t="s">
        <v>5014</v>
      </c>
      <c r="AX425" s="73"/>
      <c r="AY42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5" s="49" t="s">
        <v>4903</v>
      </c>
      <c r="BA425" s="44">
        <f>Y425</f>
        <v>1916</v>
      </c>
      <c r="BB425" s="44" t="str">
        <f>Y425&amp;IF(Z425&lt;&gt;0,"-"&amp;Z425,"")&amp;IF(AA425&lt;&gt;0,"-"&amp;AA425,"")&amp;IF(AB425&lt;&gt;0,"/"&amp;AB425,"")&amp;IF(AC425&lt;&gt;0,"-"&amp;AC425,"")&amp;IF(AD425&lt;&gt;0,"-"&amp;AD425,"")</f>
        <v>1916</v>
      </c>
      <c r="BC425" s="44"/>
      <c r="BD425" s="44"/>
      <c r="BE425" s="44"/>
      <c r="BF425" s="49" t="s">
        <v>4882</v>
      </c>
      <c r="BG425" t="s">
        <v>4893</v>
      </c>
      <c r="BH425" s="40" t="s">
        <v>5050</v>
      </c>
      <c r="BI425" t="s">
        <v>39</v>
      </c>
      <c r="BJ425"/>
      <c r="BK425"/>
      <c r="BL425"/>
      <c r="BM425" s="85"/>
      <c r="BN425"/>
      <c r="BO425">
        <f t="shared" si="140"/>
        <v>50000</v>
      </c>
      <c r="BP425" t="str">
        <f>IF(V425="original",H425,IF(V425="volunteer",C425,"Nekhaeva A.A."))</f>
        <v>Nekhaeva A.A.</v>
      </c>
      <c r="BQ425" t="str">
        <f>IF(V425="original",I425,IF(V425="volunteer",YEAR(A425)&amp;"-"&amp;IF(MONTH(A425)&lt;10,"0"&amp;MONTH(A425),MONTH(A425))&amp;"-"&amp;IF(DAY(A425)&lt;10,"0"&amp;DAY(A425),DAY(A425)),"__2025-05-15"))</f>
        <v>__2025-05-15</v>
      </c>
      <c r="BR425"/>
      <c r="BS425"/>
      <c r="BT425" s="49" t="s">
        <v>4766</v>
      </c>
      <c r="BU425" t="s">
        <v>3631</v>
      </c>
      <c r="BV425" t="s">
        <v>3632</v>
      </c>
      <c r="BW425" t="s">
        <v>3633</v>
      </c>
      <c r="BX425" t="s">
        <v>3634</v>
      </c>
      <c r="BY425" s="44" t="s">
        <v>490</v>
      </c>
      <c r="BZ425" t="s">
        <v>1149</v>
      </c>
      <c r="CA425" t="s">
        <v>4037</v>
      </c>
      <c r="CB425" s="44" t="s">
        <v>4037</v>
      </c>
      <c r="CC425" t="s">
        <v>4829</v>
      </c>
      <c r="CD425" t="s">
        <v>4037</v>
      </c>
      <c r="CE425" t="s">
        <v>4038</v>
      </c>
      <c r="CF425" t="s">
        <v>3630</v>
      </c>
      <c r="CG425"/>
      <c r="CH425" t="str">
        <f>H425</f>
        <v>Спасский С.А., Шнитников В.Н.</v>
      </c>
      <c r="CI425">
        <f t="shared" si="130"/>
        <v>1937</v>
      </c>
      <c r="CJ425"/>
    </row>
    <row r="426" spans="1:88" s="6" customFormat="1" x14ac:dyDescent="0.45">
      <c r="A426" s="5">
        <v>45775.649375000001</v>
      </c>
      <c r="B426" s="6">
        <v>412819044</v>
      </c>
      <c r="C426" s="6" t="s">
        <v>4897</v>
      </c>
      <c r="D426" s="6">
        <v>1</v>
      </c>
      <c r="E426" s="4" t="s">
        <v>51</v>
      </c>
      <c r="F426" s="6" t="s">
        <v>1151</v>
      </c>
      <c r="G426" s="6">
        <v>2590</v>
      </c>
      <c r="H426" s="44" t="s">
        <v>951</v>
      </c>
      <c r="I426" s="6">
        <v>1937</v>
      </c>
      <c r="J426" s="6" t="s">
        <v>952</v>
      </c>
      <c r="K426" s="6" t="s">
        <v>953</v>
      </c>
      <c r="L426" s="6" t="s">
        <v>954</v>
      </c>
      <c r="M426" s="6" t="s">
        <v>267</v>
      </c>
      <c r="P426" s="6" t="s">
        <v>1053</v>
      </c>
      <c r="Q426" t="str">
        <f t="shared" si="129"/>
        <v>разные места Казахстана</v>
      </c>
      <c r="R426" s="84"/>
      <c r="S426" s="84"/>
      <c r="V426" s="6" t="s">
        <v>119</v>
      </c>
      <c r="X426" s="6">
        <v>50000</v>
      </c>
      <c r="Y426" s="6">
        <v>1937</v>
      </c>
      <c r="AF426" s="6" t="s">
        <v>948</v>
      </c>
      <c r="AG426" s="62" t="s">
        <v>997</v>
      </c>
      <c r="AH426" s="6" t="s">
        <v>490</v>
      </c>
      <c r="AI426" s="6" t="s">
        <v>1149</v>
      </c>
      <c r="AJ426" s="6" t="s">
        <v>1150</v>
      </c>
      <c r="AK426" s="6" t="b">
        <v>1</v>
      </c>
      <c r="AL426" s="6" t="b">
        <v>0</v>
      </c>
      <c r="AO426" s="49" t="s">
        <v>4952</v>
      </c>
      <c r="AP426" s="73"/>
      <c r="AQ426" s="49" t="s">
        <v>4951</v>
      </c>
      <c r="AR426" s="76" t="s">
        <v>5011</v>
      </c>
      <c r="AS426" s="73" t="s">
        <v>5012</v>
      </c>
      <c r="AT426" s="73">
        <f t="shared" si="132"/>
        <v>1</v>
      </c>
      <c r="AU426" s="112" t="s">
        <v>5383</v>
      </c>
      <c r="AV426" s="44" t="s">
        <v>5380</v>
      </c>
      <c r="AW426" t="s">
        <v>5014</v>
      </c>
      <c r="AX426" s="6" t="s">
        <v>1151</v>
      </c>
      <c r="AY42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6" s="49" t="s">
        <v>4903</v>
      </c>
      <c r="BA426" s="44">
        <f>Y426</f>
        <v>1937</v>
      </c>
      <c r="BB426" s="44" t="str">
        <f>Y426&amp;IF(Z426&lt;&gt;0,"-"&amp;Z426,"")&amp;IF(AA426&lt;&gt;0,"-"&amp;AA426,"")&amp;IF(AB426&lt;&gt;0,"/"&amp;AB426,"")&amp;IF(AC426&lt;&gt;0,"-"&amp;AC426,"")&amp;IF(AD426&lt;&gt;0,"-"&amp;AD426,"")</f>
        <v>1937</v>
      </c>
      <c r="BC426" s="44"/>
      <c r="BD426" s="44"/>
      <c r="BE426" s="44"/>
      <c r="BF426" s="49" t="s">
        <v>4882</v>
      </c>
      <c r="BG426" t="s">
        <v>4893</v>
      </c>
      <c r="BH426" s="40" t="s">
        <v>5050</v>
      </c>
      <c r="BI426" t="s">
        <v>39</v>
      </c>
      <c r="BJ426" t="str">
        <f>P426</f>
        <v>разные места Казахстана</v>
      </c>
      <c r="BK426"/>
      <c r="BL426"/>
      <c r="BM426" s="85"/>
      <c r="BN426"/>
      <c r="BO426">
        <f t="shared" si="140"/>
        <v>50000</v>
      </c>
      <c r="BP426" t="str">
        <f>IF(V426="original",H426,IF(V426="volunteer",C426,"Nekhaeva A.A."))</f>
        <v>Nekhaeva A.A.</v>
      </c>
      <c r="BQ426" t="str">
        <f>IF(V426="original",I426,IF(V426="volunteer",YEAR(A426)&amp;"-"&amp;IF(MONTH(A426)&lt;10,"0"&amp;MONTH(A426),MONTH(A426))&amp;"-"&amp;IF(DAY(A426)&lt;10,"0"&amp;DAY(A426),DAY(A426)),"__2025-05-15"))</f>
        <v>__2025-05-15</v>
      </c>
      <c r="BR426"/>
      <c r="BS426"/>
      <c r="BT426" s="49" t="s">
        <v>4766</v>
      </c>
      <c r="BU426" t="s">
        <v>3631</v>
      </c>
      <c r="BV426" t="s">
        <v>3632</v>
      </c>
      <c r="BW426" t="s">
        <v>3633</v>
      </c>
      <c r="BX426" t="s">
        <v>3634</v>
      </c>
      <c r="BY426" s="44" t="s">
        <v>490</v>
      </c>
      <c r="BZ426" t="s">
        <v>1149</v>
      </c>
      <c r="CA426" t="s">
        <v>4037</v>
      </c>
      <c r="CB426" s="44" t="s">
        <v>4037</v>
      </c>
      <c r="CC426" t="s">
        <v>4829</v>
      </c>
      <c r="CD426" t="s">
        <v>4037</v>
      </c>
      <c r="CE426" t="s">
        <v>4038</v>
      </c>
      <c r="CF426" t="s">
        <v>3630</v>
      </c>
      <c r="CG426"/>
      <c r="CH426" t="str">
        <f>H426</f>
        <v>Спасский С.А., Шнитников В.Н.</v>
      </c>
      <c r="CI426">
        <f t="shared" si="130"/>
        <v>1937</v>
      </c>
      <c r="CJ426"/>
    </row>
    <row r="427" spans="1:88" s="6" customFormat="1" x14ac:dyDescent="0.45">
      <c r="A427" s="5">
        <v>45775.64844907407</v>
      </c>
      <c r="B427" s="6">
        <v>412819044</v>
      </c>
      <c r="C427" s="6" t="s">
        <v>4897</v>
      </c>
      <c r="D427" s="6">
        <v>1</v>
      </c>
      <c r="E427" s="4" t="s">
        <v>51</v>
      </c>
      <c r="G427" s="6">
        <v>2590</v>
      </c>
      <c r="H427" s="44" t="s">
        <v>951</v>
      </c>
      <c r="I427" s="6">
        <v>1937</v>
      </c>
      <c r="J427" s="6" t="s">
        <v>952</v>
      </c>
      <c r="K427" s="6" t="s">
        <v>953</v>
      </c>
      <c r="L427" s="6" t="s">
        <v>954</v>
      </c>
      <c r="M427" s="6" t="s">
        <v>267</v>
      </c>
      <c r="Q427" t="str">
        <f t="shared" si="129"/>
        <v/>
      </c>
      <c r="R427" s="84"/>
      <c r="S427" s="84"/>
      <c r="V427" s="6" t="s">
        <v>119</v>
      </c>
      <c r="X427" s="6">
        <v>50000</v>
      </c>
      <c r="Y427" s="6">
        <v>1937</v>
      </c>
      <c r="AF427" s="6" t="s">
        <v>948</v>
      </c>
      <c r="AG427" s="62" t="s">
        <v>997</v>
      </c>
      <c r="AH427" s="6" t="s">
        <v>490</v>
      </c>
      <c r="AI427" s="6" t="s">
        <v>1152</v>
      </c>
      <c r="AJ427" s="6" t="s">
        <v>1153</v>
      </c>
      <c r="AK427" s="6" t="b">
        <v>1</v>
      </c>
      <c r="AL427" s="6" t="b">
        <v>0</v>
      </c>
      <c r="AO427" s="49" t="s">
        <v>4952</v>
      </c>
      <c r="AP427" s="73"/>
      <c r="AQ427" s="49" t="s">
        <v>4951</v>
      </c>
      <c r="AR427" s="76" t="s">
        <v>5011</v>
      </c>
      <c r="AS427" s="73" t="s">
        <v>5012</v>
      </c>
      <c r="AT427" s="73">
        <f t="shared" si="132"/>
        <v>1</v>
      </c>
      <c r="AU427" s="112" t="s">
        <v>5383</v>
      </c>
      <c r="AV427" s="44" t="s">
        <v>5380</v>
      </c>
      <c r="AW427" t="s">
        <v>5014</v>
      </c>
      <c r="AX427" s="73"/>
      <c r="AY42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7" s="49" t="s">
        <v>4903</v>
      </c>
      <c r="BA427" s="44">
        <f>Y427</f>
        <v>1937</v>
      </c>
      <c r="BB427" s="44" t="str">
        <f>Y427&amp;IF(Z427&lt;&gt;0,"-"&amp;Z427,"")&amp;IF(AA427&lt;&gt;0,"-"&amp;AA427,"")&amp;IF(AB427&lt;&gt;0,"/"&amp;AB427,"")&amp;IF(AC427&lt;&gt;0,"-"&amp;AC427,"")&amp;IF(AD427&lt;&gt;0,"-"&amp;AD427,"")</f>
        <v>1937</v>
      </c>
      <c r="BC427" s="44"/>
      <c r="BD427" s="44"/>
      <c r="BE427" s="44"/>
      <c r="BF427" s="49" t="s">
        <v>4882</v>
      </c>
      <c r="BG427" t="s">
        <v>4893</v>
      </c>
      <c r="BH427" s="40" t="s">
        <v>5050</v>
      </c>
      <c r="BI427" t="s">
        <v>39</v>
      </c>
      <c r="BJ427"/>
      <c r="BK427"/>
      <c r="BL427"/>
      <c r="BM427" s="85"/>
      <c r="BN427"/>
      <c r="BO427">
        <f t="shared" si="140"/>
        <v>50000</v>
      </c>
      <c r="BP427" t="str">
        <f>IF(V427="original",H427,IF(V427="volunteer",C427,"Nekhaeva A.A."))</f>
        <v>Nekhaeva A.A.</v>
      </c>
      <c r="BQ427" t="str">
        <f>IF(V427="original",I427,IF(V427="volunteer",YEAR(A427)&amp;"-"&amp;IF(MONTH(A427)&lt;10,"0"&amp;MONTH(A427),MONTH(A427))&amp;"-"&amp;IF(DAY(A427)&lt;10,"0"&amp;DAY(A427),DAY(A427)),"__2025-05-15"))</f>
        <v>__2025-05-15</v>
      </c>
      <c r="BR427"/>
      <c r="BS427"/>
      <c r="BT427" s="49" t="s">
        <v>4766</v>
      </c>
      <c r="BU427" t="s">
        <v>3631</v>
      </c>
      <c r="BV427" t="s">
        <v>3632</v>
      </c>
      <c r="BW427" t="s">
        <v>3633</v>
      </c>
      <c r="BX427" t="s">
        <v>3634</v>
      </c>
      <c r="BY427" s="44" t="s">
        <v>490</v>
      </c>
      <c r="BZ427" t="s">
        <v>1152</v>
      </c>
      <c r="CA427" t="s">
        <v>4039</v>
      </c>
      <c r="CB427" s="44" t="s">
        <v>4039</v>
      </c>
      <c r="CC427" t="s">
        <v>4786</v>
      </c>
      <c r="CD427" t="s">
        <v>4039</v>
      </c>
      <c r="CE427" t="s">
        <v>4040</v>
      </c>
      <c r="CF427" t="s">
        <v>3630</v>
      </c>
      <c r="CG427"/>
      <c r="CH427" t="str">
        <f>H427</f>
        <v>Спасский С.А., Шнитников В.Н.</v>
      </c>
      <c r="CI427">
        <f t="shared" si="130"/>
        <v>1937</v>
      </c>
      <c r="CJ427"/>
    </row>
    <row r="428" spans="1:88" s="6" customFormat="1" x14ac:dyDescent="0.45">
      <c r="A428" s="5">
        <v>45775.647858796292</v>
      </c>
      <c r="B428" s="6">
        <v>412819044</v>
      </c>
      <c r="C428" s="6" t="s">
        <v>4897</v>
      </c>
      <c r="D428" s="6">
        <v>1</v>
      </c>
      <c r="E428" s="4" t="s">
        <v>51</v>
      </c>
      <c r="G428" s="6">
        <v>2590</v>
      </c>
      <c r="H428" s="44" t="s">
        <v>951</v>
      </c>
      <c r="I428" s="6">
        <v>1937</v>
      </c>
      <c r="J428" s="6" t="s">
        <v>952</v>
      </c>
      <c r="K428" s="6" t="s">
        <v>953</v>
      </c>
      <c r="L428" s="6" t="s">
        <v>954</v>
      </c>
      <c r="M428" s="6" t="s">
        <v>267</v>
      </c>
      <c r="P428" s="6" t="s">
        <v>1018</v>
      </c>
      <c r="Q428" t="str">
        <f t="shared" si="129"/>
        <v>Копальский у.</v>
      </c>
      <c r="R428" s="84">
        <v>45.718308999999998</v>
      </c>
      <c r="S428" s="84">
        <v>77.246391000000003</v>
      </c>
      <c r="T428" s="6" t="s">
        <v>1019</v>
      </c>
      <c r="U428" s="6" t="s">
        <v>1020</v>
      </c>
      <c r="V428" s="6" t="s">
        <v>106</v>
      </c>
      <c r="X428" s="6">
        <v>50000</v>
      </c>
      <c r="Y428" s="6">
        <v>1910</v>
      </c>
      <c r="AF428" s="6" t="s">
        <v>948</v>
      </c>
      <c r="AG428" s="67" t="s">
        <v>959</v>
      </c>
      <c r="AH428" s="6" t="s">
        <v>490</v>
      </c>
      <c r="AI428" s="6" t="s">
        <v>1152</v>
      </c>
      <c r="AJ428" s="6" t="s">
        <v>1154</v>
      </c>
      <c r="AK428" s="6" t="b">
        <v>1</v>
      </c>
      <c r="AL428" s="6" t="b">
        <v>0</v>
      </c>
      <c r="AO428" s="49" t="s">
        <v>4952</v>
      </c>
      <c r="AP428" s="73"/>
      <c r="AQ428" s="49" t="s">
        <v>4951</v>
      </c>
      <c r="AR428" s="76" t="s">
        <v>5011</v>
      </c>
      <c r="AS428" s="73" t="s">
        <v>5012</v>
      </c>
      <c r="AT428" s="73">
        <f t="shared" si="132"/>
        <v>1</v>
      </c>
      <c r="AU428" s="112" t="s">
        <v>5383</v>
      </c>
      <c r="AV428" s="44" t="s">
        <v>5380</v>
      </c>
      <c r="AW428" t="s">
        <v>5014</v>
      </c>
      <c r="AX428" s="73"/>
      <c r="AY42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8" s="49" t="s">
        <v>4903</v>
      </c>
      <c r="BA428" s="44">
        <f>Y428</f>
        <v>1910</v>
      </c>
      <c r="BB428" s="44" t="str">
        <f>Y428&amp;IF(Z428&lt;&gt;0,"-"&amp;Z428,"")&amp;IF(AA428&lt;&gt;0,"-"&amp;AA428,"")&amp;IF(AB428&lt;&gt;0,"/"&amp;AB428,"")&amp;IF(AC428&lt;&gt;0,"-"&amp;AC428,"")&amp;IF(AD428&lt;&gt;0,"-"&amp;AD428,"")</f>
        <v>1910</v>
      </c>
      <c r="BC428" s="44"/>
      <c r="BD428" s="44"/>
      <c r="BE428" s="44" t="s">
        <v>4941</v>
      </c>
      <c r="BF428" s="49" t="s">
        <v>4882</v>
      </c>
      <c r="BG428" t="s">
        <v>4893</v>
      </c>
      <c r="BH428" s="40" t="s">
        <v>5050</v>
      </c>
      <c r="BI428" t="s">
        <v>39</v>
      </c>
      <c r="BJ428" t="str">
        <f t="shared" ref="BJ428:BJ440" si="151">P428</f>
        <v>Копальский у.</v>
      </c>
      <c r="BK428" t="str">
        <f>T428&amp;" N; "&amp;U428&amp;" E"</f>
        <v>45.718309 N; 77.246391 E</v>
      </c>
      <c r="BL428" t="s">
        <v>1019</v>
      </c>
      <c r="BM428" s="85" t="s">
        <v>1020</v>
      </c>
      <c r="BN428" t="s">
        <v>4895</v>
      </c>
      <c r="BO428">
        <f t="shared" si="140"/>
        <v>50000</v>
      </c>
      <c r="BP428" t="str">
        <f>IF(V428="original",H428,IF(V428="volunteer",C428,"Nekhaeva A.A."))</f>
        <v>Kim L.V.</v>
      </c>
      <c r="BQ428" t="str">
        <f>IF(V428="original",I428,IF(V428="volunteer",YEAR(A428)&amp;"-"&amp;IF(MONTH(A428)&lt;10,"0"&amp;MONTH(A428),MONTH(A428))&amp;"-"&amp;IF(DAY(A428)&lt;10,"0"&amp;DAY(A428),DAY(A428)),"__2025-05-15"))</f>
        <v>2025-04-28</v>
      </c>
      <c r="BR428"/>
      <c r="BS428"/>
      <c r="BT428" s="49" t="s">
        <v>4766</v>
      </c>
      <c r="BU428" t="s">
        <v>3631</v>
      </c>
      <c r="BV428" t="s">
        <v>3632</v>
      </c>
      <c r="BW428" t="s">
        <v>3633</v>
      </c>
      <c r="BX428" t="s">
        <v>3634</v>
      </c>
      <c r="BY428" s="44" t="s">
        <v>490</v>
      </c>
      <c r="BZ428" t="s">
        <v>4044</v>
      </c>
      <c r="CA428" t="s">
        <v>4045</v>
      </c>
      <c r="CB428" s="44" t="s">
        <v>4045</v>
      </c>
      <c r="CC428" t="s">
        <v>4857</v>
      </c>
      <c r="CD428" t="s">
        <v>4042</v>
      </c>
      <c r="CE428" t="s">
        <v>4043</v>
      </c>
      <c r="CF428" t="s">
        <v>3630</v>
      </c>
      <c r="CG428"/>
      <c r="CH428" t="str">
        <f>H428</f>
        <v>Спасский С.А., Шнитников В.Н.</v>
      </c>
      <c r="CI428">
        <f t="shared" si="130"/>
        <v>1937</v>
      </c>
      <c r="CJ428"/>
    </row>
    <row r="429" spans="1:88" s="6" customFormat="1" x14ac:dyDescent="0.45">
      <c r="A429" s="5">
        <v>45775.646817129629</v>
      </c>
      <c r="B429" s="6">
        <v>412819044</v>
      </c>
      <c r="C429" s="6" t="s">
        <v>4897</v>
      </c>
      <c r="D429" s="6">
        <v>1</v>
      </c>
      <c r="E429" s="4" t="s">
        <v>65</v>
      </c>
      <c r="G429" s="6">
        <v>2590</v>
      </c>
      <c r="H429" s="44" t="s">
        <v>951</v>
      </c>
      <c r="I429" s="6">
        <v>1937</v>
      </c>
      <c r="J429" s="6" t="s">
        <v>952</v>
      </c>
      <c r="K429" s="6" t="s">
        <v>953</v>
      </c>
      <c r="L429" s="6" t="s">
        <v>954</v>
      </c>
      <c r="M429" s="6" t="s">
        <v>267</v>
      </c>
      <c r="P429" s="6" t="s">
        <v>1155</v>
      </c>
      <c r="Q429" t="str">
        <f t="shared" si="129"/>
        <v>р. Алматинка, у гор</v>
      </c>
      <c r="R429" s="84">
        <v>43.130749000000002</v>
      </c>
      <c r="S429" s="84">
        <v>76.908208000000002</v>
      </c>
      <c r="T429" s="6" t="s">
        <v>942</v>
      </c>
      <c r="U429" s="6" t="s">
        <v>943</v>
      </c>
      <c r="V429" s="6" t="s">
        <v>106</v>
      </c>
      <c r="X429" s="6">
        <v>6000</v>
      </c>
      <c r="Y429" s="6">
        <v>1920</v>
      </c>
      <c r="Z429" s="6">
        <v>6</v>
      </c>
      <c r="AA429" s="6">
        <v>21</v>
      </c>
      <c r="AF429" s="6" t="s">
        <v>948</v>
      </c>
      <c r="AH429" s="6" t="s">
        <v>490</v>
      </c>
      <c r="AI429" s="6" t="s">
        <v>1152</v>
      </c>
      <c r="AJ429" s="6" t="s">
        <v>1156</v>
      </c>
      <c r="AK429" s="6" t="b">
        <v>1</v>
      </c>
      <c r="AL429" s="6" t="b">
        <v>0</v>
      </c>
      <c r="AO429" s="49" t="s">
        <v>4952</v>
      </c>
      <c r="AP429" s="73"/>
      <c r="AQ429" s="49" t="s">
        <v>4951</v>
      </c>
      <c r="AR429" s="76" t="s">
        <v>5011</v>
      </c>
      <c r="AS429" s="73" t="s">
        <v>5012</v>
      </c>
      <c r="AT429" s="73">
        <f t="shared" si="132"/>
        <v>1</v>
      </c>
      <c r="AU429" s="112" t="s">
        <v>5384</v>
      </c>
      <c r="AV429" s="44" t="s">
        <v>5380</v>
      </c>
      <c r="AW429" t="s">
        <v>5014</v>
      </c>
      <c r="AX429" s="73"/>
      <c r="AY42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29" s="49" t="s">
        <v>4903</v>
      </c>
      <c r="BA429" s="58" t="str">
        <f>Y429&amp;"-"&amp;IF(Z429&lt;10,"0"&amp;Z429,Z429)&amp;"-"&amp;IF(AA429&lt;10,"0"&amp;AA429,AA429)</f>
        <v>1920-06-21</v>
      </c>
      <c r="BB429" s="44" t="str">
        <f>Y429&amp;IF(Z429&lt;&gt;0,"-"&amp;Z429,"")&amp;IF(AA429&lt;&gt;0,"-"&amp;AA429,"")&amp;IF(AB429&lt;&gt;0,"/"&amp;AB429,"")&amp;IF(AC429&lt;&gt;0,"-"&amp;AC429,"")&amp;IF(AD429&lt;&gt;0,"-"&amp;AD429,"")</f>
        <v>1920-6-21</v>
      </c>
      <c r="BC429" s="44"/>
      <c r="BD429" s="44"/>
      <c r="BE429" s="44"/>
      <c r="BF429" s="49" t="s">
        <v>4882</v>
      </c>
      <c r="BG429" t="s">
        <v>4893</v>
      </c>
      <c r="BH429" s="40" t="s">
        <v>5050</v>
      </c>
      <c r="BI429" t="s">
        <v>39</v>
      </c>
      <c r="BJ429" t="str">
        <f t="shared" si="151"/>
        <v>р. Алматинка, у гор</v>
      </c>
      <c r="BK429" t="str">
        <f>T429&amp;" N; "&amp;U429&amp;" E"</f>
        <v>43.130749 N; 76.908208 E</v>
      </c>
      <c r="BL429" t="s">
        <v>942</v>
      </c>
      <c r="BM429" s="85" t="s">
        <v>943</v>
      </c>
      <c r="BN429" t="s">
        <v>4895</v>
      </c>
      <c r="BO429">
        <f t="shared" si="140"/>
        <v>6000</v>
      </c>
      <c r="BP429" t="str">
        <f>IF(V429="original",H429,IF(V429="volunteer",C429,"Nekhaeva A.A."))</f>
        <v>Kim L.V.</v>
      </c>
      <c r="BQ429" t="str">
        <f>IF(V429="original",I429,IF(V429="volunteer",YEAR(A429)&amp;"-"&amp;IF(MONTH(A429)&lt;10,"0"&amp;MONTH(A429),MONTH(A429))&amp;"-"&amp;IF(DAY(A429)&lt;10,"0"&amp;DAY(A429),DAY(A429)),"__2025-05-15"))</f>
        <v>2025-04-28</v>
      </c>
      <c r="BR429"/>
      <c r="BS429"/>
      <c r="BT429" s="49" t="s">
        <v>4766</v>
      </c>
      <c r="BU429" t="s">
        <v>3631</v>
      </c>
      <c r="BV429" t="s">
        <v>3632</v>
      </c>
      <c r="BW429" t="s">
        <v>3633</v>
      </c>
      <c r="BX429" t="s">
        <v>3634</v>
      </c>
      <c r="BY429" s="44" t="s">
        <v>490</v>
      </c>
      <c r="BZ429" t="s">
        <v>1152</v>
      </c>
      <c r="CA429" t="s">
        <v>4046</v>
      </c>
      <c r="CB429" s="44" t="s">
        <v>4046</v>
      </c>
      <c r="CC429" t="s">
        <v>4796</v>
      </c>
      <c r="CD429" t="s">
        <v>4046</v>
      </c>
      <c r="CE429" t="s">
        <v>4047</v>
      </c>
      <c r="CF429" t="s">
        <v>3630</v>
      </c>
      <c r="CG429"/>
      <c r="CH429" t="str">
        <f>H429</f>
        <v>Спасский С.А., Шнитников В.Н.</v>
      </c>
      <c r="CI429">
        <f t="shared" si="130"/>
        <v>1937</v>
      </c>
      <c r="CJ429"/>
    </row>
    <row r="430" spans="1:88" s="6" customFormat="1" x14ac:dyDescent="0.45">
      <c r="A430" s="5">
        <v>45775.645925925928</v>
      </c>
      <c r="B430" s="6">
        <v>412819044</v>
      </c>
      <c r="C430" s="6" t="s">
        <v>4897</v>
      </c>
      <c r="D430" s="6">
        <v>2</v>
      </c>
      <c r="E430" s="4" t="s">
        <v>86</v>
      </c>
      <c r="G430" s="6">
        <v>2590</v>
      </c>
      <c r="H430" s="44" t="s">
        <v>951</v>
      </c>
      <c r="I430" s="6">
        <v>1937</v>
      </c>
      <c r="J430" s="6" t="s">
        <v>952</v>
      </c>
      <c r="K430" s="6" t="s">
        <v>953</v>
      </c>
      <c r="L430" s="6" t="s">
        <v>954</v>
      </c>
      <c r="M430" s="6" t="s">
        <v>267</v>
      </c>
      <c r="P430" s="6" t="s">
        <v>1053</v>
      </c>
      <c r="Q430" t="str">
        <f t="shared" si="129"/>
        <v>разные места Казахстана</v>
      </c>
      <c r="R430" s="84"/>
      <c r="S430" s="84"/>
      <c r="V430" s="6" t="s">
        <v>119</v>
      </c>
      <c r="X430" s="6">
        <v>6000</v>
      </c>
      <c r="Y430" s="6">
        <v>1937</v>
      </c>
      <c r="AF430" s="6" t="s">
        <v>948</v>
      </c>
      <c r="AG430" s="62" t="s">
        <v>997</v>
      </c>
      <c r="AH430" s="6" t="s">
        <v>490</v>
      </c>
      <c r="AI430" s="6" t="s">
        <v>1152</v>
      </c>
      <c r="AJ430" s="6" t="s">
        <v>1156</v>
      </c>
      <c r="AK430" s="6" t="b">
        <v>1</v>
      </c>
      <c r="AL430" s="6" t="b">
        <v>0</v>
      </c>
      <c r="AO430" s="49" t="s">
        <v>4952</v>
      </c>
      <c r="AP430" s="73"/>
      <c r="AQ430" s="49" t="s">
        <v>4951</v>
      </c>
      <c r="AR430" s="76" t="s">
        <v>5011</v>
      </c>
      <c r="AS430" s="73" t="s">
        <v>5012</v>
      </c>
      <c r="AT430" s="73">
        <f t="shared" si="132"/>
        <v>2</v>
      </c>
      <c r="AU430" s="112" t="s">
        <v>5383</v>
      </c>
      <c r="AV430" s="44" t="s">
        <v>5380</v>
      </c>
      <c r="AW430" t="s">
        <v>5014</v>
      </c>
      <c r="AX430" s="73"/>
      <c r="AY43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0" s="49" t="s">
        <v>4903</v>
      </c>
      <c r="BA430" s="44">
        <f>Y430</f>
        <v>1937</v>
      </c>
      <c r="BB430" s="44" t="str">
        <f>Y430&amp;IF(Z430&lt;&gt;0,"-"&amp;Z430,"")&amp;IF(AA430&lt;&gt;0,"-"&amp;AA430,"")&amp;IF(AB430&lt;&gt;0,"/"&amp;AB430,"")&amp;IF(AC430&lt;&gt;0,"-"&amp;AC430,"")&amp;IF(AD430&lt;&gt;0,"-"&amp;AD430,"")</f>
        <v>1937</v>
      </c>
      <c r="BC430" s="44"/>
      <c r="BD430" s="44"/>
      <c r="BE430" s="44"/>
      <c r="BF430" s="49" t="s">
        <v>4882</v>
      </c>
      <c r="BG430" t="s">
        <v>4893</v>
      </c>
      <c r="BH430" s="40" t="s">
        <v>5050</v>
      </c>
      <c r="BI430" t="s">
        <v>39</v>
      </c>
      <c r="BJ430" t="str">
        <f t="shared" si="151"/>
        <v>разные места Казахстана</v>
      </c>
      <c r="BK430"/>
      <c r="BL430"/>
      <c r="BM430" s="85"/>
      <c r="BN430"/>
      <c r="BO430">
        <f t="shared" si="140"/>
        <v>6000</v>
      </c>
      <c r="BP430" t="str">
        <f>IF(V430="original",H430,IF(V430="volunteer",C430,"Nekhaeva A.A."))</f>
        <v>Nekhaeva A.A.</v>
      </c>
      <c r="BQ430" t="str">
        <f>IF(V430="original",I430,IF(V430="volunteer",YEAR(A430)&amp;"-"&amp;IF(MONTH(A430)&lt;10,"0"&amp;MONTH(A430),MONTH(A430))&amp;"-"&amp;IF(DAY(A430)&lt;10,"0"&amp;DAY(A430),DAY(A430)),"__2025-05-15"))</f>
        <v>__2025-05-15</v>
      </c>
      <c r="BR430"/>
      <c r="BS430"/>
      <c r="BT430" s="49" t="s">
        <v>4766</v>
      </c>
      <c r="BU430" t="s">
        <v>3631</v>
      </c>
      <c r="BV430" t="s">
        <v>3632</v>
      </c>
      <c r="BW430" t="s">
        <v>3633</v>
      </c>
      <c r="BX430" t="s">
        <v>3634</v>
      </c>
      <c r="BY430" s="44" t="s">
        <v>490</v>
      </c>
      <c r="BZ430" t="s">
        <v>1152</v>
      </c>
      <c r="CA430" t="s">
        <v>4046</v>
      </c>
      <c r="CB430" s="44" t="s">
        <v>4046</v>
      </c>
      <c r="CC430" t="s">
        <v>4796</v>
      </c>
      <c r="CD430" t="s">
        <v>4046</v>
      </c>
      <c r="CE430" t="s">
        <v>4047</v>
      </c>
      <c r="CF430" t="s">
        <v>3630</v>
      </c>
      <c r="CG430"/>
      <c r="CH430" t="str">
        <f>H430</f>
        <v>Спасский С.А., Шнитников В.Н.</v>
      </c>
      <c r="CI430">
        <f t="shared" si="130"/>
        <v>1937</v>
      </c>
      <c r="CJ430"/>
    </row>
    <row r="431" spans="1:88" s="6" customFormat="1" x14ac:dyDescent="0.45">
      <c r="A431" s="5">
        <v>45775.645381944443</v>
      </c>
      <c r="B431" s="6">
        <v>412819044</v>
      </c>
      <c r="C431" s="6" t="s">
        <v>4897</v>
      </c>
      <c r="D431" s="6">
        <v>1</v>
      </c>
      <c r="E431" s="4" t="s">
        <v>65</v>
      </c>
      <c r="G431" s="6">
        <v>2590</v>
      </c>
      <c r="H431" s="44" t="s">
        <v>951</v>
      </c>
      <c r="I431" s="6">
        <v>1937</v>
      </c>
      <c r="J431" s="6" t="s">
        <v>952</v>
      </c>
      <c r="K431" s="6" t="s">
        <v>953</v>
      </c>
      <c r="L431" s="6" t="s">
        <v>954</v>
      </c>
      <c r="M431" s="6" t="s">
        <v>267</v>
      </c>
      <c r="P431" s="6" t="s">
        <v>947</v>
      </c>
      <c r="Q431" t="str">
        <f t="shared" si="129"/>
        <v>Алма-Ата и окрестности</v>
      </c>
      <c r="R431" s="84">
        <v>43.289437</v>
      </c>
      <c r="S431" s="84">
        <v>76.994337999999999</v>
      </c>
      <c r="T431" s="6" t="s">
        <v>765</v>
      </c>
      <c r="U431" s="6" t="s">
        <v>766</v>
      </c>
      <c r="V431" s="6" t="s">
        <v>106</v>
      </c>
      <c r="X431" s="6">
        <v>6000</v>
      </c>
      <c r="Y431" s="6">
        <v>1937</v>
      </c>
      <c r="Z431" s="6">
        <v>8</v>
      </c>
      <c r="AA431" s="6">
        <v>9</v>
      </c>
      <c r="AF431" s="6" t="s">
        <v>948</v>
      </c>
      <c r="AG431" s="67" t="s">
        <v>949</v>
      </c>
      <c r="AH431" s="6" t="s">
        <v>490</v>
      </c>
      <c r="AI431" s="6" t="s">
        <v>1152</v>
      </c>
      <c r="AJ431" s="6" t="s">
        <v>1156</v>
      </c>
      <c r="AK431" s="6" t="b">
        <v>1</v>
      </c>
      <c r="AL431" s="6" t="b">
        <v>0</v>
      </c>
      <c r="AO431" s="49" t="s">
        <v>4952</v>
      </c>
      <c r="AP431" s="73"/>
      <c r="AQ431" s="49" t="s">
        <v>4951</v>
      </c>
      <c r="AR431" s="76" t="s">
        <v>5011</v>
      </c>
      <c r="AS431" s="73" t="s">
        <v>5012</v>
      </c>
      <c r="AT431" s="73">
        <f t="shared" si="132"/>
        <v>1</v>
      </c>
      <c r="AU431" s="112" t="s">
        <v>5384</v>
      </c>
      <c r="AV431" s="44" t="s">
        <v>5380</v>
      </c>
      <c r="AW431" t="s">
        <v>5014</v>
      </c>
      <c r="AX431" s="73"/>
      <c r="AY43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1" s="49" t="s">
        <v>4903</v>
      </c>
      <c r="BA431" s="58" t="str">
        <f>Y431&amp;"-"&amp;IF(Z431&lt;10,"0"&amp;Z431,Z431)&amp;"-"&amp;IF(AA431&lt;10,"0"&amp;AA431,AA431)</f>
        <v>1937-08-09</v>
      </c>
      <c r="BB431" s="44" t="str">
        <f>Y431&amp;IF(Z431&lt;&gt;0,"-"&amp;Z431,"")&amp;IF(AA431&lt;&gt;0,"-"&amp;AA431,"")&amp;IF(AB431&lt;&gt;0,"/"&amp;AB431,"")&amp;IF(AC431&lt;&gt;0,"-"&amp;AC431,"")&amp;IF(AD431&lt;&gt;0,"-"&amp;AD431,"")</f>
        <v>1937-8-9</v>
      </c>
      <c r="BC431" s="44"/>
      <c r="BD431" s="44"/>
      <c r="BE431" s="44" t="s">
        <v>4943</v>
      </c>
      <c r="BF431" s="49" t="s">
        <v>4882</v>
      </c>
      <c r="BG431" t="s">
        <v>4893</v>
      </c>
      <c r="BH431" s="40" t="s">
        <v>5050</v>
      </c>
      <c r="BI431" t="s">
        <v>39</v>
      </c>
      <c r="BJ431" t="str">
        <f t="shared" si="151"/>
        <v>Алма-Ата и окрестности</v>
      </c>
      <c r="BK431" t="str">
        <f>T431&amp;" N; "&amp;U431&amp;" E"</f>
        <v>43.289437 N; 76.994338 E</v>
      </c>
      <c r="BL431" t="s">
        <v>765</v>
      </c>
      <c r="BM431" s="85" t="s">
        <v>766</v>
      </c>
      <c r="BN431" t="s">
        <v>4895</v>
      </c>
      <c r="BO431">
        <f t="shared" si="140"/>
        <v>6000</v>
      </c>
      <c r="BP431" t="str">
        <f>IF(V431="original",H431,IF(V431="volunteer",C431,"Nekhaeva A.A."))</f>
        <v>Kim L.V.</v>
      </c>
      <c r="BQ431" t="str">
        <f>IF(V431="original",I431,IF(V431="volunteer",YEAR(A431)&amp;"-"&amp;IF(MONTH(A431)&lt;10,"0"&amp;MONTH(A431),MONTH(A431))&amp;"-"&amp;IF(DAY(A431)&lt;10,"0"&amp;DAY(A431),DAY(A431)),"__2025-05-15"))</f>
        <v>2025-04-28</v>
      </c>
      <c r="BR431"/>
      <c r="BS431"/>
      <c r="BT431" s="49" t="s">
        <v>4766</v>
      </c>
      <c r="BU431" t="s">
        <v>3631</v>
      </c>
      <c r="BV431" t="s">
        <v>3632</v>
      </c>
      <c r="BW431" t="s">
        <v>3633</v>
      </c>
      <c r="BX431" t="s">
        <v>3634</v>
      </c>
      <c r="BY431" s="44" t="s">
        <v>490</v>
      </c>
      <c r="BZ431" t="s">
        <v>1152</v>
      </c>
      <c r="CA431" t="s">
        <v>4046</v>
      </c>
      <c r="CB431" s="44" t="s">
        <v>4046</v>
      </c>
      <c r="CC431" t="s">
        <v>4796</v>
      </c>
      <c r="CD431" t="s">
        <v>4046</v>
      </c>
      <c r="CE431" t="s">
        <v>4047</v>
      </c>
      <c r="CF431" t="s">
        <v>3630</v>
      </c>
      <c r="CG431"/>
      <c r="CH431" t="str">
        <f>H431</f>
        <v>Спасский С.А., Шнитников В.Н.</v>
      </c>
      <c r="CI431">
        <f t="shared" si="130"/>
        <v>1937</v>
      </c>
      <c r="CJ431"/>
    </row>
    <row r="432" spans="1:88" s="6" customFormat="1" x14ac:dyDescent="0.45">
      <c r="A432" s="5">
        <v>45775.644907407397</v>
      </c>
      <c r="B432" s="6">
        <v>412819044</v>
      </c>
      <c r="C432" s="6" t="s">
        <v>4897</v>
      </c>
      <c r="D432" s="6">
        <v>1</v>
      </c>
      <c r="E432" s="4" t="s">
        <v>65</v>
      </c>
      <c r="G432" s="6">
        <v>2590</v>
      </c>
      <c r="H432" s="44" t="s">
        <v>951</v>
      </c>
      <c r="I432" s="6">
        <v>1937</v>
      </c>
      <c r="J432" s="6" t="s">
        <v>952</v>
      </c>
      <c r="K432" s="6" t="s">
        <v>953</v>
      </c>
      <c r="L432" s="6" t="s">
        <v>954</v>
      </c>
      <c r="M432" s="6" t="s">
        <v>267</v>
      </c>
      <c r="P432" s="6" t="s">
        <v>947</v>
      </c>
      <c r="Q432" t="str">
        <f t="shared" si="129"/>
        <v>Алма-Ата и окрестности</v>
      </c>
      <c r="R432" s="84">
        <v>43.289437</v>
      </c>
      <c r="S432" s="84">
        <v>76.994337999999999</v>
      </c>
      <c r="T432" s="6" t="s">
        <v>765</v>
      </c>
      <c r="U432" s="6" t="s">
        <v>766</v>
      </c>
      <c r="V432" s="6" t="s">
        <v>106</v>
      </c>
      <c r="X432" s="6">
        <v>6000</v>
      </c>
      <c r="Y432" s="6">
        <v>1937</v>
      </c>
      <c r="AF432" s="6" t="s">
        <v>948</v>
      </c>
      <c r="AG432" s="67" t="s">
        <v>1157</v>
      </c>
      <c r="AH432" s="6" t="s">
        <v>490</v>
      </c>
      <c r="AI432" s="6" t="s">
        <v>1152</v>
      </c>
      <c r="AJ432" s="6" t="s">
        <v>1156</v>
      </c>
      <c r="AK432" s="6" t="b">
        <v>1</v>
      </c>
      <c r="AL432" s="6" t="b">
        <v>0</v>
      </c>
      <c r="AO432" s="49" t="s">
        <v>4952</v>
      </c>
      <c r="AP432" s="73"/>
      <c r="AQ432" s="49" t="s">
        <v>4951</v>
      </c>
      <c r="AR432" s="76" t="s">
        <v>5011</v>
      </c>
      <c r="AS432" s="73" t="s">
        <v>5012</v>
      </c>
      <c r="AT432" s="73">
        <f t="shared" si="132"/>
        <v>1</v>
      </c>
      <c r="AU432" s="112" t="s">
        <v>5384</v>
      </c>
      <c r="AV432" s="44" t="s">
        <v>5380</v>
      </c>
      <c r="AW432" t="s">
        <v>5014</v>
      </c>
      <c r="AX432" s="73"/>
      <c r="AY43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2" s="49" t="s">
        <v>4903</v>
      </c>
      <c r="BA432" s="44">
        <f>Y432</f>
        <v>1937</v>
      </c>
      <c r="BB432" s="44"/>
      <c r="BC432" s="44"/>
      <c r="BD432" s="44"/>
      <c r="BE432" s="44" t="s">
        <v>4959</v>
      </c>
      <c r="BF432" s="49" t="s">
        <v>4882</v>
      </c>
      <c r="BG432" t="s">
        <v>4893</v>
      </c>
      <c r="BH432" s="40" t="s">
        <v>5050</v>
      </c>
      <c r="BI432" t="s">
        <v>39</v>
      </c>
      <c r="BJ432" t="str">
        <f t="shared" si="151"/>
        <v>Алма-Ата и окрестности</v>
      </c>
      <c r="BK432" t="str">
        <f>T432&amp;" N; "&amp;U432&amp;" E"</f>
        <v>43.289437 N; 76.994338 E</v>
      </c>
      <c r="BL432" t="s">
        <v>765</v>
      </c>
      <c r="BM432" s="85" t="s">
        <v>766</v>
      </c>
      <c r="BN432" t="s">
        <v>4895</v>
      </c>
      <c r="BO432">
        <f t="shared" si="140"/>
        <v>6000</v>
      </c>
      <c r="BP432" t="str">
        <f>IF(V432="original",H432,IF(V432="volunteer",C432,"Nekhaeva A.A."))</f>
        <v>Kim L.V.</v>
      </c>
      <c r="BQ432" t="str">
        <f>IF(V432="original",I432,IF(V432="volunteer",YEAR(A432)&amp;"-"&amp;IF(MONTH(A432)&lt;10,"0"&amp;MONTH(A432),MONTH(A432))&amp;"-"&amp;IF(DAY(A432)&lt;10,"0"&amp;DAY(A432),DAY(A432)),"__2025-05-15"))</f>
        <v>2025-04-28</v>
      </c>
      <c r="BR432"/>
      <c r="BS432"/>
      <c r="BT432" s="49" t="s">
        <v>4766</v>
      </c>
      <c r="BU432" t="s">
        <v>3631</v>
      </c>
      <c r="BV432" t="s">
        <v>3632</v>
      </c>
      <c r="BW432" t="s">
        <v>3633</v>
      </c>
      <c r="BX432" t="s">
        <v>3634</v>
      </c>
      <c r="BY432" s="44" t="s">
        <v>490</v>
      </c>
      <c r="BZ432" t="s">
        <v>1152</v>
      </c>
      <c r="CA432" t="s">
        <v>4046</v>
      </c>
      <c r="CB432" s="44" t="s">
        <v>4046</v>
      </c>
      <c r="CC432" t="s">
        <v>4796</v>
      </c>
      <c r="CD432" t="s">
        <v>4046</v>
      </c>
      <c r="CE432" t="s">
        <v>4047</v>
      </c>
      <c r="CF432" t="s">
        <v>3630</v>
      </c>
      <c r="CG432"/>
      <c r="CH432" t="str">
        <f>H432</f>
        <v>Спасский С.А., Шнитников В.Н.</v>
      </c>
      <c r="CI432">
        <f t="shared" si="130"/>
        <v>1937</v>
      </c>
      <c r="CJ432"/>
    </row>
    <row r="433" spans="1:88" s="6" customFormat="1" x14ac:dyDescent="0.45">
      <c r="A433" s="5">
        <v>45775.644236111111</v>
      </c>
      <c r="B433" s="6">
        <v>412819044</v>
      </c>
      <c r="C433" s="6" t="s">
        <v>4897</v>
      </c>
      <c r="D433" s="6">
        <v>1</v>
      </c>
      <c r="E433" s="4" t="s">
        <v>65</v>
      </c>
      <c r="G433" s="6">
        <v>2590</v>
      </c>
      <c r="H433" s="44" t="s">
        <v>951</v>
      </c>
      <c r="I433" s="6">
        <v>1937</v>
      </c>
      <c r="J433" s="6" t="s">
        <v>952</v>
      </c>
      <c r="K433" s="6" t="s">
        <v>953</v>
      </c>
      <c r="L433" s="6" t="s">
        <v>954</v>
      </c>
      <c r="M433" s="6" t="s">
        <v>267</v>
      </c>
      <c r="P433" s="6" t="s">
        <v>947</v>
      </c>
      <c r="Q433" t="str">
        <f t="shared" si="129"/>
        <v>Алма-Ата и окрестности</v>
      </c>
      <c r="R433" s="84">
        <v>43.289437</v>
      </c>
      <c r="S433" s="84">
        <v>76.994337999999999</v>
      </c>
      <c r="T433" s="6" t="s">
        <v>765</v>
      </c>
      <c r="U433" s="6" t="s">
        <v>766</v>
      </c>
      <c r="V433" s="6" t="s">
        <v>106</v>
      </c>
      <c r="X433" s="6">
        <v>6000</v>
      </c>
      <c r="Y433" s="6">
        <v>1920</v>
      </c>
      <c r="Z433" s="6">
        <v>6</v>
      </c>
      <c r="AF433" s="6" t="s">
        <v>948</v>
      </c>
      <c r="AH433" s="6" t="s">
        <v>490</v>
      </c>
      <c r="AI433" s="6" t="s">
        <v>1152</v>
      </c>
      <c r="AJ433" s="6" t="s">
        <v>1156</v>
      </c>
      <c r="AK433" s="6" t="b">
        <v>1</v>
      </c>
      <c r="AL433" s="6" t="b">
        <v>0</v>
      </c>
      <c r="AO433" s="49" t="s">
        <v>4952</v>
      </c>
      <c r="AP433" s="73"/>
      <c r="AQ433" s="49" t="s">
        <v>4951</v>
      </c>
      <c r="AR433" s="76" t="s">
        <v>5011</v>
      </c>
      <c r="AS433" s="73" t="s">
        <v>5012</v>
      </c>
      <c r="AT433" s="73">
        <f t="shared" si="132"/>
        <v>1</v>
      </c>
      <c r="AU433" s="112" t="s">
        <v>5384</v>
      </c>
      <c r="AV433" s="44" t="s">
        <v>5380</v>
      </c>
      <c r="AW433" t="s">
        <v>5014</v>
      </c>
      <c r="AX433" s="73"/>
      <c r="AY43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3" s="49" t="s">
        <v>4903</v>
      </c>
      <c r="BA433" s="44" t="str">
        <f>Y433&amp;"-"&amp;IF(Z433&lt;10,"0"&amp;Z433,Z433)</f>
        <v>1920-06</v>
      </c>
      <c r="BB433" s="44" t="str">
        <f>Y433&amp;IF(Z433&lt;&gt;0,"-"&amp;Z433,"")&amp;IF(AA433&lt;&gt;0,"-"&amp;AA433,"")&amp;IF(AB433&lt;&gt;0,"/"&amp;AB433,"")&amp;IF(AC433&lt;&gt;0,"-"&amp;AC433,"")&amp;IF(AD433&lt;&gt;0,"-"&amp;AD433,"")</f>
        <v>1920-6</v>
      </c>
      <c r="BC433" s="44"/>
      <c r="BD433" s="44"/>
      <c r="BE433" s="44"/>
      <c r="BF433" s="49" t="s">
        <v>4882</v>
      </c>
      <c r="BG433" t="s">
        <v>4893</v>
      </c>
      <c r="BH433" s="40" t="s">
        <v>5050</v>
      </c>
      <c r="BI433" t="s">
        <v>39</v>
      </c>
      <c r="BJ433" t="str">
        <f t="shared" si="151"/>
        <v>Алма-Ата и окрестности</v>
      </c>
      <c r="BK433" t="str">
        <f>T433&amp;" N; "&amp;U433&amp;" E"</f>
        <v>43.289437 N; 76.994338 E</v>
      </c>
      <c r="BL433" t="s">
        <v>765</v>
      </c>
      <c r="BM433" s="85" t="s">
        <v>766</v>
      </c>
      <c r="BN433" t="s">
        <v>4895</v>
      </c>
      <c r="BO433">
        <f t="shared" ref="BO433:BO463" si="152">X433</f>
        <v>6000</v>
      </c>
      <c r="BP433" t="str">
        <f>IF(V433="original",H433,IF(V433="volunteer",C433,"Nekhaeva A.A."))</f>
        <v>Kim L.V.</v>
      </c>
      <c r="BQ433" t="str">
        <f>IF(V433="original",I433,IF(V433="volunteer",YEAR(A433)&amp;"-"&amp;IF(MONTH(A433)&lt;10,"0"&amp;MONTH(A433),MONTH(A433))&amp;"-"&amp;IF(DAY(A433)&lt;10,"0"&amp;DAY(A433),DAY(A433)),"__2025-05-15"))</f>
        <v>2025-04-28</v>
      </c>
      <c r="BR433"/>
      <c r="BS433"/>
      <c r="BT433" s="49" t="s">
        <v>4766</v>
      </c>
      <c r="BU433" t="s">
        <v>3631</v>
      </c>
      <c r="BV433" t="s">
        <v>3632</v>
      </c>
      <c r="BW433" t="s">
        <v>3633</v>
      </c>
      <c r="BX433" t="s">
        <v>3634</v>
      </c>
      <c r="BY433" s="44" t="s">
        <v>490</v>
      </c>
      <c r="BZ433" t="s">
        <v>1152</v>
      </c>
      <c r="CA433" t="s">
        <v>4046</v>
      </c>
      <c r="CB433" s="44" t="s">
        <v>4046</v>
      </c>
      <c r="CC433" t="s">
        <v>4796</v>
      </c>
      <c r="CD433" t="s">
        <v>4046</v>
      </c>
      <c r="CE433" t="s">
        <v>4047</v>
      </c>
      <c r="CF433" t="s">
        <v>3630</v>
      </c>
      <c r="CG433"/>
      <c r="CH433" t="str">
        <f>H433</f>
        <v>Спасский С.А., Шнитников В.Н.</v>
      </c>
      <c r="CI433">
        <f t="shared" si="130"/>
        <v>1937</v>
      </c>
      <c r="CJ433"/>
    </row>
    <row r="434" spans="1:88" s="6" customFormat="1" x14ac:dyDescent="0.45">
      <c r="A434" s="5">
        <v>45775.643738425933</v>
      </c>
      <c r="B434" s="6">
        <v>412819044</v>
      </c>
      <c r="C434" s="6" t="s">
        <v>4897</v>
      </c>
      <c r="D434" s="6">
        <v>1</v>
      </c>
      <c r="E434" s="4" t="s">
        <v>65</v>
      </c>
      <c r="G434" s="6">
        <v>2590</v>
      </c>
      <c r="H434" s="44" t="s">
        <v>951</v>
      </c>
      <c r="I434" s="6">
        <v>1937</v>
      </c>
      <c r="J434" s="6" t="s">
        <v>952</v>
      </c>
      <c r="K434" s="6" t="s">
        <v>953</v>
      </c>
      <c r="L434" s="6" t="s">
        <v>954</v>
      </c>
      <c r="M434" s="6" t="s">
        <v>267</v>
      </c>
      <c r="P434" s="6" t="s">
        <v>947</v>
      </c>
      <c r="Q434" t="str">
        <f t="shared" si="129"/>
        <v>Алма-Ата и окрестности</v>
      </c>
      <c r="R434" s="84">
        <v>43.289437</v>
      </c>
      <c r="S434" s="84">
        <v>76.994337999999999</v>
      </c>
      <c r="T434" s="6" t="s">
        <v>765</v>
      </c>
      <c r="U434" s="6" t="s">
        <v>766</v>
      </c>
      <c r="V434" s="6" t="s">
        <v>106</v>
      </c>
      <c r="X434" s="6">
        <v>6000</v>
      </c>
      <c r="Y434" s="6">
        <v>1919</v>
      </c>
      <c r="Z434" s="6">
        <v>6</v>
      </c>
      <c r="AA434" s="6">
        <v>25</v>
      </c>
      <c r="AB434" s="6">
        <v>1919</v>
      </c>
      <c r="AC434" s="6">
        <v>6</v>
      </c>
      <c r="AD434" s="6">
        <v>30</v>
      </c>
      <c r="AF434" s="6" t="s">
        <v>948</v>
      </c>
      <c r="AH434" s="6" t="s">
        <v>490</v>
      </c>
      <c r="AI434" s="6" t="s">
        <v>1152</v>
      </c>
      <c r="AJ434" s="6" t="s">
        <v>1156</v>
      </c>
      <c r="AK434" s="6" t="b">
        <v>1</v>
      </c>
      <c r="AL434" s="6" t="b">
        <v>0</v>
      </c>
      <c r="AO434" s="49" t="s">
        <v>4952</v>
      </c>
      <c r="AP434" s="73"/>
      <c r="AQ434" s="49" t="s">
        <v>4951</v>
      </c>
      <c r="AR434" s="76" t="s">
        <v>5011</v>
      </c>
      <c r="AS434" s="73" t="s">
        <v>5012</v>
      </c>
      <c r="AT434" s="73">
        <f t="shared" si="132"/>
        <v>1</v>
      </c>
      <c r="AU434" s="112" t="s">
        <v>5384</v>
      </c>
      <c r="AV434" s="44" t="s">
        <v>5380</v>
      </c>
      <c r="AW434" t="s">
        <v>5014</v>
      </c>
      <c r="AX434" s="73"/>
      <c r="AY43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4" s="49" t="s">
        <v>4903</v>
      </c>
      <c r="BA434" s="58" t="str">
        <f>Y434&amp;"-"&amp;IF(Z434&lt;10,"0"&amp;Z434,Z434)&amp;"-"&amp;IF(AA434&lt;10,"0"&amp;AA434,AA434)&amp;"/"&amp;IF(AD434&lt;10,"0"&amp;AD434,AD434)</f>
        <v>1919-06-25/30</v>
      </c>
      <c r="BB434" s="44" t="str">
        <f>Y434&amp;IF(Z434&lt;&gt;0,"-"&amp;Z434,"")&amp;IF(AA434&lt;&gt;0,"-"&amp;AA434,"")&amp;IF(AB434&lt;&gt;0,"/"&amp;AB434,"")&amp;IF(AC434&lt;&gt;0,"-"&amp;AC434,"")&amp;IF(AD434&lt;&gt;0,"-"&amp;AD434,"")</f>
        <v>1919-6-25/1919-6-30</v>
      </c>
      <c r="BC434" s="44"/>
      <c r="BD434" s="44"/>
      <c r="BE434" s="44"/>
      <c r="BF434" s="49" t="s">
        <v>4882</v>
      </c>
      <c r="BG434" t="s">
        <v>4893</v>
      </c>
      <c r="BH434" s="40" t="s">
        <v>5050</v>
      </c>
      <c r="BI434" t="s">
        <v>39</v>
      </c>
      <c r="BJ434" t="str">
        <f t="shared" si="151"/>
        <v>Алма-Ата и окрестности</v>
      </c>
      <c r="BK434" t="str">
        <f>T434&amp;" N; "&amp;U434&amp;" E"</f>
        <v>43.289437 N; 76.994338 E</v>
      </c>
      <c r="BL434" t="s">
        <v>765</v>
      </c>
      <c r="BM434" s="85" t="s">
        <v>766</v>
      </c>
      <c r="BN434" t="s">
        <v>4895</v>
      </c>
      <c r="BO434">
        <f t="shared" si="152"/>
        <v>6000</v>
      </c>
      <c r="BP434" t="str">
        <f>IF(V434="original",H434,IF(V434="volunteer",C434,"Nekhaeva A.A."))</f>
        <v>Kim L.V.</v>
      </c>
      <c r="BQ434" t="str">
        <f>IF(V434="original",I434,IF(V434="volunteer",YEAR(A434)&amp;"-"&amp;IF(MONTH(A434)&lt;10,"0"&amp;MONTH(A434),MONTH(A434))&amp;"-"&amp;IF(DAY(A434)&lt;10,"0"&amp;DAY(A434),DAY(A434)),"__2025-05-15"))</f>
        <v>2025-04-28</v>
      </c>
      <c r="BR434"/>
      <c r="BS434"/>
      <c r="BT434" s="49" t="s">
        <v>4766</v>
      </c>
      <c r="BU434" t="s">
        <v>3631</v>
      </c>
      <c r="BV434" t="s">
        <v>3632</v>
      </c>
      <c r="BW434" t="s">
        <v>3633</v>
      </c>
      <c r="BX434" t="s">
        <v>3634</v>
      </c>
      <c r="BY434" s="44" t="s">
        <v>490</v>
      </c>
      <c r="BZ434" t="s">
        <v>1152</v>
      </c>
      <c r="CA434" t="s">
        <v>4046</v>
      </c>
      <c r="CB434" s="44" t="s">
        <v>4046</v>
      </c>
      <c r="CC434" t="s">
        <v>4796</v>
      </c>
      <c r="CD434" t="s">
        <v>4046</v>
      </c>
      <c r="CE434" t="s">
        <v>4047</v>
      </c>
      <c r="CF434" t="s">
        <v>3630</v>
      </c>
      <c r="CG434"/>
      <c r="CH434" t="str">
        <f>H434</f>
        <v>Спасский С.А., Шнитников В.Н.</v>
      </c>
      <c r="CI434">
        <f t="shared" si="130"/>
        <v>1937</v>
      </c>
      <c r="CJ434"/>
    </row>
    <row r="435" spans="1:88" s="6" customFormat="1" x14ac:dyDescent="0.45">
      <c r="A435" s="5">
        <v>45775.639236111107</v>
      </c>
      <c r="B435" s="6">
        <v>412819044</v>
      </c>
      <c r="C435" s="6" t="s">
        <v>4897</v>
      </c>
      <c r="D435" s="6">
        <v>1</v>
      </c>
      <c r="E435" s="4" t="s">
        <v>65</v>
      </c>
      <c r="F435" s="6" t="s">
        <v>989</v>
      </c>
      <c r="G435" s="6">
        <v>2590</v>
      </c>
      <c r="H435" s="44" t="s">
        <v>951</v>
      </c>
      <c r="I435" s="6">
        <v>1937</v>
      </c>
      <c r="J435" s="6" t="s">
        <v>952</v>
      </c>
      <c r="K435" s="6" t="s">
        <v>953</v>
      </c>
      <c r="L435" s="6" t="s">
        <v>954</v>
      </c>
      <c r="M435" s="6" t="s">
        <v>267</v>
      </c>
      <c r="P435" s="6" t="s">
        <v>947</v>
      </c>
      <c r="Q435" t="str">
        <f t="shared" si="129"/>
        <v>Алма-Ата и окрестности</v>
      </c>
      <c r="R435" s="84">
        <v>43.289437</v>
      </c>
      <c r="S435" s="84">
        <v>76.994337999999999</v>
      </c>
      <c r="T435" s="6" t="s">
        <v>765</v>
      </c>
      <c r="U435" s="6" t="s">
        <v>766</v>
      </c>
      <c r="V435" s="6" t="s">
        <v>106</v>
      </c>
      <c r="X435" s="6">
        <v>6000</v>
      </c>
      <c r="Y435" s="6">
        <v>1937</v>
      </c>
      <c r="Z435" s="6">
        <v>6</v>
      </c>
      <c r="AA435" s="6">
        <v>14</v>
      </c>
      <c r="AF435" s="6" t="s">
        <v>948</v>
      </c>
      <c r="AG435" s="67" t="s">
        <v>949</v>
      </c>
      <c r="AH435" s="6" t="s">
        <v>490</v>
      </c>
      <c r="AI435" s="6" t="s">
        <v>1152</v>
      </c>
      <c r="AJ435" s="6" t="s">
        <v>1156</v>
      </c>
      <c r="AK435" s="6" t="b">
        <v>1</v>
      </c>
      <c r="AL435" s="6" t="b">
        <v>0</v>
      </c>
      <c r="AO435" s="49" t="s">
        <v>4952</v>
      </c>
      <c r="AP435" s="73"/>
      <c r="AQ435" s="49" t="s">
        <v>4951</v>
      </c>
      <c r="AR435" s="76" t="s">
        <v>5011</v>
      </c>
      <c r="AS435" s="73" t="s">
        <v>5012</v>
      </c>
      <c r="AT435" s="73">
        <f t="shared" si="132"/>
        <v>1</v>
      </c>
      <c r="AU435" s="112" t="s">
        <v>5384</v>
      </c>
      <c r="AV435" s="44" t="s">
        <v>5380</v>
      </c>
      <c r="AW435" t="s">
        <v>5014</v>
      </c>
      <c r="AX435" s="112" t="s">
        <v>5351</v>
      </c>
      <c r="AY43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5" s="49" t="s">
        <v>4903</v>
      </c>
      <c r="BA435" s="58" t="str">
        <f>Y435&amp;"-"&amp;IF(Z435&lt;10,"0"&amp;Z435,Z435)&amp;"-"&amp;IF(AA435&lt;10,"0"&amp;AA435,AA435)</f>
        <v>1937-06-14</v>
      </c>
      <c r="BB435" s="44" t="str">
        <f>Y435&amp;IF(Z435&lt;&gt;0,"-"&amp;Z435,"")&amp;IF(AA435&lt;&gt;0,"-"&amp;AA435,"")&amp;IF(AB435&lt;&gt;0,"/"&amp;AB435,"")&amp;IF(AC435&lt;&gt;0,"-"&amp;AC435,"")&amp;IF(AD435&lt;&gt;0,"-"&amp;AD435,"")</f>
        <v>1937-6-14</v>
      </c>
      <c r="BC435" s="44"/>
      <c r="BD435" s="44"/>
      <c r="BE435" s="44" t="s">
        <v>4943</v>
      </c>
      <c r="BF435" s="49" t="s">
        <v>4882</v>
      </c>
      <c r="BG435" t="s">
        <v>4893</v>
      </c>
      <c r="BH435" s="40" t="s">
        <v>5050</v>
      </c>
      <c r="BI435" t="s">
        <v>39</v>
      </c>
      <c r="BJ435" t="str">
        <f t="shared" si="151"/>
        <v>Алма-Ата и окрестности</v>
      </c>
      <c r="BK435" t="str">
        <f>T435&amp;" N; "&amp;U435&amp;" E"</f>
        <v>43.289437 N; 76.994338 E</v>
      </c>
      <c r="BL435" t="s">
        <v>765</v>
      </c>
      <c r="BM435" s="85" t="s">
        <v>766</v>
      </c>
      <c r="BN435" t="s">
        <v>4895</v>
      </c>
      <c r="BO435">
        <f t="shared" si="152"/>
        <v>6000</v>
      </c>
      <c r="BP435" t="str">
        <f>IF(V435="original",H435,IF(V435="volunteer",C435,"Nekhaeva A.A."))</f>
        <v>Kim L.V.</v>
      </c>
      <c r="BQ435" t="str">
        <f>IF(V435="original",I435,IF(V435="volunteer",YEAR(A435)&amp;"-"&amp;IF(MONTH(A435)&lt;10,"0"&amp;MONTH(A435),MONTH(A435))&amp;"-"&amp;IF(DAY(A435)&lt;10,"0"&amp;DAY(A435),DAY(A435)),"__2025-05-15"))</f>
        <v>2025-04-28</v>
      </c>
      <c r="BR435"/>
      <c r="BS435"/>
      <c r="BT435" s="49" t="s">
        <v>4766</v>
      </c>
      <c r="BU435" t="s">
        <v>3631</v>
      </c>
      <c r="BV435" t="s">
        <v>3632</v>
      </c>
      <c r="BW435" t="s">
        <v>3633</v>
      </c>
      <c r="BX435" t="s">
        <v>3634</v>
      </c>
      <c r="BY435" s="44" t="s">
        <v>490</v>
      </c>
      <c r="BZ435" t="s">
        <v>1152</v>
      </c>
      <c r="CA435" t="s">
        <v>4046</v>
      </c>
      <c r="CB435" s="44" t="s">
        <v>4046</v>
      </c>
      <c r="CC435" t="s">
        <v>4796</v>
      </c>
      <c r="CD435" t="s">
        <v>4046</v>
      </c>
      <c r="CE435" t="s">
        <v>4047</v>
      </c>
      <c r="CF435" t="s">
        <v>3630</v>
      </c>
      <c r="CG435"/>
      <c r="CH435" t="str">
        <f>H435</f>
        <v>Спасский С.А., Шнитников В.Н.</v>
      </c>
      <c r="CI435">
        <f t="shared" si="130"/>
        <v>1937</v>
      </c>
      <c r="CJ435"/>
    </row>
    <row r="436" spans="1:88" s="6" customFormat="1" x14ac:dyDescent="0.45">
      <c r="A436" s="5">
        <v>45775.630856481483</v>
      </c>
      <c r="B436" s="6">
        <v>412819044</v>
      </c>
      <c r="C436" s="6" t="s">
        <v>4897</v>
      </c>
      <c r="D436" s="6">
        <v>2</v>
      </c>
      <c r="E436" s="4" t="s">
        <v>247</v>
      </c>
      <c r="G436" s="6">
        <v>2590</v>
      </c>
      <c r="H436" s="44" t="s">
        <v>951</v>
      </c>
      <c r="I436" s="6">
        <v>1937</v>
      </c>
      <c r="J436" s="6" t="s">
        <v>952</v>
      </c>
      <c r="K436" s="6" t="s">
        <v>953</v>
      </c>
      <c r="L436" s="6" t="s">
        <v>954</v>
      </c>
      <c r="M436" s="6" t="s">
        <v>267</v>
      </c>
      <c r="P436" s="6" t="s">
        <v>947</v>
      </c>
      <c r="Q436" t="str">
        <f t="shared" si="129"/>
        <v>Алма-Ата и окрестности</v>
      </c>
      <c r="R436" s="84">
        <v>43.289437</v>
      </c>
      <c r="S436" s="84">
        <v>76.994337999999999</v>
      </c>
      <c r="T436" s="6" t="s">
        <v>765</v>
      </c>
      <c r="U436" s="6" t="s">
        <v>766</v>
      </c>
      <c r="V436" s="6" t="s">
        <v>106</v>
      </c>
      <c r="X436" s="6">
        <v>6000</v>
      </c>
      <c r="Y436" s="6">
        <v>1921</v>
      </c>
      <c r="Z436" s="6">
        <v>6</v>
      </c>
      <c r="AA436" s="6">
        <v>10</v>
      </c>
      <c r="AB436" s="6">
        <v>1921</v>
      </c>
      <c r="AC436" s="6">
        <v>6</v>
      </c>
      <c r="AD436" s="6">
        <v>12</v>
      </c>
      <c r="AF436" s="6" t="s">
        <v>948</v>
      </c>
      <c r="AH436" s="6" t="s">
        <v>490</v>
      </c>
      <c r="AI436" s="6" t="s">
        <v>1152</v>
      </c>
      <c r="AJ436" s="6" t="s">
        <v>1156</v>
      </c>
      <c r="AK436" s="6" t="b">
        <v>1</v>
      </c>
      <c r="AL436" s="6" t="b">
        <v>0</v>
      </c>
      <c r="AO436" s="49" t="s">
        <v>4952</v>
      </c>
      <c r="AP436" s="73"/>
      <c r="AQ436" s="49" t="s">
        <v>4951</v>
      </c>
      <c r="AR436" s="76" t="s">
        <v>5011</v>
      </c>
      <c r="AS436" s="73" t="s">
        <v>5012</v>
      </c>
      <c r="AT436" s="73">
        <f t="shared" si="132"/>
        <v>2</v>
      </c>
      <c r="AU436" s="112" t="s">
        <v>5384</v>
      </c>
      <c r="AV436" s="44" t="s">
        <v>5380</v>
      </c>
      <c r="AW436" t="s">
        <v>5014</v>
      </c>
      <c r="AX436" s="73"/>
      <c r="AY43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6" s="49" t="s">
        <v>4903</v>
      </c>
      <c r="BA436" s="58" t="str">
        <f>Y436&amp;"-"&amp;IF(Z436&lt;10,"0"&amp;Z436,Z436)&amp;"-"&amp;IF(AA436&lt;10,"0"&amp;AA436,AA436)&amp;"/"&amp;IF(AD436&lt;10,"0"&amp;AD436,AD436)</f>
        <v>1921-06-10/12</v>
      </c>
      <c r="BB436" s="44" t="str">
        <f>Y436&amp;IF(Z436&lt;&gt;0,"-"&amp;Z436,"")&amp;IF(AA436&lt;&gt;0,"-"&amp;AA436,"")&amp;IF(AB436&lt;&gt;0,"/"&amp;AB436,"")&amp;IF(AC436&lt;&gt;0,"-"&amp;AC436,"")&amp;IF(AD436&lt;&gt;0,"-"&amp;AD436,"")</f>
        <v>1921-6-10/1921-6-12</v>
      </c>
      <c r="BC436" s="44"/>
      <c r="BD436" s="44"/>
      <c r="BE436" s="44"/>
      <c r="BF436" s="49" t="s">
        <v>4882</v>
      </c>
      <c r="BG436" t="s">
        <v>4893</v>
      </c>
      <c r="BH436" s="40" t="s">
        <v>5050</v>
      </c>
      <c r="BI436" t="s">
        <v>39</v>
      </c>
      <c r="BJ436" t="str">
        <f t="shared" si="151"/>
        <v>Алма-Ата и окрестности</v>
      </c>
      <c r="BK436" t="str">
        <f>T436&amp;" N; "&amp;U436&amp;" E"</f>
        <v>43.289437 N; 76.994338 E</v>
      </c>
      <c r="BL436" t="s">
        <v>765</v>
      </c>
      <c r="BM436" s="85" t="s">
        <v>766</v>
      </c>
      <c r="BN436" t="s">
        <v>4895</v>
      </c>
      <c r="BO436">
        <f t="shared" si="152"/>
        <v>6000</v>
      </c>
      <c r="BP436" t="str">
        <f>IF(V436="original",H436,IF(V436="volunteer",C436,"Nekhaeva A.A."))</f>
        <v>Kim L.V.</v>
      </c>
      <c r="BQ436" t="str">
        <f>IF(V436="original",I436,IF(V436="volunteer",YEAR(A436)&amp;"-"&amp;IF(MONTH(A436)&lt;10,"0"&amp;MONTH(A436),MONTH(A436))&amp;"-"&amp;IF(DAY(A436)&lt;10,"0"&amp;DAY(A436),DAY(A436)),"__2025-05-15"))</f>
        <v>2025-04-28</v>
      </c>
      <c r="BR436"/>
      <c r="BS436"/>
      <c r="BT436" s="49" t="s">
        <v>4766</v>
      </c>
      <c r="BU436" t="s">
        <v>3631</v>
      </c>
      <c r="BV436" t="s">
        <v>3632</v>
      </c>
      <c r="BW436" t="s">
        <v>3633</v>
      </c>
      <c r="BX436" t="s">
        <v>3634</v>
      </c>
      <c r="BY436" s="44" t="s">
        <v>490</v>
      </c>
      <c r="BZ436" t="s">
        <v>1152</v>
      </c>
      <c r="CA436" t="s">
        <v>4046</v>
      </c>
      <c r="CB436" s="44" t="s">
        <v>4046</v>
      </c>
      <c r="CC436" t="s">
        <v>4796</v>
      </c>
      <c r="CD436" t="s">
        <v>4046</v>
      </c>
      <c r="CE436" t="s">
        <v>4047</v>
      </c>
      <c r="CF436" t="s">
        <v>3630</v>
      </c>
      <c r="CG436"/>
      <c r="CH436" t="str">
        <f>H436</f>
        <v>Спасский С.А., Шнитников В.Н.</v>
      </c>
      <c r="CI436">
        <f t="shared" si="130"/>
        <v>1937</v>
      </c>
      <c r="CJ436"/>
    </row>
    <row r="437" spans="1:88" s="6" customFormat="1" x14ac:dyDescent="0.45">
      <c r="A437" s="5">
        <v>45775.629965277782</v>
      </c>
      <c r="B437" s="6">
        <v>412819044</v>
      </c>
      <c r="C437" s="6" t="s">
        <v>4897</v>
      </c>
      <c r="D437" s="6">
        <v>1</v>
      </c>
      <c r="E437" s="4" t="s">
        <v>65</v>
      </c>
      <c r="G437" s="6">
        <v>2590</v>
      </c>
      <c r="H437" s="44" t="s">
        <v>951</v>
      </c>
      <c r="I437" s="6">
        <v>1937</v>
      </c>
      <c r="J437" s="6" t="s">
        <v>952</v>
      </c>
      <c r="K437" s="6" t="s">
        <v>953</v>
      </c>
      <c r="L437" s="6" t="s">
        <v>954</v>
      </c>
      <c r="M437" s="6" t="s">
        <v>267</v>
      </c>
      <c r="P437" s="6" t="s">
        <v>947</v>
      </c>
      <c r="Q437" t="str">
        <f t="shared" si="129"/>
        <v>Алма-Ата и окрестности</v>
      </c>
      <c r="R437" s="84">
        <v>43.289437</v>
      </c>
      <c r="S437" s="84">
        <v>76.994337999999999</v>
      </c>
      <c r="T437" s="6" t="s">
        <v>765</v>
      </c>
      <c r="U437" s="6" t="s">
        <v>766</v>
      </c>
      <c r="V437" s="6" t="s">
        <v>106</v>
      </c>
      <c r="X437" s="6">
        <v>6000</v>
      </c>
      <c r="Y437" s="6">
        <v>1937</v>
      </c>
      <c r="Z437" s="6">
        <v>6</v>
      </c>
      <c r="AA437" s="6">
        <v>8</v>
      </c>
      <c r="AF437" s="6" t="s">
        <v>948</v>
      </c>
      <c r="AG437" s="67" t="s">
        <v>949</v>
      </c>
      <c r="AH437" s="6" t="s">
        <v>490</v>
      </c>
      <c r="AI437" s="6" t="s">
        <v>1152</v>
      </c>
      <c r="AJ437" s="6" t="s">
        <v>1156</v>
      </c>
      <c r="AK437" s="6" t="b">
        <v>1</v>
      </c>
      <c r="AL437" s="6" t="b">
        <v>0</v>
      </c>
      <c r="AO437" s="49" t="s">
        <v>4952</v>
      </c>
      <c r="AP437" s="73"/>
      <c r="AQ437" s="49" t="s">
        <v>4951</v>
      </c>
      <c r="AR437" s="76" t="s">
        <v>5011</v>
      </c>
      <c r="AS437" s="73" t="s">
        <v>5012</v>
      </c>
      <c r="AT437" s="73">
        <f t="shared" si="132"/>
        <v>1</v>
      </c>
      <c r="AU437" s="112" t="s">
        <v>5384</v>
      </c>
      <c r="AV437" s="44" t="s">
        <v>5380</v>
      </c>
      <c r="AW437" t="s">
        <v>5014</v>
      </c>
      <c r="AX437" s="73"/>
      <c r="AY43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7" s="49" t="s">
        <v>4903</v>
      </c>
      <c r="BA437" s="58" t="str">
        <f>Y437&amp;"-"&amp;IF(Z437&lt;10,"0"&amp;Z437,Z437)&amp;"-"&amp;IF(AA437&lt;10,"0"&amp;AA437,AA437)</f>
        <v>1937-06-08</v>
      </c>
      <c r="BB437" s="44" t="str">
        <f>Y437&amp;IF(Z437&lt;&gt;0,"-"&amp;Z437,"")&amp;IF(AA437&lt;&gt;0,"-"&amp;AA437,"")&amp;IF(AB437&lt;&gt;0,"/"&amp;AB437,"")&amp;IF(AC437&lt;&gt;0,"-"&amp;AC437,"")&amp;IF(AD437&lt;&gt;0,"-"&amp;AD437,"")</f>
        <v>1937-6-8</v>
      </c>
      <c r="BC437" s="44"/>
      <c r="BD437" s="44"/>
      <c r="BE437" s="44" t="s">
        <v>4943</v>
      </c>
      <c r="BF437" s="49" t="s">
        <v>4882</v>
      </c>
      <c r="BG437" t="s">
        <v>4893</v>
      </c>
      <c r="BH437" s="40" t="s">
        <v>5050</v>
      </c>
      <c r="BI437" t="s">
        <v>39</v>
      </c>
      <c r="BJ437" t="str">
        <f t="shared" si="151"/>
        <v>Алма-Ата и окрестности</v>
      </c>
      <c r="BK437" t="str">
        <f>T437&amp;" N; "&amp;U437&amp;" E"</f>
        <v>43.289437 N; 76.994338 E</v>
      </c>
      <c r="BL437" t="s">
        <v>765</v>
      </c>
      <c r="BM437" s="85" t="s">
        <v>766</v>
      </c>
      <c r="BN437" t="s">
        <v>4895</v>
      </c>
      <c r="BO437">
        <f t="shared" si="152"/>
        <v>6000</v>
      </c>
      <c r="BP437" t="str">
        <f>IF(V437="original",H437,IF(V437="volunteer",C437,"Nekhaeva A.A."))</f>
        <v>Kim L.V.</v>
      </c>
      <c r="BQ437" t="str">
        <f>IF(V437="original",I437,IF(V437="volunteer",YEAR(A437)&amp;"-"&amp;IF(MONTH(A437)&lt;10,"0"&amp;MONTH(A437),MONTH(A437))&amp;"-"&amp;IF(DAY(A437)&lt;10,"0"&amp;DAY(A437),DAY(A437)),"__2025-05-15"))</f>
        <v>2025-04-28</v>
      </c>
      <c r="BR437"/>
      <c r="BS437"/>
      <c r="BT437" s="49" t="s">
        <v>4766</v>
      </c>
      <c r="BU437" t="s">
        <v>3631</v>
      </c>
      <c r="BV437" t="s">
        <v>3632</v>
      </c>
      <c r="BW437" t="s">
        <v>3633</v>
      </c>
      <c r="BX437" t="s">
        <v>3634</v>
      </c>
      <c r="BY437" s="44" t="s">
        <v>490</v>
      </c>
      <c r="BZ437" t="s">
        <v>1152</v>
      </c>
      <c r="CA437" t="s">
        <v>4046</v>
      </c>
      <c r="CB437" s="44" t="s">
        <v>4046</v>
      </c>
      <c r="CC437" t="s">
        <v>4796</v>
      </c>
      <c r="CD437" t="s">
        <v>4046</v>
      </c>
      <c r="CE437" t="s">
        <v>4047</v>
      </c>
      <c r="CF437" t="s">
        <v>3630</v>
      </c>
      <c r="CG437"/>
      <c r="CH437" t="str">
        <f>H437</f>
        <v>Спасский С.А., Шнитников В.Н.</v>
      </c>
      <c r="CI437">
        <f t="shared" si="130"/>
        <v>1937</v>
      </c>
      <c r="CJ437"/>
    </row>
    <row r="438" spans="1:88" s="6" customFormat="1" x14ac:dyDescent="0.45">
      <c r="A438" s="5">
        <v>45775.629490740743</v>
      </c>
      <c r="B438" s="6">
        <v>412819044</v>
      </c>
      <c r="C438" s="6" t="s">
        <v>4897</v>
      </c>
      <c r="D438" s="6">
        <v>1</v>
      </c>
      <c r="E438" s="4" t="s">
        <v>51</v>
      </c>
      <c r="G438" s="6">
        <v>2590</v>
      </c>
      <c r="H438" s="44" t="s">
        <v>951</v>
      </c>
      <c r="I438" s="6">
        <v>1937</v>
      </c>
      <c r="J438" s="6" t="s">
        <v>952</v>
      </c>
      <c r="K438" s="6" t="s">
        <v>953</v>
      </c>
      <c r="L438" s="6" t="s">
        <v>954</v>
      </c>
      <c r="M438" s="6" t="s">
        <v>267</v>
      </c>
      <c r="P438" s="6" t="s">
        <v>947</v>
      </c>
      <c r="Q438" t="str">
        <f t="shared" si="129"/>
        <v>Алма-Ата и окрестности</v>
      </c>
      <c r="R438" s="84">
        <v>43.289437</v>
      </c>
      <c r="S438" s="84">
        <v>76.994337999999999</v>
      </c>
      <c r="T438" s="6" t="s">
        <v>765</v>
      </c>
      <c r="U438" s="6" t="s">
        <v>766</v>
      </c>
      <c r="V438" s="6" t="s">
        <v>106</v>
      </c>
      <c r="X438" s="6">
        <v>6000</v>
      </c>
      <c r="Y438" s="6">
        <v>1921</v>
      </c>
      <c r="Z438" s="6">
        <v>5</v>
      </c>
      <c r="AA438" s="6">
        <v>29</v>
      </c>
      <c r="AF438" s="6" t="s">
        <v>948</v>
      </c>
      <c r="AH438" s="6" t="s">
        <v>490</v>
      </c>
      <c r="AI438" s="6" t="s">
        <v>1152</v>
      </c>
      <c r="AJ438" s="6" t="s">
        <v>1156</v>
      </c>
      <c r="AK438" s="6" t="b">
        <v>1</v>
      </c>
      <c r="AL438" s="6" t="b">
        <v>0</v>
      </c>
      <c r="AO438" s="49" t="s">
        <v>4952</v>
      </c>
      <c r="AP438" s="73"/>
      <c r="AQ438" s="49" t="s">
        <v>4951</v>
      </c>
      <c r="AR438" s="76" t="s">
        <v>5011</v>
      </c>
      <c r="AS438" s="73" t="s">
        <v>5012</v>
      </c>
      <c r="AT438" s="73">
        <f t="shared" si="132"/>
        <v>1</v>
      </c>
      <c r="AU438" s="112" t="s">
        <v>5383</v>
      </c>
      <c r="AV438" s="44" t="s">
        <v>5380</v>
      </c>
      <c r="AW438" t="s">
        <v>5014</v>
      </c>
      <c r="AX438" s="73"/>
      <c r="AY43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8" s="49" t="s">
        <v>4903</v>
      </c>
      <c r="BA438" s="58" t="str">
        <f>Y438&amp;"-"&amp;IF(Z438&lt;10,"0"&amp;Z438,Z438)&amp;"-"&amp;IF(AA438&lt;10,"0"&amp;AA438,AA438)</f>
        <v>1921-05-29</v>
      </c>
      <c r="BB438" s="44" t="str">
        <f>Y438&amp;IF(Z438&lt;&gt;0,"-"&amp;Z438,"")&amp;IF(AA438&lt;&gt;0,"-"&amp;AA438,"")&amp;IF(AB438&lt;&gt;0,"/"&amp;AB438,"")&amp;IF(AC438&lt;&gt;0,"-"&amp;AC438,"")&amp;IF(AD438&lt;&gt;0,"-"&amp;AD438,"")</f>
        <v>1921-5-29</v>
      </c>
      <c r="BC438" s="44"/>
      <c r="BD438" s="44"/>
      <c r="BE438" s="44"/>
      <c r="BF438" s="49" t="s">
        <v>4882</v>
      </c>
      <c r="BG438" t="s">
        <v>4893</v>
      </c>
      <c r="BH438" s="40" t="s">
        <v>5050</v>
      </c>
      <c r="BI438" t="s">
        <v>39</v>
      </c>
      <c r="BJ438" t="str">
        <f t="shared" si="151"/>
        <v>Алма-Ата и окрестности</v>
      </c>
      <c r="BK438" t="str">
        <f>T438&amp;" N; "&amp;U438&amp;" E"</f>
        <v>43.289437 N; 76.994338 E</v>
      </c>
      <c r="BL438" t="s">
        <v>765</v>
      </c>
      <c r="BM438" s="85" t="s">
        <v>766</v>
      </c>
      <c r="BN438" t="s">
        <v>4895</v>
      </c>
      <c r="BO438">
        <f t="shared" si="152"/>
        <v>6000</v>
      </c>
      <c r="BP438" t="str">
        <f>IF(V438="original",H438,IF(V438="volunteer",C438,"Nekhaeva A.A."))</f>
        <v>Kim L.V.</v>
      </c>
      <c r="BQ438" t="str">
        <f>IF(V438="original",I438,IF(V438="volunteer",YEAR(A438)&amp;"-"&amp;IF(MONTH(A438)&lt;10,"0"&amp;MONTH(A438),MONTH(A438))&amp;"-"&amp;IF(DAY(A438)&lt;10,"0"&amp;DAY(A438),DAY(A438)),"__2025-05-15"))</f>
        <v>2025-04-28</v>
      </c>
      <c r="BR438"/>
      <c r="BS438"/>
      <c r="BT438" s="49" t="s">
        <v>4766</v>
      </c>
      <c r="BU438" t="s">
        <v>3631</v>
      </c>
      <c r="BV438" t="s">
        <v>3632</v>
      </c>
      <c r="BW438" t="s">
        <v>3633</v>
      </c>
      <c r="BX438" t="s">
        <v>3634</v>
      </c>
      <c r="BY438" s="44" t="s">
        <v>490</v>
      </c>
      <c r="BZ438" t="s">
        <v>1152</v>
      </c>
      <c r="CA438" t="s">
        <v>4046</v>
      </c>
      <c r="CB438" s="44" t="s">
        <v>4046</v>
      </c>
      <c r="CC438" t="s">
        <v>4796</v>
      </c>
      <c r="CD438" t="s">
        <v>4046</v>
      </c>
      <c r="CE438" t="s">
        <v>4047</v>
      </c>
      <c r="CF438" t="s">
        <v>3630</v>
      </c>
      <c r="CG438"/>
      <c r="CH438" t="str">
        <f>H438</f>
        <v>Спасский С.А., Шнитников В.Н.</v>
      </c>
      <c r="CI438">
        <f t="shared" si="130"/>
        <v>1937</v>
      </c>
      <c r="CJ438"/>
    </row>
    <row r="439" spans="1:88" s="6" customFormat="1" x14ac:dyDescent="0.45">
      <c r="A439" s="5">
        <v>45775.629236111112</v>
      </c>
      <c r="B439" s="6">
        <v>412819044</v>
      </c>
      <c r="C439" s="6" t="s">
        <v>4897</v>
      </c>
      <c r="D439" s="6">
        <v>1</v>
      </c>
      <c r="E439" s="4" t="s">
        <v>51</v>
      </c>
      <c r="G439" s="6">
        <v>2590</v>
      </c>
      <c r="H439" s="44" t="s">
        <v>951</v>
      </c>
      <c r="I439" s="6">
        <v>1937</v>
      </c>
      <c r="J439" s="6" t="s">
        <v>952</v>
      </c>
      <c r="K439" s="6" t="s">
        <v>953</v>
      </c>
      <c r="L439" s="6" t="s">
        <v>954</v>
      </c>
      <c r="M439" s="6" t="s">
        <v>267</v>
      </c>
      <c r="P439" s="6" t="s">
        <v>947</v>
      </c>
      <c r="Q439" t="str">
        <f t="shared" si="129"/>
        <v>Алма-Ата и окрестности</v>
      </c>
      <c r="R439" s="84">
        <v>43.289437</v>
      </c>
      <c r="S439" s="84">
        <v>76.994337999999999</v>
      </c>
      <c r="T439" s="6" t="s">
        <v>765</v>
      </c>
      <c r="U439" s="6" t="s">
        <v>766</v>
      </c>
      <c r="V439" s="6" t="s">
        <v>106</v>
      </c>
      <c r="X439" s="6">
        <v>6000</v>
      </c>
      <c r="Y439" s="6">
        <v>1920</v>
      </c>
      <c r="Z439" s="6">
        <v>5</v>
      </c>
      <c r="AA439" s="6">
        <v>28</v>
      </c>
      <c r="AF439" s="6" t="s">
        <v>948</v>
      </c>
      <c r="AH439" s="6" t="s">
        <v>490</v>
      </c>
      <c r="AI439" s="6" t="s">
        <v>1152</v>
      </c>
      <c r="AJ439" s="6" t="s">
        <v>1156</v>
      </c>
      <c r="AK439" s="6" t="b">
        <v>1</v>
      </c>
      <c r="AL439" s="6" t="b">
        <v>0</v>
      </c>
      <c r="AO439" s="49" t="s">
        <v>4952</v>
      </c>
      <c r="AP439" s="73"/>
      <c r="AQ439" s="49" t="s">
        <v>4951</v>
      </c>
      <c r="AR439" s="76" t="s">
        <v>5011</v>
      </c>
      <c r="AS439" s="73" t="s">
        <v>5012</v>
      </c>
      <c r="AT439" s="73">
        <f t="shared" si="132"/>
        <v>1</v>
      </c>
      <c r="AU439" s="112" t="s">
        <v>5383</v>
      </c>
      <c r="AV439" s="44" t="s">
        <v>5380</v>
      </c>
      <c r="AW439" t="s">
        <v>5014</v>
      </c>
      <c r="AX439" s="73"/>
      <c r="AY43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39" s="49" t="s">
        <v>4903</v>
      </c>
      <c r="BA439" s="58" t="str">
        <f>Y439&amp;"-"&amp;IF(Z439&lt;10,"0"&amp;Z439,Z439)&amp;"-"&amp;IF(AA439&lt;10,"0"&amp;AA439,AA439)</f>
        <v>1920-05-28</v>
      </c>
      <c r="BB439" s="44" t="str">
        <f>Y439&amp;IF(Z439&lt;&gt;0,"-"&amp;Z439,"")&amp;IF(AA439&lt;&gt;0,"-"&amp;AA439,"")&amp;IF(AB439&lt;&gt;0,"/"&amp;AB439,"")&amp;IF(AC439&lt;&gt;0,"-"&amp;AC439,"")&amp;IF(AD439&lt;&gt;0,"-"&amp;AD439,"")</f>
        <v>1920-5-28</v>
      </c>
      <c r="BC439" s="44"/>
      <c r="BD439" s="44"/>
      <c r="BE439" s="44"/>
      <c r="BF439" s="49" t="s">
        <v>4882</v>
      </c>
      <c r="BG439" t="s">
        <v>4893</v>
      </c>
      <c r="BH439" s="40" t="s">
        <v>5050</v>
      </c>
      <c r="BI439" t="s">
        <v>39</v>
      </c>
      <c r="BJ439" t="str">
        <f t="shared" si="151"/>
        <v>Алма-Ата и окрестности</v>
      </c>
      <c r="BK439" t="str">
        <f>T439&amp;" N; "&amp;U439&amp;" E"</f>
        <v>43.289437 N; 76.994338 E</v>
      </c>
      <c r="BL439" t="s">
        <v>765</v>
      </c>
      <c r="BM439" s="85" t="s">
        <v>766</v>
      </c>
      <c r="BN439" t="s">
        <v>4895</v>
      </c>
      <c r="BO439">
        <f t="shared" si="152"/>
        <v>6000</v>
      </c>
      <c r="BP439" t="str">
        <f>IF(V439="original",H439,IF(V439="volunteer",C439,"Nekhaeva A.A."))</f>
        <v>Kim L.V.</v>
      </c>
      <c r="BQ439" t="str">
        <f>IF(V439="original",I439,IF(V439="volunteer",YEAR(A439)&amp;"-"&amp;IF(MONTH(A439)&lt;10,"0"&amp;MONTH(A439),MONTH(A439))&amp;"-"&amp;IF(DAY(A439)&lt;10,"0"&amp;DAY(A439),DAY(A439)),"__2025-05-15"))</f>
        <v>2025-04-28</v>
      </c>
      <c r="BR439"/>
      <c r="BS439"/>
      <c r="BT439" s="49" t="s">
        <v>4766</v>
      </c>
      <c r="BU439" t="s">
        <v>3631</v>
      </c>
      <c r="BV439" t="s">
        <v>3632</v>
      </c>
      <c r="BW439" t="s">
        <v>3633</v>
      </c>
      <c r="BX439" t="s">
        <v>3634</v>
      </c>
      <c r="BY439" s="44" t="s">
        <v>490</v>
      </c>
      <c r="BZ439" t="s">
        <v>1152</v>
      </c>
      <c r="CA439" t="s">
        <v>4046</v>
      </c>
      <c r="CB439" s="44" t="s">
        <v>4046</v>
      </c>
      <c r="CC439" t="s">
        <v>4796</v>
      </c>
      <c r="CD439" t="s">
        <v>4046</v>
      </c>
      <c r="CE439" t="s">
        <v>4047</v>
      </c>
      <c r="CF439" t="s">
        <v>3630</v>
      </c>
      <c r="CG439"/>
      <c r="CH439" t="str">
        <f>H439</f>
        <v>Спасский С.А., Шнитников В.Н.</v>
      </c>
      <c r="CI439">
        <f t="shared" si="130"/>
        <v>1937</v>
      </c>
      <c r="CJ439"/>
    </row>
    <row r="440" spans="1:88" s="6" customFormat="1" x14ac:dyDescent="0.45">
      <c r="A440" s="5">
        <v>45775.628877314812</v>
      </c>
      <c r="B440" s="6">
        <v>412819044</v>
      </c>
      <c r="C440" s="6" t="s">
        <v>4897</v>
      </c>
      <c r="D440" s="6">
        <v>1</v>
      </c>
      <c r="E440" s="4" t="s">
        <v>51</v>
      </c>
      <c r="G440" s="6">
        <v>2590</v>
      </c>
      <c r="H440" s="44" t="s">
        <v>951</v>
      </c>
      <c r="I440" s="6">
        <v>1937</v>
      </c>
      <c r="J440" s="6" t="s">
        <v>952</v>
      </c>
      <c r="K440" s="6" t="s">
        <v>953</v>
      </c>
      <c r="L440" s="6" t="s">
        <v>954</v>
      </c>
      <c r="M440" s="6" t="s">
        <v>267</v>
      </c>
      <c r="P440" s="6" t="s">
        <v>947</v>
      </c>
      <c r="Q440" t="str">
        <f t="shared" si="129"/>
        <v>Алма-Ата и окрестности</v>
      </c>
      <c r="R440" s="84">
        <v>43.289437</v>
      </c>
      <c r="S440" s="84">
        <v>76.994337999999999</v>
      </c>
      <c r="T440" s="6" t="s">
        <v>765</v>
      </c>
      <c r="U440" s="6" t="s">
        <v>766</v>
      </c>
      <c r="V440" s="6" t="s">
        <v>106</v>
      </c>
      <c r="X440" s="6">
        <v>6000</v>
      </c>
      <c r="Y440" s="6">
        <v>1920</v>
      </c>
      <c r="Z440" s="6">
        <v>4</v>
      </c>
      <c r="AA440" s="6">
        <v>30</v>
      </c>
      <c r="AF440" s="6" t="s">
        <v>948</v>
      </c>
      <c r="AH440" s="6" t="s">
        <v>490</v>
      </c>
      <c r="AI440" s="6" t="s">
        <v>1152</v>
      </c>
      <c r="AJ440" s="6" t="s">
        <v>1156</v>
      </c>
      <c r="AK440" s="6" t="b">
        <v>1</v>
      </c>
      <c r="AL440" s="6" t="b">
        <v>0</v>
      </c>
      <c r="AO440" s="49" t="s">
        <v>4952</v>
      </c>
      <c r="AP440" s="73"/>
      <c r="AQ440" s="49" t="s">
        <v>4951</v>
      </c>
      <c r="AR440" s="76" t="s">
        <v>5011</v>
      </c>
      <c r="AS440" s="73" t="s">
        <v>5012</v>
      </c>
      <c r="AT440" s="73">
        <f t="shared" si="132"/>
        <v>1</v>
      </c>
      <c r="AU440" s="112" t="s">
        <v>5383</v>
      </c>
      <c r="AV440" s="44" t="s">
        <v>5380</v>
      </c>
      <c r="AW440" t="s">
        <v>5014</v>
      </c>
      <c r="AX440" s="73"/>
      <c r="AY44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0" s="49" t="s">
        <v>4903</v>
      </c>
      <c r="BA440" s="58" t="str">
        <f>Y440&amp;"-"&amp;IF(Z440&lt;10,"0"&amp;Z440,Z440)&amp;"-"&amp;IF(AA440&lt;10,"0"&amp;AA440,AA440)</f>
        <v>1920-04-30</v>
      </c>
      <c r="BB440" s="44" t="str">
        <f>Y440&amp;IF(Z440&lt;&gt;0,"-"&amp;Z440,"")&amp;IF(AA440&lt;&gt;0,"-"&amp;AA440,"")&amp;IF(AB440&lt;&gt;0,"/"&amp;AB440,"")&amp;IF(AC440&lt;&gt;0,"-"&amp;AC440,"")&amp;IF(AD440&lt;&gt;0,"-"&amp;AD440,"")</f>
        <v>1920-4-30</v>
      </c>
      <c r="BC440" s="44"/>
      <c r="BD440" s="44"/>
      <c r="BE440" s="44"/>
      <c r="BF440" s="49" t="s">
        <v>4882</v>
      </c>
      <c r="BG440" t="s">
        <v>4893</v>
      </c>
      <c r="BH440" s="40" t="s">
        <v>5050</v>
      </c>
      <c r="BI440" t="s">
        <v>39</v>
      </c>
      <c r="BJ440" t="str">
        <f t="shared" si="151"/>
        <v>Алма-Ата и окрестности</v>
      </c>
      <c r="BK440" t="str">
        <f>T440&amp;" N; "&amp;U440&amp;" E"</f>
        <v>43.289437 N; 76.994338 E</v>
      </c>
      <c r="BL440" t="s">
        <v>765</v>
      </c>
      <c r="BM440" s="85" t="s">
        <v>766</v>
      </c>
      <c r="BN440" t="s">
        <v>4895</v>
      </c>
      <c r="BO440">
        <f t="shared" si="152"/>
        <v>6000</v>
      </c>
      <c r="BP440" t="str">
        <f>IF(V440="original",H440,IF(V440="volunteer",C440,"Nekhaeva A.A."))</f>
        <v>Kim L.V.</v>
      </c>
      <c r="BQ440" t="str">
        <f>IF(V440="original",I440,IF(V440="volunteer",YEAR(A440)&amp;"-"&amp;IF(MONTH(A440)&lt;10,"0"&amp;MONTH(A440),MONTH(A440))&amp;"-"&amp;IF(DAY(A440)&lt;10,"0"&amp;DAY(A440),DAY(A440)),"__2025-05-15"))</f>
        <v>2025-04-28</v>
      </c>
      <c r="BR440"/>
      <c r="BS440"/>
      <c r="BT440" s="49" t="s">
        <v>4766</v>
      </c>
      <c r="BU440" t="s">
        <v>3631</v>
      </c>
      <c r="BV440" t="s">
        <v>3632</v>
      </c>
      <c r="BW440" t="s">
        <v>3633</v>
      </c>
      <c r="BX440" t="s">
        <v>3634</v>
      </c>
      <c r="BY440" s="44" t="s">
        <v>490</v>
      </c>
      <c r="BZ440" t="s">
        <v>1152</v>
      </c>
      <c r="CA440" t="s">
        <v>4046</v>
      </c>
      <c r="CB440" s="44" t="s">
        <v>4046</v>
      </c>
      <c r="CC440" t="s">
        <v>4796</v>
      </c>
      <c r="CD440" t="s">
        <v>4046</v>
      </c>
      <c r="CE440" t="s">
        <v>4047</v>
      </c>
      <c r="CF440" t="s">
        <v>3630</v>
      </c>
      <c r="CG440"/>
      <c r="CH440" t="str">
        <f>H440</f>
        <v>Спасский С.А., Шнитников В.Н.</v>
      </c>
      <c r="CI440">
        <f t="shared" si="130"/>
        <v>1937</v>
      </c>
      <c r="CJ440"/>
    </row>
    <row r="441" spans="1:88" s="6" customFormat="1" x14ac:dyDescent="0.45">
      <c r="A441" s="5">
        <v>45775.628125000003</v>
      </c>
      <c r="B441" s="6">
        <v>412819044</v>
      </c>
      <c r="C441" s="6" t="s">
        <v>4897</v>
      </c>
      <c r="D441" s="6">
        <v>1</v>
      </c>
      <c r="E441" s="4" t="s">
        <v>65</v>
      </c>
      <c r="G441" s="6">
        <v>2590</v>
      </c>
      <c r="H441" s="44" t="s">
        <v>951</v>
      </c>
      <c r="I441" s="6">
        <v>1937</v>
      </c>
      <c r="J441" s="6" t="s">
        <v>952</v>
      </c>
      <c r="K441" s="6" t="s">
        <v>953</v>
      </c>
      <c r="L441" s="6" t="s">
        <v>954</v>
      </c>
      <c r="M441" s="6" t="s">
        <v>267</v>
      </c>
      <c r="Q441" t="str">
        <f t="shared" si="129"/>
        <v/>
      </c>
      <c r="R441" s="84"/>
      <c r="S441" s="84"/>
      <c r="V441" s="6" t="s">
        <v>119</v>
      </c>
      <c r="X441" s="6">
        <v>12500</v>
      </c>
      <c r="Y441" s="6">
        <v>1937</v>
      </c>
      <c r="AF441" s="6" t="s">
        <v>948</v>
      </c>
      <c r="AG441" s="62" t="s">
        <v>997</v>
      </c>
      <c r="AH441" s="6" t="s">
        <v>490</v>
      </c>
      <c r="AI441" s="6" t="s">
        <v>1152</v>
      </c>
      <c r="AJ441" s="6" t="s">
        <v>1158</v>
      </c>
      <c r="AK441" s="6" t="b">
        <v>1</v>
      </c>
      <c r="AL441" s="6" t="b">
        <v>0</v>
      </c>
      <c r="AO441" s="49" t="s">
        <v>4952</v>
      </c>
      <c r="AP441" s="73"/>
      <c r="AQ441" s="49" t="s">
        <v>4951</v>
      </c>
      <c r="AR441" s="76" t="s">
        <v>5011</v>
      </c>
      <c r="AS441" s="73" t="s">
        <v>5012</v>
      </c>
      <c r="AT441" s="73">
        <f t="shared" si="132"/>
        <v>1</v>
      </c>
      <c r="AU441" s="112" t="s">
        <v>5384</v>
      </c>
      <c r="AV441" s="44" t="s">
        <v>5380</v>
      </c>
      <c r="AW441" t="s">
        <v>5014</v>
      </c>
      <c r="AX441" s="73"/>
      <c r="AY44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1" s="49" t="s">
        <v>4903</v>
      </c>
      <c r="BA441" s="44">
        <f>Y441</f>
        <v>1937</v>
      </c>
      <c r="BB441" s="44" t="str">
        <f>Y441&amp;IF(Z441&lt;&gt;0,"-"&amp;Z441,"")&amp;IF(AA441&lt;&gt;0,"-"&amp;AA441,"")&amp;IF(AB441&lt;&gt;0,"/"&amp;AB441,"")&amp;IF(AC441&lt;&gt;0,"-"&amp;AC441,"")&amp;IF(AD441&lt;&gt;0,"-"&amp;AD441,"")</f>
        <v>1937</v>
      </c>
      <c r="BC441" s="44"/>
      <c r="BD441" s="44"/>
      <c r="BE441" s="44"/>
      <c r="BF441" s="49" t="s">
        <v>4882</v>
      </c>
      <c r="BG441" t="s">
        <v>4893</v>
      </c>
      <c r="BH441" s="40" t="s">
        <v>5050</v>
      </c>
      <c r="BI441" t="s">
        <v>39</v>
      </c>
      <c r="BJ441"/>
      <c r="BK441"/>
      <c r="BL441"/>
      <c r="BM441" s="85"/>
      <c r="BN441"/>
      <c r="BO441">
        <f t="shared" si="152"/>
        <v>12500</v>
      </c>
      <c r="BP441" t="str">
        <f>IF(V441="original",H441,IF(V441="volunteer",C441,"Nekhaeva A.A."))</f>
        <v>Nekhaeva A.A.</v>
      </c>
      <c r="BQ441" t="str">
        <f>IF(V441="original",I441,IF(V441="volunteer",YEAR(A441)&amp;"-"&amp;IF(MONTH(A441)&lt;10,"0"&amp;MONTH(A441),MONTH(A441))&amp;"-"&amp;IF(DAY(A441)&lt;10,"0"&amp;DAY(A441),DAY(A441)),"__2025-05-15"))</f>
        <v>__2025-05-15</v>
      </c>
      <c r="BR441"/>
      <c r="BS441"/>
      <c r="BT441" s="49" t="s">
        <v>4766</v>
      </c>
      <c r="BU441" t="s">
        <v>3631</v>
      </c>
      <c r="BV441" t="s">
        <v>3632</v>
      </c>
      <c r="BW441" t="s">
        <v>3633</v>
      </c>
      <c r="BX441" t="s">
        <v>3634</v>
      </c>
      <c r="BY441" s="44" t="s">
        <v>490</v>
      </c>
      <c r="BZ441" t="s">
        <v>4050</v>
      </c>
      <c r="CA441" t="s">
        <v>4051</v>
      </c>
      <c r="CB441" s="44" t="s">
        <v>4051</v>
      </c>
      <c r="CC441" t="s">
        <v>4791</v>
      </c>
      <c r="CD441" t="s">
        <v>4048</v>
      </c>
      <c r="CE441" t="s">
        <v>4049</v>
      </c>
      <c r="CF441" t="s">
        <v>3630</v>
      </c>
      <c r="CG441"/>
      <c r="CH441" t="str">
        <f>H441</f>
        <v>Спасский С.А., Шнитников В.Н.</v>
      </c>
      <c r="CI441">
        <f t="shared" si="130"/>
        <v>1937</v>
      </c>
      <c r="CJ441"/>
    </row>
    <row r="442" spans="1:88" s="6" customFormat="1" x14ac:dyDescent="0.45">
      <c r="A442" s="5">
        <v>45775.627627314811</v>
      </c>
      <c r="B442" s="6">
        <v>412819044</v>
      </c>
      <c r="C442" s="6" t="s">
        <v>4897</v>
      </c>
      <c r="D442" s="6">
        <v>1</v>
      </c>
      <c r="E442" s="4" t="s">
        <v>51</v>
      </c>
      <c r="G442" s="6">
        <v>2590</v>
      </c>
      <c r="H442" s="44" t="s">
        <v>951</v>
      </c>
      <c r="I442" s="6">
        <v>1937</v>
      </c>
      <c r="J442" s="6" t="s">
        <v>952</v>
      </c>
      <c r="K442" s="6" t="s">
        <v>953</v>
      </c>
      <c r="L442" s="6" t="s">
        <v>954</v>
      </c>
      <c r="M442" s="6" t="s">
        <v>267</v>
      </c>
      <c r="P442" s="6" t="s">
        <v>1048</v>
      </c>
      <c r="Q442" t="str">
        <f t="shared" si="129"/>
        <v>Долина Б. Алматинки, "Приютская колония"</v>
      </c>
      <c r="R442" s="84">
        <v>43.389325999999997</v>
      </c>
      <c r="S442" s="84">
        <v>76.900957000000005</v>
      </c>
      <c r="T442" s="6" t="s">
        <v>1049</v>
      </c>
      <c r="U442" s="6" t="s">
        <v>1050</v>
      </c>
      <c r="V442" s="6" t="s">
        <v>106</v>
      </c>
      <c r="X442" s="6">
        <v>12500</v>
      </c>
      <c r="Y442" s="6">
        <v>1928</v>
      </c>
      <c r="Z442" s="6">
        <v>7</v>
      </c>
      <c r="AF442" s="6" t="s">
        <v>948</v>
      </c>
      <c r="AH442" s="6" t="s">
        <v>490</v>
      </c>
      <c r="AI442" s="6" t="s">
        <v>1152</v>
      </c>
      <c r="AJ442" s="6" t="s">
        <v>1159</v>
      </c>
      <c r="AK442" s="6" t="b">
        <v>1</v>
      </c>
      <c r="AL442" s="6" t="b">
        <v>0</v>
      </c>
      <c r="AO442" s="49" t="s">
        <v>4952</v>
      </c>
      <c r="AP442" s="73"/>
      <c r="AQ442" s="49" t="s">
        <v>4951</v>
      </c>
      <c r="AR442" s="76" t="s">
        <v>5011</v>
      </c>
      <c r="AS442" s="73" t="s">
        <v>5012</v>
      </c>
      <c r="AT442" s="73">
        <f t="shared" si="132"/>
        <v>1</v>
      </c>
      <c r="AU442" s="112" t="s">
        <v>5383</v>
      </c>
      <c r="AV442" s="44" t="s">
        <v>5380</v>
      </c>
      <c r="AW442" t="s">
        <v>5014</v>
      </c>
      <c r="AX442" s="73"/>
      <c r="AY442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2" s="49" t="s">
        <v>4903</v>
      </c>
      <c r="BA442" s="44" t="str">
        <f>Y442&amp;"-"&amp;IF(Z442&lt;10,"0"&amp;Z442,Z442)</f>
        <v>1928-07</v>
      </c>
      <c r="BB442" s="44" t="str">
        <f>Y442&amp;IF(Z442&lt;&gt;0,"-"&amp;Z442,"")&amp;IF(AA442&lt;&gt;0,"-"&amp;AA442,"")&amp;IF(AB442&lt;&gt;0,"/"&amp;AB442,"")&amp;IF(AC442&lt;&gt;0,"-"&amp;AC442,"")&amp;IF(AD442&lt;&gt;0,"-"&amp;AD442,"")</f>
        <v>1928-7</v>
      </c>
      <c r="BC442" s="44"/>
      <c r="BD442" s="44"/>
      <c r="BE442" s="44"/>
      <c r="BF442" s="49" t="s">
        <v>4882</v>
      </c>
      <c r="BG442" t="s">
        <v>4893</v>
      </c>
      <c r="BH442" s="40" t="s">
        <v>5050</v>
      </c>
      <c r="BI442" t="s">
        <v>39</v>
      </c>
      <c r="BJ442" t="str">
        <f>P442</f>
        <v>Долина Б. Алматинки, "Приютская колония"</v>
      </c>
      <c r="BK442" t="str">
        <f>T442&amp;" N; "&amp;U442&amp;" E"</f>
        <v>43.389326 N; 76.900957 E</v>
      </c>
      <c r="BL442" t="s">
        <v>1049</v>
      </c>
      <c r="BM442" s="85" t="s">
        <v>1050</v>
      </c>
      <c r="BN442" t="s">
        <v>4895</v>
      </c>
      <c r="BO442">
        <f t="shared" si="152"/>
        <v>12500</v>
      </c>
      <c r="BP442" t="str">
        <f>IF(V442="original",H442,IF(V442="volunteer",C442,"Nekhaeva A.A."))</f>
        <v>Kim L.V.</v>
      </c>
      <c r="BQ442" t="str">
        <f>IF(V442="original",I442,IF(V442="volunteer",YEAR(A442)&amp;"-"&amp;IF(MONTH(A442)&lt;10,"0"&amp;MONTH(A442),MONTH(A442))&amp;"-"&amp;IF(DAY(A442)&lt;10,"0"&amp;DAY(A442),DAY(A442)),"__2025-05-15"))</f>
        <v>2025-04-28</v>
      </c>
      <c r="BR442"/>
      <c r="BS442"/>
      <c r="BT442" s="49" t="s">
        <v>4766</v>
      </c>
      <c r="BU442" t="s">
        <v>3631</v>
      </c>
      <c r="BV442" t="s">
        <v>3632</v>
      </c>
      <c r="BW442" t="s">
        <v>3633</v>
      </c>
      <c r="BX442" t="s">
        <v>3634</v>
      </c>
      <c r="BY442" s="44" t="s">
        <v>490</v>
      </c>
      <c r="BZ442" t="s">
        <v>4050</v>
      </c>
      <c r="CA442" t="s">
        <v>4055</v>
      </c>
      <c r="CB442" s="44" t="s">
        <v>4055</v>
      </c>
      <c r="CC442" t="s">
        <v>4802</v>
      </c>
      <c r="CD442" t="s">
        <v>4053</v>
      </c>
      <c r="CE442" t="s">
        <v>4054</v>
      </c>
      <c r="CF442" t="s">
        <v>3630</v>
      </c>
      <c r="CG442"/>
      <c r="CH442" t="str">
        <f>H442</f>
        <v>Спасский С.А., Шнитников В.Н.</v>
      </c>
      <c r="CI442">
        <f t="shared" si="130"/>
        <v>1937</v>
      </c>
      <c r="CJ442"/>
    </row>
    <row r="443" spans="1:88" s="6" customFormat="1" x14ac:dyDescent="0.45">
      <c r="A443" s="5">
        <v>45775.626574074078</v>
      </c>
      <c r="B443" s="6">
        <v>412819044</v>
      </c>
      <c r="C443" s="6" t="s">
        <v>4897</v>
      </c>
      <c r="D443" s="6">
        <v>1</v>
      </c>
      <c r="E443" s="4" t="s">
        <v>65</v>
      </c>
      <c r="F443" s="6" t="s">
        <v>1161</v>
      </c>
      <c r="G443" s="6">
        <v>2590</v>
      </c>
      <c r="H443" s="44" t="s">
        <v>951</v>
      </c>
      <c r="I443" s="6">
        <v>1937</v>
      </c>
      <c r="J443" s="6" t="s">
        <v>952</v>
      </c>
      <c r="K443" s="6" t="s">
        <v>953</v>
      </c>
      <c r="L443" s="6" t="s">
        <v>954</v>
      </c>
      <c r="M443" s="6" t="s">
        <v>267</v>
      </c>
      <c r="Q443" t="str">
        <f t="shared" si="129"/>
        <v/>
      </c>
      <c r="R443" s="84"/>
      <c r="S443" s="84"/>
      <c r="V443" s="6" t="s">
        <v>119</v>
      </c>
      <c r="X443" s="6">
        <v>12500</v>
      </c>
      <c r="Y443" s="6">
        <v>1937</v>
      </c>
      <c r="AF443" s="6" t="s">
        <v>948</v>
      </c>
      <c r="AG443" s="62" t="s">
        <v>997</v>
      </c>
      <c r="AH443" s="6" t="s">
        <v>490</v>
      </c>
      <c r="AI443" s="6" t="s">
        <v>1152</v>
      </c>
      <c r="AJ443" s="6" t="s">
        <v>1160</v>
      </c>
      <c r="AK443" s="6" t="b">
        <v>1</v>
      </c>
      <c r="AL443" s="6" t="b">
        <v>0</v>
      </c>
      <c r="AO443" s="49" t="s">
        <v>4952</v>
      </c>
      <c r="AP443" s="73"/>
      <c r="AQ443" s="49" t="s">
        <v>4951</v>
      </c>
      <c r="AR443" s="76" t="s">
        <v>5011</v>
      </c>
      <c r="AS443" s="73" t="s">
        <v>5012</v>
      </c>
      <c r="AT443" s="73">
        <f t="shared" si="132"/>
        <v>1</v>
      </c>
      <c r="AU443" s="112" t="s">
        <v>5384</v>
      </c>
      <c r="AV443" s="44" t="s">
        <v>5380</v>
      </c>
      <c r="AW443" t="s">
        <v>5014</v>
      </c>
      <c r="AX443" s="112" t="s">
        <v>5374</v>
      </c>
      <c r="AY443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3" s="49" t="s">
        <v>4903</v>
      </c>
      <c r="BA443" s="44">
        <f>Y443</f>
        <v>1937</v>
      </c>
      <c r="BB443" s="44" t="str">
        <f>Y443&amp;IF(Z443&lt;&gt;0,"-"&amp;Z443,"")&amp;IF(AA443&lt;&gt;0,"-"&amp;AA443,"")&amp;IF(AB443&lt;&gt;0,"/"&amp;AB443,"")&amp;IF(AC443&lt;&gt;0,"-"&amp;AC443,"")&amp;IF(AD443&lt;&gt;0,"-"&amp;AD443,"")</f>
        <v>1937</v>
      </c>
      <c r="BC443" s="44"/>
      <c r="BD443" s="44"/>
      <c r="BE443" s="44"/>
      <c r="BF443" s="49" t="s">
        <v>4882</v>
      </c>
      <c r="BG443" t="s">
        <v>4893</v>
      </c>
      <c r="BH443" s="40" t="s">
        <v>5050</v>
      </c>
      <c r="BI443" t="s">
        <v>39</v>
      </c>
      <c r="BJ443"/>
      <c r="BK443"/>
      <c r="BL443"/>
      <c r="BM443" s="85"/>
      <c r="BN443"/>
      <c r="BO443">
        <f t="shared" si="152"/>
        <v>12500</v>
      </c>
      <c r="BP443" t="str">
        <f>IF(V443="original",H443,IF(V443="volunteer",C443,"Nekhaeva A.A."))</f>
        <v>Nekhaeva A.A.</v>
      </c>
      <c r="BQ443" t="str">
        <f>IF(V443="original",I443,IF(V443="volunteer",YEAR(A443)&amp;"-"&amp;IF(MONTH(A443)&lt;10,"0"&amp;MONTH(A443),MONTH(A443))&amp;"-"&amp;IF(DAY(A443)&lt;10,"0"&amp;DAY(A443),DAY(A443)),"__2025-05-15"))</f>
        <v>__2025-05-15</v>
      </c>
      <c r="BR443"/>
      <c r="BS443"/>
      <c r="BT443" s="49" t="s">
        <v>4766</v>
      </c>
      <c r="BU443" t="s">
        <v>3631</v>
      </c>
      <c r="BV443" t="s">
        <v>3632</v>
      </c>
      <c r="BW443" t="s">
        <v>3633</v>
      </c>
      <c r="BX443" t="s">
        <v>3634</v>
      </c>
      <c r="BY443" s="44" t="s">
        <v>490</v>
      </c>
      <c r="BZ443" t="s">
        <v>1152</v>
      </c>
      <c r="CA443" t="s">
        <v>4056</v>
      </c>
      <c r="CB443" s="44" t="s">
        <v>4056</v>
      </c>
      <c r="CC443" t="s">
        <v>3998</v>
      </c>
      <c r="CD443" t="s">
        <v>4056</v>
      </c>
      <c r="CE443" t="s">
        <v>4057</v>
      </c>
      <c r="CF443" t="s">
        <v>3630</v>
      </c>
      <c r="CG443"/>
      <c r="CH443" t="str">
        <f>H443</f>
        <v>Спасский С.А., Шнитников В.Н.</v>
      </c>
      <c r="CI443">
        <f t="shared" si="130"/>
        <v>1937</v>
      </c>
      <c r="CJ443"/>
    </row>
    <row r="444" spans="1:88" s="6" customFormat="1" x14ac:dyDescent="0.45">
      <c r="A444" s="5">
        <v>45775.555960648147</v>
      </c>
      <c r="B444" s="6">
        <v>412819044</v>
      </c>
      <c r="C444" s="6" t="s">
        <v>4897</v>
      </c>
      <c r="D444" s="6">
        <v>1</v>
      </c>
      <c r="E444" s="4" t="s">
        <v>51</v>
      </c>
      <c r="G444" s="6">
        <v>2590</v>
      </c>
      <c r="H444" s="44" t="s">
        <v>951</v>
      </c>
      <c r="I444" s="6">
        <v>1937</v>
      </c>
      <c r="J444" s="6" t="s">
        <v>952</v>
      </c>
      <c r="K444" s="6" t="s">
        <v>953</v>
      </c>
      <c r="L444" s="6" t="s">
        <v>954</v>
      </c>
      <c r="M444" s="6" t="s">
        <v>267</v>
      </c>
      <c r="Q444" t="str">
        <f t="shared" si="129"/>
        <v/>
      </c>
      <c r="R444" s="84"/>
      <c r="S444" s="84"/>
      <c r="V444" s="6" t="s">
        <v>119</v>
      </c>
      <c r="X444" s="6">
        <v>12500</v>
      </c>
      <c r="Y444" s="6">
        <v>1919</v>
      </c>
      <c r="Z444" s="6">
        <v>4</v>
      </c>
      <c r="AF444" s="6" t="s">
        <v>948</v>
      </c>
      <c r="AI444" s="6" t="s">
        <v>1162</v>
      </c>
      <c r="AJ444" s="6" t="s">
        <v>1163</v>
      </c>
      <c r="AK444" s="6" t="b">
        <v>1</v>
      </c>
      <c r="AL444" s="6" t="b">
        <v>0</v>
      </c>
      <c r="AO444" s="49" t="s">
        <v>4952</v>
      </c>
      <c r="AP444" s="73"/>
      <c r="AQ444" s="49" t="s">
        <v>4951</v>
      </c>
      <c r="AR444" s="76" t="s">
        <v>5011</v>
      </c>
      <c r="AS444" s="73" t="s">
        <v>5012</v>
      </c>
      <c r="AT444" s="73">
        <f t="shared" si="132"/>
        <v>1</v>
      </c>
      <c r="AU444" s="112" t="s">
        <v>5383</v>
      </c>
      <c r="AV444" s="44" t="s">
        <v>5380</v>
      </c>
      <c r="AW444" t="s">
        <v>5014</v>
      </c>
      <c r="AX444" s="73"/>
      <c r="AY444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4" s="49" t="s">
        <v>4903</v>
      </c>
      <c r="BA444" s="44" t="str">
        <f>Y444&amp;"-"&amp;IF(Z444&lt;10,"0"&amp;Z444,Z444)</f>
        <v>1919-04</v>
      </c>
      <c r="BB444" s="44" t="str">
        <f>Y444&amp;IF(Z444&lt;&gt;0,"-"&amp;Z444,"")&amp;IF(AA444&lt;&gt;0,"-"&amp;AA444,"")&amp;IF(AB444&lt;&gt;0,"/"&amp;AB444,"")&amp;IF(AC444&lt;&gt;0,"-"&amp;AC444,"")&amp;IF(AD444&lt;&gt;0,"-"&amp;AD444,"")</f>
        <v>1919-4</v>
      </c>
      <c r="BC444" s="44"/>
      <c r="BD444" s="44"/>
      <c r="BE444" s="44"/>
      <c r="BF444" s="49" t="s">
        <v>4882</v>
      </c>
      <c r="BG444" t="s">
        <v>4893</v>
      </c>
      <c r="BH444" s="40" t="s">
        <v>5050</v>
      </c>
      <c r="BI444" t="s">
        <v>39</v>
      </c>
      <c r="BJ444"/>
      <c r="BK444"/>
      <c r="BL444"/>
      <c r="BM444" s="85"/>
      <c r="BN444"/>
      <c r="BO444">
        <f t="shared" si="152"/>
        <v>12500</v>
      </c>
      <c r="BP444" t="str">
        <f>IF(V444="original",H444,IF(V444="volunteer",C444,"Nekhaeva A.A."))</f>
        <v>Nekhaeva A.A.</v>
      </c>
      <c r="BQ444" t="str">
        <f>IF(V444="original",I444,IF(V444="volunteer",YEAR(A444)&amp;"-"&amp;IF(MONTH(A444)&lt;10,"0"&amp;MONTH(A444),MONTH(A444))&amp;"-"&amp;IF(DAY(A444)&lt;10,"0"&amp;DAY(A444),DAY(A444)),"__2025-05-15"))</f>
        <v>__2025-05-15</v>
      </c>
      <c r="BR444"/>
      <c r="BS444"/>
      <c r="BT444" s="49" t="s">
        <v>4766</v>
      </c>
      <c r="BU444" t="s">
        <v>3631</v>
      </c>
      <c r="BV444" t="s">
        <v>3632</v>
      </c>
      <c r="BW444" t="s">
        <v>3633</v>
      </c>
      <c r="BX444" t="s">
        <v>3634</v>
      </c>
      <c r="BY444" s="44" t="s">
        <v>490</v>
      </c>
      <c r="BZ444" t="s">
        <v>3028</v>
      </c>
      <c r="CA444" t="s">
        <v>4060</v>
      </c>
      <c r="CB444" s="44" t="s">
        <v>4060</v>
      </c>
      <c r="CC444" t="s">
        <v>4860</v>
      </c>
      <c r="CD444" t="s">
        <v>4058</v>
      </c>
      <c r="CE444" t="s">
        <v>4059</v>
      </c>
      <c r="CF444" t="s">
        <v>3630</v>
      </c>
      <c r="CG444"/>
      <c r="CH444" t="str">
        <f>H444</f>
        <v>Спасский С.А., Шнитников В.Н.</v>
      </c>
      <c r="CI444">
        <f t="shared" si="130"/>
        <v>1937</v>
      </c>
      <c r="CJ444"/>
    </row>
    <row r="445" spans="1:88" s="6" customFormat="1" x14ac:dyDescent="0.45">
      <c r="A445" s="5">
        <v>45775.555763888893</v>
      </c>
      <c r="B445" s="6">
        <v>412819044</v>
      </c>
      <c r="C445" s="6" t="s">
        <v>4897</v>
      </c>
      <c r="D445" s="6">
        <v>1</v>
      </c>
      <c r="E445" s="4" t="s">
        <v>51</v>
      </c>
      <c r="G445" s="6">
        <v>2590</v>
      </c>
      <c r="H445" s="44" t="s">
        <v>951</v>
      </c>
      <c r="I445" s="6">
        <v>1937</v>
      </c>
      <c r="J445" s="6" t="s">
        <v>952</v>
      </c>
      <c r="K445" s="6" t="s">
        <v>953</v>
      </c>
      <c r="L445" s="6" t="s">
        <v>954</v>
      </c>
      <c r="M445" s="6" t="s">
        <v>267</v>
      </c>
      <c r="Q445" t="str">
        <f t="shared" si="129"/>
        <v/>
      </c>
      <c r="R445" s="84"/>
      <c r="S445" s="84"/>
      <c r="V445" s="6" t="s">
        <v>119</v>
      </c>
      <c r="X445" s="6">
        <v>12500</v>
      </c>
      <c r="Y445" s="6">
        <v>1920</v>
      </c>
      <c r="Z445" s="6">
        <v>4</v>
      </c>
      <c r="AA445" s="6">
        <v>30</v>
      </c>
      <c r="AF445" s="6" t="s">
        <v>948</v>
      </c>
      <c r="AI445" s="6" t="s">
        <v>1162</v>
      </c>
      <c r="AJ445" s="6" t="s">
        <v>1163</v>
      </c>
      <c r="AK445" s="6" t="b">
        <v>1</v>
      </c>
      <c r="AL445" s="6" t="b">
        <v>0</v>
      </c>
      <c r="AO445" s="49" t="s">
        <v>4952</v>
      </c>
      <c r="AP445" s="73"/>
      <c r="AQ445" s="49" t="s">
        <v>4951</v>
      </c>
      <c r="AR445" s="76" t="s">
        <v>5011</v>
      </c>
      <c r="AS445" s="73" t="s">
        <v>5012</v>
      </c>
      <c r="AT445" s="73">
        <f t="shared" si="132"/>
        <v>1</v>
      </c>
      <c r="AU445" s="112" t="s">
        <v>5383</v>
      </c>
      <c r="AV445" s="44" t="s">
        <v>5380</v>
      </c>
      <c r="AW445" t="s">
        <v>5014</v>
      </c>
      <c r="AX445" s="73"/>
      <c r="AY445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5" s="49" t="s">
        <v>4903</v>
      </c>
      <c r="BA445" s="58" t="str">
        <f>Y445&amp;"-"&amp;IF(Z445&lt;10,"0"&amp;Z445,Z445)&amp;"-"&amp;IF(AA445&lt;10,"0"&amp;AA445,AA445)</f>
        <v>1920-04-30</v>
      </c>
      <c r="BB445" s="44" t="str">
        <f>Y445&amp;IF(Z445&lt;&gt;0,"-"&amp;Z445,"")&amp;IF(AA445&lt;&gt;0,"-"&amp;AA445,"")&amp;IF(AB445&lt;&gt;0,"/"&amp;AB445,"")&amp;IF(AC445&lt;&gt;0,"-"&amp;AC445,"")&amp;IF(AD445&lt;&gt;0,"-"&amp;AD445,"")</f>
        <v>1920-4-30</v>
      </c>
      <c r="BC445" s="44"/>
      <c r="BD445" s="44"/>
      <c r="BE445" s="44"/>
      <c r="BF445" s="49" t="s">
        <v>4882</v>
      </c>
      <c r="BG445" t="s">
        <v>4893</v>
      </c>
      <c r="BH445" s="40" t="s">
        <v>5050</v>
      </c>
      <c r="BI445" t="s">
        <v>39</v>
      </c>
      <c r="BJ445"/>
      <c r="BK445"/>
      <c r="BL445"/>
      <c r="BM445" s="85"/>
      <c r="BN445"/>
      <c r="BO445">
        <f t="shared" si="152"/>
        <v>12500</v>
      </c>
      <c r="BP445" t="str">
        <f>IF(V445="original",H445,IF(V445="volunteer",C445,"Nekhaeva A.A."))</f>
        <v>Nekhaeva A.A.</v>
      </c>
      <c r="BQ445" t="str">
        <f>IF(V445="original",I445,IF(V445="volunteer",YEAR(A445)&amp;"-"&amp;IF(MONTH(A445)&lt;10,"0"&amp;MONTH(A445),MONTH(A445))&amp;"-"&amp;IF(DAY(A445)&lt;10,"0"&amp;DAY(A445),DAY(A445)),"__2025-05-15"))</f>
        <v>__2025-05-15</v>
      </c>
      <c r="BR445"/>
      <c r="BS445"/>
      <c r="BT445" s="49" t="s">
        <v>4766</v>
      </c>
      <c r="BU445" t="s">
        <v>3631</v>
      </c>
      <c r="BV445" t="s">
        <v>3632</v>
      </c>
      <c r="BW445" t="s">
        <v>3633</v>
      </c>
      <c r="BX445" t="s">
        <v>3634</v>
      </c>
      <c r="BY445" s="44" t="s">
        <v>490</v>
      </c>
      <c r="BZ445" t="s">
        <v>3028</v>
      </c>
      <c r="CA445" t="s">
        <v>4060</v>
      </c>
      <c r="CB445" s="44" t="s">
        <v>4060</v>
      </c>
      <c r="CC445" t="s">
        <v>4860</v>
      </c>
      <c r="CD445" t="s">
        <v>4058</v>
      </c>
      <c r="CE445" t="s">
        <v>4059</v>
      </c>
      <c r="CF445" t="s">
        <v>3630</v>
      </c>
      <c r="CG445"/>
      <c r="CH445" t="str">
        <f>H445</f>
        <v>Спасский С.А., Шнитников В.Н.</v>
      </c>
      <c r="CI445">
        <f t="shared" si="130"/>
        <v>1937</v>
      </c>
      <c r="CJ445"/>
    </row>
    <row r="446" spans="1:88" s="6" customFormat="1" x14ac:dyDescent="0.45">
      <c r="A446" s="5">
        <v>45775.645925925928</v>
      </c>
      <c r="B446" s="6">
        <v>412819044</v>
      </c>
      <c r="C446" s="6" t="s">
        <v>4897</v>
      </c>
      <c r="D446" s="6">
        <v>3</v>
      </c>
      <c r="E446" s="4" t="s">
        <v>846</v>
      </c>
      <c r="G446" s="6">
        <v>2590</v>
      </c>
      <c r="H446" s="44" t="s">
        <v>951</v>
      </c>
      <c r="I446" s="6">
        <v>1937</v>
      </c>
      <c r="J446" s="6" t="s">
        <v>952</v>
      </c>
      <c r="K446" s="6" t="s">
        <v>953</v>
      </c>
      <c r="L446" s="6" t="s">
        <v>954</v>
      </c>
      <c r="M446" s="6" t="s">
        <v>267</v>
      </c>
      <c r="P446" s="6" t="s">
        <v>1053</v>
      </c>
      <c r="Q446" t="str">
        <f t="shared" si="129"/>
        <v>разные места Казахстана</v>
      </c>
      <c r="R446" s="84"/>
      <c r="S446" s="84"/>
      <c r="V446" s="6" t="s">
        <v>119</v>
      </c>
      <c r="X446" s="6">
        <v>6000</v>
      </c>
      <c r="Y446" s="6">
        <v>1937</v>
      </c>
      <c r="AF446" s="6" t="s">
        <v>948</v>
      </c>
      <c r="AG446" s="62" t="s">
        <v>997</v>
      </c>
      <c r="AH446" s="6" t="s">
        <v>490</v>
      </c>
      <c r="AI446" s="6" t="s">
        <v>1152</v>
      </c>
      <c r="AJ446" s="6" t="s">
        <v>1156</v>
      </c>
      <c r="AK446" s="6" t="b">
        <v>1</v>
      </c>
      <c r="AL446" s="6" t="b">
        <v>0</v>
      </c>
      <c r="AO446" s="49" t="s">
        <v>4952</v>
      </c>
      <c r="AP446" s="73"/>
      <c r="AQ446" s="49" t="s">
        <v>4951</v>
      </c>
      <c r="AR446" s="76" t="s">
        <v>5011</v>
      </c>
      <c r="AS446" s="73" t="s">
        <v>5012</v>
      </c>
      <c r="AT446" s="73">
        <f t="shared" si="132"/>
        <v>3</v>
      </c>
      <c r="AU446" s="112" t="s">
        <v>5384</v>
      </c>
      <c r="AV446" s="44" t="s">
        <v>5380</v>
      </c>
      <c r="AW446" t="s">
        <v>5014</v>
      </c>
      <c r="AX446" s="73"/>
      <c r="AY446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6" s="49" t="s">
        <v>4903</v>
      </c>
      <c r="BA446" s="44">
        <f>Y446</f>
        <v>1937</v>
      </c>
      <c r="BB446" s="44" t="str">
        <f>Y446&amp;IF(Z446&lt;&gt;0,"-"&amp;Z446,"")&amp;IF(AA446&lt;&gt;0,"-"&amp;AA446,"")&amp;IF(AB446&lt;&gt;0,"/"&amp;AB446,"")&amp;IF(AC446&lt;&gt;0,"-"&amp;AC446,"")&amp;IF(AD446&lt;&gt;0,"-"&amp;AD446,"")</f>
        <v>1937</v>
      </c>
      <c r="BC446" s="44"/>
      <c r="BD446" s="44"/>
      <c r="BE446" s="44"/>
      <c r="BF446" s="49" t="s">
        <v>4882</v>
      </c>
      <c r="BG446" t="s">
        <v>4893</v>
      </c>
      <c r="BH446" s="40" t="s">
        <v>5050</v>
      </c>
      <c r="BI446" t="s">
        <v>39</v>
      </c>
      <c r="BJ446" t="str">
        <f t="shared" ref="BJ446" si="153">P446</f>
        <v>разные места Казахстана</v>
      </c>
      <c r="BK446"/>
      <c r="BL446"/>
      <c r="BM446" s="85"/>
      <c r="BN446"/>
      <c r="BO446">
        <f t="shared" si="152"/>
        <v>6000</v>
      </c>
      <c r="BP446" t="str">
        <f>IF(V446="original",H446,IF(V446="volunteer",C446,"Nekhaeva A.A."))</f>
        <v>Nekhaeva A.A.</v>
      </c>
      <c r="BQ446" t="str">
        <f>IF(V446="original",I446,IF(V446="volunteer",YEAR(A446)&amp;"-"&amp;IF(MONTH(A446)&lt;10,"0"&amp;MONTH(A446),MONTH(A446))&amp;"-"&amp;IF(DAY(A446)&lt;10,"0"&amp;DAY(A446),DAY(A446)),"__2025-05-15"))</f>
        <v>__2025-05-15</v>
      </c>
      <c r="BR446"/>
      <c r="BS446"/>
      <c r="BT446" s="49" t="s">
        <v>4766</v>
      </c>
      <c r="BU446" t="s">
        <v>3631</v>
      </c>
      <c r="BV446" t="s">
        <v>3632</v>
      </c>
      <c r="BW446" t="s">
        <v>3633</v>
      </c>
      <c r="BX446" t="s">
        <v>3634</v>
      </c>
      <c r="BY446" s="44" t="s">
        <v>490</v>
      </c>
      <c r="BZ446" t="s">
        <v>1152</v>
      </c>
      <c r="CA446" t="s">
        <v>4046</v>
      </c>
      <c r="CB446" s="44" t="s">
        <v>4046</v>
      </c>
      <c r="CC446" t="s">
        <v>4796</v>
      </c>
      <c r="CD446" t="s">
        <v>4046</v>
      </c>
      <c r="CE446" t="s">
        <v>4047</v>
      </c>
      <c r="CF446" t="s">
        <v>3630</v>
      </c>
      <c r="CG446"/>
      <c r="CH446" t="str">
        <f>H446</f>
        <v>Спасский С.А., Шнитников В.Н.</v>
      </c>
      <c r="CI446">
        <f t="shared" ref="CI446" si="154">I446</f>
        <v>1937</v>
      </c>
      <c r="CJ446"/>
    </row>
    <row r="447" spans="1:88" s="6" customFormat="1" x14ac:dyDescent="0.45">
      <c r="A447" s="5">
        <v>45775.549155092587</v>
      </c>
      <c r="B447" s="6">
        <v>412819044</v>
      </c>
      <c r="C447" s="6" t="s">
        <v>4897</v>
      </c>
      <c r="D447" s="6">
        <v>1</v>
      </c>
      <c r="E447" s="4" t="s">
        <v>1115</v>
      </c>
      <c r="G447" s="6">
        <v>2590</v>
      </c>
      <c r="H447" s="44" t="s">
        <v>951</v>
      </c>
      <c r="I447" s="6">
        <v>1937</v>
      </c>
      <c r="J447" s="6" t="s">
        <v>952</v>
      </c>
      <c r="K447" s="6" t="s">
        <v>953</v>
      </c>
      <c r="L447" s="6" t="s">
        <v>954</v>
      </c>
      <c r="M447" s="6" t="s">
        <v>267</v>
      </c>
      <c r="P447" s="6" t="s">
        <v>1168</v>
      </c>
      <c r="Q447" t="str">
        <f t="shared" ref="Q447:Q510" si="155">IF(LEN(P447)&gt;0,P447,"")</f>
        <v>Б. Алматинка, "Приютская колония"</v>
      </c>
      <c r="R447" s="84">
        <v>43.389325999999997</v>
      </c>
      <c r="S447" s="84">
        <v>76.900957000000005</v>
      </c>
      <c r="T447" s="6" t="s">
        <v>1049</v>
      </c>
      <c r="U447" s="6" t="s">
        <v>1050</v>
      </c>
      <c r="V447" s="6" t="s">
        <v>106</v>
      </c>
      <c r="X447" s="6">
        <v>12500</v>
      </c>
      <c r="Y447" s="6">
        <v>1928</v>
      </c>
      <c r="Z447" s="6">
        <v>8</v>
      </c>
      <c r="AA447" s="6">
        <v>1</v>
      </c>
      <c r="AE447" s="6" t="s">
        <v>1169</v>
      </c>
      <c r="AF447" s="6" t="s">
        <v>948</v>
      </c>
      <c r="AI447" s="6" t="s">
        <v>1162</v>
      </c>
      <c r="AJ447" s="6" t="s">
        <v>1170</v>
      </c>
      <c r="AK447" s="6" t="b">
        <v>1</v>
      </c>
      <c r="AL447" s="6" t="b">
        <v>0</v>
      </c>
      <c r="AO447" s="49" t="s">
        <v>4952</v>
      </c>
      <c r="AP447" s="73"/>
      <c r="AQ447" s="49" t="s">
        <v>4951</v>
      </c>
      <c r="AR447" s="76" t="s">
        <v>5011</v>
      </c>
      <c r="AS447" s="73" t="s">
        <v>5012</v>
      </c>
      <c r="AT447" s="73">
        <f t="shared" si="132"/>
        <v>1</v>
      </c>
      <c r="AU447" s="44"/>
      <c r="AV447" s="44" t="s">
        <v>5381</v>
      </c>
      <c r="AW447" t="s">
        <v>5014</v>
      </c>
      <c r="AX447" s="73"/>
      <c r="AY447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7" s="49" t="s">
        <v>4903</v>
      </c>
      <c r="BA447" s="58" t="str">
        <f>Y447&amp;"-"&amp;IF(Z447&lt;10,"0"&amp;Z447,Z447)&amp;"-"&amp;IF(AA447&lt;10,"0"&amp;AA447,AA447)</f>
        <v>1928-08-01</v>
      </c>
      <c r="BB447" s="44" t="str">
        <f>Y447&amp;IF(Z447&lt;&gt;0,"-"&amp;Z447,"")&amp;IF(AA447&lt;&gt;0,"-"&amp;AA447,"")&amp;IF(AB447&lt;&gt;0,"/"&amp;AB447,"")&amp;IF(AC447&lt;&gt;0,"-"&amp;AC447,"")&amp;IF(AD447&lt;&gt;0,"-"&amp;AD447,"")</f>
        <v>1928-8-1</v>
      </c>
      <c r="BC447" s="44" t="str">
        <f>AE447</f>
        <v>полынная степь</v>
      </c>
      <c r="BD447" s="44"/>
      <c r="BE447" s="44"/>
      <c r="BF447" s="49" t="s">
        <v>4882</v>
      </c>
      <c r="BG447" t="s">
        <v>4893</v>
      </c>
      <c r="BH447" s="40" t="s">
        <v>5050</v>
      </c>
      <c r="BI447" t="s">
        <v>39</v>
      </c>
      <c r="BJ447" t="str">
        <f t="shared" ref="BJ447:BJ448" si="156">P447</f>
        <v>Б. Алматинка, "Приютская колония"</v>
      </c>
      <c r="BK447" t="str">
        <f>T447&amp;" N; "&amp;U447&amp;" E"</f>
        <v>43.389326 N; 76.900957 E</v>
      </c>
      <c r="BL447" t="s">
        <v>1049</v>
      </c>
      <c r="BM447" s="85" t="s">
        <v>1050</v>
      </c>
      <c r="BN447" t="s">
        <v>4895</v>
      </c>
      <c r="BO447">
        <f t="shared" si="152"/>
        <v>12500</v>
      </c>
      <c r="BP447" t="str">
        <f>IF(V447="original",H447,IF(V447="volunteer",C447,"Nekhaeva A.A."))</f>
        <v>Kim L.V.</v>
      </c>
      <c r="BQ447" t="str">
        <f>IF(V447="original",I447,IF(V447="volunteer",YEAR(A447)&amp;"-"&amp;IF(MONTH(A447)&lt;10,"0"&amp;MONTH(A447),MONTH(A447))&amp;"-"&amp;IF(DAY(A447)&lt;10,"0"&amp;DAY(A447),DAY(A447)),"__2025-05-15"))</f>
        <v>2025-04-28</v>
      </c>
      <c r="BR447"/>
      <c r="BS447"/>
      <c r="BT447" s="49" t="s">
        <v>4766</v>
      </c>
      <c r="BU447" t="s">
        <v>3631</v>
      </c>
      <c r="BV447" t="s">
        <v>3632</v>
      </c>
      <c r="BW447" t="s">
        <v>3633</v>
      </c>
      <c r="BX447" t="s">
        <v>3634</v>
      </c>
      <c r="BY447" s="44" t="s">
        <v>490</v>
      </c>
      <c r="BZ447" t="s">
        <v>3028</v>
      </c>
      <c r="CA447" t="s">
        <v>4067</v>
      </c>
      <c r="CB447" s="44" t="s">
        <v>4067</v>
      </c>
      <c r="CC447" t="s">
        <v>4806</v>
      </c>
      <c r="CD447" t="s">
        <v>4065</v>
      </c>
      <c r="CE447" t="s">
        <v>4066</v>
      </c>
      <c r="CF447" t="s">
        <v>3630</v>
      </c>
      <c r="CG447"/>
      <c r="CH447" t="str">
        <f>H447</f>
        <v>Спасский С.А., Шнитников В.Н.</v>
      </c>
      <c r="CI447">
        <f t="shared" ref="CI447:CI509" si="157">I447</f>
        <v>1937</v>
      </c>
      <c r="CJ447"/>
    </row>
    <row r="448" spans="1:88" s="6" customFormat="1" x14ac:dyDescent="0.45">
      <c r="A448" s="5">
        <v>45775.547500000001</v>
      </c>
      <c r="B448" s="6">
        <v>412819044</v>
      </c>
      <c r="C448" s="6" t="s">
        <v>4897</v>
      </c>
      <c r="D448" s="6">
        <v>2</v>
      </c>
      <c r="E448" s="4" t="s">
        <v>1003</v>
      </c>
      <c r="G448" s="6">
        <v>2590</v>
      </c>
      <c r="H448" s="44" t="s">
        <v>951</v>
      </c>
      <c r="I448" s="6">
        <v>1937</v>
      </c>
      <c r="J448" s="6" t="s">
        <v>952</v>
      </c>
      <c r="K448" s="6" t="s">
        <v>953</v>
      </c>
      <c r="L448" s="6" t="s">
        <v>954</v>
      </c>
      <c r="M448" s="6" t="s">
        <v>267</v>
      </c>
      <c r="P448" s="6" t="s">
        <v>1171</v>
      </c>
      <c r="Q448" t="str">
        <f t="shared" si="155"/>
        <v>Б. Алматинка, с. Осташкино</v>
      </c>
      <c r="R448" s="84">
        <v>43.515093</v>
      </c>
      <c r="S448" s="84">
        <v>76.894091000000003</v>
      </c>
      <c r="T448" s="6" t="s">
        <v>1172</v>
      </c>
      <c r="U448" s="6" t="s">
        <v>1173</v>
      </c>
      <c r="V448" s="6" t="s">
        <v>106</v>
      </c>
      <c r="W448" s="6" t="s">
        <v>1174</v>
      </c>
      <c r="X448" s="6">
        <v>2000</v>
      </c>
      <c r="Y448" s="6">
        <v>1928</v>
      </c>
      <c r="Z448" s="6">
        <v>7</v>
      </c>
      <c r="AA448" s="6">
        <v>14</v>
      </c>
      <c r="AB448" s="6">
        <v>1928</v>
      </c>
      <c r="AC448" s="6">
        <v>7</v>
      </c>
      <c r="AD448" s="6">
        <v>20</v>
      </c>
      <c r="AF448" s="6" t="s">
        <v>948</v>
      </c>
      <c r="AI448" s="6" t="s">
        <v>1162</v>
      </c>
      <c r="AJ448" s="6" t="s">
        <v>1170</v>
      </c>
      <c r="AK448" s="6" t="b">
        <v>1</v>
      </c>
      <c r="AL448" s="6" t="b">
        <v>0</v>
      </c>
      <c r="AO448" s="49" t="s">
        <v>4952</v>
      </c>
      <c r="AP448" s="73"/>
      <c r="AQ448" s="49" t="s">
        <v>4951</v>
      </c>
      <c r="AR448" s="76" t="s">
        <v>5011</v>
      </c>
      <c r="AS448" s="73" t="s">
        <v>5012</v>
      </c>
      <c r="AT448" s="73">
        <f t="shared" si="132"/>
        <v>2</v>
      </c>
      <c r="AU448" s="44"/>
      <c r="AV448" s="44" t="s">
        <v>5381</v>
      </c>
      <c r="AW448" t="s">
        <v>5014</v>
      </c>
      <c r="AX448" s="73"/>
      <c r="AY448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8" s="49" t="s">
        <v>4903</v>
      </c>
      <c r="BA448" s="58" t="str">
        <f>Y448&amp;"-"&amp;IF(Z448&lt;10,"0"&amp;Z448,Z448)&amp;"-"&amp;IF(AA448&lt;10,"0"&amp;AA448,AA448)&amp;"/"&amp;IF(AD448&lt;10,"0"&amp;AD448,AD448)</f>
        <v>1928-07-14/20</v>
      </c>
      <c r="BB448" s="44" t="str">
        <f>Y448&amp;IF(Z448&lt;&gt;0,"-"&amp;Z448,"")&amp;IF(AA448&lt;&gt;0,"-"&amp;AA448,"")&amp;IF(AB448&lt;&gt;0,"/"&amp;AB448,"")&amp;IF(AC448&lt;&gt;0,"-"&amp;AC448,"")&amp;IF(AD448&lt;&gt;0,"-"&amp;AD448,"")</f>
        <v>1928-7-14/1928-7-20</v>
      </c>
      <c r="BC448" s="44"/>
      <c r="BD448" s="44"/>
      <c r="BE448" s="44"/>
      <c r="BF448" s="49" t="s">
        <v>4882</v>
      </c>
      <c r="BG448" t="s">
        <v>4893</v>
      </c>
      <c r="BH448" s="40" t="s">
        <v>5050</v>
      </c>
      <c r="BI448" t="s">
        <v>39</v>
      </c>
      <c r="BJ448" t="str">
        <f t="shared" si="156"/>
        <v>Б. Алматинка, с. Осташкино</v>
      </c>
      <c r="BK448" t="str">
        <f>T448&amp;" N; "&amp;U448&amp;" E"</f>
        <v>43.515093 N; 76.894091 E</v>
      </c>
      <c r="BL448" t="s">
        <v>1172</v>
      </c>
      <c r="BM448" s="85" t="s">
        <v>1173</v>
      </c>
      <c r="BN448" t="s">
        <v>4895</v>
      </c>
      <c r="BO448">
        <f t="shared" si="152"/>
        <v>2000</v>
      </c>
      <c r="BP448" t="str">
        <f>IF(V448="original",H448,IF(V448="volunteer",C448,"Nekhaeva A.A."))</f>
        <v>Kim L.V.</v>
      </c>
      <c r="BQ448" t="str">
        <f>IF(V448="original",I448,IF(V448="volunteer",YEAR(A448)&amp;"-"&amp;IF(MONTH(A448)&lt;10,"0"&amp;MONTH(A448),MONTH(A448))&amp;"-"&amp;IF(DAY(A448)&lt;10,"0"&amp;DAY(A448),DAY(A448)),"__2025-05-15"))</f>
        <v>2025-04-28</v>
      </c>
      <c r="BR448"/>
      <c r="BS448"/>
      <c r="BT448" s="49" t="s">
        <v>4766</v>
      </c>
      <c r="BU448" t="s">
        <v>3631</v>
      </c>
      <c r="BV448" t="s">
        <v>3632</v>
      </c>
      <c r="BW448" t="s">
        <v>3633</v>
      </c>
      <c r="BX448" t="s">
        <v>3634</v>
      </c>
      <c r="BY448" s="44" t="s">
        <v>490</v>
      </c>
      <c r="BZ448" t="s">
        <v>3028</v>
      </c>
      <c r="CA448" t="s">
        <v>4067</v>
      </c>
      <c r="CB448" s="44" t="s">
        <v>4067</v>
      </c>
      <c r="CC448" t="s">
        <v>4806</v>
      </c>
      <c r="CD448" t="s">
        <v>4065</v>
      </c>
      <c r="CE448" t="s">
        <v>4066</v>
      </c>
      <c r="CF448" t="s">
        <v>3630</v>
      </c>
      <c r="CG448"/>
      <c r="CH448" t="str">
        <f>H448</f>
        <v>Спасский С.А., Шнитников В.Н.</v>
      </c>
      <c r="CI448">
        <f t="shared" si="157"/>
        <v>1937</v>
      </c>
      <c r="CJ448"/>
    </row>
    <row r="449" spans="1:88" s="6" customFormat="1" x14ac:dyDescent="0.45">
      <c r="A449" s="5">
        <v>45775.545763888891</v>
      </c>
      <c r="B449" s="6">
        <v>412819044</v>
      </c>
      <c r="C449" s="6" t="s">
        <v>4897</v>
      </c>
      <c r="D449" s="6">
        <v>1</v>
      </c>
      <c r="E449" s="4" t="s">
        <v>65</v>
      </c>
      <c r="G449" s="6">
        <v>2590</v>
      </c>
      <c r="H449" s="44" t="s">
        <v>951</v>
      </c>
      <c r="I449" s="6">
        <v>1937</v>
      </c>
      <c r="J449" s="6" t="s">
        <v>952</v>
      </c>
      <c r="K449" s="6" t="s">
        <v>953</v>
      </c>
      <c r="L449" s="6" t="s">
        <v>954</v>
      </c>
      <c r="M449" s="6" t="s">
        <v>267</v>
      </c>
      <c r="Q449" t="str">
        <f t="shared" si="155"/>
        <v/>
      </c>
      <c r="R449" s="84"/>
      <c r="S449" s="84"/>
      <c r="V449" s="6" t="s">
        <v>119</v>
      </c>
      <c r="X449" s="6">
        <v>50000</v>
      </c>
      <c r="Y449" s="6">
        <v>1919</v>
      </c>
      <c r="Z449" s="6">
        <v>4</v>
      </c>
      <c r="AF449" s="6" t="s">
        <v>948</v>
      </c>
      <c r="AI449" s="6" t="s">
        <v>1162</v>
      </c>
      <c r="AJ449" s="6" t="s">
        <v>1175</v>
      </c>
      <c r="AK449" s="6" t="b">
        <v>1</v>
      </c>
      <c r="AL449" s="6" t="b">
        <v>0</v>
      </c>
      <c r="AO449" s="49" t="s">
        <v>4952</v>
      </c>
      <c r="AP449" s="73"/>
      <c r="AQ449" s="49" t="s">
        <v>4951</v>
      </c>
      <c r="AR449" s="76" t="s">
        <v>5011</v>
      </c>
      <c r="AS449" s="73" t="s">
        <v>5012</v>
      </c>
      <c r="AT449" s="73">
        <f t="shared" si="132"/>
        <v>1</v>
      </c>
      <c r="AU449" s="112" t="s">
        <v>5384</v>
      </c>
      <c r="AV449" s="44" t="s">
        <v>5380</v>
      </c>
      <c r="AW449" t="s">
        <v>5014</v>
      </c>
      <c r="AX449" s="73"/>
      <c r="AY449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49" s="49" t="s">
        <v>4903</v>
      </c>
      <c r="BA449" s="44" t="str">
        <f>Y449&amp;"-"&amp;IF(Z449&lt;10,"0"&amp;Z449,Z449)</f>
        <v>1919-04</v>
      </c>
      <c r="BB449" s="44" t="str">
        <f>Y449&amp;IF(Z449&lt;&gt;0,"-"&amp;Z449,"")&amp;IF(AA449&lt;&gt;0,"-"&amp;AA449,"")&amp;IF(AB449&lt;&gt;0,"/"&amp;AB449,"")&amp;IF(AC449&lt;&gt;0,"-"&amp;AC449,"")&amp;IF(AD449&lt;&gt;0,"-"&amp;AD449,"")</f>
        <v>1919-4</v>
      </c>
      <c r="BC449" s="44"/>
      <c r="BD449" s="44"/>
      <c r="BE449" s="44"/>
      <c r="BF449" s="49" t="s">
        <v>4882</v>
      </c>
      <c r="BG449" t="s">
        <v>4893</v>
      </c>
      <c r="BH449" s="40" t="s">
        <v>5050</v>
      </c>
      <c r="BI449" t="s">
        <v>39</v>
      </c>
      <c r="BJ449"/>
      <c r="BK449"/>
      <c r="BL449"/>
      <c r="BM449" s="85"/>
      <c r="BN449"/>
      <c r="BO449">
        <f t="shared" si="152"/>
        <v>50000</v>
      </c>
      <c r="BP449" t="str">
        <f>IF(V449="original",H449,IF(V449="volunteer",C449,"Nekhaeva A.A."))</f>
        <v>Nekhaeva A.A.</v>
      </c>
      <c r="BQ449" t="str">
        <f>IF(V449="original",I449,IF(V449="volunteer",YEAR(A449)&amp;"-"&amp;IF(MONTH(A449)&lt;10,"0"&amp;MONTH(A449),MONTH(A449))&amp;"-"&amp;IF(DAY(A449)&lt;10,"0"&amp;DAY(A449),DAY(A449)),"__2025-05-15"))</f>
        <v>__2025-05-15</v>
      </c>
      <c r="BR449"/>
      <c r="BS449"/>
      <c r="BT449" s="49" t="s">
        <v>4766</v>
      </c>
      <c r="BU449" t="s">
        <v>3631</v>
      </c>
      <c r="BV449" t="s">
        <v>3632</v>
      </c>
      <c r="BW449" t="s">
        <v>3633</v>
      </c>
      <c r="BX449" t="s">
        <v>3634</v>
      </c>
      <c r="BY449" s="44" t="s">
        <v>490</v>
      </c>
      <c r="BZ449" t="s">
        <v>3028</v>
      </c>
      <c r="CA449" t="s">
        <v>4070</v>
      </c>
      <c r="CB449" s="44" t="s">
        <v>4070</v>
      </c>
      <c r="CC449" t="s">
        <v>4791</v>
      </c>
      <c r="CD449" t="s">
        <v>4068</v>
      </c>
      <c r="CE449" t="s">
        <v>4069</v>
      </c>
      <c r="CF449" t="s">
        <v>3630</v>
      </c>
      <c r="CG449"/>
      <c r="CH449" t="str">
        <f>H449</f>
        <v>Спасский С.А., Шнитников В.Н.</v>
      </c>
      <c r="CI449">
        <f t="shared" si="157"/>
        <v>1937</v>
      </c>
      <c r="CJ449"/>
    </row>
    <row r="450" spans="1:88" s="6" customFormat="1" x14ac:dyDescent="0.45">
      <c r="A450" s="5">
        <v>45775.543807870366</v>
      </c>
      <c r="B450" s="6">
        <v>412819044</v>
      </c>
      <c r="C450" s="6" t="s">
        <v>4897</v>
      </c>
      <c r="D450" s="6">
        <v>1</v>
      </c>
      <c r="E450" s="4" t="s">
        <v>1115</v>
      </c>
      <c r="G450" s="6">
        <v>2590</v>
      </c>
      <c r="H450" s="44" t="s">
        <v>951</v>
      </c>
      <c r="I450" s="6">
        <v>1937</v>
      </c>
      <c r="J450" s="6" t="s">
        <v>952</v>
      </c>
      <c r="K450" s="6" t="s">
        <v>953</v>
      </c>
      <c r="L450" s="6" t="s">
        <v>954</v>
      </c>
      <c r="M450" s="6" t="s">
        <v>267</v>
      </c>
      <c r="P450" s="6" t="s">
        <v>1018</v>
      </c>
      <c r="Q450" t="str">
        <f t="shared" si="155"/>
        <v>Копальский у.</v>
      </c>
      <c r="R450" s="84">
        <v>45.718308999999998</v>
      </c>
      <c r="S450" s="84">
        <v>77.246391000000003</v>
      </c>
      <c r="T450" s="6" t="s">
        <v>1019</v>
      </c>
      <c r="U450" s="6" t="s">
        <v>1020</v>
      </c>
      <c r="V450" s="6" t="s">
        <v>106</v>
      </c>
      <c r="X450" s="6">
        <v>50000</v>
      </c>
      <c r="Y450" s="6">
        <v>1910</v>
      </c>
      <c r="AF450" s="6" t="s">
        <v>948</v>
      </c>
      <c r="AG450" s="67" t="s">
        <v>959</v>
      </c>
      <c r="AH450" s="6" t="s">
        <v>490</v>
      </c>
      <c r="AI450" s="6" t="s">
        <v>1166</v>
      </c>
      <c r="AJ450" s="6" t="s">
        <v>1167</v>
      </c>
      <c r="AK450" s="6" t="b">
        <v>1</v>
      </c>
      <c r="AL450" s="6" t="b">
        <v>0</v>
      </c>
      <c r="AO450" s="49" t="s">
        <v>4952</v>
      </c>
      <c r="AP450" s="73"/>
      <c r="AQ450" s="49" t="s">
        <v>4951</v>
      </c>
      <c r="AR450" s="76" t="s">
        <v>5011</v>
      </c>
      <c r="AS450" s="73" t="s">
        <v>5012</v>
      </c>
      <c r="AT450" s="73">
        <f t="shared" si="132"/>
        <v>1</v>
      </c>
      <c r="AU450" s="44"/>
      <c r="AV450" s="44" t="s">
        <v>5381</v>
      </c>
      <c r="AW450" t="s">
        <v>5014</v>
      </c>
      <c r="AX450" s="73"/>
      <c r="AY450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0" s="49" t="s">
        <v>4903</v>
      </c>
      <c r="BA450" s="44">
        <f>Y450</f>
        <v>1910</v>
      </c>
      <c r="BB450" s="44" t="str">
        <f>Y450&amp;IF(Z450&lt;&gt;0,"-"&amp;Z450,"")&amp;IF(AA450&lt;&gt;0,"-"&amp;AA450,"")&amp;IF(AB450&lt;&gt;0,"/"&amp;AB450,"")&amp;IF(AC450&lt;&gt;0,"-"&amp;AC450,"")&amp;IF(AD450&lt;&gt;0,"-"&amp;AD450,"")</f>
        <v>1910</v>
      </c>
      <c r="BC450" s="44"/>
      <c r="BD450" s="44"/>
      <c r="BE450" s="44" t="s">
        <v>4941</v>
      </c>
      <c r="BF450" s="49" t="s">
        <v>4882</v>
      </c>
      <c r="BG450" t="s">
        <v>4893</v>
      </c>
      <c r="BH450" s="40" t="s">
        <v>5050</v>
      </c>
      <c r="BI450" t="s">
        <v>39</v>
      </c>
      <c r="BJ450" t="str">
        <f>P450</f>
        <v>Копальский у.</v>
      </c>
      <c r="BK450" t="str">
        <f>T450&amp;" N; "&amp;U450&amp;" E"</f>
        <v>45.718309 N; 77.246391 E</v>
      </c>
      <c r="BL450" t="s">
        <v>1019</v>
      </c>
      <c r="BM450" s="85" t="s">
        <v>1020</v>
      </c>
      <c r="BN450" t="s">
        <v>4895</v>
      </c>
      <c r="BO450">
        <f t="shared" si="152"/>
        <v>50000</v>
      </c>
      <c r="BP450" t="str">
        <f>IF(V450="original",H450,IF(V450="volunteer",C450,"Nekhaeva A.A."))</f>
        <v>Kim L.V.</v>
      </c>
      <c r="BQ450" t="str">
        <f>IF(V450="original",I450,IF(V450="volunteer",YEAR(A450)&amp;"-"&amp;IF(MONTH(A450)&lt;10,"0"&amp;MONTH(A450),MONTH(A450))&amp;"-"&amp;IF(DAY(A450)&lt;10,"0"&amp;DAY(A450),DAY(A450)),"__2025-05-15"))</f>
        <v>2025-04-28</v>
      </c>
      <c r="BR450"/>
      <c r="BS450"/>
      <c r="BT450" s="49" t="s">
        <v>4766</v>
      </c>
      <c r="BU450" t="s">
        <v>3631</v>
      </c>
      <c r="BV450" t="s">
        <v>3632</v>
      </c>
      <c r="BW450" t="s">
        <v>3633</v>
      </c>
      <c r="BX450" t="s">
        <v>3634</v>
      </c>
      <c r="BY450" s="44" t="s">
        <v>490</v>
      </c>
      <c r="BZ450" t="s">
        <v>1166</v>
      </c>
      <c r="CA450" t="s">
        <v>4063</v>
      </c>
      <c r="CB450" s="44" t="s">
        <v>4063</v>
      </c>
      <c r="CC450" t="s">
        <v>4817</v>
      </c>
      <c r="CD450" t="s">
        <v>4061</v>
      </c>
      <c r="CE450" t="s">
        <v>4062</v>
      </c>
      <c r="CF450" t="s">
        <v>3630</v>
      </c>
      <c r="CG450"/>
      <c r="CH450" t="str">
        <f>H450</f>
        <v>Спасский С.А., Шнитников В.Н.</v>
      </c>
      <c r="CI450">
        <f t="shared" si="157"/>
        <v>1937</v>
      </c>
      <c r="CJ450"/>
    </row>
    <row r="451" spans="1:88" s="6" customFormat="1" x14ac:dyDescent="0.45">
      <c r="A451" s="5">
        <v>45775.542905092589</v>
      </c>
      <c r="B451" s="6">
        <v>412819044</v>
      </c>
      <c r="C451" s="6" t="s">
        <v>4897</v>
      </c>
      <c r="D451" s="6">
        <v>3</v>
      </c>
      <c r="E451" s="4" t="s">
        <v>265</v>
      </c>
      <c r="G451" s="6">
        <v>2590</v>
      </c>
      <c r="H451" s="44" t="s">
        <v>951</v>
      </c>
      <c r="I451" s="6">
        <v>1937</v>
      </c>
      <c r="J451" s="6" t="s">
        <v>952</v>
      </c>
      <c r="K451" s="6" t="s">
        <v>953</v>
      </c>
      <c r="L451" s="6" t="s">
        <v>954</v>
      </c>
      <c r="M451" s="6" t="s">
        <v>267</v>
      </c>
      <c r="Q451" t="str">
        <f t="shared" si="155"/>
        <v/>
      </c>
      <c r="R451" s="84"/>
      <c r="S451" s="84"/>
      <c r="V451" s="6" t="s">
        <v>119</v>
      </c>
      <c r="X451" s="6">
        <v>5000</v>
      </c>
      <c r="Y451" s="6">
        <v>1916</v>
      </c>
      <c r="AF451" s="6" t="s">
        <v>948</v>
      </c>
      <c r="AH451" s="6" t="s">
        <v>490</v>
      </c>
      <c r="AI451" s="6" t="s">
        <v>1166</v>
      </c>
      <c r="AJ451" s="6" t="s">
        <v>1167</v>
      </c>
      <c r="AK451" s="6" t="b">
        <v>1</v>
      </c>
      <c r="AL451" s="6" t="b">
        <v>0</v>
      </c>
      <c r="AO451" s="49" t="s">
        <v>4952</v>
      </c>
      <c r="AP451" s="73"/>
      <c r="AQ451" s="49" t="s">
        <v>4951</v>
      </c>
      <c r="AR451" s="76" t="s">
        <v>5011</v>
      </c>
      <c r="AS451" s="73" t="s">
        <v>5012</v>
      </c>
      <c r="AT451" s="73">
        <f t="shared" si="132"/>
        <v>3</v>
      </c>
      <c r="AU451" s="112" t="s">
        <v>5383</v>
      </c>
      <c r="AV451" s="44" t="s">
        <v>5380</v>
      </c>
      <c r="AW451" t="s">
        <v>5014</v>
      </c>
      <c r="AX451" s="73"/>
      <c r="AY451" s="73" t="str">
        <f t="shared" si="13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1" s="49" t="s">
        <v>4903</v>
      </c>
      <c r="BA451" s="44">
        <f>Y451</f>
        <v>1916</v>
      </c>
      <c r="BB451" s="44" t="str">
        <f>Y451&amp;IF(Z451&lt;&gt;0,"-"&amp;Z451,"")&amp;IF(AA451&lt;&gt;0,"-"&amp;AA451,"")&amp;IF(AB451&lt;&gt;0,"/"&amp;AB451,"")&amp;IF(AC451&lt;&gt;0,"-"&amp;AC451,"")&amp;IF(AD451&lt;&gt;0,"-"&amp;AD451,"")</f>
        <v>1916</v>
      </c>
      <c r="BC451" s="44"/>
      <c r="BD451" s="44"/>
      <c r="BE451" s="44"/>
      <c r="BF451" s="49" t="s">
        <v>4882</v>
      </c>
      <c r="BG451" t="s">
        <v>4893</v>
      </c>
      <c r="BH451" s="40" t="s">
        <v>5050</v>
      </c>
      <c r="BI451" t="s">
        <v>39</v>
      </c>
      <c r="BJ451"/>
      <c r="BK451"/>
      <c r="BL451"/>
      <c r="BM451" s="85"/>
      <c r="BN451"/>
      <c r="BO451">
        <f t="shared" si="152"/>
        <v>5000</v>
      </c>
      <c r="BP451" t="str">
        <f>IF(V451="original",H451,IF(V451="volunteer",C451,"Nekhaeva A.A."))</f>
        <v>Nekhaeva A.A.</v>
      </c>
      <c r="BQ451" t="str">
        <f>IF(V451="original",I451,IF(V451="volunteer",YEAR(A451)&amp;"-"&amp;IF(MONTH(A451)&lt;10,"0"&amp;MONTH(A451),MONTH(A451))&amp;"-"&amp;IF(DAY(A451)&lt;10,"0"&amp;DAY(A451),DAY(A451)),"__2025-05-15"))</f>
        <v>__2025-05-15</v>
      </c>
      <c r="BR451"/>
      <c r="BS451"/>
      <c r="BT451" s="49" t="s">
        <v>4766</v>
      </c>
      <c r="BU451" t="s">
        <v>3631</v>
      </c>
      <c r="BV451" t="s">
        <v>3632</v>
      </c>
      <c r="BW451" t="s">
        <v>3633</v>
      </c>
      <c r="BX451" t="s">
        <v>3634</v>
      </c>
      <c r="BY451" s="44" t="s">
        <v>490</v>
      </c>
      <c r="BZ451" t="s">
        <v>1166</v>
      </c>
      <c r="CA451" t="s">
        <v>4063</v>
      </c>
      <c r="CB451" s="44" t="s">
        <v>4063</v>
      </c>
      <c r="CC451" t="s">
        <v>4817</v>
      </c>
      <c r="CD451" t="s">
        <v>4061</v>
      </c>
      <c r="CE451" t="s">
        <v>4062</v>
      </c>
      <c r="CF451" t="s">
        <v>3630</v>
      </c>
      <c r="CG451"/>
      <c r="CH451" t="str">
        <f>H451</f>
        <v>Спасский С.А., Шнитников В.Н.</v>
      </c>
      <c r="CI451">
        <f t="shared" si="157"/>
        <v>1937</v>
      </c>
      <c r="CJ451"/>
    </row>
    <row r="452" spans="1:88" s="6" customFormat="1" x14ac:dyDescent="0.45">
      <c r="A452" s="5">
        <v>45775.542048611111</v>
      </c>
      <c r="B452" s="6">
        <v>412819044</v>
      </c>
      <c r="C452" s="6" t="s">
        <v>4897</v>
      </c>
      <c r="D452" s="6">
        <v>1</v>
      </c>
      <c r="E452" s="4" t="s">
        <v>65</v>
      </c>
      <c r="G452" s="6">
        <v>2590</v>
      </c>
      <c r="H452" s="44" t="s">
        <v>951</v>
      </c>
      <c r="I452" s="6">
        <v>1937</v>
      </c>
      <c r="J452" s="6" t="s">
        <v>952</v>
      </c>
      <c r="K452" s="6" t="s">
        <v>953</v>
      </c>
      <c r="L452" s="6" t="s">
        <v>954</v>
      </c>
      <c r="M452" s="6" t="s">
        <v>267</v>
      </c>
      <c r="P452" s="6" t="s">
        <v>1176</v>
      </c>
      <c r="Q452" t="str">
        <f t="shared" si="155"/>
        <v>дачи Медеу</v>
      </c>
      <c r="R452" s="84">
        <v>43.173715000000001</v>
      </c>
      <c r="S452" s="84">
        <v>77.039698999999999</v>
      </c>
      <c r="T452" s="6" t="s">
        <v>1177</v>
      </c>
      <c r="U452" s="6" t="s">
        <v>1178</v>
      </c>
      <c r="V452" s="6" t="s">
        <v>106</v>
      </c>
      <c r="X452" s="6">
        <v>5000</v>
      </c>
      <c r="Y452" s="6">
        <v>1937</v>
      </c>
      <c r="Z452" s="6">
        <v>6</v>
      </c>
      <c r="AA452" s="6">
        <v>29</v>
      </c>
      <c r="AB452" s="6">
        <v>1937</v>
      </c>
      <c r="AC452" s="6">
        <v>8</v>
      </c>
      <c r="AD452" s="6">
        <v>3</v>
      </c>
      <c r="AF452" s="6" t="s">
        <v>948</v>
      </c>
      <c r="AG452" s="67" t="s">
        <v>949</v>
      </c>
      <c r="AH452" s="6" t="s">
        <v>490</v>
      </c>
      <c r="AI452" s="6" t="s">
        <v>1179</v>
      </c>
      <c r="AJ452" s="6" t="s">
        <v>1180</v>
      </c>
      <c r="AK452" s="6" t="b">
        <v>1</v>
      </c>
      <c r="AL452" s="6" t="b">
        <v>0</v>
      </c>
      <c r="AO452" s="49" t="s">
        <v>4952</v>
      </c>
      <c r="AP452" s="73"/>
      <c r="AQ452" s="49" t="s">
        <v>4951</v>
      </c>
      <c r="AR452" s="76" t="s">
        <v>5011</v>
      </c>
      <c r="AS452" s="73" t="s">
        <v>5012</v>
      </c>
      <c r="AT452" s="73">
        <f t="shared" ref="AT452:AT515" si="158">D452</f>
        <v>1</v>
      </c>
      <c r="AU452" s="112" t="s">
        <v>5384</v>
      </c>
      <c r="AV452" s="44" t="s">
        <v>5380</v>
      </c>
      <c r="AW452" t="s">
        <v>5014</v>
      </c>
      <c r="AX452" s="73"/>
      <c r="AY452" s="73" t="str">
        <f t="shared" ref="AY452:AY515" si="159">H452&amp;" "&amp;I452&amp;". "&amp;J452&amp;" // "&amp;K452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2" s="49" t="s">
        <v>4903</v>
      </c>
      <c r="BA452" s="58" t="str">
        <f>Y452&amp;"-"&amp;IF(Z452&lt;10,"0"&amp;Z452,Z452)&amp;"-"&amp;IF(AA452&lt;10,"0"&amp;AA452,AA452)&amp;"/"&amp;IF(AC452&lt;10,"0"&amp;AC452,AC452)&amp;"-"&amp;IF(AD452&lt;10,"0"&amp;AD452,AD452)</f>
        <v>1937-06-29/08-03</v>
      </c>
      <c r="BB452" s="44" t="str">
        <f>Y452&amp;IF(Z452&lt;&gt;0,"-"&amp;Z452,"")&amp;IF(AA452&lt;&gt;0,"-"&amp;AA452,"")&amp;IF(AB452&lt;&gt;0,"/"&amp;AB452,"")&amp;IF(AC452&lt;&gt;0,"-"&amp;AC452,"")&amp;IF(AD452&lt;&gt;0,"-"&amp;AD452,"")</f>
        <v>1937-6-29/1937-8-3</v>
      </c>
      <c r="BC452" s="44"/>
      <c r="BD452" s="44"/>
      <c r="BE452" s="44" t="s">
        <v>4943</v>
      </c>
      <c r="BF452" s="49" t="s">
        <v>4882</v>
      </c>
      <c r="BG452" t="s">
        <v>4893</v>
      </c>
      <c r="BH452" s="40" t="s">
        <v>5050</v>
      </c>
      <c r="BI452" t="s">
        <v>39</v>
      </c>
      <c r="BJ452" t="str">
        <f t="shared" ref="BJ452:BJ490" si="160">P452</f>
        <v>дачи Медеу</v>
      </c>
      <c r="BK452" t="str">
        <f>T452&amp;" N; "&amp;U452&amp;" E"</f>
        <v>43.173715 N; 77.039699 E</v>
      </c>
      <c r="BL452" t="s">
        <v>1177</v>
      </c>
      <c r="BM452" s="85" t="s">
        <v>1178</v>
      </c>
      <c r="BN452" t="s">
        <v>4895</v>
      </c>
      <c r="BO452">
        <f t="shared" si="152"/>
        <v>5000</v>
      </c>
      <c r="BP452" t="str">
        <f>IF(V452="original",H452,IF(V452="volunteer",C452,"Nekhaeva A.A."))</f>
        <v>Kim L.V.</v>
      </c>
      <c r="BQ452" t="str">
        <f>IF(V452="original",I452,IF(V452="volunteer",YEAR(A452)&amp;"-"&amp;IF(MONTH(A452)&lt;10,"0"&amp;MONTH(A452),MONTH(A452))&amp;"-"&amp;IF(DAY(A452)&lt;10,"0"&amp;DAY(A452),DAY(A452)),"__2025-05-15"))</f>
        <v>2025-04-28</v>
      </c>
      <c r="BR452"/>
      <c r="BS452"/>
      <c r="BT452" s="49" t="s">
        <v>4766</v>
      </c>
      <c r="BU452" t="s">
        <v>3631</v>
      </c>
      <c r="BV452" t="s">
        <v>3632</v>
      </c>
      <c r="BW452" t="s">
        <v>3633</v>
      </c>
      <c r="BX452" t="s">
        <v>3634</v>
      </c>
      <c r="BY452" s="44" t="s">
        <v>490</v>
      </c>
      <c r="BZ452" t="s">
        <v>4073</v>
      </c>
      <c r="CA452" t="s">
        <v>4074</v>
      </c>
      <c r="CB452" s="44" t="s">
        <v>4074</v>
      </c>
      <c r="CC452" t="s">
        <v>4798</v>
      </c>
      <c r="CD452" t="s">
        <v>4071</v>
      </c>
      <c r="CE452" t="s">
        <v>4072</v>
      </c>
      <c r="CF452" t="s">
        <v>3630</v>
      </c>
      <c r="CG452"/>
      <c r="CH452" t="str">
        <f>H452</f>
        <v>Спасский С.А., Шнитников В.Н.</v>
      </c>
      <c r="CI452">
        <f t="shared" si="157"/>
        <v>1937</v>
      </c>
      <c r="CJ452"/>
    </row>
    <row r="453" spans="1:88" s="6" customFormat="1" x14ac:dyDescent="0.45">
      <c r="A453" s="5">
        <v>45775.541273148148</v>
      </c>
      <c r="B453" s="6">
        <v>412819044</v>
      </c>
      <c r="C453" s="6" t="s">
        <v>4897</v>
      </c>
      <c r="D453" s="6">
        <v>2</v>
      </c>
      <c r="E453" s="4" t="s">
        <v>247</v>
      </c>
      <c r="G453" s="6">
        <v>2590</v>
      </c>
      <c r="H453" s="44" t="s">
        <v>951</v>
      </c>
      <c r="I453" s="6">
        <v>1937</v>
      </c>
      <c r="J453" s="6" t="s">
        <v>952</v>
      </c>
      <c r="K453" s="6" t="s">
        <v>953</v>
      </c>
      <c r="L453" s="6" t="s">
        <v>954</v>
      </c>
      <c r="M453" s="6" t="s">
        <v>267</v>
      </c>
      <c r="P453" s="6" t="s">
        <v>1065</v>
      </c>
      <c r="Q453" t="str">
        <f t="shared" si="155"/>
        <v>Алматинка, у гор</v>
      </c>
      <c r="R453" s="84">
        <v>43.130749000000002</v>
      </c>
      <c r="S453" s="84">
        <v>76.908208000000002</v>
      </c>
      <c r="T453" s="6" t="s">
        <v>942</v>
      </c>
      <c r="U453" s="6" t="s">
        <v>943</v>
      </c>
      <c r="V453" s="6" t="s">
        <v>106</v>
      </c>
      <c r="X453" s="6">
        <v>6000</v>
      </c>
      <c r="Y453" s="6">
        <v>1920</v>
      </c>
      <c r="Z453" s="6">
        <v>6</v>
      </c>
      <c r="AA453" s="6">
        <v>20</v>
      </c>
      <c r="AF453" s="6" t="s">
        <v>948</v>
      </c>
      <c r="AH453" s="6" t="s">
        <v>490</v>
      </c>
      <c r="AI453" s="6" t="s">
        <v>1179</v>
      </c>
      <c r="AJ453" s="6" t="s">
        <v>1180</v>
      </c>
      <c r="AK453" s="6" t="b">
        <v>1</v>
      </c>
      <c r="AL453" s="6" t="b">
        <v>0</v>
      </c>
      <c r="AO453" s="49" t="s">
        <v>4952</v>
      </c>
      <c r="AP453" s="73"/>
      <c r="AQ453" s="49" t="s">
        <v>4951</v>
      </c>
      <c r="AR453" s="76" t="s">
        <v>5011</v>
      </c>
      <c r="AS453" s="73" t="s">
        <v>5012</v>
      </c>
      <c r="AT453" s="73">
        <f t="shared" si="158"/>
        <v>2</v>
      </c>
      <c r="AU453" s="112" t="s">
        <v>5384</v>
      </c>
      <c r="AV453" s="44" t="s">
        <v>5380</v>
      </c>
      <c r="AW453" t="s">
        <v>5014</v>
      </c>
      <c r="AX453" s="73"/>
      <c r="AY45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3" s="49" t="s">
        <v>4903</v>
      </c>
      <c r="BA453" s="58" t="str">
        <f>Y453&amp;"-"&amp;IF(Z453&lt;10,"0"&amp;Z453,Z453)&amp;"-"&amp;IF(AA453&lt;10,"0"&amp;AA453,AA453)</f>
        <v>1920-06-20</v>
      </c>
      <c r="BB453" s="44" t="str">
        <f>Y453&amp;IF(Z453&lt;&gt;0,"-"&amp;Z453,"")&amp;IF(AA453&lt;&gt;0,"-"&amp;AA453,"")&amp;IF(AB453&lt;&gt;0,"/"&amp;AB453,"")&amp;IF(AC453&lt;&gt;0,"-"&amp;AC453,"")&amp;IF(AD453&lt;&gt;0,"-"&amp;AD453,"")</f>
        <v>1920-6-20</v>
      </c>
      <c r="BC453" s="44"/>
      <c r="BD453" s="44"/>
      <c r="BE453" s="44"/>
      <c r="BF453" s="49" t="s">
        <v>4882</v>
      </c>
      <c r="BG453" t="s">
        <v>4893</v>
      </c>
      <c r="BH453" s="40" t="s">
        <v>5050</v>
      </c>
      <c r="BI453" t="s">
        <v>39</v>
      </c>
      <c r="BJ453" t="str">
        <f t="shared" si="160"/>
        <v>Алматинка, у гор</v>
      </c>
      <c r="BK453" t="str">
        <f>T453&amp;" N; "&amp;U453&amp;" E"</f>
        <v>43.130749 N; 76.908208 E</v>
      </c>
      <c r="BL453" t="s">
        <v>942</v>
      </c>
      <c r="BM453" s="85" t="s">
        <v>943</v>
      </c>
      <c r="BN453" t="s">
        <v>4895</v>
      </c>
      <c r="BO453">
        <f t="shared" si="152"/>
        <v>6000</v>
      </c>
      <c r="BP453" t="str">
        <f>IF(V453="original",H453,IF(V453="volunteer",C453,"Nekhaeva A.A."))</f>
        <v>Kim L.V.</v>
      </c>
      <c r="BQ453" t="str">
        <f>IF(V453="original",I453,IF(V453="volunteer",YEAR(A453)&amp;"-"&amp;IF(MONTH(A453)&lt;10,"0"&amp;MONTH(A453),MONTH(A453))&amp;"-"&amp;IF(DAY(A453)&lt;10,"0"&amp;DAY(A453),DAY(A453)),"__2025-05-15"))</f>
        <v>2025-04-28</v>
      </c>
      <c r="BR453"/>
      <c r="BS453"/>
      <c r="BT453" s="49" t="s">
        <v>4766</v>
      </c>
      <c r="BU453" t="s">
        <v>3631</v>
      </c>
      <c r="BV453" t="s">
        <v>3632</v>
      </c>
      <c r="BW453" t="s">
        <v>3633</v>
      </c>
      <c r="BX453" t="s">
        <v>3634</v>
      </c>
      <c r="BY453" s="44" t="s">
        <v>490</v>
      </c>
      <c r="BZ453" t="s">
        <v>4073</v>
      </c>
      <c r="CA453" t="s">
        <v>4074</v>
      </c>
      <c r="CB453" s="44" t="s">
        <v>4074</v>
      </c>
      <c r="CC453" t="s">
        <v>4798</v>
      </c>
      <c r="CD453" t="s">
        <v>4071</v>
      </c>
      <c r="CE453" t="s">
        <v>4072</v>
      </c>
      <c r="CF453" t="s">
        <v>3630</v>
      </c>
      <c r="CG453"/>
      <c r="CH453" t="str">
        <f>H453</f>
        <v>Спасский С.А., Шнитников В.Н.</v>
      </c>
      <c r="CI453">
        <f t="shared" si="157"/>
        <v>1937</v>
      </c>
      <c r="CJ453"/>
    </row>
    <row r="454" spans="1:88" s="6" customFormat="1" x14ac:dyDescent="0.45">
      <c r="A454" s="5">
        <v>45775.537569444437</v>
      </c>
      <c r="B454" s="6">
        <v>412819044</v>
      </c>
      <c r="C454" s="6" t="s">
        <v>4897</v>
      </c>
      <c r="D454" s="6">
        <v>1</v>
      </c>
      <c r="E454" s="4" t="s">
        <v>65</v>
      </c>
      <c r="G454" s="6">
        <v>2590</v>
      </c>
      <c r="H454" s="44" t="s">
        <v>951</v>
      </c>
      <c r="I454" s="6">
        <v>1937</v>
      </c>
      <c r="J454" s="6" t="s">
        <v>952</v>
      </c>
      <c r="K454" s="6" t="s">
        <v>953</v>
      </c>
      <c r="L454" s="6" t="s">
        <v>954</v>
      </c>
      <c r="M454" s="6" t="s">
        <v>267</v>
      </c>
      <c r="P454" s="6" t="s">
        <v>986</v>
      </c>
      <c r="Q454" t="str">
        <f t="shared" si="155"/>
        <v>дача Волковского</v>
      </c>
      <c r="R454" s="85" t="str">
        <f t="shared" ref="R454:R455" si="161">T454</f>
        <v>43.104043</v>
      </c>
      <c r="S454" s="85" t="str">
        <f t="shared" ref="S454:S455" si="162">U454</f>
        <v>76.920158</v>
      </c>
      <c r="T454" s="6" t="s">
        <v>3576</v>
      </c>
      <c r="U454" s="6" t="s">
        <v>3577</v>
      </c>
      <c r="V454" s="6" t="s">
        <v>106</v>
      </c>
      <c r="W454" s="6" t="s">
        <v>3578</v>
      </c>
      <c r="X454" s="6">
        <v>6000</v>
      </c>
      <c r="Y454" s="6">
        <v>1919</v>
      </c>
      <c r="Z454" s="6">
        <v>7</v>
      </c>
      <c r="AA454" s="6">
        <v>1</v>
      </c>
      <c r="AB454" s="6">
        <v>1919</v>
      </c>
      <c r="AC454" s="6">
        <v>7</v>
      </c>
      <c r="AD454" s="6">
        <v>10</v>
      </c>
      <c r="AF454" s="6" t="s">
        <v>948</v>
      </c>
      <c r="AH454" s="6" t="s">
        <v>490</v>
      </c>
      <c r="AI454" s="6" t="s">
        <v>1179</v>
      </c>
      <c r="AJ454" s="6" t="s">
        <v>1180</v>
      </c>
      <c r="AK454" s="6" t="b">
        <v>1</v>
      </c>
      <c r="AL454" s="6" t="b">
        <v>0</v>
      </c>
      <c r="AO454" s="49" t="s">
        <v>4952</v>
      </c>
      <c r="AP454" s="73"/>
      <c r="AQ454" s="49" t="s">
        <v>4951</v>
      </c>
      <c r="AR454" s="76" t="s">
        <v>5011</v>
      </c>
      <c r="AS454" s="73" t="s">
        <v>5012</v>
      </c>
      <c r="AT454" s="73">
        <f t="shared" si="158"/>
        <v>1</v>
      </c>
      <c r="AU454" s="112" t="s">
        <v>5384</v>
      </c>
      <c r="AV454" s="44" t="s">
        <v>5380</v>
      </c>
      <c r="AW454" t="s">
        <v>5014</v>
      </c>
      <c r="AX454" s="73"/>
      <c r="AY45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4" s="49" t="s">
        <v>4903</v>
      </c>
      <c r="BA454" s="58" t="str">
        <f>Y454&amp;"-"&amp;IF(Z454&lt;10,"0"&amp;Z454,Z454)&amp;"-"&amp;IF(AA454&lt;10,"0"&amp;AA454,AA454)&amp;"/"&amp;IF(AD454&lt;10,"0"&amp;AD454,AD454)</f>
        <v>1919-07-01/10</v>
      </c>
      <c r="BB454" s="44" t="str">
        <f>Y454&amp;IF(Z454&lt;&gt;0,"-"&amp;Z454,"")&amp;IF(AA454&lt;&gt;0,"-"&amp;AA454,"")&amp;IF(AB454&lt;&gt;0,"/"&amp;AB454,"")&amp;IF(AC454&lt;&gt;0,"-"&amp;AC454,"")&amp;IF(AD454&lt;&gt;0,"-"&amp;AD454,"")</f>
        <v>1919-7-1/1919-7-10</v>
      </c>
      <c r="BC454" s="44"/>
      <c r="BD454" s="44"/>
      <c r="BE454" s="44"/>
      <c r="BF454" s="49" t="s">
        <v>4882</v>
      </c>
      <c r="BG454" t="s">
        <v>4893</v>
      </c>
      <c r="BH454" s="40" t="s">
        <v>5050</v>
      </c>
      <c r="BI454" t="s">
        <v>39</v>
      </c>
      <c r="BJ454" t="str">
        <f t="shared" si="160"/>
        <v>дача Волковского</v>
      </c>
      <c r="BK454" t="str">
        <f>T454&amp;" N; "&amp;U454&amp;" E"</f>
        <v>43.104043 N; 76.920158 E</v>
      </c>
      <c r="BL454" t="s">
        <v>3576</v>
      </c>
      <c r="BM454" s="85" t="s">
        <v>3577</v>
      </c>
      <c r="BN454" t="s">
        <v>4895</v>
      </c>
      <c r="BO454">
        <f t="shared" si="152"/>
        <v>6000</v>
      </c>
      <c r="BP454" t="str">
        <f>IF(V454="original",H454,IF(V454="volunteer",C454,"Nekhaeva A.A."))</f>
        <v>Kim L.V.</v>
      </c>
      <c r="BQ454" t="str">
        <f>IF(V454="original",I454,IF(V454="volunteer",YEAR(A454)&amp;"-"&amp;IF(MONTH(A454)&lt;10,"0"&amp;MONTH(A454),MONTH(A454))&amp;"-"&amp;IF(DAY(A454)&lt;10,"0"&amp;DAY(A454),DAY(A454)),"__2025-05-15"))</f>
        <v>2025-04-28</v>
      </c>
      <c r="BR454"/>
      <c r="BS454"/>
      <c r="BT454" s="49" t="s">
        <v>4766</v>
      </c>
      <c r="BU454" t="s">
        <v>3631</v>
      </c>
      <c r="BV454" t="s">
        <v>3632</v>
      </c>
      <c r="BW454" t="s">
        <v>3633</v>
      </c>
      <c r="BX454" t="s">
        <v>3634</v>
      </c>
      <c r="BY454" s="44" t="s">
        <v>490</v>
      </c>
      <c r="BZ454" t="s">
        <v>4073</v>
      </c>
      <c r="CA454" t="s">
        <v>4074</v>
      </c>
      <c r="CB454" s="44" t="s">
        <v>4074</v>
      </c>
      <c r="CC454" t="s">
        <v>4798</v>
      </c>
      <c r="CD454" t="s">
        <v>4071</v>
      </c>
      <c r="CE454" t="s">
        <v>4072</v>
      </c>
      <c r="CF454" t="s">
        <v>3630</v>
      </c>
      <c r="CG454"/>
      <c r="CH454" t="str">
        <f>H454</f>
        <v>Спасский С.А., Шнитников В.Н.</v>
      </c>
      <c r="CI454">
        <f t="shared" si="157"/>
        <v>1937</v>
      </c>
      <c r="CJ454"/>
    </row>
    <row r="455" spans="1:88" s="6" customFormat="1" x14ac:dyDescent="0.45">
      <c r="A455" s="5">
        <v>45775.536886574067</v>
      </c>
      <c r="B455" s="6">
        <v>412819044</v>
      </c>
      <c r="C455" s="6" t="s">
        <v>4897</v>
      </c>
      <c r="D455" s="6">
        <v>5</v>
      </c>
      <c r="E455" s="4" t="s">
        <v>1685</v>
      </c>
      <c r="G455" s="6">
        <v>2590</v>
      </c>
      <c r="H455" s="44" t="s">
        <v>951</v>
      </c>
      <c r="I455" s="6">
        <v>1937</v>
      </c>
      <c r="J455" s="6" t="s">
        <v>952</v>
      </c>
      <c r="K455" s="6" t="s">
        <v>953</v>
      </c>
      <c r="L455" s="6" t="s">
        <v>954</v>
      </c>
      <c r="M455" s="6" t="s">
        <v>267</v>
      </c>
      <c r="P455" s="6" t="s">
        <v>986</v>
      </c>
      <c r="Q455" t="str">
        <f t="shared" si="155"/>
        <v>дача Волковского</v>
      </c>
      <c r="R455" s="85" t="str">
        <f t="shared" si="161"/>
        <v>43.104043</v>
      </c>
      <c r="S455" s="85" t="str">
        <f t="shared" si="162"/>
        <v>76.920158</v>
      </c>
      <c r="T455" s="6" t="s">
        <v>3576</v>
      </c>
      <c r="U455" s="6" t="s">
        <v>3577</v>
      </c>
      <c r="V455" s="6" t="s">
        <v>106</v>
      </c>
      <c r="W455" s="6" t="s">
        <v>3578</v>
      </c>
      <c r="X455" s="6">
        <v>6000</v>
      </c>
      <c r="Y455" s="6">
        <v>1919</v>
      </c>
      <c r="Z455" s="6">
        <v>6</v>
      </c>
      <c r="AA455" s="6">
        <v>26</v>
      </c>
      <c r="AB455" s="6">
        <v>1919</v>
      </c>
      <c r="AC455" s="6">
        <v>6</v>
      </c>
      <c r="AD455" s="6">
        <v>29</v>
      </c>
      <c r="AF455" s="6" t="s">
        <v>948</v>
      </c>
      <c r="AH455" s="6" t="s">
        <v>490</v>
      </c>
      <c r="AI455" s="6" t="s">
        <v>1179</v>
      </c>
      <c r="AJ455" s="6" t="s">
        <v>1180</v>
      </c>
      <c r="AK455" s="6" t="b">
        <v>1</v>
      </c>
      <c r="AL455" s="6" t="b">
        <v>0</v>
      </c>
      <c r="AO455" s="49" t="s">
        <v>4952</v>
      </c>
      <c r="AP455" s="73"/>
      <c r="AQ455" s="49" t="s">
        <v>4951</v>
      </c>
      <c r="AR455" s="76" t="s">
        <v>5011</v>
      </c>
      <c r="AS455" s="73" t="s">
        <v>5012</v>
      </c>
      <c r="AT455" s="73">
        <f t="shared" si="158"/>
        <v>5</v>
      </c>
      <c r="AU455" s="112" t="s">
        <v>5383</v>
      </c>
      <c r="AV455" s="44" t="s">
        <v>5380</v>
      </c>
      <c r="AW455" t="s">
        <v>5014</v>
      </c>
      <c r="AX455" s="73"/>
      <c r="AY45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5" s="49" t="s">
        <v>4903</v>
      </c>
      <c r="BA455" s="58" t="str">
        <f>Y455&amp;"-"&amp;IF(Z455&lt;10,"0"&amp;Z455,Z455)&amp;"-"&amp;IF(AA455&lt;10,"0"&amp;AA455,AA455)&amp;"/"&amp;IF(AD455&lt;10,"0"&amp;AD455,AD455)</f>
        <v>1919-06-26/29</v>
      </c>
      <c r="BB455" s="44" t="str">
        <f>Y455&amp;IF(Z455&lt;&gt;0,"-"&amp;Z455,"")&amp;IF(AA455&lt;&gt;0,"-"&amp;AA455,"")&amp;IF(AB455&lt;&gt;0,"/"&amp;AB455,"")&amp;IF(AC455&lt;&gt;0,"-"&amp;AC455,"")&amp;IF(AD455&lt;&gt;0,"-"&amp;AD455,"")</f>
        <v>1919-6-26/1919-6-29</v>
      </c>
      <c r="BC455" s="44"/>
      <c r="BD455" s="44"/>
      <c r="BE455" s="44"/>
      <c r="BF455" s="49" t="s">
        <v>4882</v>
      </c>
      <c r="BG455" t="s">
        <v>4893</v>
      </c>
      <c r="BH455" s="40" t="s">
        <v>5050</v>
      </c>
      <c r="BI455" t="s">
        <v>39</v>
      </c>
      <c r="BJ455" t="str">
        <f t="shared" si="160"/>
        <v>дача Волковского</v>
      </c>
      <c r="BK455" t="str">
        <f>T455&amp;" N; "&amp;U455&amp;" E"</f>
        <v>43.104043 N; 76.920158 E</v>
      </c>
      <c r="BL455" t="s">
        <v>3576</v>
      </c>
      <c r="BM455" s="85" t="s">
        <v>3577</v>
      </c>
      <c r="BN455" t="s">
        <v>4895</v>
      </c>
      <c r="BO455">
        <f t="shared" si="152"/>
        <v>6000</v>
      </c>
      <c r="BP455" t="str">
        <f>IF(V455="original",H455,IF(V455="volunteer",C455,"Nekhaeva A.A."))</f>
        <v>Kim L.V.</v>
      </c>
      <c r="BQ455" t="str">
        <f>IF(V455="original",I455,IF(V455="volunteer",YEAR(A455)&amp;"-"&amp;IF(MONTH(A455)&lt;10,"0"&amp;MONTH(A455),MONTH(A455))&amp;"-"&amp;IF(DAY(A455)&lt;10,"0"&amp;DAY(A455),DAY(A455)),"__2025-05-15"))</f>
        <v>2025-04-28</v>
      </c>
      <c r="BR455"/>
      <c r="BS455"/>
      <c r="BT455" s="49" t="s">
        <v>4766</v>
      </c>
      <c r="BU455" t="s">
        <v>3631</v>
      </c>
      <c r="BV455" t="s">
        <v>3632</v>
      </c>
      <c r="BW455" t="s">
        <v>3633</v>
      </c>
      <c r="BX455" t="s">
        <v>3634</v>
      </c>
      <c r="BY455" s="44" t="s">
        <v>490</v>
      </c>
      <c r="BZ455" t="s">
        <v>4073</v>
      </c>
      <c r="CA455" t="s">
        <v>4074</v>
      </c>
      <c r="CB455" s="44" t="s">
        <v>4074</v>
      </c>
      <c r="CC455" t="s">
        <v>4798</v>
      </c>
      <c r="CD455" t="s">
        <v>4071</v>
      </c>
      <c r="CE455" t="s">
        <v>4072</v>
      </c>
      <c r="CF455" t="s">
        <v>3630</v>
      </c>
      <c r="CG455"/>
      <c r="CH455" t="str">
        <f>H455</f>
        <v>Спасский С.А., Шнитников В.Н.</v>
      </c>
      <c r="CI455">
        <f t="shared" si="157"/>
        <v>1937</v>
      </c>
      <c r="CJ455"/>
    </row>
    <row r="456" spans="1:88" s="6" customFormat="1" x14ac:dyDescent="0.45">
      <c r="A456" s="5">
        <v>45775.535856481481</v>
      </c>
      <c r="B456" s="6">
        <v>412819044</v>
      </c>
      <c r="C456" s="6" t="s">
        <v>4897</v>
      </c>
      <c r="D456" s="6">
        <v>2</v>
      </c>
      <c r="E456" s="4" t="s">
        <v>247</v>
      </c>
      <c r="G456" s="6">
        <v>2590</v>
      </c>
      <c r="H456" s="44" t="s">
        <v>951</v>
      </c>
      <c r="I456" s="6">
        <v>1937</v>
      </c>
      <c r="J456" s="6" t="s">
        <v>952</v>
      </c>
      <c r="K456" s="6" t="s">
        <v>953</v>
      </c>
      <c r="L456" s="6" t="s">
        <v>954</v>
      </c>
      <c r="M456" s="6" t="s">
        <v>267</v>
      </c>
      <c r="P456" s="6" t="s">
        <v>947</v>
      </c>
      <c r="Q456" t="str">
        <f t="shared" si="155"/>
        <v>Алма-Ата и окрестности</v>
      </c>
      <c r="R456" s="84">
        <v>43.289437</v>
      </c>
      <c r="S456" s="84">
        <v>76.994337999999999</v>
      </c>
      <c r="T456" s="6" t="s">
        <v>765</v>
      </c>
      <c r="U456" s="6" t="s">
        <v>766</v>
      </c>
      <c r="V456" s="6" t="s">
        <v>106</v>
      </c>
      <c r="X456" s="6">
        <v>6000</v>
      </c>
      <c r="Y456" s="6">
        <v>1919</v>
      </c>
      <c r="AF456" s="6" t="s">
        <v>948</v>
      </c>
      <c r="AH456" s="6" t="s">
        <v>490</v>
      </c>
      <c r="AI456" s="6" t="s">
        <v>1179</v>
      </c>
      <c r="AJ456" s="6" t="s">
        <v>1180</v>
      </c>
      <c r="AK456" s="6" t="b">
        <v>1</v>
      </c>
      <c r="AL456" s="6" t="b">
        <v>0</v>
      </c>
      <c r="AO456" s="49" t="s">
        <v>4952</v>
      </c>
      <c r="AP456" s="73"/>
      <c r="AQ456" s="49" t="s">
        <v>4951</v>
      </c>
      <c r="AR456" s="76" t="s">
        <v>5011</v>
      </c>
      <c r="AS456" s="73" t="s">
        <v>5012</v>
      </c>
      <c r="AT456" s="73">
        <f t="shared" si="158"/>
        <v>2</v>
      </c>
      <c r="AU456" s="112" t="s">
        <v>5384</v>
      </c>
      <c r="AV456" s="44" t="s">
        <v>5380</v>
      </c>
      <c r="AW456" t="s">
        <v>5014</v>
      </c>
      <c r="AX456" s="73"/>
      <c r="AY45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6" s="49" t="s">
        <v>4903</v>
      </c>
      <c r="BA456" s="44">
        <f>Y456</f>
        <v>1919</v>
      </c>
      <c r="BB456" s="44" t="str">
        <f>Y456&amp;IF(Z456&lt;&gt;0,"-"&amp;Z456,"")&amp;IF(AA456&lt;&gt;0,"-"&amp;AA456,"")&amp;IF(AB456&lt;&gt;0,"/"&amp;AB456,"")&amp;IF(AC456&lt;&gt;0,"-"&amp;AC456,"")&amp;IF(AD456&lt;&gt;0,"-"&amp;AD456,"")</f>
        <v>1919</v>
      </c>
      <c r="BC456" s="44"/>
      <c r="BD456" s="44"/>
      <c r="BE456" s="44"/>
      <c r="BF456" s="49" t="s">
        <v>4882</v>
      </c>
      <c r="BG456" t="s">
        <v>4893</v>
      </c>
      <c r="BH456" s="40" t="s">
        <v>5050</v>
      </c>
      <c r="BI456" t="s">
        <v>39</v>
      </c>
      <c r="BJ456" t="str">
        <f t="shared" si="160"/>
        <v>Алма-Ата и окрестности</v>
      </c>
      <c r="BK456" t="str">
        <f>T456&amp;" N; "&amp;U456&amp;" E"</f>
        <v>43.289437 N; 76.994338 E</v>
      </c>
      <c r="BL456" t="s">
        <v>765</v>
      </c>
      <c r="BM456" s="85" t="s">
        <v>766</v>
      </c>
      <c r="BN456" t="s">
        <v>4895</v>
      </c>
      <c r="BO456">
        <f t="shared" si="152"/>
        <v>6000</v>
      </c>
      <c r="BP456" t="str">
        <f>IF(V456="original",H456,IF(V456="volunteer",C456,"Nekhaeva A.A."))</f>
        <v>Kim L.V.</v>
      </c>
      <c r="BQ456" t="str">
        <f>IF(V456="original",I456,IF(V456="volunteer",YEAR(A456)&amp;"-"&amp;IF(MONTH(A456)&lt;10,"0"&amp;MONTH(A456),MONTH(A456))&amp;"-"&amp;IF(DAY(A456)&lt;10,"0"&amp;DAY(A456),DAY(A456)),"__2025-05-15"))</f>
        <v>2025-04-28</v>
      </c>
      <c r="BR456"/>
      <c r="BS456"/>
      <c r="BT456" s="49" t="s">
        <v>4766</v>
      </c>
      <c r="BU456" t="s">
        <v>3631</v>
      </c>
      <c r="BV456" t="s">
        <v>3632</v>
      </c>
      <c r="BW456" t="s">
        <v>3633</v>
      </c>
      <c r="BX456" t="s">
        <v>3634</v>
      </c>
      <c r="BY456" s="44" t="s">
        <v>490</v>
      </c>
      <c r="BZ456" t="s">
        <v>4073</v>
      </c>
      <c r="CA456" t="s">
        <v>4074</v>
      </c>
      <c r="CB456" s="44" t="s">
        <v>4074</v>
      </c>
      <c r="CC456" t="s">
        <v>4798</v>
      </c>
      <c r="CD456" t="s">
        <v>4071</v>
      </c>
      <c r="CE456" t="s">
        <v>4072</v>
      </c>
      <c r="CF456" t="s">
        <v>3630</v>
      </c>
      <c r="CG456"/>
      <c r="CH456" t="str">
        <f>H456</f>
        <v>Спасский С.А., Шнитников В.Н.</v>
      </c>
      <c r="CI456">
        <f t="shared" si="157"/>
        <v>1937</v>
      </c>
      <c r="CJ456"/>
    </row>
    <row r="457" spans="1:88" s="6" customFormat="1" x14ac:dyDescent="0.45">
      <c r="A457" s="5">
        <v>45775.535659722227</v>
      </c>
      <c r="B457" s="6">
        <v>412819044</v>
      </c>
      <c r="C457" s="6" t="s">
        <v>4897</v>
      </c>
      <c r="D457" s="6">
        <v>1</v>
      </c>
      <c r="E457" s="4" t="s">
        <v>65</v>
      </c>
      <c r="G457" s="6">
        <v>2590</v>
      </c>
      <c r="H457" s="44" t="s">
        <v>951</v>
      </c>
      <c r="I457" s="6">
        <v>1937</v>
      </c>
      <c r="J457" s="6" t="s">
        <v>952</v>
      </c>
      <c r="K457" s="6" t="s">
        <v>953</v>
      </c>
      <c r="L457" s="6" t="s">
        <v>954</v>
      </c>
      <c r="M457" s="6" t="s">
        <v>267</v>
      </c>
      <c r="P457" s="6" t="s">
        <v>947</v>
      </c>
      <c r="Q457" t="str">
        <f t="shared" si="155"/>
        <v>Алма-Ата и окрестности</v>
      </c>
      <c r="R457" s="84">
        <v>43.289437</v>
      </c>
      <c r="S457" s="84">
        <v>76.994337999999999</v>
      </c>
      <c r="T457" s="6" t="s">
        <v>765</v>
      </c>
      <c r="U457" s="6" t="s">
        <v>766</v>
      </c>
      <c r="V457" s="6" t="s">
        <v>106</v>
      </c>
      <c r="X457" s="6">
        <v>6000</v>
      </c>
      <c r="Y457" s="6">
        <v>1919</v>
      </c>
      <c r="Z457" s="6">
        <v>7</v>
      </c>
      <c r="AA457" s="6">
        <v>20</v>
      </c>
      <c r="AF457" s="6" t="s">
        <v>948</v>
      </c>
      <c r="AH457" s="6" t="s">
        <v>490</v>
      </c>
      <c r="AI457" s="6" t="s">
        <v>1179</v>
      </c>
      <c r="AJ457" s="6" t="s">
        <v>1180</v>
      </c>
      <c r="AK457" s="6" t="b">
        <v>1</v>
      </c>
      <c r="AL457" s="6" t="b">
        <v>0</v>
      </c>
      <c r="AO457" s="49" t="s">
        <v>4952</v>
      </c>
      <c r="AP457" s="73"/>
      <c r="AQ457" s="49" t="s">
        <v>4951</v>
      </c>
      <c r="AR457" s="76" t="s">
        <v>5011</v>
      </c>
      <c r="AS457" s="73" t="s">
        <v>5012</v>
      </c>
      <c r="AT457" s="73">
        <f t="shared" si="158"/>
        <v>1</v>
      </c>
      <c r="AU457" s="112" t="s">
        <v>5384</v>
      </c>
      <c r="AV457" s="44" t="s">
        <v>5380</v>
      </c>
      <c r="AW457" t="s">
        <v>5014</v>
      </c>
      <c r="AX457" s="73"/>
      <c r="AY45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7" s="49" t="s">
        <v>4903</v>
      </c>
      <c r="BA457" s="58" t="str">
        <f>Y457&amp;"-"&amp;IF(Z457&lt;10,"0"&amp;Z457,Z457)&amp;"-"&amp;IF(AA457&lt;10,"0"&amp;AA457,AA457)</f>
        <v>1919-07-20</v>
      </c>
      <c r="BB457" s="44" t="str">
        <f>Y457&amp;IF(Z457&lt;&gt;0,"-"&amp;Z457,"")&amp;IF(AA457&lt;&gt;0,"-"&amp;AA457,"")&amp;IF(AB457&lt;&gt;0,"/"&amp;AB457,"")&amp;IF(AC457&lt;&gt;0,"-"&amp;AC457,"")&amp;IF(AD457&lt;&gt;0,"-"&amp;AD457,"")</f>
        <v>1919-7-20</v>
      </c>
      <c r="BC457" s="44"/>
      <c r="BD457" s="44"/>
      <c r="BE457" s="44"/>
      <c r="BF457" s="49" t="s">
        <v>4882</v>
      </c>
      <c r="BG457" t="s">
        <v>4893</v>
      </c>
      <c r="BH457" s="40" t="s">
        <v>5050</v>
      </c>
      <c r="BI457" t="s">
        <v>39</v>
      </c>
      <c r="BJ457" t="str">
        <f t="shared" si="160"/>
        <v>Алма-Ата и окрестности</v>
      </c>
      <c r="BK457" t="str">
        <f>T457&amp;" N; "&amp;U457&amp;" E"</f>
        <v>43.289437 N; 76.994338 E</v>
      </c>
      <c r="BL457" t="s">
        <v>765</v>
      </c>
      <c r="BM457" s="85" t="s">
        <v>766</v>
      </c>
      <c r="BN457" t="s">
        <v>4895</v>
      </c>
      <c r="BO457">
        <f t="shared" si="152"/>
        <v>6000</v>
      </c>
      <c r="BP457" t="str">
        <f>IF(V457="original",H457,IF(V457="volunteer",C457,"Nekhaeva A.A."))</f>
        <v>Kim L.V.</v>
      </c>
      <c r="BQ457" t="str">
        <f>IF(V457="original",I457,IF(V457="volunteer",YEAR(A457)&amp;"-"&amp;IF(MONTH(A457)&lt;10,"0"&amp;MONTH(A457),MONTH(A457))&amp;"-"&amp;IF(DAY(A457)&lt;10,"0"&amp;DAY(A457),DAY(A457)),"__2025-05-15"))</f>
        <v>2025-04-28</v>
      </c>
      <c r="BR457"/>
      <c r="BS457"/>
      <c r="BT457" s="49" t="s">
        <v>4766</v>
      </c>
      <c r="BU457" t="s">
        <v>3631</v>
      </c>
      <c r="BV457" t="s">
        <v>3632</v>
      </c>
      <c r="BW457" t="s">
        <v>3633</v>
      </c>
      <c r="BX457" t="s">
        <v>3634</v>
      </c>
      <c r="BY457" s="44" t="s">
        <v>490</v>
      </c>
      <c r="BZ457" t="s">
        <v>4073</v>
      </c>
      <c r="CA457" t="s">
        <v>4074</v>
      </c>
      <c r="CB457" s="44" t="s">
        <v>4074</v>
      </c>
      <c r="CC457" t="s">
        <v>4798</v>
      </c>
      <c r="CD457" t="s">
        <v>4071</v>
      </c>
      <c r="CE457" t="s">
        <v>4072</v>
      </c>
      <c r="CF457" t="s">
        <v>3630</v>
      </c>
      <c r="CG457"/>
      <c r="CH457" t="str">
        <f>H457</f>
        <v>Спасский С.А., Шнитников В.Н.</v>
      </c>
      <c r="CI457">
        <f t="shared" si="157"/>
        <v>1937</v>
      </c>
      <c r="CJ457"/>
    </row>
    <row r="458" spans="1:88" s="6" customFormat="1" x14ac:dyDescent="0.45">
      <c r="A458" s="5">
        <v>45775.535381944443</v>
      </c>
      <c r="B458" s="6">
        <v>412819044</v>
      </c>
      <c r="C458" s="6" t="s">
        <v>4897</v>
      </c>
      <c r="D458" s="6">
        <v>1</v>
      </c>
      <c r="E458" s="4" t="s">
        <v>65</v>
      </c>
      <c r="F458" s="6" t="s">
        <v>989</v>
      </c>
      <c r="G458" s="6">
        <v>2590</v>
      </c>
      <c r="H458" s="44" t="s">
        <v>951</v>
      </c>
      <c r="I458" s="6">
        <v>1937</v>
      </c>
      <c r="J458" s="6" t="s">
        <v>952</v>
      </c>
      <c r="K458" s="6" t="s">
        <v>953</v>
      </c>
      <c r="L458" s="6" t="s">
        <v>954</v>
      </c>
      <c r="M458" s="6" t="s">
        <v>267</v>
      </c>
      <c r="P458" s="6" t="s">
        <v>947</v>
      </c>
      <c r="Q458" t="str">
        <f t="shared" si="155"/>
        <v>Алма-Ата и окрестности</v>
      </c>
      <c r="R458" s="84">
        <v>43.289437</v>
      </c>
      <c r="S458" s="84">
        <v>76.994337999999999</v>
      </c>
      <c r="T458" s="6" t="s">
        <v>765</v>
      </c>
      <c r="U458" s="6" t="s">
        <v>766</v>
      </c>
      <c r="V458" s="6" t="s">
        <v>106</v>
      </c>
      <c r="X458" s="6">
        <v>6000</v>
      </c>
      <c r="Y458" s="6">
        <v>1937</v>
      </c>
      <c r="Z458" s="6">
        <v>7</v>
      </c>
      <c r="AA458" s="6">
        <v>27</v>
      </c>
      <c r="AF458" s="6" t="s">
        <v>948</v>
      </c>
      <c r="AG458" s="67" t="s">
        <v>949</v>
      </c>
      <c r="AH458" s="6" t="s">
        <v>490</v>
      </c>
      <c r="AI458" s="6" t="s">
        <v>1179</v>
      </c>
      <c r="AJ458" s="6" t="s">
        <v>1180</v>
      </c>
      <c r="AK458" s="6" t="b">
        <v>1</v>
      </c>
      <c r="AL458" s="6" t="b">
        <v>0</v>
      </c>
      <c r="AO458" s="49" t="s">
        <v>4952</v>
      </c>
      <c r="AP458" s="73"/>
      <c r="AQ458" s="49" t="s">
        <v>4951</v>
      </c>
      <c r="AR458" s="76" t="s">
        <v>5011</v>
      </c>
      <c r="AS458" s="73" t="s">
        <v>5012</v>
      </c>
      <c r="AT458" s="73">
        <f t="shared" si="158"/>
        <v>1</v>
      </c>
      <c r="AU458" s="112" t="s">
        <v>5384</v>
      </c>
      <c r="AV458" s="44" t="s">
        <v>5380</v>
      </c>
      <c r="AW458" t="s">
        <v>5014</v>
      </c>
      <c r="AX458" s="112" t="s">
        <v>5351</v>
      </c>
      <c r="AY45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8" s="49" t="s">
        <v>4903</v>
      </c>
      <c r="BA458" s="58" t="str">
        <f>Y458&amp;"-"&amp;IF(Z458&lt;10,"0"&amp;Z458,Z458)&amp;"-"&amp;IF(AA458&lt;10,"0"&amp;AA458,AA458)</f>
        <v>1937-07-27</v>
      </c>
      <c r="BB458" s="44" t="str">
        <f>Y458&amp;IF(Z458&lt;&gt;0,"-"&amp;Z458,"")&amp;IF(AA458&lt;&gt;0,"-"&amp;AA458,"")&amp;IF(AB458&lt;&gt;0,"/"&amp;AB458,"")&amp;IF(AC458&lt;&gt;0,"-"&amp;AC458,"")&amp;IF(AD458&lt;&gt;0,"-"&amp;AD458,"")</f>
        <v>1937-7-27</v>
      </c>
      <c r="BC458" s="44"/>
      <c r="BD458" s="44"/>
      <c r="BE458" s="44" t="s">
        <v>4943</v>
      </c>
      <c r="BF458" s="49" t="s">
        <v>4882</v>
      </c>
      <c r="BG458" t="s">
        <v>4893</v>
      </c>
      <c r="BH458" s="40" t="s">
        <v>5050</v>
      </c>
      <c r="BI458" t="s">
        <v>39</v>
      </c>
      <c r="BJ458" t="str">
        <f t="shared" si="160"/>
        <v>Алма-Ата и окрестности</v>
      </c>
      <c r="BK458" t="str">
        <f>T458&amp;" N; "&amp;U458&amp;" E"</f>
        <v>43.289437 N; 76.994338 E</v>
      </c>
      <c r="BL458" t="s">
        <v>765</v>
      </c>
      <c r="BM458" s="85" t="s">
        <v>766</v>
      </c>
      <c r="BN458" t="s">
        <v>4895</v>
      </c>
      <c r="BO458">
        <f t="shared" si="152"/>
        <v>6000</v>
      </c>
      <c r="BP458" t="str">
        <f>IF(V458="original",H458,IF(V458="volunteer",C458,"Nekhaeva A.A."))</f>
        <v>Kim L.V.</v>
      </c>
      <c r="BQ458" t="str">
        <f>IF(V458="original",I458,IF(V458="volunteer",YEAR(A458)&amp;"-"&amp;IF(MONTH(A458)&lt;10,"0"&amp;MONTH(A458),MONTH(A458))&amp;"-"&amp;IF(DAY(A458)&lt;10,"0"&amp;DAY(A458),DAY(A458)),"__2025-05-15"))</f>
        <v>2025-04-28</v>
      </c>
      <c r="BR458"/>
      <c r="BS458"/>
      <c r="BT458" s="49" t="s">
        <v>4766</v>
      </c>
      <c r="BU458" t="s">
        <v>3631</v>
      </c>
      <c r="BV458" t="s">
        <v>3632</v>
      </c>
      <c r="BW458" t="s">
        <v>3633</v>
      </c>
      <c r="BX458" t="s">
        <v>3634</v>
      </c>
      <c r="BY458" s="44" t="s">
        <v>490</v>
      </c>
      <c r="BZ458" t="s">
        <v>4073</v>
      </c>
      <c r="CA458" t="s">
        <v>4074</v>
      </c>
      <c r="CB458" s="44" t="s">
        <v>4074</v>
      </c>
      <c r="CC458" t="s">
        <v>4798</v>
      </c>
      <c r="CD458" t="s">
        <v>4071</v>
      </c>
      <c r="CE458" t="s">
        <v>4072</v>
      </c>
      <c r="CF458" t="s">
        <v>3630</v>
      </c>
      <c r="CG458"/>
      <c r="CH458" t="str">
        <f>H458</f>
        <v>Спасский С.А., Шнитников В.Н.</v>
      </c>
      <c r="CI458">
        <f t="shared" si="157"/>
        <v>1937</v>
      </c>
      <c r="CJ458"/>
    </row>
    <row r="459" spans="1:88" s="6" customFormat="1" x14ac:dyDescent="0.45">
      <c r="A459" s="5">
        <v>45775.534907407397</v>
      </c>
      <c r="B459" s="6">
        <v>412819044</v>
      </c>
      <c r="C459" s="6" t="s">
        <v>4897</v>
      </c>
      <c r="D459" s="6">
        <v>2</v>
      </c>
      <c r="E459" s="4" t="s">
        <v>247</v>
      </c>
      <c r="G459" s="6">
        <v>2590</v>
      </c>
      <c r="H459" s="44" t="s">
        <v>951</v>
      </c>
      <c r="I459" s="6">
        <v>1937</v>
      </c>
      <c r="J459" s="6" t="s">
        <v>952</v>
      </c>
      <c r="K459" s="6" t="s">
        <v>953</v>
      </c>
      <c r="L459" s="6" t="s">
        <v>954</v>
      </c>
      <c r="M459" s="6" t="s">
        <v>267</v>
      </c>
      <c r="P459" s="6" t="s">
        <v>947</v>
      </c>
      <c r="Q459" t="str">
        <f t="shared" si="155"/>
        <v>Алма-Ата и окрестности</v>
      </c>
      <c r="R459" s="84">
        <v>43.289437</v>
      </c>
      <c r="S459" s="84">
        <v>76.994337999999999</v>
      </c>
      <c r="T459" s="6" t="s">
        <v>765</v>
      </c>
      <c r="U459" s="6" t="s">
        <v>766</v>
      </c>
      <c r="V459" s="6" t="s">
        <v>106</v>
      </c>
      <c r="X459" s="6">
        <v>6000</v>
      </c>
      <c r="Y459" s="6">
        <v>1919</v>
      </c>
      <c r="Z459" s="6">
        <v>7</v>
      </c>
      <c r="AA459" s="6">
        <v>10</v>
      </c>
      <c r="AB459" s="6">
        <v>1919</v>
      </c>
      <c r="AC459" s="6">
        <v>7</v>
      </c>
      <c r="AD459" s="6">
        <v>20</v>
      </c>
      <c r="AF459" s="6" t="s">
        <v>948</v>
      </c>
      <c r="AH459" s="6" t="s">
        <v>490</v>
      </c>
      <c r="AI459" s="6" t="s">
        <v>1179</v>
      </c>
      <c r="AJ459" s="6" t="s">
        <v>1180</v>
      </c>
      <c r="AK459" s="6" t="b">
        <v>1</v>
      </c>
      <c r="AL459" s="6" t="b">
        <v>0</v>
      </c>
      <c r="AO459" s="49" t="s">
        <v>4952</v>
      </c>
      <c r="AP459" s="73"/>
      <c r="AQ459" s="49" t="s">
        <v>4951</v>
      </c>
      <c r="AR459" s="76" t="s">
        <v>5011</v>
      </c>
      <c r="AS459" s="73" t="s">
        <v>5012</v>
      </c>
      <c r="AT459" s="73">
        <f t="shared" si="158"/>
        <v>2</v>
      </c>
      <c r="AU459" s="112" t="s">
        <v>5384</v>
      </c>
      <c r="AV459" s="44" t="s">
        <v>5380</v>
      </c>
      <c r="AW459" t="s">
        <v>5014</v>
      </c>
      <c r="AX459" s="73"/>
      <c r="AY45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59" s="49" t="s">
        <v>4903</v>
      </c>
      <c r="BA459" s="58" t="str">
        <f>Y459&amp;"-"&amp;IF(Z459&lt;10,"0"&amp;Z459,Z459)&amp;"-"&amp;IF(AA459&lt;10,"0"&amp;AA459,AA459)&amp;"/"&amp;IF(AD459&lt;10,"0"&amp;AD459,AD459)</f>
        <v>1919-07-10/20</v>
      </c>
      <c r="BB459" s="44" t="str">
        <f>Y459&amp;IF(Z459&lt;&gt;0,"-"&amp;Z459,"")&amp;IF(AA459&lt;&gt;0,"-"&amp;AA459,"")&amp;IF(AB459&lt;&gt;0,"/"&amp;AB459,"")&amp;IF(AC459&lt;&gt;0,"-"&amp;AC459,"")&amp;IF(AD459&lt;&gt;0,"-"&amp;AD459,"")</f>
        <v>1919-7-10/1919-7-20</v>
      </c>
      <c r="BC459" s="44"/>
      <c r="BD459" s="44"/>
      <c r="BE459" s="44"/>
      <c r="BF459" s="49" t="s">
        <v>4882</v>
      </c>
      <c r="BG459" t="s">
        <v>4893</v>
      </c>
      <c r="BH459" s="40" t="s">
        <v>5050</v>
      </c>
      <c r="BI459" t="s">
        <v>39</v>
      </c>
      <c r="BJ459" t="str">
        <f t="shared" si="160"/>
        <v>Алма-Ата и окрестности</v>
      </c>
      <c r="BK459" t="str">
        <f>T459&amp;" N; "&amp;U459&amp;" E"</f>
        <v>43.289437 N; 76.994338 E</v>
      </c>
      <c r="BL459" t="s">
        <v>765</v>
      </c>
      <c r="BM459" s="85" t="s">
        <v>766</v>
      </c>
      <c r="BN459" t="s">
        <v>4895</v>
      </c>
      <c r="BO459">
        <f t="shared" si="152"/>
        <v>6000</v>
      </c>
      <c r="BP459" t="str">
        <f>IF(V459="original",H459,IF(V459="volunteer",C459,"Nekhaeva A.A."))</f>
        <v>Kim L.V.</v>
      </c>
      <c r="BQ459" t="str">
        <f>IF(V459="original",I459,IF(V459="volunteer",YEAR(A459)&amp;"-"&amp;IF(MONTH(A459)&lt;10,"0"&amp;MONTH(A459),MONTH(A459))&amp;"-"&amp;IF(DAY(A459)&lt;10,"0"&amp;DAY(A459),DAY(A459)),"__2025-05-15"))</f>
        <v>2025-04-28</v>
      </c>
      <c r="BR459"/>
      <c r="BS459"/>
      <c r="BT459" s="49" t="s">
        <v>4766</v>
      </c>
      <c r="BU459" t="s">
        <v>3631</v>
      </c>
      <c r="BV459" t="s">
        <v>3632</v>
      </c>
      <c r="BW459" t="s">
        <v>3633</v>
      </c>
      <c r="BX459" t="s">
        <v>3634</v>
      </c>
      <c r="BY459" s="44" t="s">
        <v>490</v>
      </c>
      <c r="BZ459" t="s">
        <v>4073</v>
      </c>
      <c r="CA459" t="s">
        <v>4074</v>
      </c>
      <c r="CB459" s="44" t="s">
        <v>4074</v>
      </c>
      <c r="CC459" t="s">
        <v>4798</v>
      </c>
      <c r="CD459" t="s">
        <v>4071</v>
      </c>
      <c r="CE459" t="s">
        <v>4072</v>
      </c>
      <c r="CF459" t="s">
        <v>3630</v>
      </c>
      <c r="CG459"/>
      <c r="CH459" t="str">
        <f>H459</f>
        <v>Спасский С.А., Шнитников В.Н.</v>
      </c>
      <c r="CI459">
        <f t="shared" si="157"/>
        <v>1937</v>
      </c>
      <c r="CJ459"/>
    </row>
    <row r="460" spans="1:88" s="6" customFormat="1" x14ac:dyDescent="0.45">
      <c r="A460" s="5">
        <v>45775.534548611111</v>
      </c>
      <c r="B460" s="6">
        <v>412819044</v>
      </c>
      <c r="C460" s="6" t="s">
        <v>4897</v>
      </c>
      <c r="D460" s="6">
        <v>2</v>
      </c>
      <c r="E460" s="4" t="s">
        <v>247</v>
      </c>
      <c r="F460" s="6" t="s">
        <v>989</v>
      </c>
      <c r="G460" s="6">
        <v>2590</v>
      </c>
      <c r="H460" s="44" t="s">
        <v>951</v>
      </c>
      <c r="I460" s="6">
        <v>1937</v>
      </c>
      <c r="J460" s="6" t="s">
        <v>952</v>
      </c>
      <c r="K460" s="6" t="s">
        <v>953</v>
      </c>
      <c r="L460" s="6" t="s">
        <v>954</v>
      </c>
      <c r="M460" s="6" t="s">
        <v>267</v>
      </c>
      <c r="P460" s="6" t="s">
        <v>947</v>
      </c>
      <c r="Q460" t="str">
        <f t="shared" si="155"/>
        <v>Алма-Ата и окрестности</v>
      </c>
      <c r="R460" s="84">
        <v>43.289437</v>
      </c>
      <c r="S460" s="84">
        <v>76.994337999999999</v>
      </c>
      <c r="T460" s="6" t="s">
        <v>765</v>
      </c>
      <c r="U460" s="6" t="s">
        <v>766</v>
      </c>
      <c r="V460" s="6" t="s">
        <v>106</v>
      </c>
      <c r="X460" s="6">
        <v>6000</v>
      </c>
      <c r="Y460" s="6">
        <v>1937</v>
      </c>
      <c r="Z460" s="6">
        <v>7</v>
      </c>
      <c r="AA460" s="6">
        <v>3</v>
      </c>
      <c r="AB460" s="6">
        <v>1937</v>
      </c>
      <c r="AC460" s="6">
        <v>7</v>
      </c>
      <c r="AD460" s="6">
        <v>4</v>
      </c>
      <c r="AF460" s="6" t="s">
        <v>948</v>
      </c>
      <c r="AG460" s="67" t="s">
        <v>949</v>
      </c>
      <c r="AH460" s="6" t="s">
        <v>490</v>
      </c>
      <c r="AI460" s="6" t="s">
        <v>1179</v>
      </c>
      <c r="AJ460" s="6" t="s">
        <v>1180</v>
      </c>
      <c r="AK460" s="6" t="b">
        <v>1</v>
      </c>
      <c r="AL460" s="6" t="b">
        <v>0</v>
      </c>
      <c r="AO460" s="49" t="s">
        <v>4952</v>
      </c>
      <c r="AP460" s="73"/>
      <c r="AQ460" s="49" t="s">
        <v>4951</v>
      </c>
      <c r="AR460" s="76" t="s">
        <v>5011</v>
      </c>
      <c r="AS460" s="73" t="s">
        <v>5012</v>
      </c>
      <c r="AT460" s="73">
        <f t="shared" si="158"/>
        <v>2</v>
      </c>
      <c r="AU460" s="112" t="s">
        <v>5384</v>
      </c>
      <c r="AV460" s="44" t="s">
        <v>5380</v>
      </c>
      <c r="AW460" t="s">
        <v>5014</v>
      </c>
      <c r="AX460" s="112" t="s">
        <v>5351</v>
      </c>
      <c r="AY46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0" s="49" t="s">
        <v>4903</v>
      </c>
      <c r="BA460" s="58" t="str">
        <f>Y460&amp;"-"&amp;IF(Z460&lt;10,"0"&amp;Z460,Z460)&amp;"-"&amp;IF(AA460&lt;10,"0"&amp;AA460,AA460)&amp;"/"&amp;IF(AD460&lt;10,"0"&amp;AD460,AD460)</f>
        <v>1937-07-03/04</v>
      </c>
      <c r="BB460" s="44" t="str">
        <f>Y460&amp;IF(Z460&lt;&gt;0,"-"&amp;Z460,"")&amp;IF(AA460&lt;&gt;0,"-"&amp;AA460,"")&amp;IF(AB460&lt;&gt;0,"/"&amp;AB460,"")&amp;IF(AC460&lt;&gt;0,"-"&amp;AC460,"")&amp;IF(AD460&lt;&gt;0,"-"&amp;AD460,"")</f>
        <v>1937-7-3/1937-7-4</v>
      </c>
      <c r="BC460" s="44"/>
      <c r="BD460" s="44"/>
      <c r="BE460" s="44" t="s">
        <v>4943</v>
      </c>
      <c r="BF460" s="49" t="s">
        <v>4882</v>
      </c>
      <c r="BG460" t="s">
        <v>4893</v>
      </c>
      <c r="BH460" s="40" t="s">
        <v>5050</v>
      </c>
      <c r="BI460" t="s">
        <v>39</v>
      </c>
      <c r="BJ460" t="str">
        <f t="shared" si="160"/>
        <v>Алма-Ата и окрестности</v>
      </c>
      <c r="BK460" t="str">
        <f>T460&amp;" N; "&amp;U460&amp;" E"</f>
        <v>43.289437 N; 76.994338 E</v>
      </c>
      <c r="BL460" t="s">
        <v>765</v>
      </c>
      <c r="BM460" s="85" t="s">
        <v>766</v>
      </c>
      <c r="BN460" t="s">
        <v>4895</v>
      </c>
      <c r="BO460">
        <f t="shared" si="152"/>
        <v>6000</v>
      </c>
      <c r="BP460" t="str">
        <f>IF(V460="original",H460,IF(V460="volunteer",C460,"Nekhaeva A.A."))</f>
        <v>Kim L.V.</v>
      </c>
      <c r="BQ460" t="str">
        <f>IF(V460="original",I460,IF(V460="volunteer",YEAR(A460)&amp;"-"&amp;IF(MONTH(A460)&lt;10,"0"&amp;MONTH(A460),MONTH(A460))&amp;"-"&amp;IF(DAY(A460)&lt;10,"0"&amp;DAY(A460),DAY(A460)),"__2025-05-15"))</f>
        <v>2025-04-28</v>
      </c>
      <c r="BR460"/>
      <c r="BS460"/>
      <c r="BT460" s="49" t="s">
        <v>4766</v>
      </c>
      <c r="BU460" t="s">
        <v>3631</v>
      </c>
      <c r="BV460" t="s">
        <v>3632</v>
      </c>
      <c r="BW460" t="s">
        <v>3633</v>
      </c>
      <c r="BX460" t="s">
        <v>3634</v>
      </c>
      <c r="BY460" s="44" t="s">
        <v>490</v>
      </c>
      <c r="BZ460" t="s">
        <v>4073</v>
      </c>
      <c r="CA460" t="s">
        <v>4074</v>
      </c>
      <c r="CB460" s="44" t="s">
        <v>4074</v>
      </c>
      <c r="CC460" t="s">
        <v>4798</v>
      </c>
      <c r="CD460" t="s">
        <v>4071</v>
      </c>
      <c r="CE460" t="s">
        <v>4072</v>
      </c>
      <c r="CF460" t="s">
        <v>3630</v>
      </c>
      <c r="CG460"/>
      <c r="CH460" t="str">
        <f>H460</f>
        <v>Спасский С.А., Шнитников В.Н.</v>
      </c>
      <c r="CI460">
        <f t="shared" si="157"/>
        <v>1937</v>
      </c>
      <c r="CJ460"/>
    </row>
    <row r="461" spans="1:88" s="6" customFormat="1" x14ac:dyDescent="0.45">
      <c r="A461" s="5">
        <v>45775.534120370372</v>
      </c>
      <c r="B461" s="6">
        <v>412819044</v>
      </c>
      <c r="C461" s="6" t="s">
        <v>4897</v>
      </c>
      <c r="D461" s="6">
        <v>2</v>
      </c>
      <c r="E461" s="4" t="s">
        <v>247</v>
      </c>
      <c r="G461" s="6">
        <v>2590</v>
      </c>
      <c r="H461" s="44" t="s">
        <v>951</v>
      </c>
      <c r="I461" s="6">
        <v>1937</v>
      </c>
      <c r="J461" s="6" t="s">
        <v>952</v>
      </c>
      <c r="K461" s="6" t="s">
        <v>953</v>
      </c>
      <c r="L461" s="6" t="s">
        <v>954</v>
      </c>
      <c r="M461" s="6" t="s">
        <v>267</v>
      </c>
      <c r="P461" s="6" t="s">
        <v>947</v>
      </c>
      <c r="Q461" t="str">
        <f t="shared" si="155"/>
        <v>Алма-Ата и окрестности</v>
      </c>
      <c r="R461" s="84">
        <v>43.289437</v>
      </c>
      <c r="S461" s="84">
        <v>76.994337999999999</v>
      </c>
      <c r="T461" s="6" t="s">
        <v>765</v>
      </c>
      <c r="U461" s="6" t="s">
        <v>766</v>
      </c>
      <c r="V461" s="6" t="s">
        <v>106</v>
      </c>
      <c r="X461" s="6">
        <v>6000</v>
      </c>
      <c r="Y461" s="6">
        <v>1920</v>
      </c>
      <c r="Z461" s="6">
        <v>6</v>
      </c>
      <c r="AA461" s="6">
        <v>26</v>
      </c>
      <c r="AB461" s="6">
        <v>1920</v>
      </c>
      <c r="AC461" s="6">
        <v>6</v>
      </c>
      <c r="AD461" s="6">
        <v>28</v>
      </c>
      <c r="AF461" s="6" t="s">
        <v>948</v>
      </c>
      <c r="AH461" s="6" t="s">
        <v>490</v>
      </c>
      <c r="AI461" s="6" t="s">
        <v>1179</v>
      </c>
      <c r="AJ461" s="6" t="s">
        <v>1180</v>
      </c>
      <c r="AK461" s="6" t="b">
        <v>1</v>
      </c>
      <c r="AL461" s="6" t="b">
        <v>0</v>
      </c>
      <c r="AO461" s="49" t="s">
        <v>4952</v>
      </c>
      <c r="AP461" s="73"/>
      <c r="AQ461" s="49" t="s">
        <v>4951</v>
      </c>
      <c r="AR461" s="76" t="s">
        <v>5011</v>
      </c>
      <c r="AS461" s="73" t="s">
        <v>5012</v>
      </c>
      <c r="AT461" s="73">
        <f t="shared" si="158"/>
        <v>2</v>
      </c>
      <c r="AU461" s="112" t="s">
        <v>5384</v>
      </c>
      <c r="AV461" s="44" t="s">
        <v>5380</v>
      </c>
      <c r="AW461" t="s">
        <v>5014</v>
      </c>
      <c r="AX461" s="73"/>
      <c r="AY46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1" s="49" t="s">
        <v>4903</v>
      </c>
      <c r="BA461" s="58" t="str">
        <f>Y461&amp;"-"&amp;IF(Z461&lt;10,"0"&amp;Z461,Z461)&amp;"-"&amp;IF(AA461&lt;10,"0"&amp;AA461,AA461)&amp;"/"&amp;IF(AD461&lt;10,"0"&amp;AD461,AD461)</f>
        <v>1920-06-26/28</v>
      </c>
      <c r="BB461" s="44" t="str">
        <f>Y461&amp;IF(Z461&lt;&gt;0,"-"&amp;Z461,"")&amp;IF(AA461&lt;&gt;0,"-"&amp;AA461,"")&amp;IF(AB461&lt;&gt;0,"/"&amp;AB461,"")&amp;IF(AC461&lt;&gt;0,"-"&amp;AC461,"")&amp;IF(AD461&lt;&gt;0,"-"&amp;AD461,"")</f>
        <v>1920-6-26/1920-6-28</v>
      </c>
      <c r="BC461" s="44"/>
      <c r="BD461" s="44"/>
      <c r="BE461" s="44"/>
      <c r="BF461" s="49" t="s">
        <v>4882</v>
      </c>
      <c r="BG461" t="s">
        <v>4893</v>
      </c>
      <c r="BH461" s="40" t="s">
        <v>5050</v>
      </c>
      <c r="BI461" t="s">
        <v>39</v>
      </c>
      <c r="BJ461" t="str">
        <f t="shared" si="160"/>
        <v>Алма-Ата и окрестности</v>
      </c>
      <c r="BK461" t="str">
        <f>T461&amp;" N; "&amp;U461&amp;" E"</f>
        <v>43.289437 N; 76.994338 E</v>
      </c>
      <c r="BL461" t="s">
        <v>765</v>
      </c>
      <c r="BM461" s="85" t="s">
        <v>766</v>
      </c>
      <c r="BN461" t="s">
        <v>4895</v>
      </c>
      <c r="BO461">
        <f t="shared" si="152"/>
        <v>6000</v>
      </c>
      <c r="BP461" t="str">
        <f>IF(V461="original",H461,IF(V461="volunteer",C461,"Nekhaeva A.A."))</f>
        <v>Kim L.V.</v>
      </c>
      <c r="BQ461" t="str">
        <f>IF(V461="original",I461,IF(V461="volunteer",YEAR(A461)&amp;"-"&amp;IF(MONTH(A461)&lt;10,"0"&amp;MONTH(A461),MONTH(A461))&amp;"-"&amp;IF(DAY(A461)&lt;10,"0"&amp;DAY(A461),DAY(A461)),"__2025-05-15"))</f>
        <v>2025-04-28</v>
      </c>
      <c r="BR461"/>
      <c r="BS461"/>
      <c r="BT461" s="49" t="s">
        <v>4766</v>
      </c>
      <c r="BU461" t="s">
        <v>3631</v>
      </c>
      <c r="BV461" t="s">
        <v>3632</v>
      </c>
      <c r="BW461" t="s">
        <v>3633</v>
      </c>
      <c r="BX461" t="s">
        <v>3634</v>
      </c>
      <c r="BY461" s="44" t="s">
        <v>490</v>
      </c>
      <c r="BZ461" t="s">
        <v>4073</v>
      </c>
      <c r="CA461" t="s">
        <v>4074</v>
      </c>
      <c r="CB461" s="44" t="s">
        <v>4074</v>
      </c>
      <c r="CC461" t="s">
        <v>4798</v>
      </c>
      <c r="CD461" t="s">
        <v>4071</v>
      </c>
      <c r="CE461" t="s">
        <v>4072</v>
      </c>
      <c r="CF461" t="s">
        <v>3630</v>
      </c>
      <c r="CG461"/>
      <c r="CH461" t="str">
        <f>H461</f>
        <v>Спасский С.А., Шнитников В.Н.</v>
      </c>
      <c r="CI461">
        <f t="shared" si="157"/>
        <v>1937</v>
      </c>
      <c r="CJ461"/>
    </row>
    <row r="462" spans="1:88" s="6" customFormat="1" x14ac:dyDescent="0.45">
      <c r="A462" s="5">
        <v>45775.536886574067</v>
      </c>
      <c r="B462" s="6">
        <v>412819044</v>
      </c>
      <c r="C462" s="6" t="s">
        <v>4897</v>
      </c>
      <c r="D462" s="6">
        <v>6</v>
      </c>
      <c r="E462" s="4" t="s">
        <v>1197</v>
      </c>
      <c r="G462" s="6">
        <v>2590</v>
      </c>
      <c r="H462" s="44" t="s">
        <v>951</v>
      </c>
      <c r="I462" s="6">
        <v>1937</v>
      </c>
      <c r="J462" s="6" t="s">
        <v>952</v>
      </c>
      <c r="K462" s="6" t="s">
        <v>953</v>
      </c>
      <c r="L462" s="6" t="s">
        <v>954</v>
      </c>
      <c r="M462" s="6" t="s">
        <v>267</v>
      </c>
      <c r="P462" s="6" t="s">
        <v>986</v>
      </c>
      <c r="Q462" t="str">
        <f t="shared" si="155"/>
        <v>дача Волковского</v>
      </c>
      <c r="R462" s="85" t="str">
        <f t="shared" ref="R462" si="163">T462</f>
        <v>43.104043</v>
      </c>
      <c r="S462" s="85" t="str">
        <f t="shared" ref="S462" si="164">U462</f>
        <v>76.920158</v>
      </c>
      <c r="T462" s="6" t="s">
        <v>3576</v>
      </c>
      <c r="U462" s="6" t="s">
        <v>3577</v>
      </c>
      <c r="V462" s="6" t="s">
        <v>106</v>
      </c>
      <c r="W462" s="6" t="s">
        <v>3578</v>
      </c>
      <c r="X462" s="6">
        <v>6000</v>
      </c>
      <c r="Y462" s="6">
        <v>1919</v>
      </c>
      <c r="Z462" s="6">
        <v>6</v>
      </c>
      <c r="AA462" s="6">
        <v>26</v>
      </c>
      <c r="AB462" s="6">
        <v>1919</v>
      </c>
      <c r="AC462" s="6">
        <v>6</v>
      </c>
      <c r="AD462" s="6">
        <v>29</v>
      </c>
      <c r="AF462" s="6" t="s">
        <v>948</v>
      </c>
      <c r="AH462" s="6" t="s">
        <v>490</v>
      </c>
      <c r="AI462" s="6" t="s">
        <v>1179</v>
      </c>
      <c r="AJ462" s="6" t="s">
        <v>1180</v>
      </c>
      <c r="AK462" s="6" t="b">
        <v>1</v>
      </c>
      <c r="AL462" s="6" t="b">
        <v>0</v>
      </c>
      <c r="AO462" s="49" t="s">
        <v>4952</v>
      </c>
      <c r="AP462" s="73"/>
      <c r="AQ462" s="49" t="s">
        <v>4951</v>
      </c>
      <c r="AR462" s="76" t="s">
        <v>5011</v>
      </c>
      <c r="AS462" s="73" t="s">
        <v>5012</v>
      </c>
      <c r="AT462" s="73">
        <f t="shared" si="158"/>
        <v>6</v>
      </c>
      <c r="AU462" s="112" t="s">
        <v>5384</v>
      </c>
      <c r="AV462" s="44" t="s">
        <v>5380</v>
      </c>
      <c r="AW462" t="s">
        <v>5014</v>
      </c>
      <c r="AX462" s="73"/>
      <c r="AY46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2" s="49" t="s">
        <v>4903</v>
      </c>
      <c r="BA462" s="58" t="str">
        <f>Y462&amp;"-"&amp;IF(Z462&lt;10,"0"&amp;Z462,Z462)&amp;"-"&amp;IF(AA462&lt;10,"0"&amp;AA462,AA462)&amp;"/"&amp;IF(AD462&lt;10,"0"&amp;AD462,AD462)</f>
        <v>1919-06-26/29</v>
      </c>
      <c r="BB462" s="44" t="str">
        <f>Y462&amp;IF(Z462&lt;&gt;0,"-"&amp;Z462,"")&amp;IF(AA462&lt;&gt;0,"-"&amp;AA462,"")&amp;IF(AB462&lt;&gt;0,"/"&amp;AB462,"")&amp;IF(AC462&lt;&gt;0,"-"&amp;AC462,"")&amp;IF(AD462&lt;&gt;0,"-"&amp;AD462,"")</f>
        <v>1919-6-26/1919-6-29</v>
      </c>
      <c r="BC462" s="44"/>
      <c r="BD462" s="44"/>
      <c r="BE462" s="44"/>
      <c r="BF462" s="49" t="s">
        <v>4882</v>
      </c>
      <c r="BG462" t="s">
        <v>4893</v>
      </c>
      <c r="BH462" s="40" t="s">
        <v>5050</v>
      </c>
      <c r="BI462" t="s">
        <v>39</v>
      </c>
      <c r="BJ462" t="str">
        <f t="shared" ref="BJ462" si="165">P462</f>
        <v>дача Волковского</v>
      </c>
      <c r="BK462" t="str">
        <f>T462&amp;" N; "&amp;U462&amp;" E"</f>
        <v>43.104043 N; 76.920158 E</v>
      </c>
      <c r="BL462" t="s">
        <v>3576</v>
      </c>
      <c r="BM462" s="85" t="s">
        <v>3577</v>
      </c>
      <c r="BN462" t="s">
        <v>4895</v>
      </c>
      <c r="BO462">
        <f t="shared" ref="BO462" si="166">X462</f>
        <v>6000</v>
      </c>
      <c r="BP462" t="str">
        <f>IF(V462="original",H462,IF(V462="volunteer",C462,"Nekhaeva A.A."))</f>
        <v>Kim L.V.</v>
      </c>
      <c r="BQ462" t="str">
        <f>IF(V462="original",I462,IF(V462="volunteer",YEAR(A462)&amp;"-"&amp;IF(MONTH(A462)&lt;10,"0"&amp;MONTH(A462),MONTH(A462))&amp;"-"&amp;IF(DAY(A462)&lt;10,"0"&amp;DAY(A462),DAY(A462)),"__2025-05-15"))</f>
        <v>2025-04-28</v>
      </c>
      <c r="BR462"/>
      <c r="BS462"/>
      <c r="BT462" s="49" t="s">
        <v>4766</v>
      </c>
      <c r="BU462" t="s">
        <v>3631</v>
      </c>
      <c r="BV462" t="s">
        <v>3632</v>
      </c>
      <c r="BW462" t="s">
        <v>3633</v>
      </c>
      <c r="BX462" t="s">
        <v>3634</v>
      </c>
      <c r="BY462" s="44" t="s">
        <v>490</v>
      </c>
      <c r="BZ462" t="s">
        <v>4073</v>
      </c>
      <c r="CA462" t="s">
        <v>4074</v>
      </c>
      <c r="CB462" s="44" t="s">
        <v>4074</v>
      </c>
      <c r="CC462" t="s">
        <v>4798</v>
      </c>
      <c r="CD462" t="s">
        <v>4071</v>
      </c>
      <c r="CE462" t="s">
        <v>4072</v>
      </c>
      <c r="CF462" t="s">
        <v>3630</v>
      </c>
      <c r="CG462"/>
      <c r="CH462" t="str">
        <f>H462</f>
        <v>Спасский С.А., Шнитников В.Н.</v>
      </c>
      <c r="CI462">
        <f t="shared" ref="CI462" si="167">I462</f>
        <v>1937</v>
      </c>
      <c r="CJ462"/>
    </row>
    <row r="463" spans="1:88" s="6" customFormat="1" x14ac:dyDescent="0.45">
      <c r="A463" s="5">
        <v>45775.533321759263</v>
      </c>
      <c r="B463" s="6">
        <v>412819044</v>
      </c>
      <c r="C463" s="6" t="s">
        <v>4897</v>
      </c>
      <c r="D463" s="6">
        <v>1</v>
      </c>
      <c r="E463" s="4" t="s">
        <v>65</v>
      </c>
      <c r="F463" s="6" t="s">
        <v>1148</v>
      </c>
      <c r="G463" s="6">
        <v>2590</v>
      </c>
      <c r="H463" s="44" t="s">
        <v>951</v>
      </c>
      <c r="I463" s="6">
        <v>1937</v>
      </c>
      <c r="J463" s="6" t="s">
        <v>952</v>
      </c>
      <c r="K463" s="6" t="s">
        <v>953</v>
      </c>
      <c r="L463" s="6" t="s">
        <v>954</v>
      </c>
      <c r="M463" s="6" t="s">
        <v>267</v>
      </c>
      <c r="P463" s="6" t="s">
        <v>947</v>
      </c>
      <c r="Q463" t="str">
        <f t="shared" si="155"/>
        <v>Алма-Ата и окрестности</v>
      </c>
      <c r="R463" s="84">
        <v>43.289437</v>
      </c>
      <c r="S463" s="84">
        <v>76.994337999999999</v>
      </c>
      <c r="T463" s="6" t="s">
        <v>765</v>
      </c>
      <c r="U463" s="6" t="s">
        <v>766</v>
      </c>
      <c r="V463" s="6" t="s">
        <v>106</v>
      </c>
      <c r="X463" s="6">
        <v>6000</v>
      </c>
      <c r="Y463" s="6">
        <v>1920</v>
      </c>
      <c r="Z463" s="6">
        <v>6</v>
      </c>
      <c r="AF463" s="6" t="s">
        <v>948</v>
      </c>
      <c r="AH463" s="6" t="s">
        <v>490</v>
      </c>
      <c r="AI463" s="6" t="s">
        <v>1179</v>
      </c>
      <c r="AJ463" s="6" t="s">
        <v>1180</v>
      </c>
      <c r="AK463" s="6" t="b">
        <v>1</v>
      </c>
      <c r="AL463" s="6" t="b">
        <v>0</v>
      </c>
      <c r="AO463" s="49" t="s">
        <v>4952</v>
      </c>
      <c r="AP463" s="73"/>
      <c r="AQ463" s="49" t="s">
        <v>4951</v>
      </c>
      <c r="AR463" s="76" t="s">
        <v>5011</v>
      </c>
      <c r="AS463" s="73" t="s">
        <v>5012</v>
      </c>
      <c r="AT463" s="73">
        <f t="shared" si="158"/>
        <v>1</v>
      </c>
      <c r="AU463" s="112" t="s">
        <v>5384</v>
      </c>
      <c r="AV463" s="44" t="s">
        <v>5380</v>
      </c>
      <c r="AW463" t="s">
        <v>5014</v>
      </c>
      <c r="AX463" s="73"/>
      <c r="AY46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3" s="49" t="s">
        <v>4903</v>
      </c>
      <c r="BA463" s="44" t="str">
        <f>Y463&amp;"-"&amp;IF(Z463&lt;10,"0"&amp;Z463,Z463)</f>
        <v>1920-06</v>
      </c>
      <c r="BB463" s="44" t="str">
        <f>Y463&amp;IF(Z463&lt;&gt;0,"-"&amp;Z463,"")&amp;IF(AA463&lt;&gt;0,"-"&amp;AA463,"")&amp;IF(AB463&lt;&gt;0,"/"&amp;AB463,"")&amp;IF(AC463&lt;&gt;0,"-"&amp;AC463,"")&amp;IF(AD463&lt;&gt;0,"-"&amp;AD463,"")</f>
        <v>1920-6</v>
      </c>
      <c r="BC463" s="44"/>
      <c r="BD463" s="44"/>
      <c r="BE463" s="44"/>
      <c r="BF463" s="49" t="s">
        <v>4882</v>
      </c>
      <c r="BG463" t="s">
        <v>4893</v>
      </c>
      <c r="BH463" s="40" t="s">
        <v>5050</v>
      </c>
      <c r="BI463" t="s">
        <v>39</v>
      </c>
      <c r="BJ463" t="str">
        <f t="shared" si="160"/>
        <v>Алма-Ата и окрестности</v>
      </c>
      <c r="BK463" t="str">
        <f>T463&amp;" N; "&amp;U463&amp;" E"</f>
        <v>43.289437 N; 76.994338 E</v>
      </c>
      <c r="BL463" t="s">
        <v>765</v>
      </c>
      <c r="BM463" s="85" t="s">
        <v>766</v>
      </c>
      <c r="BN463" t="s">
        <v>4895</v>
      </c>
      <c r="BO463">
        <f t="shared" si="152"/>
        <v>6000</v>
      </c>
      <c r="BP463" t="str">
        <f>IF(V463="original",H463,IF(V463="volunteer",C463,"Nekhaeva A.A."))</f>
        <v>Kim L.V.</v>
      </c>
      <c r="BQ463" t="str">
        <f>IF(V463="original",I463,IF(V463="volunteer",YEAR(A463)&amp;"-"&amp;IF(MONTH(A463)&lt;10,"0"&amp;MONTH(A463),MONTH(A463))&amp;"-"&amp;IF(DAY(A463)&lt;10,"0"&amp;DAY(A463),DAY(A463)),"__2025-05-15"))</f>
        <v>2025-04-28</v>
      </c>
      <c r="BR463"/>
      <c r="BS463"/>
      <c r="BT463" s="49" t="s">
        <v>4766</v>
      </c>
      <c r="BU463" t="s">
        <v>3631</v>
      </c>
      <c r="BV463" t="s">
        <v>3632</v>
      </c>
      <c r="BW463" t="s">
        <v>3633</v>
      </c>
      <c r="BX463" t="s">
        <v>3634</v>
      </c>
      <c r="BY463" s="44" t="s">
        <v>490</v>
      </c>
      <c r="BZ463" t="s">
        <v>4073</v>
      </c>
      <c r="CA463" t="s">
        <v>4074</v>
      </c>
      <c r="CB463" s="44" t="s">
        <v>4074</v>
      </c>
      <c r="CC463" t="s">
        <v>4798</v>
      </c>
      <c r="CD463" t="s">
        <v>4071</v>
      </c>
      <c r="CE463" t="s">
        <v>4072</v>
      </c>
      <c r="CF463" t="s">
        <v>3630</v>
      </c>
      <c r="CG463"/>
      <c r="CH463" t="str">
        <f>H463</f>
        <v>Спасский С.А., Шнитников В.Н.</v>
      </c>
      <c r="CI463">
        <f t="shared" si="157"/>
        <v>1937</v>
      </c>
      <c r="CJ463"/>
    </row>
    <row r="464" spans="1:88" s="6" customFormat="1" x14ac:dyDescent="0.45">
      <c r="A464" s="5">
        <v>45775.532893518517</v>
      </c>
      <c r="B464" s="6">
        <v>412819044</v>
      </c>
      <c r="C464" s="6" t="s">
        <v>4897</v>
      </c>
      <c r="D464" s="6">
        <v>1</v>
      </c>
      <c r="E464" s="4" t="s">
        <v>51</v>
      </c>
      <c r="G464" s="6">
        <v>2590</v>
      </c>
      <c r="H464" s="44" t="s">
        <v>951</v>
      </c>
      <c r="I464" s="6">
        <v>1937</v>
      </c>
      <c r="J464" s="6" t="s">
        <v>952</v>
      </c>
      <c r="K464" s="6" t="s">
        <v>953</v>
      </c>
      <c r="L464" s="6" t="s">
        <v>954</v>
      </c>
      <c r="M464" s="6" t="s">
        <v>267</v>
      </c>
      <c r="P464" s="6" t="s">
        <v>947</v>
      </c>
      <c r="Q464" t="str">
        <f>IF(LEN(P464)&gt;0,P464,"")</f>
        <v>Алма-Ата и окрестности</v>
      </c>
      <c r="R464" s="84">
        <v>43.289437</v>
      </c>
      <c r="S464" s="84">
        <v>76.994337999999999</v>
      </c>
      <c r="T464" s="6" t="s">
        <v>765</v>
      </c>
      <c r="U464" s="6" t="s">
        <v>766</v>
      </c>
      <c r="V464" s="6" t="s">
        <v>106</v>
      </c>
      <c r="X464" s="6">
        <v>6000</v>
      </c>
      <c r="Y464" s="6">
        <v>1920</v>
      </c>
      <c r="Z464" s="6">
        <v>6</v>
      </c>
      <c r="AF464" s="6" t="s">
        <v>948</v>
      </c>
      <c r="AH464" s="6" t="s">
        <v>490</v>
      </c>
      <c r="AI464" s="6" t="s">
        <v>1179</v>
      </c>
      <c r="AJ464" s="6" t="s">
        <v>1180</v>
      </c>
      <c r="AK464" s="6" t="b">
        <v>1</v>
      </c>
      <c r="AL464" s="6" t="b">
        <v>0</v>
      </c>
      <c r="AO464" s="49" t="s">
        <v>4952</v>
      </c>
      <c r="AP464" s="73"/>
      <c r="AQ464" s="49" t="s">
        <v>4951</v>
      </c>
      <c r="AR464" s="76" t="s">
        <v>5011</v>
      </c>
      <c r="AS464" s="73" t="s">
        <v>5012</v>
      </c>
      <c r="AT464" s="73">
        <f t="shared" si="158"/>
        <v>1</v>
      </c>
      <c r="AU464" s="112" t="s">
        <v>5383</v>
      </c>
      <c r="AV464" s="44" t="s">
        <v>5380</v>
      </c>
      <c r="AW464" t="s">
        <v>5014</v>
      </c>
      <c r="AX464" s="73"/>
      <c r="AY46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4" s="49" t="s">
        <v>4903</v>
      </c>
      <c r="BA464" s="44" t="str">
        <f>Y464&amp;"-"&amp;IF(Z464&lt;10,"0"&amp;Z464,Z464)</f>
        <v>1920-06</v>
      </c>
      <c r="BB464" s="44" t="str">
        <f>Y464&amp;IF(Z464&lt;&gt;0,"-"&amp;Z464,"")&amp;IF(AA464&lt;&gt;0,"-"&amp;AA464,"")&amp;IF(AB464&lt;&gt;0,"/"&amp;AB464,"")&amp;IF(AC464&lt;&gt;0,"-"&amp;AC464,"")&amp;IF(AD464&lt;&gt;0,"-"&amp;AD464,"")</f>
        <v>1920-6</v>
      </c>
      <c r="BC464" s="44"/>
      <c r="BD464" s="44"/>
      <c r="BE464" s="44"/>
      <c r="BF464" s="49" t="s">
        <v>4882</v>
      </c>
      <c r="BG464" t="s">
        <v>4893</v>
      </c>
      <c r="BH464" s="40" t="s">
        <v>5050</v>
      </c>
      <c r="BI464" t="s">
        <v>39</v>
      </c>
      <c r="BJ464" t="str">
        <f>P464</f>
        <v>Алма-Ата и окрестности</v>
      </c>
      <c r="BK464" t="str">
        <f>T464&amp;" N; "&amp;U464&amp;" E"</f>
        <v>43.289437 N; 76.994338 E</v>
      </c>
      <c r="BL464" t="s">
        <v>765</v>
      </c>
      <c r="BM464" s="85" t="s">
        <v>766</v>
      </c>
      <c r="BN464" t="s">
        <v>4895</v>
      </c>
      <c r="BO464">
        <f>X464</f>
        <v>6000</v>
      </c>
      <c r="BP464" t="str">
        <f>IF(V464="original",H464,IF(V464="volunteer",C464,"Nekhaeva A.A."))</f>
        <v>Kim L.V.</v>
      </c>
      <c r="BQ464" t="str">
        <f>IF(V464="original",I464,IF(V464="volunteer",YEAR(A464)&amp;"-"&amp;IF(MONTH(A464)&lt;10,"0"&amp;MONTH(A464),MONTH(A464))&amp;"-"&amp;IF(DAY(A464)&lt;10,"0"&amp;DAY(A464),DAY(A464)),"__2025-05-15"))</f>
        <v>2025-04-28</v>
      </c>
      <c r="BR464"/>
      <c r="BS464"/>
      <c r="BT464" s="49" t="s">
        <v>4766</v>
      </c>
      <c r="BU464" t="s">
        <v>3631</v>
      </c>
      <c r="BV464" t="s">
        <v>3632</v>
      </c>
      <c r="BW464" t="s">
        <v>3633</v>
      </c>
      <c r="BX464" t="s">
        <v>3634</v>
      </c>
      <c r="BY464" s="44" t="s">
        <v>490</v>
      </c>
      <c r="BZ464" t="s">
        <v>4073</v>
      </c>
      <c r="CA464" t="s">
        <v>4074</v>
      </c>
      <c r="CB464" s="44" t="s">
        <v>4074</v>
      </c>
      <c r="CC464" t="s">
        <v>4798</v>
      </c>
      <c r="CD464" t="s">
        <v>4071</v>
      </c>
      <c r="CE464" t="s">
        <v>4072</v>
      </c>
      <c r="CF464" t="s">
        <v>3630</v>
      </c>
      <c r="CG464"/>
      <c r="CH464" t="str">
        <f>H464</f>
        <v>Спасский С.А., Шнитников В.Н.</v>
      </c>
      <c r="CI464">
        <f>I464</f>
        <v>1937</v>
      </c>
      <c r="CJ464"/>
    </row>
    <row r="465" spans="1:88" s="6" customFormat="1" x14ac:dyDescent="0.45">
      <c r="A465" s="5">
        <v>45775.532557870371</v>
      </c>
      <c r="B465" s="6">
        <v>412819044</v>
      </c>
      <c r="C465" s="6" t="s">
        <v>4897</v>
      </c>
      <c r="D465" s="6">
        <v>9</v>
      </c>
      <c r="E465" s="4" t="s">
        <v>1331</v>
      </c>
      <c r="G465" s="6">
        <v>2590</v>
      </c>
      <c r="H465" s="44" t="s">
        <v>951</v>
      </c>
      <c r="I465" s="6">
        <v>1937</v>
      </c>
      <c r="J465" s="6" t="s">
        <v>952</v>
      </c>
      <c r="K465" s="6" t="s">
        <v>953</v>
      </c>
      <c r="L465" s="6" t="s">
        <v>954</v>
      </c>
      <c r="M465" s="6" t="s">
        <v>267</v>
      </c>
      <c r="P465" s="6" t="s">
        <v>947</v>
      </c>
      <c r="Q465" t="str">
        <f t="shared" si="155"/>
        <v>Алма-Ата и окрестности</v>
      </c>
      <c r="R465" s="84">
        <v>43.289437</v>
      </c>
      <c r="S465" s="84">
        <v>76.994337999999999</v>
      </c>
      <c r="T465" s="6" t="s">
        <v>765</v>
      </c>
      <c r="U465" s="6" t="s">
        <v>766</v>
      </c>
      <c r="V465" s="6" t="s">
        <v>106</v>
      </c>
      <c r="X465" s="6">
        <v>6000</v>
      </c>
      <c r="Y465" s="6">
        <v>1919</v>
      </c>
      <c r="Z465" s="6">
        <v>6</v>
      </c>
      <c r="AA465" s="6">
        <v>1</v>
      </c>
      <c r="AB465" s="6">
        <v>1919</v>
      </c>
      <c r="AC465" s="6">
        <v>6</v>
      </c>
      <c r="AD465" s="6">
        <v>11</v>
      </c>
      <c r="AF465" s="6" t="s">
        <v>948</v>
      </c>
      <c r="AH465" s="6" t="s">
        <v>490</v>
      </c>
      <c r="AI465" s="6" t="s">
        <v>1179</v>
      </c>
      <c r="AJ465" s="6" t="s">
        <v>1180</v>
      </c>
      <c r="AK465" s="6" t="b">
        <v>1</v>
      </c>
      <c r="AL465" s="6" t="b">
        <v>0</v>
      </c>
      <c r="AO465" s="49" t="s">
        <v>4952</v>
      </c>
      <c r="AP465" s="73"/>
      <c r="AQ465" s="49" t="s">
        <v>4951</v>
      </c>
      <c r="AR465" s="76" t="s">
        <v>5011</v>
      </c>
      <c r="AS465" s="73" t="s">
        <v>5012</v>
      </c>
      <c r="AT465" s="73">
        <f t="shared" si="158"/>
        <v>9</v>
      </c>
      <c r="AU465" s="112" t="s">
        <v>5384</v>
      </c>
      <c r="AV465" s="44" t="s">
        <v>5380</v>
      </c>
      <c r="AW465" t="s">
        <v>5014</v>
      </c>
      <c r="AX465" s="73"/>
      <c r="AY46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5" s="49" t="s">
        <v>4903</v>
      </c>
      <c r="BA465" s="58" t="str">
        <f>Y465&amp;"-"&amp;IF(Z465&lt;10,"0"&amp;Z465,Z465)&amp;"-"&amp;IF(AA465&lt;10,"0"&amp;AA465,AA465)&amp;"/"&amp;IF(AD465&lt;10,"0"&amp;AD465,AD465)</f>
        <v>1919-06-01/11</v>
      </c>
      <c r="BB465" s="44" t="str">
        <f>Y465&amp;IF(Z465&lt;&gt;0,"-"&amp;Z465,"")&amp;IF(AA465&lt;&gt;0,"-"&amp;AA465,"")&amp;IF(AB465&lt;&gt;0,"/"&amp;AB465,"")&amp;IF(AC465&lt;&gt;0,"-"&amp;AC465,"")&amp;IF(AD465&lt;&gt;0,"-"&amp;AD465,"")</f>
        <v>1919-6-1/1919-6-11</v>
      </c>
      <c r="BC465" s="44"/>
      <c r="BD465" s="44"/>
      <c r="BE465" s="44"/>
      <c r="BF465" s="49" t="s">
        <v>4882</v>
      </c>
      <c r="BG465" t="s">
        <v>4893</v>
      </c>
      <c r="BH465" s="40" t="s">
        <v>5050</v>
      </c>
      <c r="BI465" t="s">
        <v>39</v>
      </c>
      <c r="BJ465" t="str">
        <f t="shared" si="160"/>
        <v>Алма-Ата и окрестности</v>
      </c>
      <c r="BK465" t="str">
        <f>T465&amp;" N; "&amp;U465&amp;" E"</f>
        <v>43.289437 N; 76.994338 E</v>
      </c>
      <c r="BL465" t="s">
        <v>765</v>
      </c>
      <c r="BM465" s="85" t="s">
        <v>766</v>
      </c>
      <c r="BN465" t="s">
        <v>4895</v>
      </c>
      <c r="BO465">
        <f t="shared" ref="BO465:BO495" si="168">X465</f>
        <v>6000</v>
      </c>
      <c r="BP465" t="str">
        <f>IF(V465="original",H465,IF(V465="volunteer",C465,"Nekhaeva A.A."))</f>
        <v>Kim L.V.</v>
      </c>
      <c r="BQ465" t="str">
        <f>IF(V465="original",I465,IF(V465="volunteer",YEAR(A465)&amp;"-"&amp;IF(MONTH(A465)&lt;10,"0"&amp;MONTH(A465),MONTH(A465))&amp;"-"&amp;IF(DAY(A465)&lt;10,"0"&amp;DAY(A465),DAY(A465)),"__2025-05-15"))</f>
        <v>2025-04-28</v>
      </c>
      <c r="BR465"/>
      <c r="BS465"/>
      <c r="BT465" s="49" t="s">
        <v>4766</v>
      </c>
      <c r="BU465" t="s">
        <v>3631</v>
      </c>
      <c r="BV465" t="s">
        <v>3632</v>
      </c>
      <c r="BW465" t="s">
        <v>3633</v>
      </c>
      <c r="BX465" t="s">
        <v>3634</v>
      </c>
      <c r="BY465" s="44" t="s">
        <v>490</v>
      </c>
      <c r="BZ465" t="s">
        <v>4073</v>
      </c>
      <c r="CA465" t="s">
        <v>4074</v>
      </c>
      <c r="CB465" s="44" t="s">
        <v>4074</v>
      </c>
      <c r="CC465" t="s">
        <v>4798</v>
      </c>
      <c r="CD465" t="s">
        <v>4071</v>
      </c>
      <c r="CE465" t="s">
        <v>4072</v>
      </c>
      <c r="CF465" t="s">
        <v>3630</v>
      </c>
      <c r="CG465"/>
      <c r="CH465" t="str">
        <f>H465</f>
        <v>Спасский С.А., Шнитников В.Н.</v>
      </c>
      <c r="CI465">
        <f t="shared" si="157"/>
        <v>1937</v>
      </c>
      <c r="CJ465"/>
    </row>
    <row r="466" spans="1:88" s="6" customFormat="1" x14ac:dyDescent="0.45">
      <c r="A466" s="5">
        <v>45775.532210648147</v>
      </c>
      <c r="B466" s="6">
        <v>412819044</v>
      </c>
      <c r="C466" s="6" t="s">
        <v>4897</v>
      </c>
      <c r="D466" s="6">
        <v>1</v>
      </c>
      <c r="E466" s="4" t="s">
        <v>51</v>
      </c>
      <c r="G466" s="6">
        <v>2590</v>
      </c>
      <c r="H466" s="44" t="s">
        <v>951</v>
      </c>
      <c r="I466" s="6">
        <v>1937</v>
      </c>
      <c r="J466" s="6" t="s">
        <v>952</v>
      </c>
      <c r="K466" s="6" t="s">
        <v>953</v>
      </c>
      <c r="L466" s="6" t="s">
        <v>954</v>
      </c>
      <c r="M466" s="6" t="s">
        <v>267</v>
      </c>
      <c r="P466" s="6" t="s">
        <v>947</v>
      </c>
      <c r="Q466" t="str">
        <f t="shared" si="155"/>
        <v>Алма-Ата и окрестности</v>
      </c>
      <c r="R466" s="84">
        <v>43.289437</v>
      </c>
      <c r="S466" s="84">
        <v>76.994337999999999</v>
      </c>
      <c r="T466" s="6" t="s">
        <v>765</v>
      </c>
      <c r="U466" s="6" t="s">
        <v>766</v>
      </c>
      <c r="V466" s="6" t="s">
        <v>106</v>
      </c>
      <c r="X466" s="6">
        <v>6000</v>
      </c>
      <c r="Y466" s="6">
        <v>1921</v>
      </c>
      <c r="Z466" s="6">
        <v>6</v>
      </c>
      <c r="AA466" s="6">
        <v>6</v>
      </c>
      <c r="AF466" s="6" t="s">
        <v>948</v>
      </c>
      <c r="AH466" s="6" t="s">
        <v>490</v>
      </c>
      <c r="AI466" s="6" t="s">
        <v>1179</v>
      </c>
      <c r="AJ466" s="6" t="s">
        <v>1180</v>
      </c>
      <c r="AK466" s="6" t="b">
        <v>1</v>
      </c>
      <c r="AL466" s="6" t="b">
        <v>0</v>
      </c>
      <c r="AO466" s="49" t="s">
        <v>4952</v>
      </c>
      <c r="AP466" s="73"/>
      <c r="AQ466" s="49" t="s">
        <v>4951</v>
      </c>
      <c r="AR466" s="76" t="s">
        <v>5011</v>
      </c>
      <c r="AS466" s="73" t="s">
        <v>5012</v>
      </c>
      <c r="AT466" s="73">
        <f t="shared" si="158"/>
        <v>1</v>
      </c>
      <c r="AU466" s="112" t="s">
        <v>5383</v>
      </c>
      <c r="AV466" s="44" t="s">
        <v>5380</v>
      </c>
      <c r="AW466" t="s">
        <v>5014</v>
      </c>
      <c r="AX466" s="73"/>
      <c r="AY46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6" s="49" t="s">
        <v>4903</v>
      </c>
      <c r="BA466" s="58" t="str">
        <f>Y466&amp;"-"&amp;IF(Z466&lt;10,"0"&amp;Z466,Z466)&amp;"-"&amp;IF(AA466&lt;10,"0"&amp;AA466,AA466)</f>
        <v>1921-06-06</v>
      </c>
      <c r="BB466" s="44" t="str">
        <f>Y466&amp;IF(Z466&lt;&gt;0,"-"&amp;Z466,"")&amp;IF(AA466&lt;&gt;0,"-"&amp;AA466,"")&amp;IF(AB466&lt;&gt;0,"/"&amp;AB466,"")&amp;IF(AC466&lt;&gt;0,"-"&amp;AC466,"")&amp;IF(AD466&lt;&gt;0,"-"&amp;AD466,"")</f>
        <v>1921-6-6</v>
      </c>
      <c r="BC466" s="44"/>
      <c r="BD466" s="44"/>
      <c r="BE466" s="44"/>
      <c r="BF466" s="49" t="s">
        <v>4882</v>
      </c>
      <c r="BG466" t="s">
        <v>4893</v>
      </c>
      <c r="BH466" s="40" t="s">
        <v>5050</v>
      </c>
      <c r="BI466" t="s">
        <v>39</v>
      </c>
      <c r="BJ466" t="str">
        <f t="shared" si="160"/>
        <v>Алма-Ата и окрестности</v>
      </c>
      <c r="BK466" t="str">
        <f>T466&amp;" N; "&amp;U466&amp;" E"</f>
        <v>43.289437 N; 76.994338 E</v>
      </c>
      <c r="BL466" t="s">
        <v>765</v>
      </c>
      <c r="BM466" s="85" t="s">
        <v>766</v>
      </c>
      <c r="BN466" t="s">
        <v>4895</v>
      </c>
      <c r="BO466">
        <f t="shared" si="168"/>
        <v>6000</v>
      </c>
      <c r="BP466" t="str">
        <f>IF(V466="original",H466,IF(V466="volunteer",C466,"Nekhaeva A.A."))</f>
        <v>Kim L.V.</v>
      </c>
      <c r="BQ466" t="str">
        <f>IF(V466="original",I466,IF(V466="volunteer",YEAR(A466)&amp;"-"&amp;IF(MONTH(A466)&lt;10,"0"&amp;MONTH(A466),MONTH(A466))&amp;"-"&amp;IF(DAY(A466)&lt;10,"0"&amp;DAY(A466),DAY(A466)),"__2025-05-15"))</f>
        <v>2025-04-28</v>
      </c>
      <c r="BR466"/>
      <c r="BS466"/>
      <c r="BT466" s="49" t="s">
        <v>4766</v>
      </c>
      <c r="BU466" t="s">
        <v>3631</v>
      </c>
      <c r="BV466" t="s">
        <v>3632</v>
      </c>
      <c r="BW466" t="s">
        <v>3633</v>
      </c>
      <c r="BX466" t="s">
        <v>3634</v>
      </c>
      <c r="BY466" s="44" t="s">
        <v>490</v>
      </c>
      <c r="BZ466" t="s">
        <v>4073</v>
      </c>
      <c r="CA466" t="s">
        <v>4074</v>
      </c>
      <c r="CB466" s="44" t="s">
        <v>4074</v>
      </c>
      <c r="CC466" t="s">
        <v>4798</v>
      </c>
      <c r="CD466" t="s">
        <v>4071</v>
      </c>
      <c r="CE466" t="s">
        <v>4072</v>
      </c>
      <c r="CF466" t="s">
        <v>3630</v>
      </c>
      <c r="CG466"/>
      <c r="CH466" t="str">
        <f>H466</f>
        <v>Спасский С.А., Шнитников В.Н.</v>
      </c>
      <c r="CI466">
        <f t="shared" si="157"/>
        <v>1937</v>
      </c>
      <c r="CJ466"/>
    </row>
    <row r="467" spans="1:88" s="6" customFormat="1" x14ac:dyDescent="0.45">
      <c r="A467" s="5">
        <v>45775.532557870371</v>
      </c>
      <c r="B467" s="6">
        <v>412819044</v>
      </c>
      <c r="C467" s="6" t="s">
        <v>4897</v>
      </c>
      <c r="D467" s="6">
        <v>2</v>
      </c>
      <c r="E467" s="4" t="s">
        <v>1003</v>
      </c>
      <c r="G467" s="6">
        <v>2590</v>
      </c>
      <c r="H467" s="44" t="s">
        <v>951</v>
      </c>
      <c r="I467" s="6">
        <v>1937</v>
      </c>
      <c r="J467" s="6" t="s">
        <v>952</v>
      </c>
      <c r="K467" s="6" t="s">
        <v>953</v>
      </c>
      <c r="L467" s="6" t="s">
        <v>954</v>
      </c>
      <c r="M467" s="6" t="s">
        <v>267</v>
      </c>
      <c r="P467" s="6" t="s">
        <v>947</v>
      </c>
      <c r="Q467" t="str">
        <f t="shared" si="155"/>
        <v>Алма-Ата и окрестности</v>
      </c>
      <c r="R467" s="84">
        <v>43.289437</v>
      </c>
      <c r="S467" s="84">
        <v>76.994337999999999</v>
      </c>
      <c r="T467" s="6" t="s">
        <v>765</v>
      </c>
      <c r="U467" s="6" t="s">
        <v>766</v>
      </c>
      <c r="V467" s="6" t="s">
        <v>106</v>
      </c>
      <c r="X467" s="6">
        <v>6000</v>
      </c>
      <c r="Y467" s="6">
        <v>1919</v>
      </c>
      <c r="Z467" s="6">
        <v>6</v>
      </c>
      <c r="AA467" s="6">
        <v>1</v>
      </c>
      <c r="AB467" s="6">
        <v>1919</v>
      </c>
      <c r="AC467" s="6">
        <v>6</v>
      </c>
      <c r="AD467" s="6">
        <v>11</v>
      </c>
      <c r="AF467" s="6" t="s">
        <v>948</v>
      </c>
      <c r="AH467" s="6" t="s">
        <v>490</v>
      </c>
      <c r="AI467" s="6" t="s">
        <v>1179</v>
      </c>
      <c r="AJ467" s="6" t="s">
        <v>1180</v>
      </c>
      <c r="AK467" s="6" t="b">
        <v>1</v>
      </c>
      <c r="AL467" s="6" t="b">
        <v>0</v>
      </c>
      <c r="AO467" s="49" t="s">
        <v>4952</v>
      </c>
      <c r="AP467" s="73"/>
      <c r="AQ467" s="49" t="s">
        <v>4951</v>
      </c>
      <c r="AR467" s="76" t="s">
        <v>5011</v>
      </c>
      <c r="AS467" s="73" t="s">
        <v>5012</v>
      </c>
      <c r="AT467" s="73">
        <f t="shared" si="158"/>
        <v>2</v>
      </c>
      <c r="AU467" s="44"/>
      <c r="AV467" s="44" t="s">
        <v>5381</v>
      </c>
      <c r="AW467" t="s">
        <v>5014</v>
      </c>
      <c r="AX467" s="73"/>
      <c r="AY46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7" s="49" t="s">
        <v>4903</v>
      </c>
      <c r="BA467" s="58" t="str">
        <f>Y467&amp;"-"&amp;IF(Z467&lt;10,"0"&amp;Z467,Z467)&amp;"-"&amp;IF(AA467&lt;10,"0"&amp;AA467,AA467)&amp;"/"&amp;IF(AD467&lt;10,"0"&amp;AD467,AD467)</f>
        <v>1919-06-01/11</v>
      </c>
      <c r="BB467" s="44" t="str">
        <f>Y467&amp;IF(Z467&lt;&gt;0,"-"&amp;Z467,"")&amp;IF(AA467&lt;&gt;0,"-"&amp;AA467,"")&amp;IF(AB467&lt;&gt;0,"/"&amp;AB467,"")&amp;IF(AC467&lt;&gt;0,"-"&amp;AC467,"")&amp;IF(AD467&lt;&gt;0,"-"&amp;AD467,"")</f>
        <v>1919-6-1/1919-6-11</v>
      </c>
      <c r="BC467" s="44"/>
      <c r="BD467" s="44"/>
      <c r="BE467" s="44"/>
      <c r="BF467" s="49" t="s">
        <v>4882</v>
      </c>
      <c r="BG467" t="s">
        <v>4893</v>
      </c>
      <c r="BH467" s="40" t="s">
        <v>5050</v>
      </c>
      <c r="BI467" t="s">
        <v>39</v>
      </c>
      <c r="BJ467" t="str">
        <f t="shared" ref="BJ467" si="169">P467</f>
        <v>Алма-Ата и окрестности</v>
      </c>
      <c r="BK467" t="str">
        <f>T467&amp;" N; "&amp;U467&amp;" E"</f>
        <v>43.289437 N; 76.994338 E</v>
      </c>
      <c r="BL467" t="s">
        <v>765</v>
      </c>
      <c r="BM467" s="85" t="s">
        <v>766</v>
      </c>
      <c r="BN467" t="s">
        <v>4895</v>
      </c>
      <c r="BO467">
        <f t="shared" ref="BO467" si="170">X467</f>
        <v>6000</v>
      </c>
      <c r="BP467" t="str">
        <f>IF(V467="original",H467,IF(V467="volunteer",C467,"Nekhaeva A.A."))</f>
        <v>Kim L.V.</v>
      </c>
      <c r="BQ467" t="str">
        <f>IF(V467="original",I467,IF(V467="volunteer",YEAR(A467)&amp;"-"&amp;IF(MONTH(A467)&lt;10,"0"&amp;MONTH(A467),MONTH(A467))&amp;"-"&amp;IF(DAY(A467)&lt;10,"0"&amp;DAY(A467),DAY(A467)),"__2025-05-15"))</f>
        <v>2025-04-28</v>
      </c>
      <c r="BR467"/>
      <c r="BS467"/>
      <c r="BT467" s="49" t="s">
        <v>4766</v>
      </c>
      <c r="BU467" t="s">
        <v>3631</v>
      </c>
      <c r="BV467" t="s">
        <v>3632</v>
      </c>
      <c r="BW467" t="s">
        <v>3633</v>
      </c>
      <c r="BX467" t="s">
        <v>3634</v>
      </c>
      <c r="BY467" s="44" t="s">
        <v>490</v>
      </c>
      <c r="BZ467" t="s">
        <v>4073</v>
      </c>
      <c r="CA467" t="s">
        <v>4074</v>
      </c>
      <c r="CB467" s="44" t="s">
        <v>4074</v>
      </c>
      <c r="CC467" t="s">
        <v>4798</v>
      </c>
      <c r="CD467" t="s">
        <v>4071</v>
      </c>
      <c r="CE467" t="s">
        <v>4072</v>
      </c>
      <c r="CF467" t="s">
        <v>3630</v>
      </c>
      <c r="CG467"/>
      <c r="CH467" t="str">
        <f>H467</f>
        <v>Спасский С.А., Шнитников В.Н.</v>
      </c>
      <c r="CI467">
        <f t="shared" ref="CI467" si="171">I467</f>
        <v>1937</v>
      </c>
      <c r="CJ467"/>
    </row>
    <row r="468" spans="1:88" s="6" customFormat="1" x14ac:dyDescent="0.45">
      <c r="A468" s="5">
        <v>45775.5315162037</v>
      </c>
      <c r="B468" s="6">
        <v>412819044</v>
      </c>
      <c r="C468" s="6" t="s">
        <v>4897</v>
      </c>
      <c r="D468" s="6">
        <v>2</v>
      </c>
      <c r="E468" s="4" t="s">
        <v>1142</v>
      </c>
      <c r="G468" s="6">
        <v>2590</v>
      </c>
      <c r="H468" s="44" t="s">
        <v>951</v>
      </c>
      <c r="I468" s="6">
        <v>1937</v>
      </c>
      <c r="J468" s="6" t="s">
        <v>952</v>
      </c>
      <c r="K468" s="6" t="s">
        <v>953</v>
      </c>
      <c r="L468" s="6" t="s">
        <v>954</v>
      </c>
      <c r="M468" s="6" t="s">
        <v>267</v>
      </c>
      <c r="P468" s="6" t="s">
        <v>947</v>
      </c>
      <c r="Q468" t="str">
        <f t="shared" si="155"/>
        <v>Алма-Ата и окрестности</v>
      </c>
      <c r="R468" s="84">
        <v>43.289437</v>
      </c>
      <c r="S468" s="84">
        <v>76.994337999999999</v>
      </c>
      <c r="T468" s="6" t="s">
        <v>765</v>
      </c>
      <c r="U468" s="6" t="s">
        <v>766</v>
      </c>
      <c r="V468" s="6" t="s">
        <v>106</v>
      </c>
      <c r="X468" s="6">
        <v>6000</v>
      </c>
      <c r="Y468" s="6">
        <v>1921</v>
      </c>
      <c r="Z468" s="6">
        <v>4</v>
      </c>
      <c r="AA468" s="6">
        <v>1</v>
      </c>
      <c r="AB468" s="6">
        <v>1921</v>
      </c>
      <c r="AC468" s="6">
        <v>4</v>
      </c>
      <c r="AD468" s="6">
        <v>5</v>
      </c>
      <c r="AF468" s="6" t="s">
        <v>948</v>
      </c>
      <c r="AG468" s="67" t="s">
        <v>1185</v>
      </c>
      <c r="AH468" s="6" t="s">
        <v>490</v>
      </c>
      <c r="AI468" s="6" t="s">
        <v>1179</v>
      </c>
      <c r="AJ468" s="6" t="s">
        <v>1180</v>
      </c>
      <c r="AK468" s="6" t="b">
        <v>1</v>
      </c>
      <c r="AL468" s="6" t="b">
        <v>0</v>
      </c>
      <c r="AO468" s="49" t="s">
        <v>4952</v>
      </c>
      <c r="AP468" s="73"/>
      <c r="AQ468" s="49" t="s">
        <v>4951</v>
      </c>
      <c r="AR468" s="76" t="s">
        <v>5011</v>
      </c>
      <c r="AS468" s="73" t="s">
        <v>5012</v>
      </c>
      <c r="AT468" s="73">
        <f t="shared" si="158"/>
        <v>2</v>
      </c>
      <c r="AU468" s="112" t="s">
        <v>5384</v>
      </c>
      <c r="AV468" s="44" t="s">
        <v>5382</v>
      </c>
      <c r="AW468" t="s">
        <v>5014</v>
      </c>
      <c r="AX468" s="73"/>
      <c r="AY46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8" s="49" t="s">
        <v>4903</v>
      </c>
      <c r="BA468" s="58" t="str">
        <f>Y468&amp;"-"&amp;IF(Z468&lt;10,"0"&amp;Z468,Z468)&amp;"-"&amp;IF(AA468&lt;10,"0"&amp;AA468,AA468)&amp;"/"&amp;IF(AD468&lt;10,"0"&amp;AD468,AD468)</f>
        <v>1921-04-01/05</v>
      </c>
      <c r="BB468" s="44" t="s">
        <v>4935</v>
      </c>
      <c r="BC468" s="44"/>
      <c r="BD468" s="44"/>
      <c r="BE468" s="44"/>
      <c r="BF468" s="49" t="s">
        <v>4882</v>
      </c>
      <c r="BG468" t="s">
        <v>4893</v>
      </c>
      <c r="BH468" s="40" t="s">
        <v>5050</v>
      </c>
      <c r="BI468" t="s">
        <v>39</v>
      </c>
      <c r="BJ468" t="str">
        <f t="shared" si="160"/>
        <v>Алма-Ата и окрестности</v>
      </c>
      <c r="BK468" t="str">
        <f>T468&amp;" N; "&amp;U468&amp;" E"</f>
        <v>43.289437 N; 76.994338 E</v>
      </c>
      <c r="BL468" t="s">
        <v>765</v>
      </c>
      <c r="BM468" s="85" t="s">
        <v>766</v>
      </c>
      <c r="BN468" t="s">
        <v>4895</v>
      </c>
      <c r="BO468">
        <f t="shared" si="168"/>
        <v>6000</v>
      </c>
      <c r="BP468" t="str">
        <f>IF(V468="original",H468,IF(V468="volunteer",C468,"Nekhaeva A.A."))</f>
        <v>Kim L.V.</v>
      </c>
      <c r="BQ468" t="str">
        <f>IF(V468="original",I468,IF(V468="volunteer",YEAR(A468)&amp;"-"&amp;IF(MONTH(A468)&lt;10,"0"&amp;MONTH(A468),MONTH(A468))&amp;"-"&amp;IF(DAY(A468)&lt;10,"0"&amp;DAY(A468),DAY(A468)),"__2025-05-15"))</f>
        <v>2025-04-28</v>
      </c>
      <c r="BR468"/>
      <c r="BS468"/>
      <c r="BT468" s="49" t="s">
        <v>4766</v>
      </c>
      <c r="BU468" t="s">
        <v>3631</v>
      </c>
      <c r="BV468" t="s">
        <v>3632</v>
      </c>
      <c r="BW468" t="s">
        <v>3633</v>
      </c>
      <c r="BX468" t="s">
        <v>3634</v>
      </c>
      <c r="BY468" s="44" t="s">
        <v>490</v>
      </c>
      <c r="BZ468" t="s">
        <v>4073</v>
      </c>
      <c r="CA468" t="s">
        <v>4074</v>
      </c>
      <c r="CB468" s="44" t="s">
        <v>4074</v>
      </c>
      <c r="CC468" t="s">
        <v>4798</v>
      </c>
      <c r="CD468" t="s">
        <v>4071</v>
      </c>
      <c r="CE468" t="s">
        <v>4072</v>
      </c>
      <c r="CF468" t="s">
        <v>3630</v>
      </c>
      <c r="CG468"/>
      <c r="CH468" t="str">
        <f>H468</f>
        <v>Спасский С.А., Шнитников В.Н.</v>
      </c>
      <c r="CI468">
        <f t="shared" si="157"/>
        <v>1937</v>
      </c>
      <c r="CJ468"/>
    </row>
    <row r="469" spans="1:88" s="6" customFormat="1" x14ac:dyDescent="0.45">
      <c r="A469" s="5">
        <v>45775.530162037037</v>
      </c>
      <c r="B469" s="6">
        <v>412819044</v>
      </c>
      <c r="C469" s="6" t="s">
        <v>4897</v>
      </c>
      <c r="D469" s="6">
        <v>4</v>
      </c>
      <c r="E469" s="4" t="s">
        <v>835</v>
      </c>
      <c r="G469" s="6">
        <v>2590</v>
      </c>
      <c r="H469" s="44" t="s">
        <v>951</v>
      </c>
      <c r="I469" s="6">
        <v>1937</v>
      </c>
      <c r="J469" s="6" t="s">
        <v>952</v>
      </c>
      <c r="K469" s="6" t="s">
        <v>953</v>
      </c>
      <c r="L469" s="6" t="s">
        <v>954</v>
      </c>
      <c r="M469" s="6" t="s">
        <v>267</v>
      </c>
      <c r="P469" s="6" t="s">
        <v>986</v>
      </c>
      <c r="Q469" t="str">
        <f t="shared" si="155"/>
        <v>дача Волковского</v>
      </c>
      <c r="R469" s="85" t="str">
        <f>T469</f>
        <v>43.104043</v>
      </c>
      <c r="S469" s="85" t="str">
        <f>U469</f>
        <v>76.920158</v>
      </c>
      <c r="T469" s="6" t="s">
        <v>3576</v>
      </c>
      <c r="U469" s="6" t="s">
        <v>3577</v>
      </c>
      <c r="V469" s="6" t="s">
        <v>106</v>
      </c>
      <c r="W469" s="6" t="s">
        <v>3578</v>
      </c>
      <c r="X469" s="6">
        <v>6000</v>
      </c>
      <c r="Y469" s="6">
        <v>1919</v>
      </c>
      <c r="Z469" s="6">
        <v>6</v>
      </c>
      <c r="AA469" s="6">
        <v>26</v>
      </c>
      <c r="AB469" s="6">
        <v>1919</v>
      </c>
      <c r="AC469" s="6">
        <v>6</v>
      </c>
      <c r="AD469" s="6">
        <v>30</v>
      </c>
      <c r="AF469" s="6" t="s">
        <v>948</v>
      </c>
      <c r="AH469" s="6" t="s">
        <v>490</v>
      </c>
      <c r="AI469" s="6" t="s">
        <v>1179</v>
      </c>
      <c r="AJ469" s="6" t="s">
        <v>1186</v>
      </c>
      <c r="AK469" s="6" t="b">
        <v>1</v>
      </c>
      <c r="AL469" s="6" t="b">
        <v>0</v>
      </c>
      <c r="AO469" s="49" t="s">
        <v>4952</v>
      </c>
      <c r="AP469" s="73"/>
      <c r="AQ469" s="49" t="s">
        <v>4951</v>
      </c>
      <c r="AR469" s="76" t="s">
        <v>5011</v>
      </c>
      <c r="AS469" s="73" t="s">
        <v>5012</v>
      </c>
      <c r="AT469" s="73">
        <f t="shared" si="158"/>
        <v>4</v>
      </c>
      <c r="AU469" s="112" t="s">
        <v>5384</v>
      </c>
      <c r="AV469" s="44" t="s">
        <v>5380</v>
      </c>
      <c r="AW469" t="s">
        <v>5014</v>
      </c>
      <c r="AX469" s="73"/>
      <c r="AY46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69" s="49" t="s">
        <v>4903</v>
      </c>
      <c r="BA469" s="58" t="str">
        <f>Y469&amp;"-"&amp;IF(Z469&lt;10,"0"&amp;Z469,Z469)&amp;"-"&amp;IF(AA469&lt;10,"0"&amp;AA469,AA469)&amp;"/"&amp;IF(AD469&lt;10,"0"&amp;AD469,AD469)</f>
        <v>1919-06-26/30</v>
      </c>
      <c r="BB469" s="44" t="str">
        <f>Y469&amp;IF(Z469&lt;&gt;0,"-"&amp;Z469,"")&amp;IF(AA469&lt;&gt;0,"-"&amp;AA469,"")&amp;IF(AB469&lt;&gt;0,"/"&amp;AB469,"")&amp;IF(AC469&lt;&gt;0,"-"&amp;AC469,"")&amp;IF(AD469&lt;&gt;0,"-"&amp;AD469,"")</f>
        <v>1919-6-26/1919-6-30</v>
      </c>
      <c r="BC469" s="44"/>
      <c r="BD469" s="44"/>
      <c r="BE469" s="44"/>
      <c r="BF469" s="49" t="s">
        <v>4882</v>
      </c>
      <c r="BG469" t="s">
        <v>4893</v>
      </c>
      <c r="BH469" s="40" t="s">
        <v>5050</v>
      </c>
      <c r="BI469" t="s">
        <v>39</v>
      </c>
      <c r="BJ469" t="str">
        <f t="shared" si="160"/>
        <v>дача Волковского</v>
      </c>
      <c r="BK469" t="str">
        <f>T469&amp;" N; "&amp;U469&amp;" E"</f>
        <v>43.104043 N; 76.920158 E</v>
      </c>
      <c r="BL469" t="s">
        <v>3576</v>
      </c>
      <c r="BM469" s="85" t="s">
        <v>3577</v>
      </c>
      <c r="BN469" t="s">
        <v>4895</v>
      </c>
      <c r="BO469">
        <f t="shared" si="168"/>
        <v>6000</v>
      </c>
      <c r="BP469" t="str">
        <f>IF(V469="original",H469,IF(V469="volunteer",C469,"Nekhaeva A.A."))</f>
        <v>Kim L.V.</v>
      </c>
      <c r="BQ469" t="str">
        <f>IF(V469="original",I469,IF(V469="volunteer",YEAR(A469)&amp;"-"&amp;IF(MONTH(A469)&lt;10,"0"&amp;MONTH(A469),MONTH(A469))&amp;"-"&amp;IF(DAY(A469)&lt;10,"0"&amp;DAY(A469),DAY(A469)),"__2025-05-15"))</f>
        <v>2025-04-28</v>
      </c>
      <c r="BR469"/>
      <c r="BS469"/>
      <c r="BT469" s="49" t="s">
        <v>4766</v>
      </c>
      <c r="BU469" t="s">
        <v>3631</v>
      </c>
      <c r="BV469" t="s">
        <v>3632</v>
      </c>
      <c r="BW469" t="s">
        <v>3633</v>
      </c>
      <c r="BX469" t="s">
        <v>3634</v>
      </c>
      <c r="BY469" s="44" t="s">
        <v>490</v>
      </c>
      <c r="BZ469" t="s">
        <v>1179</v>
      </c>
      <c r="CA469" t="s">
        <v>4076</v>
      </c>
      <c r="CB469" s="44" t="s">
        <v>4076</v>
      </c>
      <c r="CC469" t="s">
        <v>4796</v>
      </c>
      <c r="CD469" t="s">
        <v>4076</v>
      </c>
      <c r="CE469" t="s">
        <v>4077</v>
      </c>
      <c r="CF469" t="s">
        <v>3630</v>
      </c>
      <c r="CG469"/>
      <c r="CH469" t="str">
        <f>H469</f>
        <v>Спасский С.А., Шнитников В.Н.</v>
      </c>
      <c r="CI469">
        <f t="shared" si="157"/>
        <v>1937</v>
      </c>
      <c r="CJ469"/>
    </row>
    <row r="470" spans="1:88" s="6" customFormat="1" x14ac:dyDescent="0.45">
      <c r="A470" s="5">
        <v>45775.529664351852</v>
      </c>
      <c r="B470" s="6">
        <v>412819044</v>
      </c>
      <c r="C470" s="6" t="s">
        <v>4897</v>
      </c>
      <c r="D470" s="6">
        <v>1</v>
      </c>
      <c r="E470" s="4" t="s">
        <v>51</v>
      </c>
      <c r="G470" s="6">
        <v>2590</v>
      </c>
      <c r="H470" s="44" t="s">
        <v>951</v>
      </c>
      <c r="I470" s="6">
        <v>1937</v>
      </c>
      <c r="J470" s="6" t="s">
        <v>952</v>
      </c>
      <c r="K470" s="6" t="s">
        <v>953</v>
      </c>
      <c r="L470" s="6" t="s">
        <v>954</v>
      </c>
      <c r="M470" s="6" t="s">
        <v>267</v>
      </c>
      <c r="P470" s="6" t="s">
        <v>947</v>
      </c>
      <c r="Q470" t="str">
        <f t="shared" si="155"/>
        <v>Алма-Ата и окрестности</v>
      </c>
      <c r="R470" s="84">
        <v>43.289437</v>
      </c>
      <c r="S470" s="84">
        <v>76.994337999999999</v>
      </c>
      <c r="T470" s="6" t="s">
        <v>765</v>
      </c>
      <c r="U470" s="6" t="s">
        <v>766</v>
      </c>
      <c r="V470" s="6" t="s">
        <v>106</v>
      </c>
      <c r="X470" s="6">
        <v>6000</v>
      </c>
      <c r="Y470" s="6">
        <v>1921</v>
      </c>
      <c r="Z470" s="6">
        <v>7</v>
      </c>
      <c r="AF470" s="6" t="s">
        <v>948</v>
      </c>
      <c r="AG470" s="67" t="s">
        <v>955</v>
      </c>
      <c r="AH470" s="6" t="s">
        <v>490</v>
      </c>
      <c r="AI470" s="6" t="s">
        <v>1179</v>
      </c>
      <c r="AJ470" s="6" t="s">
        <v>1186</v>
      </c>
      <c r="AK470" s="6" t="b">
        <v>1</v>
      </c>
      <c r="AL470" s="6" t="b">
        <v>0</v>
      </c>
      <c r="AO470" s="49" t="s">
        <v>4952</v>
      </c>
      <c r="AP470" s="73"/>
      <c r="AQ470" s="49" t="s">
        <v>4951</v>
      </c>
      <c r="AR470" s="76" t="s">
        <v>5011</v>
      </c>
      <c r="AS470" s="73" t="s">
        <v>5012</v>
      </c>
      <c r="AT470" s="73">
        <f t="shared" si="158"/>
        <v>1</v>
      </c>
      <c r="AU470" s="112" t="s">
        <v>5383</v>
      </c>
      <c r="AV470" s="44" t="s">
        <v>5380</v>
      </c>
      <c r="AW470" t="s">
        <v>5014</v>
      </c>
      <c r="AX470" s="73"/>
      <c r="AY47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0" s="49" t="s">
        <v>4903</v>
      </c>
      <c r="BA470" s="44" t="str">
        <f>Y470&amp;"-"&amp;IF(Z470&lt;10,"0"&amp;Z470,Z470)</f>
        <v>1921-07</v>
      </c>
      <c r="BB470" s="44" t="str">
        <f>Y470&amp;IF(Z470&lt;&gt;0,"-"&amp;Z470,"")&amp;IF(AA470&lt;&gt;0,"-"&amp;AA470,"")&amp;IF(AB470&lt;&gt;0,"/"&amp;AB470,"")&amp;IF(AC470&lt;&gt;0,"-"&amp;AC470,"")&amp;IF(AD470&lt;&gt;0,"-"&amp;AD470,"")</f>
        <v>1921-7</v>
      </c>
      <c r="BC470" s="44"/>
      <c r="BD470" s="44"/>
      <c r="BE470" s="44" t="s">
        <v>4959</v>
      </c>
      <c r="BF470" s="49" t="s">
        <v>4882</v>
      </c>
      <c r="BG470" t="s">
        <v>4893</v>
      </c>
      <c r="BH470" s="40" t="s">
        <v>5050</v>
      </c>
      <c r="BI470" t="s">
        <v>39</v>
      </c>
      <c r="BJ470" t="str">
        <f t="shared" si="160"/>
        <v>Алма-Ата и окрестности</v>
      </c>
      <c r="BK470" t="str">
        <f>T470&amp;" N; "&amp;U470&amp;" E"</f>
        <v>43.289437 N; 76.994338 E</v>
      </c>
      <c r="BL470" t="s">
        <v>765</v>
      </c>
      <c r="BM470" s="85" t="s">
        <v>766</v>
      </c>
      <c r="BN470" t="s">
        <v>4895</v>
      </c>
      <c r="BO470">
        <f t="shared" si="168"/>
        <v>6000</v>
      </c>
      <c r="BP470" t="str">
        <f>IF(V470="original",H470,IF(V470="volunteer",C470,"Nekhaeva A.A."))</f>
        <v>Kim L.V.</v>
      </c>
      <c r="BQ470" t="str">
        <f>IF(V470="original",I470,IF(V470="volunteer",YEAR(A470)&amp;"-"&amp;IF(MONTH(A470)&lt;10,"0"&amp;MONTH(A470),MONTH(A470))&amp;"-"&amp;IF(DAY(A470)&lt;10,"0"&amp;DAY(A470),DAY(A470)),"__2025-05-15"))</f>
        <v>2025-04-28</v>
      </c>
      <c r="BR470"/>
      <c r="BS470"/>
      <c r="BT470" s="49" t="s">
        <v>4766</v>
      </c>
      <c r="BU470" t="s">
        <v>3631</v>
      </c>
      <c r="BV470" t="s">
        <v>3632</v>
      </c>
      <c r="BW470" t="s">
        <v>3633</v>
      </c>
      <c r="BX470" t="s">
        <v>3634</v>
      </c>
      <c r="BY470" s="44" t="s">
        <v>490</v>
      </c>
      <c r="BZ470" t="s">
        <v>1179</v>
      </c>
      <c r="CA470" t="s">
        <v>4076</v>
      </c>
      <c r="CB470" s="44" t="s">
        <v>4076</v>
      </c>
      <c r="CC470" t="s">
        <v>4796</v>
      </c>
      <c r="CD470" t="s">
        <v>4076</v>
      </c>
      <c r="CE470" t="s">
        <v>4077</v>
      </c>
      <c r="CF470" t="s">
        <v>3630</v>
      </c>
      <c r="CG470"/>
      <c r="CH470" t="str">
        <f>H470</f>
        <v>Спасский С.А., Шнитников В.Н.</v>
      </c>
      <c r="CI470">
        <f t="shared" si="157"/>
        <v>1937</v>
      </c>
      <c r="CJ470"/>
    </row>
    <row r="471" spans="1:88" s="6" customFormat="1" x14ac:dyDescent="0.45">
      <c r="A471" s="5">
        <v>45775.529293981483</v>
      </c>
      <c r="B471" s="6">
        <v>412819044</v>
      </c>
      <c r="C471" s="6" t="s">
        <v>4897</v>
      </c>
      <c r="D471" s="6">
        <v>2</v>
      </c>
      <c r="E471" s="4" t="s">
        <v>86</v>
      </c>
      <c r="G471" s="6">
        <v>2590</v>
      </c>
      <c r="H471" s="44" t="s">
        <v>951</v>
      </c>
      <c r="I471" s="6">
        <v>1937</v>
      </c>
      <c r="J471" s="6" t="s">
        <v>952</v>
      </c>
      <c r="K471" s="6" t="s">
        <v>953</v>
      </c>
      <c r="L471" s="6" t="s">
        <v>954</v>
      </c>
      <c r="M471" s="6" t="s">
        <v>267</v>
      </c>
      <c r="P471" s="6" t="s">
        <v>947</v>
      </c>
      <c r="Q471" t="str">
        <f t="shared" si="155"/>
        <v>Алма-Ата и окрестности</v>
      </c>
      <c r="R471" s="84">
        <v>43.289437</v>
      </c>
      <c r="S471" s="84">
        <v>76.994337999999999</v>
      </c>
      <c r="T471" s="6" t="s">
        <v>765</v>
      </c>
      <c r="U471" s="6" t="s">
        <v>766</v>
      </c>
      <c r="V471" s="6" t="s">
        <v>106</v>
      </c>
      <c r="X471" s="6">
        <v>6000</v>
      </c>
      <c r="Y471" s="6">
        <v>1919</v>
      </c>
      <c r="Z471" s="6">
        <v>6</v>
      </c>
      <c r="AA471" s="6">
        <v>10</v>
      </c>
      <c r="AB471" s="6">
        <v>1919</v>
      </c>
      <c r="AC471" s="6">
        <v>6</v>
      </c>
      <c r="AD471" s="6">
        <v>20</v>
      </c>
      <c r="AF471" s="6" t="s">
        <v>948</v>
      </c>
      <c r="AH471" s="6" t="s">
        <v>490</v>
      </c>
      <c r="AI471" s="6" t="s">
        <v>1179</v>
      </c>
      <c r="AJ471" s="6" t="s">
        <v>1186</v>
      </c>
      <c r="AK471" s="6" t="b">
        <v>1</v>
      </c>
      <c r="AL471" s="6" t="b">
        <v>0</v>
      </c>
      <c r="AO471" s="49" t="s">
        <v>4952</v>
      </c>
      <c r="AP471" s="73"/>
      <c r="AQ471" s="49" t="s">
        <v>4951</v>
      </c>
      <c r="AR471" s="76" t="s">
        <v>5011</v>
      </c>
      <c r="AS471" s="73" t="s">
        <v>5012</v>
      </c>
      <c r="AT471" s="73">
        <f t="shared" si="158"/>
        <v>2</v>
      </c>
      <c r="AU471" s="112" t="s">
        <v>5383</v>
      </c>
      <c r="AV471" s="44" t="s">
        <v>5380</v>
      </c>
      <c r="AW471" t="s">
        <v>5014</v>
      </c>
      <c r="AX471" s="73"/>
      <c r="AY47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1" s="49" t="s">
        <v>4903</v>
      </c>
      <c r="BA471" s="58" t="str">
        <f>Y471&amp;"-"&amp;IF(Z471&lt;10,"0"&amp;Z471,Z471)&amp;"-"&amp;IF(AA471&lt;10,"0"&amp;AA471,AA471)&amp;"/"&amp;IF(AD471&lt;10,"0"&amp;AD471,AD471)</f>
        <v>1919-06-10/20</v>
      </c>
      <c r="BB471" s="44" t="str">
        <f>Y471&amp;IF(Z471&lt;&gt;0,"-"&amp;Z471,"")&amp;IF(AA471&lt;&gt;0,"-"&amp;AA471,"")&amp;IF(AB471&lt;&gt;0,"/"&amp;AB471,"")&amp;IF(AC471&lt;&gt;0,"-"&amp;AC471,"")&amp;IF(AD471&lt;&gt;0,"-"&amp;AD471,"")</f>
        <v>1919-6-10/1919-6-20</v>
      </c>
      <c r="BC471" s="44"/>
      <c r="BD471" s="44"/>
      <c r="BE471" s="44"/>
      <c r="BF471" s="49" t="s">
        <v>4882</v>
      </c>
      <c r="BG471" t="s">
        <v>4893</v>
      </c>
      <c r="BH471" s="40" t="s">
        <v>5050</v>
      </c>
      <c r="BI471" t="s">
        <v>39</v>
      </c>
      <c r="BJ471" t="str">
        <f t="shared" si="160"/>
        <v>Алма-Ата и окрестности</v>
      </c>
      <c r="BK471" t="str">
        <f>T471&amp;" N; "&amp;U471&amp;" E"</f>
        <v>43.289437 N; 76.994338 E</v>
      </c>
      <c r="BL471" t="s">
        <v>765</v>
      </c>
      <c r="BM471" s="85" t="s">
        <v>766</v>
      </c>
      <c r="BN471" t="s">
        <v>4895</v>
      </c>
      <c r="BO471">
        <f t="shared" si="168"/>
        <v>6000</v>
      </c>
      <c r="BP471" t="str">
        <f>IF(V471="original",H471,IF(V471="volunteer",C471,"Nekhaeva A.A."))</f>
        <v>Kim L.V.</v>
      </c>
      <c r="BQ471" t="str">
        <f>IF(V471="original",I471,IF(V471="volunteer",YEAR(A471)&amp;"-"&amp;IF(MONTH(A471)&lt;10,"0"&amp;MONTH(A471),MONTH(A471))&amp;"-"&amp;IF(DAY(A471)&lt;10,"0"&amp;DAY(A471),DAY(A471)),"__2025-05-15"))</f>
        <v>2025-04-28</v>
      </c>
      <c r="BR471"/>
      <c r="BS471"/>
      <c r="BT471" s="49" t="s">
        <v>4766</v>
      </c>
      <c r="BU471" t="s">
        <v>3631</v>
      </c>
      <c r="BV471" t="s">
        <v>3632</v>
      </c>
      <c r="BW471" t="s">
        <v>3633</v>
      </c>
      <c r="BX471" t="s">
        <v>3634</v>
      </c>
      <c r="BY471" s="44" t="s">
        <v>490</v>
      </c>
      <c r="BZ471" t="s">
        <v>1179</v>
      </c>
      <c r="CA471" t="s">
        <v>4076</v>
      </c>
      <c r="CB471" s="44" t="s">
        <v>4076</v>
      </c>
      <c r="CC471" t="s">
        <v>4796</v>
      </c>
      <c r="CD471" t="s">
        <v>4076</v>
      </c>
      <c r="CE471" t="s">
        <v>4077</v>
      </c>
      <c r="CF471" t="s">
        <v>3630</v>
      </c>
      <c r="CG471"/>
      <c r="CH471" t="str">
        <f>H471</f>
        <v>Спасский С.А., Шнитников В.Н.</v>
      </c>
      <c r="CI471">
        <f t="shared" si="157"/>
        <v>1937</v>
      </c>
      <c r="CJ471"/>
    </row>
    <row r="472" spans="1:88" s="6" customFormat="1" x14ac:dyDescent="0.45">
      <c r="A472" s="5">
        <v>45775.528865740736</v>
      </c>
      <c r="B472" s="6">
        <v>412819044</v>
      </c>
      <c r="C472" s="6" t="s">
        <v>4897</v>
      </c>
      <c r="D472" s="6">
        <v>1</v>
      </c>
      <c r="E472" s="4" t="s">
        <v>65</v>
      </c>
      <c r="G472" s="6">
        <v>2590</v>
      </c>
      <c r="H472" s="44" t="s">
        <v>951</v>
      </c>
      <c r="I472" s="6">
        <v>1937</v>
      </c>
      <c r="J472" s="6" t="s">
        <v>952</v>
      </c>
      <c r="K472" s="6" t="s">
        <v>953</v>
      </c>
      <c r="L472" s="6" t="s">
        <v>954</v>
      </c>
      <c r="M472" s="6" t="s">
        <v>267</v>
      </c>
      <c r="P472" s="6" t="s">
        <v>947</v>
      </c>
      <c r="Q472" t="str">
        <f t="shared" si="155"/>
        <v>Алма-Ата и окрестности</v>
      </c>
      <c r="R472" s="84">
        <v>43.289437</v>
      </c>
      <c r="S472" s="84">
        <v>76.994337999999999</v>
      </c>
      <c r="T472" s="6" t="s">
        <v>765</v>
      </c>
      <c r="U472" s="6" t="s">
        <v>766</v>
      </c>
      <c r="V472" s="6" t="s">
        <v>106</v>
      </c>
      <c r="X472" s="6">
        <v>6000</v>
      </c>
      <c r="Y472" s="6">
        <v>1908</v>
      </c>
      <c r="Z472" s="6">
        <v>6</v>
      </c>
      <c r="AA472" s="6">
        <v>21</v>
      </c>
      <c r="AB472" s="6">
        <v>1908</v>
      </c>
      <c r="AC472" s="6">
        <v>6</v>
      </c>
      <c r="AD472" s="6">
        <v>23</v>
      </c>
      <c r="AF472" s="6" t="s">
        <v>948</v>
      </c>
      <c r="AH472" s="6" t="s">
        <v>490</v>
      </c>
      <c r="AI472" s="6" t="s">
        <v>1179</v>
      </c>
      <c r="AJ472" s="6" t="s">
        <v>1186</v>
      </c>
      <c r="AK472" s="6" t="b">
        <v>1</v>
      </c>
      <c r="AL472" s="6" t="b">
        <v>0</v>
      </c>
      <c r="AO472" s="49" t="s">
        <v>4952</v>
      </c>
      <c r="AP472" s="73"/>
      <c r="AQ472" s="49" t="s">
        <v>4951</v>
      </c>
      <c r="AR472" s="76" t="s">
        <v>5011</v>
      </c>
      <c r="AS472" s="73" t="s">
        <v>5012</v>
      </c>
      <c r="AT472" s="73">
        <f t="shared" si="158"/>
        <v>1</v>
      </c>
      <c r="AU472" s="112" t="s">
        <v>5384</v>
      </c>
      <c r="AV472" s="44" t="s">
        <v>5380</v>
      </c>
      <c r="AW472" t="s">
        <v>5014</v>
      </c>
      <c r="AX472" s="73"/>
      <c r="AY47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2" s="49" t="s">
        <v>4903</v>
      </c>
      <c r="BA472" s="58" t="str">
        <f>Y472&amp;"-"&amp;IF(Z472&lt;10,"0"&amp;Z472,Z472)&amp;"-"&amp;IF(AA472&lt;10,"0"&amp;AA472,AA472)&amp;"/"&amp;IF(AD472&lt;10,"0"&amp;AD472,AD472)</f>
        <v>1908-06-21/23</v>
      </c>
      <c r="BB472" s="44" t="str">
        <f>Y472&amp;IF(Z472&lt;&gt;0,"-"&amp;Z472,"")&amp;IF(AA472&lt;&gt;0,"-"&amp;AA472,"")&amp;IF(AB472&lt;&gt;0,"/"&amp;AB472,"")&amp;IF(AC472&lt;&gt;0,"-"&amp;AC472,"")&amp;IF(AD472&lt;&gt;0,"-"&amp;AD472,"")</f>
        <v>1908-6-21/1908-6-23</v>
      </c>
      <c r="BC472" s="44"/>
      <c r="BD472" s="44"/>
      <c r="BE472" s="44"/>
      <c r="BF472" s="49" t="s">
        <v>4882</v>
      </c>
      <c r="BG472" t="s">
        <v>4893</v>
      </c>
      <c r="BH472" s="40" t="s">
        <v>5050</v>
      </c>
      <c r="BI472" t="s">
        <v>39</v>
      </c>
      <c r="BJ472" t="str">
        <f t="shared" si="160"/>
        <v>Алма-Ата и окрестности</v>
      </c>
      <c r="BK472" t="str">
        <f>T472&amp;" N; "&amp;U472&amp;" E"</f>
        <v>43.289437 N; 76.994338 E</v>
      </c>
      <c r="BL472" t="s">
        <v>765</v>
      </c>
      <c r="BM472" s="85" t="s">
        <v>766</v>
      </c>
      <c r="BN472" t="s">
        <v>4895</v>
      </c>
      <c r="BO472">
        <f t="shared" si="168"/>
        <v>6000</v>
      </c>
      <c r="BP472" t="str">
        <f>IF(V472="original",H472,IF(V472="volunteer",C472,"Nekhaeva A.A."))</f>
        <v>Kim L.V.</v>
      </c>
      <c r="BQ472" t="str">
        <f>IF(V472="original",I472,IF(V472="volunteer",YEAR(A472)&amp;"-"&amp;IF(MONTH(A472)&lt;10,"0"&amp;MONTH(A472),MONTH(A472))&amp;"-"&amp;IF(DAY(A472)&lt;10,"0"&amp;DAY(A472),DAY(A472)),"__2025-05-15"))</f>
        <v>2025-04-28</v>
      </c>
      <c r="BR472"/>
      <c r="BS472"/>
      <c r="BT472" s="49" t="s">
        <v>4766</v>
      </c>
      <c r="BU472" t="s">
        <v>3631</v>
      </c>
      <c r="BV472" t="s">
        <v>3632</v>
      </c>
      <c r="BW472" t="s">
        <v>3633</v>
      </c>
      <c r="BX472" t="s">
        <v>3634</v>
      </c>
      <c r="BY472" s="44" t="s">
        <v>490</v>
      </c>
      <c r="BZ472" t="s">
        <v>1179</v>
      </c>
      <c r="CA472" t="s">
        <v>4076</v>
      </c>
      <c r="CB472" s="44" t="s">
        <v>4076</v>
      </c>
      <c r="CC472" t="s">
        <v>4796</v>
      </c>
      <c r="CD472" t="s">
        <v>4076</v>
      </c>
      <c r="CE472" t="s">
        <v>4077</v>
      </c>
      <c r="CF472" t="s">
        <v>3630</v>
      </c>
      <c r="CG472"/>
      <c r="CH472" t="str">
        <f>H472</f>
        <v>Спасский С.А., Шнитников В.Н.</v>
      </c>
      <c r="CI472">
        <f t="shared" si="157"/>
        <v>1937</v>
      </c>
      <c r="CJ472"/>
    </row>
    <row r="473" spans="1:88" s="6" customFormat="1" x14ac:dyDescent="0.45">
      <c r="A473" s="5">
        <v>45775.52853009259</v>
      </c>
      <c r="B473" s="6">
        <v>412819044</v>
      </c>
      <c r="C473" s="6" t="s">
        <v>4897</v>
      </c>
      <c r="D473" s="6">
        <v>2</v>
      </c>
      <c r="E473" s="4" t="s">
        <v>247</v>
      </c>
      <c r="G473" s="6">
        <v>2590</v>
      </c>
      <c r="H473" s="44" t="s">
        <v>951</v>
      </c>
      <c r="I473" s="6">
        <v>1937</v>
      </c>
      <c r="J473" s="6" t="s">
        <v>952</v>
      </c>
      <c r="K473" s="6" t="s">
        <v>953</v>
      </c>
      <c r="L473" s="6" t="s">
        <v>954</v>
      </c>
      <c r="M473" s="6" t="s">
        <v>267</v>
      </c>
      <c r="P473" s="6" t="s">
        <v>947</v>
      </c>
      <c r="Q473" t="str">
        <f t="shared" si="155"/>
        <v>Алма-Ата и окрестности</v>
      </c>
      <c r="R473" s="84">
        <v>43.289437</v>
      </c>
      <c r="S473" s="84">
        <v>76.994337999999999</v>
      </c>
      <c r="T473" s="6" t="s">
        <v>765</v>
      </c>
      <c r="U473" s="6" t="s">
        <v>766</v>
      </c>
      <c r="V473" s="6" t="s">
        <v>106</v>
      </c>
      <c r="X473" s="6">
        <v>6000</v>
      </c>
      <c r="Y473" s="6">
        <v>1919</v>
      </c>
      <c r="Z473" s="6">
        <v>6</v>
      </c>
      <c r="AF473" s="6" t="s">
        <v>948</v>
      </c>
      <c r="AH473" s="6" t="s">
        <v>490</v>
      </c>
      <c r="AI473" s="6" t="s">
        <v>1179</v>
      </c>
      <c r="AJ473" s="6" t="s">
        <v>1186</v>
      </c>
      <c r="AK473" s="6" t="b">
        <v>1</v>
      </c>
      <c r="AL473" s="6" t="b">
        <v>0</v>
      </c>
      <c r="AO473" s="49" t="s">
        <v>4952</v>
      </c>
      <c r="AP473" s="73"/>
      <c r="AQ473" s="49" t="s">
        <v>4951</v>
      </c>
      <c r="AR473" s="76" t="s">
        <v>5011</v>
      </c>
      <c r="AS473" s="73" t="s">
        <v>5012</v>
      </c>
      <c r="AT473" s="73">
        <f t="shared" si="158"/>
        <v>2</v>
      </c>
      <c r="AU473" s="112" t="s">
        <v>5384</v>
      </c>
      <c r="AV473" s="44" t="s">
        <v>5380</v>
      </c>
      <c r="AW473" t="s">
        <v>5014</v>
      </c>
      <c r="AX473" s="73"/>
      <c r="AY47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3" s="49" t="s">
        <v>4903</v>
      </c>
      <c r="BA473" s="44" t="str">
        <f>Y473&amp;"-"&amp;IF(Z473&lt;10,"0"&amp;Z473,Z473)</f>
        <v>1919-06</v>
      </c>
      <c r="BB473" s="44" t="str">
        <f>Y473&amp;IF(Z473&lt;&gt;0,"-"&amp;Z473,"")&amp;IF(AA473&lt;&gt;0,"-"&amp;AA473,"")&amp;IF(AB473&lt;&gt;0,"/"&amp;AB473,"")&amp;IF(AC473&lt;&gt;0,"-"&amp;AC473,"")&amp;IF(AD473&lt;&gt;0,"-"&amp;AD473,"")</f>
        <v>1919-6</v>
      </c>
      <c r="BC473" s="44"/>
      <c r="BD473" s="44"/>
      <c r="BE473" s="44"/>
      <c r="BF473" s="49" t="s">
        <v>4882</v>
      </c>
      <c r="BG473" t="s">
        <v>4893</v>
      </c>
      <c r="BH473" s="40" t="s">
        <v>5050</v>
      </c>
      <c r="BI473" t="s">
        <v>39</v>
      </c>
      <c r="BJ473" t="str">
        <f t="shared" si="160"/>
        <v>Алма-Ата и окрестности</v>
      </c>
      <c r="BK473" t="str">
        <f>T473&amp;" N; "&amp;U473&amp;" E"</f>
        <v>43.289437 N; 76.994338 E</v>
      </c>
      <c r="BL473" t="s">
        <v>765</v>
      </c>
      <c r="BM473" s="85" t="s">
        <v>766</v>
      </c>
      <c r="BN473" t="s">
        <v>4895</v>
      </c>
      <c r="BO473">
        <f t="shared" si="168"/>
        <v>6000</v>
      </c>
      <c r="BP473" t="str">
        <f>IF(V473="original",H473,IF(V473="volunteer",C473,"Nekhaeva A.A."))</f>
        <v>Kim L.V.</v>
      </c>
      <c r="BQ473" t="str">
        <f>IF(V473="original",I473,IF(V473="volunteer",YEAR(A473)&amp;"-"&amp;IF(MONTH(A473)&lt;10,"0"&amp;MONTH(A473),MONTH(A473))&amp;"-"&amp;IF(DAY(A473)&lt;10,"0"&amp;DAY(A473),DAY(A473)),"__2025-05-15"))</f>
        <v>2025-04-28</v>
      </c>
      <c r="BR473"/>
      <c r="BS473"/>
      <c r="BT473" s="49" t="s">
        <v>4766</v>
      </c>
      <c r="BU473" t="s">
        <v>3631</v>
      </c>
      <c r="BV473" t="s">
        <v>3632</v>
      </c>
      <c r="BW473" t="s">
        <v>3633</v>
      </c>
      <c r="BX473" t="s">
        <v>3634</v>
      </c>
      <c r="BY473" s="44" t="s">
        <v>490</v>
      </c>
      <c r="BZ473" t="s">
        <v>1179</v>
      </c>
      <c r="CA473" t="s">
        <v>4076</v>
      </c>
      <c r="CB473" s="44" t="s">
        <v>4076</v>
      </c>
      <c r="CC473" t="s">
        <v>4796</v>
      </c>
      <c r="CD473" t="s">
        <v>4076</v>
      </c>
      <c r="CE473" t="s">
        <v>4077</v>
      </c>
      <c r="CF473" t="s">
        <v>3630</v>
      </c>
      <c r="CG473"/>
      <c r="CH473" t="str">
        <f>H473</f>
        <v>Спасский С.А., Шнитников В.Н.</v>
      </c>
      <c r="CI473">
        <f t="shared" si="157"/>
        <v>1937</v>
      </c>
      <c r="CJ473"/>
    </row>
    <row r="474" spans="1:88" s="6" customFormat="1" x14ac:dyDescent="0.45">
      <c r="A474" s="5">
        <v>45775.528263888889</v>
      </c>
      <c r="B474" s="6">
        <v>412819044</v>
      </c>
      <c r="C474" s="6" t="s">
        <v>4897</v>
      </c>
      <c r="D474" s="6">
        <v>1</v>
      </c>
      <c r="E474" s="4" t="s">
        <v>65</v>
      </c>
      <c r="G474" s="6">
        <v>2590</v>
      </c>
      <c r="H474" s="44" t="s">
        <v>951</v>
      </c>
      <c r="I474" s="6">
        <v>1937</v>
      </c>
      <c r="J474" s="6" t="s">
        <v>952</v>
      </c>
      <c r="K474" s="6" t="s">
        <v>953</v>
      </c>
      <c r="L474" s="6" t="s">
        <v>954</v>
      </c>
      <c r="M474" s="6" t="s">
        <v>267</v>
      </c>
      <c r="P474" s="6" t="s">
        <v>947</v>
      </c>
      <c r="Q474" t="str">
        <f t="shared" si="155"/>
        <v>Алма-Ата и окрестности</v>
      </c>
      <c r="R474" s="84">
        <v>43.289437</v>
      </c>
      <c r="S474" s="84">
        <v>76.994337999999999</v>
      </c>
      <c r="T474" s="6" t="s">
        <v>765</v>
      </c>
      <c r="U474" s="6" t="s">
        <v>766</v>
      </c>
      <c r="V474" s="6" t="s">
        <v>106</v>
      </c>
      <c r="X474" s="6">
        <v>6000</v>
      </c>
      <c r="Y474" s="6">
        <v>1919</v>
      </c>
      <c r="Z474" s="6">
        <v>6</v>
      </c>
      <c r="AA474" s="6">
        <v>1</v>
      </c>
      <c r="AB474" s="6">
        <v>1919</v>
      </c>
      <c r="AC474" s="6">
        <v>6</v>
      </c>
      <c r="AD474" s="6">
        <v>10</v>
      </c>
      <c r="AF474" s="6" t="s">
        <v>948</v>
      </c>
      <c r="AH474" s="6" t="s">
        <v>490</v>
      </c>
      <c r="AI474" s="6" t="s">
        <v>1179</v>
      </c>
      <c r="AJ474" s="6" t="s">
        <v>1186</v>
      </c>
      <c r="AK474" s="6" t="b">
        <v>1</v>
      </c>
      <c r="AL474" s="6" t="b">
        <v>0</v>
      </c>
      <c r="AO474" s="49" t="s">
        <v>4952</v>
      </c>
      <c r="AP474" s="73"/>
      <c r="AQ474" s="49" t="s">
        <v>4951</v>
      </c>
      <c r="AR474" s="76" t="s">
        <v>5011</v>
      </c>
      <c r="AS474" s="73" t="s">
        <v>5012</v>
      </c>
      <c r="AT474" s="73">
        <f t="shared" si="158"/>
        <v>1</v>
      </c>
      <c r="AU474" s="112" t="s">
        <v>5384</v>
      </c>
      <c r="AV474" s="44" t="s">
        <v>5380</v>
      </c>
      <c r="AW474" t="s">
        <v>5014</v>
      </c>
      <c r="AX474" s="73"/>
      <c r="AY47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4" s="49" t="s">
        <v>4903</v>
      </c>
      <c r="BA474" s="58" t="str">
        <f>Y474&amp;"-"&amp;IF(Z474&lt;10,"0"&amp;Z474,Z474)&amp;"-"&amp;IF(AA474&lt;10,"0"&amp;AA474,AA474)&amp;"/"&amp;IF(AD474&lt;10,"0"&amp;AD474,AD474)</f>
        <v>1919-06-01/10</v>
      </c>
      <c r="BB474" s="44" t="str">
        <f>Y474&amp;IF(Z474&lt;&gt;0,"-"&amp;Z474,"")&amp;IF(AA474&lt;&gt;0,"-"&amp;AA474,"")&amp;IF(AB474&lt;&gt;0,"/"&amp;AB474,"")&amp;IF(AC474&lt;&gt;0,"-"&amp;AC474,"")&amp;IF(AD474&lt;&gt;0,"-"&amp;AD474,"")</f>
        <v>1919-6-1/1919-6-10</v>
      </c>
      <c r="BC474" s="44"/>
      <c r="BD474" s="44"/>
      <c r="BE474" s="44"/>
      <c r="BF474" s="49" t="s">
        <v>4882</v>
      </c>
      <c r="BG474" t="s">
        <v>4893</v>
      </c>
      <c r="BH474" s="40" t="s">
        <v>5050</v>
      </c>
      <c r="BI474" t="s">
        <v>39</v>
      </c>
      <c r="BJ474" t="str">
        <f t="shared" si="160"/>
        <v>Алма-Ата и окрестности</v>
      </c>
      <c r="BK474" t="str">
        <f>T474&amp;" N; "&amp;U474&amp;" E"</f>
        <v>43.289437 N; 76.994338 E</v>
      </c>
      <c r="BL474" t="s">
        <v>765</v>
      </c>
      <c r="BM474" s="85" t="s">
        <v>766</v>
      </c>
      <c r="BN474" t="s">
        <v>4895</v>
      </c>
      <c r="BO474">
        <f t="shared" si="168"/>
        <v>6000</v>
      </c>
      <c r="BP474" t="str">
        <f>IF(V474="original",H474,IF(V474="volunteer",C474,"Nekhaeva A.A."))</f>
        <v>Kim L.V.</v>
      </c>
      <c r="BQ474" t="str">
        <f>IF(V474="original",I474,IF(V474="volunteer",YEAR(A474)&amp;"-"&amp;IF(MONTH(A474)&lt;10,"0"&amp;MONTH(A474),MONTH(A474))&amp;"-"&amp;IF(DAY(A474)&lt;10,"0"&amp;DAY(A474),DAY(A474)),"__2025-05-15"))</f>
        <v>2025-04-28</v>
      </c>
      <c r="BR474"/>
      <c r="BS474"/>
      <c r="BT474" s="49" t="s">
        <v>4766</v>
      </c>
      <c r="BU474" t="s">
        <v>3631</v>
      </c>
      <c r="BV474" t="s">
        <v>3632</v>
      </c>
      <c r="BW474" t="s">
        <v>3633</v>
      </c>
      <c r="BX474" t="s">
        <v>3634</v>
      </c>
      <c r="BY474" s="44" t="s">
        <v>490</v>
      </c>
      <c r="BZ474" t="s">
        <v>1179</v>
      </c>
      <c r="CA474" t="s">
        <v>4076</v>
      </c>
      <c r="CB474" s="44" t="s">
        <v>4076</v>
      </c>
      <c r="CC474" t="s">
        <v>4796</v>
      </c>
      <c r="CD474" t="s">
        <v>4076</v>
      </c>
      <c r="CE474" t="s">
        <v>4077</v>
      </c>
      <c r="CF474" t="s">
        <v>3630</v>
      </c>
      <c r="CG474"/>
      <c r="CH474" t="str">
        <f>H474</f>
        <v>Спасский С.А., Шнитников В.Н.</v>
      </c>
      <c r="CI474">
        <f t="shared" si="157"/>
        <v>1937</v>
      </c>
      <c r="CJ474"/>
    </row>
    <row r="475" spans="1:88" s="6" customFormat="1" x14ac:dyDescent="0.45">
      <c r="A475" s="5">
        <v>45775.527974537043</v>
      </c>
      <c r="B475" s="6">
        <v>412819044</v>
      </c>
      <c r="C475" s="6" t="s">
        <v>4897</v>
      </c>
      <c r="D475" s="6">
        <v>1</v>
      </c>
      <c r="E475" s="4" t="s">
        <v>65</v>
      </c>
      <c r="G475" s="6">
        <v>2590</v>
      </c>
      <c r="H475" s="44" t="s">
        <v>951</v>
      </c>
      <c r="I475" s="6">
        <v>1937</v>
      </c>
      <c r="J475" s="6" t="s">
        <v>952</v>
      </c>
      <c r="K475" s="6" t="s">
        <v>953</v>
      </c>
      <c r="L475" s="6" t="s">
        <v>954</v>
      </c>
      <c r="M475" s="6" t="s">
        <v>267</v>
      </c>
      <c r="P475" s="6" t="s">
        <v>947</v>
      </c>
      <c r="Q475" t="str">
        <f t="shared" si="155"/>
        <v>Алма-Ата и окрестности</v>
      </c>
      <c r="R475" s="84">
        <v>43.289437</v>
      </c>
      <c r="S475" s="84">
        <v>76.994337999999999</v>
      </c>
      <c r="T475" s="6" t="s">
        <v>765</v>
      </c>
      <c r="U475" s="6" t="s">
        <v>766</v>
      </c>
      <c r="V475" s="6" t="s">
        <v>106</v>
      </c>
      <c r="X475" s="6">
        <v>6000</v>
      </c>
      <c r="Y475" s="6">
        <v>1919</v>
      </c>
      <c r="Z475" s="6">
        <v>5</v>
      </c>
      <c r="AA475" s="6">
        <v>15</v>
      </c>
      <c r="AB475" s="6">
        <v>1919</v>
      </c>
      <c r="AC475" s="6">
        <v>5</v>
      </c>
      <c r="AD475" s="6">
        <v>31</v>
      </c>
      <c r="AF475" s="6" t="s">
        <v>948</v>
      </c>
      <c r="AH475" s="6" t="s">
        <v>490</v>
      </c>
      <c r="AI475" s="6" t="s">
        <v>1179</v>
      </c>
      <c r="AJ475" s="6" t="s">
        <v>1186</v>
      </c>
      <c r="AK475" s="6" t="b">
        <v>1</v>
      </c>
      <c r="AL475" s="6" t="b">
        <v>0</v>
      </c>
      <c r="AO475" s="49" t="s">
        <v>4952</v>
      </c>
      <c r="AP475" s="73"/>
      <c r="AQ475" s="49" t="s">
        <v>4951</v>
      </c>
      <c r="AR475" s="76" t="s">
        <v>5011</v>
      </c>
      <c r="AS475" s="73" t="s">
        <v>5012</v>
      </c>
      <c r="AT475" s="73">
        <f t="shared" si="158"/>
        <v>1</v>
      </c>
      <c r="AU475" s="112" t="s">
        <v>5384</v>
      </c>
      <c r="AV475" s="44" t="s">
        <v>5380</v>
      </c>
      <c r="AW475" t="s">
        <v>5014</v>
      </c>
      <c r="AX475" s="73"/>
      <c r="AY47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5" s="49" t="s">
        <v>4903</v>
      </c>
      <c r="BA475" s="58" t="str">
        <f>Y475&amp;"-"&amp;IF(Z475&lt;10,"0"&amp;Z475,Z475)&amp;"-"&amp;IF(AA475&lt;10,"0"&amp;AA475,AA475)&amp;"/"&amp;IF(AD475&lt;10,"0"&amp;AD475,AD475)</f>
        <v>1919-05-15/31</v>
      </c>
      <c r="BB475" s="44" t="str">
        <f>Y475&amp;IF(Z475&lt;&gt;0,"-"&amp;Z475,"")&amp;IF(AA475&lt;&gt;0,"-"&amp;AA475,"")&amp;IF(AB475&lt;&gt;0,"/"&amp;AB475,"")&amp;IF(AC475&lt;&gt;0,"-"&amp;AC475,"")&amp;IF(AD475&lt;&gt;0,"-"&amp;AD475,"")</f>
        <v>1919-5-15/1919-5-31</v>
      </c>
      <c r="BC475" s="44"/>
      <c r="BD475" s="44"/>
      <c r="BE475" s="44"/>
      <c r="BF475" s="49" t="s">
        <v>4882</v>
      </c>
      <c r="BG475" t="s">
        <v>4893</v>
      </c>
      <c r="BH475" s="40" t="s">
        <v>5050</v>
      </c>
      <c r="BI475" t="s">
        <v>39</v>
      </c>
      <c r="BJ475" t="str">
        <f t="shared" si="160"/>
        <v>Алма-Ата и окрестности</v>
      </c>
      <c r="BK475" t="str">
        <f>T475&amp;" N; "&amp;U475&amp;" E"</f>
        <v>43.289437 N; 76.994338 E</v>
      </c>
      <c r="BL475" t="s">
        <v>765</v>
      </c>
      <c r="BM475" s="85" t="s">
        <v>766</v>
      </c>
      <c r="BN475" t="s">
        <v>4895</v>
      </c>
      <c r="BO475">
        <f t="shared" si="168"/>
        <v>6000</v>
      </c>
      <c r="BP475" t="str">
        <f>IF(V475="original",H475,IF(V475="volunteer",C475,"Nekhaeva A.A."))</f>
        <v>Kim L.V.</v>
      </c>
      <c r="BQ475" t="str">
        <f>IF(V475="original",I475,IF(V475="volunteer",YEAR(A475)&amp;"-"&amp;IF(MONTH(A475)&lt;10,"0"&amp;MONTH(A475),MONTH(A475))&amp;"-"&amp;IF(DAY(A475)&lt;10,"0"&amp;DAY(A475),DAY(A475)),"__2025-05-15"))</f>
        <v>2025-04-28</v>
      </c>
      <c r="BR475"/>
      <c r="BS475"/>
      <c r="BT475" s="49" t="s">
        <v>4766</v>
      </c>
      <c r="BU475" t="s">
        <v>3631</v>
      </c>
      <c r="BV475" t="s">
        <v>3632</v>
      </c>
      <c r="BW475" t="s">
        <v>3633</v>
      </c>
      <c r="BX475" t="s">
        <v>3634</v>
      </c>
      <c r="BY475" s="44" t="s">
        <v>490</v>
      </c>
      <c r="BZ475" t="s">
        <v>1179</v>
      </c>
      <c r="CA475" t="s">
        <v>4076</v>
      </c>
      <c r="CB475" s="44" t="s">
        <v>4076</v>
      </c>
      <c r="CC475" t="s">
        <v>4796</v>
      </c>
      <c r="CD475" t="s">
        <v>4076</v>
      </c>
      <c r="CE475" t="s">
        <v>4077</v>
      </c>
      <c r="CF475" t="s">
        <v>3630</v>
      </c>
      <c r="CG475"/>
      <c r="CH475" t="str">
        <f>H475</f>
        <v>Спасский С.А., Шнитников В.Н.</v>
      </c>
      <c r="CI475">
        <f t="shared" si="157"/>
        <v>1937</v>
      </c>
      <c r="CJ475"/>
    </row>
    <row r="476" spans="1:88" s="6" customFormat="1" x14ac:dyDescent="0.45">
      <c r="A476" s="5">
        <v>45775.527627314819</v>
      </c>
      <c r="B476" s="6">
        <v>412819044</v>
      </c>
      <c r="C476" s="6" t="s">
        <v>4897</v>
      </c>
      <c r="D476" s="6">
        <v>1</v>
      </c>
      <c r="E476" s="4" t="s">
        <v>51</v>
      </c>
      <c r="G476" s="6">
        <v>2590</v>
      </c>
      <c r="H476" s="44" t="s">
        <v>951</v>
      </c>
      <c r="I476" s="6">
        <v>1937</v>
      </c>
      <c r="J476" s="6" t="s">
        <v>952</v>
      </c>
      <c r="K476" s="6" t="s">
        <v>953</v>
      </c>
      <c r="L476" s="6" t="s">
        <v>954</v>
      </c>
      <c r="M476" s="6" t="s">
        <v>267</v>
      </c>
      <c r="P476" s="6" t="s">
        <v>947</v>
      </c>
      <c r="Q476" t="str">
        <f t="shared" si="155"/>
        <v>Алма-Ата и окрестности</v>
      </c>
      <c r="R476" s="84">
        <v>43.289437</v>
      </c>
      <c r="S476" s="84">
        <v>76.994337999999999</v>
      </c>
      <c r="T476" s="6" t="s">
        <v>765</v>
      </c>
      <c r="U476" s="6" t="s">
        <v>766</v>
      </c>
      <c r="V476" s="6" t="s">
        <v>106</v>
      </c>
      <c r="X476" s="6">
        <v>6000</v>
      </c>
      <c r="Y476" s="6">
        <v>1920</v>
      </c>
      <c r="Z476" s="6">
        <v>4</v>
      </c>
      <c r="AA476" s="6">
        <v>30</v>
      </c>
      <c r="AF476" s="6" t="s">
        <v>948</v>
      </c>
      <c r="AG476" s="67" t="s">
        <v>1188</v>
      </c>
      <c r="AH476" s="6" t="s">
        <v>490</v>
      </c>
      <c r="AI476" s="6" t="s">
        <v>1179</v>
      </c>
      <c r="AJ476" s="6" t="s">
        <v>1186</v>
      </c>
      <c r="AK476" s="6" t="b">
        <v>1</v>
      </c>
      <c r="AL476" s="6" t="b">
        <v>0</v>
      </c>
      <c r="AO476" s="49" t="s">
        <v>4952</v>
      </c>
      <c r="AP476" s="73"/>
      <c r="AQ476" s="49" t="s">
        <v>4951</v>
      </c>
      <c r="AR476" s="76" t="s">
        <v>5011</v>
      </c>
      <c r="AS476" s="73" t="s">
        <v>5012</v>
      </c>
      <c r="AT476" s="73">
        <f t="shared" si="158"/>
        <v>1</v>
      </c>
      <c r="AU476" s="112" t="s">
        <v>5383</v>
      </c>
      <c r="AV476" s="44" t="s">
        <v>5380</v>
      </c>
      <c r="AW476" t="s">
        <v>5014</v>
      </c>
      <c r="AX476" s="73"/>
      <c r="AY47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6" s="49" t="s">
        <v>4903</v>
      </c>
      <c r="BA476" s="58" t="str">
        <f>Y476&amp;"-"&amp;IF(Z476&lt;10,"0"&amp;Z476,Z476)&amp;"-"&amp;IF(AA476&lt;10,"0"&amp;AA476,AA476)</f>
        <v>1920-04-30</v>
      </c>
      <c r="BB476" s="44" t="s">
        <v>4937</v>
      </c>
      <c r="BC476" s="44"/>
      <c r="BD476" s="44"/>
      <c r="BE476" s="44"/>
      <c r="BF476" s="49" t="s">
        <v>4882</v>
      </c>
      <c r="BG476" t="s">
        <v>4893</v>
      </c>
      <c r="BH476" s="40" t="s">
        <v>5050</v>
      </c>
      <c r="BI476" t="s">
        <v>39</v>
      </c>
      <c r="BJ476" t="str">
        <f t="shared" si="160"/>
        <v>Алма-Ата и окрестности</v>
      </c>
      <c r="BK476" t="str">
        <f>T476&amp;" N; "&amp;U476&amp;" E"</f>
        <v>43.289437 N; 76.994338 E</v>
      </c>
      <c r="BL476" t="s">
        <v>765</v>
      </c>
      <c r="BM476" s="85" t="s">
        <v>766</v>
      </c>
      <c r="BN476" t="s">
        <v>4895</v>
      </c>
      <c r="BO476">
        <f t="shared" si="168"/>
        <v>6000</v>
      </c>
      <c r="BP476" t="str">
        <f>IF(V476="original",H476,IF(V476="volunteer",C476,"Nekhaeva A.A."))</f>
        <v>Kim L.V.</v>
      </c>
      <c r="BQ476" t="str">
        <f>IF(V476="original",I476,IF(V476="volunteer",YEAR(A476)&amp;"-"&amp;IF(MONTH(A476)&lt;10,"0"&amp;MONTH(A476),MONTH(A476))&amp;"-"&amp;IF(DAY(A476)&lt;10,"0"&amp;DAY(A476),DAY(A476)),"__2025-05-15"))</f>
        <v>2025-04-28</v>
      </c>
      <c r="BR476"/>
      <c r="BS476"/>
      <c r="BT476" s="49" t="s">
        <v>4766</v>
      </c>
      <c r="BU476" t="s">
        <v>3631</v>
      </c>
      <c r="BV476" t="s">
        <v>3632</v>
      </c>
      <c r="BW476" t="s">
        <v>3633</v>
      </c>
      <c r="BX476" t="s">
        <v>3634</v>
      </c>
      <c r="BY476" s="44" t="s">
        <v>490</v>
      </c>
      <c r="BZ476" t="s">
        <v>1179</v>
      </c>
      <c r="CA476" t="s">
        <v>4076</v>
      </c>
      <c r="CB476" s="44" t="s">
        <v>4076</v>
      </c>
      <c r="CC476" t="s">
        <v>4796</v>
      </c>
      <c r="CD476" t="s">
        <v>4076</v>
      </c>
      <c r="CE476" t="s">
        <v>4077</v>
      </c>
      <c r="CF476" t="s">
        <v>3630</v>
      </c>
      <c r="CG476"/>
      <c r="CH476" t="str">
        <f>H476</f>
        <v>Спасский С.А., Шнитников В.Н.</v>
      </c>
      <c r="CI476">
        <f t="shared" si="157"/>
        <v>1937</v>
      </c>
      <c r="CJ476"/>
    </row>
    <row r="477" spans="1:88" s="6" customFormat="1" x14ac:dyDescent="0.45">
      <c r="A477" s="5">
        <v>45775.523252314822</v>
      </c>
      <c r="B477" s="6">
        <v>412819044</v>
      </c>
      <c r="C477" s="6" t="s">
        <v>4897</v>
      </c>
      <c r="D477" s="6">
        <v>1</v>
      </c>
      <c r="E477" s="4" t="s">
        <v>65</v>
      </c>
      <c r="G477" s="6">
        <v>2590</v>
      </c>
      <c r="H477" s="44" t="s">
        <v>951</v>
      </c>
      <c r="I477" s="6">
        <v>1937</v>
      </c>
      <c r="J477" s="6" t="s">
        <v>952</v>
      </c>
      <c r="K477" s="6" t="s">
        <v>953</v>
      </c>
      <c r="L477" s="6" t="s">
        <v>954</v>
      </c>
      <c r="M477" s="6" t="s">
        <v>267</v>
      </c>
      <c r="P477" s="6" t="s">
        <v>1189</v>
      </c>
      <c r="Q477" t="str">
        <f t="shared" si="155"/>
        <v>Дача Волковского, Алматинка</v>
      </c>
      <c r="R477" s="85" t="str">
        <f>T477</f>
        <v>43.104043</v>
      </c>
      <c r="S477" s="85" t="str">
        <f>U477</f>
        <v>76.920158</v>
      </c>
      <c r="T477" s="6" t="s">
        <v>3576</v>
      </c>
      <c r="U477" s="6" t="s">
        <v>3577</v>
      </c>
      <c r="V477" s="6" t="s">
        <v>106</v>
      </c>
      <c r="W477" s="6" t="s">
        <v>3578</v>
      </c>
      <c r="X477" s="6">
        <v>50000</v>
      </c>
      <c r="Y477" s="6">
        <v>1919</v>
      </c>
      <c r="Z477" s="6">
        <v>8</v>
      </c>
      <c r="AA477" s="6">
        <v>1</v>
      </c>
      <c r="AB477" s="6">
        <v>1919</v>
      </c>
      <c r="AC477" s="6">
        <v>8</v>
      </c>
      <c r="AD477" s="6">
        <v>10</v>
      </c>
      <c r="AF477" s="6" t="s">
        <v>948</v>
      </c>
      <c r="AH477" s="6" t="s">
        <v>490</v>
      </c>
      <c r="AI477" s="6" t="s">
        <v>1190</v>
      </c>
      <c r="AJ477" s="6" t="s">
        <v>1191</v>
      </c>
      <c r="AK477" s="6" t="b">
        <v>1</v>
      </c>
      <c r="AL477" s="6" t="b">
        <v>0</v>
      </c>
      <c r="AO477" s="49" t="s">
        <v>4952</v>
      </c>
      <c r="AP477" s="73"/>
      <c r="AQ477" s="49" t="s">
        <v>4951</v>
      </c>
      <c r="AR477" s="76" t="s">
        <v>5011</v>
      </c>
      <c r="AS477" s="73" t="s">
        <v>5012</v>
      </c>
      <c r="AT477" s="73">
        <f t="shared" si="158"/>
        <v>1</v>
      </c>
      <c r="AU477" s="112" t="s">
        <v>5384</v>
      </c>
      <c r="AV477" s="44" t="s">
        <v>5380</v>
      </c>
      <c r="AW477" t="s">
        <v>5014</v>
      </c>
      <c r="AX477" s="73"/>
      <c r="AY47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7" s="49" t="s">
        <v>4903</v>
      </c>
      <c r="BA477" s="58" t="str">
        <f>Y477&amp;"-"&amp;IF(Z477&lt;10,"0"&amp;Z477,Z477)&amp;"-"&amp;IF(AA477&lt;10,"0"&amp;AA477,AA477)&amp;"/"&amp;IF(AD477&lt;10,"0"&amp;AD477,AD477)</f>
        <v>1919-08-01/10</v>
      </c>
      <c r="BB477" s="44" t="str">
        <f>Y477&amp;IF(Z477&lt;&gt;0,"-"&amp;Z477,"")&amp;IF(AA477&lt;&gt;0,"-"&amp;AA477,"")&amp;IF(AB477&lt;&gt;0,"/"&amp;AB477,"")&amp;IF(AC477&lt;&gt;0,"-"&amp;AC477,"")&amp;IF(AD477&lt;&gt;0,"-"&amp;AD477,"")</f>
        <v>1919-8-1/1919-8-10</v>
      </c>
      <c r="BC477" s="44"/>
      <c r="BD477" s="44"/>
      <c r="BE477" s="44"/>
      <c r="BF477" s="49" t="s">
        <v>4882</v>
      </c>
      <c r="BG477" t="s">
        <v>4893</v>
      </c>
      <c r="BH477" s="40" t="s">
        <v>5050</v>
      </c>
      <c r="BI477" t="s">
        <v>39</v>
      </c>
      <c r="BJ477" t="str">
        <f t="shared" si="160"/>
        <v>Дача Волковского, Алматинка</v>
      </c>
      <c r="BK477" t="str">
        <f>T477&amp;" N; "&amp;U477&amp;" E"</f>
        <v>43.104043 N; 76.920158 E</v>
      </c>
      <c r="BL477" t="s">
        <v>3576</v>
      </c>
      <c r="BM477" s="85" t="s">
        <v>3577</v>
      </c>
      <c r="BN477" t="s">
        <v>4895</v>
      </c>
      <c r="BO477">
        <f t="shared" si="168"/>
        <v>50000</v>
      </c>
      <c r="BP477" t="str">
        <f>IF(V477="original",H477,IF(V477="volunteer",C477,"Nekhaeva A.A."))</f>
        <v>Kim L.V.</v>
      </c>
      <c r="BQ477" t="str">
        <f>IF(V477="original",I477,IF(V477="volunteer",YEAR(A477)&amp;"-"&amp;IF(MONTH(A477)&lt;10,"0"&amp;MONTH(A477),MONTH(A477))&amp;"-"&amp;IF(DAY(A477)&lt;10,"0"&amp;DAY(A477),DAY(A477)),"__2025-05-15"))</f>
        <v>2025-04-28</v>
      </c>
      <c r="BR477"/>
      <c r="BS477"/>
      <c r="BT477" s="49" t="s">
        <v>4766</v>
      </c>
      <c r="BU477" t="s">
        <v>3631</v>
      </c>
      <c r="BV477" t="s">
        <v>3632</v>
      </c>
      <c r="BW477" t="s">
        <v>3633</v>
      </c>
      <c r="BX477" t="s">
        <v>3634</v>
      </c>
      <c r="BY477" s="44" t="s">
        <v>490</v>
      </c>
      <c r="BZ477" t="s">
        <v>1190</v>
      </c>
      <c r="CA477" t="s">
        <v>3644</v>
      </c>
      <c r="CB477" s="44" t="s">
        <v>1190</v>
      </c>
      <c r="CC477" t="s">
        <v>3668</v>
      </c>
      <c r="CD477" t="s">
        <v>4078</v>
      </c>
      <c r="CE477" t="s">
        <v>4079</v>
      </c>
      <c r="CF477" t="s">
        <v>3643</v>
      </c>
      <c r="CG477"/>
      <c r="CH477" t="str">
        <f>H477</f>
        <v>Спасский С.А., Шнитников В.Н.</v>
      </c>
      <c r="CI477">
        <f t="shared" si="157"/>
        <v>1937</v>
      </c>
      <c r="CJ477"/>
    </row>
    <row r="478" spans="1:88" s="6" customFormat="1" x14ac:dyDescent="0.45">
      <c r="A478" s="5">
        <v>45775.530162037037</v>
      </c>
      <c r="B478" s="6">
        <v>412819044</v>
      </c>
      <c r="C478" s="6" t="s">
        <v>4897</v>
      </c>
      <c r="D478" s="6">
        <v>1</v>
      </c>
      <c r="E478" s="4" t="s">
        <v>995</v>
      </c>
      <c r="G478" s="6">
        <v>2590</v>
      </c>
      <c r="H478" s="44" t="s">
        <v>951</v>
      </c>
      <c r="I478" s="6">
        <v>1937</v>
      </c>
      <c r="J478" s="6" t="s">
        <v>952</v>
      </c>
      <c r="K478" s="6" t="s">
        <v>953</v>
      </c>
      <c r="L478" s="6" t="s">
        <v>954</v>
      </c>
      <c r="M478" s="6" t="s">
        <v>267</v>
      </c>
      <c r="P478" s="6" t="s">
        <v>986</v>
      </c>
      <c r="Q478" t="str">
        <f t="shared" si="155"/>
        <v>дача Волковского</v>
      </c>
      <c r="R478" s="85" t="str">
        <f>T478</f>
        <v>43.104043</v>
      </c>
      <c r="S478" s="85" t="str">
        <f>U478</f>
        <v>76.920158</v>
      </c>
      <c r="T478" s="6" t="s">
        <v>3576</v>
      </c>
      <c r="U478" s="6" t="s">
        <v>3577</v>
      </c>
      <c r="V478" s="6" t="s">
        <v>106</v>
      </c>
      <c r="W478" s="6" t="s">
        <v>3578</v>
      </c>
      <c r="X478" s="6">
        <v>6000</v>
      </c>
      <c r="Y478" s="6">
        <v>1919</v>
      </c>
      <c r="Z478" s="6">
        <v>6</v>
      </c>
      <c r="AA478" s="6">
        <v>26</v>
      </c>
      <c r="AB478" s="6">
        <v>1919</v>
      </c>
      <c r="AC478" s="6">
        <v>6</v>
      </c>
      <c r="AD478" s="6">
        <v>30</v>
      </c>
      <c r="AF478" s="6" t="s">
        <v>948</v>
      </c>
      <c r="AH478" s="6" t="s">
        <v>490</v>
      </c>
      <c r="AI478" s="6" t="s">
        <v>1179</v>
      </c>
      <c r="AJ478" s="6" t="s">
        <v>1186</v>
      </c>
      <c r="AK478" s="6" t="b">
        <v>1</v>
      </c>
      <c r="AL478" s="6" t="b">
        <v>0</v>
      </c>
      <c r="AO478" s="49" t="s">
        <v>4952</v>
      </c>
      <c r="AP478" s="73"/>
      <c r="AQ478" s="49" t="s">
        <v>4951</v>
      </c>
      <c r="AR478" s="76" t="s">
        <v>5011</v>
      </c>
      <c r="AS478" s="73" t="s">
        <v>5012</v>
      </c>
      <c r="AT478" s="73">
        <f t="shared" si="158"/>
        <v>1</v>
      </c>
      <c r="AU478" s="112" t="s">
        <v>5384</v>
      </c>
      <c r="AV478" s="44" t="s">
        <v>5382</v>
      </c>
      <c r="AW478" t="s">
        <v>5014</v>
      </c>
      <c r="AX478" s="73"/>
      <c r="AY47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8" s="49" t="s">
        <v>4903</v>
      </c>
      <c r="BA478" s="58" t="str">
        <f>Y478&amp;"-"&amp;IF(Z478&lt;10,"0"&amp;Z478,Z478)&amp;"-"&amp;IF(AA478&lt;10,"0"&amp;AA478,AA478)&amp;"/"&amp;IF(AD478&lt;10,"0"&amp;AD478,AD478)</f>
        <v>1919-06-26/30</v>
      </c>
      <c r="BB478" s="44" t="str">
        <f>Y478&amp;IF(Z478&lt;&gt;0,"-"&amp;Z478,"")&amp;IF(AA478&lt;&gt;0,"-"&amp;AA478,"")&amp;IF(AB478&lt;&gt;0,"/"&amp;AB478,"")&amp;IF(AC478&lt;&gt;0,"-"&amp;AC478,"")&amp;IF(AD478&lt;&gt;0,"-"&amp;AD478,"")</f>
        <v>1919-6-26/1919-6-30</v>
      </c>
      <c r="BC478" s="44"/>
      <c r="BD478" s="44"/>
      <c r="BE478" s="44"/>
      <c r="BF478" s="49" t="s">
        <v>4882</v>
      </c>
      <c r="BG478" t="s">
        <v>4893</v>
      </c>
      <c r="BH478" s="40" t="s">
        <v>5050</v>
      </c>
      <c r="BI478" t="s">
        <v>39</v>
      </c>
      <c r="BJ478" t="str">
        <f t="shared" ref="BJ478" si="172">P478</f>
        <v>дача Волковского</v>
      </c>
      <c r="BK478" t="str">
        <f>T478&amp;" N; "&amp;U478&amp;" E"</f>
        <v>43.104043 N; 76.920158 E</v>
      </c>
      <c r="BL478" t="s">
        <v>3576</v>
      </c>
      <c r="BM478" s="85" t="s">
        <v>3577</v>
      </c>
      <c r="BN478" t="s">
        <v>4895</v>
      </c>
      <c r="BO478">
        <f t="shared" ref="BO478" si="173">X478</f>
        <v>6000</v>
      </c>
      <c r="BP478" t="str">
        <f>IF(V478="original",H478,IF(V478="volunteer",C478,"Nekhaeva A.A."))</f>
        <v>Kim L.V.</v>
      </c>
      <c r="BQ478" t="str">
        <f>IF(V478="original",I478,IF(V478="volunteer",YEAR(A478)&amp;"-"&amp;IF(MONTH(A478)&lt;10,"0"&amp;MONTH(A478),MONTH(A478))&amp;"-"&amp;IF(DAY(A478)&lt;10,"0"&amp;DAY(A478),DAY(A478)),"__2025-05-15"))</f>
        <v>2025-04-28</v>
      </c>
      <c r="BR478"/>
      <c r="BS478"/>
      <c r="BT478" s="49" t="s">
        <v>4766</v>
      </c>
      <c r="BU478" t="s">
        <v>3631</v>
      </c>
      <c r="BV478" t="s">
        <v>3632</v>
      </c>
      <c r="BW478" t="s">
        <v>3633</v>
      </c>
      <c r="BX478" t="s">
        <v>3634</v>
      </c>
      <c r="BY478" s="44" t="s">
        <v>490</v>
      </c>
      <c r="BZ478" t="s">
        <v>1179</v>
      </c>
      <c r="CA478" t="s">
        <v>4076</v>
      </c>
      <c r="CB478" s="44" t="s">
        <v>4076</v>
      </c>
      <c r="CC478" t="s">
        <v>4796</v>
      </c>
      <c r="CD478" t="s">
        <v>4076</v>
      </c>
      <c r="CE478" t="s">
        <v>4077</v>
      </c>
      <c r="CF478" t="s">
        <v>3630</v>
      </c>
      <c r="CG478"/>
      <c r="CH478" t="str">
        <f>H478</f>
        <v>Спасский С.А., Шнитников В.Н.</v>
      </c>
      <c r="CI478">
        <f t="shared" ref="CI478" si="174">I478</f>
        <v>1937</v>
      </c>
      <c r="CJ478"/>
    </row>
    <row r="479" spans="1:88" s="6" customFormat="1" x14ac:dyDescent="0.45">
      <c r="A479" s="5">
        <v>45775.521354166667</v>
      </c>
      <c r="B479" s="6">
        <v>412819044</v>
      </c>
      <c r="C479" s="6" t="s">
        <v>4897</v>
      </c>
      <c r="D479" s="6">
        <v>1</v>
      </c>
      <c r="E479" s="4" t="s">
        <v>65</v>
      </c>
      <c r="G479" s="6">
        <v>2590</v>
      </c>
      <c r="H479" s="44" t="s">
        <v>951</v>
      </c>
      <c r="I479" s="6">
        <v>1937</v>
      </c>
      <c r="J479" s="6" t="s">
        <v>952</v>
      </c>
      <c r="K479" s="6" t="s">
        <v>953</v>
      </c>
      <c r="L479" s="6" t="s">
        <v>954</v>
      </c>
      <c r="M479" s="6" t="s">
        <v>267</v>
      </c>
      <c r="P479" s="6" t="s">
        <v>1193</v>
      </c>
      <c r="Q479" t="str">
        <f t="shared" si="155"/>
        <v>разные места экспедиции</v>
      </c>
      <c r="R479" s="84"/>
      <c r="S479" s="84"/>
      <c r="V479" s="6" t="s">
        <v>119</v>
      </c>
      <c r="X479" s="6">
        <v>6000</v>
      </c>
      <c r="Y479" s="6">
        <v>1912</v>
      </c>
      <c r="AF479" s="6" t="s">
        <v>948</v>
      </c>
      <c r="AH479" s="6" t="s">
        <v>490</v>
      </c>
      <c r="AI479" s="6" t="s">
        <v>1190</v>
      </c>
      <c r="AJ479" s="6" t="s">
        <v>1191</v>
      </c>
      <c r="AK479" s="6" t="b">
        <v>1</v>
      </c>
      <c r="AL479" s="6" t="b">
        <v>0</v>
      </c>
      <c r="AO479" s="49" t="s">
        <v>4952</v>
      </c>
      <c r="AP479" s="73"/>
      <c r="AQ479" s="49" t="s">
        <v>4951</v>
      </c>
      <c r="AR479" s="76" t="s">
        <v>5011</v>
      </c>
      <c r="AS479" s="73" t="s">
        <v>5012</v>
      </c>
      <c r="AT479" s="73">
        <f t="shared" si="158"/>
        <v>1</v>
      </c>
      <c r="AU479" s="112" t="s">
        <v>5384</v>
      </c>
      <c r="AV479" s="44" t="s">
        <v>5380</v>
      </c>
      <c r="AW479" t="s">
        <v>5014</v>
      </c>
      <c r="AX479" s="73"/>
      <c r="AY47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79" s="49" t="s">
        <v>4903</v>
      </c>
      <c r="BA479" s="44">
        <f>Y479</f>
        <v>1912</v>
      </c>
      <c r="BB479" s="44" t="str">
        <f>Y479&amp;IF(Z479&lt;&gt;0,"-"&amp;Z479,"")&amp;IF(AA479&lt;&gt;0,"-"&amp;AA479,"")&amp;IF(AB479&lt;&gt;0,"/"&amp;AB479,"")&amp;IF(AC479&lt;&gt;0,"-"&amp;AC479,"")&amp;IF(AD479&lt;&gt;0,"-"&amp;AD479,"")</f>
        <v>1912</v>
      </c>
      <c r="BC479" s="44"/>
      <c r="BD479" s="44"/>
      <c r="BE479" s="44"/>
      <c r="BF479" s="49" t="s">
        <v>4882</v>
      </c>
      <c r="BG479" t="s">
        <v>4893</v>
      </c>
      <c r="BH479" s="40" t="s">
        <v>5050</v>
      </c>
      <c r="BI479" t="s">
        <v>39</v>
      </c>
      <c r="BJ479" t="str">
        <f t="shared" si="160"/>
        <v>разные места экспедиции</v>
      </c>
      <c r="BK479"/>
      <c r="BL479"/>
      <c r="BM479" s="85"/>
      <c r="BN479"/>
      <c r="BO479">
        <f t="shared" si="168"/>
        <v>6000</v>
      </c>
      <c r="BP479" t="str">
        <f>IF(V479="original",H479,IF(V479="volunteer",C479,"Nekhaeva A.A."))</f>
        <v>Nekhaeva A.A.</v>
      </c>
      <c r="BQ479" t="str">
        <f>IF(V479="original",I479,IF(V479="volunteer",YEAR(A479)&amp;"-"&amp;IF(MONTH(A479)&lt;10,"0"&amp;MONTH(A479),MONTH(A479))&amp;"-"&amp;IF(DAY(A479)&lt;10,"0"&amp;DAY(A479),DAY(A479)),"__2025-05-15"))</f>
        <v>__2025-05-15</v>
      </c>
      <c r="BR479"/>
      <c r="BS479"/>
      <c r="BT479" s="49" t="s">
        <v>4766</v>
      </c>
      <c r="BU479" t="s">
        <v>3631</v>
      </c>
      <c r="BV479" t="s">
        <v>3632</v>
      </c>
      <c r="BW479" t="s">
        <v>3633</v>
      </c>
      <c r="BX479" t="s">
        <v>3634</v>
      </c>
      <c r="BY479" s="44" t="s">
        <v>490</v>
      </c>
      <c r="BZ479" t="s">
        <v>1190</v>
      </c>
      <c r="CA479" t="s">
        <v>3644</v>
      </c>
      <c r="CB479" s="44" t="s">
        <v>1190</v>
      </c>
      <c r="CC479" t="s">
        <v>3668</v>
      </c>
      <c r="CD479" t="s">
        <v>4078</v>
      </c>
      <c r="CE479" t="s">
        <v>4079</v>
      </c>
      <c r="CF479" t="s">
        <v>3643</v>
      </c>
      <c r="CG479"/>
      <c r="CH479" t="str">
        <f>H479</f>
        <v>Спасский С.А., Шнитников В.Н.</v>
      </c>
      <c r="CI479">
        <f t="shared" si="157"/>
        <v>1937</v>
      </c>
      <c r="CJ479"/>
    </row>
    <row r="480" spans="1:88" s="6" customFormat="1" x14ac:dyDescent="0.45">
      <c r="A480" s="5">
        <v>45775.520798611113</v>
      </c>
      <c r="B480" s="6">
        <v>412819044</v>
      </c>
      <c r="C480" s="6" t="s">
        <v>4897</v>
      </c>
      <c r="D480" s="6">
        <v>1</v>
      </c>
      <c r="E480" s="4" t="s">
        <v>51</v>
      </c>
      <c r="G480" s="6">
        <v>2590</v>
      </c>
      <c r="H480" s="44" t="s">
        <v>951</v>
      </c>
      <c r="I480" s="6">
        <v>1937</v>
      </c>
      <c r="J480" s="6" t="s">
        <v>952</v>
      </c>
      <c r="K480" s="6" t="s">
        <v>953</v>
      </c>
      <c r="L480" s="6" t="s">
        <v>954</v>
      </c>
      <c r="M480" s="6" t="s">
        <v>267</v>
      </c>
      <c r="P480" s="6" t="s">
        <v>947</v>
      </c>
      <c r="Q480" t="str">
        <f t="shared" si="155"/>
        <v>Алма-Ата и окрестности</v>
      </c>
      <c r="R480" s="84">
        <v>43.289437</v>
      </c>
      <c r="S480" s="84">
        <v>76.994337999999999</v>
      </c>
      <c r="T480" s="6" t="s">
        <v>765</v>
      </c>
      <c r="U480" s="6" t="s">
        <v>766</v>
      </c>
      <c r="V480" s="6" t="s">
        <v>106</v>
      </c>
      <c r="X480" s="6">
        <v>6000</v>
      </c>
      <c r="Y480" s="6">
        <v>1904</v>
      </c>
      <c r="Z480" s="6">
        <v>7</v>
      </c>
      <c r="AA480" s="6">
        <v>8</v>
      </c>
      <c r="AF480" s="6" t="s">
        <v>948</v>
      </c>
      <c r="AH480" s="6" t="s">
        <v>490</v>
      </c>
      <c r="AI480" s="6" t="s">
        <v>1190</v>
      </c>
      <c r="AJ480" s="6" t="s">
        <v>1191</v>
      </c>
      <c r="AK480" s="6" t="b">
        <v>1</v>
      </c>
      <c r="AL480" s="6" t="b">
        <v>0</v>
      </c>
      <c r="AO480" s="49" t="s">
        <v>4952</v>
      </c>
      <c r="AP480" s="73"/>
      <c r="AQ480" s="49" t="s">
        <v>4951</v>
      </c>
      <c r="AR480" s="76" t="s">
        <v>5011</v>
      </c>
      <c r="AS480" s="73" t="s">
        <v>5012</v>
      </c>
      <c r="AT480" s="73">
        <f t="shared" si="158"/>
        <v>1</v>
      </c>
      <c r="AU480" s="112" t="s">
        <v>5383</v>
      </c>
      <c r="AV480" s="44" t="s">
        <v>5380</v>
      </c>
      <c r="AW480" t="s">
        <v>5014</v>
      </c>
      <c r="AX480" s="73"/>
      <c r="AY48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0" s="49" t="s">
        <v>4903</v>
      </c>
      <c r="BA480" s="58" t="str">
        <f>Y480&amp;"-"&amp;IF(Z480&lt;10,"0"&amp;Z480,Z480)&amp;"-"&amp;IF(AA480&lt;10,"0"&amp;AA480,AA480)</f>
        <v>1904-07-08</v>
      </c>
      <c r="BB480" s="44" t="str">
        <f>Y480&amp;IF(Z480&lt;&gt;0,"-"&amp;Z480,"")&amp;IF(AA480&lt;&gt;0,"-"&amp;AA480,"")&amp;IF(AB480&lt;&gt;0,"/"&amp;AB480,"")&amp;IF(AC480&lt;&gt;0,"-"&amp;AC480,"")&amp;IF(AD480&lt;&gt;0,"-"&amp;AD480,"")</f>
        <v>1904-7-8</v>
      </c>
      <c r="BC480" s="44"/>
      <c r="BD480" s="44"/>
      <c r="BE480" s="44"/>
      <c r="BF480" s="49" t="s">
        <v>4882</v>
      </c>
      <c r="BG480" t="s">
        <v>4893</v>
      </c>
      <c r="BH480" s="40" t="s">
        <v>5050</v>
      </c>
      <c r="BI480" t="s">
        <v>39</v>
      </c>
      <c r="BJ480" t="str">
        <f t="shared" si="160"/>
        <v>Алма-Ата и окрестности</v>
      </c>
      <c r="BK480" t="str">
        <f>T480&amp;" N; "&amp;U480&amp;" E"</f>
        <v>43.289437 N; 76.994338 E</v>
      </c>
      <c r="BL480" t="s">
        <v>765</v>
      </c>
      <c r="BM480" s="85" t="s">
        <v>766</v>
      </c>
      <c r="BN480" t="s">
        <v>4895</v>
      </c>
      <c r="BO480">
        <f t="shared" si="168"/>
        <v>6000</v>
      </c>
      <c r="BP480" t="str">
        <f>IF(V480="original",H480,IF(V480="volunteer",C480,"Nekhaeva A.A."))</f>
        <v>Kim L.V.</v>
      </c>
      <c r="BQ480" t="str">
        <f>IF(V480="original",I480,IF(V480="volunteer",YEAR(A480)&amp;"-"&amp;IF(MONTH(A480)&lt;10,"0"&amp;MONTH(A480),MONTH(A480))&amp;"-"&amp;IF(DAY(A480)&lt;10,"0"&amp;DAY(A480),DAY(A480)),"__2025-05-15"))</f>
        <v>2025-04-28</v>
      </c>
      <c r="BR480"/>
      <c r="BS480"/>
      <c r="BT480" s="49" t="s">
        <v>4766</v>
      </c>
      <c r="BU480" t="s">
        <v>3631</v>
      </c>
      <c r="BV480" t="s">
        <v>3632</v>
      </c>
      <c r="BW480" t="s">
        <v>3633</v>
      </c>
      <c r="BX480" t="s">
        <v>3634</v>
      </c>
      <c r="BY480" s="44" t="s">
        <v>490</v>
      </c>
      <c r="BZ480" t="s">
        <v>1190</v>
      </c>
      <c r="CA480" t="s">
        <v>3644</v>
      </c>
      <c r="CB480" s="44" t="s">
        <v>1190</v>
      </c>
      <c r="CC480" t="s">
        <v>3668</v>
      </c>
      <c r="CD480" t="s">
        <v>4078</v>
      </c>
      <c r="CE480" t="s">
        <v>4079</v>
      </c>
      <c r="CF480" t="s">
        <v>3643</v>
      </c>
      <c r="CG480"/>
      <c r="CH480" t="str">
        <f>H480</f>
        <v>Спасский С.А., Шнитников В.Н.</v>
      </c>
      <c r="CI480">
        <f t="shared" si="157"/>
        <v>1937</v>
      </c>
      <c r="CJ480"/>
    </row>
    <row r="481" spans="1:88" s="6" customFormat="1" x14ac:dyDescent="0.45">
      <c r="A481" s="5">
        <v>45775.520462962959</v>
      </c>
      <c r="B481" s="6">
        <v>412819044</v>
      </c>
      <c r="C481" s="6" t="s">
        <v>4897</v>
      </c>
      <c r="D481" s="6">
        <v>1</v>
      </c>
      <c r="E481" s="4" t="s">
        <v>65</v>
      </c>
      <c r="G481" s="6">
        <v>2590</v>
      </c>
      <c r="H481" s="44" t="s">
        <v>951</v>
      </c>
      <c r="I481" s="6">
        <v>1937</v>
      </c>
      <c r="J481" s="6" t="s">
        <v>952</v>
      </c>
      <c r="K481" s="6" t="s">
        <v>953</v>
      </c>
      <c r="L481" s="6" t="s">
        <v>954</v>
      </c>
      <c r="M481" s="6" t="s">
        <v>267</v>
      </c>
      <c r="P481" s="6" t="s">
        <v>947</v>
      </c>
      <c r="Q481" t="str">
        <f t="shared" si="155"/>
        <v>Алма-Ата и окрестности</v>
      </c>
      <c r="R481" s="84">
        <v>43.289437</v>
      </c>
      <c r="S481" s="84">
        <v>76.994337999999999</v>
      </c>
      <c r="T481" s="6" t="s">
        <v>765</v>
      </c>
      <c r="U481" s="6" t="s">
        <v>766</v>
      </c>
      <c r="V481" s="6" t="s">
        <v>106</v>
      </c>
      <c r="X481" s="6">
        <v>6000</v>
      </c>
      <c r="Y481" s="6">
        <v>1937</v>
      </c>
      <c r="Z481" s="6">
        <v>7</v>
      </c>
      <c r="AA481" s="6">
        <v>1</v>
      </c>
      <c r="AB481" s="6">
        <v>1937</v>
      </c>
      <c r="AC481" s="6">
        <v>7</v>
      </c>
      <c r="AD481" s="6">
        <v>10</v>
      </c>
      <c r="AF481" s="6" t="s">
        <v>948</v>
      </c>
      <c r="AG481" s="67" t="s">
        <v>949</v>
      </c>
      <c r="AH481" s="6" t="s">
        <v>490</v>
      </c>
      <c r="AI481" s="6" t="s">
        <v>1190</v>
      </c>
      <c r="AJ481" s="6" t="s">
        <v>1191</v>
      </c>
      <c r="AK481" s="6" t="b">
        <v>1</v>
      </c>
      <c r="AL481" s="6" t="b">
        <v>0</v>
      </c>
      <c r="AO481" s="49" t="s">
        <v>4952</v>
      </c>
      <c r="AP481" s="73"/>
      <c r="AQ481" s="49" t="s">
        <v>4951</v>
      </c>
      <c r="AR481" s="76" t="s">
        <v>5011</v>
      </c>
      <c r="AS481" s="73" t="s">
        <v>5012</v>
      </c>
      <c r="AT481" s="73">
        <f t="shared" si="158"/>
        <v>1</v>
      </c>
      <c r="AU481" s="112" t="s">
        <v>5384</v>
      </c>
      <c r="AV481" s="44" t="s">
        <v>5380</v>
      </c>
      <c r="AW481" t="s">
        <v>5014</v>
      </c>
      <c r="AX481" s="73"/>
      <c r="AY48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1" s="49" t="s">
        <v>4903</v>
      </c>
      <c r="BA481" s="58" t="str">
        <f>Y481&amp;"-"&amp;IF(Z481&lt;10,"0"&amp;Z481,Z481)&amp;"-"&amp;IF(AA481&lt;10,"0"&amp;AA481,AA481)&amp;"/"&amp;IF(AD481&lt;10,"0"&amp;AD481,AD481)</f>
        <v>1937-07-01/10</v>
      </c>
      <c r="BB481" s="44" t="str">
        <f>Y481&amp;IF(Z481&lt;&gt;0,"-"&amp;Z481,"")&amp;IF(AA481&lt;&gt;0,"-"&amp;AA481,"")&amp;IF(AB481&lt;&gt;0,"/"&amp;AB481,"")&amp;IF(AC481&lt;&gt;0,"-"&amp;AC481,"")&amp;IF(AD481&lt;&gt;0,"-"&amp;AD481,"")</f>
        <v>1937-7-1/1937-7-10</v>
      </c>
      <c r="BC481" s="44"/>
      <c r="BD481" s="44"/>
      <c r="BE481" s="44" t="s">
        <v>4943</v>
      </c>
      <c r="BF481" s="49" t="s">
        <v>4882</v>
      </c>
      <c r="BG481" t="s">
        <v>4893</v>
      </c>
      <c r="BH481" s="40" t="s">
        <v>5050</v>
      </c>
      <c r="BI481" t="s">
        <v>39</v>
      </c>
      <c r="BJ481" t="str">
        <f t="shared" si="160"/>
        <v>Алма-Ата и окрестности</v>
      </c>
      <c r="BK481" t="str">
        <f>T481&amp;" N; "&amp;U481&amp;" E"</f>
        <v>43.289437 N; 76.994338 E</v>
      </c>
      <c r="BL481" t="s">
        <v>765</v>
      </c>
      <c r="BM481" s="85" t="s">
        <v>766</v>
      </c>
      <c r="BN481" t="s">
        <v>4895</v>
      </c>
      <c r="BO481">
        <f t="shared" si="168"/>
        <v>6000</v>
      </c>
      <c r="BP481" t="str">
        <f>IF(V481="original",H481,IF(V481="volunteer",C481,"Nekhaeva A.A."))</f>
        <v>Kim L.V.</v>
      </c>
      <c r="BQ481" t="str">
        <f>IF(V481="original",I481,IF(V481="volunteer",YEAR(A481)&amp;"-"&amp;IF(MONTH(A481)&lt;10,"0"&amp;MONTH(A481),MONTH(A481))&amp;"-"&amp;IF(DAY(A481)&lt;10,"0"&amp;DAY(A481),DAY(A481)),"__2025-05-15"))</f>
        <v>2025-04-28</v>
      </c>
      <c r="BR481"/>
      <c r="BS481"/>
      <c r="BT481" s="49" t="s">
        <v>4766</v>
      </c>
      <c r="BU481" t="s">
        <v>3631</v>
      </c>
      <c r="BV481" t="s">
        <v>3632</v>
      </c>
      <c r="BW481" t="s">
        <v>3633</v>
      </c>
      <c r="BX481" t="s">
        <v>3634</v>
      </c>
      <c r="BY481" s="44" t="s">
        <v>490</v>
      </c>
      <c r="BZ481" t="s">
        <v>1190</v>
      </c>
      <c r="CA481" t="s">
        <v>3644</v>
      </c>
      <c r="CB481" s="44" t="s">
        <v>1190</v>
      </c>
      <c r="CC481" t="s">
        <v>3668</v>
      </c>
      <c r="CD481" t="s">
        <v>4078</v>
      </c>
      <c r="CE481" t="s">
        <v>4079</v>
      </c>
      <c r="CF481" t="s">
        <v>3643</v>
      </c>
      <c r="CG481"/>
      <c r="CH481" t="str">
        <f>H481</f>
        <v>Спасский С.А., Шнитников В.Н.</v>
      </c>
      <c r="CI481">
        <f t="shared" si="157"/>
        <v>1937</v>
      </c>
      <c r="CJ481"/>
    </row>
    <row r="482" spans="1:88" s="6" customFormat="1" x14ac:dyDescent="0.45">
      <c r="A482" s="5">
        <v>45775.520173611112</v>
      </c>
      <c r="B482" s="6">
        <v>412819044</v>
      </c>
      <c r="C482" s="6" t="s">
        <v>4897</v>
      </c>
      <c r="D482" s="6">
        <v>1</v>
      </c>
      <c r="E482" s="4" t="s">
        <v>65</v>
      </c>
      <c r="F482" s="6" t="s">
        <v>1194</v>
      </c>
      <c r="G482" s="6">
        <v>2590</v>
      </c>
      <c r="H482" s="44" t="s">
        <v>951</v>
      </c>
      <c r="I482" s="6">
        <v>1937</v>
      </c>
      <c r="J482" s="6" t="s">
        <v>952</v>
      </c>
      <c r="K482" s="6" t="s">
        <v>953</v>
      </c>
      <c r="L482" s="6" t="s">
        <v>954</v>
      </c>
      <c r="M482" s="6" t="s">
        <v>267</v>
      </c>
      <c r="P482" s="6" t="s">
        <v>947</v>
      </c>
      <c r="Q482" t="str">
        <f t="shared" si="155"/>
        <v>Алма-Ата и окрестности</v>
      </c>
      <c r="R482" s="84">
        <v>43.289437</v>
      </c>
      <c r="S482" s="84">
        <v>76.994337999999999</v>
      </c>
      <c r="T482" s="6" t="s">
        <v>765</v>
      </c>
      <c r="U482" s="6" t="s">
        <v>766</v>
      </c>
      <c r="V482" s="6" t="s">
        <v>106</v>
      </c>
      <c r="X482" s="6">
        <v>6000</v>
      </c>
      <c r="Y482" s="6">
        <v>1937</v>
      </c>
      <c r="Z482" s="6">
        <v>7</v>
      </c>
      <c r="AA482" s="6">
        <v>20</v>
      </c>
      <c r="AF482" s="6" t="s">
        <v>948</v>
      </c>
      <c r="AG482" s="67" t="s">
        <v>949</v>
      </c>
      <c r="AH482" s="6" t="s">
        <v>490</v>
      </c>
      <c r="AI482" s="6" t="s">
        <v>1190</v>
      </c>
      <c r="AJ482" s="6" t="s">
        <v>1191</v>
      </c>
      <c r="AK482" s="6" t="b">
        <v>1</v>
      </c>
      <c r="AL482" s="6" t="b">
        <v>0</v>
      </c>
      <c r="AO482" s="49" t="s">
        <v>4952</v>
      </c>
      <c r="AP482" s="73"/>
      <c r="AQ482" s="49" t="s">
        <v>4951</v>
      </c>
      <c r="AR482" s="76" t="s">
        <v>5011</v>
      </c>
      <c r="AS482" s="73" t="s">
        <v>5012</v>
      </c>
      <c r="AT482" s="73">
        <f t="shared" si="158"/>
        <v>1</v>
      </c>
      <c r="AU482" s="112" t="s">
        <v>5384</v>
      </c>
      <c r="AV482" s="44" t="s">
        <v>5380</v>
      </c>
      <c r="AW482" t="s">
        <v>5014</v>
      </c>
      <c r="AX482" s="73"/>
      <c r="AY48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2" s="49" t="s">
        <v>4903</v>
      </c>
      <c r="BA482" s="58" t="str">
        <f>Y482&amp;"-"&amp;IF(Z482&lt;10,"0"&amp;Z482,Z482)&amp;"-"&amp;IF(AA482&lt;10,"0"&amp;AA482,AA482)</f>
        <v>1937-07-20</v>
      </c>
      <c r="BB482" s="44" t="str">
        <f>Y482&amp;IF(Z482&lt;&gt;0,"-"&amp;Z482,"")&amp;IF(AA482&lt;&gt;0,"-"&amp;AA482,"")&amp;IF(AB482&lt;&gt;0,"/"&amp;AB482,"")&amp;IF(AC482&lt;&gt;0,"-"&amp;AC482,"")&amp;IF(AD482&lt;&gt;0,"-"&amp;AD482,"")</f>
        <v>1937-7-20</v>
      </c>
      <c r="BC482" s="44"/>
      <c r="BD482" s="44"/>
      <c r="BE482" s="44" t="s">
        <v>4943</v>
      </c>
      <c r="BF482" s="49" t="s">
        <v>4882</v>
      </c>
      <c r="BG482" t="s">
        <v>4893</v>
      </c>
      <c r="BH482" s="40" t="s">
        <v>5050</v>
      </c>
      <c r="BI482" t="s">
        <v>39</v>
      </c>
      <c r="BJ482" t="str">
        <f t="shared" si="160"/>
        <v>Алма-Ата и окрестности</v>
      </c>
      <c r="BK482" t="str">
        <f>T482&amp;" N; "&amp;U482&amp;" E"</f>
        <v>43.289437 N; 76.994338 E</v>
      </c>
      <c r="BL482" t="s">
        <v>765</v>
      </c>
      <c r="BM482" s="85" t="s">
        <v>766</v>
      </c>
      <c r="BN482" t="s">
        <v>4895</v>
      </c>
      <c r="BO482">
        <f t="shared" si="168"/>
        <v>6000</v>
      </c>
      <c r="BP482" t="str">
        <f>IF(V482="original",H482,IF(V482="volunteer",C482,"Nekhaeva A.A."))</f>
        <v>Kim L.V.</v>
      </c>
      <c r="BQ482" t="str">
        <f>IF(V482="original",I482,IF(V482="volunteer",YEAR(A482)&amp;"-"&amp;IF(MONTH(A482)&lt;10,"0"&amp;MONTH(A482),MONTH(A482))&amp;"-"&amp;IF(DAY(A482)&lt;10,"0"&amp;DAY(A482),DAY(A482)),"__2025-05-15"))</f>
        <v>2025-04-28</v>
      </c>
      <c r="BR482"/>
      <c r="BS482"/>
      <c r="BT482" s="49" t="s">
        <v>4766</v>
      </c>
      <c r="BU482" t="s">
        <v>3631</v>
      </c>
      <c r="BV482" t="s">
        <v>3632</v>
      </c>
      <c r="BW482" t="s">
        <v>3633</v>
      </c>
      <c r="BX482" t="s">
        <v>3634</v>
      </c>
      <c r="BY482" s="44" t="s">
        <v>490</v>
      </c>
      <c r="BZ482" t="s">
        <v>1190</v>
      </c>
      <c r="CA482" t="s">
        <v>3644</v>
      </c>
      <c r="CB482" s="44" t="s">
        <v>1190</v>
      </c>
      <c r="CC482" t="s">
        <v>3668</v>
      </c>
      <c r="CD482" t="s">
        <v>4078</v>
      </c>
      <c r="CE482" t="s">
        <v>4079</v>
      </c>
      <c r="CF482" t="s">
        <v>3643</v>
      </c>
      <c r="CG482"/>
      <c r="CH482" t="str">
        <f>H482</f>
        <v>Спасский С.А., Шнитников В.Н.</v>
      </c>
      <c r="CI482">
        <f t="shared" si="157"/>
        <v>1937</v>
      </c>
      <c r="CJ482"/>
    </row>
    <row r="483" spans="1:88" s="6" customFormat="1" x14ac:dyDescent="0.45">
      <c r="A483" s="5">
        <v>45775.519548611112</v>
      </c>
      <c r="B483" s="6">
        <v>412819044</v>
      </c>
      <c r="C483" s="6" t="s">
        <v>4897</v>
      </c>
      <c r="D483" s="6">
        <v>1</v>
      </c>
      <c r="E483" s="4" t="s">
        <v>995</v>
      </c>
      <c r="G483" s="6">
        <v>2590</v>
      </c>
      <c r="H483" s="44" t="s">
        <v>951</v>
      </c>
      <c r="I483" s="6">
        <v>1937</v>
      </c>
      <c r="J483" s="6" t="s">
        <v>952</v>
      </c>
      <c r="K483" s="6" t="s">
        <v>953</v>
      </c>
      <c r="L483" s="6" t="s">
        <v>954</v>
      </c>
      <c r="M483" s="6" t="s">
        <v>267</v>
      </c>
      <c r="P483" s="6" t="s">
        <v>947</v>
      </c>
      <c r="Q483" t="str">
        <f t="shared" si="155"/>
        <v>Алма-Ата и окрестности</v>
      </c>
      <c r="R483" s="84">
        <v>43.289437</v>
      </c>
      <c r="S483" s="84">
        <v>76.994337999999999</v>
      </c>
      <c r="T483" s="6" t="s">
        <v>765</v>
      </c>
      <c r="U483" s="6" t="s">
        <v>766</v>
      </c>
      <c r="V483" s="6" t="s">
        <v>106</v>
      </c>
      <c r="X483" s="6">
        <v>6000</v>
      </c>
      <c r="Y483" s="6">
        <v>1919</v>
      </c>
      <c r="Z483" s="6">
        <v>7</v>
      </c>
      <c r="AA483" s="6">
        <v>10</v>
      </c>
      <c r="AB483" s="6">
        <v>1919</v>
      </c>
      <c r="AC483" s="6">
        <v>7</v>
      </c>
      <c r="AD483" s="6">
        <v>20</v>
      </c>
      <c r="AF483" s="6" t="s">
        <v>948</v>
      </c>
      <c r="AH483" s="6" t="s">
        <v>490</v>
      </c>
      <c r="AI483" s="6" t="s">
        <v>1190</v>
      </c>
      <c r="AJ483" s="6" t="s">
        <v>1191</v>
      </c>
      <c r="AK483" s="6" t="b">
        <v>1</v>
      </c>
      <c r="AL483" s="6" t="b">
        <v>0</v>
      </c>
      <c r="AO483" s="49" t="s">
        <v>4952</v>
      </c>
      <c r="AP483" s="73"/>
      <c r="AQ483" s="49" t="s">
        <v>4951</v>
      </c>
      <c r="AR483" s="76" t="s">
        <v>5011</v>
      </c>
      <c r="AS483" s="73" t="s">
        <v>5012</v>
      </c>
      <c r="AT483" s="73">
        <f t="shared" si="158"/>
        <v>1</v>
      </c>
      <c r="AU483" s="112" t="s">
        <v>5384</v>
      </c>
      <c r="AV483" s="44" t="s">
        <v>5382</v>
      </c>
      <c r="AW483" t="s">
        <v>5014</v>
      </c>
      <c r="AX483" s="73"/>
      <c r="AY48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3" s="49" t="s">
        <v>4903</v>
      </c>
      <c r="BA483" s="58" t="str">
        <f>Y483&amp;"-"&amp;IF(Z483&lt;10,"0"&amp;Z483,Z483)&amp;"-"&amp;IF(AA483&lt;10,"0"&amp;AA483,AA483)&amp;"/"&amp;IF(AD483&lt;10,"0"&amp;AD483,AD483)</f>
        <v>1919-07-10/20</v>
      </c>
      <c r="BB483" s="44" t="str">
        <f>Y483&amp;IF(Z483&lt;&gt;0,"-"&amp;Z483,"")&amp;IF(AA483&lt;&gt;0,"-"&amp;AA483,"")&amp;IF(AB483&lt;&gt;0,"/"&amp;AB483,"")&amp;IF(AC483&lt;&gt;0,"-"&amp;AC483,"")&amp;IF(AD483&lt;&gt;0,"-"&amp;AD483,"")</f>
        <v>1919-7-10/1919-7-20</v>
      </c>
      <c r="BC483" s="44"/>
      <c r="BD483" s="44"/>
      <c r="BE483" s="44"/>
      <c r="BF483" s="49" t="s">
        <v>4882</v>
      </c>
      <c r="BG483" t="s">
        <v>4893</v>
      </c>
      <c r="BH483" s="40" t="s">
        <v>5050</v>
      </c>
      <c r="BI483" t="s">
        <v>39</v>
      </c>
      <c r="BJ483" t="str">
        <f t="shared" si="160"/>
        <v>Алма-Ата и окрестности</v>
      </c>
      <c r="BK483" t="str">
        <f>T483&amp;" N; "&amp;U483&amp;" E"</f>
        <v>43.289437 N; 76.994338 E</v>
      </c>
      <c r="BL483" t="s">
        <v>765</v>
      </c>
      <c r="BM483" s="85" t="s">
        <v>766</v>
      </c>
      <c r="BN483" t="s">
        <v>4895</v>
      </c>
      <c r="BO483">
        <f t="shared" si="168"/>
        <v>6000</v>
      </c>
      <c r="BP483" t="str">
        <f>IF(V483="original",H483,IF(V483="volunteer",C483,"Nekhaeva A.A."))</f>
        <v>Kim L.V.</v>
      </c>
      <c r="BQ483" t="str">
        <f>IF(V483="original",I483,IF(V483="volunteer",YEAR(A483)&amp;"-"&amp;IF(MONTH(A483)&lt;10,"0"&amp;MONTH(A483),MONTH(A483))&amp;"-"&amp;IF(DAY(A483)&lt;10,"0"&amp;DAY(A483),DAY(A483)),"__2025-05-15"))</f>
        <v>2025-04-28</v>
      </c>
      <c r="BR483"/>
      <c r="BS483"/>
      <c r="BT483" s="49" t="s">
        <v>4766</v>
      </c>
      <c r="BU483" t="s">
        <v>3631</v>
      </c>
      <c r="BV483" t="s">
        <v>3632</v>
      </c>
      <c r="BW483" t="s">
        <v>3633</v>
      </c>
      <c r="BX483" t="s">
        <v>3634</v>
      </c>
      <c r="BY483" s="44" t="s">
        <v>490</v>
      </c>
      <c r="BZ483" t="s">
        <v>1190</v>
      </c>
      <c r="CA483" t="s">
        <v>3644</v>
      </c>
      <c r="CB483" s="44" t="s">
        <v>1190</v>
      </c>
      <c r="CC483" t="s">
        <v>3668</v>
      </c>
      <c r="CD483" t="s">
        <v>4078</v>
      </c>
      <c r="CE483" t="s">
        <v>4079</v>
      </c>
      <c r="CF483" t="s">
        <v>3643</v>
      </c>
      <c r="CG483"/>
      <c r="CH483" t="str">
        <f>H483</f>
        <v>Спасский С.А., Шнитников В.Н.</v>
      </c>
      <c r="CI483">
        <f t="shared" si="157"/>
        <v>1937</v>
      </c>
      <c r="CJ483"/>
    </row>
    <row r="484" spans="1:88" s="6" customFormat="1" x14ac:dyDescent="0.45">
      <c r="A484" s="5">
        <v>45775.519016203703</v>
      </c>
      <c r="B484" s="6">
        <v>412819044</v>
      </c>
      <c r="C484" s="6" t="s">
        <v>4897</v>
      </c>
      <c r="D484" s="6">
        <v>1</v>
      </c>
      <c r="E484" s="4" t="s">
        <v>65</v>
      </c>
      <c r="G484" s="6">
        <v>2590</v>
      </c>
      <c r="H484" s="44" t="s">
        <v>951</v>
      </c>
      <c r="I484" s="6">
        <v>1937</v>
      </c>
      <c r="J484" s="6" t="s">
        <v>952</v>
      </c>
      <c r="K484" s="6" t="s">
        <v>953</v>
      </c>
      <c r="L484" s="6" t="s">
        <v>954</v>
      </c>
      <c r="M484" s="6" t="s">
        <v>267</v>
      </c>
      <c r="P484" s="6" t="s">
        <v>947</v>
      </c>
      <c r="Q484" t="str">
        <f t="shared" si="155"/>
        <v>Алма-Ата и окрестности</v>
      </c>
      <c r="R484" s="84">
        <v>43.289437</v>
      </c>
      <c r="S484" s="84">
        <v>76.994337999999999</v>
      </c>
      <c r="T484" s="6" t="s">
        <v>765</v>
      </c>
      <c r="U484" s="6" t="s">
        <v>766</v>
      </c>
      <c r="V484" s="6" t="s">
        <v>106</v>
      </c>
      <c r="X484" s="6">
        <v>6000</v>
      </c>
      <c r="Y484" s="6">
        <v>1921</v>
      </c>
      <c r="Z484" s="6">
        <v>7</v>
      </c>
      <c r="AF484" s="6" t="s">
        <v>948</v>
      </c>
      <c r="AG484" s="67" t="s">
        <v>955</v>
      </c>
      <c r="AH484" s="6" t="s">
        <v>490</v>
      </c>
      <c r="AI484" s="6" t="s">
        <v>1190</v>
      </c>
      <c r="AJ484" s="6" t="s">
        <v>1191</v>
      </c>
      <c r="AK484" s="6" t="b">
        <v>1</v>
      </c>
      <c r="AL484" s="6" t="b">
        <v>0</v>
      </c>
      <c r="AO484" s="49" t="s">
        <v>4952</v>
      </c>
      <c r="AP484" s="73"/>
      <c r="AQ484" s="49" t="s">
        <v>4951</v>
      </c>
      <c r="AR484" s="76" t="s">
        <v>5011</v>
      </c>
      <c r="AS484" s="73" t="s">
        <v>5012</v>
      </c>
      <c r="AT484" s="73">
        <f t="shared" si="158"/>
        <v>1</v>
      </c>
      <c r="AU484" s="112" t="s">
        <v>5384</v>
      </c>
      <c r="AV484" s="44" t="s">
        <v>5380</v>
      </c>
      <c r="AW484" t="s">
        <v>5014</v>
      </c>
      <c r="AX484" s="73"/>
      <c r="AY48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4" s="49" t="s">
        <v>4903</v>
      </c>
      <c r="BA484" s="44" t="str">
        <f>Y484&amp;"-"&amp;IF(Z484&lt;10,"0"&amp;Z484,Z484)</f>
        <v>1921-07</v>
      </c>
      <c r="BB484" s="44" t="str">
        <f>Y484&amp;IF(Z484&lt;&gt;0,"-"&amp;Z484,"")&amp;IF(AA484&lt;&gt;0,"-"&amp;AA484,"")&amp;IF(AB484&lt;&gt;0,"/"&amp;AB484,"")&amp;IF(AC484&lt;&gt;0,"-"&amp;AC484,"")&amp;IF(AD484&lt;&gt;0,"-"&amp;AD484,"")</f>
        <v>1921-7</v>
      </c>
      <c r="BC484" s="44"/>
      <c r="BD484" s="44"/>
      <c r="BE484" s="44" t="s">
        <v>4959</v>
      </c>
      <c r="BF484" s="49" t="s">
        <v>4882</v>
      </c>
      <c r="BG484" t="s">
        <v>4893</v>
      </c>
      <c r="BH484" s="40" t="s">
        <v>5050</v>
      </c>
      <c r="BI484" t="s">
        <v>39</v>
      </c>
      <c r="BJ484" t="str">
        <f t="shared" si="160"/>
        <v>Алма-Ата и окрестности</v>
      </c>
      <c r="BK484" t="str">
        <f>T484&amp;" N; "&amp;U484&amp;" E"</f>
        <v>43.289437 N; 76.994338 E</v>
      </c>
      <c r="BL484" t="s">
        <v>765</v>
      </c>
      <c r="BM484" s="85" t="s">
        <v>766</v>
      </c>
      <c r="BN484" t="s">
        <v>4895</v>
      </c>
      <c r="BO484">
        <f t="shared" si="168"/>
        <v>6000</v>
      </c>
      <c r="BP484" t="str">
        <f>IF(V484="original",H484,IF(V484="volunteer",C484,"Nekhaeva A.A."))</f>
        <v>Kim L.V.</v>
      </c>
      <c r="BQ484" t="str">
        <f>IF(V484="original",I484,IF(V484="volunteer",YEAR(A484)&amp;"-"&amp;IF(MONTH(A484)&lt;10,"0"&amp;MONTH(A484),MONTH(A484))&amp;"-"&amp;IF(DAY(A484)&lt;10,"0"&amp;DAY(A484),DAY(A484)),"__2025-05-15"))</f>
        <v>2025-04-28</v>
      </c>
      <c r="BR484"/>
      <c r="BS484"/>
      <c r="BT484" s="49" t="s">
        <v>4766</v>
      </c>
      <c r="BU484" t="s">
        <v>3631</v>
      </c>
      <c r="BV484" t="s">
        <v>3632</v>
      </c>
      <c r="BW484" t="s">
        <v>3633</v>
      </c>
      <c r="BX484" t="s">
        <v>3634</v>
      </c>
      <c r="BY484" s="44" t="s">
        <v>490</v>
      </c>
      <c r="BZ484" t="s">
        <v>1190</v>
      </c>
      <c r="CA484" t="s">
        <v>3644</v>
      </c>
      <c r="CB484" s="44" t="s">
        <v>1190</v>
      </c>
      <c r="CC484" t="s">
        <v>3668</v>
      </c>
      <c r="CD484" t="s">
        <v>4078</v>
      </c>
      <c r="CE484" t="s">
        <v>4079</v>
      </c>
      <c r="CF484" t="s">
        <v>3643</v>
      </c>
      <c r="CG484"/>
      <c r="CH484" t="str">
        <f>H484</f>
        <v>Спасский С.А., Шнитников В.Н.</v>
      </c>
      <c r="CI484">
        <f t="shared" si="157"/>
        <v>1937</v>
      </c>
      <c r="CJ484"/>
    </row>
    <row r="485" spans="1:88" s="6" customFormat="1" x14ac:dyDescent="0.45">
      <c r="A485" s="5">
        <v>45775.518611111111</v>
      </c>
      <c r="B485" s="6">
        <v>412819044</v>
      </c>
      <c r="C485" s="6" t="s">
        <v>4897</v>
      </c>
      <c r="D485" s="6">
        <v>2</v>
      </c>
      <c r="E485" s="4" t="s">
        <v>86</v>
      </c>
      <c r="G485" s="6">
        <v>2590</v>
      </c>
      <c r="H485" s="44" t="s">
        <v>951</v>
      </c>
      <c r="I485" s="6">
        <v>1937</v>
      </c>
      <c r="J485" s="6" t="s">
        <v>952</v>
      </c>
      <c r="K485" s="6" t="s">
        <v>953</v>
      </c>
      <c r="L485" s="6" t="s">
        <v>954</v>
      </c>
      <c r="M485" s="6" t="s">
        <v>267</v>
      </c>
      <c r="P485" s="6" t="s">
        <v>947</v>
      </c>
      <c r="Q485" t="str">
        <f t="shared" si="155"/>
        <v>Алма-Ата и окрестности</v>
      </c>
      <c r="R485" s="84">
        <v>43.289437</v>
      </c>
      <c r="S485" s="84">
        <v>76.994337999999999</v>
      </c>
      <c r="T485" s="6" t="s">
        <v>765</v>
      </c>
      <c r="U485" s="6" t="s">
        <v>766</v>
      </c>
      <c r="V485" s="6" t="s">
        <v>106</v>
      </c>
      <c r="X485" s="6">
        <v>6000</v>
      </c>
      <c r="Y485" s="6">
        <v>1920</v>
      </c>
      <c r="Z485" s="6">
        <v>6</v>
      </c>
      <c r="AA485" s="6">
        <v>26</v>
      </c>
      <c r="AB485" s="6">
        <v>1920</v>
      </c>
      <c r="AC485" s="6">
        <v>6</v>
      </c>
      <c r="AD485" s="6">
        <v>29</v>
      </c>
      <c r="AF485" s="6" t="s">
        <v>948</v>
      </c>
      <c r="AH485" s="6" t="s">
        <v>490</v>
      </c>
      <c r="AI485" s="6" t="s">
        <v>1190</v>
      </c>
      <c r="AJ485" s="6" t="s">
        <v>1191</v>
      </c>
      <c r="AK485" s="6" t="b">
        <v>1</v>
      </c>
      <c r="AL485" s="6" t="b">
        <v>0</v>
      </c>
      <c r="AO485" s="49" t="s">
        <v>4952</v>
      </c>
      <c r="AP485" s="73"/>
      <c r="AQ485" s="49" t="s">
        <v>4951</v>
      </c>
      <c r="AR485" s="76" t="s">
        <v>5011</v>
      </c>
      <c r="AS485" s="73" t="s">
        <v>5012</v>
      </c>
      <c r="AT485" s="73">
        <f t="shared" si="158"/>
        <v>2</v>
      </c>
      <c r="AU485" s="112" t="s">
        <v>5383</v>
      </c>
      <c r="AV485" s="44" t="s">
        <v>5380</v>
      </c>
      <c r="AW485" t="s">
        <v>5014</v>
      </c>
      <c r="AX485" s="73"/>
      <c r="AY48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5" s="49" t="s">
        <v>4903</v>
      </c>
      <c r="BA485" s="58" t="str">
        <f>Y485&amp;"-"&amp;IF(Z485&lt;10,"0"&amp;Z485,Z485)&amp;"-"&amp;IF(AA485&lt;10,"0"&amp;AA485,AA485)&amp;"/"&amp;IF(AD485&lt;10,"0"&amp;AD485,AD485)</f>
        <v>1920-06-26/29</v>
      </c>
      <c r="BB485" s="44" t="str">
        <f>Y485&amp;IF(Z485&lt;&gt;0,"-"&amp;Z485,"")&amp;IF(AA485&lt;&gt;0,"-"&amp;AA485,"")&amp;IF(AB485&lt;&gt;0,"/"&amp;AB485,"")&amp;IF(AC485&lt;&gt;0,"-"&amp;AC485,"")&amp;IF(AD485&lt;&gt;0,"-"&amp;AD485,"")</f>
        <v>1920-6-26/1920-6-29</v>
      </c>
      <c r="BC485" s="44"/>
      <c r="BD485" s="44"/>
      <c r="BE485" s="44"/>
      <c r="BF485" s="49" t="s">
        <v>4882</v>
      </c>
      <c r="BG485" t="s">
        <v>4893</v>
      </c>
      <c r="BH485" s="40" t="s">
        <v>5050</v>
      </c>
      <c r="BI485" t="s">
        <v>39</v>
      </c>
      <c r="BJ485" t="str">
        <f t="shared" si="160"/>
        <v>Алма-Ата и окрестности</v>
      </c>
      <c r="BK485" t="str">
        <f>T485&amp;" N; "&amp;U485&amp;" E"</f>
        <v>43.289437 N; 76.994338 E</v>
      </c>
      <c r="BL485" t="s">
        <v>765</v>
      </c>
      <c r="BM485" s="85" t="s">
        <v>766</v>
      </c>
      <c r="BN485" t="s">
        <v>4895</v>
      </c>
      <c r="BO485">
        <f t="shared" si="168"/>
        <v>6000</v>
      </c>
      <c r="BP485" t="str">
        <f>IF(V485="original",H485,IF(V485="volunteer",C485,"Nekhaeva A.A."))</f>
        <v>Kim L.V.</v>
      </c>
      <c r="BQ485" t="str">
        <f>IF(V485="original",I485,IF(V485="volunteer",YEAR(A485)&amp;"-"&amp;IF(MONTH(A485)&lt;10,"0"&amp;MONTH(A485),MONTH(A485))&amp;"-"&amp;IF(DAY(A485)&lt;10,"0"&amp;DAY(A485),DAY(A485)),"__2025-05-15"))</f>
        <v>2025-04-28</v>
      </c>
      <c r="BR485"/>
      <c r="BS485"/>
      <c r="BT485" s="49" t="s">
        <v>4766</v>
      </c>
      <c r="BU485" t="s">
        <v>3631</v>
      </c>
      <c r="BV485" t="s">
        <v>3632</v>
      </c>
      <c r="BW485" t="s">
        <v>3633</v>
      </c>
      <c r="BX485" t="s">
        <v>3634</v>
      </c>
      <c r="BY485" s="44" t="s">
        <v>490</v>
      </c>
      <c r="BZ485" t="s">
        <v>1190</v>
      </c>
      <c r="CA485" t="s">
        <v>3644</v>
      </c>
      <c r="CB485" s="44" t="s">
        <v>1190</v>
      </c>
      <c r="CC485" t="s">
        <v>3668</v>
      </c>
      <c r="CD485" t="s">
        <v>4078</v>
      </c>
      <c r="CE485" t="s">
        <v>4079</v>
      </c>
      <c r="CF485" t="s">
        <v>3643</v>
      </c>
      <c r="CG485"/>
      <c r="CH485" t="str">
        <f>H485</f>
        <v>Спасский С.А., Шнитников В.Н.</v>
      </c>
      <c r="CI485">
        <f t="shared" si="157"/>
        <v>1937</v>
      </c>
      <c r="CJ485"/>
    </row>
    <row r="486" spans="1:88" s="6" customFormat="1" x14ac:dyDescent="0.45">
      <c r="A486" s="5">
        <v>45775.518101851849</v>
      </c>
      <c r="B486" s="6">
        <v>412819044</v>
      </c>
      <c r="C486" s="6" t="s">
        <v>4897</v>
      </c>
      <c r="D486" s="6">
        <v>1</v>
      </c>
      <c r="E486" s="4" t="s">
        <v>65</v>
      </c>
      <c r="G486" s="6">
        <v>2590</v>
      </c>
      <c r="H486" s="44" t="s">
        <v>951</v>
      </c>
      <c r="I486" s="6">
        <v>1937</v>
      </c>
      <c r="J486" s="6" t="s">
        <v>952</v>
      </c>
      <c r="K486" s="6" t="s">
        <v>953</v>
      </c>
      <c r="L486" s="6" t="s">
        <v>954</v>
      </c>
      <c r="M486" s="6" t="s">
        <v>267</v>
      </c>
      <c r="P486" s="6" t="s">
        <v>947</v>
      </c>
      <c r="Q486" t="str">
        <f t="shared" si="155"/>
        <v>Алма-Ата и окрестности</v>
      </c>
      <c r="R486" s="84">
        <v>43.289437</v>
      </c>
      <c r="S486" s="84">
        <v>76.994337999999999</v>
      </c>
      <c r="T486" s="6" t="s">
        <v>765</v>
      </c>
      <c r="U486" s="6" t="s">
        <v>766</v>
      </c>
      <c r="V486" s="6" t="s">
        <v>106</v>
      </c>
      <c r="X486" s="6">
        <v>6000</v>
      </c>
      <c r="Y486" s="6">
        <v>1937</v>
      </c>
      <c r="Z486" s="6">
        <v>6</v>
      </c>
      <c r="AA486" s="6">
        <v>16</v>
      </c>
      <c r="AE486" s="6" t="s">
        <v>1195</v>
      </c>
      <c r="AF486" s="6" t="s">
        <v>948</v>
      </c>
      <c r="AG486" s="67" t="s">
        <v>949</v>
      </c>
      <c r="AH486" s="6" t="s">
        <v>490</v>
      </c>
      <c r="AI486" s="6" t="s">
        <v>1190</v>
      </c>
      <c r="AJ486" s="6" t="s">
        <v>1191</v>
      </c>
      <c r="AK486" s="6" t="b">
        <v>1</v>
      </c>
      <c r="AL486" s="6" t="b">
        <v>0</v>
      </c>
      <c r="AO486" s="49" t="s">
        <v>4952</v>
      </c>
      <c r="AP486" s="73"/>
      <c r="AQ486" s="49" t="s">
        <v>4951</v>
      </c>
      <c r="AR486" s="76" t="s">
        <v>5011</v>
      </c>
      <c r="AS486" s="73" t="s">
        <v>5012</v>
      </c>
      <c r="AT486" s="73">
        <f t="shared" si="158"/>
        <v>1</v>
      </c>
      <c r="AU486" s="112" t="s">
        <v>5384</v>
      </c>
      <c r="AV486" s="44" t="s">
        <v>5380</v>
      </c>
      <c r="AW486" t="s">
        <v>5014</v>
      </c>
      <c r="AX486" s="73"/>
      <c r="AY48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6" s="49" t="s">
        <v>4903</v>
      </c>
      <c r="BA486" s="58" t="str">
        <f>Y486&amp;"-"&amp;IF(Z486&lt;10,"0"&amp;Z486,Z486)&amp;"-"&amp;IF(AA486&lt;10,"0"&amp;AA486,AA486)</f>
        <v>1937-06-16</v>
      </c>
      <c r="BB486" s="44" t="str">
        <f>Y486&amp;IF(Z486&lt;&gt;0,"-"&amp;Z486,"")&amp;IF(AA486&lt;&gt;0,"-"&amp;AA486,"")&amp;IF(AB486&lt;&gt;0,"/"&amp;AB486,"")&amp;IF(AC486&lt;&gt;0,"-"&amp;AC486,"")&amp;IF(AD486&lt;&gt;0,"-"&amp;AD486,"")</f>
        <v>1937-6-16</v>
      </c>
      <c r="BC486" s="44" t="str">
        <f>AE486</f>
        <v>на цветке Verbascum</v>
      </c>
      <c r="BD486" s="44"/>
      <c r="BE486" s="44" t="s">
        <v>4943</v>
      </c>
      <c r="BF486" s="49" t="s">
        <v>4882</v>
      </c>
      <c r="BG486" t="s">
        <v>4893</v>
      </c>
      <c r="BH486" s="40" t="s">
        <v>5050</v>
      </c>
      <c r="BI486" t="s">
        <v>39</v>
      </c>
      <c r="BJ486" t="str">
        <f t="shared" si="160"/>
        <v>Алма-Ата и окрестности</v>
      </c>
      <c r="BK486" t="str">
        <f>T486&amp;" N; "&amp;U486&amp;" E"</f>
        <v>43.289437 N; 76.994338 E</v>
      </c>
      <c r="BL486" t="s">
        <v>765</v>
      </c>
      <c r="BM486" s="85" t="s">
        <v>766</v>
      </c>
      <c r="BN486" t="s">
        <v>4895</v>
      </c>
      <c r="BO486">
        <f t="shared" si="168"/>
        <v>6000</v>
      </c>
      <c r="BP486" t="str">
        <f>IF(V486="original",H486,IF(V486="volunteer",C486,"Nekhaeva A.A."))</f>
        <v>Kim L.V.</v>
      </c>
      <c r="BQ486" t="str">
        <f>IF(V486="original",I486,IF(V486="volunteer",YEAR(A486)&amp;"-"&amp;IF(MONTH(A486)&lt;10,"0"&amp;MONTH(A486),MONTH(A486))&amp;"-"&amp;IF(DAY(A486)&lt;10,"0"&amp;DAY(A486),DAY(A486)),"__2025-05-15"))</f>
        <v>2025-04-28</v>
      </c>
      <c r="BR486"/>
      <c r="BS486"/>
      <c r="BT486" s="49" t="s">
        <v>4766</v>
      </c>
      <c r="BU486" t="s">
        <v>3631</v>
      </c>
      <c r="BV486" t="s">
        <v>3632</v>
      </c>
      <c r="BW486" t="s">
        <v>3633</v>
      </c>
      <c r="BX486" t="s">
        <v>3634</v>
      </c>
      <c r="BY486" s="44" t="s">
        <v>490</v>
      </c>
      <c r="BZ486" t="s">
        <v>1190</v>
      </c>
      <c r="CA486" t="s">
        <v>3644</v>
      </c>
      <c r="CB486" s="44" t="s">
        <v>1190</v>
      </c>
      <c r="CC486" t="s">
        <v>3668</v>
      </c>
      <c r="CD486" t="s">
        <v>4078</v>
      </c>
      <c r="CE486" t="s">
        <v>4079</v>
      </c>
      <c r="CF486" t="s">
        <v>3643</v>
      </c>
      <c r="CG486"/>
      <c r="CH486" t="str">
        <f>H486</f>
        <v>Спасский С.А., Шнитников В.Н.</v>
      </c>
      <c r="CI486">
        <f t="shared" si="157"/>
        <v>1937</v>
      </c>
      <c r="CJ486"/>
    </row>
    <row r="487" spans="1:88" s="6" customFormat="1" x14ac:dyDescent="0.45">
      <c r="A487" s="5">
        <v>45775.517511574071</v>
      </c>
      <c r="B487" s="6">
        <v>412819044</v>
      </c>
      <c r="C487" s="6" t="s">
        <v>4897</v>
      </c>
      <c r="D487" s="6">
        <v>4</v>
      </c>
      <c r="E487" s="4" t="s">
        <v>835</v>
      </c>
      <c r="G487" s="6">
        <v>2590</v>
      </c>
      <c r="H487" s="44" t="s">
        <v>951</v>
      </c>
      <c r="I487" s="6">
        <v>1937</v>
      </c>
      <c r="J487" s="6" t="s">
        <v>952</v>
      </c>
      <c r="K487" s="6" t="s">
        <v>953</v>
      </c>
      <c r="L487" s="6" t="s">
        <v>954</v>
      </c>
      <c r="M487" s="6" t="s">
        <v>267</v>
      </c>
      <c r="P487" s="6" t="s">
        <v>947</v>
      </c>
      <c r="Q487" t="str">
        <f t="shared" si="155"/>
        <v>Алма-Ата и окрестности</v>
      </c>
      <c r="R487" s="84">
        <v>43.289437</v>
      </c>
      <c r="S487" s="84">
        <v>76.994337999999999</v>
      </c>
      <c r="T487" s="6" t="s">
        <v>765</v>
      </c>
      <c r="U487" s="6" t="s">
        <v>766</v>
      </c>
      <c r="V487" s="6" t="s">
        <v>106</v>
      </c>
      <c r="X487" s="6">
        <v>6000</v>
      </c>
      <c r="Y487" s="6">
        <v>1920</v>
      </c>
      <c r="Z487" s="6">
        <v>6</v>
      </c>
      <c r="AA487" s="6">
        <v>15</v>
      </c>
      <c r="AE487" s="6" t="s">
        <v>1196</v>
      </c>
      <c r="AF487" s="6" t="s">
        <v>948</v>
      </c>
      <c r="AH487" s="6" t="s">
        <v>490</v>
      </c>
      <c r="AI487" s="6" t="s">
        <v>1190</v>
      </c>
      <c r="AJ487" s="6" t="s">
        <v>1191</v>
      </c>
      <c r="AK487" s="6" t="b">
        <v>1</v>
      </c>
      <c r="AL487" s="6" t="b">
        <v>0</v>
      </c>
      <c r="AO487" s="49" t="s">
        <v>4952</v>
      </c>
      <c r="AP487" s="73"/>
      <c r="AQ487" s="49" t="s">
        <v>4951</v>
      </c>
      <c r="AR487" s="76" t="s">
        <v>5011</v>
      </c>
      <c r="AS487" s="73" t="s">
        <v>5012</v>
      </c>
      <c r="AT487" s="73">
        <f t="shared" si="158"/>
        <v>4</v>
      </c>
      <c r="AU487" s="112" t="s">
        <v>5384</v>
      </c>
      <c r="AV487" s="44" t="s">
        <v>5380</v>
      </c>
      <c r="AW487" t="s">
        <v>5014</v>
      </c>
      <c r="AX487" s="73"/>
      <c r="AY48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7" s="49" t="s">
        <v>4903</v>
      </c>
      <c r="BA487" s="58" t="str">
        <f>Y487&amp;"-"&amp;IF(Z487&lt;10,"0"&amp;Z487,Z487)&amp;"-"&amp;IF(AA487&lt;10,"0"&amp;AA487,AA487)</f>
        <v>1920-06-15</v>
      </c>
      <c r="BB487" s="44" t="str">
        <f>Y487&amp;IF(Z487&lt;&gt;0,"-"&amp;Z487,"")&amp;IF(AA487&lt;&gt;0,"-"&amp;AA487,"")&amp;IF(AB487&lt;&gt;0,"/"&amp;AB487,"")&amp;IF(AC487&lt;&gt;0,"-"&amp;AC487,"")&amp;IF(AD487&lt;&gt;0,"-"&amp;AD487,"")</f>
        <v>1920-6-15</v>
      </c>
      <c r="BC487" s="44" t="str">
        <f>AE487</f>
        <v>из ячеек Pompilus sp.?</v>
      </c>
      <c r="BD487" s="44"/>
      <c r="BE487" s="44"/>
      <c r="BF487" s="49" t="s">
        <v>4882</v>
      </c>
      <c r="BG487" t="s">
        <v>4893</v>
      </c>
      <c r="BH487" s="40" t="s">
        <v>5050</v>
      </c>
      <c r="BI487" t="s">
        <v>39</v>
      </c>
      <c r="BJ487" t="str">
        <f t="shared" si="160"/>
        <v>Алма-Ата и окрестности</v>
      </c>
      <c r="BK487" t="str">
        <f>T487&amp;" N; "&amp;U487&amp;" E"</f>
        <v>43.289437 N; 76.994338 E</v>
      </c>
      <c r="BL487" t="s">
        <v>765</v>
      </c>
      <c r="BM487" s="85" t="s">
        <v>766</v>
      </c>
      <c r="BN487" t="s">
        <v>4895</v>
      </c>
      <c r="BO487">
        <f t="shared" si="168"/>
        <v>6000</v>
      </c>
      <c r="BP487" t="str">
        <f>IF(V487="original",H487,IF(V487="volunteer",C487,"Nekhaeva A.A."))</f>
        <v>Kim L.V.</v>
      </c>
      <c r="BQ487" t="str">
        <f>IF(V487="original",I487,IF(V487="volunteer",YEAR(A487)&amp;"-"&amp;IF(MONTH(A487)&lt;10,"0"&amp;MONTH(A487),MONTH(A487))&amp;"-"&amp;IF(DAY(A487)&lt;10,"0"&amp;DAY(A487),DAY(A487)),"__2025-05-15"))</f>
        <v>2025-04-28</v>
      </c>
      <c r="BR487"/>
      <c r="BS487"/>
      <c r="BT487" s="49" t="s">
        <v>4766</v>
      </c>
      <c r="BU487" t="s">
        <v>3631</v>
      </c>
      <c r="BV487" t="s">
        <v>3632</v>
      </c>
      <c r="BW487" t="s">
        <v>3633</v>
      </c>
      <c r="BX487" t="s">
        <v>3634</v>
      </c>
      <c r="BY487" s="44" t="s">
        <v>490</v>
      </c>
      <c r="BZ487" t="s">
        <v>1190</v>
      </c>
      <c r="CA487" t="s">
        <v>3644</v>
      </c>
      <c r="CB487" s="44" t="s">
        <v>1190</v>
      </c>
      <c r="CC487" t="s">
        <v>3668</v>
      </c>
      <c r="CD487" t="s">
        <v>4078</v>
      </c>
      <c r="CE487" t="s">
        <v>4079</v>
      </c>
      <c r="CF487" t="s">
        <v>3643</v>
      </c>
      <c r="CG487"/>
      <c r="CH487" t="str">
        <f>H487</f>
        <v>Спасский С.А., Шнитников В.Н.</v>
      </c>
      <c r="CI487">
        <f t="shared" si="157"/>
        <v>1937</v>
      </c>
      <c r="CJ487"/>
    </row>
    <row r="488" spans="1:88" s="6" customFormat="1" x14ac:dyDescent="0.45">
      <c r="A488" s="5">
        <v>45775.51626157407</v>
      </c>
      <c r="B488" s="6">
        <v>412819044</v>
      </c>
      <c r="C488" s="6" t="s">
        <v>4897</v>
      </c>
      <c r="D488" s="6">
        <v>4</v>
      </c>
      <c r="E488" s="4" t="s">
        <v>835</v>
      </c>
      <c r="G488" s="6">
        <v>2590</v>
      </c>
      <c r="H488" s="44" t="s">
        <v>951</v>
      </c>
      <c r="I488" s="6">
        <v>1937</v>
      </c>
      <c r="J488" s="6" t="s">
        <v>952</v>
      </c>
      <c r="K488" s="6" t="s">
        <v>953</v>
      </c>
      <c r="L488" s="6" t="s">
        <v>954</v>
      </c>
      <c r="M488" s="6" t="s">
        <v>267</v>
      </c>
      <c r="P488" s="6" t="s">
        <v>947</v>
      </c>
      <c r="Q488" t="str">
        <f t="shared" si="155"/>
        <v>Алма-Ата и окрестности</v>
      </c>
      <c r="R488" s="84">
        <v>43.289437</v>
      </c>
      <c r="S488" s="84">
        <v>76.994337999999999</v>
      </c>
      <c r="T488" s="6" t="s">
        <v>765</v>
      </c>
      <c r="U488" s="6" t="s">
        <v>766</v>
      </c>
      <c r="V488" s="6" t="s">
        <v>106</v>
      </c>
      <c r="X488" s="6">
        <v>6000</v>
      </c>
      <c r="Y488" s="6">
        <v>1920</v>
      </c>
      <c r="Z488" s="6">
        <v>6</v>
      </c>
      <c r="AA488" s="6">
        <v>15</v>
      </c>
      <c r="AF488" s="6" t="s">
        <v>948</v>
      </c>
      <c r="AH488" s="6" t="s">
        <v>490</v>
      </c>
      <c r="AI488" s="6" t="s">
        <v>1190</v>
      </c>
      <c r="AJ488" s="6" t="s">
        <v>1191</v>
      </c>
      <c r="AK488" s="6" t="b">
        <v>1</v>
      </c>
      <c r="AL488" s="6" t="b">
        <v>0</v>
      </c>
      <c r="AO488" s="49" t="s">
        <v>4952</v>
      </c>
      <c r="AP488" s="73"/>
      <c r="AQ488" s="49" t="s">
        <v>4951</v>
      </c>
      <c r="AR488" s="76" t="s">
        <v>5011</v>
      </c>
      <c r="AS488" s="73" t="s">
        <v>5012</v>
      </c>
      <c r="AT488" s="73">
        <f t="shared" si="158"/>
        <v>4</v>
      </c>
      <c r="AU488" s="112" t="s">
        <v>5384</v>
      </c>
      <c r="AV488" s="44" t="s">
        <v>5380</v>
      </c>
      <c r="AW488" t="s">
        <v>5014</v>
      </c>
      <c r="AX488" s="73"/>
      <c r="AY48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8" s="49" t="s">
        <v>4903</v>
      </c>
      <c r="BA488" s="58" t="str">
        <f>Y488&amp;"-"&amp;IF(Z488&lt;10,"0"&amp;Z488,Z488)&amp;"-"&amp;IF(AA488&lt;10,"0"&amp;AA488,AA488)</f>
        <v>1920-06-15</v>
      </c>
      <c r="BB488" s="44" t="str">
        <f>Y488&amp;IF(Z488&lt;&gt;0,"-"&amp;Z488,"")&amp;IF(AA488&lt;&gt;0,"-"&amp;AA488,"")&amp;IF(AB488&lt;&gt;0,"/"&amp;AB488,"")&amp;IF(AC488&lt;&gt;0,"-"&amp;AC488,"")&amp;IF(AD488&lt;&gt;0,"-"&amp;AD488,"")</f>
        <v>1920-6-15</v>
      </c>
      <c r="BC488" s="44"/>
      <c r="BD488" s="44"/>
      <c r="BE488" s="44"/>
      <c r="BF488" s="49" t="s">
        <v>4882</v>
      </c>
      <c r="BG488" t="s">
        <v>4893</v>
      </c>
      <c r="BH488" s="40" t="s">
        <v>5050</v>
      </c>
      <c r="BI488" t="s">
        <v>39</v>
      </c>
      <c r="BJ488" t="str">
        <f t="shared" si="160"/>
        <v>Алма-Ата и окрестности</v>
      </c>
      <c r="BK488" t="str">
        <f>T488&amp;" N; "&amp;U488&amp;" E"</f>
        <v>43.289437 N; 76.994338 E</v>
      </c>
      <c r="BL488" t="s">
        <v>765</v>
      </c>
      <c r="BM488" s="85" t="s">
        <v>766</v>
      </c>
      <c r="BN488" t="s">
        <v>4895</v>
      </c>
      <c r="BO488">
        <f t="shared" si="168"/>
        <v>6000</v>
      </c>
      <c r="BP488" t="str">
        <f>IF(V488="original",H488,IF(V488="volunteer",C488,"Nekhaeva A.A."))</f>
        <v>Kim L.V.</v>
      </c>
      <c r="BQ488" t="str">
        <f>IF(V488="original",I488,IF(V488="volunteer",YEAR(A488)&amp;"-"&amp;IF(MONTH(A488)&lt;10,"0"&amp;MONTH(A488),MONTH(A488))&amp;"-"&amp;IF(DAY(A488)&lt;10,"0"&amp;DAY(A488),DAY(A488)),"__2025-05-15"))</f>
        <v>2025-04-28</v>
      </c>
      <c r="BR488"/>
      <c r="BS488"/>
      <c r="BT488" s="49" t="s">
        <v>4766</v>
      </c>
      <c r="BU488" t="s">
        <v>3631</v>
      </c>
      <c r="BV488" t="s">
        <v>3632</v>
      </c>
      <c r="BW488" t="s">
        <v>3633</v>
      </c>
      <c r="BX488" t="s">
        <v>3634</v>
      </c>
      <c r="BY488" s="44" t="s">
        <v>490</v>
      </c>
      <c r="BZ488" t="s">
        <v>1190</v>
      </c>
      <c r="CA488" t="s">
        <v>3644</v>
      </c>
      <c r="CB488" s="44" t="s">
        <v>1190</v>
      </c>
      <c r="CC488" t="s">
        <v>3668</v>
      </c>
      <c r="CD488" t="s">
        <v>4078</v>
      </c>
      <c r="CE488" t="s">
        <v>4079</v>
      </c>
      <c r="CF488" t="s">
        <v>3643</v>
      </c>
      <c r="CG488"/>
      <c r="CH488" t="str">
        <f>H488</f>
        <v>Спасский С.А., Шнитников В.Н.</v>
      </c>
      <c r="CI488">
        <f t="shared" si="157"/>
        <v>1937</v>
      </c>
      <c r="CJ488"/>
    </row>
    <row r="489" spans="1:88" s="6" customFormat="1" x14ac:dyDescent="0.45">
      <c r="A489" s="5">
        <v>45775.515497685177</v>
      </c>
      <c r="B489" s="6">
        <v>412819044</v>
      </c>
      <c r="C489" s="6" t="s">
        <v>4897</v>
      </c>
      <c r="D489" s="6">
        <v>6</v>
      </c>
      <c r="E489" s="4" t="s">
        <v>1197</v>
      </c>
      <c r="G489" s="6">
        <v>2590</v>
      </c>
      <c r="H489" s="44" t="s">
        <v>951</v>
      </c>
      <c r="I489" s="6">
        <v>1937</v>
      </c>
      <c r="J489" s="6" t="s">
        <v>952</v>
      </c>
      <c r="K489" s="6" t="s">
        <v>953</v>
      </c>
      <c r="L489" s="6" t="s">
        <v>954</v>
      </c>
      <c r="M489" s="6" t="s">
        <v>267</v>
      </c>
      <c r="P489" s="6" t="s">
        <v>947</v>
      </c>
      <c r="Q489" t="str">
        <f t="shared" si="155"/>
        <v>Алма-Ата и окрестности</v>
      </c>
      <c r="R489" s="84">
        <v>43.289437</v>
      </c>
      <c r="S489" s="84">
        <v>76.994337999999999</v>
      </c>
      <c r="T489" s="6" t="s">
        <v>765</v>
      </c>
      <c r="U489" s="6" t="s">
        <v>766</v>
      </c>
      <c r="V489" s="6" t="s">
        <v>106</v>
      </c>
      <c r="X489" s="6">
        <v>6000</v>
      </c>
      <c r="Y489" s="6">
        <v>1920</v>
      </c>
      <c r="Z489" s="6">
        <v>6</v>
      </c>
      <c r="AE489" s="6" t="s">
        <v>1148</v>
      </c>
      <c r="AF489" s="6" t="s">
        <v>948</v>
      </c>
      <c r="AH489" s="6" t="s">
        <v>490</v>
      </c>
      <c r="AI489" s="6" t="s">
        <v>1190</v>
      </c>
      <c r="AJ489" s="6" t="s">
        <v>1191</v>
      </c>
      <c r="AK489" s="6" t="b">
        <v>1</v>
      </c>
      <c r="AL489" s="6" t="b">
        <v>0</v>
      </c>
      <c r="AO489" s="49" t="s">
        <v>4952</v>
      </c>
      <c r="AP489" s="73"/>
      <c r="AQ489" s="49" t="s">
        <v>4951</v>
      </c>
      <c r="AR489" s="76" t="s">
        <v>5011</v>
      </c>
      <c r="AS489" s="73" t="s">
        <v>5012</v>
      </c>
      <c r="AT489" s="73">
        <f t="shared" si="158"/>
        <v>6</v>
      </c>
      <c r="AU489" s="112" t="s">
        <v>5384</v>
      </c>
      <c r="AV489" s="44" t="s">
        <v>5380</v>
      </c>
      <c r="AW489" t="s">
        <v>5014</v>
      </c>
      <c r="AX489" s="73"/>
      <c r="AY48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89" s="49" t="s">
        <v>4903</v>
      </c>
      <c r="BA489" s="44" t="str">
        <f>Y489&amp;"-"&amp;IF(Z489&lt;10,"0"&amp;Z489,Z489)</f>
        <v>1920-06</v>
      </c>
      <c r="BB489" s="44" t="str">
        <f>Y489&amp;IF(Z489&lt;&gt;0,"-"&amp;Z489,"")&amp;IF(AA489&lt;&gt;0,"-"&amp;AA489,"")&amp;IF(AB489&lt;&gt;0,"/"&amp;AB489,"")&amp;IF(AC489&lt;&gt;0,"-"&amp;AC489,"")&amp;IF(AD489&lt;&gt;0,"-"&amp;AD489,"")</f>
        <v>1920-6</v>
      </c>
      <c r="BC489" s="44" t="str">
        <f>AE489</f>
        <v>в ячейках осы</v>
      </c>
      <c r="BD489" s="44"/>
      <c r="BE489" s="44"/>
      <c r="BF489" s="49" t="s">
        <v>4882</v>
      </c>
      <c r="BG489" t="s">
        <v>4893</v>
      </c>
      <c r="BH489" s="40" t="s">
        <v>5050</v>
      </c>
      <c r="BI489" t="s">
        <v>39</v>
      </c>
      <c r="BJ489" t="str">
        <f t="shared" si="160"/>
        <v>Алма-Ата и окрестности</v>
      </c>
      <c r="BK489" t="str">
        <f>T489&amp;" N; "&amp;U489&amp;" E"</f>
        <v>43.289437 N; 76.994338 E</v>
      </c>
      <c r="BL489" t="s">
        <v>765</v>
      </c>
      <c r="BM489" s="85" t="s">
        <v>766</v>
      </c>
      <c r="BN489" t="s">
        <v>4895</v>
      </c>
      <c r="BO489">
        <f t="shared" si="168"/>
        <v>6000</v>
      </c>
      <c r="BP489" t="str">
        <f>IF(V489="original",H489,IF(V489="volunteer",C489,"Nekhaeva A.A."))</f>
        <v>Kim L.V.</v>
      </c>
      <c r="BQ489" t="str">
        <f>IF(V489="original",I489,IF(V489="volunteer",YEAR(A489)&amp;"-"&amp;IF(MONTH(A489)&lt;10,"0"&amp;MONTH(A489),MONTH(A489))&amp;"-"&amp;IF(DAY(A489)&lt;10,"0"&amp;DAY(A489),DAY(A489)),"__2025-05-15"))</f>
        <v>2025-04-28</v>
      </c>
      <c r="BR489"/>
      <c r="BS489"/>
      <c r="BT489" s="49" t="s">
        <v>4766</v>
      </c>
      <c r="BU489" t="s">
        <v>3631</v>
      </c>
      <c r="BV489" t="s">
        <v>3632</v>
      </c>
      <c r="BW489" t="s">
        <v>3633</v>
      </c>
      <c r="BX489" t="s">
        <v>3634</v>
      </c>
      <c r="BY489" s="44" t="s">
        <v>490</v>
      </c>
      <c r="BZ489" t="s">
        <v>1190</v>
      </c>
      <c r="CA489" t="s">
        <v>3644</v>
      </c>
      <c r="CB489" s="44" t="s">
        <v>1190</v>
      </c>
      <c r="CC489" t="s">
        <v>3668</v>
      </c>
      <c r="CD489" t="s">
        <v>4078</v>
      </c>
      <c r="CE489" t="s">
        <v>4079</v>
      </c>
      <c r="CF489" t="s">
        <v>3643</v>
      </c>
      <c r="CG489"/>
      <c r="CH489" t="str">
        <f>H489</f>
        <v>Спасский С.А., Шнитников В.Н.</v>
      </c>
      <c r="CI489">
        <f t="shared" si="157"/>
        <v>1937</v>
      </c>
      <c r="CJ489"/>
    </row>
    <row r="490" spans="1:88" s="6" customFormat="1" x14ac:dyDescent="0.45">
      <c r="A490" s="5">
        <v>45775.51494212963</v>
      </c>
      <c r="B490" s="6">
        <v>412819044</v>
      </c>
      <c r="C490" s="6" t="s">
        <v>4897</v>
      </c>
      <c r="D490" s="6">
        <v>1</v>
      </c>
      <c r="E490" s="4" t="s">
        <v>65</v>
      </c>
      <c r="G490" s="6">
        <v>2590</v>
      </c>
      <c r="H490" s="44" t="s">
        <v>951</v>
      </c>
      <c r="I490" s="6">
        <v>1937</v>
      </c>
      <c r="J490" s="6" t="s">
        <v>952</v>
      </c>
      <c r="K490" s="6" t="s">
        <v>953</v>
      </c>
      <c r="L490" s="6" t="s">
        <v>954</v>
      </c>
      <c r="M490" s="6" t="s">
        <v>267</v>
      </c>
      <c r="P490" s="6" t="s">
        <v>947</v>
      </c>
      <c r="Q490" t="str">
        <f t="shared" si="155"/>
        <v>Алма-Ата и окрестности</v>
      </c>
      <c r="R490" s="84">
        <v>43.289437</v>
      </c>
      <c r="S490" s="84">
        <v>76.994337999999999</v>
      </c>
      <c r="T490" s="6" t="s">
        <v>765</v>
      </c>
      <c r="U490" s="6" t="s">
        <v>766</v>
      </c>
      <c r="V490" s="6" t="s">
        <v>106</v>
      </c>
      <c r="X490" s="6">
        <v>6000</v>
      </c>
      <c r="Y490" s="6">
        <v>1919</v>
      </c>
      <c r="Z490" s="6">
        <v>5</v>
      </c>
      <c r="AA490" s="6">
        <v>15</v>
      </c>
      <c r="AB490" s="6">
        <v>1919</v>
      </c>
      <c r="AC490" s="6">
        <v>5</v>
      </c>
      <c r="AD490" s="6">
        <v>31</v>
      </c>
      <c r="AF490" s="6" t="s">
        <v>948</v>
      </c>
      <c r="AH490" s="6" t="s">
        <v>490</v>
      </c>
      <c r="AI490" s="6" t="s">
        <v>1190</v>
      </c>
      <c r="AJ490" s="6" t="s">
        <v>1191</v>
      </c>
      <c r="AK490" s="6" t="b">
        <v>1</v>
      </c>
      <c r="AL490" s="6" t="b">
        <v>0</v>
      </c>
      <c r="AO490" s="49" t="s">
        <v>4952</v>
      </c>
      <c r="AP490" s="73"/>
      <c r="AQ490" s="49" t="s">
        <v>4951</v>
      </c>
      <c r="AR490" s="76" t="s">
        <v>5011</v>
      </c>
      <c r="AS490" s="73" t="s">
        <v>5012</v>
      </c>
      <c r="AT490" s="73">
        <f t="shared" si="158"/>
        <v>1</v>
      </c>
      <c r="AU490" s="112" t="s">
        <v>5384</v>
      </c>
      <c r="AV490" s="44" t="s">
        <v>5380</v>
      </c>
      <c r="AW490" t="s">
        <v>5014</v>
      </c>
      <c r="AX490" s="73"/>
      <c r="AY49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0" s="49" t="s">
        <v>4903</v>
      </c>
      <c r="BA490" s="58" t="str">
        <f>Y490&amp;"-"&amp;IF(Z490&lt;10,"0"&amp;Z490,Z490)&amp;"-"&amp;IF(AA490&lt;10,"0"&amp;AA490,AA490)&amp;"/"&amp;IF(AD490&lt;10,"0"&amp;AD490,AD490)</f>
        <v>1919-05-15/31</v>
      </c>
      <c r="BB490" s="44" t="str">
        <f>Y490&amp;IF(Z490&lt;&gt;0,"-"&amp;Z490,"")&amp;IF(AA490&lt;&gt;0,"-"&amp;AA490,"")&amp;IF(AB490&lt;&gt;0,"/"&amp;AB490,"")&amp;IF(AC490&lt;&gt;0,"-"&amp;AC490,"")&amp;IF(AD490&lt;&gt;0,"-"&amp;AD490,"")</f>
        <v>1919-5-15/1919-5-31</v>
      </c>
      <c r="BC490" s="44"/>
      <c r="BD490" s="44"/>
      <c r="BE490" s="44"/>
      <c r="BF490" s="49" t="s">
        <v>4882</v>
      </c>
      <c r="BG490" t="s">
        <v>4893</v>
      </c>
      <c r="BH490" s="40" t="s">
        <v>5050</v>
      </c>
      <c r="BI490" t="s">
        <v>39</v>
      </c>
      <c r="BJ490" t="str">
        <f t="shared" si="160"/>
        <v>Алма-Ата и окрестности</v>
      </c>
      <c r="BK490" t="str">
        <f>T490&amp;" N; "&amp;U490&amp;" E"</f>
        <v>43.289437 N; 76.994338 E</v>
      </c>
      <c r="BL490" t="s">
        <v>765</v>
      </c>
      <c r="BM490" s="85" t="s">
        <v>766</v>
      </c>
      <c r="BN490" t="s">
        <v>4895</v>
      </c>
      <c r="BO490">
        <f t="shared" si="168"/>
        <v>6000</v>
      </c>
      <c r="BP490" t="str">
        <f>IF(V490="original",H490,IF(V490="volunteer",C490,"Nekhaeva A.A."))</f>
        <v>Kim L.V.</v>
      </c>
      <c r="BQ490" t="str">
        <f>IF(V490="original",I490,IF(V490="volunteer",YEAR(A490)&amp;"-"&amp;IF(MONTH(A490)&lt;10,"0"&amp;MONTH(A490),MONTH(A490))&amp;"-"&amp;IF(DAY(A490)&lt;10,"0"&amp;DAY(A490),DAY(A490)),"__2025-05-15"))</f>
        <v>2025-04-28</v>
      </c>
      <c r="BR490"/>
      <c r="BS490"/>
      <c r="BT490" s="49" t="s">
        <v>4766</v>
      </c>
      <c r="BU490" t="s">
        <v>3631</v>
      </c>
      <c r="BV490" t="s">
        <v>3632</v>
      </c>
      <c r="BW490" t="s">
        <v>3633</v>
      </c>
      <c r="BX490" t="s">
        <v>3634</v>
      </c>
      <c r="BY490" s="44" t="s">
        <v>490</v>
      </c>
      <c r="BZ490" t="s">
        <v>1190</v>
      </c>
      <c r="CA490" t="s">
        <v>3644</v>
      </c>
      <c r="CB490" s="44" t="s">
        <v>1190</v>
      </c>
      <c r="CC490" t="s">
        <v>3668</v>
      </c>
      <c r="CD490" t="s">
        <v>4078</v>
      </c>
      <c r="CE490" t="s">
        <v>4079</v>
      </c>
      <c r="CF490" t="s">
        <v>3643</v>
      </c>
      <c r="CG490"/>
      <c r="CH490" t="str">
        <f>H490</f>
        <v>Спасский С.А., Шнитников В.Н.</v>
      </c>
      <c r="CI490">
        <f t="shared" si="157"/>
        <v>1937</v>
      </c>
      <c r="CJ490"/>
    </row>
    <row r="491" spans="1:88" s="6" customFormat="1" x14ac:dyDescent="0.45">
      <c r="A491" s="5">
        <v>45775.473703703698</v>
      </c>
      <c r="B491" s="6">
        <v>412819044</v>
      </c>
      <c r="C491" s="6" t="s">
        <v>4897</v>
      </c>
      <c r="D491" s="6">
        <v>2</v>
      </c>
      <c r="E491" s="4" t="s">
        <v>247</v>
      </c>
      <c r="G491" s="6">
        <v>2590</v>
      </c>
      <c r="H491" s="44" t="s">
        <v>951</v>
      </c>
      <c r="I491" s="6">
        <v>1937</v>
      </c>
      <c r="J491" s="6" t="s">
        <v>952</v>
      </c>
      <c r="K491" s="6" t="s">
        <v>953</v>
      </c>
      <c r="L491" s="6" t="s">
        <v>954</v>
      </c>
      <c r="M491" s="6" t="s">
        <v>267</v>
      </c>
      <c r="Q491" t="str">
        <f t="shared" si="155"/>
        <v/>
      </c>
      <c r="R491" s="84"/>
      <c r="S491" s="84"/>
      <c r="V491" s="6" t="s">
        <v>119</v>
      </c>
      <c r="X491" s="6">
        <v>5000</v>
      </c>
      <c r="Y491" s="6">
        <v>1937</v>
      </c>
      <c r="AF491" s="6" t="s">
        <v>948</v>
      </c>
      <c r="AG491" s="62" t="s">
        <v>997</v>
      </c>
      <c r="AH491" s="6" t="s">
        <v>274</v>
      </c>
      <c r="AI491" s="6" t="s">
        <v>297</v>
      </c>
      <c r="AJ491" s="6" t="s">
        <v>298</v>
      </c>
      <c r="AK491" s="6" t="b">
        <v>1</v>
      </c>
      <c r="AL491" s="6" t="b">
        <v>0</v>
      </c>
      <c r="AO491" s="49" t="s">
        <v>4952</v>
      </c>
      <c r="AP491" s="73"/>
      <c r="AQ491" s="49" t="s">
        <v>4951</v>
      </c>
      <c r="AR491" s="76" t="s">
        <v>5011</v>
      </c>
      <c r="AS491" s="73" t="s">
        <v>5012</v>
      </c>
      <c r="AT491" s="73">
        <f t="shared" si="158"/>
        <v>2</v>
      </c>
      <c r="AU491" s="112" t="s">
        <v>5384</v>
      </c>
      <c r="AV491" s="44" t="s">
        <v>5380</v>
      </c>
      <c r="AW491" t="s">
        <v>5014</v>
      </c>
      <c r="AX491" s="73"/>
      <c r="AY49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1" s="49" t="s">
        <v>4903</v>
      </c>
      <c r="BA491" s="44">
        <f>Y491</f>
        <v>1937</v>
      </c>
      <c r="BB491" s="44" t="str">
        <f>Y491&amp;IF(Z491&lt;&gt;0,"-"&amp;Z491,"")&amp;IF(AA491&lt;&gt;0,"-"&amp;AA491,"")&amp;IF(AB491&lt;&gt;0,"/"&amp;AB491,"")&amp;IF(AC491&lt;&gt;0,"-"&amp;AC491,"")&amp;IF(AD491&lt;&gt;0,"-"&amp;AD491,"")</f>
        <v>1937</v>
      </c>
      <c r="BC491" s="44"/>
      <c r="BD491" s="44"/>
      <c r="BE491" s="44"/>
      <c r="BF491" s="49" t="s">
        <v>4882</v>
      </c>
      <c r="BG491" t="s">
        <v>4893</v>
      </c>
      <c r="BH491" s="40" t="s">
        <v>5050</v>
      </c>
      <c r="BI491" t="s">
        <v>39</v>
      </c>
      <c r="BJ491"/>
      <c r="BK491"/>
      <c r="BL491"/>
      <c r="BM491" s="85"/>
      <c r="BN491"/>
      <c r="BO491">
        <f t="shared" si="168"/>
        <v>5000</v>
      </c>
      <c r="BP491" t="str">
        <f>IF(V491="original",H491,IF(V491="volunteer",C491,"Nekhaeva A.A."))</f>
        <v>Nekhaeva A.A.</v>
      </c>
      <c r="BQ491" t="str">
        <f>IF(V491="original",I491,IF(V491="volunteer",YEAR(A491)&amp;"-"&amp;IF(MONTH(A491)&lt;10,"0"&amp;MONTH(A491),MONTH(A491))&amp;"-"&amp;IF(DAY(A491)&lt;10,"0"&amp;DAY(A491),DAY(A491)),"__2025-05-15"))</f>
        <v>__2025-05-15</v>
      </c>
      <c r="BR491"/>
      <c r="BS491"/>
      <c r="BT491" s="49" t="s">
        <v>4766</v>
      </c>
      <c r="BU491" t="s">
        <v>3631</v>
      </c>
      <c r="BV491" t="s">
        <v>3632</v>
      </c>
      <c r="BW491" t="s">
        <v>3633</v>
      </c>
      <c r="BX491" t="s">
        <v>3634</v>
      </c>
      <c r="BY491" s="44" t="s">
        <v>274</v>
      </c>
      <c r="BZ491" t="s">
        <v>297</v>
      </c>
      <c r="CA491" t="s">
        <v>3685</v>
      </c>
      <c r="CB491" s="44" t="s">
        <v>3685</v>
      </c>
      <c r="CC491" t="s">
        <v>4835</v>
      </c>
      <c r="CD491" t="s">
        <v>3685</v>
      </c>
      <c r="CE491" t="s">
        <v>3686</v>
      </c>
      <c r="CF491" t="s">
        <v>3630</v>
      </c>
      <c r="CG491"/>
      <c r="CH491" t="str">
        <f>H491</f>
        <v>Спасский С.А., Шнитников В.Н.</v>
      </c>
      <c r="CI491">
        <f t="shared" si="157"/>
        <v>1937</v>
      </c>
      <c r="CJ491"/>
    </row>
    <row r="492" spans="1:88" s="6" customFormat="1" x14ac:dyDescent="0.45">
      <c r="A492" s="5">
        <v>45775.473368055551</v>
      </c>
      <c r="B492" s="6">
        <v>412819044</v>
      </c>
      <c r="C492" s="6" t="s">
        <v>4897</v>
      </c>
      <c r="D492" s="6">
        <v>1</v>
      </c>
      <c r="E492" s="4" t="s">
        <v>65</v>
      </c>
      <c r="G492" s="6">
        <v>2590</v>
      </c>
      <c r="H492" s="44" t="s">
        <v>951</v>
      </c>
      <c r="I492" s="6">
        <v>1937</v>
      </c>
      <c r="J492" s="6" t="s">
        <v>952</v>
      </c>
      <c r="K492" s="6" t="s">
        <v>953</v>
      </c>
      <c r="L492" s="6" t="s">
        <v>954</v>
      </c>
      <c r="M492" s="6" t="s">
        <v>267</v>
      </c>
      <c r="P492" s="6" t="s">
        <v>986</v>
      </c>
      <c r="Q492" t="str">
        <f t="shared" si="155"/>
        <v>дача Волковского</v>
      </c>
      <c r="R492" s="85" t="str">
        <f>T492</f>
        <v>43.104043</v>
      </c>
      <c r="S492" s="85" t="str">
        <f>U492</f>
        <v>76.920158</v>
      </c>
      <c r="T492" s="6" t="s">
        <v>3576</v>
      </c>
      <c r="U492" s="6" t="s">
        <v>3577</v>
      </c>
      <c r="V492" s="6" t="s">
        <v>106</v>
      </c>
      <c r="W492" s="6" t="s">
        <v>3578</v>
      </c>
      <c r="X492" s="6">
        <v>5000</v>
      </c>
      <c r="Y492" s="6">
        <v>1919</v>
      </c>
      <c r="Z492" s="6">
        <v>6</v>
      </c>
      <c r="AA492" s="6">
        <v>26</v>
      </c>
      <c r="AB492" s="6">
        <v>1919</v>
      </c>
      <c r="AC492" s="6">
        <v>6</v>
      </c>
      <c r="AD492" s="6">
        <v>29</v>
      </c>
      <c r="AF492" s="6" t="s">
        <v>948</v>
      </c>
      <c r="AH492" s="6" t="s">
        <v>274</v>
      </c>
      <c r="AI492" s="6" t="s">
        <v>297</v>
      </c>
      <c r="AJ492" s="6" t="s">
        <v>298</v>
      </c>
      <c r="AK492" s="6" t="b">
        <v>1</v>
      </c>
      <c r="AL492" s="6" t="b">
        <v>0</v>
      </c>
      <c r="AO492" s="49" t="s">
        <v>4952</v>
      </c>
      <c r="AP492" s="73"/>
      <c r="AQ492" s="49" t="s">
        <v>4951</v>
      </c>
      <c r="AR492" s="76" t="s">
        <v>5011</v>
      </c>
      <c r="AS492" s="73" t="s">
        <v>5012</v>
      </c>
      <c r="AT492" s="73">
        <f t="shared" si="158"/>
        <v>1</v>
      </c>
      <c r="AU492" s="112" t="s">
        <v>5384</v>
      </c>
      <c r="AV492" s="44" t="s">
        <v>5380</v>
      </c>
      <c r="AW492" t="s">
        <v>5014</v>
      </c>
      <c r="AX492" s="73"/>
      <c r="AY49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2" s="49" t="s">
        <v>4903</v>
      </c>
      <c r="BA492" s="58" t="str">
        <f>Y492&amp;"-"&amp;IF(Z492&lt;10,"0"&amp;Z492,Z492)&amp;"-"&amp;IF(AA492&lt;10,"0"&amp;AA492,AA492)&amp;"/"&amp;IF(AD492&lt;10,"0"&amp;AD492,AD492)</f>
        <v>1919-06-26/29</v>
      </c>
      <c r="BB492" s="44" t="str">
        <f>Y492&amp;IF(Z492&lt;&gt;0,"-"&amp;Z492,"")&amp;IF(AA492&lt;&gt;0,"-"&amp;AA492,"")&amp;IF(AB492&lt;&gt;0,"/"&amp;AB492,"")&amp;IF(AC492&lt;&gt;0,"-"&amp;AC492,"")&amp;IF(AD492&lt;&gt;0,"-"&amp;AD492,"")</f>
        <v>1919-6-26/1919-6-29</v>
      </c>
      <c r="BC492" s="44"/>
      <c r="BD492" s="44"/>
      <c r="BE492" s="44"/>
      <c r="BF492" s="49" t="s">
        <v>4882</v>
      </c>
      <c r="BG492" t="s">
        <v>4893</v>
      </c>
      <c r="BH492" s="40" t="s">
        <v>5050</v>
      </c>
      <c r="BI492" t="s">
        <v>39</v>
      </c>
      <c r="BJ492" t="str">
        <f t="shared" ref="BJ492:BJ500" si="175">P492</f>
        <v>дача Волковского</v>
      </c>
      <c r="BK492" t="str">
        <f>T492&amp;" N; "&amp;U492&amp;" E"</f>
        <v>43.104043 N; 76.920158 E</v>
      </c>
      <c r="BL492" t="s">
        <v>3576</v>
      </c>
      <c r="BM492" s="85" t="s">
        <v>3577</v>
      </c>
      <c r="BN492" t="s">
        <v>4895</v>
      </c>
      <c r="BO492">
        <f t="shared" si="168"/>
        <v>5000</v>
      </c>
      <c r="BP492" t="str">
        <f>IF(V492="original",H492,IF(V492="volunteer",C492,"Nekhaeva A.A."))</f>
        <v>Kim L.V.</v>
      </c>
      <c r="BQ492" t="str">
        <f>IF(V492="original",I492,IF(V492="volunteer",YEAR(A492)&amp;"-"&amp;IF(MONTH(A492)&lt;10,"0"&amp;MONTH(A492),MONTH(A492))&amp;"-"&amp;IF(DAY(A492)&lt;10,"0"&amp;DAY(A492),DAY(A492)),"__2025-05-15"))</f>
        <v>2025-04-28</v>
      </c>
      <c r="BR492"/>
      <c r="BS492"/>
      <c r="BT492" s="49" t="s">
        <v>4766</v>
      </c>
      <c r="BU492" t="s">
        <v>3631</v>
      </c>
      <c r="BV492" t="s">
        <v>3632</v>
      </c>
      <c r="BW492" t="s">
        <v>3633</v>
      </c>
      <c r="BX492" t="s">
        <v>3634</v>
      </c>
      <c r="BY492" s="44" t="s">
        <v>274</v>
      </c>
      <c r="BZ492" t="s">
        <v>297</v>
      </c>
      <c r="CA492" t="s">
        <v>3685</v>
      </c>
      <c r="CB492" s="44" t="s">
        <v>3685</v>
      </c>
      <c r="CC492" t="s">
        <v>4835</v>
      </c>
      <c r="CD492" t="s">
        <v>3685</v>
      </c>
      <c r="CE492" t="s">
        <v>3686</v>
      </c>
      <c r="CF492" t="s">
        <v>3630</v>
      </c>
      <c r="CG492"/>
      <c r="CH492" t="str">
        <f>H492</f>
        <v>Спасский С.А., Шнитников В.Н.</v>
      </c>
      <c r="CI492">
        <f t="shared" si="157"/>
        <v>1937</v>
      </c>
      <c r="CJ492"/>
    </row>
    <row r="493" spans="1:88" s="6" customFormat="1" x14ac:dyDescent="0.45">
      <c r="A493" s="5">
        <v>45775.472928240742</v>
      </c>
      <c r="B493" s="6">
        <v>412819044</v>
      </c>
      <c r="C493" s="6" t="s">
        <v>4897</v>
      </c>
      <c r="D493" s="6">
        <v>4</v>
      </c>
      <c r="E493" s="4" t="s">
        <v>835</v>
      </c>
      <c r="G493" s="6">
        <v>2590</v>
      </c>
      <c r="H493" s="44" t="s">
        <v>951</v>
      </c>
      <c r="I493" s="6">
        <v>1937</v>
      </c>
      <c r="J493" s="6" t="s">
        <v>952</v>
      </c>
      <c r="K493" s="6" t="s">
        <v>953</v>
      </c>
      <c r="L493" s="6" t="s">
        <v>954</v>
      </c>
      <c r="M493" s="6" t="s">
        <v>267</v>
      </c>
      <c r="P493" s="6" t="s">
        <v>1096</v>
      </c>
      <c r="Q493" t="str">
        <f t="shared" si="155"/>
        <v>Аксай</v>
      </c>
      <c r="R493" s="84">
        <v>43.154330999999999</v>
      </c>
      <c r="S493" s="84">
        <v>76.799824999999998</v>
      </c>
      <c r="T493" s="6" t="s">
        <v>1097</v>
      </c>
      <c r="U493" s="6" t="s">
        <v>1098</v>
      </c>
      <c r="V493" s="6" t="s">
        <v>106</v>
      </c>
      <c r="X493" s="6">
        <v>5000</v>
      </c>
      <c r="Y493" s="6">
        <v>1920</v>
      </c>
      <c r="Z493" s="6">
        <v>7</v>
      </c>
      <c r="AF493" s="6" t="s">
        <v>948</v>
      </c>
      <c r="AG493" s="67" t="s">
        <v>1198</v>
      </c>
      <c r="AH493" s="6" t="s">
        <v>274</v>
      </c>
      <c r="AI493" s="6" t="s">
        <v>297</v>
      </c>
      <c r="AJ493" s="6" t="s">
        <v>298</v>
      </c>
      <c r="AK493" s="6" t="b">
        <v>1</v>
      </c>
      <c r="AL493" s="6" t="b">
        <v>0</v>
      </c>
      <c r="AO493" s="49" t="s">
        <v>4952</v>
      </c>
      <c r="AP493" s="73"/>
      <c r="AQ493" s="49" t="s">
        <v>4951</v>
      </c>
      <c r="AR493" s="76" t="s">
        <v>5011</v>
      </c>
      <c r="AS493" s="73" t="s">
        <v>5012</v>
      </c>
      <c r="AT493" s="73">
        <f t="shared" si="158"/>
        <v>4</v>
      </c>
      <c r="AU493" s="112" t="s">
        <v>5384</v>
      </c>
      <c r="AV493" s="44" t="s">
        <v>5380</v>
      </c>
      <c r="AW493" t="s">
        <v>5014</v>
      </c>
      <c r="AX493" s="73"/>
      <c r="AY49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3" s="49" t="s">
        <v>4903</v>
      </c>
      <c r="BA493" s="44" t="str">
        <f>Y493&amp;"-"&amp;IF(Z493&lt;10,"0"&amp;Z493,Z493)</f>
        <v>1920-07</v>
      </c>
      <c r="BB493" s="44" t="str">
        <f>Y493&amp;IF(Z493&lt;&gt;0,"-"&amp;Z493,"")&amp;IF(AA493&lt;&gt;0,"-"&amp;AA493,"")&amp;IF(AB493&lt;&gt;0,"/"&amp;AB493,"")&amp;IF(AC493&lt;&gt;0,"-"&amp;AC493,"")&amp;IF(AD493&lt;&gt;0,"-"&amp;AD493,"")</f>
        <v>1920-7</v>
      </c>
      <c r="BC493" s="44"/>
      <c r="BD493" s="44"/>
      <c r="BE493" s="44" t="s">
        <v>4960</v>
      </c>
      <c r="BF493" s="49" t="s">
        <v>4882</v>
      </c>
      <c r="BG493" t="s">
        <v>4893</v>
      </c>
      <c r="BH493" s="40" t="s">
        <v>5050</v>
      </c>
      <c r="BI493" t="s">
        <v>39</v>
      </c>
      <c r="BJ493" t="str">
        <f t="shared" si="175"/>
        <v>Аксай</v>
      </c>
      <c r="BK493" t="str">
        <f>T493&amp;" N; "&amp;U493&amp;" E"</f>
        <v>43.154331 N; 76.799825 E</v>
      </c>
      <c r="BL493" t="s">
        <v>1097</v>
      </c>
      <c r="BM493" s="85" t="s">
        <v>1098</v>
      </c>
      <c r="BN493" t="s">
        <v>4895</v>
      </c>
      <c r="BO493">
        <f t="shared" si="168"/>
        <v>5000</v>
      </c>
      <c r="BP493" t="str">
        <f>IF(V493="original",H493,IF(V493="volunteer",C493,"Nekhaeva A.A."))</f>
        <v>Kim L.V.</v>
      </c>
      <c r="BQ493" t="str">
        <f>IF(V493="original",I493,IF(V493="volunteer",YEAR(A493)&amp;"-"&amp;IF(MONTH(A493)&lt;10,"0"&amp;MONTH(A493),MONTH(A493))&amp;"-"&amp;IF(DAY(A493)&lt;10,"0"&amp;DAY(A493),DAY(A493)),"__2025-05-15"))</f>
        <v>2025-04-28</v>
      </c>
      <c r="BR493"/>
      <c r="BS493"/>
      <c r="BT493" s="49" t="s">
        <v>4766</v>
      </c>
      <c r="BU493" t="s">
        <v>3631</v>
      </c>
      <c r="BV493" t="s">
        <v>3632</v>
      </c>
      <c r="BW493" t="s">
        <v>3633</v>
      </c>
      <c r="BX493" t="s">
        <v>3634</v>
      </c>
      <c r="BY493" s="44" t="s">
        <v>274</v>
      </c>
      <c r="BZ493" t="s">
        <v>297</v>
      </c>
      <c r="CA493" t="s">
        <v>3685</v>
      </c>
      <c r="CB493" s="44" t="s">
        <v>3685</v>
      </c>
      <c r="CC493" t="s">
        <v>4835</v>
      </c>
      <c r="CD493" t="s">
        <v>3685</v>
      </c>
      <c r="CE493" t="s">
        <v>3686</v>
      </c>
      <c r="CF493" t="s">
        <v>3630</v>
      </c>
      <c r="CG493"/>
      <c r="CH493" t="str">
        <f>H493</f>
        <v>Спасский С.А., Шнитников В.Н.</v>
      </c>
      <c r="CI493">
        <f t="shared" si="157"/>
        <v>1937</v>
      </c>
      <c r="CJ493"/>
    </row>
    <row r="494" spans="1:88" s="6" customFormat="1" x14ac:dyDescent="0.45">
      <c r="A494" s="5">
        <v>45775.472268518519</v>
      </c>
      <c r="B494" s="6">
        <v>412819044</v>
      </c>
      <c r="C494" s="6" t="s">
        <v>4897</v>
      </c>
      <c r="D494" s="6">
        <v>2</v>
      </c>
      <c r="E494" s="4" t="s">
        <v>247</v>
      </c>
      <c r="G494" s="6">
        <v>2590</v>
      </c>
      <c r="H494" s="44" t="s">
        <v>951</v>
      </c>
      <c r="I494" s="6">
        <v>1937</v>
      </c>
      <c r="J494" s="6" t="s">
        <v>952</v>
      </c>
      <c r="K494" s="6" t="s">
        <v>953</v>
      </c>
      <c r="L494" s="6" t="s">
        <v>954</v>
      </c>
      <c r="M494" s="6" t="s">
        <v>267</v>
      </c>
      <c r="P494" s="6" t="s">
        <v>947</v>
      </c>
      <c r="Q494" t="str">
        <f t="shared" si="155"/>
        <v>Алма-Ата и окрестности</v>
      </c>
      <c r="R494" s="84">
        <v>43.289437</v>
      </c>
      <c r="S494" s="84">
        <v>76.994337999999999</v>
      </c>
      <c r="T494" s="6" t="s">
        <v>765</v>
      </c>
      <c r="U494" s="6" t="s">
        <v>766</v>
      </c>
      <c r="V494" s="6" t="s">
        <v>106</v>
      </c>
      <c r="X494" s="6">
        <v>6000</v>
      </c>
      <c r="Y494" s="6">
        <v>1921</v>
      </c>
      <c r="Z494" s="6">
        <v>7</v>
      </c>
      <c r="AF494" s="6" t="s">
        <v>948</v>
      </c>
      <c r="AG494" s="67" t="s">
        <v>955</v>
      </c>
      <c r="AH494" s="6" t="s">
        <v>274</v>
      </c>
      <c r="AI494" s="6" t="s">
        <v>297</v>
      </c>
      <c r="AJ494" s="6" t="s">
        <v>298</v>
      </c>
      <c r="AK494" s="6" t="b">
        <v>1</v>
      </c>
      <c r="AL494" s="6" t="b">
        <v>0</v>
      </c>
      <c r="AO494" s="49" t="s">
        <v>4952</v>
      </c>
      <c r="AP494" s="73"/>
      <c r="AQ494" s="49" t="s">
        <v>4951</v>
      </c>
      <c r="AR494" s="76" t="s">
        <v>5011</v>
      </c>
      <c r="AS494" s="73" t="s">
        <v>5012</v>
      </c>
      <c r="AT494" s="73">
        <f t="shared" si="158"/>
        <v>2</v>
      </c>
      <c r="AU494" s="112" t="s">
        <v>5384</v>
      </c>
      <c r="AV494" s="44" t="s">
        <v>5380</v>
      </c>
      <c r="AW494" t="s">
        <v>5014</v>
      </c>
      <c r="AX494" s="73"/>
      <c r="AY49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4" s="49" t="s">
        <v>4903</v>
      </c>
      <c r="BA494" s="44" t="str">
        <f>Y494&amp;"-"&amp;IF(Z494&lt;10,"0"&amp;Z494,Z494)</f>
        <v>1921-07</v>
      </c>
      <c r="BB494" s="44" t="str">
        <f>Y494&amp;IF(Z494&lt;&gt;0,"-"&amp;Z494,"")&amp;IF(AA494&lt;&gt;0,"-"&amp;AA494,"")&amp;IF(AB494&lt;&gt;0,"/"&amp;AB494,"")&amp;IF(AC494&lt;&gt;0,"-"&amp;AC494,"")&amp;IF(AD494&lt;&gt;0,"-"&amp;AD494,"")</f>
        <v>1921-7</v>
      </c>
      <c r="BC494" s="44"/>
      <c r="BD494" s="44"/>
      <c r="BE494" s="44" t="s">
        <v>4959</v>
      </c>
      <c r="BF494" s="49" t="s">
        <v>4882</v>
      </c>
      <c r="BG494" t="s">
        <v>4893</v>
      </c>
      <c r="BH494" s="40" t="s">
        <v>5050</v>
      </c>
      <c r="BI494" t="s">
        <v>39</v>
      </c>
      <c r="BJ494" t="str">
        <f t="shared" si="175"/>
        <v>Алма-Ата и окрестности</v>
      </c>
      <c r="BK494" t="str">
        <f>T494&amp;" N; "&amp;U494&amp;" E"</f>
        <v>43.289437 N; 76.994338 E</v>
      </c>
      <c r="BL494" t="s">
        <v>765</v>
      </c>
      <c r="BM494" s="85" t="s">
        <v>766</v>
      </c>
      <c r="BN494" t="s">
        <v>4895</v>
      </c>
      <c r="BO494">
        <f t="shared" si="168"/>
        <v>6000</v>
      </c>
      <c r="BP494" t="str">
        <f>IF(V494="original",H494,IF(V494="volunteer",C494,"Nekhaeva A.A."))</f>
        <v>Kim L.V.</v>
      </c>
      <c r="BQ494" t="str">
        <f>IF(V494="original",I494,IF(V494="volunteer",YEAR(A494)&amp;"-"&amp;IF(MONTH(A494)&lt;10,"0"&amp;MONTH(A494),MONTH(A494))&amp;"-"&amp;IF(DAY(A494)&lt;10,"0"&amp;DAY(A494),DAY(A494)),"__2025-05-15"))</f>
        <v>2025-04-28</v>
      </c>
      <c r="BR494"/>
      <c r="BS494"/>
      <c r="BT494" s="49" t="s">
        <v>4766</v>
      </c>
      <c r="BU494" t="s">
        <v>3631</v>
      </c>
      <c r="BV494" t="s">
        <v>3632</v>
      </c>
      <c r="BW494" t="s">
        <v>3633</v>
      </c>
      <c r="BX494" t="s">
        <v>3634</v>
      </c>
      <c r="BY494" s="44" t="s">
        <v>274</v>
      </c>
      <c r="BZ494" t="s">
        <v>297</v>
      </c>
      <c r="CA494" t="s">
        <v>3685</v>
      </c>
      <c r="CB494" s="44" t="s">
        <v>3685</v>
      </c>
      <c r="CC494" t="s">
        <v>4835</v>
      </c>
      <c r="CD494" t="s">
        <v>3685</v>
      </c>
      <c r="CE494" t="s">
        <v>3686</v>
      </c>
      <c r="CF494" t="s">
        <v>3630</v>
      </c>
      <c r="CG494"/>
      <c r="CH494" t="str">
        <f>H494</f>
        <v>Спасский С.А., Шнитников В.Н.</v>
      </c>
      <c r="CI494">
        <f t="shared" si="157"/>
        <v>1937</v>
      </c>
      <c r="CJ494"/>
    </row>
    <row r="495" spans="1:88" s="6" customFormat="1" x14ac:dyDescent="0.45">
      <c r="A495" s="5">
        <v>45775.471944444449</v>
      </c>
      <c r="B495" s="6">
        <v>412819044</v>
      </c>
      <c r="C495" s="6" t="s">
        <v>4897</v>
      </c>
      <c r="D495" s="6">
        <v>1</v>
      </c>
      <c r="E495" s="4" t="s">
        <v>65</v>
      </c>
      <c r="G495" s="6">
        <v>2590</v>
      </c>
      <c r="H495" s="44" t="s">
        <v>951</v>
      </c>
      <c r="I495" s="6">
        <v>1937</v>
      </c>
      <c r="J495" s="6" t="s">
        <v>952</v>
      </c>
      <c r="K495" s="6" t="s">
        <v>953</v>
      </c>
      <c r="L495" s="6" t="s">
        <v>954</v>
      </c>
      <c r="M495" s="6" t="s">
        <v>267</v>
      </c>
      <c r="P495" s="6" t="s">
        <v>947</v>
      </c>
      <c r="Q495" t="str">
        <f t="shared" si="155"/>
        <v>Алма-Ата и окрестности</v>
      </c>
      <c r="R495" s="84">
        <v>43.289437</v>
      </c>
      <c r="S495" s="84">
        <v>76.994337999999999</v>
      </c>
      <c r="T495" s="6" t="s">
        <v>765</v>
      </c>
      <c r="U495" s="6" t="s">
        <v>766</v>
      </c>
      <c r="V495" s="6" t="s">
        <v>106</v>
      </c>
      <c r="X495" s="6">
        <v>6000</v>
      </c>
      <c r="Y495" s="6">
        <v>1919</v>
      </c>
      <c r="Z495" s="6">
        <v>7</v>
      </c>
      <c r="AA495" s="6">
        <v>10</v>
      </c>
      <c r="AB495" s="6">
        <v>1919</v>
      </c>
      <c r="AC495" s="6">
        <v>7</v>
      </c>
      <c r="AD495" s="6">
        <v>22</v>
      </c>
      <c r="AF495" s="6" t="s">
        <v>948</v>
      </c>
      <c r="AH495" s="6" t="s">
        <v>274</v>
      </c>
      <c r="AI495" s="6" t="s">
        <v>297</v>
      </c>
      <c r="AJ495" s="6" t="s">
        <v>298</v>
      </c>
      <c r="AK495" s="6" t="b">
        <v>1</v>
      </c>
      <c r="AL495" s="6" t="b">
        <v>0</v>
      </c>
      <c r="AO495" s="49" t="s">
        <v>4952</v>
      </c>
      <c r="AP495" s="73"/>
      <c r="AQ495" s="49" t="s">
        <v>4951</v>
      </c>
      <c r="AR495" s="76" t="s">
        <v>5011</v>
      </c>
      <c r="AS495" s="73" t="s">
        <v>5012</v>
      </c>
      <c r="AT495" s="73">
        <f t="shared" si="158"/>
        <v>1</v>
      </c>
      <c r="AU495" s="112" t="s">
        <v>5384</v>
      </c>
      <c r="AV495" s="44" t="s">
        <v>5380</v>
      </c>
      <c r="AW495" t="s">
        <v>5014</v>
      </c>
      <c r="AX495" s="73"/>
      <c r="AY49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5" s="49" t="s">
        <v>4903</v>
      </c>
      <c r="BA495" s="58" t="str">
        <f>Y495&amp;"-"&amp;IF(Z495&lt;10,"0"&amp;Z495,Z495)&amp;"-"&amp;IF(AA495&lt;10,"0"&amp;AA495,AA495)&amp;"/"&amp;IF(AD495&lt;10,"0"&amp;AD495,AD495)</f>
        <v>1919-07-10/22</v>
      </c>
      <c r="BB495" s="44" t="str">
        <f>Y495&amp;IF(Z495&lt;&gt;0,"-"&amp;Z495,"")&amp;IF(AA495&lt;&gt;0,"-"&amp;AA495,"")&amp;IF(AB495&lt;&gt;0,"/"&amp;AB495,"")&amp;IF(AC495&lt;&gt;0,"-"&amp;AC495,"")&amp;IF(AD495&lt;&gt;0,"-"&amp;AD495,"")</f>
        <v>1919-7-10/1919-7-22</v>
      </c>
      <c r="BC495" s="44"/>
      <c r="BD495" s="44"/>
      <c r="BE495" s="44"/>
      <c r="BF495" s="49" t="s">
        <v>4882</v>
      </c>
      <c r="BG495" t="s">
        <v>4893</v>
      </c>
      <c r="BH495" s="40" t="s">
        <v>5050</v>
      </c>
      <c r="BI495" t="s">
        <v>39</v>
      </c>
      <c r="BJ495" t="str">
        <f t="shared" si="175"/>
        <v>Алма-Ата и окрестности</v>
      </c>
      <c r="BK495" t="str">
        <f>T495&amp;" N; "&amp;U495&amp;" E"</f>
        <v>43.289437 N; 76.994338 E</v>
      </c>
      <c r="BL495" t="s">
        <v>765</v>
      </c>
      <c r="BM495" s="85" t="s">
        <v>766</v>
      </c>
      <c r="BN495" t="s">
        <v>4895</v>
      </c>
      <c r="BO495">
        <f t="shared" si="168"/>
        <v>6000</v>
      </c>
      <c r="BP495" t="str">
        <f>IF(V495="original",H495,IF(V495="volunteer",C495,"Nekhaeva A.A."))</f>
        <v>Kim L.V.</v>
      </c>
      <c r="BQ495" t="str">
        <f>IF(V495="original",I495,IF(V495="volunteer",YEAR(A495)&amp;"-"&amp;IF(MONTH(A495)&lt;10,"0"&amp;MONTH(A495),MONTH(A495))&amp;"-"&amp;IF(DAY(A495)&lt;10,"0"&amp;DAY(A495),DAY(A495)),"__2025-05-15"))</f>
        <v>2025-04-28</v>
      </c>
      <c r="BR495"/>
      <c r="BS495"/>
      <c r="BT495" s="49" t="s">
        <v>4766</v>
      </c>
      <c r="BU495" t="s">
        <v>3631</v>
      </c>
      <c r="BV495" t="s">
        <v>3632</v>
      </c>
      <c r="BW495" t="s">
        <v>3633</v>
      </c>
      <c r="BX495" t="s">
        <v>3634</v>
      </c>
      <c r="BY495" s="44" t="s">
        <v>274</v>
      </c>
      <c r="BZ495" t="s">
        <v>297</v>
      </c>
      <c r="CA495" t="s">
        <v>3685</v>
      </c>
      <c r="CB495" s="44" t="s">
        <v>3685</v>
      </c>
      <c r="CC495" t="s">
        <v>4835</v>
      </c>
      <c r="CD495" t="s">
        <v>3685</v>
      </c>
      <c r="CE495" t="s">
        <v>3686</v>
      </c>
      <c r="CF495" t="s">
        <v>3630</v>
      </c>
      <c r="CG495"/>
      <c r="CH495" t="str">
        <f>H495</f>
        <v>Спасский С.А., Шнитников В.Н.</v>
      </c>
      <c r="CI495">
        <f t="shared" si="157"/>
        <v>1937</v>
      </c>
      <c r="CJ495"/>
    </row>
    <row r="496" spans="1:88" s="6" customFormat="1" x14ac:dyDescent="0.45">
      <c r="A496" s="5">
        <v>45775.51626157407</v>
      </c>
      <c r="B496" s="6">
        <v>412819044</v>
      </c>
      <c r="C496" s="6" t="s">
        <v>4897</v>
      </c>
      <c r="D496" s="6">
        <v>1</v>
      </c>
      <c r="E496" s="4" t="s">
        <v>995</v>
      </c>
      <c r="G496" s="6">
        <v>2590</v>
      </c>
      <c r="H496" s="44" t="s">
        <v>951</v>
      </c>
      <c r="I496" s="6">
        <v>1937</v>
      </c>
      <c r="J496" s="6" t="s">
        <v>952</v>
      </c>
      <c r="K496" s="6" t="s">
        <v>953</v>
      </c>
      <c r="L496" s="6" t="s">
        <v>954</v>
      </c>
      <c r="M496" s="6" t="s">
        <v>267</v>
      </c>
      <c r="P496" s="6" t="s">
        <v>947</v>
      </c>
      <c r="Q496" t="str">
        <f t="shared" si="155"/>
        <v>Алма-Ата и окрестности</v>
      </c>
      <c r="R496" s="84">
        <v>43.289437</v>
      </c>
      <c r="S496" s="84">
        <v>76.994337999999999</v>
      </c>
      <c r="T496" s="6" t="s">
        <v>765</v>
      </c>
      <c r="U496" s="6" t="s">
        <v>766</v>
      </c>
      <c r="V496" s="6" t="s">
        <v>106</v>
      </c>
      <c r="X496" s="6">
        <v>6000</v>
      </c>
      <c r="Y496" s="6">
        <v>1920</v>
      </c>
      <c r="Z496" s="6">
        <v>6</v>
      </c>
      <c r="AA496" s="6">
        <v>15</v>
      </c>
      <c r="AF496" s="6" t="s">
        <v>948</v>
      </c>
      <c r="AH496" s="6" t="s">
        <v>490</v>
      </c>
      <c r="AI496" s="6" t="s">
        <v>1190</v>
      </c>
      <c r="AJ496" s="6" t="s">
        <v>1191</v>
      </c>
      <c r="AK496" s="6" t="b">
        <v>1</v>
      </c>
      <c r="AL496" s="6" t="b">
        <v>0</v>
      </c>
      <c r="AO496" s="49" t="s">
        <v>4952</v>
      </c>
      <c r="AP496" s="73"/>
      <c r="AQ496" s="49" t="s">
        <v>4951</v>
      </c>
      <c r="AR496" s="76" t="s">
        <v>5011</v>
      </c>
      <c r="AS496" s="73" t="s">
        <v>5012</v>
      </c>
      <c r="AT496" s="73">
        <f t="shared" si="158"/>
        <v>1</v>
      </c>
      <c r="AU496" s="112" t="s">
        <v>5384</v>
      </c>
      <c r="AV496" s="44" t="s">
        <v>5382</v>
      </c>
      <c r="AW496" t="s">
        <v>5014</v>
      </c>
      <c r="AX496" s="73"/>
      <c r="AY49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6" s="49" t="s">
        <v>4903</v>
      </c>
      <c r="BA496" s="58" t="str">
        <f>Y496&amp;"-"&amp;IF(Z496&lt;10,"0"&amp;Z496,Z496)&amp;"-"&amp;IF(AA496&lt;10,"0"&amp;AA496,AA496)</f>
        <v>1920-06-15</v>
      </c>
      <c r="BB496" s="44" t="str">
        <f>Y496&amp;IF(Z496&lt;&gt;0,"-"&amp;Z496,"")&amp;IF(AA496&lt;&gt;0,"-"&amp;AA496,"")&amp;IF(AB496&lt;&gt;0,"/"&amp;AB496,"")&amp;IF(AC496&lt;&gt;0,"-"&amp;AC496,"")&amp;IF(AD496&lt;&gt;0,"-"&amp;AD496,"")</f>
        <v>1920-6-15</v>
      </c>
      <c r="BC496" s="44"/>
      <c r="BD496" s="44"/>
      <c r="BE496" s="44"/>
      <c r="BF496" s="49" t="s">
        <v>4882</v>
      </c>
      <c r="BG496" t="s">
        <v>4893</v>
      </c>
      <c r="BH496" s="40" t="s">
        <v>5050</v>
      </c>
      <c r="BI496" t="s">
        <v>39</v>
      </c>
      <c r="BJ496" t="str">
        <f t="shared" si="175"/>
        <v>Алма-Ата и окрестности</v>
      </c>
      <c r="BK496" t="str">
        <f>T496&amp;" N; "&amp;U496&amp;" E"</f>
        <v>43.289437 N; 76.994338 E</v>
      </c>
      <c r="BL496" t="s">
        <v>765</v>
      </c>
      <c r="BM496" s="85" t="s">
        <v>766</v>
      </c>
      <c r="BN496" t="s">
        <v>4895</v>
      </c>
      <c r="BO496">
        <f t="shared" ref="BO496" si="176">X496</f>
        <v>6000</v>
      </c>
      <c r="BP496" t="str">
        <f>IF(V496="original",H496,IF(V496="volunteer",C496,"Nekhaeva A.A."))</f>
        <v>Kim L.V.</v>
      </c>
      <c r="BQ496" t="str">
        <f>IF(V496="original",I496,IF(V496="volunteer",YEAR(A496)&amp;"-"&amp;IF(MONTH(A496)&lt;10,"0"&amp;MONTH(A496),MONTH(A496))&amp;"-"&amp;IF(DAY(A496)&lt;10,"0"&amp;DAY(A496),DAY(A496)),"__2025-05-15"))</f>
        <v>2025-04-28</v>
      </c>
      <c r="BR496"/>
      <c r="BS496"/>
      <c r="BT496" s="49" t="s">
        <v>4766</v>
      </c>
      <c r="BU496" t="s">
        <v>3631</v>
      </c>
      <c r="BV496" t="s">
        <v>3632</v>
      </c>
      <c r="BW496" t="s">
        <v>3633</v>
      </c>
      <c r="BX496" t="s">
        <v>3634</v>
      </c>
      <c r="BY496" s="44" t="s">
        <v>490</v>
      </c>
      <c r="BZ496" t="s">
        <v>1190</v>
      </c>
      <c r="CA496" t="s">
        <v>3644</v>
      </c>
      <c r="CB496" s="44" t="s">
        <v>1190</v>
      </c>
      <c r="CC496" t="s">
        <v>3668</v>
      </c>
      <c r="CD496" t="s">
        <v>4078</v>
      </c>
      <c r="CE496" t="s">
        <v>4079</v>
      </c>
      <c r="CF496" t="s">
        <v>3643</v>
      </c>
      <c r="CG496"/>
      <c r="CH496" t="str">
        <f>H496</f>
        <v>Спасский С.А., Шнитников В.Н.</v>
      </c>
      <c r="CI496">
        <f t="shared" ref="CI496" si="177">I496</f>
        <v>1937</v>
      </c>
      <c r="CJ496"/>
    </row>
    <row r="497" spans="1:88" s="6" customFormat="1" x14ac:dyDescent="0.45">
      <c r="A497" s="5">
        <v>45775.471284722233</v>
      </c>
      <c r="B497" s="6">
        <v>412819044</v>
      </c>
      <c r="C497" s="6" t="s">
        <v>4897</v>
      </c>
      <c r="D497" s="6">
        <v>11</v>
      </c>
      <c r="E497" s="4" t="s">
        <v>1199</v>
      </c>
      <c r="G497" s="6">
        <v>2590</v>
      </c>
      <c r="H497" s="44" t="s">
        <v>951</v>
      </c>
      <c r="I497" s="6">
        <v>1937</v>
      </c>
      <c r="J497" s="6" t="s">
        <v>952</v>
      </c>
      <c r="K497" s="6" t="s">
        <v>953</v>
      </c>
      <c r="L497" s="6" t="s">
        <v>954</v>
      </c>
      <c r="M497" s="6" t="s">
        <v>267</v>
      </c>
      <c r="P497" s="6" t="s">
        <v>947</v>
      </c>
      <c r="Q497" t="str">
        <f t="shared" si="155"/>
        <v>Алма-Ата и окрестности</v>
      </c>
      <c r="R497" s="84">
        <v>43.289437</v>
      </c>
      <c r="S497" s="84">
        <v>76.994337999999999</v>
      </c>
      <c r="T497" s="6" t="s">
        <v>765</v>
      </c>
      <c r="U497" s="6" t="s">
        <v>766</v>
      </c>
      <c r="V497" s="6" t="s">
        <v>106</v>
      </c>
      <c r="X497" s="6">
        <v>6000</v>
      </c>
      <c r="Y497" s="6">
        <v>1920</v>
      </c>
      <c r="Z497" s="6">
        <v>6</v>
      </c>
      <c r="AA497" s="6">
        <v>9</v>
      </c>
      <c r="AB497" s="6">
        <v>1920</v>
      </c>
      <c r="AC497" s="6">
        <v>6</v>
      </c>
      <c r="AD497" s="6">
        <v>28</v>
      </c>
      <c r="AF497" s="6" t="s">
        <v>948</v>
      </c>
      <c r="AH497" s="6" t="s">
        <v>274</v>
      </c>
      <c r="AI497" s="6" t="s">
        <v>297</v>
      </c>
      <c r="AJ497" s="6" t="s">
        <v>298</v>
      </c>
      <c r="AK497" s="6" t="b">
        <v>1</v>
      </c>
      <c r="AL497" s="6" t="b">
        <v>0</v>
      </c>
      <c r="AO497" s="49" t="s">
        <v>4952</v>
      </c>
      <c r="AP497" s="73"/>
      <c r="AQ497" s="49" t="s">
        <v>4951</v>
      </c>
      <c r="AR497" s="76" t="s">
        <v>5011</v>
      </c>
      <c r="AS497" s="73" t="s">
        <v>5012</v>
      </c>
      <c r="AT497" s="73">
        <f t="shared" si="158"/>
        <v>11</v>
      </c>
      <c r="AU497" s="112" t="s">
        <v>5384</v>
      </c>
      <c r="AV497" s="44" t="s">
        <v>5380</v>
      </c>
      <c r="AW497" t="s">
        <v>5014</v>
      </c>
      <c r="AX497" s="73"/>
      <c r="AY49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7" s="49" t="s">
        <v>4903</v>
      </c>
      <c r="BA497" s="58" t="str">
        <f>Y497&amp;"-"&amp;IF(Z497&lt;10,"0"&amp;Z497,Z497)&amp;"-"&amp;IF(AA497&lt;10,"0"&amp;AA497,AA497)&amp;"/"&amp;IF(AD497&lt;10,"0"&amp;AD497,AD497)</f>
        <v>1920-06-09/28</v>
      </c>
      <c r="BB497" s="44" t="str">
        <f>Y497&amp;IF(Z497&lt;&gt;0,"-"&amp;Z497,"")&amp;IF(AA497&lt;&gt;0,"-"&amp;AA497,"")&amp;IF(AB497&lt;&gt;0,"/"&amp;AB497,"")&amp;IF(AC497&lt;&gt;0,"-"&amp;AC497,"")&amp;IF(AD497&lt;&gt;0,"-"&amp;AD497,"")</f>
        <v>1920-6-9/1920-6-28</v>
      </c>
      <c r="BC497" s="44"/>
      <c r="BD497" s="44"/>
      <c r="BE497" s="44"/>
      <c r="BF497" s="49" t="s">
        <v>4882</v>
      </c>
      <c r="BG497" t="s">
        <v>4893</v>
      </c>
      <c r="BH497" s="40" t="s">
        <v>5050</v>
      </c>
      <c r="BI497" t="s">
        <v>39</v>
      </c>
      <c r="BJ497" t="str">
        <f t="shared" si="175"/>
        <v>Алма-Ата и окрестности</v>
      </c>
      <c r="BK497" t="str">
        <f>T497&amp;" N; "&amp;U497&amp;" E"</f>
        <v>43.289437 N; 76.994338 E</v>
      </c>
      <c r="BL497" t="s">
        <v>765</v>
      </c>
      <c r="BM497" s="85" t="s">
        <v>766</v>
      </c>
      <c r="BN497" t="s">
        <v>4895</v>
      </c>
      <c r="BO497">
        <f t="shared" ref="BO497:BO528" si="178">X497</f>
        <v>6000</v>
      </c>
      <c r="BP497" t="str">
        <f>IF(V497="original",H497,IF(V497="volunteer",C497,"Nekhaeva A.A."))</f>
        <v>Kim L.V.</v>
      </c>
      <c r="BQ497" t="str">
        <f>IF(V497="original",I497,IF(V497="volunteer",YEAR(A497)&amp;"-"&amp;IF(MONTH(A497)&lt;10,"0"&amp;MONTH(A497),MONTH(A497))&amp;"-"&amp;IF(DAY(A497)&lt;10,"0"&amp;DAY(A497),DAY(A497)),"__2025-05-15"))</f>
        <v>2025-04-28</v>
      </c>
      <c r="BR497"/>
      <c r="BS497"/>
      <c r="BT497" s="49" t="s">
        <v>4766</v>
      </c>
      <c r="BU497" t="s">
        <v>3631</v>
      </c>
      <c r="BV497" t="s">
        <v>3632</v>
      </c>
      <c r="BW497" t="s">
        <v>3633</v>
      </c>
      <c r="BX497" t="s">
        <v>3634</v>
      </c>
      <c r="BY497" s="44" t="s">
        <v>274</v>
      </c>
      <c r="BZ497" t="s">
        <v>297</v>
      </c>
      <c r="CA497" t="s">
        <v>3685</v>
      </c>
      <c r="CB497" s="44" t="s">
        <v>3685</v>
      </c>
      <c r="CC497" t="s">
        <v>4835</v>
      </c>
      <c r="CD497" t="s">
        <v>3685</v>
      </c>
      <c r="CE497" t="s">
        <v>3686</v>
      </c>
      <c r="CF497" t="s">
        <v>3630</v>
      </c>
      <c r="CG497"/>
      <c r="CH497" t="str">
        <f>H497</f>
        <v>Спасский С.А., Шнитников В.Н.</v>
      </c>
      <c r="CI497">
        <f t="shared" si="157"/>
        <v>1937</v>
      </c>
      <c r="CJ497"/>
    </row>
    <row r="498" spans="1:88" s="6" customFormat="1" x14ac:dyDescent="0.45">
      <c r="A498" s="5">
        <v>45775.470972222218</v>
      </c>
      <c r="B498" s="6">
        <v>412819044</v>
      </c>
      <c r="C498" s="6" t="s">
        <v>4897</v>
      </c>
      <c r="D498" s="6">
        <v>4</v>
      </c>
      <c r="E498" s="4" t="s">
        <v>835</v>
      </c>
      <c r="G498" s="6">
        <v>2590</v>
      </c>
      <c r="H498" s="44" t="s">
        <v>951</v>
      </c>
      <c r="I498" s="6">
        <v>1937</v>
      </c>
      <c r="J498" s="6" t="s">
        <v>952</v>
      </c>
      <c r="K498" s="6" t="s">
        <v>953</v>
      </c>
      <c r="L498" s="6" t="s">
        <v>954</v>
      </c>
      <c r="M498" s="6" t="s">
        <v>267</v>
      </c>
      <c r="P498" s="6" t="s">
        <v>947</v>
      </c>
      <c r="Q498" t="str">
        <f t="shared" si="155"/>
        <v>Алма-Ата и окрестности</v>
      </c>
      <c r="R498" s="84">
        <v>43.289437</v>
      </c>
      <c r="S498" s="84">
        <v>76.994337999999999</v>
      </c>
      <c r="T498" s="6" t="s">
        <v>765</v>
      </c>
      <c r="U498" s="6" t="s">
        <v>766</v>
      </c>
      <c r="V498" s="6" t="s">
        <v>106</v>
      </c>
      <c r="X498" s="6">
        <v>6000</v>
      </c>
      <c r="Y498" s="6">
        <v>1919</v>
      </c>
      <c r="Z498" s="6">
        <v>6</v>
      </c>
      <c r="AA498" s="6">
        <v>1</v>
      </c>
      <c r="AB498" s="6">
        <v>1919</v>
      </c>
      <c r="AC498" s="6">
        <v>6</v>
      </c>
      <c r="AD498" s="6">
        <v>20</v>
      </c>
      <c r="AF498" s="6" t="s">
        <v>948</v>
      </c>
      <c r="AH498" s="6" t="s">
        <v>274</v>
      </c>
      <c r="AI498" s="6" t="s">
        <v>297</v>
      </c>
      <c r="AJ498" s="6" t="s">
        <v>298</v>
      </c>
      <c r="AK498" s="6" t="b">
        <v>1</v>
      </c>
      <c r="AL498" s="6" t="b">
        <v>0</v>
      </c>
      <c r="AO498" s="49" t="s">
        <v>4952</v>
      </c>
      <c r="AP498" s="73"/>
      <c r="AQ498" s="49" t="s">
        <v>4951</v>
      </c>
      <c r="AR498" s="76" t="s">
        <v>5011</v>
      </c>
      <c r="AS498" s="73" t="s">
        <v>5012</v>
      </c>
      <c r="AT498" s="73">
        <f t="shared" si="158"/>
        <v>4</v>
      </c>
      <c r="AU498" s="112" t="s">
        <v>5384</v>
      </c>
      <c r="AV498" s="44" t="s">
        <v>5380</v>
      </c>
      <c r="AW498" t="s">
        <v>5014</v>
      </c>
      <c r="AX498" s="73"/>
      <c r="AY49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8" s="49" t="s">
        <v>4903</v>
      </c>
      <c r="BA498" s="58" t="str">
        <f>Y498&amp;"-"&amp;IF(Z498&lt;10,"0"&amp;Z498,Z498)&amp;"-"&amp;IF(AA498&lt;10,"0"&amp;AA498,AA498)&amp;"/"&amp;IF(AD498&lt;10,"0"&amp;AD498,AD498)</f>
        <v>1919-06-01/20</v>
      </c>
      <c r="BB498" s="44" t="str">
        <f>Y498&amp;IF(Z498&lt;&gt;0,"-"&amp;Z498,"")&amp;IF(AA498&lt;&gt;0,"-"&amp;AA498,"")&amp;IF(AB498&lt;&gt;0,"/"&amp;AB498,"")&amp;IF(AC498&lt;&gt;0,"-"&amp;AC498,"")&amp;IF(AD498&lt;&gt;0,"-"&amp;AD498,"")</f>
        <v>1919-6-1/1919-6-20</v>
      </c>
      <c r="BC498" s="44"/>
      <c r="BD498" s="44"/>
      <c r="BE498" s="44"/>
      <c r="BF498" s="49" t="s">
        <v>4882</v>
      </c>
      <c r="BG498" t="s">
        <v>4893</v>
      </c>
      <c r="BH498" s="40" t="s">
        <v>5050</v>
      </c>
      <c r="BI498" t="s">
        <v>39</v>
      </c>
      <c r="BJ498" t="str">
        <f t="shared" si="175"/>
        <v>Алма-Ата и окрестности</v>
      </c>
      <c r="BK498" t="str">
        <f>T498&amp;" N; "&amp;U498&amp;" E"</f>
        <v>43.289437 N; 76.994338 E</v>
      </c>
      <c r="BL498" t="s">
        <v>765</v>
      </c>
      <c r="BM498" s="85" t="s">
        <v>766</v>
      </c>
      <c r="BN498" t="s">
        <v>4895</v>
      </c>
      <c r="BO498">
        <f t="shared" si="178"/>
        <v>6000</v>
      </c>
      <c r="BP498" t="str">
        <f>IF(V498="original",H498,IF(V498="volunteer",C498,"Nekhaeva A.A."))</f>
        <v>Kim L.V.</v>
      </c>
      <c r="BQ498" t="str">
        <f>IF(V498="original",I498,IF(V498="volunteer",YEAR(A498)&amp;"-"&amp;IF(MONTH(A498)&lt;10,"0"&amp;MONTH(A498),MONTH(A498))&amp;"-"&amp;IF(DAY(A498)&lt;10,"0"&amp;DAY(A498),DAY(A498)),"__2025-05-15"))</f>
        <v>2025-04-28</v>
      </c>
      <c r="BR498"/>
      <c r="BS498"/>
      <c r="BT498" s="49" t="s">
        <v>4766</v>
      </c>
      <c r="BU498" t="s">
        <v>3631</v>
      </c>
      <c r="BV498" t="s">
        <v>3632</v>
      </c>
      <c r="BW498" t="s">
        <v>3633</v>
      </c>
      <c r="BX498" t="s">
        <v>3634</v>
      </c>
      <c r="BY498" s="44" t="s">
        <v>274</v>
      </c>
      <c r="BZ498" t="s">
        <v>297</v>
      </c>
      <c r="CA498" t="s">
        <v>3685</v>
      </c>
      <c r="CB498" s="44" t="s">
        <v>3685</v>
      </c>
      <c r="CC498" t="s">
        <v>4835</v>
      </c>
      <c r="CD498" t="s">
        <v>3685</v>
      </c>
      <c r="CE498" t="s">
        <v>3686</v>
      </c>
      <c r="CF498" t="s">
        <v>3630</v>
      </c>
      <c r="CG498"/>
      <c r="CH498" t="str">
        <f>H498</f>
        <v>Спасский С.А., Шнитников В.Н.</v>
      </c>
      <c r="CI498">
        <f t="shared" si="157"/>
        <v>1937</v>
      </c>
      <c r="CJ498"/>
    </row>
    <row r="499" spans="1:88" s="6" customFormat="1" x14ac:dyDescent="0.45">
      <c r="A499" s="5">
        <v>45775.470671296287</v>
      </c>
      <c r="B499" s="6">
        <v>412819044</v>
      </c>
      <c r="C499" s="6" t="s">
        <v>4897</v>
      </c>
      <c r="D499" s="6">
        <v>8</v>
      </c>
      <c r="E499" s="4" t="s">
        <v>1200</v>
      </c>
      <c r="G499" s="6">
        <v>2590</v>
      </c>
      <c r="H499" s="44" t="s">
        <v>951</v>
      </c>
      <c r="I499" s="6">
        <v>1937</v>
      </c>
      <c r="J499" s="6" t="s">
        <v>952</v>
      </c>
      <c r="K499" s="6" t="s">
        <v>953</v>
      </c>
      <c r="L499" s="6" t="s">
        <v>954</v>
      </c>
      <c r="M499" s="6" t="s">
        <v>267</v>
      </c>
      <c r="P499" s="6" t="s">
        <v>947</v>
      </c>
      <c r="Q499" t="str">
        <f t="shared" si="155"/>
        <v>Алма-Ата и окрестности</v>
      </c>
      <c r="R499" s="84">
        <v>43.289437</v>
      </c>
      <c r="S499" s="84">
        <v>76.994337999999999</v>
      </c>
      <c r="T499" s="6" t="s">
        <v>765</v>
      </c>
      <c r="U499" s="6" t="s">
        <v>766</v>
      </c>
      <c r="V499" s="6" t="s">
        <v>106</v>
      </c>
      <c r="X499" s="6">
        <v>6000</v>
      </c>
      <c r="Y499" s="6">
        <v>1919</v>
      </c>
      <c r="Z499" s="6">
        <v>5</v>
      </c>
      <c r="AA499" s="6">
        <v>1</v>
      </c>
      <c r="AB499" s="6">
        <v>1919</v>
      </c>
      <c r="AC499" s="6">
        <v>5</v>
      </c>
      <c r="AD499" s="6">
        <v>13</v>
      </c>
      <c r="AF499" s="6" t="s">
        <v>948</v>
      </c>
      <c r="AH499" s="6" t="s">
        <v>274</v>
      </c>
      <c r="AI499" s="6" t="s">
        <v>297</v>
      </c>
      <c r="AJ499" s="6" t="s">
        <v>298</v>
      </c>
      <c r="AK499" s="6" t="b">
        <v>1</v>
      </c>
      <c r="AL499" s="6" t="b">
        <v>0</v>
      </c>
      <c r="AO499" s="49" t="s">
        <v>4952</v>
      </c>
      <c r="AP499" s="73"/>
      <c r="AQ499" s="49" t="s">
        <v>4951</v>
      </c>
      <c r="AR499" s="76" t="s">
        <v>5011</v>
      </c>
      <c r="AS499" s="73" t="s">
        <v>5012</v>
      </c>
      <c r="AT499" s="73">
        <f t="shared" si="158"/>
        <v>8</v>
      </c>
      <c r="AU499" s="112" t="s">
        <v>5384</v>
      </c>
      <c r="AV499" s="44" t="s">
        <v>5380</v>
      </c>
      <c r="AW499" t="s">
        <v>5014</v>
      </c>
      <c r="AX499" s="73"/>
      <c r="AY49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499" s="49" t="s">
        <v>4903</v>
      </c>
      <c r="BA499" s="58" t="str">
        <f>Y499&amp;"-"&amp;IF(Z499&lt;10,"0"&amp;Z499,Z499)&amp;"-"&amp;IF(AA499&lt;10,"0"&amp;AA499,AA499)&amp;"/"&amp;IF(AD499&lt;10,"0"&amp;AD499,AD499)</f>
        <v>1919-05-01/13</v>
      </c>
      <c r="BB499" s="44" t="str">
        <f>Y499&amp;IF(Z499&lt;&gt;0,"-"&amp;Z499,"")&amp;IF(AA499&lt;&gt;0,"-"&amp;AA499,"")&amp;IF(AB499&lt;&gt;0,"/"&amp;AB499,"")&amp;IF(AC499&lt;&gt;0,"-"&amp;AC499,"")&amp;IF(AD499&lt;&gt;0,"-"&amp;AD499,"")</f>
        <v>1919-5-1/1919-5-13</v>
      </c>
      <c r="BC499" s="44"/>
      <c r="BD499" s="44"/>
      <c r="BE499" s="44"/>
      <c r="BF499" s="49" t="s">
        <v>4882</v>
      </c>
      <c r="BG499" t="s">
        <v>4893</v>
      </c>
      <c r="BH499" s="40" t="s">
        <v>5050</v>
      </c>
      <c r="BI499" t="s">
        <v>39</v>
      </c>
      <c r="BJ499" t="str">
        <f t="shared" si="175"/>
        <v>Алма-Ата и окрестности</v>
      </c>
      <c r="BK499" t="str">
        <f>T499&amp;" N; "&amp;U499&amp;" E"</f>
        <v>43.289437 N; 76.994338 E</v>
      </c>
      <c r="BL499" t="s">
        <v>765</v>
      </c>
      <c r="BM499" s="85" t="s">
        <v>766</v>
      </c>
      <c r="BN499" t="s">
        <v>4895</v>
      </c>
      <c r="BO499">
        <f t="shared" si="178"/>
        <v>6000</v>
      </c>
      <c r="BP499" t="str">
        <f>IF(V499="original",H499,IF(V499="volunteer",C499,"Nekhaeva A.A."))</f>
        <v>Kim L.V.</v>
      </c>
      <c r="BQ499" t="str">
        <f>IF(V499="original",I499,IF(V499="volunteer",YEAR(A499)&amp;"-"&amp;IF(MONTH(A499)&lt;10,"0"&amp;MONTH(A499),MONTH(A499))&amp;"-"&amp;IF(DAY(A499)&lt;10,"0"&amp;DAY(A499),DAY(A499)),"__2025-05-15"))</f>
        <v>2025-04-28</v>
      </c>
      <c r="BR499"/>
      <c r="BS499"/>
      <c r="BT499" s="49" t="s">
        <v>4766</v>
      </c>
      <c r="BU499" t="s">
        <v>3631</v>
      </c>
      <c r="BV499" t="s">
        <v>3632</v>
      </c>
      <c r="BW499" t="s">
        <v>3633</v>
      </c>
      <c r="BX499" t="s">
        <v>3634</v>
      </c>
      <c r="BY499" s="44" t="s">
        <v>274</v>
      </c>
      <c r="BZ499" t="s">
        <v>297</v>
      </c>
      <c r="CA499" t="s">
        <v>3685</v>
      </c>
      <c r="CB499" s="44" t="s">
        <v>3685</v>
      </c>
      <c r="CC499" t="s">
        <v>4835</v>
      </c>
      <c r="CD499" t="s">
        <v>3685</v>
      </c>
      <c r="CE499" t="s">
        <v>3686</v>
      </c>
      <c r="CF499" t="s">
        <v>3630</v>
      </c>
      <c r="CG499"/>
      <c r="CH499" t="str">
        <f>H499</f>
        <v>Спасский С.А., Шнитников В.Н.</v>
      </c>
      <c r="CI499">
        <f t="shared" si="157"/>
        <v>1937</v>
      </c>
      <c r="CJ499"/>
    </row>
    <row r="500" spans="1:88" s="6" customFormat="1" x14ac:dyDescent="0.45">
      <c r="A500" s="5">
        <v>45775.470196759263</v>
      </c>
      <c r="B500" s="6">
        <v>412819044</v>
      </c>
      <c r="C500" s="6" t="s">
        <v>4897</v>
      </c>
      <c r="D500" s="6">
        <v>1</v>
      </c>
      <c r="E500" s="4" t="s">
        <v>65</v>
      </c>
      <c r="G500" s="6">
        <v>2590</v>
      </c>
      <c r="H500" s="44" t="s">
        <v>951</v>
      </c>
      <c r="I500" s="6">
        <v>1937</v>
      </c>
      <c r="J500" s="6" t="s">
        <v>952</v>
      </c>
      <c r="K500" s="6" t="s">
        <v>953</v>
      </c>
      <c r="L500" s="6" t="s">
        <v>954</v>
      </c>
      <c r="M500" s="6" t="s">
        <v>267</v>
      </c>
      <c r="P500" s="6" t="s">
        <v>947</v>
      </c>
      <c r="Q500" t="str">
        <f t="shared" si="155"/>
        <v>Алма-Ата и окрестности</v>
      </c>
      <c r="R500" s="84">
        <v>43.289437</v>
      </c>
      <c r="S500" s="84">
        <v>76.994337999999999</v>
      </c>
      <c r="T500" s="6" t="s">
        <v>765</v>
      </c>
      <c r="U500" s="6" t="s">
        <v>766</v>
      </c>
      <c r="V500" s="6" t="s">
        <v>106</v>
      </c>
      <c r="X500" s="6">
        <v>6000</v>
      </c>
      <c r="Y500" s="6">
        <v>1919</v>
      </c>
      <c r="Z500" s="6">
        <v>4</v>
      </c>
      <c r="AF500" s="6" t="s">
        <v>948</v>
      </c>
      <c r="AH500" s="6" t="s">
        <v>274</v>
      </c>
      <c r="AI500" s="6" t="s">
        <v>297</v>
      </c>
      <c r="AJ500" s="6" t="s">
        <v>298</v>
      </c>
      <c r="AK500" s="6" t="b">
        <v>1</v>
      </c>
      <c r="AL500" s="6" t="b">
        <v>0</v>
      </c>
      <c r="AO500" s="49" t="s">
        <v>4952</v>
      </c>
      <c r="AP500" s="73"/>
      <c r="AQ500" s="49" t="s">
        <v>4951</v>
      </c>
      <c r="AR500" s="76" t="s">
        <v>5011</v>
      </c>
      <c r="AS500" s="73" t="s">
        <v>5012</v>
      </c>
      <c r="AT500" s="73">
        <f t="shared" si="158"/>
        <v>1</v>
      </c>
      <c r="AU500" s="112" t="s">
        <v>5384</v>
      </c>
      <c r="AV500" s="44" t="s">
        <v>5380</v>
      </c>
      <c r="AW500" t="s">
        <v>5014</v>
      </c>
      <c r="AX500" s="73"/>
      <c r="AY50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0" s="49" t="s">
        <v>4903</v>
      </c>
      <c r="BA500" s="44" t="str">
        <f>Y500&amp;"-"&amp;IF(Z500&lt;10,"0"&amp;Z500,Z500)</f>
        <v>1919-04</v>
      </c>
      <c r="BB500" s="44" t="str">
        <f>Y500&amp;IF(Z500&lt;&gt;0,"-"&amp;Z500,"")&amp;IF(AA500&lt;&gt;0,"-"&amp;AA500,"")&amp;IF(AB500&lt;&gt;0,"/"&amp;AB500,"")&amp;IF(AC500&lt;&gt;0,"-"&amp;AC500,"")&amp;IF(AD500&lt;&gt;0,"-"&amp;AD500,"")</f>
        <v>1919-4</v>
      </c>
      <c r="BC500" s="44"/>
      <c r="BD500" s="44"/>
      <c r="BE500" s="44"/>
      <c r="BF500" s="49" t="s">
        <v>4882</v>
      </c>
      <c r="BG500" t="s">
        <v>4893</v>
      </c>
      <c r="BH500" s="40" t="s">
        <v>5050</v>
      </c>
      <c r="BI500" t="s">
        <v>39</v>
      </c>
      <c r="BJ500" t="str">
        <f t="shared" si="175"/>
        <v>Алма-Ата и окрестности</v>
      </c>
      <c r="BK500" t="str">
        <f>T500&amp;" N; "&amp;U500&amp;" E"</f>
        <v>43.289437 N; 76.994338 E</v>
      </c>
      <c r="BL500" t="s">
        <v>765</v>
      </c>
      <c r="BM500" s="85" t="s">
        <v>766</v>
      </c>
      <c r="BN500" t="s">
        <v>4895</v>
      </c>
      <c r="BO500">
        <f t="shared" si="178"/>
        <v>6000</v>
      </c>
      <c r="BP500" t="str">
        <f>IF(V500="original",H500,IF(V500="volunteer",C500,"Nekhaeva A.A."))</f>
        <v>Kim L.V.</v>
      </c>
      <c r="BQ500" t="str">
        <f>IF(V500="original",I500,IF(V500="volunteer",YEAR(A500)&amp;"-"&amp;IF(MONTH(A500)&lt;10,"0"&amp;MONTH(A500),MONTH(A500))&amp;"-"&amp;IF(DAY(A500)&lt;10,"0"&amp;DAY(A500),DAY(A500)),"__2025-05-15"))</f>
        <v>2025-04-28</v>
      </c>
      <c r="BR500"/>
      <c r="BS500"/>
      <c r="BT500" s="49" t="s">
        <v>4766</v>
      </c>
      <c r="BU500" t="s">
        <v>3631</v>
      </c>
      <c r="BV500" t="s">
        <v>3632</v>
      </c>
      <c r="BW500" t="s">
        <v>3633</v>
      </c>
      <c r="BX500" t="s">
        <v>3634</v>
      </c>
      <c r="BY500" s="44" t="s">
        <v>274</v>
      </c>
      <c r="BZ500" t="s">
        <v>297</v>
      </c>
      <c r="CA500" t="s">
        <v>3685</v>
      </c>
      <c r="CB500" s="44" t="s">
        <v>3685</v>
      </c>
      <c r="CC500" t="s">
        <v>4835</v>
      </c>
      <c r="CD500" t="s">
        <v>3685</v>
      </c>
      <c r="CE500" t="s">
        <v>3686</v>
      </c>
      <c r="CF500" t="s">
        <v>3630</v>
      </c>
      <c r="CG500"/>
      <c r="CH500" t="str">
        <f>H500</f>
        <v>Спасский С.А., Шнитников В.Н.</v>
      </c>
      <c r="CI500">
        <f t="shared" si="157"/>
        <v>1937</v>
      </c>
      <c r="CJ500"/>
    </row>
    <row r="501" spans="1:88" s="6" customFormat="1" x14ac:dyDescent="0.45">
      <c r="A501" s="5">
        <v>45775.469502314823</v>
      </c>
      <c r="B501" s="6">
        <v>412819044</v>
      </c>
      <c r="C501" s="6" t="s">
        <v>4897</v>
      </c>
      <c r="D501" s="6">
        <v>1</v>
      </c>
      <c r="E501" s="4" t="s">
        <v>65</v>
      </c>
      <c r="G501" s="6">
        <v>2590</v>
      </c>
      <c r="H501" s="44" t="s">
        <v>951</v>
      </c>
      <c r="I501" s="6">
        <v>1937</v>
      </c>
      <c r="J501" s="6" t="s">
        <v>952</v>
      </c>
      <c r="K501" s="6" t="s">
        <v>953</v>
      </c>
      <c r="L501" s="6" t="s">
        <v>954</v>
      </c>
      <c r="M501" s="6" t="s">
        <v>267</v>
      </c>
      <c r="Q501" t="str">
        <f t="shared" si="155"/>
        <v/>
      </c>
      <c r="R501" s="84"/>
      <c r="S501" s="84"/>
      <c r="V501" s="6" t="s">
        <v>119</v>
      </c>
      <c r="X501" s="6">
        <v>12500</v>
      </c>
      <c r="Y501" s="6">
        <v>1937</v>
      </c>
      <c r="AF501" s="6" t="s">
        <v>948</v>
      </c>
      <c r="AG501" s="62" t="s">
        <v>997</v>
      </c>
      <c r="AH501" s="6" t="s">
        <v>274</v>
      </c>
      <c r="AI501" s="6" t="s">
        <v>347</v>
      </c>
      <c r="AJ501" s="6" t="s">
        <v>1201</v>
      </c>
      <c r="AK501" s="6" t="b">
        <v>1</v>
      </c>
      <c r="AL501" s="6" t="b">
        <v>0</v>
      </c>
      <c r="AO501" s="49" t="s">
        <v>4952</v>
      </c>
      <c r="AP501" s="73"/>
      <c r="AQ501" s="49" t="s">
        <v>4951</v>
      </c>
      <c r="AR501" s="76" t="s">
        <v>5011</v>
      </c>
      <c r="AS501" s="73" t="s">
        <v>5012</v>
      </c>
      <c r="AT501" s="73">
        <f t="shared" si="158"/>
        <v>1</v>
      </c>
      <c r="AU501" s="112" t="s">
        <v>5384</v>
      </c>
      <c r="AV501" s="44" t="s">
        <v>5380</v>
      </c>
      <c r="AW501" t="s">
        <v>5014</v>
      </c>
      <c r="AX501" s="73"/>
      <c r="AY50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1" s="49" t="s">
        <v>4903</v>
      </c>
      <c r="BA501" s="44">
        <f>Y501</f>
        <v>1937</v>
      </c>
      <c r="BB501" s="44" t="str">
        <f>Y501&amp;IF(Z501&lt;&gt;0,"-"&amp;Z501,"")&amp;IF(AA501&lt;&gt;0,"-"&amp;AA501,"")&amp;IF(AB501&lt;&gt;0,"/"&amp;AB501,"")&amp;IF(AC501&lt;&gt;0,"-"&amp;AC501,"")&amp;IF(AD501&lt;&gt;0,"-"&amp;AD501,"")</f>
        <v>1937</v>
      </c>
      <c r="BC501" s="44"/>
      <c r="BD501" s="44"/>
      <c r="BE501" s="44"/>
      <c r="BF501" s="49" t="s">
        <v>4882</v>
      </c>
      <c r="BG501" t="s">
        <v>4893</v>
      </c>
      <c r="BH501" s="40" t="s">
        <v>5050</v>
      </c>
      <c r="BI501" t="s">
        <v>39</v>
      </c>
      <c r="BJ501"/>
      <c r="BK501"/>
      <c r="BL501"/>
      <c r="BM501" s="85"/>
      <c r="BN501"/>
      <c r="BO501">
        <f t="shared" si="178"/>
        <v>12500</v>
      </c>
      <c r="BP501" t="str">
        <f>IF(V501="original",H501,IF(V501="volunteer",C501,"Nekhaeva A.A."))</f>
        <v>Nekhaeva A.A.</v>
      </c>
      <c r="BQ501" t="str">
        <f>IF(V501="original",I501,IF(V501="volunteer",YEAR(A501)&amp;"-"&amp;IF(MONTH(A501)&lt;10,"0"&amp;MONTH(A501),MONTH(A501))&amp;"-"&amp;IF(DAY(A501)&lt;10,"0"&amp;DAY(A501),DAY(A501)),"__2025-05-15"))</f>
        <v>__2025-05-15</v>
      </c>
      <c r="BR501"/>
      <c r="BS501"/>
      <c r="BT501" s="49" t="s">
        <v>4766</v>
      </c>
      <c r="BU501" t="s">
        <v>3631</v>
      </c>
      <c r="BV501" t="s">
        <v>3632</v>
      </c>
      <c r="BW501" t="s">
        <v>3633</v>
      </c>
      <c r="BX501" t="s">
        <v>3634</v>
      </c>
      <c r="BY501" s="44" t="s">
        <v>274</v>
      </c>
      <c r="BZ501" t="s">
        <v>4082</v>
      </c>
      <c r="CA501" t="s">
        <v>4083</v>
      </c>
      <c r="CB501" s="44" t="s">
        <v>4083</v>
      </c>
      <c r="CC501" t="s">
        <v>4856</v>
      </c>
      <c r="CD501" t="s">
        <v>4080</v>
      </c>
      <c r="CE501" t="s">
        <v>4081</v>
      </c>
      <c r="CF501" t="s">
        <v>3630</v>
      </c>
      <c r="CG501"/>
      <c r="CH501" t="str">
        <f>H501</f>
        <v>Спасский С.А., Шнитников В.Н.</v>
      </c>
      <c r="CI501">
        <f t="shared" si="157"/>
        <v>1937</v>
      </c>
      <c r="CJ501"/>
    </row>
    <row r="502" spans="1:88" s="6" customFormat="1" x14ac:dyDescent="0.45">
      <c r="A502" s="5">
        <v>45775.468912037039</v>
      </c>
      <c r="B502" s="6">
        <v>412819044</v>
      </c>
      <c r="C502" s="6" t="s">
        <v>4897</v>
      </c>
      <c r="D502" s="6">
        <v>1</v>
      </c>
      <c r="E502" s="4" t="s">
        <v>65</v>
      </c>
      <c r="G502" s="6">
        <v>2590</v>
      </c>
      <c r="H502" s="44" t="s">
        <v>951</v>
      </c>
      <c r="I502" s="6">
        <v>1937</v>
      </c>
      <c r="J502" s="6" t="s">
        <v>952</v>
      </c>
      <c r="K502" s="6" t="s">
        <v>953</v>
      </c>
      <c r="L502" s="6" t="s">
        <v>954</v>
      </c>
      <c r="M502" s="6" t="s">
        <v>267</v>
      </c>
      <c r="P502" s="6" t="s">
        <v>1048</v>
      </c>
      <c r="Q502" t="str">
        <f t="shared" si="155"/>
        <v>Долина Б. Алматинки, "Приютская колония"</v>
      </c>
      <c r="R502" s="84">
        <v>43.389325999999997</v>
      </c>
      <c r="S502" s="84">
        <v>76.900957000000005</v>
      </c>
      <c r="T502" s="6" t="s">
        <v>1049</v>
      </c>
      <c r="U502" s="6" t="s">
        <v>1050</v>
      </c>
      <c r="V502" s="6" t="s">
        <v>106</v>
      </c>
      <c r="X502" s="6">
        <v>12500</v>
      </c>
      <c r="Y502" s="6">
        <v>1928</v>
      </c>
      <c r="Z502" s="6">
        <v>8</v>
      </c>
      <c r="AF502" s="6" t="s">
        <v>948</v>
      </c>
      <c r="AG502" s="67" t="s">
        <v>1165</v>
      </c>
      <c r="AH502" s="6" t="s">
        <v>274</v>
      </c>
      <c r="AI502" s="6" t="s">
        <v>347</v>
      </c>
      <c r="AJ502" s="6" t="s">
        <v>1202</v>
      </c>
      <c r="AK502" s="6" t="b">
        <v>1</v>
      </c>
      <c r="AL502" s="6" t="b">
        <v>0</v>
      </c>
      <c r="AO502" s="49" t="s">
        <v>4952</v>
      </c>
      <c r="AP502" s="73"/>
      <c r="AQ502" s="49" t="s">
        <v>4951</v>
      </c>
      <c r="AR502" s="76" t="s">
        <v>5011</v>
      </c>
      <c r="AS502" s="73" t="s">
        <v>5012</v>
      </c>
      <c r="AT502" s="73">
        <f t="shared" si="158"/>
        <v>1</v>
      </c>
      <c r="AU502" s="112" t="s">
        <v>5384</v>
      </c>
      <c r="AV502" s="44" t="s">
        <v>5380</v>
      </c>
      <c r="AW502" t="s">
        <v>5014</v>
      </c>
      <c r="AX502" s="73"/>
      <c r="AY50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2" s="49" t="s">
        <v>4903</v>
      </c>
      <c r="BA502" s="44" t="str">
        <f>Y502&amp;"-"&amp;IF(Z502&lt;10,"0"&amp;Z502,Z502)</f>
        <v>1928-08</v>
      </c>
      <c r="BB502" s="44" t="str">
        <f>Y502&amp;IF(Z502&lt;&gt;0,"-"&amp;Z502,"")&amp;IF(AA502&lt;&gt;0,"-"&amp;AA502,"")&amp;IF(AB502&lt;&gt;0,"/"&amp;AB502,"")&amp;IF(AC502&lt;&gt;0,"-"&amp;AC502,"")&amp;IF(AD502&lt;&gt;0,"-"&amp;AD502,"")</f>
        <v>1928-8</v>
      </c>
      <c r="BC502" s="44"/>
      <c r="BD502" s="44"/>
      <c r="BE502" s="44" t="s">
        <v>4947</v>
      </c>
      <c r="BF502" s="49" t="s">
        <v>4882</v>
      </c>
      <c r="BG502" t="s">
        <v>4893</v>
      </c>
      <c r="BH502" s="40" t="s">
        <v>5050</v>
      </c>
      <c r="BI502" t="s">
        <v>39</v>
      </c>
      <c r="BJ502" t="str">
        <f t="shared" ref="BJ502:BJ511" si="179">P502</f>
        <v>Долина Б. Алматинки, "Приютская колония"</v>
      </c>
      <c r="BK502" t="str">
        <f>T502&amp;" N; "&amp;U502&amp;" E"</f>
        <v>43.389326 N; 76.900957 E</v>
      </c>
      <c r="BL502" t="s">
        <v>1049</v>
      </c>
      <c r="BM502" s="85" t="s">
        <v>1050</v>
      </c>
      <c r="BN502" t="s">
        <v>4895</v>
      </c>
      <c r="BO502">
        <f t="shared" si="178"/>
        <v>12500</v>
      </c>
      <c r="BP502" t="str">
        <f>IF(V502="original",H502,IF(V502="volunteer",C502,"Nekhaeva A.A."))</f>
        <v>Kim L.V.</v>
      </c>
      <c r="BQ502" t="str">
        <f>IF(V502="original",I502,IF(V502="volunteer",YEAR(A502)&amp;"-"&amp;IF(MONTH(A502)&lt;10,"0"&amp;MONTH(A502),MONTH(A502))&amp;"-"&amp;IF(DAY(A502)&lt;10,"0"&amp;DAY(A502),DAY(A502)),"__2025-05-15"))</f>
        <v>2025-04-28</v>
      </c>
      <c r="BR502"/>
      <c r="BS502"/>
      <c r="BT502" s="49" t="s">
        <v>4766</v>
      </c>
      <c r="BU502" t="s">
        <v>3631</v>
      </c>
      <c r="BV502" t="s">
        <v>3632</v>
      </c>
      <c r="BW502" t="s">
        <v>3633</v>
      </c>
      <c r="BX502" t="s">
        <v>3634</v>
      </c>
      <c r="BY502" s="44" t="s">
        <v>274</v>
      </c>
      <c r="BZ502" t="s">
        <v>324</v>
      </c>
      <c r="CA502" t="s">
        <v>4087</v>
      </c>
      <c r="CB502" s="44" t="s">
        <v>4087</v>
      </c>
      <c r="CC502" t="s">
        <v>4793</v>
      </c>
      <c r="CD502" t="s">
        <v>4085</v>
      </c>
      <c r="CE502" t="s">
        <v>4086</v>
      </c>
      <c r="CF502" t="s">
        <v>3630</v>
      </c>
      <c r="CG502"/>
      <c r="CH502" t="str">
        <f>H502</f>
        <v>Спасский С.А., Шнитников В.Н.</v>
      </c>
      <c r="CI502">
        <f t="shared" si="157"/>
        <v>1937</v>
      </c>
      <c r="CJ502"/>
    </row>
    <row r="503" spans="1:88" s="6" customFormat="1" x14ac:dyDescent="0.45">
      <c r="A503" s="5">
        <v>45775.468495370369</v>
      </c>
      <c r="B503" s="6">
        <v>412819044</v>
      </c>
      <c r="C503" s="6" t="s">
        <v>4897</v>
      </c>
      <c r="D503" s="6">
        <v>2</v>
      </c>
      <c r="E503" s="4" t="s">
        <v>86</v>
      </c>
      <c r="G503" s="6">
        <v>2590</v>
      </c>
      <c r="H503" s="44" t="s">
        <v>951</v>
      </c>
      <c r="I503" s="6">
        <v>1937</v>
      </c>
      <c r="J503" s="6" t="s">
        <v>952</v>
      </c>
      <c r="K503" s="6" t="s">
        <v>953</v>
      </c>
      <c r="L503" s="6" t="s">
        <v>954</v>
      </c>
      <c r="M503" s="6" t="s">
        <v>267</v>
      </c>
      <c r="P503" s="6" t="s">
        <v>1048</v>
      </c>
      <c r="Q503" t="str">
        <f t="shared" si="155"/>
        <v>Долина Б. Алматинки, "Приютская колония"</v>
      </c>
      <c r="R503" s="84">
        <v>43.389325999999997</v>
      </c>
      <c r="S503" s="84">
        <v>76.900957000000005</v>
      </c>
      <c r="T503" s="6" t="s">
        <v>1049</v>
      </c>
      <c r="U503" s="6" t="s">
        <v>1050</v>
      </c>
      <c r="V503" s="6" t="s">
        <v>106</v>
      </c>
      <c r="X503" s="6">
        <v>12500</v>
      </c>
      <c r="Y503" s="6">
        <v>1928</v>
      </c>
      <c r="Z503" s="6">
        <v>7</v>
      </c>
      <c r="AF503" s="6" t="s">
        <v>948</v>
      </c>
      <c r="AH503" s="6" t="s">
        <v>274</v>
      </c>
      <c r="AI503" s="6" t="s">
        <v>347</v>
      </c>
      <c r="AJ503" s="6" t="s">
        <v>1202</v>
      </c>
      <c r="AK503" s="6" t="b">
        <v>1</v>
      </c>
      <c r="AL503" s="6" t="b">
        <v>0</v>
      </c>
      <c r="AO503" s="49" t="s">
        <v>4952</v>
      </c>
      <c r="AP503" s="73"/>
      <c r="AQ503" s="49" t="s">
        <v>4951</v>
      </c>
      <c r="AR503" s="76" t="s">
        <v>5011</v>
      </c>
      <c r="AS503" s="73" t="s">
        <v>5012</v>
      </c>
      <c r="AT503" s="73">
        <f t="shared" si="158"/>
        <v>2</v>
      </c>
      <c r="AU503" s="112" t="s">
        <v>5383</v>
      </c>
      <c r="AV503" s="44" t="s">
        <v>5380</v>
      </c>
      <c r="AW503" t="s">
        <v>5014</v>
      </c>
      <c r="AX503" s="73"/>
      <c r="AY50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3" s="49" t="s">
        <v>4903</v>
      </c>
      <c r="BA503" s="44" t="str">
        <f>Y503&amp;"-"&amp;IF(Z503&lt;10,"0"&amp;Z503,Z503)</f>
        <v>1928-07</v>
      </c>
      <c r="BB503" s="44" t="str">
        <f>Y503&amp;IF(Z503&lt;&gt;0,"-"&amp;Z503,"")&amp;IF(AA503&lt;&gt;0,"-"&amp;AA503,"")&amp;IF(AB503&lt;&gt;0,"/"&amp;AB503,"")&amp;IF(AC503&lt;&gt;0,"-"&amp;AC503,"")&amp;IF(AD503&lt;&gt;0,"-"&amp;AD503,"")</f>
        <v>1928-7</v>
      </c>
      <c r="BC503" s="44"/>
      <c r="BD503" s="44"/>
      <c r="BE503" s="44"/>
      <c r="BF503" s="49" t="s">
        <v>4882</v>
      </c>
      <c r="BG503" t="s">
        <v>4893</v>
      </c>
      <c r="BH503" s="40" t="s">
        <v>5050</v>
      </c>
      <c r="BI503" t="s">
        <v>39</v>
      </c>
      <c r="BJ503" t="str">
        <f t="shared" si="179"/>
        <v>Долина Б. Алматинки, "Приютская колония"</v>
      </c>
      <c r="BK503" t="str">
        <f>T503&amp;" N; "&amp;U503&amp;" E"</f>
        <v>43.389326 N; 76.900957 E</v>
      </c>
      <c r="BL503" t="s">
        <v>1049</v>
      </c>
      <c r="BM503" s="85" t="s">
        <v>1050</v>
      </c>
      <c r="BN503" t="s">
        <v>4895</v>
      </c>
      <c r="BO503">
        <f t="shared" si="178"/>
        <v>12500</v>
      </c>
      <c r="BP503" t="str">
        <f>IF(V503="original",H503,IF(V503="volunteer",C503,"Nekhaeva A.A."))</f>
        <v>Kim L.V.</v>
      </c>
      <c r="BQ503" t="str">
        <f>IF(V503="original",I503,IF(V503="volunteer",YEAR(A503)&amp;"-"&amp;IF(MONTH(A503)&lt;10,"0"&amp;MONTH(A503),MONTH(A503))&amp;"-"&amp;IF(DAY(A503)&lt;10,"0"&amp;DAY(A503),DAY(A503)),"__2025-05-15"))</f>
        <v>2025-04-28</v>
      </c>
      <c r="BR503"/>
      <c r="BS503"/>
      <c r="BT503" s="49" t="s">
        <v>4766</v>
      </c>
      <c r="BU503" t="s">
        <v>3631</v>
      </c>
      <c r="BV503" t="s">
        <v>3632</v>
      </c>
      <c r="BW503" t="s">
        <v>3633</v>
      </c>
      <c r="BX503" t="s">
        <v>3634</v>
      </c>
      <c r="BY503" s="44" t="s">
        <v>274</v>
      </c>
      <c r="BZ503" t="s">
        <v>324</v>
      </c>
      <c r="CA503" t="s">
        <v>4087</v>
      </c>
      <c r="CB503" s="44" t="s">
        <v>4087</v>
      </c>
      <c r="CC503" t="s">
        <v>4793</v>
      </c>
      <c r="CD503" t="s">
        <v>4085</v>
      </c>
      <c r="CE503" t="s">
        <v>4086</v>
      </c>
      <c r="CF503" t="s">
        <v>3630</v>
      </c>
      <c r="CG503"/>
      <c r="CH503" t="str">
        <f>H503</f>
        <v>Спасский С.А., Шнитников В.Н.</v>
      </c>
      <c r="CI503">
        <f t="shared" si="157"/>
        <v>1937</v>
      </c>
      <c r="CJ503"/>
    </row>
    <row r="504" spans="1:88" s="6" customFormat="1" x14ac:dyDescent="0.45">
      <c r="A504" s="5">
        <v>45775.46601851852</v>
      </c>
      <c r="B504" s="6">
        <v>412819044</v>
      </c>
      <c r="C504" s="6" t="s">
        <v>4897</v>
      </c>
      <c r="D504" s="6">
        <v>1</v>
      </c>
      <c r="E504" s="4" t="s">
        <v>65</v>
      </c>
      <c r="G504" s="6">
        <v>2590</v>
      </c>
      <c r="H504" s="44" t="s">
        <v>951</v>
      </c>
      <c r="I504" s="6">
        <v>1937</v>
      </c>
      <c r="J504" s="6" t="s">
        <v>952</v>
      </c>
      <c r="K504" s="6" t="s">
        <v>953</v>
      </c>
      <c r="L504" s="6" t="s">
        <v>954</v>
      </c>
      <c r="M504" s="6" t="s">
        <v>267</v>
      </c>
      <c r="P504" s="6" t="s">
        <v>1065</v>
      </c>
      <c r="Q504" t="str">
        <f t="shared" si="155"/>
        <v>Алматинка, у гор</v>
      </c>
      <c r="R504" s="84">
        <v>43.130749000000002</v>
      </c>
      <c r="S504" s="84">
        <v>76.908208000000002</v>
      </c>
      <c r="T504" s="6" t="s">
        <v>942</v>
      </c>
      <c r="U504" s="6" t="s">
        <v>943</v>
      </c>
      <c r="V504" s="6" t="s">
        <v>106</v>
      </c>
      <c r="X504" s="6">
        <v>5000</v>
      </c>
      <c r="Y504" s="6">
        <v>1920</v>
      </c>
      <c r="Z504" s="6">
        <v>6</v>
      </c>
      <c r="AA504" s="6">
        <v>20</v>
      </c>
      <c r="AF504" s="6" t="s">
        <v>948</v>
      </c>
      <c r="AH504" s="6" t="s">
        <v>274</v>
      </c>
      <c r="AI504" s="6" t="s">
        <v>347</v>
      </c>
      <c r="AJ504" s="6" t="s">
        <v>1203</v>
      </c>
      <c r="AK504" s="6" t="b">
        <v>1</v>
      </c>
      <c r="AL504" s="6" t="b">
        <v>0</v>
      </c>
      <c r="AO504" s="49" t="s">
        <v>4952</v>
      </c>
      <c r="AP504" s="73"/>
      <c r="AQ504" s="49" t="s">
        <v>4951</v>
      </c>
      <c r="AR504" s="76" t="s">
        <v>5011</v>
      </c>
      <c r="AS504" s="73" t="s">
        <v>5012</v>
      </c>
      <c r="AT504" s="73">
        <f t="shared" si="158"/>
        <v>1</v>
      </c>
      <c r="AU504" s="112" t="s">
        <v>5384</v>
      </c>
      <c r="AV504" s="44" t="s">
        <v>5380</v>
      </c>
      <c r="AW504" t="s">
        <v>5014</v>
      </c>
      <c r="AX504" s="73"/>
      <c r="AY50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4" s="49" t="s">
        <v>4903</v>
      </c>
      <c r="BA504" s="58" t="str">
        <f>Y504&amp;"-"&amp;IF(Z504&lt;10,"0"&amp;Z504,Z504)&amp;"-"&amp;IF(AA504&lt;10,"0"&amp;AA504,AA504)</f>
        <v>1920-06-20</v>
      </c>
      <c r="BB504" s="44" t="str">
        <f>Y504&amp;IF(Z504&lt;&gt;0,"-"&amp;Z504,"")&amp;IF(AA504&lt;&gt;0,"-"&amp;AA504,"")&amp;IF(AB504&lt;&gt;0,"/"&amp;AB504,"")&amp;IF(AC504&lt;&gt;0,"-"&amp;AC504,"")&amp;IF(AD504&lt;&gt;0,"-"&amp;AD504,"")</f>
        <v>1920-6-20</v>
      </c>
      <c r="BC504" s="44"/>
      <c r="BD504" s="44"/>
      <c r="BE504" s="44"/>
      <c r="BF504" s="49" t="s">
        <v>4882</v>
      </c>
      <c r="BG504" t="s">
        <v>4893</v>
      </c>
      <c r="BH504" s="40" t="s">
        <v>5050</v>
      </c>
      <c r="BI504" t="s">
        <v>39</v>
      </c>
      <c r="BJ504" t="str">
        <f t="shared" si="179"/>
        <v>Алматинка, у гор</v>
      </c>
      <c r="BK504" t="str">
        <f>T504&amp;" N; "&amp;U504&amp;" E"</f>
        <v>43.130749 N; 76.908208 E</v>
      </c>
      <c r="BL504" t="s">
        <v>942</v>
      </c>
      <c r="BM504" s="85" t="s">
        <v>943</v>
      </c>
      <c r="BN504" t="s">
        <v>4895</v>
      </c>
      <c r="BO504">
        <f t="shared" si="178"/>
        <v>5000</v>
      </c>
      <c r="BP504" t="str">
        <f>IF(V504="original",H504,IF(V504="volunteer",C504,"Nekhaeva A.A."))</f>
        <v>Kim L.V.</v>
      </c>
      <c r="BQ504" t="str">
        <f>IF(V504="original",I504,IF(V504="volunteer",YEAR(A504)&amp;"-"&amp;IF(MONTH(A504)&lt;10,"0"&amp;MONTH(A504),MONTH(A504))&amp;"-"&amp;IF(DAY(A504)&lt;10,"0"&amp;DAY(A504),DAY(A504)),"__2025-05-15"))</f>
        <v>2025-04-28</v>
      </c>
      <c r="BR504"/>
      <c r="BS504"/>
      <c r="BT504" s="49" t="s">
        <v>4766</v>
      </c>
      <c r="BU504" t="s">
        <v>3631</v>
      </c>
      <c r="BV504" t="s">
        <v>3632</v>
      </c>
      <c r="BW504" t="s">
        <v>3633</v>
      </c>
      <c r="BX504" t="s">
        <v>3634</v>
      </c>
      <c r="BY504" s="44" t="s">
        <v>274</v>
      </c>
      <c r="BZ504" t="s">
        <v>324</v>
      </c>
      <c r="CA504" t="s">
        <v>3692</v>
      </c>
      <c r="CB504" s="44" t="s">
        <v>3692</v>
      </c>
      <c r="CC504" t="s">
        <v>4823</v>
      </c>
      <c r="CD504" t="s">
        <v>4089</v>
      </c>
      <c r="CE504" t="s">
        <v>3693</v>
      </c>
      <c r="CF504" t="s">
        <v>3630</v>
      </c>
      <c r="CG504"/>
      <c r="CH504" t="str">
        <f>H504</f>
        <v>Спасский С.А., Шнитников В.Н.</v>
      </c>
      <c r="CI504">
        <f t="shared" si="157"/>
        <v>1937</v>
      </c>
      <c r="CJ504"/>
    </row>
    <row r="505" spans="1:88" s="6" customFormat="1" x14ac:dyDescent="0.45">
      <c r="A505" s="5">
        <v>45775.465173611112</v>
      </c>
      <c r="B505" s="6">
        <v>412819044</v>
      </c>
      <c r="C505" s="6" t="s">
        <v>4897</v>
      </c>
      <c r="D505" s="6">
        <v>1</v>
      </c>
      <c r="E505" s="4" t="s">
        <v>65</v>
      </c>
      <c r="G505" s="6">
        <v>2590</v>
      </c>
      <c r="H505" s="44" t="s">
        <v>951</v>
      </c>
      <c r="I505" s="6">
        <v>1937</v>
      </c>
      <c r="J505" s="6" t="s">
        <v>952</v>
      </c>
      <c r="K505" s="6" t="s">
        <v>953</v>
      </c>
      <c r="L505" s="6" t="s">
        <v>954</v>
      </c>
      <c r="M505" s="6" t="s">
        <v>267</v>
      </c>
      <c r="P505" s="6" t="s">
        <v>947</v>
      </c>
      <c r="Q505" t="str">
        <f t="shared" si="155"/>
        <v>Алма-Ата и окрестности</v>
      </c>
      <c r="R505" s="84">
        <v>43.289437</v>
      </c>
      <c r="S505" s="84">
        <v>76.994337999999999</v>
      </c>
      <c r="T505" s="6" t="s">
        <v>765</v>
      </c>
      <c r="U505" s="6" t="s">
        <v>766</v>
      </c>
      <c r="V505" s="6" t="s">
        <v>106</v>
      </c>
      <c r="X505" s="6">
        <v>6000</v>
      </c>
      <c r="Y505" s="6">
        <v>1919</v>
      </c>
      <c r="Z505" s="6">
        <v>7</v>
      </c>
      <c r="AA505" s="6">
        <v>30</v>
      </c>
      <c r="AB505" s="6">
        <v>1919</v>
      </c>
      <c r="AC505" s="6">
        <v>8</v>
      </c>
      <c r="AD505" s="6">
        <v>2</v>
      </c>
      <c r="AF505" s="6" t="s">
        <v>948</v>
      </c>
      <c r="AH505" s="6" t="s">
        <v>274</v>
      </c>
      <c r="AI505" s="6" t="s">
        <v>347</v>
      </c>
      <c r="AJ505" s="6" t="s">
        <v>1203</v>
      </c>
      <c r="AK505" s="6" t="b">
        <v>1</v>
      </c>
      <c r="AL505" s="6" t="b">
        <v>0</v>
      </c>
      <c r="AO505" s="49" t="s">
        <v>4952</v>
      </c>
      <c r="AP505" s="73"/>
      <c r="AQ505" s="49" t="s">
        <v>4951</v>
      </c>
      <c r="AR505" s="76" t="s">
        <v>5011</v>
      </c>
      <c r="AS505" s="73" t="s">
        <v>5012</v>
      </c>
      <c r="AT505" s="73">
        <f t="shared" si="158"/>
        <v>1</v>
      </c>
      <c r="AU505" s="112" t="s">
        <v>5384</v>
      </c>
      <c r="AV505" s="44" t="s">
        <v>5380</v>
      </c>
      <c r="AW505" t="s">
        <v>5014</v>
      </c>
      <c r="AX505" s="73"/>
      <c r="AY50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5" s="49" t="s">
        <v>4903</v>
      </c>
      <c r="BA505" s="58" t="str">
        <f>Y505&amp;"-"&amp;IF(Z505&lt;10,"0"&amp;Z505,Z505)&amp;"-"&amp;IF(AA505&lt;10,"0"&amp;AA505,AA505)&amp;"/"&amp;IF(AC505&lt;10,"0"&amp;AC505,AC505)&amp;"-"&amp;IF(AD505&lt;10,"0"&amp;AD505,AD505)</f>
        <v>1919-07-30/08-02</v>
      </c>
      <c r="BB505" s="44" t="str">
        <f>Y505&amp;IF(Z505&lt;&gt;0,"-"&amp;Z505,"")&amp;IF(AA505&lt;&gt;0,"-"&amp;AA505,"")&amp;IF(AB505&lt;&gt;0,"/"&amp;AB505,"")&amp;IF(AC505&lt;&gt;0,"-"&amp;AC505,"")&amp;IF(AD505&lt;&gt;0,"-"&amp;AD505,"")</f>
        <v>1919-7-30/1919-8-2</v>
      </c>
      <c r="BC505" s="44"/>
      <c r="BD505" s="44"/>
      <c r="BE505" s="44"/>
      <c r="BF505" s="49" t="s">
        <v>4882</v>
      </c>
      <c r="BG505" t="s">
        <v>4893</v>
      </c>
      <c r="BH505" s="40" t="s">
        <v>5050</v>
      </c>
      <c r="BI505" t="s">
        <v>39</v>
      </c>
      <c r="BJ505" t="str">
        <f t="shared" si="179"/>
        <v>Алма-Ата и окрестности</v>
      </c>
      <c r="BK505" t="str">
        <f>T505&amp;" N; "&amp;U505&amp;" E"</f>
        <v>43.289437 N; 76.994338 E</v>
      </c>
      <c r="BL505" t="s">
        <v>765</v>
      </c>
      <c r="BM505" s="85" t="s">
        <v>766</v>
      </c>
      <c r="BN505" t="s">
        <v>4895</v>
      </c>
      <c r="BO505">
        <f t="shared" si="178"/>
        <v>6000</v>
      </c>
      <c r="BP505" t="str">
        <f>IF(V505="original",H505,IF(V505="volunteer",C505,"Nekhaeva A.A."))</f>
        <v>Kim L.V.</v>
      </c>
      <c r="BQ505" t="str">
        <f>IF(V505="original",I505,IF(V505="volunteer",YEAR(A505)&amp;"-"&amp;IF(MONTH(A505)&lt;10,"0"&amp;MONTH(A505),MONTH(A505))&amp;"-"&amp;IF(DAY(A505)&lt;10,"0"&amp;DAY(A505),DAY(A505)),"__2025-05-15"))</f>
        <v>2025-04-28</v>
      </c>
      <c r="BR505"/>
      <c r="BS505"/>
      <c r="BT505" s="49" t="s">
        <v>4766</v>
      </c>
      <c r="BU505" t="s">
        <v>3631</v>
      </c>
      <c r="BV505" t="s">
        <v>3632</v>
      </c>
      <c r="BW505" t="s">
        <v>3633</v>
      </c>
      <c r="BX505" t="s">
        <v>3634</v>
      </c>
      <c r="BY505" s="44" t="s">
        <v>274</v>
      </c>
      <c r="BZ505" t="s">
        <v>324</v>
      </c>
      <c r="CA505" t="s">
        <v>3692</v>
      </c>
      <c r="CB505" s="44" t="s">
        <v>3692</v>
      </c>
      <c r="CC505" t="s">
        <v>4823</v>
      </c>
      <c r="CD505" t="s">
        <v>4089</v>
      </c>
      <c r="CE505" t="s">
        <v>3693</v>
      </c>
      <c r="CF505" t="s">
        <v>3630</v>
      </c>
      <c r="CG505"/>
      <c r="CH505" t="str">
        <f>H505</f>
        <v>Спасский С.А., Шнитников В.Н.</v>
      </c>
      <c r="CI505">
        <f t="shared" si="157"/>
        <v>1937</v>
      </c>
      <c r="CJ505"/>
    </row>
    <row r="506" spans="1:88" s="6" customFormat="1" x14ac:dyDescent="0.45">
      <c r="A506" s="5">
        <v>45775.463831018518</v>
      </c>
      <c r="B506" s="6">
        <v>412819044</v>
      </c>
      <c r="C506" s="6" t="s">
        <v>4897</v>
      </c>
      <c r="D506" s="6">
        <v>1</v>
      </c>
      <c r="E506" s="4" t="s">
        <v>51</v>
      </c>
      <c r="G506" s="6">
        <v>2590</v>
      </c>
      <c r="H506" s="44" t="s">
        <v>951</v>
      </c>
      <c r="I506" s="6">
        <v>1937</v>
      </c>
      <c r="J506" s="6" t="s">
        <v>952</v>
      </c>
      <c r="K506" s="6" t="s">
        <v>953</v>
      </c>
      <c r="L506" s="6" t="s">
        <v>954</v>
      </c>
      <c r="M506" s="6" t="s">
        <v>267</v>
      </c>
      <c r="P506" s="6" t="s">
        <v>1018</v>
      </c>
      <c r="Q506" t="str">
        <f t="shared" si="155"/>
        <v>Копальский у.</v>
      </c>
      <c r="R506" s="84">
        <v>45.718308999999998</v>
      </c>
      <c r="S506" s="84">
        <v>77.246391000000003</v>
      </c>
      <c r="T506" s="6" t="s">
        <v>1019</v>
      </c>
      <c r="U506" s="6" t="s">
        <v>1020</v>
      </c>
      <c r="V506" s="6" t="s">
        <v>106</v>
      </c>
      <c r="X506" s="6">
        <v>50000</v>
      </c>
      <c r="Y506" s="6">
        <v>1910</v>
      </c>
      <c r="AF506" s="6" t="s">
        <v>948</v>
      </c>
      <c r="AG506" s="67" t="s">
        <v>959</v>
      </c>
      <c r="AH506" s="6" t="s">
        <v>274</v>
      </c>
      <c r="AI506" s="6" t="s">
        <v>347</v>
      </c>
      <c r="AJ506" s="6" t="s">
        <v>1204</v>
      </c>
      <c r="AK506" s="6" t="b">
        <v>1</v>
      </c>
      <c r="AL506" s="6" t="b">
        <v>0</v>
      </c>
      <c r="AO506" s="49" t="s">
        <v>4952</v>
      </c>
      <c r="AP506" s="73"/>
      <c r="AQ506" s="49" t="s">
        <v>4951</v>
      </c>
      <c r="AR506" s="76" t="s">
        <v>5011</v>
      </c>
      <c r="AS506" s="73" t="s">
        <v>5012</v>
      </c>
      <c r="AT506" s="73">
        <f t="shared" si="158"/>
        <v>1</v>
      </c>
      <c r="AU506" s="112" t="s">
        <v>5383</v>
      </c>
      <c r="AV506" s="44" t="s">
        <v>5380</v>
      </c>
      <c r="AW506" t="s">
        <v>5014</v>
      </c>
      <c r="AX506" s="73"/>
      <c r="AY506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6" s="49" t="s">
        <v>4903</v>
      </c>
      <c r="BA506" s="44">
        <f>Y506</f>
        <v>1910</v>
      </c>
      <c r="BB506" s="44" t="str">
        <f>Y506&amp;IF(Z506&lt;&gt;0,"-"&amp;Z506,"")&amp;IF(AA506&lt;&gt;0,"-"&amp;AA506,"")&amp;IF(AB506&lt;&gt;0,"/"&amp;AB506,"")&amp;IF(AC506&lt;&gt;0,"-"&amp;AC506,"")&amp;IF(AD506&lt;&gt;0,"-"&amp;AD506,"")</f>
        <v>1910</v>
      </c>
      <c r="BC506" s="44"/>
      <c r="BD506" s="44"/>
      <c r="BE506" s="44" t="s">
        <v>4941</v>
      </c>
      <c r="BF506" s="49" t="s">
        <v>4882</v>
      </c>
      <c r="BG506" t="s">
        <v>4893</v>
      </c>
      <c r="BH506" s="40" t="s">
        <v>5050</v>
      </c>
      <c r="BI506" t="s">
        <v>39</v>
      </c>
      <c r="BJ506" t="str">
        <f t="shared" si="179"/>
        <v>Копальский у.</v>
      </c>
      <c r="BK506" t="str">
        <f>T506&amp;" N; "&amp;U506&amp;" E"</f>
        <v>45.718309 N; 77.246391 E</v>
      </c>
      <c r="BL506" t="s">
        <v>1019</v>
      </c>
      <c r="BM506" s="85" t="s">
        <v>1020</v>
      </c>
      <c r="BN506" t="s">
        <v>4895</v>
      </c>
      <c r="BO506">
        <f t="shared" si="178"/>
        <v>50000</v>
      </c>
      <c r="BP506" t="str">
        <f>IF(V506="original",H506,IF(V506="volunteer",C506,"Nekhaeva A.A."))</f>
        <v>Kim L.V.</v>
      </c>
      <c r="BQ506" t="str">
        <f>IF(V506="original",I506,IF(V506="volunteer",YEAR(A506)&amp;"-"&amp;IF(MONTH(A506)&lt;10,"0"&amp;MONTH(A506),MONTH(A506))&amp;"-"&amp;IF(DAY(A506)&lt;10,"0"&amp;DAY(A506),DAY(A506)),"__2025-05-15"))</f>
        <v>2025-04-28</v>
      </c>
      <c r="BR506"/>
      <c r="BS506"/>
      <c r="BT506" s="49" t="s">
        <v>4766</v>
      </c>
      <c r="BU506" t="s">
        <v>3631</v>
      </c>
      <c r="BV506" t="s">
        <v>3632</v>
      </c>
      <c r="BW506" t="s">
        <v>3633</v>
      </c>
      <c r="BX506" t="s">
        <v>3634</v>
      </c>
      <c r="BY506" s="44" t="s">
        <v>274</v>
      </c>
      <c r="BZ506" t="s">
        <v>275</v>
      </c>
      <c r="CA506" t="s">
        <v>3681</v>
      </c>
      <c r="CB506" s="44" t="s">
        <v>3681</v>
      </c>
      <c r="CC506" t="s">
        <v>4796</v>
      </c>
      <c r="CD506" t="s">
        <v>4090</v>
      </c>
      <c r="CE506" t="s">
        <v>3682</v>
      </c>
      <c r="CF506" t="s">
        <v>3630</v>
      </c>
      <c r="CG506"/>
      <c r="CH506" t="str">
        <f>H506</f>
        <v>Спасский С.А., Шнитников В.Н.</v>
      </c>
      <c r="CI506">
        <f t="shared" si="157"/>
        <v>1937</v>
      </c>
      <c r="CJ506"/>
    </row>
    <row r="507" spans="1:88" s="6" customFormat="1" x14ac:dyDescent="0.45">
      <c r="A507" s="5">
        <v>45775.463136574079</v>
      </c>
      <c r="B507" s="6">
        <v>412819044</v>
      </c>
      <c r="C507" s="6" t="s">
        <v>4897</v>
      </c>
      <c r="D507" s="6">
        <v>1</v>
      </c>
      <c r="E507" s="4" t="s">
        <v>65</v>
      </c>
      <c r="G507" s="6">
        <v>2590</v>
      </c>
      <c r="H507" s="44" t="s">
        <v>951</v>
      </c>
      <c r="I507" s="6">
        <v>1937</v>
      </c>
      <c r="J507" s="6" t="s">
        <v>952</v>
      </c>
      <c r="K507" s="6" t="s">
        <v>953</v>
      </c>
      <c r="L507" s="6" t="s">
        <v>954</v>
      </c>
      <c r="M507" s="6" t="s">
        <v>267</v>
      </c>
      <c r="P507" s="6" t="s">
        <v>947</v>
      </c>
      <c r="Q507" t="str">
        <f t="shared" si="155"/>
        <v>Алма-Ата и окрестности</v>
      </c>
      <c r="R507" s="84">
        <v>43.289437</v>
      </c>
      <c r="S507" s="84">
        <v>76.994337999999999</v>
      </c>
      <c r="T507" s="6" t="s">
        <v>765</v>
      </c>
      <c r="U507" s="6" t="s">
        <v>766</v>
      </c>
      <c r="V507" s="6" t="s">
        <v>106</v>
      </c>
      <c r="X507" s="6">
        <v>6000</v>
      </c>
      <c r="Y507" s="6">
        <v>1937</v>
      </c>
      <c r="AF507" s="6" t="s">
        <v>948</v>
      </c>
      <c r="AG507" s="62" t="s">
        <v>1086</v>
      </c>
      <c r="AH507" s="6" t="s">
        <v>274</v>
      </c>
      <c r="AI507" s="6" t="s">
        <v>347</v>
      </c>
      <c r="AJ507" s="6" t="s">
        <v>1204</v>
      </c>
      <c r="AK507" s="6" t="b">
        <v>1</v>
      </c>
      <c r="AL507" s="6" t="b">
        <v>0</v>
      </c>
      <c r="AO507" s="49" t="s">
        <v>4952</v>
      </c>
      <c r="AP507" s="73"/>
      <c r="AQ507" s="49" t="s">
        <v>4951</v>
      </c>
      <c r="AR507" s="76" t="s">
        <v>5011</v>
      </c>
      <c r="AS507" s="73" t="s">
        <v>5012</v>
      </c>
      <c r="AT507" s="73">
        <f t="shared" si="158"/>
        <v>1</v>
      </c>
      <c r="AU507" s="112" t="s">
        <v>5384</v>
      </c>
      <c r="AV507" s="44" t="s">
        <v>5380</v>
      </c>
      <c r="AW507" t="s">
        <v>5014</v>
      </c>
      <c r="AX507" s="73"/>
      <c r="AY507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7" s="49" t="s">
        <v>4903</v>
      </c>
      <c r="BA507" s="44">
        <f>Y507</f>
        <v>1937</v>
      </c>
      <c r="BB507" s="44" t="str">
        <f>Y507&amp;IF(Z507&lt;&gt;0,"-"&amp;Z507,"")&amp;IF(AA507&lt;&gt;0,"-"&amp;AA507,"")&amp;IF(AB507&lt;&gt;0,"/"&amp;AB507,"")&amp;IF(AC507&lt;&gt;0,"-"&amp;AC507,"")&amp;IF(AD507&lt;&gt;0,"-"&amp;AD507,"")</f>
        <v>1937</v>
      </c>
      <c r="BC507" s="44"/>
      <c r="BD507" s="44"/>
      <c r="BE507" s="44"/>
      <c r="BF507" s="49" t="s">
        <v>4882</v>
      </c>
      <c r="BG507" t="s">
        <v>4893</v>
      </c>
      <c r="BH507" s="40" t="s">
        <v>5050</v>
      </c>
      <c r="BI507" t="s">
        <v>39</v>
      </c>
      <c r="BJ507" t="str">
        <f t="shared" si="179"/>
        <v>Алма-Ата и окрестности</v>
      </c>
      <c r="BK507" t="str">
        <f>T507&amp;" N; "&amp;U507&amp;" E"</f>
        <v>43.289437 N; 76.994338 E</v>
      </c>
      <c r="BL507" t="s">
        <v>765</v>
      </c>
      <c r="BM507" s="85" t="s">
        <v>766</v>
      </c>
      <c r="BN507" t="s">
        <v>4895</v>
      </c>
      <c r="BO507">
        <f t="shared" si="178"/>
        <v>6000</v>
      </c>
      <c r="BP507" t="str">
        <f>IF(V507="original",H507,IF(V507="volunteer",C507,"Nekhaeva A.A."))</f>
        <v>Kim L.V.</v>
      </c>
      <c r="BQ507" t="str">
        <f>IF(V507="original",I507,IF(V507="volunteer",YEAR(A507)&amp;"-"&amp;IF(MONTH(A507)&lt;10,"0"&amp;MONTH(A507),MONTH(A507))&amp;"-"&amp;IF(DAY(A507)&lt;10,"0"&amp;DAY(A507),DAY(A507)),"__2025-05-15"))</f>
        <v>2025-04-28</v>
      </c>
      <c r="BR507"/>
      <c r="BS507"/>
      <c r="BT507" s="49" t="s">
        <v>4766</v>
      </c>
      <c r="BU507" t="s">
        <v>3631</v>
      </c>
      <c r="BV507" t="s">
        <v>3632</v>
      </c>
      <c r="BW507" t="s">
        <v>3633</v>
      </c>
      <c r="BX507" t="s">
        <v>3634</v>
      </c>
      <c r="BY507" s="44" t="s">
        <v>274</v>
      </c>
      <c r="BZ507" t="s">
        <v>275</v>
      </c>
      <c r="CA507" t="s">
        <v>3681</v>
      </c>
      <c r="CB507" s="44" t="s">
        <v>3681</v>
      </c>
      <c r="CC507" t="s">
        <v>4796</v>
      </c>
      <c r="CD507" t="s">
        <v>4090</v>
      </c>
      <c r="CE507" t="s">
        <v>3682</v>
      </c>
      <c r="CF507" t="s">
        <v>3630</v>
      </c>
      <c r="CG507"/>
      <c r="CH507" t="str">
        <f>H507</f>
        <v>Спасский С.А., Шнитников В.Н.</v>
      </c>
      <c r="CI507">
        <f t="shared" si="157"/>
        <v>1937</v>
      </c>
      <c r="CJ507"/>
    </row>
    <row r="508" spans="1:88" s="6" customFormat="1" x14ac:dyDescent="0.45">
      <c r="A508" s="5">
        <v>45775.462905092587</v>
      </c>
      <c r="B508" s="6">
        <v>412819044</v>
      </c>
      <c r="C508" s="6" t="s">
        <v>4897</v>
      </c>
      <c r="D508" s="6">
        <v>1</v>
      </c>
      <c r="E508" s="4" t="s">
        <v>65</v>
      </c>
      <c r="G508" s="6">
        <v>2590</v>
      </c>
      <c r="H508" s="44" t="s">
        <v>951</v>
      </c>
      <c r="I508" s="6">
        <v>1937</v>
      </c>
      <c r="J508" s="6" t="s">
        <v>952</v>
      </c>
      <c r="K508" s="6" t="s">
        <v>953</v>
      </c>
      <c r="L508" s="6" t="s">
        <v>954</v>
      </c>
      <c r="M508" s="6" t="s">
        <v>267</v>
      </c>
      <c r="P508" s="6" t="s">
        <v>947</v>
      </c>
      <c r="Q508" t="str">
        <f t="shared" si="155"/>
        <v>Алма-Ата и окрестности</v>
      </c>
      <c r="R508" s="84">
        <v>43.289437</v>
      </c>
      <c r="S508" s="84">
        <v>76.994337999999999</v>
      </c>
      <c r="T508" s="6" t="s">
        <v>765</v>
      </c>
      <c r="U508" s="6" t="s">
        <v>766</v>
      </c>
      <c r="V508" s="6" t="s">
        <v>106</v>
      </c>
      <c r="X508" s="6">
        <v>6000</v>
      </c>
      <c r="Y508" s="6">
        <v>1921</v>
      </c>
      <c r="Z508" s="6">
        <v>6</v>
      </c>
      <c r="AA508" s="6">
        <v>6</v>
      </c>
      <c r="AF508" s="6" t="s">
        <v>948</v>
      </c>
      <c r="AH508" s="6" t="s">
        <v>274</v>
      </c>
      <c r="AI508" s="6" t="s">
        <v>347</v>
      </c>
      <c r="AJ508" s="6" t="s">
        <v>1204</v>
      </c>
      <c r="AK508" s="6" t="b">
        <v>1</v>
      </c>
      <c r="AL508" s="6" t="b">
        <v>0</v>
      </c>
      <c r="AO508" s="49" t="s">
        <v>4952</v>
      </c>
      <c r="AP508" s="73"/>
      <c r="AQ508" s="49" t="s">
        <v>4951</v>
      </c>
      <c r="AR508" s="76" t="s">
        <v>5011</v>
      </c>
      <c r="AS508" s="73" t="s">
        <v>5012</v>
      </c>
      <c r="AT508" s="73">
        <f t="shared" si="158"/>
        <v>1</v>
      </c>
      <c r="AU508" s="112" t="s">
        <v>5384</v>
      </c>
      <c r="AV508" s="44" t="s">
        <v>5380</v>
      </c>
      <c r="AW508" t="s">
        <v>5014</v>
      </c>
      <c r="AX508" s="73"/>
      <c r="AY508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8" s="49" t="s">
        <v>4903</v>
      </c>
      <c r="BA508" s="58" t="str">
        <f>Y508&amp;"-"&amp;IF(Z508&lt;10,"0"&amp;Z508,Z508)&amp;"-"&amp;IF(AA508&lt;10,"0"&amp;AA508,AA508)</f>
        <v>1921-06-06</v>
      </c>
      <c r="BB508" s="44" t="str">
        <f>Y508&amp;IF(Z508&lt;&gt;0,"-"&amp;Z508,"")&amp;IF(AA508&lt;&gt;0,"-"&amp;AA508,"")&amp;IF(AB508&lt;&gt;0,"/"&amp;AB508,"")&amp;IF(AC508&lt;&gt;0,"-"&amp;AC508,"")&amp;IF(AD508&lt;&gt;0,"-"&amp;AD508,"")</f>
        <v>1921-6-6</v>
      </c>
      <c r="BC508" s="44"/>
      <c r="BD508" s="44"/>
      <c r="BE508" s="44"/>
      <c r="BF508" s="49" t="s">
        <v>4882</v>
      </c>
      <c r="BG508" t="s">
        <v>4893</v>
      </c>
      <c r="BH508" s="40" t="s">
        <v>5050</v>
      </c>
      <c r="BI508" t="s">
        <v>39</v>
      </c>
      <c r="BJ508" t="str">
        <f t="shared" si="179"/>
        <v>Алма-Ата и окрестности</v>
      </c>
      <c r="BK508" t="str">
        <f>T508&amp;" N; "&amp;U508&amp;" E"</f>
        <v>43.289437 N; 76.994338 E</v>
      </c>
      <c r="BL508" t="s">
        <v>765</v>
      </c>
      <c r="BM508" s="85" t="s">
        <v>766</v>
      </c>
      <c r="BN508" t="s">
        <v>4895</v>
      </c>
      <c r="BO508">
        <f t="shared" si="178"/>
        <v>6000</v>
      </c>
      <c r="BP508" t="str">
        <f>IF(V508="original",H508,IF(V508="volunteer",C508,"Nekhaeva A.A."))</f>
        <v>Kim L.V.</v>
      </c>
      <c r="BQ508" t="str">
        <f>IF(V508="original",I508,IF(V508="volunteer",YEAR(A508)&amp;"-"&amp;IF(MONTH(A508)&lt;10,"0"&amp;MONTH(A508),MONTH(A508))&amp;"-"&amp;IF(DAY(A508)&lt;10,"0"&amp;DAY(A508),DAY(A508)),"__2025-05-15"))</f>
        <v>2025-04-28</v>
      </c>
      <c r="BR508"/>
      <c r="BS508"/>
      <c r="BT508" s="49" t="s">
        <v>4766</v>
      </c>
      <c r="BU508" t="s">
        <v>3631</v>
      </c>
      <c r="BV508" t="s">
        <v>3632</v>
      </c>
      <c r="BW508" t="s">
        <v>3633</v>
      </c>
      <c r="BX508" t="s">
        <v>3634</v>
      </c>
      <c r="BY508" s="44" t="s">
        <v>274</v>
      </c>
      <c r="BZ508" t="s">
        <v>275</v>
      </c>
      <c r="CA508" t="s">
        <v>3681</v>
      </c>
      <c r="CB508" s="44" t="s">
        <v>3681</v>
      </c>
      <c r="CC508" t="s">
        <v>4796</v>
      </c>
      <c r="CD508" t="s">
        <v>4090</v>
      </c>
      <c r="CE508" t="s">
        <v>3682</v>
      </c>
      <c r="CF508" t="s">
        <v>3630</v>
      </c>
      <c r="CG508"/>
      <c r="CH508" t="str">
        <f>H508</f>
        <v>Спасский С.А., Шнитников В.Н.</v>
      </c>
      <c r="CI508">
        <f t="shared" si="157"/>
        <v>1937</v>
      </c>
      <c r="CJ508"/>
    </row>
    <row r="509" spans="1:88" s="6" customFormat="1" x14ac:dyDescent="0.45">
      <c r="A509" s="5">
        <v>45775.462650462963</v>
      </c>
      <c r="B509" s="6">
        <v>412819044</v>
      </c>
      <c r="C509" s="6" t="s">
        <v>4897</v>
      </c>
      <c r="D509" s="6">
        <v>1</v>
      </c>
      <c r="E509" s="4" t="s">
        <v>65</v>
      </c>
      <c r="G509" s="6">
        <v>2590</v>
      </c>
      <c r="H509" s="44" t="s">
        <v>951</v>
      </c>
      <c r="I509" s="6">
        <v>1937</v>
      </c>
      <c r="J509" s="6" t="s">
        <v>952</v>
      </c>
      <c r="K509" s="6" t="s">
        <v>953</v>
      </c>
      <c r="L509" s="6" t="s">
        <v>954</v>
      </c>
      <c r="M509" s="6" t="s">
        <v>267</v>
      </c>
      <c r="P509" s="6" t="s">
        <v>947</v>
      </c>
      <c r="Q509" t="str">
        <f t="shared" si="155"/>
        <v>Алма-Ата и окрестности</v>
      </c>
      <c r="R509" s="84">
        <v>43.289437</v>
      </c>
      <c r="S509" s="84">
        <v>76.994337999999999</v>
      </c>
      <c r="T509" s="6" t="s">
        <v>765</v>
      </c>
      <c r="U509" s="6" t="s">
        <v>766</v>
      </c>
      <c r="V509" s="6" t="s">
        <v>106</v>
      </c>
      <c r="X509" s="6">
        <v>6000</v>
      </c>
      <c r="Y509" s="6">
        <v>1920</v>
      </c>
      <c r="Z509" s="6">
        <v>6</v>
      </c>
      <c r="AA509" s="6">
        <v>26</v>
      </c>
      <c r="AB509" s="6">
        <v>1920</v>
      </c>
      <c r="AC509" s="6">
        <v>6</v>
      </c>
      <c r="AD509" s="6">
        <v>28</v>
      </c>
      <c r="AF509" s="6" t="s">
        <v>948</v>
      </c>
      <c r="AH509" s="6" t="s">
        <v>274</v>
      </c>
      <c r="AI509" s="6" t="s">
        <v>347</v>
      </c>
      <c r="AJ509" s="6" t="s">
        <v>1204</v>
      </c>
      <c r="AK509" s="6" t="b">
        <v>1</v>
      </c>
      <c r="AL509" s="6" t="b">
        <v>0</v>
      </c>
      <c r="AO509" s="49" t="s">
        <v>4952</v>
      </c>
      <c r="AP509" s="73"/>
      <c r="AQ509" s="49" t="s">
        <v>4951</v>
      </c>
      <c r="AR509" s="76" t="s">
        <v>5011</v>
      </c>
      <c r="AS509" s="73" t="s">
        <v>5012</v>
      </c>
      <c r="AT509" s="73">
        <f t="shared" si="158"/>
        <v>1</v>
      </c>
      <c r="AU509" s="112" t="s">
        <v>5384</v>
      </c>
      <c r="AV509" s="44" t="s">
        <v>5380</v>
      </c>
      <c r="AW509" t="s">
        <v>5014</v>
      </c>
      <c r="AX509" s="73"/>
      <c r="AY509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09" s="49" t="s">
        <v>4903</v>
      </c>
      <c r="BA509" s="58" t="str">
        <f>Y509&amp;"-"&amp;IF(Z509&lt;10,"0"&amp;Z509,Z509)&amp;"-"&amp;IF(AA509&lt;10,"0"&amp;AA509,AA509)&amp;"/"&amp;IF(AD509&lt;10,"0"&amp;AD509,AD509)</f>
        <v>1920-06-26/28</v>
      </c>
      <c r="BB509" s="44" t="str">
        <f>Y509&amp;IF(Z509&lt;&gt;0,"-"&amp;Z509,"")&amp;IF(AA509&lt;&gt;0,"-"&amp;AA509,"")&amp;IF(AB509&lt;&gt;0,"/"&amp;AB509,"")&amp;IF(AC509&lt;&gt;0,"-"&amp;AC509,"")&amp;IF(AD509&lt;&gt;0,"-"&amp;AD509,"")</f>
        <v>1920-6-26/1920-6-28</v>
      </c>
      <c r="BC509" s="44"/>
      <c r="BD509" s="44"/>
      <c r="BE509" s="44"/>
      <c r="BF509" s="49" t="s">
        <v>4882</v>
      </c>
      <c r="BG509" t="s">
        <v>4893</v>
      </c>
      <c r="BH509" s="40" t="s">
        <v>5050</v>
      </c>
      <c r="BI509" t="s">
        <v>39</v>
      </c>
      <c r="BJ509" t="str">
        <f t="shared" si="179"/>
        <v>Алма-Ата и окрестности</v>
      </c>
      <c r="BK509" t="str">
        <f>T509&amp;" N; "&amp;U509&amp;" E"</f>
        <v>43.289437 N; 76.994338 E</v>
      </c>
      <c r="BL509" t="s">
        <v>765</v>
      </c>
      <c r="BM509" s="85" t="s">
        <v>766</v>
      </c>
      <c r="BN509" t="s">
        <v>4895</v>
      </c>
      <c r="BO509">
        <f t="shared" si="178"/>
        <v>6000</v>
      </c>
      <c r="BP509" t="str">
        <f>IF(V509="original",H509,IF(V509="volunteer",C509,"Nekhaeva A.A."))</f>
        <v>Kim L.V.</v>
      </c>
      <c r="BQ509" t="str">
        <f>IF(V509="original",I509,IF(V509="volunteer",YEAR(A509)&amp;"-"&amp;IF(MONTH(A509)&lt;10,"0"&amp;MONTH(A509),MONTH(A509))&amp;"-"&amp;IF(DAY(A509)&lt;10,"0"&amp;DAY(A509),DAY(A509)),"__2025-05-15"))</f>
        <v>2025-04-28</v>
      </c>
      <c r="BR509"/>
      <c r="BS509"/>
      <c r="BT509" s="49" t="s">
        <v>4766</v>
      </c>
      <c r="BU509" t="s">
        <v>3631</v>
      </c>
      <c r="BV509" t="s">
        <v>3632</v>
      </c>
      <c r="BW509" t="s">
        <v>3633</v>
      </c>
      <c r="BX509" t="s">
        <v>3634</v>
      </c>
      <c r="BY509" s="44" t="s">
        <v>274</v>
      </c>
      <c r="BZ509" t="s">
        <v>275</v>
      </c>
      <c r="CA509" t="s">
        <v>3681</v>
      </c>
      <c r="CB509" s="44" t="s">
        <v>3681</v>
      </c>
      <c r="CC509" t="s">
        <v>4796</v>
      </c>
      <c r="CD509" t="s">
        <v>4090</v>
      </c>
      <c r="CE509" t="s">
        <v>3682</v>
      </c>
      <c r="CF509" t="s">
        <v>3630</v>
      </c>
      <c r="CG509"/>
      <c r="CH509" t="str">
        <f>H509</f>
        <v>Спасский С.А., Шнитников В.Н.</v>
      </c>
      <c r="CI509">
        <f t="shared" si="157"/>
        <v>1937</v>
      </c>
      <c r="CJ509"/>
    </row>
    <row r="510" spans="1:88" s="6" customFormat="1" x14ac:dyDescent="0.45">
      <c r="A510" s="5">
        <v>45775.461851851847</v>
      </c>
      <c r="B510" s="6">
        <v>412819044</v>
      </c>
      <c r="C510" s="6" t="s">
        <v>4897</v>
      </c>
      <c r="D510" s="6">
        <v>1</v>
      </c>
      <c r="E510" s="4" t="s">
        <v>65</v>
      </c>
      <c r="G510" s="6">
        <v>2590</v>
      </c>
      <c r="H510" s="44" t="s">
        <v>951</v>
      </c>
      <c r="I510" s="6">
        <v>1937</v>
      </c>
      <c r="J510" s="6" t="s">
        <v>952</v>
      </c>
      <c r="K510" s="6" t="s">
        <v>953</v>
      </c>
      <c r="L510" s="6" t="s">
        <v>954</v>
      </c>
      <c r="M510" s="6" t="s">
        <v>267</v>
      </c>
      <c r="P510" s="6" t="s">
        <v>947</v>
      </c>
      <c r="Q510" t="str">
        <f t="shared" si="155"/>
        <v>Алма-Ата и окрестности</v>
      </c>
      <c r="R510" s="84">
        <v>43.289437</v>
      </c>
      <c r="S510" s="84">
        <v>76.994337999999999</v>
      </c>
      <c r="T510" s="6" t="s">
        <v>765</v>
      </c>
      <c r="U510" s="6" t="s">
        <v>766</v>
      </c>
      <c r="V510" s="6" t="s">
        <v>106</v>
      </c>
      <c r="X510" s="6">
        <v>6000</v>
      </c>
      <c r="Y510" s="6">
        <v>1919</v>
      </c>
      <c r="Z510" s="6">
        <v>6</v>
      </c>
      <c r="AA510" s="6">
        <v>4</v>
      </c>
      <c r="AB510" s="6">
        <v>1919</v>
      </c>
      <c r="AC510" s="6">
        <v>6</v>
      </c>
      <c r="AD510" s="6">
        <v>5</v>
      </c>
      <c r="AE510" s="6" t="s">
        <v>1122</v>
      </c>
      <c r="AF510" s="6" t="s">
        <v>948</v>
      </c>
      <c r="AH510" s="6" t="s">
        <v>274</v>
      </c>
      <c r="AI510" s="6" t="s">
        <v>347</v>
      </c>
      <c r="AJ510" s="6" t="s">
        <v>1204</v>
      </c>
      <c r="AK510" s="6" t="b">
        <v>1</v>
      </c>
      <c r="AL510" s="6" t="b">
        <v>0</v>
      </c>
      <c r="AO510" s="49" t="s">
        <v>4952</v>
      </c>
      <c r="AP510" s="73"/>
      <c r="AQ510" s="49" t="s">
        <v>4951</v>
      </c>
      <c r="AR510" s="76" t="s">
        <v>5011</v>
      </c>
      <c r="AS510" s="73" t="s">
        <v>5012</v>
      </c>
      <c r="AT510" s="73">
        <f t="shared" si="158"/>
        <v>1</v>
      </c>
      <c r="AU510" s="112" t="s">
        <v>5384</v>
      </c>
      <c r="AV510" s="44" t="s">
        <v>5380</v>
      </c>
      <c r="AW510" t="s">
        <v>5014</v>
      </c>
      <c r="AX510" s="73"/>
      <c r="AY510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0" s="49" t="s">
        <v>4903</v>
      </c>
      <c r="BA510" s="58" t="str">
        <f>Y510&amp;"-"&amp;IF(Z510&lt;10,"0"&amp;Z510,Z510)&amp;"-"&amp;IF(AA510&lt;10,"0"&amp;AA510,AA510)&amp;"/"&amp;IF(AD510&lt;10,"0"&amp;AD510,AD510)</f>
        <v>1919-06-04/05</v>
      </c>
      <c r="BB510" s="44" t="str">
        <f>Y510&amp;IF(Z510&lt;&gt;0,"-"&amp;Z510,"")&amp;IF(AA510&lt;&gt;0,"-"&amp;AA510,"")&amp;IF(AB510&lt;&gt;0,"/"&amp;AB510,"")&amp;IF(AC510&lt;&gt;0,"-"&amp;AC510,"")&amp;IF(AD510&lt;&gt;0,"-"&amp;AD510,"")</f>
        <v>1919-6-4/1919-6-5</v>
      </c>
      <c r="BC510" s="44" t="str">
        <f>AE510</f>
        <v>сенокос, поле, болото</v>
      </c>
      <c r="BD510" s="44"/>
      <c r="BE510" s="44"/>
      <c r="BF510" s="49" t="s">
        <v>4882</v>
      </c>
      <c r="BG510" t="s">
        <v>4893</v>
      </c>
      <c r="BH510" s="40" t="s">
        <v>5050</v>
      </c>
      <c r="BI510" t="s">
        <v>39</v>
      </c>
      <c r="BJ510" t="str">
        <f t="shared" si="179"/>
        <v>Алма-Ата и окрестности</v>
      </c>
      <c r="BK510" t="str">
        <f>T510&amp;" N; "&amp;U510&amp;" E"</f>
        <v>43.289437 N; 76.994338 E</v>
      </c>
      <c r="BL510" t="s">
        <v>765</v>
      </c>
      <c r="BM510" s="85" t="s">
        <v>766</v>
      </c>
      <c r="BN510" t="s">
        <v>4895</v>
      </c>
      <c r="BO510">
        <f t="shared" si="178"/>
        <v>6000</v>
      </c>
      <c r="BP510" t="str">
        <f>IF(V510="original",H510,IF(V510="volunteer",C510,"Nekhaeva A.A."))</f>
        <v>Kim L.V.</v>
      </c>
      <c r="BQ510" t="str">
        <f>IF(V510="original",I510,IF(V510="volunteer",YEAR(A510)&amp;"-"&amp;IF(MONTH(A510)&lt;10,"0"&amp;MONTH(A510),MONTH(A510))&amp;"-"&amp;IF(DAY(A510)&lt;10,"0"&amp;DAY(A510),DAY(A510)),"__2025-05-15"))</f>
        <v>2025-04-28</v>
      </c>
      <c r="BR510"/>
      <c r="BS510"/>
      <c r="BT510" s="49" t="s">
        <v>4766</v>
      </c>
      <c r="BU510" t="s">
        <v>3631</v>
      </c>
      <c r="BV510" t="s">
        <v>3632</v>
      </c>
      <c r="BW510" t="s">
        <v>3633</v>
      </c>
      <c r="BX510" t="s">
        <v>3634</v>
      </c>
      <c r="BY510" s="44" t="s">
        <v>274</v>
      </c>
      <c r="BZ510" t="s">
        <v>275</v>
      </c>
      <c r="CA510" t="s">
        <v>3681</v>
      </c>
      <c r="CB510" s="44" t="s">
        <v>3681</v>
      </c>
      <c r="CC510" t="s">
        <v>4796</v>
      </c>
      <c r="CD510" t="s">
        <v>4090</v>
      </c>
      <c r="CE510" t="s">
        <v>3682</v>
      </c>
      <c r="CF510" t="s">
        <v>3630</v>
      </c>
      <c r="CG510"/>
      <c r="CH510" t="str">
        <f>H510</f>
        <v>Спасский С.А., Шнитников В.Н.</v>
      </c>
      <c r="CI510">
        <f t="shared" ref="CI510:CI572" si="180">I510</f>
        <v>1937</v>
      </c>
      <c r="CJ510"/>
    </row>
    <row r="511" spans="1:88" s="6" customFormat="1" x14ac:dyDescent="0.45">
      <c r="A511" s="5">
        <v>45775.461064814823</v>
      </c>
      <c r="B511" s="6">
        <v>412819044</v>
      </c>
      <c r="C511" s="6" t="s">
        <v>4897</v>
      </c>
      <c r="D511" s="6">
        <v>1</v>
      </c>
      <c r="E511" s="4" t="s">
        <v>51</v>
      </c>
      <c r="G511" s="6">
        <v>2590</v>
      </c>
      <c r="H511" s="44" t="s">
        <v>951</v>
      </c>
      <c r="I511" s="6">
        <v>1937</v>
      </c>
      <c r="J511" s="6" t="s">
        <v>952</v>
      </c>
      <c r="K511" s="6" t="s">
        <v>953</v>
      </c>
      <c r="L511" s="6" t="s">
        <v>954</v>
      </c>
      <c r="M511" s="6" t="s">
        <v>267</v>
      </c>
      <c r="P511" s="6" t="s">
        <v>947</v>
      </c>
      <c r="Q511" t="str">
        <f t="shared" ref="Q511:Q573" si="181">IF(LEN(P511)&gt;0,P511,"")</f>
        <v>Алма-Ата и окрестности</v>
      </c>
      <c r="R511" s="84">
        <v>43.289437</v>
      </c>
      <c r="S511" s="84">
        <v>76.994337999999999</v>
      </c>
      <c r="T511" s="6" t="s">
        <v>765</v>
      </c>
      <c r="U511" s="6" t="s">
        <v>766</v>
      </c>
      <c r="V511" s="6" t="s">
        <v>106</v>
      </c>
      <c r="X511" s="6">
        <v>6000</v>
      </c>
      <c r="Y511" s="6">
        <v>1919</v>
      </c>
      <c r="Z511" s="6">
        <v>5</v>
      </c>
      <c r="AA511" s="6">
        <v>1</v>
      </c>
      <c r="AB511" s="6">
        <v>1919</v>
      </c>
      <c r="AC511" s="6">
        <v>5</v>
      </c>
      <c r="AD511" s="6">
        <v>15</v>
      </c>
      <c r="AF511" s="6" t="s">
        <v>948</v>
      </c>
      <c r="AH511" s="6" t="s">
        <v>274</v>
      </c>
      <c r="AI511" s="6" t="s">
        <v>347</v>
      </c>
      <c r="AJ511" s="6" t="s">
        <v>1204</v>
      </c>
      <c r="AK511" s="6" t="b">
        <v>1</v>
      </c>
      <c r="AL511" s="6" t="b">
        <v>0</v>
      </c>
      <c r="AO511" s="49" t="s">
        <v>4952</v>
      </c>
      <c r="AP511" s="73"/>
      <c r="AQ511" s="49" t="s">
        <v>4951</v>
      </c>
      <c r="AR511" s="76" t="s">
        <v>5011</v>
      </c>
      <c r="AS511" s="73" t="s">
        <v>5012</v>
      </c>
      <c r="AT511" s="73">
        <f t="shared" si="158"/>
        <v>1</v>
      </c>
      <c r="AU511" s="112" t="s">
        <v>5383</v>
      </c>
      <c r="AV511" s="44" t="s">
        <v>5380</v>
      </c>
      <c r="AW511" t="s">
        <v>5014</v>
      </c>
      <c r="AX511" s="73"/>
      <c r="AY511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1" s="49" t="s">
        <v>4903</v>
      </c>
      <c r="BA511" s="58" t="str">
        <f>Y511&amp;"-"&amp;IF(Z511&lt;10,"0"&amp;Z511,Z511)&amp;"-"&amp;IF(AA511&lt;10,"0"&amp;AA511,AA511)&amp;"/"&amp;IF(AD511&lt;10,"0"&amp;AD511,AD511)</f>
        <v>1919-05-01/15</v>
      </c>
      <c r="BB511" s="44" t="str">
        <f>Y511&amp;IF(Z511&lt;&gt;0,"-"&amp;Z511,"")&amp;IF(AA511&lt;&gt;0,"-"&amp;AA511,"")&amp;IF(AB511&lt;&gt;0,"/"&amp;AB511,"")&amp;IF(AC511&lt;&gt;0,"-"&amp;AC511,"")&amp;IF(AD511&lt;&gt;0,"-"&amp;AD511,"")</f>
        <v>1919-5-1/1919-5-15</v>
      </c>
      <c r="BC511" s="44"/>
      <c r="BD511" s="44"/>
      <c r="BE511" s="44"/>
      <c r="BF511" s="49" t="s">
        <v>4882</v>
      </c>
      <c r="BG511" t="s">
        <v>4893</v>
      </c>
      <c r="BH511" s="40" t="s">
        <v>5050</v>
      </c>
      <c r="BI511" t="s">
        <v>39</v>
      </c>
      <c r="BJ511" t="str">
        <f t="shared" si="179"/>
        <v>Алма-Ата и окрестности</v>
      </c>
      <c r="BK511" t="str">
        <f>T511&amp;" N; "&amp;U511&amp;" E"</f>
        <v>43.289437 N; 76.994338 E</v>
      </c>
      <c r="BL511" t="s">
        <v>765</v>
      </c>
      <c r="BM511" s="85" t="s">
        <v>766</v>
      </c>
      <c r="BN511" t="s">
        <v>4895</v>
      </c>
      <c r="BO511">
        <f t="shared" si="178"/>
        <v>6000</v>
      </c>
      <c r="BP511" t="str">
        <f>IF(V511="original",H511,IF(V511="volunteer",C511,"Nekhaeva A.A."))</f>
        <v>Kim L.V.</v>
      </c>
      <c r="BQ511" t="str">
        <f>IF(V511="original",I511,IF(V511="volunteer",YEAR(A511)&amp;"-"&amp;IF(MONTH(A511)&lt;10,"0"&amp;MONTH(A511),MONTH(A511))&amp;"-"&amp;IF(DAY(A511)&lt;10,"0"&amp;DAY(A511),DAY(A511)),"__2025-05-15"))</f>
        <v>2025-04-28</v>
      </c>
      <c r="BR511"/>
      <c r="BS511"/>
      <c r="BT511" s="49" t="s">
        <v>4766</v>
      </c>
      <c r="BU511" t="s">
        <v>3631</v>
      </c>
      <c r="BV511" t="s">
        <v>3632</v>
      </c>
      <c r="BW511" t="s">
        <v>3633</v>
      </c>
      <c r="BX511" t="s">
        <v>3634</v>
      </c>
      <c r="BY511" s="44" t="s">
        <v>274</v>
      </c>
      <c r="BZ511" t="s">
        <v>275</v>
      </c>
      <c r="CA511" t="s">
        <v>3681</v>
      </c>
      <c r="CB511" s="44" t="s">
        <v>3681</v>
      </c>
      <c r="CC511" t="s">
        <v>4796</v>
      </c>
      <c r="CD511" t="s">
        <v>4090</v>
      </c>
      <c r="CE511" t="s">
        <v>3682</v>
      </c>
      <c r="CF511" t="s">
        <v>3630</v>
      </c>
      <c r="CG511"/>
      <c r="CH511" t="str">
        <f>H511</f>
        <v>Спасский С.А., Шнитников В.Н.</v>
      </c>
      <c r="CI511">
        <f t="shared" si="180"/>
        <v>1937</v>
      </c>
      <c r="CJ511"/>
    </row>
    <row r="512" spans="1:88" s="6" customFormat="1" x14ac:dyDescent="0.45">
      <c r="A512" s="5">
        <v>45775.459988425922</v>
      </c>
      <c r="B512" s="6">
        <v>412819044</v>
      </c>
      <c r="C512" s="6" t="s">
        <v>4897</v>
      </c>
      <c r="D512" s="6">
        <v>1</v>
      </c>
      <c r="E512" s="4" t="s">
        <v>51</v>
      </c>
      <c r="G512" s="6">
        <v>2590</v>
      </c>
      <c r="H512" s="44" t="s">
        <v>951</v>
      </c>
      <c r="I512" s="6">
        <v>1937</v>
      </c>
      <c r="J512" s="6" t="s">
        <v>952</v>
      </c>
      <c r="K512" s="6" t="s">
        <v>953</v>
      </c>
      <c r="L512" s="6" t="s">
        <v>954</v>
      </c>
      <c r="M512" s="6" t="s">
        <v>267</v>
      </c>
      <c r="Q512" t="str">
        <f t="shared" si="181"/>
        <v/>
      </c>
      <c r="R512" s="84"/>
      <c r="S512" s="84"/>
      <c r="V512" s="6" t="s">
        <v>119</v>
      </c>
      <c r="X512" s="6">
        <v>50000</v>
      </c>
      <c r="Y512" s="6">
        <v>1937</v>
      </c>
      <c r="AF512" s="6" t="s">
        <v>948</v>
      </c>
      <c r="AG512" s="62" t="s">
        <v>1086</v>
      </c>
      <c r="AH512" s="6" t="s">
        <v>274</v>
      </c>
      <c r="AI512" s="6" t="s">
        <v>347</v>
      </c>
      <c r="AJ512" s="6" t="s">
        <v>1206</v>
      </c>
      <c r="AK512" s="6" t="b">
        <v>1</v>
      </c>
      <c r="AL512" s="6" t="b">
        <v>0</v>
      </c>
      <c r="AO512" s="49" t="s">
        <v>4952</v>
      </c>
      <c r="AP512" s="73"/>
      <c r="AQ512" s="49" t="s">
        <v>4951</v>
      </c>
      <c r="AR512" s="76" t="s">
        <v>5011</v>
      </c>
      <c r="AS512" s="73" t="s">
        <v>5012</v>
      </c>
      <c r="AT512" s="73">
        <f t="shared" si="158"/>
        <v>1</v>
      </c>
      <c r="AU512" s="112" t="s">
        <v>5383</v>
      </c>
      <c r="AV512" s="44" t="s">
        <v>5380</v>
      </c>
      <c r="AW512" t="s">
        <v>5014</v>
      </c>
      <c r="AX512" s="73"/>
      <c r="AY512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2" s="49" t="s">
        <v>4903</v>
      </c>
      <c r="BA512" s="44">
        <f>Y512</f>
        <v>1937</v>
      </c>
      <c r="BB512" s="44" t="str">
        <f>Y512&amp;IF(Z512&lt;&gt;0,"-"&amp;Z512,"")&amp;IF(AA512&lt;&gt;0,"-"&amp;AA512,"")&amp;IF(AB512&lt;&gt;0,"/"&amp;AB512,"")&amp;IF(AC512&lt;&gt;0,"-"&amp;AC512,"")&amp;IF(AD512&lt;&gt;0,"-"&amp;AD512,"")</f>
        <v>1937</v>
      </c>
      <c r="BC512" s="44"/>
      <c r="BD512" s="44"/>
      <c r="BE512" s="44"/>
      <c r="BF512" s="49" t="s">
        <v>4882</v>
      </c>
      <c r="BG512" t="s">
        <v>4893</v>
      </c>
      <c r="BH512" s="40" t="s">
        <v>5050</v>
      </c>
      <c r="BI512" t="s">
        <v>39</v>
      </c>
      <c r="BJ512"/>
      <c r="BK512"/>
      <c r="BL512"/>
      <c r="BM512" s="85"/>
      <c r="BN512"/>
      <c r="BO512">
        <f t="shared" si="178"/>
        <v>50000</v>
      </c>
      <c r="BP512" t="str">
        <f>IF(V512="original",H512,IF(V512="volunteer",C512,"Nekhaeva A.A."))</f>
        <v>Nekhaeva A.A.</v>
      </c>
      <c r="BQ512" t="str">
        <f>IF(V512="original",I512,IF(V512="volunteer",YEAR(A512)&amp;"-"&amp;IF(MONTH(A512)&lt;10,"0"&amp;MONTH(A512),MONTH(A512))&amp;"-"&amp;IF(DAY(A512)&lt;10,"0"&amp;DAY(A512),DAY(A512)),"__2025-05-15"))</f>
        <v>__2025-05-15</v>
      </c>
      <c r="BR512"/>
      <c r="BS512"/>
      <c r="BT512" s="49" t="s">
        <v>4766</v>
      </c>
      <c r="BU512" t="s">
        <v>3631</v>
      </c>
      <c r="BV512" t="s">
        <v>3632</v>
      </c>
      <c r="BW512" t="s">
        <v>3633</v>
      </c>
      <c r="BX512" t="s">
        <v>3634</v>
      </c>
      <c r="BY512" s="44" t="s">
        <v>274</v>
      </c>
      <c r="BZ512" t="s">
        <v>287</v>
      </c>
      <c r="CA512" t="s">
        <v>3683</v>
      </c>
      <c r="CB512" s="44" t="s">
        <v>3683</v>
      </c>
      <c r="CC512" t="s">
        <v>4835</v>
      </c>
      <c r="CD512" t="s">
        <v>4091</v>
      </c>
      <c r="CE512" t="s">
        <v>3684</v>
      </c>
      <c r="CF512" t="s">
        <v>3630</v>
      </c>
      <c r="CG512"/>
      <c r="CH512" t="str">
        <f>H512</f>
        <v>Спасский С.А., Шнитников В.Н.</v>
      </c>
      <c r="CI512">
        <f t="shared" si="180"/>
        <v>1937</v>
      </c>
      <c r="CJ512"/>
    </row>
    <row r="513" spans="1:88" s="6" customFormat="1" x14ac:dyDescent="0.45">
      <c r="A513" s="5">
        <v>45775.459618055553</v>
      </c>
      <c r="B513" s="6">
        <v>412819044</v>
      </c>
      <c r="C513" s="6" t="s">
        <v>4897</v>
      </c>
      <c r="D513" s="6">
        <v>1</v>
      </c>
      <c r="E513" s="4" t="s">
        <v>65</v>
      </c>
      <c r="G513" s="6">
        <v>2590</v>
      </c>
      <c r="H513" s="44" t="s">
        <v>951</v>
      </c>
      <c r="I513" s="6">
        <v>1937</v>
      </c>
      <c r="J513" s="6" t="s">
        <v>952</v>
      </c>
      <c r="K513" s="6" t="s">
        <v>953</v>
      </c>
      <c r="L513" s="6" t="s">
        <v>954</v>
      </c>
      <c r="M513" s="6" t="s">
        <v>267</v>
      </c>
      <c r="Q513" t="str">
        <f t="shared" si="181"/>
        <v/>
      </c>
      <c r="R513" s="84"/>
      <c r="S513" s="84"/>
      <c r="V513" s="6" t="s">
        <v>119</v>
      </c>
      <c r="X513" s="6">
        <v>50000</v>
      </c>
      <c r="Y513" s="6">
        <v>1919</v>
      </c>
      <c r="Z513" s="6">
        <v>6</v>
      </c>
      <c r="AA513" s="6">
        <v>25</v>
      </c>
      <c r="AB513" s="6">
        <v>1919</v>
      </c>
      <c r="AC513" s="6">
        <v>6</v>
      </c>
      <c r="AD513" s="6">
        <v>30</v>
      </c>
      <c r="AF513" s="6" t="s">
        <v>948</v>
      </c>
      <c r="AH513" s="6" t="s">
        <v>274</v>
      </c>
      <c r="AI513" s="6" t="s">
        <v>347</v>
      </c>
      <c r="AJ513" s="6" t="s">
        <v>1206</v>
      </c>
      <c r="AK513" s="6" t="b">
        <v>1</v>
      </c>
      <c r="AL513" s="6" t="b">
        <v>0</v>
      </c>
      <c r="AO513" s="49" t="s">
        <v>4952</v>
      </c>
      <c r="AP513" s="73"/>
      <c r="AQ513" s="49" t="s">
        <v>4951</v>
      </c>
      <c r="AR513" s="76" t="s">
        <v>5011</v>
      </c>
      <c r="AS513" s="73" t="s">
        <v>5012</v>
      </c>
      <c r="AT513" s="73">
        <f t="shared" si="158"/>
        <v>1</v>
      </c>
      <c r="AU513" s="112" t="s">
        <v>5384</v>
      </c>
      <c r="AV513" s="44" t="s">
        <v>5380</v>
      </c>
      <c r="AW513" t="s">
        <v>5014</v>
      </c>
      <c r="AX513" s="73"/>
      <c r="AY513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3" s="49" t="s">
        <v>4903</v>
      </c>
      <c r="BA513" s="58" t="str">
        <f>Y513&amp;"-"&amp;IF(Z513&lt;10,"0"&amp;Z513,Z513)&amp;"-"&amp;IF(AA513&lt;10,"0"&amp;AA513,AA513)&amp;"/"&amp;IF(AD513&lt;10,"0"&amp;AD513,AD513)</f>
        <v>1919-06-25/30</v>
      </c>
      <c r="BB513" s="44" t="str">
        <f>Y513&amp;IF(Z513&lt;&gt;0,"-"&amp;Z513,"")&amp;IF(AA513&lt;&gt;0,"-"&amp;AA513,"")&amp;IF(AB513&lt;&gt;0,"/"&amp;AB513,"")&amp;IF(AC513&lt;&gt;0,"-"&amp;AC513,"")&amp;IF(AD513&lt;&gt;0,"-"&amp;AD513,"")</f>
        <v>1919-6-25/1919-6-30</v>
      </c>
      <c r="BC513" s="44"/>
      <c r="BD513" s="44"/>
      <c r="BE513" s="44"/>
      <c r="BF513" s="49" t="s">
        <v>4882</v>
      </c>
      <c r="BG513" t="s">
        <v>4893</v>
      </c>
      <c r="BH513" s="40" t="s">
        <v>5050</v>
      </c>
      <c r="BI513" t="s">
        <v>39</v>
      </c>
      <c r="BJ513"/>
      <c r="BK513"/>
      <c r="BL513"/>
      <c r="BM513" s="85"/>
      <c r="BN513"/>
      <c r="BO513">
        <f t="shared" si="178"/>
        <v>50000</v>
      </c>
      <c r="BP513" t="str">
        <f>IF(V513="original",H513,IF(V513="volunteer",C513,"Nekhaeva A.A."))</f>
        <v>Nekhaeva A.A.</v>
      </c>
      <c r="BQ513" t="str">
        <f>IF(V513="original",I513,IF(V513="volunteer",YEAR(A513)&amp;"-"&amp;IF(MONTH(A513)&lt;10,"0"&amp;MONTH(A513),MONTH(A513))&amp;"-"&amp;IF(DAY(A513)&lt;10,"0"&amp;DAY(A513),DAY(A513)),"__2025-05-15"))</f>
        <v>__2025-05-15</v>
      </c>
      <c r="BR513"/>
      <c r="BS513"/>
      <c r="BT513" s="49" t="s">
        <v>4766</v>
      </c>
      <c r="BU513" t="s">
        <v>3631</v>
      </c>
      <c r="BV513" t="s">
        <v>3632</v>
      </c>
      <c r="BW513" t="s">
        <v>3633</v>
      </c>
      <c r="BX513" t="s">
        <v>3634</v>
      </c>
      <c r="BY513" s="44" t="s">
        <v>274</v>
      </c>
      <c r="BZ513" t="s">
        <v>287</v>
      </c>
      <c r="CA513" t="s">
        <v>3683</v>
      </c>
      <c r="CB513" s="44" t="s">
        <v>3683</v>
      </c>
      <c r="CC513" t="s">
        <v>4835</v>
      </c>
      <c r="CD513" t="s">
        <v>4091</v>
      </c>
      <c r="CE513" t="s">
        <v>3684</v>
      </c>
      <c r="CF513" t="s">
        <v>3630</v>
      </c>
      <c r="CG513"/>
      <c r="CH513" t="str">
        <f>H513</f>
        <v>Спасский С.А., Шнитников В.Н.</v>
      </c>
      <c r="CI513">
        <f t="shared" si="180"/>
        <v>1937</v>
      </c>
      <c r="CJ513"/>
    </row>
    <row r="514" spans="1:88" s="6" customFormat="1" x14ac:dyDescent="0.45">
      <c r="A514" s="5">
        <v>45775.463831018518</v>
      </c>
      <c r="B514" s="6">
        <v>412819044</v>
      </c>
      <c r="C514" s="6" t="s">
        <v>4897</v>
      </c>
      <c r="D514" s="6">
        <v>1</v>
      </c>
      <c r="E514" s="4" t="s">
        <v>65</v>
      </c>
      <c r="G514" s="6">
        <v>2590</v>
      </c>
      <c r="H514" s="44" t="s">
        <v>951</v>
      </c>
      <c r="I514" s="6">
        <v>1937</v>
      </c>
      <c r="J514" s="6" t="s">
        <v>952</v>
      </c>
      <c r="K514" s="6" t="s">
        <v>953</v>
      </c>
      <c r="L514" s="6" t="s">
        <v>954</v>
      </c>
      <c r="M514" s="6" t="s">
        <v>267</v>
      </c>
      <c r="P514" s="6" t="s">
        <v>1018</v>
      </c>
      <c r="Q514" t="str">
        <f t="shared" si="181"/>
        <v>Копальский у.</v>
      </c>
      <c r="R514" s="84">
        <v>45.718308999999998</v>
      </c>
      <c r="S514" s="84">
        <v>77.246391000000003</v>
      </c>
      <c r="T514" s="6" t="s">
        <v>1019</v>
      </c>
      <c r="U514" s="6" t="s">
        <v>1020</v>
      </c>
      <c r="V514" s="6" t="s">
        <v>106</v>
      </c>
      <c r="X514" s="6">
        <v>50000</v>
      </c>
      <c r="Y514" s="6">
        <v>1910</v>
      </c>
      <c r="AF514" s="6" t="s">
        <v>948</v>
      </c>
      <c r="AG514" s="67" t="s">
        <v>959</v>
      </c>
      <c r="AH514" s="6" t="s">
        <v>274</v>
      </c>
      <c r="AI514" s="6" t="s">
        <v>347</v>
      </c>
      <c r="AJ514" s="6" t="s">
        <v>1204</v>
      </c>
      <c r="AK514" s="6" t="b">
        <v>1</v>
      </c>
      <c r="AL514" s="6" t="b">
        <v>0</v>
      </c>
      <c r="AO514" s="49" t="s">
        <v>4952</v>
      </c>
      <c r="AP514" s="73"/>
      <c r="AQ514" s="49" t="s">
        <v>4951</v>
      </c>
      <c r="AR514" s="76" t="s">
        <v>5011</v>
      </c>
      <c r="AS514" s="73" t="s">
        <v>5012</v>
      </c>
      <c r="AT514" s="73">
        <f t="shared" si="158"/>
        <v>1</v>
      </c>
      <c r="AU514" s="112" t="s">
        <v>5384</v>
      </c>
      <c r="AV514" s="44" t="s">
        <v>5380</v>
      </c>
      <c r="AW514" t="s">
        <v>5014</v>
      </c>
      <c r="AX514" s="73"/>
      <c r="AY514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4" s="49" t="s">
        <v>4903</v>
      </c>
      <c r="BA514" s="44">
        <f>Y514</f>
        <v>1910</v>
      </c>
      <c r="BB514" s="44" t="str">
        <f>Y514&amp;IF(Z514&lt;&gt;0,"-"&amp;Z514,"")&amp;IF(AA514&lt;&gt;0,"-"&amp;AA514,"")&amp;IF(AB514&lt;&gt;0,"/"&amp;AB514,"")&amp;IF(AC514&lt;&gt;0,"-"&amp;AC514,"")&amp;IF(AD514&lt;&gt;0,"-"&amp;AD514,"")</f>
        <v>1910</v>
      </c>
      <c r="BC514" s="44"/>
      <c r="BD514" s="44"/>
      <c r="BE514" s="44" t="s">
        <v>4941</v>
      </c>
      <c r="BF514" s="49" t="s">
        <v>4882</v>
      </c>
      <c r="BG514" t="s">
        <v>4893</v>
      </c>
      <c r="BH514" s="40" t="s">
        <v>5050</v>
      </c>
      <c r="BI514" t="s">
        <v>39</v>
      </c>
      <c r="BJ514" t="str">
        <f t="shared" ref="BJ514" si="182">P514</f>
        <v>Копальский у.</v>
      </c>
      <c r="BK514" t="str">
        <f>T514&amp;" N; "&amp;U514&amp;" E"</f>
        <v>45.718309 N; 77.246391 E</v>
      </c>
      <c r="BL514" t="s">
        <v>1019</v>
      </c>
      <c r="BM514" s="85" t="s">
        <v>1020</v>
      </c>
      <c r="BN514" t="s">
        <v>4895</v>
      </c>
      <c r="BO514">
        <f t="shared" ref="BO514" si="183">X514</f>
        <v>50000</v>
      </c>
      <c r="BP514" t="str">
        <f>IF(V514="original",H514,IF(V514="volunteer",C514,"Nekhaeva A.A."))</f>
        <v>Kim L.V.</v>
      </c>
      <c r="BQ514" t="str">
        <f>IF(V514="original",I514,IF(V514="volunteer",YEAR(A514)&amp;"-"&amp;IF(MONTH(A514)&lt;10,"0"&amp;MONTH(A514),MONTH(A514))&amp;"-"&amp;IF(DAY(A514)&lt;10,"0"&amp;DAY(A514),DAY(A514)),"__2025-05-15"))</f>
        <v>2025-04-28</v>
      </c>
      <c r="BR514"/>
      <c r="BS514"/>
      <c r="BT514" s="49" t="s">
        <v>4766</v>
      </c>
      <c r="BU514" t="s">
        <v>3631</v>
      </c>
      <c r="BV514" t="s">
        <v>3632</v>
      </c>
      <c r="BW514" t="s">
        <v>3633</v>
      </c>
      <c r="BX514" t="s">
        <v>3634</v>
      </c>
      <c r="BY514" s="44" t="s">
        <v>274</v>
      </c>
      <c r="BZ514" t="s">
        <v>275</v>
      </c>
      <c r="CA514" t="s">
        <v>3681</v>
      </c>
      <c r="CB514" s="44" t="s">
        <v>3681</v>
      </c>
      <c r="CC514" t="s">
        <v>4796</v>
      </c>
      <c r="CD514" t="s">
        <v>4090</v>
      </c>
      <c r="CE514" t="s">
        <v>3682</v>
      </c>
      <c r="CF514" t="s">
        <v>3630</v>
      </c>
      <c r="CG514"/>
      <c r="CH514" t="str">
        <f>H514</f>
        <v>Спасский С.А., Шнитников В.Н.</v>
      </c>
      <c r="CI514">
        <f t="shared" si="180"/>
        <v>1937</v>
      </c>
      <c r="CJ514"/>
    </row>
    <row r="515" spans="1:88" s="6" customFormat="1" x14ac:dyDescent="0.45">
      <c r="A515" s="5">
        <v>45775.457638888889</v>
      </c>
      <c r="B515" s="6">
        <v>412819044</v>
      </c>
      <c r="C515" s="6" t="s">
        <v>4897</v>
      </c>
      <c r="D515" s="6">
        <v>2</v>
      </c>
      <c r="E515" s="4" t="s">
        <v>247</v>
      </c>
      <c r="G515" s="6">
        <v>2590</v>
      </c>
      <c r="H515" s="44" t="s">
        <v>951</v>
      </c>
      <c r="I515" s="6">
        <v>1937</v>
      </c>
      <c r="J515" s="6" t="s">
        <v>952</v>
      </c>
      <c r="K515" s="6" t="s">
        <v>953</v>
      </c>
      <c r="L515" s="6" t="s">
        <v>954</v>
      </c>
      <c r="M515" s="6" t="s">
        <v>267</v>
      </c>
      <c r="P515" s="6" t="s">
        <v>1018</v>
      </c>
      <c r="Q515" t="str">
        <f t="shared" si="181"/>
        <v>Копальский у.</v>
      </c>
      <c r="R515" s="84">
        <v>45.718308999999998</v>
      </c>
      <c r="S515" s="84">
        <v>77.246391000000003</v>
      </c>
      <c r="T515" s="6" t="s">
        <v>1019</v>
      </c>
      <c r="U515" s="6" t="s">
        <v>1020</v>
      </c>
      <c r="V515" s="6" t="s">
        <v>106</v>
      </c>
      <c r="X515" s="6">
        <v>50000</v>
      </c>
      <c r="Y515" s="6">
        <v>1908</v>
      </c>
      <c r="AB515" s="6">
        <v>1910</v>
      </c>
      <c r="AF515" s="6" t="s">
        <v>948</v>
      </c>
      <c r="AG515" s="67" t="s">
        <v>1209</v>
      </c>
      <c r="AH515" s="6" t="s">
        <v>274</v>
      </c>
      <c r="AI515" s="6" t="s">
        <v>347</v>
      </c>
      <c r="AJ515" s="6" t="s">
        <v>304</v>
      </c>
      <c r="AK515" s="6" t="b">
        <v>1</v>
      </c>
      <c r="AL515" s="6" t="b">
        <v>0</v>
      </c>
      <c r="AO515" s="49" t="s">
        <v>4952</v>
      </c>
      <c r="AP515" s="73"/>
      <c r="AQ515" s="49" t="s">
        <v>4951</v>
      </c>
      <c r="AR515" s="76" t="s">
        <v>5011</v>
      </c>
      <c r="AS515" s="73" t="s">
        <v>5012</v>
      </c>
      <c r="AT515" s="73">
        <f t="shared" si="158"/>
        <v>2</v>
      </c>
      <c r="AU515" s="112" t="s">
        <v>5384</v>
      </c>
      <c r="AV515" s="44" t="s">
        <v>5380</v>
      </c>
      <c r="AW515" t="s">
        <v>5014</v>
      </c>
      <c r="AX515" s="73"/>
      <c r="AY515" s="73" t="str">
        <f t="shared" si="159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5" s="49" t="s">
        <v>4903</v>
      </c>
      <c r="BA515" s="44" t="str">
        <f>Y515&amp;"/"&amp;AB515</f>
        <v>1908/1910</v>
      </c>
      <c r="BB515" s="44" t="s">
        <v>4950</v>
      </c>
      <c r="BC515" s="44"/>
      <c r="BD515" s="44"/>
      <c r="BE515" s="44"/>
      <c r="BF515" s="49" t="s">
        <v>4882</v>
      </c>
      <c r="BG515" t="s">
        <v>4893</v>
      </c>
      <c r="BH515" s="40" t="s">
        <v>5050</v>
      </c>
      <c r="BI515" t="s">
        <v>39</v>
      </c>
      <c r="BJ515" t="str">
        <f t="shared" ref="BJ515:BJ533" si="184">P515</f>
        <v>Копальский у.</v>
      </c>
      <c r="BK515" t="str">
        <f>T515&amp;" N; "&amp;U515&amp;" E"</f>
        <v>45.718309 N; 77.246391 E</v>
      </c>
      <c r="BL515" t="s">
        <v>1019</v>
      </c>
      <c r="BM515" s="85" t="s">
        <v>1020</v>
      </c>
      <c r="BN515" t="s">
        <v>4895</v>
      </c>
      <c r="BO515">
        <f t="shared" si="178"/>
        <v>50000</v>
      </c>
      <c r="BP515" t="str">
        <f>IF(V515="original",H515,IF(V515="volunteer",C515,"Nekhaeva A.A."))</f>
        <v>Kim L.V.</v>
      </c>
      <c r="BQ515" t="str">
        <f>IF(V515="original",I515,IF(V515="volunteer",YEAR(A515)&amp;"-"&amp;IF(MONTH(A515)&lt;10,"0"&amp;MONTH(A515),MONTH(A515))&amp;"-"&amp;IF(DAY(A515)&lt;10,"0"&amp;DAY(A515),DAY(A515)),"__2025-05-15"))</f>
        <v>2025-04-28</v>
      </c>
      <c r="BR515"/>
      <c r="BS515"/>
      <c r="BT515" s="49" t="s">
        <v>4766</v>
      </c>
      <c r="BU515" t="s">
        <v>3631</v>
      </c>
      <c r="BV515" t="s">
        <v>3632</v>
      </c>
      <c r="BW515" t="s">
        <v>3633</v>
      </c>
      <c r="BX515" t="s">
        <v>3634</v>
      </c>
      <c r="BY515" s="44" t="s">
        <v>274</v>
      </c>
      <c r="BZ515" t="s">
        <v>303</v>
      </c>
      <c r="CA515" t="s">
        <v>3687</v>
      </c>
      <c r="CB515" s="44" t="s">
        <v>3687</v>
      </c>
      <c r="CC515" t="s">
        <v>4796</v>
      </c>
      <c r="CD515" t="s">
        <v>4092</v>
      </c>
      <c r="CE515" t="s">
        <v>3688</v>
      </c>
      <c r="CF515" t="s">
        <v>3630</v>
      </c>
      <c r="CG515"/>
      <c r="CH515" t="str">
        <f>H515</f>
        <v>Спасский С.А., Шнитников В.Н.</v>
      </c>
      <c r="CI515">
        <f t="shared" si="180"/>
        <v>1937</v>
      </c>
      <c r="CJ515"/>
    </row>
    <row r="516" spans="1:88" s="6" customFormat="1" x14ac:dyDescent="0.45">
      <c r="A516" s="5">
        <v>45775.456736111111</v>
      </c>
      <c r="B516" s="6">
        <v>412819044</v>
      </c>
      <c r="C516" s="6" t="s">
        <v>4897</v>
      </c>
      <c r="D516" s="6">
        <v>1</v>
      </c>
      <c r="E516" s="4" t="s">
        <v>65</v>
      </c>
      <c r="G516" s="6">
        <v>2590</v>
      </c>
      <c r="H516" s="44" t="s">
        <v>951</v>
      </c>
      <c r="I516" s="6">
        <v>1937</v>
      </c>
      <c r="J516" s="6" t="s">
        <v>952</v>
      </c>
      <c r="K516" s="6" t="s">
        <v>953</v>
      </c>
      <c r="L516" s="6" t="s">
        <v>954</v>
      </c>
      <c r="M516" s="6" t="s">
        <v>267</v>
      </c>
      <c r="P516" s="6" t="s">
        <v>947</v>
      </c>
      <c r="Q516" t="str">
        <f t="shared" si="181"/>
        <v>Алма-Ата и окрестности</v>
      </c>
      <c r="R516" s="84">
        <v>43.289437</v>
      </c>
      <c r="S516" s="84">
        <v>76.994337999999999</v>
      </c>
      <c r="T516" s="6" t="s">
        <v>765</v>
      </c>
      <c r="U516" s="6" t="s">
        <v>766</v>
      </c>
      <c r="V516" s="6" t="s">
        <v>106</v>
      </c>
      <c r="X516" s="6">
        <v>6000</v>
      </c>
      <c r="Y516" s="6">
        <v>1921</v>
      </c>
      <c r="AF516" s="6" t="s">
        <v>948</v>
      </c>
      <c r="AH516" s="6" t="s">
        <v>274</v>
      </c>
      <c r="AI516" s="6" t="s">
        <v>347</v>
      </c>
      <c r="AJ516" s="6" t="s">
        <v>304</v>
      </c>
      <c r="AK516" s="6" t="b">
        <v>1</v>
      </c>
      <c r="AL516" s="6" t="b">
        <v>0</v>
      </c>
      <c r="AO516" s="49" t="s">
        <v>4952</v>
      </c>
      <c r="AP516" s="73"/>
      <c r="AQ516" s="49" t="s">
        <v>4951</v>
      </c>
      <c r="AR516" s="76" t="s">
        <v>5011</v>
      </c>
      <c r="AS516" s="73" t="s">
        <v>5012</v>
      </c>
      <c r="AT516" s="73">
        <f t="shared" ref="AT516:AT579" si="185">D516</f>
        <v>1</v>
      </c>
      <c r="AU516" s="112" t="s">
        <v>5384</v>
      </c>
      <c r="AV516" s="44" t="s">
        <v>5380</v>
      </c>
      <c r="AW516" t="s">
        <v>5014</v>
      </c>
      <c r="AX516" s="73"/>
      <c r="AY516" s="73" t="str">
        <f t="shared" ref="AY516:AY579" si="186">H516&amp;" "&amp;I516&amp;". "&amp;J516&amp;" // "&amp;K516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6" s="49" t="s">
        <v>4903</v>
      </c>
      <c r="BA516" s="44">
        <f>Y516</f>
        <v>1921</v>
      </c>
      <c r="BB516" s="44" t="str">
        <f>Y516&amp;IF(Z516&lt;&gt;0,"-"&amp;Z516,"")&amp;IF(AA516&lt;&gt;0,"-"&amp;AA516,"")&amp;IF(AB516&lt;&gt;0,"/"&amp;AB516,"")&amp;IF(AC516&lt;&gt;0,"-"&amp;AC516,"")&amp;IF(AD516&lt;&gt;0,"-"&amp;AD516,"")</f>
        <v>1921</v>
      </c>
      <c r="BC516" s="44"/>
      <c r="BD516" s="44"/>
      <c r="BE516" s="44"/>
      <c r="BF516" s="49" t="s">
        <v>4882</v>
      </c>
      <c r="BG516" t="s">
        <v>4893</v>
      </c>
      <c r="BH516" s="40" t="s">
        <v>5050</v>
      </c>
      <c r="BI516" t="s">
        <v>39</v>
      </c>
      <c r="BJ516" t="str">
        <f t="shared" si="184"/>
        <v>Алма-Ата и окрестности</v>
      </c>
      <c r="BK516" t="str">
        <f>T516&amp;" N; "&amp;U516&amp;" E"</f>
        <v>43.289437 N; 76.994338 E</v>
      </c>
      <c r="BL516" t="s">
        <v>765</v>
      </c>
      <c r="BM516" s="85" t="s">
        <v>766</v>
      </c>
      <c r="BN516" t="s">
        <v>4895</v>
      </c>
      <c r="BO516">
        <f t="shared" si="178"/>
        <v>6000</v>
      </c>
      <c r="BP516" t="str">
        <f>IF(V516="original",H516,IF(V516="volunteer",C516,"Nekhaeva A.A."))</f>
        <v>Kim L.V.</v>
      </c>
      <c r="BQ516" t="str">
        <f>IF(V516="original",I516,IF(V516="volunteer",YEAR(A516)&amp;"-"&amp;IF(MONTH(A516)&lt;10,"0"&amp;MONTH(A516),MONTH(A516))&amp;"-"&amp;IF(DAY(A516)&lt;10,"0"&amp;DAY(A516),DAY(A516)),"__2025-05-15"))</f>
        <v>2025-04-28</v>
      </c>
      <c r="BR516"/>
      <c r="BS516"/>
      <c r="BT516" s="49" t="s">
        <v>4766</v>
      </c>
      <c r="BU516" t="s">
        <v>3631</v>
      </c>
      <c r="BV516" t="s">
        <v>3632</v>
      </c>
      <c r="BW516" t="s">
        <v>3633</v>
      </c>
      <c r="BX516" t="s">
        <v>3634</v>
      </c>
      <c r="BY516" s="44" t="s">
        <v>274</v>
      </c>
      <c r="BZ516" t="s">
        <v>303</v>
      </c>
      <c r="CA516" t="s">
        <v>3687</v>
      </c>
      <c r="CB516" s="44" t="s">
        <v>3687</v>
      </c>
      <c r="CC516" t="s">
        <v>4796</v>
      </c>
      <c r="CD516" t="s">
        <v>4092</v>
      </c>
      <c r="CE516" t="s">
        <v>3688</v>
      </c>
      <c r="CF516" t="s">
        <v>3630</v>
      </c>
      <c r="CG516"/>
      <c r="CH516" t="str">
        <f>H516</f>
        <v>Спасский С.А., Шнитников В.Н.</v>
      </c>
      <c r="CI516">
        <f t="shared" si="180"/>
        <v>1937</v>
      </c>
      <c r="CJ516"/>
    </row>
    <row r="517" spans="1:88" s="6" customFormat="1" x14ac:dyDescent="0.45">
      <c r="A517" s="5">
        <v>45775.456226851849</v>
      </c>
      <c r="B517" s="6">
        <v>412819044</v>
      </c>
      <c r="C517" s="6" t="s">
        <v>4897</v>
      </c>
      <c r="D517" s="6">
        <v>3</v>
      </c>
      <c r="E517" s="4" t="s">
        <v>846</v>
      </c>
      <c r="G517" s="6">
        <v>2590</v>
      </c>
      <c r="H517" s="44" t="s">
        <v>951</v>
      </c>
      <c r="I517" s="6">
        <v>1937</v>
      </c>
      <c r="J517" s="6" t="s">
        <v>952</v>
      </c>
      <c r="K517" s="6" t="s">
        <v>953</v>
      </c>
      <c r="L517" s="6" t="s">
        <v>954</v>
      </c>
      <c r="M517" s="6" t="s">
        <v>267</v>
      </c>
      <c r="P517" s="6" t="s">
        <v>947</v>
      </c>
      <c r="Q517" t="str">
        <f t="shared" si="181"/>
        <v>Алма-Ата и окрестности</v>
      </c>
      <c r="R517" s="84">
        <v>43.289437</v>
      </c>
      <c r="S517" s="84">
        <v>76.994337999999999</v>
      </c>
      <c r="T517" s="6" t="s">
        <v>765</v>
      </c>
      <c r="U517" s="6" t="s">
        <v>766</v>
      </c>
      <c r="V517" s="6" t="s">
        <v>106</v>
      </c>
      <c r="X517" s="6">
        <v>6000</v>
      </c>
      <c r="Y517" s="6">
        <v>1921</v>
      </c>
      <c r="Z517" s="6">
        <v>7</v>
      </c>
      <c r="AF517" s="6" t="s">
        <v>948</v>
      </c>
      <c r="AG517" s="67" t="s">
        <v>955</v>
      </c>
      <c r="AH517" s="6" t="s">
        <v>274</v>
      </c>
      <c r="AI517" s="6" t="s">
        <v>347</v>
      </c>
      <c r="AJ517" s="6" t="s">
        <v>304</v>
      </c>
      <c r="AK517" s="6" t="b">
        <v>1</v>
      </c>
      <c r="AL517" s="6" t="b">
        <v>0</v>
      </c>
      <c r="AO517" s="49" t="s">
        <v>4952</v>
      </c>
      <c r="AP517" s="73"/>
      <c r="AQ517" s="49" t="s">
        <v>4951</v>
      </c>
      <c r="AR517" s="76" t="s">
        <v>5011</v>
      </c>
      <c r="AS517" s="73" t="s">
        <v>5012</v>
      </c>
      <c r="AT517" s="73">
        <f t="shared" si="185"/>
        <v>3</v>
      </c>
      <c r="AU517" s="112" t="s">
        <v>5384</v>
      </c>
      <c r="AV517" s="44" t="s">
        <v>5380</v>
      </c>
      <c r="AW517" t="s">
        <v>5014</v>
      </c>
      <c r="AX517" s="73"/>
      <c r="AY51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7" s="49" t="s">
        <v>4903</v>
      </c>
      <c r="BA517" s="44" t="str">
        <f>Y517&amp;"-"&amp;IF(Z517&lt;10,"0"&amp;Z517,Z517)</f>
        <v>1921-07</v>
      </c>
      <c r="BB517" s="44" t="str">
        <f>Y517&amp;IF(Z517&lt;&gt;0,"-"&amp;Z517,"")&amp;IF(AA517&lt;&gt;0,"-"&amp;AA517,"")&amp;IF(AB517&lt;&gt;0,"/"&amp;AB517,"")&amp;IF(AC517&lt;&gt;0,"-"&amp;AC517,"")&amp;IF(AD517&lt;&gt;0,"-"&amp;AD517,"")</f>
        <v>1921-7</v>
      </c>
      <c r="BC517" s="44"/>
      <c r="BD517" s="44"/>
      <c r="BE517" s="44" t="s">
        <v>4959</v>
      </c>
      <c r="BF517" s="49" t="s">
        <v>4882</v>
      </c>
      <c r="BG517" t="s">
        <v>4893</v>
      </c>
      <c r="BH517" s="40" t="s">
        <v>5050</v>
      </c>
      <c r="BI517" t="s">
        <v>39</v>
      </c>
      <c r="BJ517" t="str">
        <f t="shared" si="184"/>
        <v>Алма-Ата и окрестности</v>
      </c>
      <c r="BK517" t="str">
        <f>T517&amp;" N; "&amp;U517&amp;" E"</f>
        <v>43.289437 N; 76.994338 E</v>
      </c>
      <c r="BL517" t="s">
        <v>765</v>
      </c>
      <c r="BM517" s="85" t="s">
        <v>766</v>
      </c>
      <c r="BN517" t="s">
        <v>4895</v>
      </c>
      <c r="BO517">
        <f t="shared" si="178"/>
        <v>6000</v>
      </c>
      <c r="BP517" t="str">
        <f>IF(V517="original",H517,IF(V517="volunteer",C517,"Nekhaeva A.A."))</f>
        <v>Kim L.V.</v>
      </c>
      <c r="BQ517" t="str">
        <f>IF(V517="original",I517,IF(V517="volunteer",YEAR(A517)&amp;"-"&amp;IF(MONTH(A517)&lt;10,"0"&amp;MONTH(A517),MONTH(A517))&amp;"-"&amp;IF(DAY(A517)&lt;10,"0"&amp;DAY(A517),DAY(A517)),"__2025-05-15"))</f>
        <v>2025-04-28</v>
      </c>
      <c r="BR517"/>
      <c r="BS517"/>
      <c r="BT517" s="49" t="s">
        <v>4766</v>
      </c>
      <c r="BU517" t="s">
        <v>3631</v>
      </c>
      <c r="BV517" t="s">
        <v>3632</v>
      </c>
      <c r="BW517" t="s">
        <v>3633</v>
      </c>
      <c r="BX517" t="s">
        <v>3634</v>
      </c>
      <c r="BY517" s="44" t="s">
        <v>274</v>
      </c>
      <c r="BZ517" t="s">
        <v>303</v>
      </c>
      <c r="CA517" t="s">
        <v>3687</v>
      </c>
      <c r="CB517" s="44" t="s">
        <v>3687</v>
      </c>
      <c r="CC517" t="s">
        <v>4796</v>
      </c>
      <c r="CD517" t="s">
        <v>4092</v>
      </c>
      <c r="CE517" t="s">
        <v>3688</v>
      </c>
      <c r="CF517" t="s">
        <v>3630</v>
      </c>
      <c r="CG517"/>
      <c r="CH517" t="str">
        <f>H517</f>
        <v>Спасский С.А., Шнитников В.Н.</v>
      </c>
      <c r="CI517">
        <f t="shared" si="180"/>
        <v>1937</v>
      </c>
      <c r="CJ517"/>
    </row>
    <row r="518" spans="1:88" s="6" customFormat="1" x14ac:dyDescent="0.45">
      <c r="A518" s="5">
        <v>45775.455914351864</v>
      </c>
      <c r="B518" s="6">
        <v>412819044</v>
      </c>
      <c r="C518" s="6" t="s">
        <v>4897</v>
      </c>
      <c r="D518" s="6">
        <v>1</v>
      </c>
      <c r="E518" s="4" t="s">
        <v>65</v>
      </c>
      <c r="G518" s="6">
        <v>2590</v>
      </c>
      <c r="H518" s="44" t="s">
        <v>951</v>
      </c>
      <c r="I518" s="6">
        <v>1937</v>
      </c>
      <c r="J518" s="6" t="s">
        <v>952</v>
      </c>
      <c r="K518" s="6" t="s">
        <v>953</v>
      </c>
      <c r="L518" s="6" t="s">
        <v>954</v>
      </c>
      <c r="M518" s="6" t="s">
        <v>267</v>
      </c>
      <c r="P518" s="6" t="s">
        <v>947</v>
      </c>
      <c r="Q518" t="str">
        <f t="shared" si="181"/>
        <v>Алма-Ата и окрестности</v>
      </c>
      <c r="R518" s="84">
        <v>43.289437</v>
      </c>
      <c r="S518" s="84">
        <v>76.994337999999999</v>
      </c>
      <c r="T518" s="6" t="s">
        <v>765</v>
      </c>
      <c r="U518" s="6" t="s">
        <v>766</v>
      </c>
      <c r="V518" s="6" t="s">
        <v>106</v>
      </c>
      <c r="X518" s="6">
        <v>6000</v>
      </c>
      <c r="Y518" s="6">
        <v>1919</v>
      </c>
      <c r="Z518" s="6">
        <v>7</v>
      </c>
      <c r="AF518" s="6" t="s">
        <v>948</v>
      </c>
      <c r="AG518" s="67" t="s">
        <v>987</v>
      </c>
      <c r="AH518" s="6" t="s">
        <v>274</v>
      </c>
      <c r="AI518" s="6" t="s">
        <v>347</v>
      </c>
      <c r="AJ518" s="6" t="s">
        <v>304</v>
      </c>
      <c r="AK518" s="6" t="b">
        <v>1</v>
      </c>
      <c r="AL518" s="6" t="b">
        <v>0</v>
      </c>
      <c r="AO518" s="49" t="s">
        <v>4952</v>
      </c>
      <c r="AP518" s="73"/>
      <c r="AQ518" s="49" t="s">
        <v>4951</v>
      </c>
      <c r="AR518" s="76" t="s">
        <v>5011</v>
      </c>
      <c r="AS518" s="73" t="s">
        <v>5012</v>
      </c>
      <c r="AT518" s="73">
        <f t="shared" si="185"/>
        <v>1</v>
      </c>
      <c r="AU518" s="112" t="s">
        <v>5384</v>
      </c>
      <c r="AV518" s="44" t="s">
        <v>5380</v>
      </c>
      <c r="AW518" t="s">
        <v>5014</v>
      </c>
      <c r="AX518" s="73"/>
      <c r="AY51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8" s="49" t="s">
        <v>4903</v>
      </c>
      <c r="BA518" s="44" t="str">
        <f>Y518&amp;"-"&amp;IF(Z518&lt;10,"0"&amp;Z518,Z518)</f>
        <v>1919-07</v>
      </c>
      <c r="BB518" s="44" t="str">
        <f>Y518&amp;IF(Z518&lt;&gt;0,"-"&amp;Z518,"")&amp;IF(AA518&lt;&gt;0,"-"&amp;AA518,"")&amp;IF(AB518&lt;&gt;0,"/"&amp;AB518,"")&amp;IF(AC518&lt;&gt;0,"-"&amp;AC518,"")&amp;IF(AD518&lt;&gt;0,"-"&amp;AD518,"")</f>
        <v>1919-7</v>
      </c>
      <c r="BC518" s="44"/>
      <c r="BD518" s="44"/>
      <c r="BE518" s="44" t="s">
        <v>4944</v>
      </c>
      <c r="BF518" s="49" t="s">
        <v>4882</v>
      </c>
      <c r="BG518" t="s">
        <v>4893</v>
      </c>
      <c r="BH518" s="40" t="s">
        <v>5050</v>
      </c>
      <c r="BI518" t="s">
        <v>39</v>
      </c>
      <c r="BJ518" t="str">
        <f t="shared" si="184"/>
        <v>Алма-Ата и окрестности</v>
      </c>
      <c r="BK518" t="str">
        <f>T518&amp;" N; "&amp;U518&amp;" E"</f>
        <v>43.289437 N; 76.994338 E</v>
      </c>
      <c r="BL518" t="s">
        <v>765</v>
      </c>
      <c r="BM518" s="85" t="s">
        <v>766</v>
      </c>
      <c r="BN518" t="s">
        <v>4895</v>
      </c>
      <c r="BO518">
        <f t="shared" si="178"/>
        <v>6000</v>
      </c>
      <c r="BP518" t="str">
        <f>IF(V518="original",H518,IF(V518="volunteer",C518,"Nekhaeva A.A."))</f>
        <v>Kim L.V.</v>
      </c>
      <c r="BQ518" t="str">
        <f>IF(V518="original",I518,IF(V518="volunteer",YEAR(A518)&amp;"-"&amp;IF(MONTH(A518)&lt;10,"0"&amp;MONTH(A518),MONTH(A518))&amp;"-"&amp;IF(DAY(A518)&lt;10,"0"&amp;DAY(A518),DAY(A518)),"__2025-05-15"))</f>
        <v>2025-04-28</v>
      </c>
      <c r="BR518"/>
      <c r="BS518"/>
      <c r="BT518" s="49" t="s">
        <v>4766</v>
      </c>
      <c r="BU518" t="s">
        <v>3631</v>
      </c>
      <c r="BV518" t="s">
        <v>3632</v>
      </c>
      <c r="BW518" t="s">
        <v>3633</v>
      </c>
      <c r="BX518" t="s">
        <v>3634</v>
      </c>
      <c r="BY518" s="44" t="s">
        <v>274</v>
      </c>
      <c r="BZ518" t="s">
        <v>303</v>
      </c>
      <c r="CA518" t="s">
        <v>3687</v>
      </c>
      <c r="CB518" s="44" t="s">
        <v>3687</v>
      </c>
      <c r="CC518" t="s">
        <v>4796</v>
      </c>
      <c r="CD518" t="s">
        <v>4092</v>
      </c>
      <c r="CE518" t="s">
        <v>3688</v>
      </c>
      <c r="CF518" t="s">
        <v>3630</v>
      </c>
      <c r="CG518"/>
      <c r="CH518" t="str">
        <f>H518</f>
        <v>Спасский С.А., Шнитников В.Н.</v>
      </c>
      <c r="CI518">
        <f t="shared" si="180"/>
        <v>1937</v>
      </c>
      <c r="CJ518"/>
    </row>
    <row r="519" spans="1:88" s="6" customFormat="1" x14ac:dyDescent="0.45">
      <c r="A519" s="5">
        <v>45775.455613425933</v>
      </c>
      <c r="B519" s="6">
        <v>412819044</v>
      </c>
      <c r="C519" s="6" t="s">
        <v>4897</v>
      </c>
      <c r="D519" s="6">
        <v>1</v>
      </c>
      <c r="E519" s="4" t="s">
        <v>51</v>
      </c>
      <c r="G519" s="6">
        <v>2590</v>
      </c>
      <c r="H519" s="44" t="s">
        <v>951</v>
      </c>
      <c r="I519" s="6">
        <v>1937</v>
      </c>
      <c r="J519" s="6" t="s">
        <v>952</v>
      </c>
      <c r="K519" s="6" t="s">
        <v>953</v>
      </c>
      <c r="L519" s="6" t="s">
        <v>954</v>
      </c>
      <c r="M519" s="6" t="s">
        <v>267</v>
      </c>
      <c r="P519" s="6" t="s">
        <v>947</v>
      </c>
      <c r="Q519" t="str">
        <f t="shared" si="181"/>
        <v>Алма-Ата и окрестности</v>
      </c>
      <c r="R519" s="84">
        <v>43.289437</v>
      </c>
      <c r="S519" s="84">
        <v>76.994337999999999</v>
      </c>
      <c r="T519" s="6" t="s">
        <v>765</v>
      </c>
      <c r="U519" s="6" t="s">
        <v>766</v>
      </c>
      <c r="V519" s="6" t="s">
        <v>106</v>
      </c>
      <c r="X519" s="6">
        <v>6000</v>
      </c>
      <c r="Y519" s="6">
        <v>1919</v>
      </c>
      <c r="Z519" s="6">
        <v>7</v>
      </c>
      <c r="AA519" s="6">
        <v>10</v>
      </c>
      <c r="AB519" s="6">
        <v>1919</v>
      </c>
      <c r="AC519" s="6">
        <v>7</v>
      </c>
      <c r="AD519" s="6">
        <v>20</v>
      </c>
      <c r="AF519" s="6" t="s">
        <v>948</v>
      </c>
      <c r="AH519" s="6" t="s">
        <v>274</v>
      </c>
      <c r="AI519" s="6" t="s">
        <v>347</v>
      </c>
      <c r="AJ519" s="6" t="s">
        <v>304</v>
      </c>
      <c r="AK519" s="6" t="b">
        <v>1</v>
      </c>
      <c r="AL519" s="6" t="b">
        <v>0</v>
      </c>
      <c r="AO519" s="49" t="s">
        <v>4952</v>
      </c>
      <c r="AP519" s="73"/>
      <c r="AQ519" s="49" t="s">
        <v>4951</v>
      </c>
      <c r="AR519" s="76" t="s">
        <v>5011</v>
      </c>
      <c r="AS519" s="73" t="s">
        <v>5012</v>
      </c>
      <c r="AT519" s="73">
        <f t="shared" si="185"/>
        <v>1</v>
      </c>
      <c r="AU519" s="112" t="s">
        <v>5383</v>
      </c>
      <c r="AV519" s="44" t="s">
        <v>5380</v>
      </c>
      <c r="AW519" t="s">
        <v>5014</v>
      </c>
      <c r="AX519" s="73"/>
      <c r="AY51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19" s="49" t="s">
        <v>4903</v>
      </c>
      <c r="BA519" s="58" t="str">
        <f>Y519&amp;"-"&amp;IF(Z519&lt;10,"0"&amp;Z519,Z519)&amp;"-"&amp;IF(AA519&lt;10,"0"&amp;AA519,AA519)&amp;"/"&amp;IF(AD519&lt;10,"0"&amp;AD519,AD519)</f>
        <v>1919-07-10/20</v>
      </c>
      <c r="BB519" s="44" t="str">
        <f>Y519&amp;IF(Z519&lt;&gt;0,"-"&amp;Z519,"")&amp;IF(AA519&lt;&gt;0,"-"&amp;AA519,"")&amp;IF(AB519&lt;&gt;0,"/"&amp;AB519,"")&amp;IF(AC519&lt;&gt;0,"-"&amp;AC519,"")&amp;IF(AD519&lt;&gt;0,"-"&amp;AD519,"")</f>
        <v>1919-7-10/1919-7-20</v>
      </c>
      <c r="BC519" s="44"/>
      <c r="BD519" s="44"/>
      <c r="BE519" s="44"/>
      <c r="BF519" s="49" t="s">
        <v>4882</v>
      </c>
      <c r="BG519" t="s">
        <v>4893</v>
      </c>
      <c r="BH519" s="40" t="s">
        <v>5050</v>
      </c>
      <c r="BI519" t="s">
        <v>39</v>
      </c>
      <c r="BJ519" t="str">
        <f t="shared" si="184"/>
        <v>Алма-Ата и окрестности</v>
      </c>
      <c r="BK519" t="str">
        <f>T519&amp;" N; "&amp;U519&amp;" E"</f>
        <v>43.289437 N; 76.994338 E</v>
      </c>
      <c r="BL519" t="s">
        <v>765</v>
      </c>
      <c r="BM519" s="85" t="s">
        <v>766</v>
      </c>
      <c r="BN519" t="s">
        <v>4895</v>
      </c>
      <c r="BO519">
        <f t="shared" si="178"/>
        <v>6000</v>
      </c>
      <c r="BP519" t="str">
        <f>IF(V519="original",H519,IF(V519="volunteer",C519,"Nekhaeva A.A."))</f>
        <v>Kim L.V.</v>
      </c>
      <c r="BQ519" t="str">
        <f>IF(V519="original",I519,IF(V519="volunteer",YEAR(A519)&amp;"-"&amp;IF(MONTH(A519)&lt;10,"0"&amp;MONTH(A519),MONTH(A519))&amp;"-"&amp;IF(DAY(A519)&lt;10,"0"&amp;DAY(A519),DAY(A519)),"__2025-05-15"))</f>
        <v>2025-04-28</v>
      </c>
      <c r="BR519"/>
      <c r="BS519"/>
      <c r="BT519" s="49" t="s">
        <v>4766</v>
      </c>
      <c r="BU519" t="s">
        <v>3631</v>
      </c>
      <c r="BV519" t="s">
        <v>3632</v>
      </c>
      <c r="BW519" t="s">
        <v>3633</v>
      </c>
      <c r="BX519" t="s">
        <v>3634</v>
      </c>
      <c r="BY519" s="44" t="s">
        <v>274</v>
      </c>
      <c r="BZ519" t="s">
        <v>303</v>
      </c>
      <c r="CA519" t="s">
        <v>3687</v>
      </c>
      <c r="CB519" s="44" t="s">
        <v>3687</v>
      </c>
      <c r="CC519" t="s">
        <v>4796</v>
      </c>
      <c r="CD519" t="s">
        <v>4092</v>
      </c>
      <c r="CE519" t="s">
        <v>3688</v>
      </c>
      <c r="CF519" t="s">
        <v>3630</v>
      </c>
      <c r="CG519"/>
      <c r="CH519" t="str">
        <f>H519</f>
        <v>Спасский С.А., Шнитников В.Н.</v>
      </c>
      <c r="CI519">
        <f t="shared" si="180"/>
        <v>1937</v>
      </c>
      <c r="CJ519"/>
    </row>
    <row r="520" spans="1:88" s="6" customFormat="1" x14ac:dyDescent="0.45">
      <c r="A520" s="5">
        <v>45775.455289351863</v>
      </c>
      <c r="B520" s="6">
        <v>412819044</v>
      </c>
      <c r="C520" s="6" t="s">
        <v>4897</v>
      </c>
      <c r="D520" s="6">
        <v>1</v>
      </c>
      <c r="E520" s="4" t="s">
        <v>65</v>
      </c>
      <c r="G520" s="6">
        <v>2590</v>
      </c>
      <c r="H520" s="44" t="s">
        <v>951</v>
      </c>
      <c r="I520" s="6">
        <v>1937</v>
      </c>
      <c r="J520" s="6" t="s">
        <v>952</v>
      </c>
      <c r="K520" s="6" t="s">
        <v>953</v>
      </c>
      <c r="L520" s="6" t="s">
        <v>954</v>
      </c>
      <c r="M520" s="6" t="s">
        <v>267</v>
      </c>
      <c r="P520" s="6" t="s">
        <v>947</v>
      </c>
      <c r="Q520" t="str">
        <f t="shared" si="181"/>
        <v>Алма-Ата и окрестности</v>
      </c>
      <c r="R520" s="84">
        <v>43.289437</v>
      </c>
      <c r="S520" s="84">
        <v>76.994337999999999</v>
      </c>
      <c r="T520" s="6" t="s">
        <v>765</v>
      </c>
      <c r="U520" s="6" t="s">
        <v>766</v>
      </c>
      <c r="V520" s="6" t="s">
        <v>106</v>
      </c>
      <c r="X520" s="6">
        <v>6000</v>
      </c>
      <c r="Y520" s="6">
        <v>1921</v>
      </c>
      <c r="Z520" s="6">
        <v>6</v>
      </c>
      <c r="AA520" s="6">
        <v>10</v>
      </c>
      <c r="AB520" s="6">
        <v>1921</v>
      </c>
      <c r="AC520" s="6">
        <v>6</v>
      </c>
      <c r="AD520" s="6">
        <v>12</v>
      </c>
      <c r="AF520" s="6" t="s">
        <v>948</v>
      </c>
      <c r="AH520" s="6" t="s">
        <v>274</v>
      </c>
      <c r="AI520" s="6" t="s">
        <v>347</v>
      </c>
      <c r="AJ520" s="6" t="s">
        <v>304</v>
      </c>
      <c r="AK520" s="6" t="b">
        <v>1</v>
      </c>
      <c r="AL520" s="6" t="b">
        <v>0</v>
      </c>
      <c r="AO520" s="49" t="s">
        <v>4952</v>
      </c>
      <c r="AP520" s="73"/>
      <c r="AQ520" s="49" t="s">
        <v>4951</v>
      </c>
      <c r="AR520" s="76" t="s">
        <v>5011</v>
      </c>
      <c r="AS520" s="73" t="s">
        <v>5012</v>
      </c>
      <c r="AT520" s="73">
        <f t="shared" si="185"/>
        <v>1</v>
      </c>
      <c r="AU520" s="112" t="s">
        <v>5384</v>
      </c>
      <c r="AV520" s="44" t="s">
        <v>5380</v>
      </c>
      <c r="AW520" t="s">
        <v>5014</v>
      </c>
      <c r="AX520" s="73"/>
      <c r="AY520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0" s="49" t="s">
        <v>4903</v>
      </c>
      <c r="BA520" s="58" t="str">
        <f>Y520&amp;"-"&amp;IF(Z520&lt;10,"0"&amp;Z520,Z520)&amp;"-"&amp;IF(AA520&lt;10,"0"&amp;AA520,AA520)&amp;"/"&amp;IF(AD520&lt;10,"0"&amp;AD520,AD520)</f>
        <v>1921-06-10/12</v>
      </c>
      <c r="BB520" s="44" t="str">
        <f>Y520&amp;IF(Z520&lt;&gt;0,"-"&amp;Z520,"")&amp;IF(AA520&lt;&gt;0,"-"&amp;AA520,"")&amp;IF(AB520&lt;&gt;0,"/"&amp;AB520,"")&amp;IF(AC520&lt;&gt;0,"-"&amp;AC520,"")&amp;IF(AD520&lt;&gt;0,"-"&amp;AD520,"")</f>
        <v>1921-6-10/1921-6-12</v>
      </c>
      <c r="BC520" s="44"/>
      <c r="BD520" s="44"/>
      <c r="BE520" s="44"/>
      <c r="BF520" s="49" t="s">
        <v>4882</v>
      </c>
      <c r="BG520" t="s">
        <v>4893</v>
      </c>
      <c r="BH520" s="40" t="s">
        <v>5050</v>
      </c>
      <c r="BI520" t="s">
        <v>39</v>
      </c>
      <c r="BJ520" t="str">
        <f t="shared" si="184"/>
        <v>Алма-Ата и окрестности</v>
      </c>
      <c r="BK520" t="str">
        <f>T520&amp;" N; "&amp;U520&amp;" E"</f>
        <v>43.289437 N; 76.994338 E</v>
      </c>
      <c r="BL520" t="s">
        <v>765</v>
      </c>
      <c r="BM520" s="85" t="s">
        <v>766</v>
      </c>
      <c r="BN520" t="s">
        <v>4895</v>
      </c>
      <c r="BO520">
        <f t="shared" si="178"/>
        <v>6000</v>
      </c>
      <c r="BP520" t="str">
        <f>IF(V520="original",H520,IF(V520="volunteer",C520,"Nekhaeva A.A."))</f>
        <v>Kim L.V.</v>
      </c>
      <c r="BQ520" t="str">
        <f>IF(V520="original",I520,IF(V520="volunteer",YEAR(A520)&amp;"-"&amp;IF(MONTH(A520)&lt;10,"0"&amp;MONTH(A520),MONTH(A520))&amp;"-"&amp;IF(DAY(A520)&lt;10,"0"&amp;DAY(A520),DAY(A520)),"__2025-05-15"))</f>
        <v>2025-04-28</v>
      </c>
      <c r="BR520"/>
      <c r="BS520"/>
      <c r="BT520" s="49" t="s">
        <v>4766</v>
      </c>
      <c r="BU520" t="s">
        <v>3631</v>
      </c>
      <c r="BV520" t="s">
        <v>3632</v>
      </c>
      <c r="BW520" t="s">
        <v>3633</v>
      </c>
      <c r="BX520" t="s">
        <v>3634</v>
      </c>
      <c r="BY520" s="44" t="s">
        <v>274</v>
      </c>
      <c r="BZ520" t="s">
        <v>303</v>
      </c>
      <c r="CA520" t="s">
        <v>3687</v>
      </c>
      <c r="CB520" s="44" t="s">
        <v>3687</v>
      </c>
      <c r="CC520" t="s">
        <v>4796</v>
      </c>
      <c r="CD520" t="s">
        <v>4092</v>
      </c>
      <c r="CE520" t="s">
        <v>3688</v>
      </c>
      <c r="CF520" t="s">
        <v>3630</v>
      </c>
      <c r="CG520"/>
      <c r="CH520" t="str">
        <f>H520</f>
        <v>Спасский С.А., Шнитников В.Н.</v>
      </c>
      <c r="CI520">
        <f t="shared" si="180"/>
        <v>1937</v>
      </c>
      <c r="CJ520"/>
    </row>
    <row r="521" spans="1:88" s="6" customFormat="1" x14ac:dyDescent="0.45">
      <c r="A521" s="5">
        <v>45775.454965277779</v>
      </c>
      <c r="B521" s="6">
        <v>412819044</v>
      </c>
      <c r="C521" s="6" t="s">
        <v>4897</v>
      </c>
      <c r="D521" s="6">
        <v>6</v>
      </c>
      <c r="E521" s="4" t="s">
        <v>1197</v>
      </c>
      <c r="G521" s="6">
        <v>2590</v>
      </c>
      <c r="H521" s="44" t="s">
        <v>951</v>
      </c>
      <c r="I521" s="6">
        <v>1937</v>
      </c>
      <c r="J521" s="6" t="s">
        <v>952</v>
      </c>
      <c r="K521" s="6" t="s">
        <v>953</v>
      </c>
      <c r="L521" s="6" t="s">
        <v>954</v>
      </c>
      <c r="M521" s="6" t="s">
        <v>267</v>
      </c>
      <c r="P521" s="6" t="s">
        <v>947</v>
      </c>
      <c r="Q521" t="str">
        <f t="shared" si="181"/>
        <v>Алма-Ата и окрестности</v>
      </c>
      <c r="R521" s="84">
        <v>43.289437</v>
      </c>
      <c r="S521" s="84">
        <v>76.994337999999999</v>
      </c>
      <c r="T521" s="6" t="s">
        <v>765</v>
      </c>
      <c r="U521" s="6" t="s">
        <v>766</v>
      </c>
      <c r="V521" s="6" t="s">
        <v>106</v>
      </c>
      <c r="X521" s="6">
        <v>6000</v>
      </c>
      <c r="Y521" s="6">
        <v>1920</v>
      </c>
      <c r="Z521" s="6">
        <v>6</v>
      </c>
      <c r="AA521" s="6">
        <v>6</v>
      </c>
      <c r="AB521" s="6">
        <v>1920</v>
      </c>
      <c r="AC521" s="6">
        <v>6</v>
      </c>
      <c r="AD521" s="6">
        <v>28</v>
      </c>
      <c r="AF521" s="6" t="s">
        <v>948</v>
      </c>
      <c r="AH521" s="6" t="s">
        <v>274</v>
      </c>
      <c r="AI521" s="6" t="s">
        <v>347</v>
      </c>
      <c r="AJ521" s="6" t="s">
        <v>304</v>
      </c>
      <c r="AK521" s="6" t="b">
        <v>1</v>
      </c>
      <c r="AL521" s="6" t="b">
        <v>0</v>
      </c>
      <c r="AO521" s="49" t="s">
        <v>4952</v>
      </c>
      <c r="AP521" s="73"/>
      <c r="AQ521" s="49" t="s">
        <v>4951</v>
      </c>
      <c r="AR521" s="76" t="s">
        <v>5011</v>
      </c>
      <c r="AS521" s="73" t="s">
        <v>5012</v>
      </c>
      <c r="AT521" s="73">
        <f t="shared" si="185"/>
        <v>6</v>
      </c>
      <c r="AU521" s="112" t="s">
        <v>5384</v>
      </c>
      <c r="AV521" s="44" t="s">
        <v>5380</v>
      </c>
      <c r="AW521" t="s">
        <v>5014</v>
      </c>
      <c r="AX521" s="73"/>
      <c r="AY521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1" s="49" t="s">
        <v>4903</v>
      </c>
      <c r="BA521" s="58" t="str">
        <f>Y521&amp;"-"&amp;IF(Z521&lt;10,"0"&amp;Z521,Z521)&amp;"-"&amp;IF(AA521&lt;10,"0"&amp;AA521,AA521)&amp;"/"&amp;IF(AD521&lt;10,"0"&amp;AD521,AD521)</f>
        <v>1920-06-06/28</v>
      </c>
      <c r="BB521" s="44" t="str">
        <f>Y521&amp;IF(Z521&lt;&gt;0,"-"&amp;Z521,"")&amp;IF(AA521&lt;&gt;0,"-"&amp;AA521,"")&amp;IF(AB521&lt;&gt;0,"/"&amp;AB521,"")&amp;IF(AC521&lt;&gt;0,"-"&amp;AC521,"")&amp;IF(AD521&lt;&gt;0,"-"&amp;AD521,"")</f>
        <v>1920-6-6/1920-6-28</v>
      </c>
      <c r="BC521" s="44"/>
      <c r="BD521" s="44"/>
      <c r="BE521" s="44"/>
      <c r="BF521" s="49" t="s">
        <v>4882</v>
      </c>
      <c r="BG521" t="s">
        <v>4893</v>
      </c>
      <c r="BH521" s="40" t="s">
        <v>5050</v>
      </c>
      <c r="BI521" t="s">
        <v>39</v>
      </c>
      <c r="BJ521" t="str">
        <f t="shared" si="184"/>
        <v>Алма-Ата и окрестности</v>
      </c>
      <c r="BK521" t="str">
        <f>T521&amp;" N; "&amp;U521&amp;" E"</f>
        <v>43.289437 N; 76.994338 E</v>
      </c>
      <c r="BL521" t="s">
        <v>765</v>
      </c>
      <c r="BM521" s="85" t="s">
        <v>766</v>
      </c>
      <c r="BN521" t="s">
        <v>4895</v>
      </c>
      <c r="BO521">
        <f t="shared" si="178"/>
        <v>6000</v>
      </c>
      <c r="BP521" t="str">
        <f>IF(V521="original",H521,IF(V521="volunteer",C521,"Nekhaeva A.A."))</f>
        <v>Kim L.V.</v>
      </c>
      <c r="BQ521" t="str">
        <f>IF(V521="original",I521,IF(V521="volunteer",YEAR(A521)&amp;"-"&amp;IF(MONTH(A521)&lt;10,"0"&amp;MONTH(A521),MONTH(A521))&amp;"-"&amp;IF(DAY(A521)&lt;10,"0"&amp;DAY(A521),DAY(A521)),"__2025-05-15"))</f>
        <v>2025-04-28</v>
      </c>
      <c r="BR521"/>
      <c r="BS521"/>
      <c r="BT521" s="49" t="s">
        <v>4766</v>
      </c>
      <c r="BU521" t="s">
        <v>3631</v>
      </c>
      <c r="BV521" t="s">
        <v>3632</v>
      </c>
      <c r="BW521" t="s">
        <v>3633</v>
      </c>
      <c r="BX521" t="s">
        <v>3634</v>
      </c>
      <c r="BY521" s="44" t="s">
        <v>274</v>
      </c>
      <c r="BZ521" t="s">
        <v>303</v>
      </c>
      <c r="CA521" t="s">
        <v>3687</v>
      </c>
      <c r="CB521" s="44" t="s">
        <v>3687</v>
      </c>
      <c r="CC521" t="s">
        <v>4796</v>
      </c>
      <c r="CD521" t="s">
        <v>4092</v>
      </c>
      <c r="CE521" t="s">
        <v>3688</v>
      </c>
      <c r="CF521" t="s">
        <v>3630</v>
      </c>
      <c r="CG521"/>
      <c r="CH521" t="str">
        <f>H521</f>
        <v>Спасский С.А., Шнитников В.Н.</v>
      </c>
      <c r="CI521">
        <f t="shared" si="180"/>
        <v>1937</v>
      </c>
      <c r="CJ521"/>
    </row>
    <row r="522" spans="1:88" s="6" customFormat="1" x14ac:dyDescent="0.45">
      <c r="A522" s="5">
        <v>45775.454652777778</v>
      </c>
      <c r="B522" s="6">
        <v>412819044</v>
      </c>
      <c r="C522" s="6" t="s">
        <v>4897</v>
      </c>
      <c r="D522" s="6">
        <v>2</v>
      </c>
      <c r="E522" s="4" t="s">
        <v>247</v>
      </c>
      <c r="G522" s="6">
        <v>2590</v>
      </c>
      <c r="H522" s="44" t="s">
        <v>951</v>
      </c>
      <c r="I522" s="6">
        <v>1937</v>
      </c>
      <c r="J522" s="6" t="s">
        <v>952</v>
      </c>
      <c r="K522" s="6" t="s">
        <v>953</v>
      </c>
      <c r="L522" s="6" t="s">
        <v>954</v>
      </c>
      <c r="M522" s="6" t="s">
        <v>267</v>
      </c>
      <c r="P522" s="6" t="s">
        <v>947</v>
      </c>
      <c r="Q522" t="str">
        <f t="shared" si="181"/>
        <v>Алма-Ата и окрестности</v>
      </c>
      <c r="R522" s="84">
        <v>43.289437</v>
      </c>
      <c r="S522" s="84">
        <v>76.994337999999999</v>
      </c>
      <c r="T522" s="6" t="s">
        <v>765</v>
      </c>
      <c r="U522" s="6" t="s">
        <v>766</v>
      </c>
      <c r="V522" s="6" t="s">
        <v>106</v>
      </c>
      <c r="X522" s="6">
        <v>6000</v>
      </c>
      <c r="Y522" s="6">
        <v>1919</v>
      </c>
      <c r="Z522" s="6">
        <v>6</v>
      </c>
      <c r="AA522" s="6">
        <v>1</v>
      </c>
      <c r="AB522" s="6">
        <v>1919</v>
      </c>
      <c r="AC522" s="6">
        <v>6</v>
      </c>
      <c r="AD522" s="6">
        <v>10</v>
      </c>
      <c r="AF522" s="6" t="s">
        <v>948</v>
      </c>
      <c r="AH522" s="6" t="s">
        <v>274</v>
      </c>
      <c r="AI522" s="6" t="s">
        <v>347</v>
      </c>
      <c r="AJ522" s="6" t="s">
        <v>304</v>
      </c>
      <c r="AK522" s="6" t="b">
        <v>1</v>
      </c>
      <c r="AL522" s="6" t="b">
        <v>0</v>
      </c>
      <c r="AO522" s="49" t="s">
        <v>4952</v>
      </c>
      <c r="AP522" s="73"/>
      <c r="AQ522" s="49" t="s">
        <v>4951</v>
      </c>
      <c r="AR522" s="76" t="s">
        <v>5011</v>
      </c>
      <c r="AS522" s="73" t="s">
        <v>5012</v>
      </c>
      <c r="AT522" s="73">
        <f t="shared" si="185"/>
        <v>2</v>
      </c>
      <c r="AU522" s="112" t="s">
        <v>5384</v>
      </c>
      <c r="AV522" s="44" t="s">
        <v>5380</v>
      </c>
      <c r="AW522" t="s">
        <v>5014</v>
      </c>
      <c r="AX522" s="73"/>
      <c r="AY522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2" s="49" t="s">
        <v>4903</v>
      </c>
      <c r="BA522" s="58" t="str">
        <f>Y522&amp;"-"&amp;IF(Z522&lt;10,"0"&amp;Z522,Z522)&amp;"-"&amp;IF(AA522&lt;10,"0"&amp;AA522,AA522)&amp;"/"&amp;IF(AD522&lt;10,"0"&amp;AD522,AD522)</f>
        <v>1919-06-01/10</v>
      </c>
      <c r="BB522" s="44" t="str">
        <f>Y522&amp;IF(Z522&lt;&gt;0,"-"&amp;Z522,"")&amp;IF(AA522&lt;&gt;0,"-"&amp;AA522,"")&amp;IF(AB522&lt;&gt;0,"/"&amp;AB522,"")&amp;IF(AC522&lt;&gt;0,"-"&amp;AC522,"")&amp;IF(AD522&lt;&gt;0,"-"&amp;AD522,"")</f>
        <v>1919-6-1/1919-6-10</v>
      </c>
      <c r="BC522" s="44"/>
      <c r="BD522" s="44"/>
      <c r="BE522" s="44"/>
      <c r="BF522" s="49" t="s">
        <v>4882</v>
      </c>
      <c r="BG522" t="s">
        <v>4893</v>
      </c>
      <c r="BH522" s="40" t="s">
        <v>5050</v>
      </c>
      <c r="BI522" t="s">
        <v>39</v>
      </c>
      <c r="BJ522" t="str">
        <f t="shared" si="184"/>
        <v>Алма-Ата и окрестности</v>
      </c>
      <c r="BK522" t="str">
        <f>T522&amp;" N; "&amp;U522&amp;" E"</f>
        <v>43.289437 N; 76.994338 E</v>
      </c>
      <c r="BL522" t="s">
        <v>765</v>
      </c>
      <c r="BM522" s="85" t="s">
        <v>766</v>
      </c>
      <c r="BN522" t="s">
        <v>4895</v>
      </c>
      <c r="BO522">
        <f t="shared" si="178"/>
        <v>6000</v>
      </c>
      <c r="BP522" t="str">
        <f>IF(V522="original",H522,IF(V522="volunteer",C522,"Nekhaeva A.A."))</f>
        <v>Kim L.V.</v>
      </c>
      <c r="BQ522" t="str">
        <f>IF(V522="original",I522,IF(V522="volunteer",YEAR(A522)&amp;"-"&amp;IF(MONTH(A522)&lt;10,"0"&amp;MONTH(A522),MONTH(A522))&amp;"-"&amp;IF(DAY(A522)&lt;10,"0"&amp;DAY(A522),DAY(A522)),"__2025-05-15"))</f>
        <v>2025-04-28</v>
      </c>
      <c r="BR522"/>
      <c r="BS522"/>
      <c r="BT522" s="49" t="s">
        <v>4766</v>
      </c>
      <c r="BU522" t="s">
        <v>3631</v>
      </c>
      <c r="BV522" t="s">
        <v>3632</v>
      </c>
      <c r="BW522" t="s">
        <v>3633</v>
      </c>
      <c r="BX522" t="s">
        <v>3634</v>
      </c>
      <c r="BY522" s="44" t="s">
        <v>274</v>
      </c>
      <c r="BZ522" t="s">
        <v>303</v>
      </c>
      <c r="CA522" t="s">
        <v>3687</v>
      </c>
      <c r="CB522" s="44" t="s">
        <v>3687</v>
      </c>
      <c r="CC522" t="s">
        <v>4796</v>
      </c>
      <c r="CD522" t="s">
        <v>4092</v>
      </c>
      <c r="CE522" t="s">
        <v>3688</v>
      </c>
      <c r="CF522" t="s">
        <v>3630</v>
      </c>
      <c r="CG522"/>
      <c r="CH522" t="str">
        <f>H522</f>
        <v>Спасский С.А., Шнитников В.Н.</v>
      </c>
      <c r="CI522">
        <f t="shared" si="180"/>
        <v>1937</v>
      </c>
      <c r="CJ522"/>
    </row>
    <row r="523" spans="1:88" s="6" customFormat="1" x14ac:dyDescent="0.45">
      <c r="A523" s="5">
        <v>45775.454189814824</v>
      </c>
      <c r="B523" s="6">
        <v>412819044</v>
      </c>
      <c r="C523" s="6" t="s">
        <v>4897</v>
      </c>
      <c r="D523" s="6">
        <v>1</v>
      </c>
      <c r="E523" s="4" t="s">
        <v>51</v>
      </c>
      <c r="G523" s="6">
        <v>2590</v>
      </c>
      <c r="H523" s="44" t="s">
        <v>951</v>
      </c>
      <c r="I523" s="6">
        <v>1937</v>
      </c>
      <c r="J523" s="6" t="s">
        <v>952</v>
      </c>
      <c r="K523" s="6" t="s">
        <v>953</v>
      </c>
      <c r="L523" s="6" t="s">
        <v>954</v>
      </c>
      <c r="M523" s="6" t="s">
        <v>267</v>
      </c>
      <c r="P523" s="6" t="s">
        <v>947</v>
      </c>
      <c r="Q523" t="str">
        <f t="shared" si="181"/>
        <v>Алма-Ата и окрестности</v>
      </c>
      <c r="R523" s="84">
        <v>43.289437</v>
      </c>
      <c r="S523" s="84">
        <v>76.994337999999999</v>
      </c>
      <c r="T523" s="6" t="s">
        <v>765</v>
      </c>
      <c r="U523" s="6" t="s">
        <v>766</v>
      </c>
      <c r="V523" s="6" t="s">
        <v>106</v>
      </c>
      <c r="X523" s="6">
        <v>6000</v>
      </c>
      <c r="Y523" s="6">
        <v>1919</v>
      </c>
      <c r="Z523" s="6">
        <v>5</v>
      </c>
      <c r="AA523" s="6">
        <v>15</v>
      </c>
      <c r="AB523" s="6">
        <v>1919</v>
      </c>
      <c r="AC523" s="6">
        <v>5</v>
      </c>
      <c r="AD523" s="6">
        <v>31</v>
      </c>
      <c r="AF523" s="6" t="s">
        <v>948</v>
      </c>
      <c r="AH523" s="6" t="s">
        <v>274</v>
      </c>
      <c r="AI523" s="6" t="s">
        <v>347</v>
      </c>
      <c r="AJ523" s="6" t="s">
        <v>304</v>
      </c>
      <c r="AK523" s="6" t="b">
        <v>1</v>
      </c>
      <c r="AL523" s="6" t="b">
        <v>0</v>
      </c>
      <c r="AO523" s="49" t="s">
        <v>4952</v>
      </c>
      <c r="AP523" s="73"/>
      <c r="AQ523" s="49" t="s">
        <v>4951</v>
      </c>
      <c r="AR523" s="76" t="s">
        <v>5011</v>
      </c>
      <c r="AS523" s="73" t="s">
        <v>5012</v>
      </c>
      <c r="AT523" s="73">
        <f t="shared" si="185"/>
        <v>1</v>
      </c>
      <c r="AU523" s="112" t="s">
        <v>5383</v>
      </c>
      <c r="AV523" s="44" t="s">
        <v>5380</v>
      </c>
      <c r="AW523" t="s">
        <v>5014</v>
      </c>
      <c r="AX523" s="73"/>
      <c r="AY523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3" s="49" t="s">
        <v>4903</v>
      </c>
      <c r="BA523" s="58" t="str">
        <f>Y523&amp;"-"&amp;IF(Z523&lt;10,"0"&amp;Z523,Z523)&amp;"-"&amp;IF(AA523&lt;10,"0"&amp;AA523,AA523)&amp;"/"&amp;IF(AD523&lt;10,"0"&amp;AD523,AD523)</f>
        <v>1919-05-15/31</v>
      </c>
      <c r="BB523" s="44" t="str">
        <f>Y523&amp;IF(Z523&lt;&gt;0,"-"&amp;Z523,"")&amp;IF(AA523&lt;&gt;0,"-"&amp;AA523,"")&amp;IF(AB523&lt;&gt;0,"/"&amp;AB523,"")&amp;IF(AC523&lt;&gt;0,"-"&amp;AC523,"")&amp;IF(AD523&lt;&gt;0,"-"&amp;AD523,"")</f>
        <v>1919-5-15/1919-5-31</v>
      </c>
      <c r="BC523" s="44"/>
      <c r="BD523" s="44"/>
      <c r="BE523" s="44"/>
      <c r="BF523" s="49" t="s">
        <v>4882</v>
      </c>
      <c r="BG523" t="s">
        <v>4893</v>
      </c>
      <c r="BH523" s="40" t="s">
        <v>5050</v>
      </c>
      <c r="BI523" t="s">
        <v>39</v>
      </c>
      <c r="BJ523" t="str">
        <f t="shared" si="184"/>
        <v>Алма-Ата и окрестности</v>
      </c>
      <c r="BK523" t="str">
        <f>T523&amp;" N; "&amp;U523&amp;" E"</f>
        <v>43.289437 N; 76.994338 E</v>
      </c>
      <c r="BL523" t="s">
        <v>765</v>
      </c>
      <c r="BM523" s="85" t="s">
        <v>766</v>
      </c>
      <c r="BN523" t="s">
        <v>4895</v>
      </c>
      <c r="BO523">
        <f t="shared" si="178"/>
        <v>6000</v>
      </c>
      <c r="BP523" t="str">
        <f>IF(V523="original",H523,IF(V523="volunteer",C523,"Nekhaeva A.A."))</f>
        <v>Kim L.V.</v>
      </c>
      <c r="BQ523" t="str">
        <f>IF(V523="original",I523,IF(V523="volunteer",YEAR(A523)&amp;"-"&amp;IF(MONTH(A523)&lt;10,"0"&amp;MONTH(A523),MONTH(A523))&amp;"-"&amp;IF(DAY(A523)&lt;10,"0"&amp;DAY(A523),DAY(A523)),"__2025-05-15"))</f>
        <v>2025-04-28</v>
      </c>
      <c r="BR523"/>
      <c r="BS523"/>
      <c r="BT523" s="49" t="s">
        <v>4766</v>
      </c>
      <c r="BU523" t="s">
        <v>3631</v>
      </c>
      <c r="BV523" t="s">
        <v>3632</v>
      </c>
      <c r="BW523" t="s">
        <v>3633</v>
      </c>
      <c r="BX523" t="s">
        <v>3634</v>
      </c>
      <c r="BY523" s="44" t="s">
        <v>274</v>
      </c>
      <c r="BZ523" t="s">
        <v>303</v>
      </c>
      <c r="CA523" t="s">
        <v>3687</v>
      </c>
      <c r="CB523" s="44" t="s">
        <v>3687</v>
      </c>
      <c r="CC523" t="s">
        <v>4796</v>
      </c>
      <c r="CD523" t="s">
        <v>4092</v>
      </c>
      <c r="CE523" t="s">
        <v>3688</v>
      </c>
      <c r="CF523" t="s">
        <v>3630</v>
      </c>
      <c r="CG523"/>
      <c r="CH523" t="str">
        <f>H523</f>
        <v>Спасский С.А., Шнитников В.Н.</v>
      </c>
      <c r="CI523">
        <f t="shared" si="180"/>
        <v>1937</v>
      </c>
      <c r="CJ523"/>
    </row>
    <row r="524" spans="1:88" s="6" customFormat="1" x14ac:dyDescent="0.45">
      <c r="A524" s="5">
        <v>45775.453645833331</v>
      </c>
      <c r="B524" s="6">
        <v>412819044</v>
      </c>
      <c r="C524" s="6" t="s">
        <v>4897</v>
      </c>
      <c r="D524" s="6">
        <v>2</v>
      </c>
      <c r="E524" s="4" t="s">
        <v>247</v>
      </c>
      <c r="G524" s="6">
        <v>2590</v>
      </c>
      <c r="H524" s="44" t="s">
        <v>951</v>
      </c>
      <c r="I524" s="6">
        <v>1937</v>
      </c>
      <c r="J524" s="6" t="s">
        <v>952</v>
      </c>
      <c r="K524" s="6" t="s">
        <v>953</v>
      </c>
      <c r="L524" s="6" t="s">
        <v>954</v>
      </c>
      <c r="M524" s="6" t="s">
        <v>267</v>
      </c>
      <c r="P524" s="6" t="s">
        <v>947</v>
      </c>
      <c r="Q524" t="str">
        <f t="shared" si="181"/>
        <v>Алма-Ата и окрестности</v>
      </c>
      <c r="R524" s="84">
        <v>43.289437</v>
      </c>
      <c r="S524" s="84">
        <v>76.994337999999999</v>
      </c>
      <c r="T524" s="6" t="s">
        <v>765</v>
      </c>
      <c r="U524" s="6" t="s">
        <v>766</v>
      </c>
      <c r="V524" s="6" t="s">
        <v>106</v>
      </c>
      <c r="X524" s="6">
        <v>6000</v>
      </c>
      <c r="Y524" s="6">
        <v>1921</v>
      </c>
      <c r="Z524" s="6">
        <v>5</v>
      </c>
      <c r="AA524" s="6">
        <v>14</v>
      </c>
      <c r="AB524" s="6">
        <v>1921</v>
      </c>
      <c r="AC524" s="6">
        <v>5</v>
      </c>
      <c r="AD524" s="6">
        <v>20</v>
      </c>
      <c r="AF524" s="6" t="s">
        <v>948</v>
      </c>
      <c r="AH524" s="6" t="s">
        <v>274</v>
      </c>
      <c r="AI524" s="6" t="s">
        <v>347</v>
      </c>
      <c r="AJ524" s="6" t="s">
        <v>304</v>
      </c>
      <c r="AK524" s="6" t="b">
        <v>1</v>
      </c>
      <c r="AL524" s="6" t="b">
        <v>0</v>
      </c>
      <c r="AO524" s="49" t="s">
        <v>4952</v>
      </c>
      <c r="AP524" s="73"/>
      <c r="AQ524" s="49" t="s">
        <v>4951</v>
      </c>
      <c r="AR524" s="76" t="s">
        <v>5011</v>
      </c>
      <c r="AS524" s="73" t="s">
        <v>5012</v>
      </c>
      <c r="AT524" s="73">
        <f t="shared" si="185"/>
        <v>2</v>
      </c>
      <c r="AU524" s="112" t="s">
        <v>5384</v>
      </c>
      <c r="AV524" s="44" t="s">
        <v>5380</v>
      </c>
      <c r="AW524" t="s">
        <v>5014</v>
      </c>
      <c r="AX524" s="73"/>
      <c r="AY524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4" s="49" t="s">
        <v>4903</v>
      </c>
      <c r="BA524" s="58" t="str">
        <f>Y524&amp;"-"&amp;IF(Z524&lt;10,"0"&amp;Z524,Z524)&amp;"-"&amp;IF(AA524&lt;10,"0"&amp;AA524,AA524)&amp;"/"&amp;IF(AD524&lt;10,"0"&amp;AD524,AD524)</f>
        <v>1921-05-14/20</v>
      </c>
      <c r="BB524" s="44" t="str">
        <f>Y524&amp;IF(Z524&lt;&gt;0,"-"&amp;Z524,"")&amp;IF(AA524&lt;&gt;0,"-"&amp;AA524,"")&amp;IF(AB524&lt;&gt;0,"/"&amp;AB524,"")&amp;IF(AC524&lt;&gt;0,"-"&amp;AC524,"")&amp;IF(AD524&lt;&gt;0,"-"&amp;AD524,"")</f>
        <v>1921-5-14/1921-5-20</v>
      </c>
      <c r="BC524" s="44"/>
      <c r="BD524" s="44"/>
      <c r="BE524" s="44"/>
      <c r="BF524" s="49" t="s">
        <v>4882</v>
      </c>
      <c r="BG524" t="s">
        <v>4893</v>
      </c>
      <c r="BH524" s="40" t="s">
        <v>5050</v>
      </c>
      <c r="BI524" t="s">
        <v>39</v>
      </c>
      <c r="BJ524" t="str">
        <f t="shared" si="184"/>
        <v>Алма-Ата и окрестности</v>
      </c>
      <c r="BK524" t="str">
        <f>T524&amp;" N; "&amp;U524&amp;" E"</f>
        <v>43.289437 N; 76.994338 E</v>
      </c>
      <c r="BL524" t="s">
        <v>765</v>
      </c>
      <c r="BM524" s="85" t="s">
        <v>766</v>
      </c>
      <c r="BN524" t="s">
        <v>4895</v>
      </c>
      <c r="BO524">
        <f t="shared" si="178"/>
        <v>6000</v>
      </c>
      <c r="BP524" t="str">
        <f>IF(V524="original",H524,IF(V524="volunteer",C524,"Nekhaeva A.A."))</f>
        <v>Kim L.V.</v>
      </c>
      <c r="BQ524" t="str">
        <f>IF(V524="original",I524,IF(V524="volunteer",YEAR(A524)&amp;"-"&amp;IF(MONTH(A524)&lt;10,"0"&amp;MONTH(A524),MONTH(A524))&amp;"-"&amp;IF(DAY(A524)&lt;10,"0"&amp;DAY(A524),DAY(A524)),"__2025-05-15"))</f>
        <v>2025-04-28</v>
      </c>
      <c r="BR524"/>
      <c r="BS524"/>
      <c r="BT524" s="49" t="s">
        <v>4766</v>
      </c>
      <c r="BU524" t="s">
        <v>3631</v>
      </c>
      <c r="BV524" t="s">
        <v>3632</v>
      </c>
      <c r="BW524" t="s">
        <v>3633</v>
      </c>
      <c r="BX524" t="s">
        <v>3634</v>
      </c>
      <c r="BY524" s="44" t="s">
        <v>274</v>
      </c>
      <c r="BZ524" t="s">
        <v>303</v>
      </c>
      <c r="CA524" t="s">
        <v>3687</v>
      </c>
      <c r="CB524" s="44" t="s">
        <v>3687</v>
      </c>
      <c r="CC524" t="s">
        <v>4796</v>
      </c>
      <c r="CD524" t="s">
        <v>4092</v>
      </c>
      <c r="CE524" t="s">
        <v>3688</v>
      </c>
      <c r="CF524" t="s">
        <v>3630</v>
      </c>
      <c r="CG524"/>
      <c r="CH524" t="str">
        <f>H524</f>
        <v>Спасский С.А., Шнитников В.Н.</v>
      </c>
      <c r="CI524">
        <f t="shared" si="180"/>
        <v>1937</v>
      </c>
      <c r="CJ524"/>
    </row>
    <row r="525" spans="1:88" s="6" customFormat="1" x14ac:dyDescent="0.45">
      <c r="A525" s="5">
        <v>45775.453194444453</v>
      </c>
      <c r="B525" s="6">
        <v>412819044</v>
      </c>
      <c r="C525" s="6" t="s">
        <v>4897</v>
      </c>
      <c r="D525" s="6">
        <v>2</v>
      </c>
      <c r="E525" s="4" t="s">
        <v>247</v>
      </c>
      <c r="G525" s="6">
        <v>2590</v>
      </c>
      <c r="H525" s="44" t="s">
        <v>951</v>
      </c>
      <c r="I525" s="6">
        <v>1937</v>
      </c>
      <c r="J525" s="6" t="s">
        <v>952</v>
      </c>
      <c r="K525" s="6" t="s">
        <v>953</v>
      </c>
      <c r="L525" s="6" t="s">
        <v>954</v>
      </c>
      <c r="M525" s="6" t="s">
        <v>267</v>
      </c>
      <c r="P525" s="6" t="s">
        <v>947</v>
      </c>
      <c r="Q525" t="str">
        <f t="shared" si="181"/>
        <v>Алма-Ата и окрестности</v>
      </c>
      <c r="R525" s="84">
        <v>43.289437</v>
      </c>
      <c r="S525" s="84">
        <v>76.994337999999999</v>
      </c>
      <c r="T525" s="6" t="s">
        <v>765</v>
      </c>
      <c r="U525" s="6" t="s">
        <v>766</v>
      </c>
      <c r="V525" s="6" t="s">
        <v>106</v>
      </c>
      <c r="X525" s="6">
        <v>6000</v>
      </c>
      <c r="Y525" s="6">
        <v>1919</v>
      </c>
      <c r="Z525" s="6">
        <v>4</v>
      </c>
      <c r="AF525" s="6" t="s">
        <v>948</v>
      </c>
      <c r="AH525" s="6" t="s">
        <v>274</v>
      </c>
      <c r="AI525" s="6" t="s">
        <v>347</v>
      </c>
      <c r="AJ525" s="6" t="s">
        <v>304</v>
      </c>
      <c r="AK525" s="6" t="b">
        <v>1</v>
      </c>
      <c r="AL525" s="6" t="b">
        <v>0</v>
      </c>
      <c r="AO525" s="49" t="s">
        <v>4952</v>
      </c>
      <c r="AP525" s="73"/>
      <c r="AQ525" s="49" t="s">
        <v>4951</v>
      </c>
      <c r="AR525" s="76" t="s">
        <v>5011</v>
      </c>
      <c r="AS525" s="73" t="s">
        <v>5012</v>
      </c>
      <c r="AT525" s="73">
        <f t="shared" si="185"/>
        <v>2</v>
      </c>
      <c r="AU525" s="112" t="s">
        <v>5384</v>
      </c>
      <c r="AV525" s="44" t="s">
        <v>5380</v>
      </c>
      <c r="AW525" t="s">
        <v>5014</v>
      </c>
      <c r="AX525" s="73"/>
      <c r="AY525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5" s="49" t="s">
        <v>4903</v>
      </c>
      <c r="BA525" s="44" t="str">
        <f>Y525&amp;"-"&amp;IF(Z525&lt;10,"0"&amp;Z525,Z525)</f>
        <v>1919-04</v>
      </c>
      <c r="BB525" s="44" t="str">
        <f>Y525&amp;IF(Z525&lt;&gt;0,"-"&amp;Z525,"")&amp;IF(AA525&lt;&gt;0,"-"&amp;AA525,"")&amp;IF(AB525&lt;&gt;0,"/"&amp;AB525,"")&amp;IF(AC525&lt;&gt;0,"-"&amp;AC525,"")&amp;IF(AD525&lt;&gt;0,"-"&amp;AD525,"")</f>
        <v>1919-4</v>
      </c>
      <c r="BC525" s="44"/>
      <c r="BD525" s="44"/>
      <c r="BE525" s="44"/>
      <c r="BF525" s="49" t="s">
        <v>4882</v>
      </c>
      <c r="BG525" t="s">
        <v>4893</v>
      </c>
      <c r="BH525" s="40" t="s">
        <v>5050</v>
      </c>
      <c r="BI525" t="s">
        <v>39</v>
      </c>
      <c r="BJ525" t="str">
        <f t="shared" si="184"/>
        <v>Алма-Ата и окрестности</v>
      </c>
      <c r="BK525" t="str">
        <f>T525&amp;" N; "&amp;U525&amp;" E"</f>
        <v>43.289437 N; 76.994338 E</v>
      </c>
      <c r="BL525" t="s">
        <v>765</v>
      </c>
      <c r="BM525" s="85" t="s">
        <v>766</v>
      </c>
      <c r="BN525" t="s">
        <v>4895</v>
      </c>
      <c r="BO525">
        <f t="shared" si="178"/>
        <v>6000</v>
      </c>
      <c r="BP525" t="str">
        <f>IF(V525="original",H525,IF(V525="volunteer",C525,"Nekhaeva A.A."))</f>
        <v>Kim L.V.</v>
      </c>
      <c r="BQ525" t="str">
        <f>IF(V525="original",I525,IF(V525="volunteer",YEAR(A525)&amp;"-"&amp;IF(MONTH(A525)&lt;10,"0"&amp;MONTH(A525),MONTH(A525))&amp;"-"&amp;IF(DAY(A525)&lt;10,"0"&amp;DAY(A525),DAY(A525)),"__2025-05-15"))</f>
        <v>2025-04-28</v>
      </c>
      <c r="BR525"/>
      <c r="BS525"/>
      <c r="BT525" s="49" t="s">
        <v>4766</v>
      </c>
      <c r="BU525" t="s">
        <v>3631</v>
      </c>
      <c r="BV525" t="s">
        <v>3632</v>
      </c>
      <c r="BW525" t="s">
        <v>3633</v>
      </c>
      <c r="BX525" t="s">
        <v>3634</v>
      </c>
      <c r="BY525" s="44" t="s">
        <v>274</v>
      </c>
      <c r="BZ525" t="s">
        <v>303</v>
      </c>
      <c r="CA525" t="s">
        <v>3687</v>
      </c>
      <c r="CB525" s="44" t="s">
        <v>3687</v>
      </c>
      <c r="CC525" t="s">
        <v>4796</v>
      </c>
      <c r="CD525" t="s">
        <v>4092</v>
      </c>
      <c r="CE525" t="s">
        <v>3688</v>
      </c>
      <c r="CF525" t="s">
        <v>3630</v>
      </c>
      <c r="CG525"/>
      <c r="CH525" t="str">
        <f>H525</f>
        <v>Спасский С.А., Шнитников В.Н.</v>
      </c>
      <c r="CI525">
        <f t="shared" si="180"/>
        <v>1937</v>
      </c>
      <c r="CJ525"/>
    </row>
    <row r="526" spans="1:88" s="6" customFormat="1" x14ac:dyDescent="0.45">
      <c r="A526" s="5">
        <v>45775.452233796299</v>
      </c>
      <c r="B526" s="6">
        <v>412819044</v>
      </c>
      <c r="C526" s="6" t="s">
        <v>4897</v>
      </c>
      <c r="D526" s="6">
        <v>3</v>
      </c>
      <c r="E526" s="4" t="s">
        <v>846</v>
      </c>
      <c r="G526" s="6">
        <v>2590</v>
      </c>
      <c r="H526" s="44" t="s">
        <v>951</v>
      </c>
      <c r="I526" s="6">
        <v>1937</v>
      </c>
      <c r="J526" s="6" t="s">
        <v>952</v>
      </c>
      <c r="K526" s="6" t="s">
        <v>953</v>
      </c>
      <c r="L526" s="6" t="s">
        <v>954</v>
      </c>
      <c r="M526" s="6" t="s">
        <v>267</v>
      </c>
      <c r="P526" s="6" t="s">
        <v>1210</v>
      </c>
      <c r="Q526" t="str">
        <f t="shared" si="181"/>
        <v>Обрывистый берег Алматинки</v>
      </c>
      <c r="R526" s="84">
        <v>43.205584000000002</v>
      </c>
      <c r="S526" s="84">
        <v>76.979079999999996</v>
      </c>
      <c r="T526" s="6" t="s">
        <v>981</v>
      </c>
      <c r="U526" s="6" t="s">
        <v>982</v>
      </c>
      <c r="V526" s="6" t="s">
        <v>106</v>
      </c>
      <c r="X526" s="6">
        <v>5000</v>
      </c>
      <c r="Y526" s="6">
        <v>1937</v>
      </c>
      <c r="Z526" s="6">
        <v>8</v>
      </c>
      <c r="AA526" s="6">
        <v>9</v>
      </c>
      <c r="AF526" s="6" t="s">
        <v>948</v>
      </c>
      <c r="AG526" s="67" t="s">
        <v>949</v>
      </c>
      <c r="AH526" s="6" t="s">
        <v>274</v>
      </c>
      <c r="AI526" s="6" t="s">
        <v>347</v>
      </c>
      <c r="AJ526" s="6" t="s">
        <v>308</v>
      </c>
      <c r="AK526" s="6" t="b">
        <v>1</v>
      </c>
      <c r="AL526" s="6" t="b">
        <v>0</v>
      </c>
      <c r="AO526" s="49" t="s">
        <v>4952</v>
      </c>
      <c r="AP526" s="73"/>
      <c r="AQ526" s="49" t="s">
        <v>4951</v>
      </c>
      <c r="AR526" s="76" t="s">
        <v>5011</v>
      </c>
      <c r="AS526" s="73" t="s">
        <v>5012</v>
      </c>
      <c r="AT526" s="73">
        <f t="shared" si="185"/>
        <v>3</v>
      </c>
      <c r="AU526" s="112" t="s">
        <v>5384</v>
      </c>
      <c r="AV526" s="44" t="s">
        <v>5380</v>
      </c>
      <c r="AW526" t="s">
        <v>5014</v>
      </c>
      <c r="AX526" s="73"/>
      <c r="AY526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6" s="49" t="s">
        <v>4903</v>
      </c>
      <c r="BA526" s="58" t="str">
        <f>Y526&amp;"-"&amp;IF(Z526&lt;10,"0"&amp;Z526,Z526)&amp;"-"&amp;IF(AA526&lt;10,"0"&amp;AA526,AA526)</f>
        <v>1937-08-09</v>
      </c>
      <c r="BB526" s="44" t="str">
        <f>Y526&amp;IF(Z526&lt;&gt;0,"-"&amp;Z526,"")&amp;IF(AA526&lt;&gt;0,"-"&amp;AA526,"")&amp;IF(AB526&lt;&gt;0,"/"&amp;AB526,"")&amp;IF(AC526&lt;&gt;0,"-"&amp;AC526,"")&amp;IF(AD526&lt;&gt;0,"-"&amp;AD526,"")</f>
        <v>1937-8-9</v>
      </c>
      <c r="BC526" s="44"/>
      <c r="BD526" s="44"/>
      <c r="BE526" s="44" t="s">
        <v>4943</v>
      </c>
      <c r="BF526" s="49" t="s">
        <v>4882</v>
      </c>
      <c r="BG526" t="s">
        <v>4893</v>
      </c>
      <c r="BH526" s="40" t="s">
        <v>5050</v>
      </c>
      <c r="BI526" t="s">
        <v>39</v>
      </c>
      <c r="BJ526" t="str">
        <f t="shared" si="184"/>
        <v>Обрывистый берег Алматинки</v>
      </c>
      <c r="BK526" t="str">
        <f>T526&amp;" N; "&amp;U526&amp;" E"</f>
        <v>43.205584 N; 76.97908 E</v>
      </c>
      <c r="BL526" t="s">
        <v>981</v>
      </c>
      <c r="BM526" s="85" t="s">
        <v>982</v>
      </c>
      <c r="BN526" t="s">
        <v>4895</v>
      </c>
      <c r="BO526">
        <f t="shared" si="178"/>
        <v>5000</v>
      </c>
      <c r="BP526" t="str">
        <f>IF(V526="original",H526,IF(V526="volunteer",C526,"Nekhaeva A.A."))</f>
        <v>Kim L.V.</v>
      </c>
      <c r="BQ526" t="str">
        <f>IF(V526="original",I526,IF(V526="volunteer",YEAR(A526)&amp;"-"&amp;IF(MONTH(A526)&lt;10,"0"&amp;MONTH(A526),MONTH(A526))&amp;"-"&amp;IF(DAY(A526)&lt;10,"0"&amp;DAY(A526),DAY(A526)),"__2025-05-15"))</f>
        <v>2025-04-28</v>
      </c>
      <c r="BR526"/>
      <c r="BS526"/>
      <c r="BT526" s="49" t="s">
        <v>4766</v>
      </c>
      <c r="BU526" t="s">
        <v>3631</v>
      </c>
      <c r="BV526" t="s">
        <v>3632</v>
      </c>
      <c r="BW526" t="s">
        <v>3633</v>
      </c>
      <c r="BX526" t="s">
        <v>3634</v>
      </c>
      <c r="BY526" s="44" t="s">
        <v>274</v>
      </c>
      <c r="BZ526" t="s">
        <v>303</v>
      </c>
      <c r="CA526" t="s">
        <v>3687</v>
      </c>
      <c r="CB526" s="44" t="s">
        <v>3687</v>
      </c>
      <c r="CC526" t="s">
        <v>4796</v>
      </c>
      <c r="CD526" t="s">
        <v>4093</v>
      </c>
      <c r="CE526" t="s">
        <v>3688</v>
      </c>
      <c r="CF526" t="s">
        <v>3630</v>
      </c>
      <c r="CG526"/>
      <c r="CH526" t="str">
        <f>H526</f>
        <v>Спасский С.А., Шнитников В.Н.</v>
      </c>
      <c r="CI526">
        <f t="shared" si="180"/>
        <v>1937</v>
      </c>
      <c r="CJ526"/>
    </row>
    <row r="527" spans="1:88" s="6" customFormat="1" x14ac:dyDescent="0.45">
      <c r="A527" s="5">
        <v>45775.454189814824</v>
      </c>
      <c r="B527" s="6">
        <v>412819044</v>
      </c>
      <c r="C527" s="6" t="s">
        <v>4897</v>
      </c>
      <c r="D527" s="6">
        <v>6</v>
      </c>
      <c r="E527" s="4" t="s">
        <v>1197</v>
      </c>
      <c r="G527" s="6">
        <v>2590</v>
      </c>
      <c r="H527" s="44" t="s">
        <v>951</v>
      </c>
      <c r="I527" s="6">
        <v>1937</v>
      </c>
      <c r="J527" s="6" t="s">
        <v>952</v>
      </c>
      <c r="K527" s="6" t="s">
        <v>953</v>
      </c>
      <c r="L527" s="6" t="s">
        <v>954</v>
      </c>
      <c r="M527" s="6" t="s">
        <v>267</v>
      </c>
      <c r="P527" s="6" t="s">
        <v>947</v>
      </c>
      <c r="Q527" t="str">
        <f t="shared" si="181"/>
        <v>Алма-Ата и окрестности</v>
      </c>
      <c r="R527" s="84">
        <v>43.289437</v>
      </c>
      <c r="S527" s="84">
        <v>76.994337999999999</v>
      </c>
      <c r="T527" s="6" t="s">
        <v>765</v>
      </c>
      <c r="U527" s="6" t="s">
        <v>766</v>
      </c>
      <c r="V527" s="6" t="s">
        <v>106</v>
      </c>
      <c r="X527" s="6">
        <v>6000</v>
      </c>
      <c r="Y527" s="6">
        <v>1919</v>
      </c>
      <c r="Z527" s="6">
        <v>5</v>
      </c>
      <c r="AA527" s="6">
        <v>15</v>
      </c>
      <c r="AB527" s="6">
        <v>1919</v>
      </c>
      <c r="AC527" s="6">
        <v>5</v>
      </c>
      <c r="AD527" s="6">
        <v>31</v>
      </c>
      <c r="AF527" s="6" t="s">
        <v>948</v>
      </c>
      <c r="AH527" s="6" t="s">
        <v>274</v>
      </c>
      <c r="AI527" s="6" t="s">
        <v>347</v>
      </c>
      <c r="AJ527" s="6" t="s">
        <v>304</v>
      </c>
      <c r="AK527" s="6" t="b">
        <v>1</v>
      </c>
      <c r="AL527" s="6" t="b">
        <v>0</v>
      </c>
      <c r="AO527" s="49" t="s">
        <v>4952</v>
      </c>
      <c r="AP527" s="73"/>
      <c r="AQ527" s="49" t="s">
        <v>4951</v>
      </c>
      <c r="AR527" s="76" t="s">
        <v>5011</v>
      </c>
      <c r="AS527" s="73" t="s">
        <v>5012</v>
      </c>
      <c r="AT527" s="73">
        <f t="shared" si="185"/>
        <v>6</v>
      </c>
      <c r="AU527" s="112" t="s">
        <v>5384</v>
      </c>
      <c r="AV527" s="44" t="s">
        <v>5380</v>
      </c>
      <c r="AW527" t="s">
        <v>5014</v>
      </c>
      <c r="AX527" s="73"/>
      <c r="AY52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7" s="49" t="s">
        <v>4903</v>
      </c>
      <c r="BA527" s="58" t="str">
        <f>Y527&amp;"-"&amp;IF(Z527&lt;10,"0"&amp;Z527,Z527)&amp;"-"&amp;IF(AA527&lt;10,"0"&amp;AA527,AA527)&amp;"/"&amp;IF(AD527&lt;10,"0"&amp;AD527,AD527)</f>
        <v>1919-05-15/31</v>
      </c>
      <c r="BB527" s="44" t="str">
        <f>Y527&amp;IF(Z527&lt;&gt;0,"-"&amp;Z527,"")&amp;IF(AA527&lt;&gt;0,"-"&amp;AA527,"")&amp;IF(AB527&lt;&gt;0,"/"&amp;AB527,"")&amp;IF(AC527&lt;&gt;0,"-"&amp;AC527,"")&amp;IF(AD527&lt;&gt;0,"-"&amp;AD527,"")</f>
        <v>1919-5-15/1919-5-31</v>
      </c>
      <c r="BC527" s="44"/>
      <c r="BD527" s="44"/>
      <c r="BE527" s="44"/>
      <c r="BF527" s="49" t="s">
        <v>4882</v>
      </c>
      <c r="BG527" t="s">
        <v>4893</v>
      </c>
      <c r="BH527" s="40" t="s">
        <v>5050</v>
      </c>
      <c r="BI527" t="s">
        <v>39</v>
      </c>
      <c r="BJ527" t="str">
        <f t="shared" ref="BJ527" si="187">P527</f>
        <v>Алма-Ата и окрестности</v>
      </c>
      <c r="BK527" t="str">
        <f>T527&amp;" N; "&amp;U527&amp;" E"</f>
        <v>43.289437 N; 76.994338 E</v>
      </c>
      <c r="BL527" t="s">
        <v>765</v>
      </c>
      <c r="BM527" s="85" t="s">
        <v>766</v>
      </c>
      <c r="BN527" t="s">
        <v>4895</v>
      </c>
      <c r="BO527">
        <f t="shared" ref="BO527" si="188">X527</f>
        <v>6000</v>
      </c>
      <c r="BP527" t="str">
        <f>IF(V527="original",H527,IF(V527="volunteer",C527,"Nekhaeva A.A."))</f>
        <v>Kim L.V.</v>
      </c>
      <c r="BQ527" t="str">
        <f>IF(V527="original",I527,IF(V527="volunteer",YEAR(A527)&amp;"-"&amp;IF(MONTH(A527)&lt;10,"0"&amp;MONTH(A527),MONTH(A527))&amp;"-"&amp;IF(DAY(A527)&lt;10,"0"&amp;DAY(A527),DAY(A527)),"__2025-05-15"))</f>
        <v>2025-04-28</v>
      </c>
      <c r="BR527"/>
      <c r="BS527"/>
      <c r="BT527" s="49" t="s">
        <v>4766</v>
      </c>
      <c r="BU527" t="s">
        <v>3631</v>
      </c>
      <c r="BV527" t="s">
        <v>3632</v>
      </c>
      <c r="BW527" t="s">
        <v>3633</v>
      </c>
      <c r="BX527" t="s">
        <v>3634</v>
      </c>
      <c r="BY527" s="44" t="s">
        <v>274</v>
      </c>
      <c r="BZ527" t="s">
        <v>303</v>
      </c>
      <c r="CA527" t="s">
        <v>3687</v>
      </c>
      <c r="CB527" s="44" t="s">
        <v>3687</v>
      </c>
      <c r="CC527" t="s">
        <v>4796</v>
      </c>
      <c r="CD527" t="s">
        <v>4092</v>
      </c>
      <c r="CE527" t="s">
        <v>3688</v>
      </c>
      <c r="CF527" t="s">
        <v>3630</v>
      </c>
      <c r="CG527"/>
      <c r="CH527" t="str">
        <f>H527</f>
        <v>Спасский С.А., Шнитников В.Н.</v>
      </c>
      <c r="CI527">
        <f t="shared" ref="CI527" si="189">I527</f>
        <v>1937</v>
      </c>
      <c r="CJ527"/>
    </row>
    <row r="528" spans="1:88" s="6" customFormat="1" x14ac:dyDescent="0.45">
      <c r="A528" s="5">
        <v>45775.448923611111</v>
      </c>
      <c r="B528" s="6">
        <v>412819044</v>
      </c>
      <c r="C528" s="6" t="s">
        <v>4897</v>
      </c>
      <c r="D528" s="6">
        <v>9</v>
      </c>
      <c r="E528" s="4" t="s">
        <v>835</v>
      </c>
      <c r="G528" s="6">
        <v>2590</v>
      </c>
      <c r="H528" s="44" t="s">
        <v>951</v>
      </c>
      <c r="I528" s="6">
        <v>1937</v>
      </c>
      <c r="J528" s="6" t="s">
        <v>952</v>
      </c>
      <c r="K528" s="6" t="s">
        <v>953</v>
      </c>
      <c r="L528" s="6" t="s">
        <v>954</v>
      </c>
      <c r="M528" s="6" t="s">
        <v>267</v>
      </c>
      <c r="P528" s="6" t="s">
        <v>947</v>
      </c>
      <c r="Q528" t="str">
        <f t="shared" si="181"/>
        <v>Алма-Ата и окрестности</v>
      </c>
      <c r="R528" s="84">
        <v>43.289437</v>
      </c>
      <c r="S528" s="84">
        <v>76.994337999999999</v>
      </c>
      <c r="T528" s="6" t="s">
        <v>765</v>
      </c>
      <c r="U528" s="6" t="s">
        <v>766</v>
      </c>
      <c r="V528" s="6" t="s">
        <v>106</v>
      </c>
      <c r="X528" s="6">
        <v>6000</v>
      </c>
      <c r="Y528" s="6">
        <v>1937</v>
      </c>
      <c r="Z528" s="6">
        <v>7</v>
      </c>
      <c r="AB528" s="6">
        <v>1937</v>
      </c>
      <c r="AC528" s="6">
        <v>8</v>
      </c>
      <c r="AF528" s="6" t="s">
        <v>948</v>
      </c>
      <c r="AG528" s="67" t="s">
        <v>949</v>
      </c>
      <c r="AH528" s="6" t="s">
        <v>274</v>
      </c>
      <c r="AI528" s="6" t="s">
        <v>347</v>
      </c>
      <c r="AJ528" s="6" t="s">
        <v>308</v>
      </c>
      <c r="AK528" s="6" t="b">
        <v>1</v>
      </c>
      <c r="AL528" s="6" t="b">
        <v>0</v>
      </c>
      <c r="AO528" s="49" t="s">
        <v>4952</v>
      </c>
      <c r="AP528" s="73"/>
      <c r="AQ528" s="49" t="s">
        <v>4951</v>
      </c>
      <c r="AR528" s="76" t="s">
        <v>5011</v>
      </c>
      <c r="AS528" s="73" t="s">
        <v>5012</v>
      </c>
      <c r="AT528" s="73">
        <f t="shared" si="185"/>
        <v>9</v>
      </c>
      <c r="AU528" s="112" t="s">
        <v>5384</v>
      </c>
      <c r="AV528" s="44" t="s">
        <v>5380</v>
      </c>
      <c r="AW528" t="s">
        <v>5014</v>
      </c>
      <c r="AX528" s="73"/>
      <c r="AY52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8" s="49" t="s">
        <v>4903</v>
      </c>
      <c r="BA528" s="59" t="str">
        <f>Y528&amp;"-"&amp;IF(Z528&lt;10,"0"&amp;Z528,Z528)&amp;"/"&amp;IF(AC528&lt;10,"0"&amp;AC528,AC528)</f>
        <v>1937-07/08</v>
      </c>
      <c r="BB528" s="44" t="str">
        <f>Y528&amp;IF(Z528&lt;&gt;0,"-"&amp;Z528,"")&amp;IF(AA528&lt;&gt;0,"-"&amp;AA528,"")&amp;IF(AB528&lt;&gt;0,"/"&amp;AB528,"")&amp;IF(AC528&lt;&gt;0,"-"&amp;AC528,"")&amp;IF(AD528&lt;&gt;0,"-"&amp;AD528,"")</f>
        <v>1937-7/1937-8</v>
      </c>
      <c r="BC528" s="44"/>
      <c r="BD528" s="44"/>
      <c r="BE528" s="44" t="s">
        <v>4943</v>
      </c>
      <c r="BF528" s="49" t="s">
        <v>4882</v>
      </c>
      <c r="BG528" t="s">
        <v>4893</v>
      </c>
      <c r="BH528" s="40" t="s">
        <v>5050</v>
      </c>
      <c r="BI528" t="s">
        <v>39</v>
      </c>
      <c r="BJ528" t="str">
        <f t="shared" si="184"/>
        <v>Алма-Ата и окрестности</v>
      </c>
      <c r="BK528" t="str">
        <f>T528&amp;" N; "&amp;U528&amp;" E"</f>
        <v>43.289437 N; 76.994338 E</v>
      </c>
      <c r="BL528" t="s">
        <v>765</v>
      </c>
      <c r="BM528" s="85" t="s">
        <v>766</v>
      </c>
      <c r="BN528" t="s">
        <v>4895</v>
      </c>
      <c r="BO528">
        <f t="shared" si="178"/>
        <v>6000</v>
      </c>
      <c r="BP528" t="str">
        <f>IF(V528="original",H528,IF(V528="volunteer",C528,"Nekhaeva A.A."))</f>
        <v>Kim L.V.</v>
      </c>
      <c r="BQ528" t="str">
        <f>IF(V528="original",I528,IF(V528="volunteer",YEAR(A528)&amp;"-"&amp;IF(MONTH(A528)&lt;10,"0"&amp;MONTH(A528),MONTH(A528))&amp;"-"&amp;IF(DAY(A528)&lt;10,"0"&amp;DAY(A528),DAY(A528)),"__2025-05-15"))</f>
        <v>2025-04-28</v>
      </c>
      <c r="BR528"/>
      <c r="BS528"/>
      <c r="BT528" s="49" t="s">
        <v>4766</v>
      </c>
      <c r="BU528" t="s">
        <v>3631</v>
      </c>
      <c r="BV528" t="s">
        <v>3632</v>
      </c>
      <c r="BW528" t="s">
        <v>3633</v>
      </c>
      <c r="BX528" t="s">
        <v>3634</v>
      </c>
      <c r="BY528" s="44" t="s">
        <v>274</v>
      </c>
      <c r="BZ528" t="s">
        <v>303</v>
      </c>
      <c r="CA528" t="s">
        <v>3687</v>
      </c>
      <c r="CB528" s="44" t="s">
        <v>3687</v>
      </c>
      <c r="CC528" t="s">
        <v>4796</v>
      </c>
      <c r="CD528" t="s">
        <v>4093</v>
      </c>
      <c r="CE528" t="s">
        <v>3688</v>
      </c>
      <c r="CF528" t="s">
        <v>3630</v>
      </c>
      <c r="CG528"/>
      <c r="CH528" t="str">
        <f>H528</f>
        <v>Спасский С.А., Шнитников В.Н.</v>
      </c>
      <c r="CI528">
        <f t="shared" si="180"/>
        <v>1937</v>
      </c>
      <c r="CJ528"/>
    </row>
    <row r="529" spans="1:88" s="6" customFormat="1" x14ac:dyDescent="0.45">
      <c r="A529" s="5">
        <v>45775.448321759257</v>
      </c>
      <c r="B529" s="6">
        <v>412819044</v>
      </c>
      <c r="C529" s="6" t="s">
        <v>4897</v>
      </c>
      <c r="D529" s="6">
        <v>2</v>
      </c>
      <c r="E529" s="4" t="s">
        <v>247</v>
      </c>
      <c r="G529" s="6">
        <v>2590</v>
      </c>
      <c r="H529" s="44" t="s">
        <v>951</v>
      </c>
      <c r="I529" s="6">
        <v>1937</v>
      </c>
      <c r="J529" s="6" t="s">
        <v>952</v>
      </c>
      <c r="K529" s="6" t="s">
        <v>953</v>
      </c>
      <c r="L529" s="6" t="s">
        <v>954</v>
      </c>
      <c r="M529" s="6" t="s">
        <v>267</v>
      </c>
      <c r="P529" s="6" t="s">
        <v>947</v>
      </c>
      <c r="Q529" t="str">
        <f t="shared" si="181"/>
        <v>Алма-Ата и окрестности</v>
      </c>
      <c r="R529" s="84">
        <v>43.289437</v>
      </c>
      <c r="S529" s="84">
        <v>76.994337999999999</v>
      </c>
      <c r="T529" s="6" t="s">
        <v>765</v>
      </c>
      <c r="U529" s="6" t="s">
        <v>766</v>
      </c>
      <c r="V529" s="6" t="s">
        <v>106</v>
      </c>
      <c r="X529" s="6">
        <v>6000</v>
      </c>
      <c r="Y529" s="6">
        <v>1921</v>
      </c>
      <c r="Z529" s="6">
        <v>7</v>
      </c>
      <c r="AF529" s="6" t="s">
        <v>948</v>
      </c>
      <c r="AG529" s="67" t="s">
        <v>955</v>
      </c>
      <c r="AH529" s="6" t="s">
        <v>274</v>
      </c>
      <c r="AI529" s="6" t="s">
        <v>347</v>
      </c>
      <c r="AJ529" s="6" t="s">
        <v>308</v>
      </c>
      <c r="AK529" s="6" t="b">
        <v>1</v>
      </c>
      <c r="AL529" s="6" t="b">
        <v>0</v>
      </c>
      <c r="AO529" s="49" t="s">
        <v>4952</v>
      </c>
      <c r="AP529" s="73"/>
      <c r="AQ529" s="49" t="s">
        <v>4951</v>
      </c>
      <c r="AR529" s="76" t="s">
        <v>5011</v>
      </c>
      <c r="AS529" s="73" t="s">
        <v>5012</v>
      </c>
      <c r="AT529" s="73">
        <f t="shared" si="185"/>
        <v>2</v>
      </c>
      <c r="AU529" s="112" t="s">
        <v>5384</v>
      </c>
      <c r="AV529" s="44" t="s">
        <v>5380</v>
      </c>
      <c r="AW529" t="s">
        <v>5014</v>
      </c>
      <c r="AX529" s="73"/>
      <c r="AY52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29" s="49" t="s">
        <v>4903</v>
      </c>
      <c r="BA529" s="44" t="str">
        <f>Y529&amp;"-"&amp;IF(Z529&lt;10,"0"&amp;Z529,Z529)</f>
        <v>1921-07</v>
      </c>
      <c r="BB529" s="44" t="str">
        <f>Y529&amp;IF(Z529&lt;&gt;0,"-"&amp;Z529,"")&amp;IF(AA529&lt;&gt;0,"-"&amp;AA529,"")&amp;IF(AB529&lt;&gt;0,"/"&amp;AB529,"")&amp;IF(AC529&lt;&gt;0,"-"&amp;AC529,"")&amp;IF(AD529&lt;&gt;0,"-"&amp;AD529,"")</f>
        <v>1921-7</v>
      </c>
      <c r="BC529" s="44"/>
      <c r="BD529" s="44"/>
      <c r="BE529" s="44" t="s">
        <v>4959</v>
      </c>
      <c r="BF529" s="49" t="s">
        <v>4882</v>
      </c>
      <c r="BG529" t="s">
        <v>4893</v>
      </c>
      <c r="BH529" s="40" t="s">
        <v>5050</v>
      </c>
      <c r="BI529" t="s">
        <v>39</v>
      </c>
      <c r="BJ529" t="str">
        <f t="shared" si="184"/>
        <v>Алма-Ата и окрестности</v>
      </c>
      <c r="BK529" t="str">
        <f>T529&amp;" N; "&amp;U529&amp;" E"</f>
        <v>43.289437 N; 76.994338 E</v>
      </c>
      <c r="BL529" t="s">
        <v>765</v>
      </c>
      <c r="BM529" s="85" t="s">
        <v>766</v>
      </c>
      <c r="BN529" t="s">
        <v>4895</v>
      </c>
      <c r="BO529">
        <f t="shared" ref="BO529:BO559" si="190">X529</f>
        <v>6000</v>
      </c>
      <c r="BP529" t="str">
        <f>IF(V529="original",H529,IF(V529="volunteer",C529,"Nekhaeva A.A."))</f>
        <v>Kim L.V.</v>
      </c>
      <c r="BQ529" t="str">
        <f>IF(V529="original",I529,IF(V529="volunteer",YEAR(A529)&amp;"-"&amp;IF(MONTH(A529)&lt;10,"0"&amp;MONTH(A529),MONTH(A529))&amp;"-"&amp;IF(DAY(A529)&lt;10,"0"&amp;DAY(A529),DAY(A529)),"__2025-05-15"))</f>
        <v>2025-04-28</v>
      </c>
      <c r="BR529"/>
      <c r="BS529"/>
      <c r="BT529" s="49" t="s">
        <v>4766</v>
      </c>
      <c r="BU529" t="s">
        <v>3631</v>
      </c>
      <c r="BV529" t="s">
        <v>3632</v>
      </c>
      <c r="BW529" t="s">
        <v>3633</v>
      </c>
      <c r="BX529" t="s">
        <v>3634</v>
      </c>
      <c r="BY529" s="44" t="s">
        <v>274</v>
      </c>
      <c r="BZ529" t="s">
        <v>303</v>
      </c>
      <c r="CA529" t="s">
        <v>3687</v>
      </c>
      <c r="CB529" s="44" t="s">
        <v>3687</v>
      </c>
      <c r="CC529" t="s">
        <v>4796</v>
      </c>
      <c r="CD529" t="s">
        <v>4093</v>
      </c>
      <c r="CE529" t="s">
        <v>3688</v>
      </c>
      <c r="CF529" t="s">
        <v>3630</v>
      </c>
      <c r="CG529"/>
      <c r="CH529" t="str">
        <f>H529</f>
        <v>Спасский С.А., Шнитников В.Н.</v>
      </c>
      <c r="CI529">
        <f t="shared" si="180"/>
        <v>1937</v>
      </c>
      <c r="CJ529"/>
    </row>
    <row r="530" spans="1:88" s="6" customFormat="1" x14ac:dyDescent="0.45">
      <c r="A530" s="5">
        <v>45775.447557870371</v>
      </c>
      <c r="B530" s="6">
        <v>412819044</v>
      </c>
      <c r="C530" s="6" t="s">
        <v>4897</v>
      </c>
      <c r="D530" s="6">
        <v>2</v>
      </c>
      <c r="E530" s="4" t="s">
        <v>247</v>
      </c>
      <c r="G530" s="6">
        <v>2590</v>
      </c>
      <c r="H530" s="44" t="s">
        <v>951</v>
      </c>
      <c r="I530" s="6">
        <v>1937</v>
      </c>
      <c r="J530" s="6" t="s">
        <v>952</v>
      </c>
      <c r="K530" s="6" t="s">
        <v>953</v>
      </c>
      <c r="L530" s="6" t="s">
        <v>954</v>
      </c>
      <c r="M530" s="6" t="s">
        <v>267</v>
      </c>
      <c r="P530" s="6" t="s">
        <v>947</v>
      </c>
      <c r="Q530" t="str">
        <f t="shared" si="181"/>
        <v>Алма-Ата и окрестности</v>
      </c>
      <c r="R530" s="84">
        <v>43.289437</v>
      </c>
      <c r="S530" s="84">
        <v>76.994337999999999</v>
      </c>
      <c r="T530" s="6" t="s">
        <v>765</v>
      </c>
      <c r="U530" s="6" t="s">
        <v>766</v>
      </c>
      <c r="V530" s="6" t="s">
        <v>106</v>
      </c>
      <c r="X530" s="6">
        <v>6000</v>
      </c>
      <c r="Y530" s="6">
        <v>1919</v>
      </c>
      <c r="Z530" s="6">
        <v>7</v>
      </c>
      <c r="AE530" s="6" t="s">
        <v>1212</v>
      </c>
      <c r="AF530" s="6" t="s">
        <v>948</v>
      </c>
      <c r="AG530" s="67" t="s">
        <v>987</v>
      </c>
      <c r="AH530" s="6" t="s">
        <v>274</v>
      </c>
      <c r="AI530" s="6" t="s">
        <v>347</v>
      </c>
      <c r="AJ530" s="6" t="s">
        <v>308</v>
      </c>
      <c r="AK530" s="6" t="b">
        <v>1</v>
      </c>
      <c r="AL530" s="6" t="b">
        <v>0</v>
      </c>
      <c r="AO530" s="49" t="s">
        <v>4952</v>
      </c>
      <c r="AP530" s="73"/>
      <c r="AQ530" s="49" t="s">
        <v>4951</v>
      </c>
      <c r="AR530" s="76" t="s">
        <v>5011</v>
      </c>
      <c r="AS530" s="73" t="s">
        <v>5012</v>
      </c>
      <c r="AT530" s="73">
        <f t="shared" si="185"/>
        <v>2</v>
      </c>
      <c r="AU530" s="112" t="s">
        <v>5384</v>
      </c>
      <c r="AV530" s="44" t="s">
        <v>5380</v>
      </c>
      <c r="AW530" t="s">
        <v>5014</v>
      </c>
      <c r="AX530" s="73"/>
      <c r="AY530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0" s="49" t="s">
        <v>4903</v>
      </c>
      <c r="BA530" s="44" t="str">
        <f>Y530&amp;"-"&amp;IF(Z530&lt;10,"0"&amp;Z530,Z530)</f>
        <v>1919-07</v>
      </c>
      <c r="BB530" s="44" t="str">
        <f>Y530&amp;IF(Z530&lt;&gt;0,"-"&amp;Z530,"")&amp;IF(AA530&lt;&gt;0,"-"&amp;AA530,"")&amp;IF(AB530&lt;&gt;0,"/"&amp;AB530,"")&amp;IF(AC530&lt;&gt;0,"-"&amp;AC530,"")&amp;IF(AD530&lt;&gt;0,"-"&amp;AD530,"")</f>
        <v>1919-7</v>
      </c>
      <c r="BC530" s="44" t="str">
        <f>AE530</f>
        <v>в камышах</v>
      </c>
      <c r="BD530" s="44"/>
      <c r="BE530" s="44" t="s">
        <v>4944</v>
      </c>
      <c r="BF530" s="49" t="s">
        <v>4882</v>
      </c>
      <c r="BG530" t="s">
        <v>4893</v>
      </c>
      <c r="BH530" s="40" t="s">
        <v>5050</v>
      </c>
      <c r="BI530" t="s">
        <v>39</v>
      </c>
      <c r="BJ530" t="str">
        <f t="shared" si="184"/>
        <v>Алма-Ата и окрестности</v>
      </c>
      <c r="BK530" t="str">
        <f>T530&amp;" N; "&amp;U530&amp;" E"</f>
        <v>43.289437 N; 76.994338 E</v>
      </c>
      <c r="BL530" t="s">
        <v>765</v>
      </c>
      <c r="BM530" s="85" t="s">
        <v>766</v>
      </c>
      <c r="BN530" t="s">
        <v>4895</v>
      </c>
      <c r="BO530">
        <f t="shared" si="190"/>
        <v>6000</v>
      </c>
      <c r="BP530" t="str">
        <f>IF(V530="original",H530,IF(V530="volunteer",C530,"Nekhaeva A.A."))</f>
        <v>Kim L.V.</v>
      </c>
      <c r="BQ530" t="str">
        <f>IF(V530="original",I530,IF(V530="volunteer",YEAR(A530)&amp;"-"&amp;IF(MONTH(A530)&lt;10,"0"&amp;MONTH(A530),MONTH(A530))&amp;"-"&amp;IF(DAY(A530)&lt;10,"0"&amp;DAY(A530),DAY(A530)),"__2025-05-15"))</f>
        <v>2025-04-28</v>
      </c>
      <c r="BR530"/>
      <c r="BS530"/>
      <c r="BT530" s="49" t="s">
        <v>4766</v>
      </c>
      <c r="BU530" t="s">
        <v>3631</v>
      </c>
      <c r="BV530" t="s">
        <v>3632</v>
      </c>
      <c r="BW530" t="s">
        <v>3633</v>
      </c>
      <c r="BX530" t="s">
        <v>3634</v>
      </c>
      <c r="BY530" s="44" t="s">
        <v>274</v>
      </c>
      <c r="BZ530" t="s">
        <v>303</v>
      </c>
      <c r="CA530" t="s">
        <v>3687</v>
      </c>
      <c r="CB530" s="44" t="s">
        <v>3687</v>
      </c>
      <c r="CC530" t="s">
        <v>4796</v>
      </c>
      <c r="CD530" t="s">
        <v>4093</v>
      </c>
      <c r="CE530" t="s">
        <v>3688</v>
      </c>
      <c r="CF530" t="s">
        <v>3630</v>
      </c>
      <c r="CG530"/>
      <c r="CH530" t="str">
        <f>H530</f>
        <v>Спасский С.А., Шнитников В.Н.</v>
      </c>
      <c r="CI530">
        <f t="shared" si="180"/>
        <v>1937</v>
      </c>
      <c r="CJ530"/>
    </row>
    <row r="531" spans="1:88" s="6" customFormat="1" x14ac:dyDescent="0.45">
      <c r="A531" s="5">
        <v>45775.447233796287</v>
      </c>
      <c r="B531" s="6">
        <v>412819044</v>
      </c>
      <c r="C531" s="6" t="s">
        <v>4897</v>
      </c>
      <c r="D531" s="6">
        <v>1</v>
      </c>
      <c r="E531" s="4" t="s">
        <v>65</v>
      </c>
      <c r="G531" s="6">
        <v>2590</v>
      </c>
      <c r="H531" s="44" t="s">
        <v>951</v>
      </c>
      <c r="I531" s="6">
        <v>1937</v>
      </c>
      <c r="J531" s="6" t="s">
        <v>952</v>
      </c>
      <c r="K531" s="6" t="s">
        <v>953</v>
      </c>
      <c r="L531" s="6" t="s">
        <v>954</v>
      </c>
      <c r="M531" s="6" t="s">
        <v>267</v>
      </c>
      <c r="P531" s="6" t="s">
        <v>947</v>
      </c>
      <c r="Q531" t="str">
        <f t="shared" si="181"/>
        <v>Алма-Ата и окрестности</v>
      </c>
      <c r="R531" s="84">
        <v>43.289437</v>
      </c>
      <c r="S531" s="84">
        <v>76.994337999999999</v>
      </c>
      <c r="T531" s="6" t="s">
        <v>765</v>
      </c>
      <c r="U531" s="6" t="s">
        <v>766</v>
      </c>
      <c r="V531" s="6" t="s">
        <v>106</v>
      </c>
      <c r="X531" s="6">
        <v>6000</v>
      </c>
      <c r="Y531" s="6">
        <v>1937</v>
      </c>
      <c r="Z531" s="6">
        <v>6</v>
      </c>
      <c r="AA531" s="6">
        <v>23</v>
      </c>
      <c r="AE531" s="6" t="s">
        <v>1212</v>
      </c>
      <c r="AF531" s="6" t="s">
        <v>948</v>
      </c>
      <c r="AG531" s="67" t="s">
        <v>949</v>
      </c>
      <c r="AH531" s="6" t="s">
        <v>274</v>
      </c>
      <c r="AI531" s="6" t="s">
        <v>347</v>
      </c>
      <c r="AJ531" s="6" t="s">
        <v>308</v>
      </c>
      <c r="AK531" s="6" t="b">
        <v>1</v>
      </c>
      <c r="AL531" s="6" t="b">
        <v>0</v>
      </c>
      <c r="AO531" s="49" t="s">
        <v>4952</v>
      </c>
      <c r="AP531" s="73"/>
      <c r="AQ531" s="49" t="s">
        <v>4951</v>
      </c>
      <c r="AR531" s="76" t="s">
        <v>5011</v>
      </c>
      <c r="AS531" s="73" t="s">
        <v>5012</v>
      </c>
      <c r="AT531" s="73">
        <f t="shared" si="185"/>
        <v>1</v>
      </c>
      <c r="AU531" s="112" t="s">
        <v>5384</v>
      </c>
      <c r="AV531" s="44" t="s">
        <v>5380</v>
      </c>
      <c r="AW531" t="s">
        <v>5014</v>
      </c>
      <c r="AX531" s="73"/>
      <c r="AY531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1" s="49" t="s">
        <v>4903</v>
      </c>
      <c r="BA531" s="58" t="str">
        <f>Y531&amp;"-"&amp;IF(Z531&lt;10,"0"&amp;Z531,Z531)&amp;"-"&amp;IF(AA531&lt;10,"0"&amp;AA531,AA531)</f>
        <v>1937-06-23</v>
      </c>
      <c r="BB531" s="44" t="str">
        <f>Y531&amp;IF(Z531&lt;&gt;0,"-"&amp;Z531,"")&amp;IF(AA531&lt;&gt;0,"-"&amp;AA531,"")&amp;IF(AB531&lt;&gt;0,"/"&amp;AB531,"")&amp;IF(AC531&lt;&gt;0,"-"&amp;AC531,"")&amp;IF(AD531&lt;&gt;0,"-"&amp;AD531,"")</f>
        <v>1937-6-23</v>
      </c>
      <c r="BC531" s="44" t="str">
        <f>AE531</f>
        <v>в камышах</v>
      </c>
      <c r="BD531" s="44"/>
      <c r="BE531" s="44" t="s">
        <v>4943</v>
      </c>
      <c r="BF531" s="49" t="s">
        <v>4882</v>
      </c>
      <c r="BG531" t="s">
        <v>4893</v>
      </c>
      <c r="BH531" s="40" t="s">
        <v>5050</v>
      </c>
      <c r="BI531" t="s">
        <v>39</v>
      </c>
      <c r="BJ531" t="str">
        <f t="shared" si="184"/>
        <v>Алма-Ата и окрестности</v>
      </c>
      <c r="BK531" t="str">
        <f>T531&amp;" N; "&amp;U531&amp;" E"</f>
        <v>43.289437 N; 76.994338 E</v>
      </c>
      <c r="BL531" t="s">
        <v>765</v>
      </c>
      <c r="BM531" s="85" t="s">
        <v>766</v>
      </c>
      <c r="BN531" t="s">
        <v>4895</v>
      </c>
      <c r="BO531">
        <f t="shared" si="190"/>
        <v>6000</v>
      </c>
      <c r="BP531" t="str">
        <f>IF(V531="original",H531,IF(V531="volunteer",C531,"Nekhaeva A.A."))</f>
        <v>Kim L.V.</v>
      </c>
      <c r="BQ531" t="str">
        <f>IF(V531="original",I531,IF(V531="volunteer",YEAR(A531)&amp;"-"&amp;IF(MONTH(A531)&lt;10,"0"&amp;MONTH(A531),MONTH(A531))&amp;"-"&amp;IF(DAY(A531)&lt;10,"0"&amp;DAY(A531),DAY(A531)),"__2025-05-15"))</f>
        <v>2025-04-28</v>
      </c>
      <c r="BR531"/>
      <c r="BS531"/>
      <c r="BT531" s="49" t="s">
        <v>4766</v>
      </c>
      <c r="BU531" t="s">
        <v>3631</v>
      </c>
      <c r="BV531" t="s">
        <v>3632</v>
      </c>
      <c r="BW531" t="s">
        <v>3633</v>
      </c>
      <c r="BX531" t="s">
        <v>3634</v>
      </c>
      <c r="BY531" s="44" t="s">
        <v>274</v>
      </c>
      <c r="BZ531" t="s">
        <v>303</v>
      </c>
      <c r="CA531" t="s">
        <v>3687</v>
      </c>
      <c r="CB531" s="44" t="s">
        <v>3687</v>
      </c>
      <c r="CC531" t="s">
        <v>4796</v>
      </c>
      <c r="CD531" t="s">
        <v>4093</v>
      </c>
      <c r="CE531" t="s">
        <v>3688</v>
      </c>
      <c r="CF531" t="s">
        <v>3630</v>
      </c>
      <c r="CG531"/>
      <c r="CH531" t="str">
        <f>H531</f>
        <v>Спасский С.А., Шнитников В.Н.</v>
      </c>
      <c r="CI531">
        <f t="shared" si="180"/>
        <v>1937</v>
      </c>
      <c r="CJ531"/>
    </row>
    <row r="532" spans="1:88" s="6" customFormat="1" x14ac:dyDescent="0.45">
      <c r="A532" s="5">
        <v>45775.446782407409</v>
      </c>
      <c r="B532" s="6">
        <v>412819044</v>
      </c>
      <c r="C532" s="6" t="s">
        <v>4897</v>
      </c>
      <c r="D532" s="6">
        <v>1</v>
      </c>
      <c r="E532" s="4" t="s">
        <v>65</v>
      </c>
      <c r="G532" s="6">
        <v>2590</v>
      </c>
      <c r="H532" s="44" t="s">
        <v>951</v>
      </c>
      <c r="I532" s="6">
        <v>1937</v>
      </c>
      <c r="J532" s="6" t="s">
        <v>952</v>
      </c>
      <c r="K532" s="6" t="s">
        <v>953</v>
      </c>
      <c r="L532" s="6" t="s">
        <v>954</v>
      </c>
      <c r="M532" s="6" t="s">
        <v>267</v>
      </c>
      <c r="P532" s="6" t="s">
        <v>947</v>
      </c>
      <c r="Q532" t="str">
        <f t="shared" si="181"/>
        <v>Алма-Ата и окрестности</v>
      </c>
      <c r="R532" s="84">
        <v>43.289437</v>
      </c>
      <c r="S532" s="84">
        <v>76.994337999999999</v>
      </c>
      <c r="T532" s="6" t="s">
        <v>765</v>
      </c>
      <c r="U532" s="6" t="s">
        <v>766</v>
      </c>
      <c r="V532" s="6" t="s">
        <v>106</v>
      </c>
      <c r="X532" s="6">
        <v>6000</v>
      </c>
      <c r="Y532" s="6">
        <v>1921</v>
      </c>
      <c r="Z532" s="6">
        <v>6</v>
      </c>
      <c r="AA532" s="6">
        <v>10</v>
      </c>
      <c r="AB532" s="6">
        <v>1921</v>
      </c>
      <c r="AC532" s="6">
        <v>6</v>
      </c>
      <c r="AD532" s="6">
        <v>12</v>
      </c>
      <c r="AF532" s="6" t="s">
        <v>948</v>
      </c>
      <c r="AH532" s="6" t="s">
        <v>274</v>
      </c>
      <c r="AI532" s="6" t="s">
        <v>347</v>
      </c>
      <c r="AJ532" s="6" t="s">
        <v>308</v>
      </c>
      <c r="AK532" s="6" t="b">
        <v>1</v>
      </c>
      <c r="AL532" s="6" t="b">
        <v>0</v>
      </c>
      <c r="AO532" s="49" t="s">
        <v>4952</v>
      </c>
      <c r="AP532" s="73"/>
      <c r="AQ532" s="49" t="s">
        <v>4951</v>
      </c>
      <c r="AR532" s="76" t="s">
        <v>5011</v>
      </c>
      <c r="AS532" s="73" t="s">
        <v>5012</v>
      </c>
      <c r="AT532" s="73">
        <f t="shared" si="185"/>
        <v>1</v>
      </c>
      <c r="AU532" s="112" t="s">
        <v>5384</v>
      </c>
      <c r="AV532" s="44" t="s">
        <v>5380</v>
      </c>
      <c r="AW532" t="s">
        <v>5014</v>
      </c>
      <c r="AX532" s="73"/>
      <c r="AY532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2" s="49" t="s">
        <v>4903</v>
      </c>
      <c r="BA532" s="58" t="str">
        <f>Y532&amp;"-"&amp;IF(Z532&lt;10,"0"&amp;Z532,Z532)&amp;"-"&amp;IF(AA532&lt;10,"0"&amp;AA532,AA532)&amp;"/"&amp;IF(AD532&lt;10,"0"&amp;AD532,AD532)</f>
        <v>1921-06-10/12</v>
      </c>
      <c r="BB532" s="44" t="str">
        <f>Y532&amp;IF(Z532&lt;&gt;0,"-"&amp;Z532,"")&amp;IF(AA532&lt;&gt;0,"-"&amp;AA532,"")&amp;IF(AB532&lt;&gt;0,"/"&amp;AB532,"")&amp;IF(AC532&lt;&gt;0,"-"&amp;AC532,"")&amp;IF(AD532&lt;&gt;0,"-"&amp;AD532,"")</f>
        <v>1921-6-10/1921-6-12</v>
      </c>
      <c r="BC532" s="44"/>
      <c r="BD532" s="44"/>
      <c r="BE532" s="44"/>
      <c r="BF532" s="49" t="s">
        <v>4882</v>
      </c>
      <c r="BG532" t="s">
        <v>4893</v>
      </c>
      <c r="BH532" s="40" t="s">
        <v>5050</v>
      </c>
      <c r="BI532" t="s">
        <v>39</v>
      </c>
      <c r="BJ532" t="str">
        <f t="shared" si="184"/>
        <v>Алма-Ата и окрестности</v>
      </c>
      <c r="BK532" t="str">
        <f>T532&amp;" N; "&amp;U532&amp;" E"</f>
        <v>43.289437 N; 76.994338 E</v>
      </c>
      <c r="BL532" t="s">
        <v>765</v>
      </c>
      <c r="BM532" s="85" t="s">
        <v>766</v>
      </c>
      <c r="BN532" t="s">
        <v>4895</v>
      </c>
      <c r="BO532">
        <f t="shared" si="190"/>
        <v>6000</v>
      </c>
      <c r="BP532" t="str">
        <f>IF(V532="original",H532,IF(V532="volunteer",C532,"Nekhaeva A.A."))</f>
        <v>Kim L.V.</v>
      </c>
      <c r="BQ532" t="str">
        <f>IF(V532="original",I532,IF(V532="volunteer",YEAR(A532)&amp;"-"&amp;IF(MONTH(A532)&lt;10,"0"&amp;MONTH(A532),MONTH(A532))&amp;"-"&amp;IF(DAY(A532)&lt;10,"0"&amp;DAY(A532),DAY(A532)),"__2025-05-15"))</f>
        <v>2025-04-28</v>
      </c>
      <c r="BR532"/>
      <c r="BS532"/>
      <c r="BT532" s="49" t="s">
        <v>4766</v>
      </c>
      <c r="BU532" t="s">
        <v>3631</v>
      </c>
      <c r="BV532" t="s">
        <v>3632</v>
      </c>
      <c r="BW532" t="s">
        <v>3633</v>
      </c>
      <c r="BX532" t="s">
        <v>3634</v>
      </c>
      <c r="BY532" s="44" t="s">
        <v>274</v>
      </c>
      <c r="BZ532" t="s">
        <v>303</v>
      </c>
      <c r="CA532" t="s">
        <v>3687</v>
      </c>
      <c r="CB532" s="44" t="s">
        <v>3687</v>
      </c>
      <c r="CC532" t="s">
        <v>4796</v>
      </c>
      <c r="CD532" t="s">
        <v>4093</v>
      </c>
      <c r="CE532" t="s">
        <v>3688</v>
      </c>
      <c r="CF532" t="s">
        <v>3630</v>
      </c>
      <c r="CG532"/>
      <c r="CH532" t="str">
        <f>H532</f>
        <v>Спасский С.А., Шнитников В.Н.</v>
      </c>
      <c r="CI532">
        <f t="shared" si="180"/>
        <v>1937</v>
      </c>
      <c r="CJ532"/>
    </row>
    <row r="533" spans="1:88" s="6" customFormat="1" x14ac:dyDescent="0.45">
      <c r="A533" s="5">
        <v>45775.446388888893</v>
      </c>
      <c r="B533" s="6">
        <v>412819044</v>
      </c>
      <c r="C533" s="6" t="s">
        <v>4897</v>
      </c>
      <c r="D533" s="6">
        <v>1</v>
      </c>
      <c r="E533" s="4" t="s">
        <v>65</v>
      </c>
      <c r="G533" s="6">
        <v>2590</v>
      </c>
      <c r="H533" s="44" t="s">
        <v>951</v>
      </c>
      <c r="I533" s="6">
        <v>1937</v>
      </c>
      <c r="J533" s="6" t="s">
        <v>952</v>
      </c>
      <c r="K533" s="6" t="s">
        <v>953</v>
      </c>
      <c r="L533" s="6" t="s">
        <v>954</v>
      </c>
      <c r="M533" s="6" t="s">
        <v>267</v>
      </c>
      <c r="P533" s="6" t="s">
        <v>947</v>
      </c>
      <c r="Q533" t="str">
        <f t="shared" si="181"/>
        <v>Алма-Ата и окрестности</v>
      </c>
      <c r="R533" s="84">
        <v>43.289437</v>
      </c>
      <c r="S533" s="84">
        <v>76.994337999999999</v>
      </c>
      <c r="T533" s="6" t="s">
        <v>765</v>
      </c>
      <c r="U533" s="6" t="s">
        <v>766</v>
      </c>
      <c r="V533" s="6" t="s">
        <v>106</v>
      </c>
      <c r="X533" s="6">
        <v>6000</v>
      </c>
      <c r="Y533" s="6">
        <v>1919</v>
      </c>
      <c r="Z533" s="6">
        <v>5</v>
      </c>
      <c r="AA533" s="6">
        <v>15</v>
      </c>
      <c r="AB533" s="6">
        <v>1919</v>
      </c>
      <c r="AC533" s="6">
        <v>5</v>
      </c>
      <c r="AD533" s="6">
        <v>31</v>
      </c>
      <c r="AF533" s="6" t="s">
        <v>948</v>
      </c>
      <c r="AH533" s="6" t="s">
        <v>274</v>
      </c>
      <c r="AI533" s="6" t="s">
        <v>347</v>
      </c>
      <c r="AJ533" s="6" t="s">
        <v>308</v>
      </c>
      <c r="AK533" s="6" t="b">
        <v>1</v>
      </c>
      <c r="AL533" s="6" t="b">
        <v>0</v>
      </c>
      <c r="AO533" s="49" t="s">
        <v>4952</v>
      </c>
      <c r="AP533" s="73"/>
      <c r="AQ533" s="49" t="s">
        <v>4951</v>
      </c>
      <c r="AR533" s="76" t="s">
        <v>5011</v>
      </c>
      <c r="AS533" s="73" t="s">
        <v>5012</v>
      </c>
      <c r="AT533" s="73">
        <f t="shared" si="185"/>
        <v>1</v>
      </c>
      <c r="AU533" s="112" t="s">
        <v>5384</v>
      </c>
      <c r="AV533" s="44" t="s">
        <v>5380</v>
      </c>
      <c r="AW533" t="s">
        <v>5014</v>
      </c>
      <c r="AX533" s="73"/>
      <c r="AY533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3" s="49" t="s">
        <v>4903</v>
      </c>
      <c r="BA533" s="58" t="str">
        <f>Y533&amp;"-"&amp;IF(Z533&lt;10,"0"&amp;Z533,Z533)&amp;"-"&amp;IF(AA533&lt;10,"0"&amp;AA533,AA533)&amp;"/"&amp;IF(AD533&lt;10,"0"&amp;AD533,AD533)</f>
        <v>1919-05-15/31</v>
      </c>
      <c r="BB533" s="44" t="str">
        <f>Y533&amp;IF(Z533&lt;&gt;0,"-"&amp;Z533,"")&amp;IF(AA533&lt;&gt;0,"-"&amp;AA533,"")&amp;IF(AB533&lt;&gt;0,"/"&amp;AB533,"")&amp;IF(AC533&lt;&gt;0,"-"&amp;AC533,"")&amp;IF(AD533&lt;&gt;0,"-"&amp;AD533,"")</f>
        <v>1919-5-15/1919-5-31</v>
      </c>
      <c r="BC533" s="44"/>
      <c r="BD533" s="44"/>
      <c r="BE533" s="44"/>
      <c r="BF533" s="49" t="s">
        <v>4882</v>
      </c>
      <c r="BG533" t="s">
        <v>4893</v>
      </c>
      <c r="BH533" s="40" t="s">
        <v>5050</v>
      </c>
      <c r="BI533" t="s">
        <v>39</v>
      </c>
      <c r="BJ533" t="str">
        <f t="shared" si="184"/>
        <v>Алма-Ата и окрестности</v>
      </c>
      <c r="BK533" t="str">
        <f>T533&amp;" N; "&amp;U533&amp;" E"</f>
        <v>43.289437 N; 76.994338 E</v>
      </c>
      <c r="BL533" t="s">
        <v>765</v>
      </c>
      <c r="BM533" s="85" t="s">
        <v>766</v>
      </c>
      <c r="BN533" t="s">
        <v>4895</v>
      </c>
      <c r="BO533">
        <f t="shared" si="190"/>
        <v>6000</v>
      </c>
      <c r="BP533" t="str">
        <f>IF(V533="original",H533,IF(V533="volunteer",C533,"Nekhaeva A.A."))</f>
        <v>Kim L.V.</v>
      </c>
      <c r="BQ533" t="str">
        <f>IF(V533="original",I533,IF(V533="volunteer",YEAR(A533)&amp;"-"&amp;IF(MONTH(A533)&lt;10,"0"&amp;MONTH(A533),MONTH(A533))&amp;"-"&amp;IF(DAY(A533)&lt;10,"0"&amp;DAY(A533),DAY(A533)),"__2025-05-15"))</f>
        <v>2025-04-28</v>
      </c>
      <c r="BR533"/>
      <c r="BS533"/>
      <c r="BT533" s="49" t="s">
        <v>4766</v>
      </c>
      <c r="BU533" t="s">
        <v>3631</v>
      </c>
      <c r="BV533" t="s">
        <v>3632</v>
      </c>
      <c r="BW533" t="s">
        <v>3633</v>
      </c>
      <c r="BX533" t="s">
        <v>3634</v>
      </c>
      <c r="BY533" s="44" t="s">
        <v>274</v>
      </c>
      <c r="BZ533" t="s">
        <v>303</v>
      </c>
      <c r="CA533" t="s">
        <v>3687</v>
      </c>
      <c r="CB533" s="44" t="s">
        <v>3687</v>
      </c>
      <c r="CC533" t="s">
        <v>4796</v>
      </c>
      <c r="CD533" t="s">
        <v>4093</v>
      </c>
      <c r="CE533" t="s">
        <v>3688</v>
      </c>
      <c r="CF533" t="s">
        <v>3630</v>
      </c>
      <c r="CG533"/>
      <c r="CH533" t="str">
        <f>H533</f>
        <v>Спасский С.А., Шнитников В.Н.</v>
      </c>
      <c r="CI533">
        <f t="shared" si="180"/>
        <v>1937</v>
      </c>
      <c r="CJ533"/>
    </row>
    <row r="534" spans="1:88" s="6" customFormat="1" x14ac:dyDescent="0.45">
      <c r="A534" s="5">
        <v>45775.445358796293</v>
      </c>
      <c r="B534" s="6">
        <v>412819044</v>
      </c>
      <c r="C534" s="6" t="s">
        <v>4897</v>
      </c>
      <c r="D534" s="6">
        <v>1</v>
      </c>
      <c r="E534" s="4" t="s">
        <v>65</v>
      </c>
      <c r="G534" s="6">
        <v>2590</v>
      </c>
      <c r="H534" s="44" t="s">
        <v>951</v>
      </c>
      <c r="I534" s="6">
        <v>1937</v>
      </c>
      <c r="J534" s="6" t="s">
        <v>952</v>
      </c>
      <c r="K534" s="6" t="s">
        <v>953</v>
      </c>
      <c r="L534" s="6" t="s">
        <v>954</v>
      </c>
      <c r="M534" s="6" t="s">
        <v>267</v>
      </c>
      <c r="Q534" t="str">
        <f t="shared" si="181"/>
        <v/>
      </c>
      <c r="R534" s="84"/>
      <c r="S534" s="84"/>
      <c r="V534" s="6" t="s">
        <v>119</v>
      </c>
      <c r="X534" s="6">
        <v>6000</v>
      </c>
      <c r="Y534" s="6">
        <v>1937</v>
      </c>
      <c r="AF534" s="6" t="s">
        <v>948</v>
      </c>
      <c r="AG534" s="62" t="s">
        <v>997</v>
      </c>
      <c r="AH534" s="6" t="s">
        <v>274</v>
      </c>
      <c r="AI534" s="6" t="s">
        <v>347</v>
      </c>
      <c r="AJ534" s="6" t="s">
        <v>1213</v>
      </c>
      <c r="AK534" s="6" t="b">
        <v>1</v>
      </c>
      <c r="AL534" s="6" t="b">
        <v>0</v>
      </c>
      <c r="AO534" s="49" t="s">
        <v>4952</v>
      </c>
      <c r="AP534" s="73"/>
      <c r="AQ534" s="49" t="s">
        <v>4951</v>
      </c>
      <c r="AR534" s="76" t="s">
        <v>5011</v>
      </c>
      <c r="AS534" s="73" t="s">
        <v>5012</v>
      </c>
      <c r="AT534" s="73">
        <f t="shared" si="185"/>
        <v>1</v>
      </c>
      <c r="AU534" s="112" t="s">
        <v>5384</v>
      </c>
      <c r="AV534" s="44" t="s">
        <v>5380</v>
      </c>
      <c r="AW534" t="s">
        <v>5014</v>
      </c>
      <c r="AX534" s="73"/>
      <c r="AY534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4" s="49" t="s">
        <v>4903</v>
      </c>
      <c r="BA534" s="44">
        <f>Y534</f>
        <v>1937</v>
      </c>
      <c r="BB534" s="44" t="str">
        <f>Y534&amp;IF(Z534&lt;&gt;0,"-"&amp;Z534,"")&amp;IF(AA534&lt;&gt;0,"-"&amp;AA534,"")&amp;IF(AB534&lt;&gt;0,"/"&amp;AB534,"")&amp;IF(AC534&lt;&gt;0,"-"&amp;AC534,"")&amp;IF(AD534&lt;&gt;0,"-"&amp;AD534,"")</f>
        <v>1937</v>
      </c>
      <c r="BC534" s="44"/>
      <c r="BD534" s="44"/>
      <c r="BE534" s="44"/>
      <c r="BF534" s="49" t="s">
        <v>4882</v>
      </c>
      <c r="BG534" t="s">
        <v>4893</v>
      </c>
      <c r="BH534" s="40" t="s">
        <v>5050</v>
      </c>
      <c r="BI534" t="s">
        <v>39</v>
      </c>
      <c r="BJ534"/>
      <c r="BK534"/>
      <c r="BL534"/>
      <c r="BM534" s="85"/>
      <c r="BN534"/>
      <c r="BO534">
        <f t="shared" si="190"/>
        <v>6000</v>
      </c>
      <c r="BP534" t="str">
        <f>IF(V534="original",H534,IF(V534="volunteer",C534,"Nekhaeva A.A."))</f>
        <v>Nekhaeva A.A.</v>
      </c>
      <c r="BQ534" t="str">
        <f>IF(V534="original",I534,IF(V534="volunteer",YEAR(A534)&amp;"-"&amp;IF(MONTH(A534)&lt;10,"0"&amp;MONTH(A534),MONTH(A534))&amp;"-"&amp;IF(DAY(A534)&lt;10,"0"&amp;DAY(A534),DAY(A534)),"__2025-05-15"))</f>
        <v>__2025-05-15</v>
      </c>
      <c r="BR534"/>
      <c r="BS534"/>
      <c r="BT534" s="49" t="s">
        <v>4766</v>
      </c>
      <c r="BU534" t="s">
        <v>3631</v>
      </c>
      <c r="BV534" t="s">
        <v>3632</v>
      </c>
      <c r="BW534" t="s">
        <v>3633</v>
      </c>
      <c r="BX534" t="s">
        <v>3634</v>
      </c>
      <c r="BY534" s="44" t="s">
        <v>274</v>
      </c>
      <c r="BZ534" t="s">
        <v>303</v>
      </c>
      <c r="CA534" t="s">
        <v>4096</v>
      </c>
      <c r="CB534" s="44" t="s">
        <v>4096</v>
      </c>
      <c r="CC534" t="s">
        <v>4858</v>
      </c>
      <c r="CD534" t="s">
        <v>4094</v>
      </c>
      <c r="CE534" t="s">
        <v>4095</v>
      </c>
      <c r="CF534" t="s">
        <v>3630</v>
      </c>
      <c r="CG534"/>
      <c r="CH534" t="str">
        <f>H534</f>
        <v>Спасский С.А., Шнитников В.Н.</v>
      </c>
      <c r="CI534">
        <f t="shared" si="180"/>
        <v>1937</v>
      </c>
      <c r="CJ534"/>
    </row>
    <row r="535" spans="1:88" s="6" customFormat="1" x14ac:dyDescent="0.45">
      <c r="A535" s="5">
        <v>45775.445034722223</v>
      </c>
      <c r="B535" s="6">
        <v>412819044</v>
      </c>
      <c r="C535" s="6" t="s">
        <v>4897</v>
      </c>
      <c r="D535" s="6">
        <v>2</v>
      </c>
      <c r="E535" s="4" t="s">
        <v>86</v>
      </c>
      <c r="G535" s="6">
        <v>2590</v>
      </c>
      <c r="H535" s="44" t="s">
        <v>951</v>
      </c>
      <c r="I535" s="6">
        <v>1937</v>
      </c>
      <c r="J535" s="6" t="s">
        <v>952</v>
      </c>
      <c r="K535" s="6" t="s">
        <v>953</v>
      </c>
      <c r="L535" s="6" t="s">
        <v>954</v>
      </c>
      <c r="M535" s="6" t="s">
        <v>267</v>
      </c>
      <c r="P535" s="6" t="s">
        <v>986</v>
      </c>
      <c r="Q535" t="str">
        <f t="shared" si="181"/>
        <v>дача Волковского</v>
      </c>
      <c r="R535" s="85" t="str">
        <f>T535</f>
        <v>43.104043</v>
      </c>
      <c r="S535" s="85" t="str">
        <f>U535</f>
        <v>76.920158</v>
      </c>
      <c r="T535" s="6" t="s">
        <v>3576</v>
      </c>
      <c r="U535" s="6" t="s">
        <v>3577</v>
      </c>
      <c r="V535" s="6" t="s">
        <v>119</v>
      </c>
      <c r="W535" s="6" t="s">
        <v>3578</v>
      </c>
      <c r="X535" s="6">
        <v>6000</v>
      </c>
      <c r="Y535" s="6">
        <v>1919</v>
      </c>
      <c r="Z535" s="6">
        <v>7</v>
      </c>
      <c r="AA535" s="6">
        <v>1</v>
      </c>
      <c r="AB535" s="6">
        <v>1919</v>
      </c>
      <c r="AC535" s="6">
        <v>7</v>
      </c>
      <c r="AD535" s="6">
        <v>10</v>
      </c>
      <c r="AF535" s="6" t="s">
        <v>948</v>
      </c>
      <c r="AH535" s="6" t="s">
        <v>274</v>
      </c>
      <c r="AI535" s="6" t="s">
        <v>347</v>
      </c>
      <c r="AJ535" s="6" t="s">
        <v>1213</v>
      </c>
      <c r="AK535" s="6" t="b">
        <v>1</v>
      </c>
      <c r="AL535" s="6" t="b">
        <v>0</v>
      </c>
      <c r="AO535" s="49" t="s">
        <v>4952</v>
      </c>
      <c r="AP535" s="73"/>
      <c r="AQ535" s="49" t="s">
        <v>4951</v>
      </c>
      <c r="AR535" s="76" t="s">
        <v>5011</v>
      </c>
      <c r="AS535" s="73" t="s">
        <v>5012</v>
      </c>
      <c r="AT535" s="73">
        <f t="shared" si="185"/>
        <v>2</v>
      </c>
      <c r="AU535" s="112" t="s">
        <v>5383</v>
      </c>
      <c r="AV535" s="44" t="s">
        <v>5380</v>
      </c>
      <c r="AW535" t="s">
        <v>5014</v>
      </c>
      <c r="AX535" s="73"/>
      <c r="AY535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5" s="49" t="s">
        <v>4903</v>
      </c>
      <c r="BA535" s="58" t="str">
        <f>Y535&amp;"-"&amp;IF(Z535&lt;10,"0"&amp;Z535,Z535)&amp;"-"&amp;IF(AA535&lt;10,"0"&amp;AA535,AA535)&amp;"/"&amp;IF(AD535&lt;10,"0"&amp;AD535,AD535)</f>
        <v>1919-07-01/10</v>
      </c>
      <c r="BB535" s="44" t="str">
        <f>Y535&amp;IF(Z535&lt;&gt;0,"-"&amp;Z535,"")&amp;IF(AA535&lt;&gt;0,"-"&amp;AA535,"")&amp;IF(AB535&lt;&gt;0,"/"&amp;AB535,"")&amp;IF(AC535&lt;&gt;0,"-"&amp;AC535,"")&amp;IF(AD535&lt;&gt;0,"-"&amp;AD535,"")</f>
        <v>1919-7-1/1919-7-10</v>
      </c>
      <c r="BC535" s="44"/>
      <c r="BD535" s="44"/>
      <c r="BE535" s="44"/>
      <c r="BF535" s="49" t="s">
        <v>4882</v>
      </c>
      <c r="BG535" t="s">
        <v>4893</v>
      </c>
      <c r="BH535" s="40" t="s">
        <v>5050</v>
      </c>
      <c r="BI535" t="s">
        <v>39</v>
      </c>
      <c r="BJ535" t="str">
        <f t="shared" ref="BJ535:BJ547" si="191">P535</f>
        <v>дача Волковского</v>
      </c>
      <c r="BK535" t="str">
        <f>T535&amp;" N; "&amp;U535&amp;" E"</f>
        <v>43.104043 N; 76.920158 E</v>
      </c>
      <c r="BL535" t="s">
        <v>3576</v>
      </c>
      <c r="BM535" s="85" t="s">
        <v>3577</v>
      </c>
      <c r="BN535" t="s">
        <v>4895</v>
      </c>
      <c r="BO535">
        <f t="shared" si="190"/>
        <v>6000</v>
      </c>
      <c r="BP535" t="str">
        <f>IF(V535="original",H535,IF(V535="volunteer",C535,"Nekhaeva A.A."))</f>
        <v>Nekhaeva A.A.</v>
      </c>
      <c r="BQ535" t="str">
        <f>IF(V535="original",I535,IF(V535="volunteer",YEAR(A535)&amp;"-"&amp;IF(MONTH(A535)&lt;10,"0"&amp;MONTH(A535),MONTH(A535))&amp;"-"&amp;IF(DAY(A535)&lt;10,"0"&amp;DAY(A535),DAY(A535)),"__2025-05-15"))</f>
        <v>__2025-05-15</v>
      </c>
      <c r="BR535"/>
      <c r="BS535"/>
      <c r="BT535" s="49" t="s">
        <v>4766</v>
      </c>
      <c r="BU535" t="s">
        <v>3631</v>
      </c>
      <c r="BV535" t="s">
        <v>3632</v>
      </c>
      <c r="BW535" t="s">
        <v>3633</v>
      </c>
      <c r="BX535" t="s">
        <v>3634</v>
      </c>
      <c r="BY535" s="44" t="s">
        <v>274</v>
      </c>
      <c r="BZ535" t="s">
        <v>303</v>
      </c>
      <c r="CA535" t="s">
        <v>4096</v>
      </c>
      <c r="CB535" s="44" t="s">
        <v>4096</v>
      </c>
      <c r="CC535" t="s">
        <v>4858</v>
      </c>
      <c r="CD535" t="s">
        <v>4094</v>
      </c>
      <c r="CE535" t="s">
        <v>4095</v>
      </c>
      <c r="CF535" t="s">
        <v>3630</v>
      </c>
      <c r="CG535"/>
      <c r="CH535" t="str">
        <f>H535</f>
        <v>Спасский С.А., Шнитников В.Н.</v>
      </c>
      <c r="CI535">
        <f t="shared" si="180"/>
        <v>1937</v>
      </c>
      <c r="CJ535"/>
    </row>
    <row r="536" spans="1:88" s="6" customFormat="1" x14ac:dyDescent="0.45">
      <c r="A536" s="5">
        <v>45775.443993055553</v>
      </c>
      <c r="B536" s="6">
        <v>412819044</v>
      </c>
      <c r="C536" s="6" t="s">
        <v>4897</v>
      </c>
      <c r="D536" s="6">
        <v>1</v>
      </c>
      <c r="E536" s="4" t="s">
        <v>51</v>
      </c>
      <c r="G536" s="6">
        <v>2590</v>
      </c>
      <c r="H536" s="44" t="s">
        <v>951</v>
      </c>
      <c r="I536" s="6">
        <v>1937</v>
      </c>
      <c r="J536" s="6" t="s">
        <v>952</v>
      </c>
      <c r="K536" s="6" t="s">
        <v>953</v>
      </c>
      <c r="L536" s="6" t="s">
        <v>954</v>
      </c>
      <c r="M536" s="6" t="s">
        <v>267</v>
      </c>
      <c r="P536" s="6" t="s">
        <v>947</v>
      </c>
      <c r="Q536" t="str">
        <f t="shared" si="181"/>
        <v>Алма-Ата и окрестности</v>
      </c>
      <c r="R536" s="84">
        <v>43.289437</v>
      </c>
      <c r="S536" s="84">
        <v>76.994337999999999</v>
      </c>
      <c r="T536" s="6" t="s">
        <v>765</v>
      </c>
      <c r="U536" s="6" t="s">
        <v>766</v>
      </c>
      <c r="V536" s="6" t="s">
        <v>106</v>
      </c>
      <c r="X536" s="6">
        <v>6000</v>
      </c>
      <c r="Y536" s="6">
        <v>1919</v>
      </c>
      <c r="Z536" s="6">
        <v>7</v>
      </c>
      <c r="AA536" s="6">
        <v>10</v>
      </c>
      <c r="AB536" s="6">
        <v>1919</v>
      </c>
      <c r="AC536" s="6">
        <v>7</v>
      </c>
      <c r="AD536" s="6">
        <v>22</v>
      </c>
      <c r="AF536" s="6" t="s">
        <v>948</v>
      </c>
      <c r="AH536" s="6" t="s">
        <v>274</v>
      </c>
      <c r="AI536" s="6" t="s">
        <v>347</v>
      </c>
      <c r="AJ536" s="6" t="s">
        <v>1213</v>
      </c>
      <c r="AK536" s="6" t="b">
        <v>1</v>
      </c>
      <c r="AL536" s="6" t="b">
        <v>0</v>
      </c>
      <c r="AO536" s="49" t="s">
        <v>4952</v>
      </c>
      <c r="AP536" s="73"/>
      <c r="AQ536" s="49" t="s">
        <v>4951</v>
      </c>
      <c r="AR536" s="76" t="s">
        <v>5011</v>
      </c>
      <c r="AS536" s="73" t="s">
        <v>5012</v>
      </c>
      <c r="AT536" s="73">
        <f t="shared" si="185"/>
        <v>1</v>
      </c>
      <c r="AU536" s="112" t="s">
        <v>5383</v>
      </c>
      <c r="AV536" s="44" t="s">
        <v>5380</v>
      </c>
      <c r="AW536" t="s">
        <v>5014</v>
      </c>
      <c r="AX536" s="73"/>
      <c r="AY536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6" s="49" t="s">
        <v>4903</v>
      </c>
      <c r="BA536" s="58" t="str">
        <f>Y536&amp;"-"&amp;IF(Z536&lt;10,"0"&amp;Z536,Z536)&amp;"-"&amp;IF(AA536&lt;10,"0"&amp;AA536,AA536)&amp;"/"&amp;IF(AD536&lt;10,"0"&amp;AD536,AD536)</f>
        <v>1919-07-10/22</v>
      </c>
      <c r="BB536" s="44" t="str">
        <f>Y536&amp;IF(Z536&lt;&gt;0,"-"&amp;Z536,"")&amp;IF(AA536&lt;&gt;0,"-"&amp;AA536,"")&amp;IF(AB536&lt;&gt;0,"/"&amp;AB536,"")&amp;IF(AC536&lt;&gt;0,"-"&amp;AC536,"")&amp;IF(AD536&lt;&gt;0,"-"&amp;AD536,"")</f>
        <v>1919-7-10/1919-7-22</v>
      </c>
      <c r="BC536" s="44"/>
      <c r="BD536" s="44"/>
      <c r="BE536" s="44"/>
      <c r="BF536" s="49" t="s">
        <v>4882</v>
      </c>
      <c r="BG536" t="s">
        <v>4893</v>
      </c>
      <c r="BH536" s="40" t="s">
        <v>5050</v>
      </c>
      <c r="BI536" t="s">
        <v>39</v>
      </c>
      <c r="BJ536" t="str">
        <f t="shared" si="191"/>
        <v>Алма-Ата и окрестности</v>
      </c>
      <c r="BK536" t="str">
        <f>T536&amp;" N; "&amp;U536&amp;" E"</f>
        <v>43.289437 N; 76.994338 E</v>
      </c>
      <c r="BL536" t="s">
        <v>765</v>
      </c>
      <c r="BM536" s="85" t="s">
        <v>766</v>
      </c>
      <c r="BN536" t="s">
        <v>4895</v>
      </c>
      <c r="BO536">
        <f t="shared" si="190"/>
        <v>6000</v>
      </c>
      <c r="BP536" t="str">
        <f>IF(V536="original",H536,IF(V536="volunteer",C536,"Nekhaeva A.A."))</f>
        <v>Kim L.V.</v>
      </c>
      <c r="BQ536" t="str">
        <f>IF(V536="original",I536,IF(V536="volunteer",YEAR(A536)&amp;"-"&amp;IF(MONTH(A536)&lt;10,"0"&amp;MONTH(A536),MONTH(A536))&amp;"-"&amp;IF(DAY(A536)&lt;10,"0"&amp;DAY(A536),DAY(A536)),"__2025-05-15"))</f>
        <v>2025-04-28</v>
      </c>
      <c r="BR536"/>
      <c r="BS536"/>
      <c r="BT536" s="49" t="s">
        <v>4766</v>
      </c>
      <c r="BU536" t="s">
        <v>3631</v>
      </c>
      <c r="BV536" t="s">
        <v>3632</v>
      </c>
      <c r="BW536" t="s">
        <v>3633</v>
      </c>
      <c r="BX536" t="s">
        <v>3634</v>
      </c>
      <c r="BY536" s="44" t="s">
        <v>274</v>
      </c>
      <c r="BZ536" t="s">
        <v>303</v>
      </c>
      <c r="CA536" t="s">
        <v>4096</v>
      </c>
      <c r="CB536" s="44" t="s">
        <v>4096</v>
      </c>
      <c r="CC536" t="s">
        <v>4858</v>
      </c>
      <c r="CD536" t="s">
        <v>4094</v>
      </c>
      <c r="CE536" t="s">
        <v>4095</v>
      </c>
      <c r="CF536" t="s">
        <v>3630</v>
      </c>
      <c r="CG536"/>
      <c r="CH536" t="str">
        <f>H536</f>
        <v>Спасский С.А., Шнитников В.Н.</v>
      </c>
      <c r="CI536">
        <f t="shared" si="180"/>
        <v>1937</v>
      </c>
      <c r="CJ536"/>
    </row>
    <row r="537" spans="1:88" s="6" customFormat="1" x14ac:dyDescent="0.45">
      <c r="A537" s="5">
        <v>45775.443240740737</v>
      </c>
      <c r="B537" s="6">
        <v>412819044</v>
      </c>
      <c r="C537" s="6" t="s">
        <v>4897</v>
      </c>
      <c r="D537" s="6">
        <v>1</v>
      </c>
      <c r="E537" s="4" t="s">
        <v>51</v>
      </c>
      <c r="G537" s="6">
        <v>2590</v>
      </c>
      <c r="H537" s="44" t="s">
        <v>951</v>
      </c>
      <c r="I537" s="6">
        <v>1937</v>
      </c>
      <c r="J537" s="6" t="s">
        <v>952</v>
      </c>
      <c r="K537" s="6" t="s">
        <v>953</v>
      </c>
      <c r="L537" s="6" t="s">
        <v>954</v>
      </c>
      <c r="M537" s="6" t="s">
        <v>267</v>
      </c>
      <c r="P537" s="6" t="s">
        <v>947</v>
      </c>
      <c r="Q537" t="str">
        <f t="shared" si="181"/>
        <v>Алма-Ата и окрестности</v>
      </c>
      <c r="R537" s="84">
        <v>43.289437</v>
      </c>
      <c r="S537" s="84">
        <v>76.994337999999999</v>
      </c>
      <c r="T537" s="6" t="s">
        <v>765</v>
      </c>
      <c r="U537" s="6" t="s">
        <v>766</v>
      </c>
      <c r="V537" s="6" t="s">
        <v>106</v>
      </c>
      <c r="X537" s="6">
        <v>6000</v>
      </c>
      <c r="Y537" s="6">
        <v>1920</v>
      </c>
      <c r="Z537" s="6">
        <v>6</v>
      </c>
      <c r="AA537" s="6">
        <v>26</v>
      </c>
      <c r="AB537" s="6">
        <v>1920</v>
      </c>
      <c r="AC537" s="6">
        <v>6</v>
      </c>
      <c r="AD537" s="6">
        <v>28</v>
      </c>
      <c r="AF537" s="6" t="s">
        <v>948</v>
      </c>
      <c r="AH537" s="6" t="s">
        <v>274</v>
      </c>
      <c r="AI537" s="6" t="s">
        <v>347</v>
      </c>
      <c r="AJ537" s="6" t="s">
        <v>1213</v>
      </c>
      <c r="AK537" s="6" t="b">
        <v>1</v>
      </c>
      <c r="AL537" s="6" t="b">
        <v>0</v>
      </c>
      <c r="AO537" s="49" t="s">
        <v>4952</v>
      </c>
      <c r="AP537" s="73"/>
      <c r="AQ537" s="49" t="s">
        <v>4951</v>
      </c>
      <c r="AR537" s="76" t="s">
        <v>5011</v>
      </c>
      <c r="AS537" s="73" t="s">
        <v>5012</v>
      </c>
      <c r="AT537" s="73">
        <f t="shared" si="185"/>
        <v>1</v>
      </c>
      <c r="AU537" s="112" t="s">
        <v>5383</v>
      </c>
      <c r="AV537" s="44" t="s">
        <v>5380</v>
      </c>
      <c r="AW537" t="s">
        <v>5014</v>
      </c>
      <c r="AX537" s="73"/>
      <c r="AY53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7" s="49" t="s">
        <v>4903</v>
      </c>
      <c r="BA537" s="58" t="str">
        <f>Y537&amp;"-"&amp;IF(Z537&lt;10,"0"&amp;Z537,Z537)&amp;"-"&amp;IF(AA537&lt;10,"0"&amp;AA537,AA537)&amp;"/"&amp;IF(AD537&lt;10,"0"&amp;AD537,AD537)</f>
        <v>1920-06-26/28</v>
      </c>
      <c r="BB537" s="44" t="str">
        <f>Y537&amp;IF(Z537&lt;&gt;0,"-"&amp;Z537,"")&amp;IF(AA537&lt;&gt;0,"-"&amp;AA537,"")&amp;IF(AB537&lt;&gt;0,"/"&amp;AB537,"")&amp;IF(AC537&lt;&gt;0,"-"&amp;AC537,"")&amp;IF(AD537&lt;&gt;0,"-"&amp;AD537,"")</f>
        <v>1920-6-26/1920-6-28</v>
      </c>
      <c r="BC537" s="44"/>
      <c r="BD537" s="44"/>
      <c r="BE537" s="44"/>
      <c r="BF537" s="49" t="s">
        <v>4882</v>
      </c>
      <c r="BG537" t="s">
        <v>4893</v>
      </c>
      <c r="BH537" s="40" t="s">
        <v>5050</v>
      </c>
      <c r="BI537" t="s">
        <v>39</v>
      </c>
      <c r="BJ537" t="str">
        <f t="shared" si="191"/>
        <v>Алма-Ата и окрестности</v>
      </c>
      <c r="BK537" t="str">
        <f>T537&amp;" N; "&amp;U537&amp;" E"</f>
        <v>43.289437 N; 76.994338 E</v>
      </c>
      <c r="BL537" t="s">
        <v>765</v>
      </c>
      <c r="BM537" s="85" t="s">
        <v>766</v>
      </c>
      <c r="BN537" t="s">
        <v>4895</v>
      </c>
      <c r="BO537">
        <f t="shared" si="190"/>
        <v>6000</v>
      </c>
      <c r="BP537" t="str">
        <f>IF(V537="original",H537,IF(V537="volunteer",C537,"Nekhaeva A.A."))</f>
        <v>Kim L.V.</v>
      </c>
      <c r="BQ537" t="str">
        <f>IF(V537="original",I537,IF(V537="volunteer",YEAR(A537)&amp;"-"&amp;IF(MONTH(A537)&lt;10,"0"&amp;MONTH(A537),MONTH(A537))&amp;"-"&amp;IF(DAY(A537)&lt;10,"0"&amp;DAY(A537),DAY(A537)),"__2025-05-15"))</f>
        <v>2025-04-28</v>
      </c>
      <c r="BR537"/>
      <c r="BS537"/>
      <c r="BT537" s="49" t="s">
        <v>4766</v>
      </c>
      <c r="BU537" t="s">
        <v>3631</v>
      </c>
      <c r="BV537" t="s">
        <v>3632</v>
      </c>
      <c r="BW537" t="s">
        <v>3633</v>
      </c>
      <c r="BX537" t="s">
        <v>3634</v>
      </c>
      <c r="BY537" s="44" t="s">
        <v>274</v>
      </c>
      <c r="BZ537" t="s">
        <v>303</v>
      </c>
      <c r="CA537" t="s">
        <v>4096</v>
      </c>
      <c r="CB537" s="44" t="s">
        <v>4096</v>
      </c>
      <c r="CC537" t="s">
        <v>4858</v>
      </c>
      <c r="CD537" t="s">
        <v>4094</v>
      </c>
      <c r="CE537" t="s">
        <v>4095</v>
      </c>
      <c r="CF537" t="s">
        <v>3630</v>
      </c>
      <c r="CG537"/>
      <c r="CH537" t="str">
        <f>H537</f>
        <v>Спасский С.А., Шнитников В.Н.</v>
      </c>
      <c r="CI537">
        <f t="shared" si="180"/>
        <v>1937</v>
      </c>
      <c r="CJ537"/>
    </row>
    <row r="538" spans="1:88" s="6" customFormat="1" x14ac:dyDescent="0.45">
      <c r="A538" s="5">
        <v>45775.442881944437</v>
      </c>
      <c r="B538" s="6">
        <v>412819044</v>
      </c>
      <c r="C538" s="6" t="s">
        <v>4897</v>
      </c>
      <c r="D538" s="6">
        <v>1</v>
      </c>
      <c r="E538" s="4" t="s">
        <v>65</v>
      </c>
      <c r="G538" s="6">
        <v>2590</v>
      </c>
      <c r="H538" s="44" t="s">
        <v>951</v>
      </c>
      <c r="I538" s="6">
        <v>1937</v>
      </c>
      <c r="J538" s="6" t="s">
        <v>952</v>
      </c>
      <c r="K538" s="6" t="s">
        <v>953</v>
      </c>
      <c r="L538" s="6" t="s">
        <v>954</v>
      </c>
      <c r="M538" s="6" t="s">
        <v>267</v>
      </c>
      <c r="P538" s="6" t="s">
        <v>947</v>
      </c>
      <c r="Q538" t="str">
        <f t="shared" si="181"/>
        <v>Алма-Ата и окрестности</v>
      </c>
      <c r="R538" s="84">
        <v>43.289437</v>
      </c>
      <c r="S538" s="84">
        <v>76.994337999999999</v>
      </c>
      <c r="T538" s="6" t="s">
        <v>765</v>
      </c>
      <c r="U538" s="6" t="s">
        <v>766</v>
      </c>
      <c r="V538" s="6" t="s">
        <v>106</v>
      </c>
      <c r="X538" s="6">
        <v>6000</v>
      </c>
      <c r="Y538" s="6">
        <v>1919</v>
      </c>
      <c r="Z538" s="6">
        <v>6</v>
      </c>
      <c r="AA538" s="6">
        <v>25</v>
      </c>
      <c r="AB538" s="6">
        <v>1919</v>
      </c>
      <c r="AC538" s="6">
        <v>6</v>
      </c>
      <c r="AD538" s="6">
        <v>30</v>
      </c>
      <c r="AF538" s="6" t="s">
        <v>948</v>
      </c>
      <c r="AH538" s="6" t="s">
        <v>274</v>
      </c>
      <c r="AI538" s="6" t="s">
        <v>347</v>
      </c>
      <c r="AJ538" s="6" t="s">
        <v>1213</v>
      </c>
      <c r="AK538" s="6" t="b">
        <v>1</v>
      </c>
      <c r="AL538" s="6" t="b">
        <v>0</v>
      </c>
      <c r="AO538" s="49" t="s">
        <v>4952</v>
      </c>
      <c r="AP538" s="73"/>
      <c r="AQ538" s="49" t="s">
        <v>4951</v>
      </c>
      <c r="AR538" s="76" t="s">
        <v>5011</v>
      </c>
      <c r="AS538" s="73" t="s">
        <v>5012</v>
      </c>
      <c r="AT538" s="73">
        <f t="shared" si="185"/>
        <v>1</v>
      </c>
      <c r="AU538" s="112" t="s">
        <v>5384</v>
      </c>
      <c r="AV538" s="44" t="s">
        <v>5380</v>
      </c>
      <c r="AW538" t="s">
        <v>5014</v>
      </c>
      <c r="AX538" s="73"/>
      <c r="AY53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8" s="49" t="s">
        <v>4903</v>
      </c>
      <c r="BA538" s="58" t="str">
        <f>Y538&amp;"-"&amp;IF(Z538&lt;10,"0"&amp;Z538,Z538)&amp;"-"&amp;IF(AA538&lt;10,"0"&amp;AA538,AA538)&amp;"/"&amp;IF(AD538&lt;10,"0"&amp;AD538,AD538)</f>
        <v>1919-06-25/30</v>
      </c>
      <c r="BB538" s="44" t="str">
        <f>Y538&amp;IF(Z538&lt;&gt;0,"-"&amp;Z538,"")&amp;IF(AA538&lt;&gt;0,"-"&amp;AA538,"")&amp;IF(AB538&lt;&gt;0,"/"&amp;AB538,"")&amp;IF(AC538&lt;&gt;0,"-"&amp;AC538,"")&amp;IF(AD538&lt;&gt;0,"-"&amp;AD538,"")</f>
        <v>1919-6-25/1919-6-30</v>
      </c>
      <c r="BC538" s="44"/>
      <c r="BD538" s="44"/>
      <c r="BE538" s="44"/>
      <c r="BF538" s="49" t="s">
        <v>4882</v>
      </c>
      <c r="BG538" t="s">
        <v>4893</v>
      </c>
      <c r="BH538" s="40" t="s">
        <v>5050</v>
      </c>
      <c r="BI538" t="s">
        <v>39</v>
      </c>
      <c r="BJ538" t="str">
        <f t="shared" si="191"/>
        <v>Алма-Ата и окрестности</v>
      </c>
      <c r="BK538" t="str">
        <f>T538&amp;" N; "&amp;U538&amp;" E"</f>
        <v>43.289437 N; 76.994338 E</v>
      </c>
      <c r="BL538" t="s">
        <v>765</v>
      </c>
      <c r="BM538" s="85" t="s">
        <v>766</v>
      </c>
      <c r="BN538" t="s">
        <v>4895</v>
      </c>
      <c r="BO538">
        <f t="shared" si="190"/>
        <v>6000</v>
      </c>
      <c r="BP538" t="str">
        <f>IF(V538="original",H538,IF(V538="volunteer",C538,"Nekhaeva A.A."))</f>
        <v>Kim L.V.</v>
      </c>
      <c r="BQ538" t="str">
        <f>IF(V538="original",I538,IF(V538="volunteer",YEAR(A538)&amp;"-"&amp;IF(MONTH(A538)&lt;10,"0"&amp;MONTH(A538),MONTH(A538))&amp;"-"&amp;IF(DAY(A538)&lt;10,"0"&amp;DAY(A538),DAY(A538)),"__2025-05-15"))</f>
        <v>2025-04-28</v>
      </c>
      <c r="BR538"/>
      <c r="BS538"/>
      <c r="BT538" s="49" t="s">
        <v>4766</v>
      </c>
      <c r="BU538" t="s">
        <v>3631</v>
      </c>
      <c r="BV538" t="s">
        <v>3632</v>
      </c>
      <c r="BW538" t="s">
        <v>3633</v>
      </c>
      <c r="BX538" t="s">
        <v>3634</v>
      </c>
      <c r="BY538" s="44" t="s">
        <v>274</v>
      </c>
      <c r="BZ538" t="s">
        <v>303</v>
      </c>
      <c r="CA538" t="s">
        <v>4096</v>
      </c>
      <c r="CB538" s="44" t="s">
        <v>4096</v>
      </c>
      <c r="CC538" t="s">
        <v>4858</v>
      </c>
      <c r="CD538" t="s">
        <v>4094</v>
      </c>
      <c r="CE538" t="s">
        <v>4095</v>
      </c>
      <c r="CF538" t="s">
        <v>3630</v>
      </c>
      <c r="CG538"/>
      <c r="CH538" t="str">
        <f>H538</f>
        <v>Спасский С.А., Шнитников В.Н.</v>
      </c>
      <c r="CI538">
        <f t="shared" si="180"/>
        <v>1937</v>
      </c>
      <c r="CJ538"/>
    </row>
    <row r="539" spans="1:88" s="6" customFormat="1" x14ac:dyDescent="0.45">
      <c r="A539" s="5">
        <v>45775.442557870367</v>
      </c>
      <c r="B539" s="6">
        <v>412819044</v>
      </c>
      <c r="C539" s="6" t="s">
        <v>4897</v>
      </c>
      <c r="D539" s="6">
        <v>1</v>
      </c>
      <c r="E539" s="4" t="s">
        <v>65</v>
      </c>
      <c r="G539" s="6">
        <v>2590</v>
      </c>
      <c r="H539" s="44" t="s">
        <v>951</v>
      </c>
      <c r="I539" s="6">
        <v>1937</v>
      </c>
      <c r="J539" s="6" t="s">
        <v>952</v>
      </c>
      <c r="K539" s="6" t="s">
        <v>953</v>
      </c>
      <c r="L539" s="6" t="s">
        <v>954</v>
      </c>
      <c r="M539" s="6" t="s">
        <v>267</v>
      </c>
      <c r="P539" s="6" t="s">
        <v>947</v>
      </c>
      <c r="Q539" t="str">
        <f t="shared" si="181"/>
        <v>Алма-Ата и окрестности</v>
      </c>
      <c r="R539" s="84">
        <v>43.289437</v>
      </c>
      <c r="S539" s="84">
        <v>76.994337999999999</v>
      </c>
      <c r="T539" s="6" t="s">
        <v>765</v>
      </c>
      <c r="U539" s="6" t="s">
        <v>766</v>
      </c>
      <c r="V539" s="6" t="s">
        <v>106</v>
      </c>
      <c r="X539" s="6">
        <v>6000</v>
      </c>
      <c r="Y539" s="6">
        <v>1921</v>
      </c>
      <c r="Z539" s="6">
        <v>6</v>
      </c>
      <c r="AA539" s="6">
        <v>10</v>
      </c>
      <c r="AB539" s="6">
        <v>1921</v>
      </c>
      <c r="AC539" s="6">
        <v>6</v>
      </c>
      <c r="AD539" s="6">
        <v>12</v>
      </c>
      <c r="AF539" s="6" t="s">
        <v>948</v>
      </c>
      <c r="AH539" s="6" t="s">
        <v>274</v>
      </c>
      <c r="AI539" s="6" t="s">
        <v>347</v>
      </c>
      <c r="AJ539" s="6" t="s">
        <v>1213</v>
      </c>
      <c r="AK539" s="6" t="b">
        <v>1</v>
      </c>
      <c r="AL539" s="6" t="b">
        <v>0</v>
      </c>
      <c r="AO539" s="49" t="s">
        <v>4952</v>
      </c>
      <c r="AP539" s="73"/>
      <c r="AQ539" s="49" t="s">
        <v>4951</v>
      </c>
      <c r="AR539" s="76" t="s">
        <v>5011</v>
      </c>
      <c r="AS539" s="73" t="s">
        <v>5012</v>
      </c>
      <c r="AT539" s="73">
        <f t="shared" si="185"/>
        <v>1</v>
      </c>
      <c r="AU539" s="112" t="s">
        <v>5384</v>
      </c>
      <c r="AV539" s="44" t="s">
        <v>5380</v>
      </c>
      <c r="AW539" t="s">
        <v>5014</v>
      </c>
      <c r="AX539" s="73"/>
      <c r="AY53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39" s="49" t="s">
        <v>4903</v>
      </c>
      <c r="BA539" s="58" t="str">
        <f>Y539&amp;"-"&amp;IF(Z539&lt;10,"0"&amp;Z539,Z539)&amp;"-"&amp;IF(AA539&lt;10,"0"&amp;AA539,AA539)&amp;"/"&amp;IF(AD539&lt;10,"0"&amp;AD539,AD539)</f>
        <v>1921-06-10/12</v>
      </c>
      <c r="BB539" s="44" t="str">
        <f>Y539&amp;IF(Z539&lt;&gt;0,"-"&amp;Z539,"")&amp;IF(AA539&lt;&gt;0,"-"&amp;AA539,"")&amp;IF(AB539&lt;&gt;0,"/"&amp;AB539,"")&amp;IF(AC539&lt;&gt;0,"-"&amp;AC539,"")&amp;IF(AD539&lt;&gt;0,"-"&amp;AD539,"")</f>
        <v>1921-6-10/1921-6-12</v>
      </c>
      <c r="BC539" s="44"/>
      <c r="BD539" s="44"/>
      <c r="BE539" s="44"/>
      <c r="BF539" s="49" t="s">
        <v>4882</v>
      </c>
      <c r="BG539" t="s">
        <v>4893</v>
      </c>
      <c r="BH539" s="40" t="s">
        <v>5050</v>
      </c>
      <c r="BI539" t="s">
        <v>39</v>
      </c>
      <c r="BJ539" t="str">
        <f t="shared" si="191"/>
        <v>Алма-Ата и окрестности</v>
      </c>
      <c r="BK539" t="str">
        <f>T539&amp;" N; "&amp;U539&amp;" E"</f>
        <v>43.289437 N; 76.994338 E</v>
      </c>
      <c r="BL539" t="s">
        <v>765</v>
      </c>
      <c r="BM539" s="85" t="s">
        <v>766</v>
      </c>
      <c r="BN539" t="s">
        <v>4895</v>
      </c>
      <c r="BO539">
        <f t="shared" si="190"/>
        <v>6000</v>
      </c>
      <c r="BP539" t="str">
        <f>IF(V539="original",H539,IF(V539="volunteer",C539,"Nekhaeva A.A."))</f>
        <v>Kim L.V.</v>
      </c>
      <c r="BQ539" t="str">
        <f>IF(V539="original",I539,IF(V539="volunteer",YEAR(A539)&amp;"-"&amp;IF(MONTH(A539)&lt;10,"0"&amp;MONTH(A539),MONTH(A539))&amp;"-"&amp;IF(DAY(A539)&lt;10,"0"&amp;DAY(A539),DAY(A539)),"__2025-05-15"))</f>
        <v>2025-04-28</v>
      </c>
      <c r="BR539"/>
      <c r="BS539"/>
      <c r="BT539" s="49" t="s">
        <v>4766</v>
      </c>
      <c r="BU539" t="s">
        <v>3631</v>
      </c>
      <c r="BV539" t="s">
        <v>3632</v>
      </c>
      <c r="BW539" t="s">
        <v>3633</v>
      </c>
      <c r="BX539" t="s">
        <v>3634</v>
      </c>
      <c r="BY539" s="44" t="s">
        <v>274</v>
      </c>
      <c r="BZ539" t="s">
        <v>303</v>
      </c>
      <c r="CA539" t="s">
        <v>4096</v>
      </c>
      <c r="CB539" s="44" t="s">
        <v>4096</v>
      </c>
      <c r="CC539" t="s">
        <v>4858</v>
      </c>
      <c r="CD539" t="s">
        <v>4094</v>
      </c>
      <c r="CE539" t="s">
        <v>4095</v>
      </c>
      <c r="CF539" t="s">
        <v>3630</v>
      </c>
      <c r="CG539"/>
      <c r="CH539" t="str">
        <f>H539</f>
        <v>Спасский С.А., Шнитников В.Н.</v>
      </c>
      <c r="CI539">
        <f t="shared" si="180"/>
        <v>1937</v>
      </c>
      <c r="CJ539"/>
    </row>
    <row r="540" spans="1:88" s="6" customFormat="1" x14ac:dyDescent="0.45">
      <c r="A540" s="5">
        <v>45775.442013888889</v>
      </c>
      <c r="B540" s="6">
        <v>412819044</v>
      </c>
      <c r="C540" s="6" t="s">
        <v>4897</v>
      </c>
      <c r="D540" s="6">
        <v>2</v>
      </c>
      <c r="E540" s="4" t="s">
        <v>247</v>
      </c>
      <c r="G540" s="6">
        <v>2590</v>
      </c>
      <c r="H540" s="44" t="s">
        <v>951</v>
      </c>
      <c r="I540" s="6">
        <v>1937</v>
      </c>
      <c r="J540" s="6" t="s">
        <v>952</v>
      </c>
      <c r="K540" s="6" t="s">
        <v>953</v>
      </c>
      <c r="L540" s="6" t="s">
        <v>954</v>
      </c>
      <c r="M540" s="6" t="s">
        <v>267</v>
      </c>
      <c r="P540" s="6" t="s">
        <v>947</v>
      </c>
      <c r="Q540" t="str">
        <f t="shared" si="181"/>
        <v>Алма-Ата и окрестности</v>
      </c>
      <c r="R540" s="84">
        <v>43.289437</v>
      </c>
      <c r="S540" s="84">
        <v>76.994337999999999</v>
      </c>
      <c r="T540" s="6" t="s">
        <v>765</v>
      </c>
      <c r="U540" s="6" t="s">
        <v>766</v>
      </c>
      <c r="V540" s="6" t="s">
        <v>106</v>
      </c>
      <c r="X540" s="6">
        <v>6000</v>
      </c>
      <c r="Y540" s="6">
        <v>1919</v>
      </c>
      <c r="Z540" s="6">
        <v>5</v>
      </c>
      <c r="AA540" s="6">
        <v>15</v>
      </c>
      <c r="AB540" s="6">
        <v>1919</v>
      </c>
      <c r="AC540" s="6">
        <v>5</v>
      </c>
      <c r="AD540" s="6">
        <v>31</v>
      </c>
      <c r="AF540" s="6" t="s">
        <v>948</v>
      </c>
      <c r="AH540" s="6" t="s">
        <v>274</v>
      </c>
      <c r="AI540" s="6" t="s">
        <v>347</v>
      </c>
      <c r="AJ540" s="6" t="s">
        <v>1213</v>
      </c>
      <c r="AK540" s="6" t="b">
        <v>1</v>
      </c>
      <c r="AL540" s="6" t="b">
        <v>0</v>
      </c>
      <c r="AO540" s="49" t="s">
        <v>4952</v>
      </c>
      <c r="AP540" s="73"/>
      <c r="AQ540" s="49" t="s">
        <v>4951</v>
      </c>
      <c r="AR540" s="76" t="s">
        <v>5011</v>
      </c>
      <c r="AS540" s="73" t="s">
        <v>5012</v>
      </c>
      <c r="AT540" s="73">
        <f t="shared" si="185"/>
        <v>2</v>
      </c>
      <c r="AU540" s="112" t="s">
        <v>5384</v>
      </c>
      <c r="AV540" s="44" t="s">
        <v>5380</v>
      </c>
      <c r="AW540" t="s">
        <v>5014</v>
      </c>
      <c r="AX540" s="73"/>
      <c r="AY540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0" s="49" t="s">
        <v>4903</v>
      </c>
      <c r="BA540" s="58" t="str">
        <f>Y540&amp;"-"&amp;IF(Z540&lt;10,"0"&amp;Z540,Z540)&amp;"-"&amp;IF(AA540&lt;10,"0"&amp;AA540,AA540)&amp;"/"&amp;IF(AD540&lt;10,"0"&amp;AD540,AD540)</f>
        <v>1919-05-15/31</v>
      </c>
      <c r="BB540" s="44" t="str">
        <f>Y540&amp;IF(Z540&lt;&gt;0,"-"&amp;Z540,"")&amp;IF(AA540&lt;&gt;0,"-"&amp;AA540,"")&amp;IF(AB540&lt;&gt;0,"/"&amp;AB540,"")&amp;IF(AC540&lt;&gt;0,"-"&amp;AC540,"")&amp;IF(AD540&lt;&gt;0,"-"&amp;AD540,"")</f>
        <v>1919-5-15/1919-5-31</v>
      </c>
      <c r="BC540" s="44"/>
      <c r="BD540" s="44"/>
      <c r="BE540" s="44"/>
      <c r="BF540" s="49" t="s">
        <v>4882</v>
      </c>
      <c r="BG540" t="s">
        <v>4893</v>
      </c>
      <c r="BH540" s="40" t="s">
        <v>5050</v>
      </c>
      <c r="BI540" t="s">
        <v>39</v>
      </c>
      <c r="BJ540" t="str">
        <f t="shared" si="191"/>
        <v>Алма-Ата и окрестности</v>
      </c>
      <c r="BK540" t="str">
        <f>T540&amp;" N; "&amp;U540&amp;" E"</f>
        <v>43.289437 N; 76.994338 E</v>
      </c>
      <c r="BL540" t="s">
        <v>765</v>
      </c>
      <c r="BM540" s="85" t="s">
        <v>766</v>
      </c>
      <c r="BN540" t="s">
        <v>4895</v>
      </c>
      <c r="BO540">
        <f t="shared" si="190"/>
        <v>6000</v>
      </c>
      <c r="BP540" t="str">
        <f>IF(V540="original",H540,IF(V540="volunteer",C540,"Nekhaeva A.A."))</f>
        <v>Kim L.V.</v>
      </c>
      <c r="BQ540" t="str">
        <f>IF(V540="original",I540,IF(V540="volunteer",YEAR(A540)&amp;"-"&amp;IF(MONTH(A540)&lt;10,"0"&amp;MONTH(A540),MONTH(A540))&amp;"-"&amp;IF(DAY(A540)&lt;10,"0"&amp;DAY(A540),DAY(A540)),"__2025-05-15"))</f>
        <v>2025-04-28</v>
      </c>
      <c r="BR540"/>
      <c r="BS540"/>
      <c r="BT540" s="49" t="s">
        <v>4766</v>
      </c>
      <c r="BU540" t="s">
        <v>3631</v>
      </c>
      <c r="BV540" t="s">
        <v>3632</v>
      </c>
      <c r="BW540" t="s">
        <v>3633</v>
      </c>
      <c r="BX540" t="s">
        <v>3634</v>
      </c>
      <c r="BY540" s="44" t="s">
        <v>274</v>
      </c>
      <c r="BZ540" t="s">
        <v>303</v>
      </c>
      <c r="CA540" t="s">
        <v>4096</v>
      </c>
      <c r="CB540" s="44" t="s">
        <v>4096</v>
      </c>
      <c r="CC540" t="s">
        <v>4858</v>
      </c>
      <c r="CD540" t="s">
        <v>4094</v>
      </c>
      <c r="CE540" t="s">
        <v>4095</v>
      </c>
      <c r="CF540" t="s">
        <v>3630</v>
      </c>
      <c r="CG540"/>
      <c r="CH540" t="str">
        <f>H540</f>
        <v>Спасский С.А., Шнитников В.Н.</v>
      </c>
      <c r="CI540">
        <f t="shared" si="180"/>
        <v>1937</v>
      </c>
      <c r="CJ540"/>
    </row>
    <row r="541" spans="1:88" s="6" customFormat="1" x14ac:dyDescent="0.45">
      <c r="A541" s="5">
        <v>45775.441562499997</v>
      </c>
      <c r="B541" s="6">
        <v>412819044</v>
      </c>
      <c r="C541" s="6" t="s">
        <v>4897</v>
      </c>
      <c r="D541" s="6">
        <v>1</v>
      </c>
      <c r="E541" s="4" t="s">
        <v>65</v>
      </c>
      <c r="G541" s="6">
        <v>2590</v>
      </c>
      <c r="H541" s="44" t="s">
        <v>951</v>
      </c>
      <c r="I541" s="6">
        <v>1937</v>
      </c>
      <c r="J541" s="6" t="s">
        <v>952</v>
      </c>
      <c r="K541" s="6" t="s">
        <v>953</v>
      </c>
      <c r="L541" s="6" t="s">
        <v>954</v>
      </c>
      <c r="M541" s="6" t="s">
        <v>267</v>
      </c>
      <c r="P541" s="6" t="s">
        <v>947</v>
      </c>
      <c r="Q541" t="str">
        <f t="shared" si="181"/>
        <v>Алма-Ата и окрестности</v>
      </c>
      <c r="R541" s="84">
        <v>43.289437</v>
      </c>
      <c r="S541" s="84">
        <v>76.994337999999999</v>
      </c>
      <c r="T541" s="6" t="s">
        <v>765</v>
      </c>
      <c r="U541" s="6" t="s">
        <v>766</v>
      </c>
      <c r="V541" s="6" t="s">
        <v>106</v>
      </c>
      <c r="X541" s="6">
        <v>6000</v>
      </c>
      <c r="Y541" s="6">
        <v>1921</v>
      </c>
      <c r="Z541" s="6">
        <v>5</v>
      </c>
      <c r="AA541" s="6">
        <v>14</v>
      </c>
      <c r="AB541" s="6">
        <v>1921</v>
      </c>
      <c r="AC541" s="6">
        <v>5</v>
      </c>
      <c r="AD541" s="6">
        <v>20</v>
      </c>
      <c r="AF541" s="6" t="s">
        <v>948</v>
      </c>
      <c r="AH541" s="6" t="s">
        <v>274</v>
      </c>
      <c r="AI541" s="6" t="s">
        <v>347</v>
      </c>
      <c r="AJ541" s="6" t="s">
        <v>1213</v>
      </c>
      <c r="AK541" s="6" t="b">
        <v>1</v>
      </c>
      <c r="AL541" s="6" t="b">
        <v>0</v>
      </c>
      <c r="AO541" s="49" t="s">
        <v>4952</v>
      </c>
      <c r="AP541" s="73"/>
      <c r="AQ541" s="49" t="s">
        <v>4951</v>
      </c>
      <c r="AR541" s="76" t="s">
        <v>5011</v>
      </c>
      <c r="AS541" s="73" t="s">
        <v>5012</v>
      </c>
      <c r="AT541" s="73">
        <f t="shared" si="185"/>
        <v>1</v>
      </c>
      <c r="AU541" s="112" t="s">
        <v>5384</v>
      </c>
      <c r="AV541" s="44" t="s">
        <v>5380</v>
      </c>
      <c r="AW541" t="s">
        <v>5014</v>
      </c>
      <c r="AX541" s="73"/>
      <c r="AY541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1" s="49" t="s">
        <v>4903</v>
      </c>
      <c r="BA541" s="58" t="str">
        <f>Y541&amp;"-"&amp;IF(Z541&lt;10,"0"&amp;Z541,Z541)&amp;"-"&amp;IF(AA541&lt;10,"0"&amp;AA541,AA541)&amp;"/"&amp;IF(AD541&lt;10,"0"&amp;AD541,AD541)</f>
        <v>1921-05-14/20</v>
      </c>
      <c r="BB541" s="44" t="str">
        <f>Y541&amp;IF(Z541&lt;&gt;0,"-"&amp;Z541,"")&amp;IF(AA541&lt;&gt;0,"-"&amp;AA541,"")&amp;IF(AB541&lt;&gt;0,"/"&amp;AB541,"")&amp;IF(AC541&lt;&gt;0,"-"&amp;AC541,"")&amp;IF(AD541&lt;&gt;0,"-"&amp;AD541,"")</f>
        <v>1921-5-14/1921-5-20</v>
      </c>
      <c r="BC541" s="44"/>
      <c r="BD541" s="44"/>
      <c r="BE541" s="44"/>
      <c r="BF541" s="49" t="s">
        <v>4882</v>
      </c>
      <c r="BG541" t="s">
        <v>4893</v>
      </c>
      <c r="BH541" s="40" t="s">
        <v>5050</v>
      </c>
      <c r="BI541" t="s">
        <v>39</v>
      </c>
      <c r="BJ541" t="str">
        <f t="shared" si="191"/>
        <v>Алма-Ата и окрестности</v>
      </c>
      <c r="BK541" t="str">
        <f>T541&amp;" N; "&amp;U541&amp;" E"</f>
        <v>43.289437 N; 76.994338 E</v>
      </c>
      <c r="BL541" t="s">
        <v>765</v>
      </c>
      <c r="BM541" s="85" t="s">
        <v>766</v>
      </c>
      <c r="BN541" t="s">
        <v>4895</v>
      </c>
      <c r="BO541">
        <f t="shared" si="190"/>
        <v>6000</v>
      </c>
      <c r="BP541" t="str">
        <f>IF(V541="original",H541,IF(V541="volunteer",C541,"Nekhaeva A.A."))</f>
        <v>Kim L.V.</v>
      </c>
      <c r="BQ541" t="str">
        <f>IF(V541="original",I541,IF(V541="volunteer",YEAR(A541)&amp;"-"&amp;IF(MONTH(A541)&lt;10,"0"&amp;MONTH(A541),MONTH(A541))&amp;"-"&amp;IF(DAY(A541)&lt;10,"0"&amp;DAY(A541),DAY(A541)),"__2025-05-15"))</f>
        <v>2025-04-28</v>
      </c>
      <c r="BR541"/>
      <c r="BS541"/>
      <c r="BT541" s="49" t="s">
        <v>4766</v>
      </c>
      <c r="BU541" t="s">
        <v>3631</v>
      </c>
      <c r="BV541" t="s">
        <v>3632</v>
      </c>
      <c r="BW541" t="s">
        <v>3633</v>
      </c>
      <c r="BX541" t="s">
        <v>3634</v>
      </c>
      <c r="BY541" s="44" t="s">
        <v>274</v>
      </c>
      <c r="BZ541" t="s">
        <v>303</v>
      </c>
      <c r="CA541" t="s">
        <v>4096</v>
      </c>
      <c r="CB541" s="44" t="s">
        <v>4096</v>
      </c>
      <c r="CC541" t="s">
        <v>4858</v>
      </c>
      <c r="CD541" t="s">
        <v>4094</v>
      </c>
      <c r="CE541" t="s">
        <v>4095</v>
      </c>
      <c r="CF541" t="s">
        <v>3630</v>
      </c>
      <c r="CG541"/>
      <c r="CH541" t="str">
        <f>H541</f>
        <v>Спасский С.А., Шнитников В.Н.</v>
      </c>
      <c r="CI541">
        <f t="shared" si="180"/>
        <v>1937</v>
      </c>
      <c r="CJ541"/>
    </row>
    <row r="542" spans="1:88" s="6" customFormat="1" x14ac:dyDescent="0.45">
      <c r="A542" s="5">
        <v>45775.441111111111</v>
      </c>
      <c r="B542" s="6">
        <v>412819044</v>
      </c>
      <c r="C542" s="6" t="s">
        <v>4897</v>
      </c>
      <c r="D542" s="6">
        <v>3</v>
      </c>
      <c r="E542" s="4" t="s">
        <v>846</v>
      </c>
      <c r="G542" s="6">
        <v>2590</v>
      </c>
      <c r="H542" s="44" t="s">
        <v>951</v>
      </c>
      <c r="I542" s="6">
        <v>1937</v>
      </c>
      <c r="J542" s="6" t="s">
        <v>952</v>
      </c>
      <c r="K542" s="6" t="s">
        <v>953</v>
      </c>
      <c r="L542" s="6" t="s">
        <v>954</v>
      </c>
      <c r="M542" s="6" t="s">
        <v>267</v>
      </c>
      <c r="P542" s="6" t="s">
        <v>947</v>
      </c>
      <c r="Q542" t="str">
        <f t="shared" si="181"/>
        <v>Алма-Ата и окрестности</v>
      </c>
      <c r="R542" s="84">
        <v>43.289437</v>
      </c>
      <c r="S542" s="84">
        <v>76.994337999999999</v>
      </c>
      <c r="T542" s="6" t="s">
        <v>765</v>
      </c>
      <c r="U542" s="6" t="s">
        <v>766</v>
      </c>
      <c r="V542" s="6" t="s">
        <v>106</v>
      </c>
      <c r="X542" s="6">
        <v>6000</v>
      </c>
      <c r="Y542" s="6">
        <v>1927</v>
      </c>
      <c r="Z542" s="6">
        <v>4</v>
      </c>
      <c r="AA542" s="6">
        <v>1</v>
      </c>
      <c r="AB542" s="6">
        <v>1927</v>
      </c>
      <c r="AC542" s="6">
        <v>4</v>
      </c>
      <c r="AD542" s="6">
        <v>30</v>
      </c>
      <c r="AF542" s="6" t="s">
        <v>948</v>
      </c>
      <c r="AH542" s="6" t="s">
        <v>274</v>
      </c>
      <c r="AI542" s="6" t="s">
        <v>347</v>
      </c>
      <c r="AJ542" s="6" t="s">
        <v>1213</v>
      </c>
      <c r="AK542" s="6" t="b">
        <v>1</v>
      </c>
      <c r="AL542" s="6" t="b">
        <v>0</v>
      </c>
      <c r="AO542" s="49" t="s">
        <v>4952</v>
      </c>
      <c r="AP542" s="73"/>
      <c r="AQ542" s="49" t="s">
        <v>4951</v>
      </c>
      <c r="AR542" s="76" t="s">
        <v>5011</v>
      </c>
      <c r="AS542" s="73" t="s">
        <v>5012</v>
      </c>
      <c r="AT542" s="73">
        <f t="shared" si="185"/>
        <v>3</v>
      </c>
      <c r="AU542" s="112" t="s">
        <v>5384</v>
      </c>
      <c r="AV542" s="44" t="s">
        <v>5380</v>
      </c>
      <c r="AW542" t="s">
        <v>5014</v>
      </c>
      <c r="AX542" s="73"/>
      <c r="AY542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2" s="49" t="s">
        <v>4903</v>
      </c>
      <c r="BA542" s="58" t="str">
        <f>Y542&amp;"-"&amp;IF(Z542&lt;10,"0"&amp;Z542,Z542)&amp;"-"&amp;IF(AA542&lt;10,"0"&amp;AA542,AA542)&amp;"/"&amp;IF(AD542&lt;10,"0"&amp;AD542,AD542)</f>
        <v>1927-04-01/30</v>
      </c>
      <c r="BB542" s="44" t="str">
        <f>Y542&amp;IF(Z542&lt;&gt;0,"-"&amp;Z542,"")&amp;IF(AA542&lt;&gt;0,"-"&amp;AA542,"")&amp;IF(AB542&lt;&gt;0,"/"&amp;AB542,"")&amp;IF(AC542&lt;&gt;0,"-"&amp;AC542,"")&amp;IF(AD542&lt;&gt;0,"-"&amp;AD542,"")</f>
        <v>1927-4-1/1927-4-30</v>
      </c>
      <c r="BC542" s="44"/>
      <c r="BD542" s="44"/>
      <c r="BE542" s="44"/>
      <c r="BF542" s="49" t="s">
        <v>4882</v>
      </c>
      <c r="BG542" t="s">
        <v>4893</v>
      </c>
      <c r="BH542" s="40" t="s">
        <v>5050</v>
      </c>
      <c r="BI542" t="s">
        <v>39</v>
      </c>
      <c r="BJ542" t="str">
        <f t="shared" si="191"/>
        <v>Алма-Ата и окрестности</v>
      </c>
      <c r="BK542" t="str">
        <f>T542&amp;" N; "&amp;U542&amp;" E"</f>
        <v>43.289437 N; 76.994338 E</v>
      </c>
      <c r="BL542" t="s">
        <v>765</v>
      </c>
      <c r="BM542" s="85" t="s">
        <v>766</v>
      </c>
      <c r="BN542" t="s">
        <v>4895</v>
      </c>
      <c r="BO542">
        <f t="shared" si="190"/>
        <v>6000</v>
      </c>
      <c r="BP542" t="str">
        <f>IF(V542="original",H542,IF(V542="volunteer",C542,"Nekhaeva A.A."))</f>
        <v>Kim L.V.</v>
      </c>
      <c r="BQ542" t="str">
        <f>IF(V542="original",I542,IF(V542="volunteer",YEAR(A542)&amp;"-"&amp;IF(MONTH(A542)&lt;10,"0"&amp;MONTH(A542),MONTH(A542))&amp;"-"&amp;IF(DAY(A542)&lt;10,"0"&amp;DAY(A542),DAY(A542)),"__2025-05-15"))</f>
        <v>2025-04-28</v>
      </c>
      <c r="BR542"/>
      <c r="BS542"/>
      <c r="BT542" s="49" t="s">
        <v>4766</v>
      </c>
      <c r="BU542" t="s">
        <v>3631</v>
      </c>
      <c r="BV542" t="s">
        <v>3632</v>
      </c>
      <c r="BW542" t="s">
        <v>3633</v>
      </c>
      <c r="BX542" t="s">
        <v>3634</v>
      </c>
      <c r="BY542" s="44" t="s">
        <v>274</v>
      </c>
      <c r="BZ542" t="s">
        <v>303</v>
      </c>
      <c r="CA542" t="s">
        <v>4096</v>
      </c>
      <c r="CB542" s="44" t="s">
        <v>4096</v>
      </c>
      <c r="CC542" t="s">
        <v>4858</v>
      </c>
      <c r="CD542" t="s">
        <v>4094</v>
      </c>
      <c r="CE542" t="s">
        <v>4095</v>
      </c>
      <c r="CF542" t="s">
        <v>3630</v>
      </c>
      <c r="CG542"/>
      <c r="CH542" t="str">
        <f>H542</f>
        <v>Спасский С.А., Шнитников В.Н.</v>
      </c>
      <c r="CI542">
        <f t="shared" si="180"/>
        <v>1937</v>
      </c>
      <c r="CJ542"/>
    </row>
    <row r="543" spans="1:88" s="6" customFormat="1" x14ac:dyDescent="0.45">
      <c r="A543" s="5">
        <v>45775.439236111109</v>
      </c>
      <c r="B543" s="6">
        <v>412819044</v>
      </c>
      <c r="C543" s="6" t="s">
        <v>4897</v>
      </c>
      <c r="D543" s="6">
        <v>6</v>
      </c>
      <c r="E543" s="4" t="s">
        <v>1197</v>
      </c>
      <c r="G543" s="6">
        <v>2590</v>
      </c>
      <c r="H543" s="44" t="s">
        <v>951</v>
      </c>
      <c r="I543" s="6">
        <v>1937</v>
      </c>
      <c r="J543" s="6" t="s">
        <v>952</v>
      </c>
      <c r="K543" s="6" t="s">
        <v>953</v>
      </c>
      <c r="L543" s="6" t="s">
        <v>954</v>
      </c>
      <c r="M543" s="6" t="s">
        <v>267</v>
      </c>
      <c r="P543" s="6" t="s">
        <v>947</v>
      </c>
      <c r="Q543" t="str">
        <f t="shared" si="181"/>
        <v>Алма-Ата и окрестности</v>
      </c>
      <c r="R543" s="84">
        <v>43.289437</v>
      </c>
      <c r="S543" s="84">
        <v>76.994337999999999</v>
      </c>
      <c r="T543" s="6" t="s">
        <v>765</v>
      </c>
      <c r="U543" s="6" t="s">
        <v>766</v>
      </c>
      <c r="V543" s="6" t="s">
        <v>106</v>
      </c>
      <c r="X543" s="6">
        <v>6000</v>
      </c>
      <c r="Y543" s="6">
        <v>1922</v>
      </c>
      <c r="AF543" s="6" t="s">
        <v>948</v>
      </c>
      <c r="AH543" s="6" t="s">
        <v>274</v>
      </c>
      <c r="AI543" s="6" t="s">
        <v>347</v>
      </c>
      <c r="AJ543" s="6" t="s">
        <v>407</v>
      </c>
      <c r="AK543" s="6" t="b">
        <v>1</v>
      </c>
      <c r="AL543" s="6" t="b">
        <v>0</v>
      </c>
      <c r="AO543" s="49" t="s">
        <v>4952</v>
      </c>
      <c r="AP543" s="73"/>
      <c r="AQ543" s="49" t="s">
        <v>4951</v>
      </c>
      <c r="AR543" s="76" t="s">
        <v>5011</v>
      </c>
      <c r="AS543" s="73" t="s">
        <v>5012</v>
      </c>
      <c r="AT543" s="73">
        <f t="shared" si="185"/>
        <v>6</v>
      </c>
      <c r="AU543" s="112" t="s">
        <v>5384</v>
      </c>
      <c r="AV543" s="44" t="s">
        <v>5380</v>
      </c>
      <c r="AW543" t="s">
        <v>5014</v>
      </c>
      <c r="AX543" s="73"/>
      <c r="AY543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3" s="49" t="s">
        <v>4903</v>
      </c>
      <c r="BA543" s="44">
        <f>Y543</f>
        <v>1922</v>
      </c>
      <c r="BB543" s="44" t="str">
        <f>Y543&amp;IF(Z543&lt;&gt;0,"-"&amp;Z543,"")&amp;IF(AA543&lt;&gt;0,"-"&amp;AA543,"")&amp;IF(AB543&lt;&gt;0,"/"&amp;AB543,"")&amp;IF(AC543&lt;&gt;0,"-"&amp;AC543,"")&amp;IF(AD543&lt;&gt;0,"-"&amp;AD543,"")</f>
        <v>1922</v>
      </c>
      <c r="BC543" s="44"/>
      <c r="BD543" s="44"/>
      <c r="BE543" s="44"/>
      <c r="BF543" s="49" t="s">
        <v>4882</v>
      </c>
      <c r="BG543" t="s">
        <v>4893</v>
      </c>
      <c r="BH543" s="40" t="s">
        <v>5050</v>
      </c>
      <c r="BI543" t="s">
        <v>39</v>
      </c>
      <c r="BJ543" t="str">
        <f t="shared" si="191"/>
        <v>Алма-Ата и окрестности</v>
      </c>
      <c r="BK543" t="str">
        <f>T543&amp;" N; "&amp;U543&amp;" E"</f>
        <v>43.289437 N; 76.994338 E</v>
      </c>
      <c r="BL543" t="s">
        <v>765</v>
      </c>
      <c r="BM543" s="85" t="s">
        <v>766</v>
      </c>
      <c r="BN543" t="s">
        <v>4895</v>
      </c>
      <c r="BO543">
        <f t="shared" si="190"/>
        <v>6000</v>
      </c>
      <c r="BP543" t="str">
        <f>IF(V543="original",H543,IF(V543="volunteer",C543,"Nekhaeva A.A."))</f>
        <v>Kim L.V.</v>
      </c>
      <c r="BQ543" t="str">
        <f>IF(V543="original",I543,IF(V543="volunteer",YEAR(A543)&amp;"-"&amp;IF(MONTH(A543)&lt;10,"0"&amp;MONTH(A543),MONTH(A543))&amp;"-"&amp;IF(DAY(A543)&lt;10,"0"&amp;DAY(A543),DAY(A543)),"__2025-05-15"))</f>
        <v>2025-04-28</v>
      </c>
      <c r="BR543"/>
      <c r="BS543"/>
      <c r="BT543" s="49" t="s">
        <v>4766</v>
      </c>
      <c r="BU543" t="s">
        <v>3631</v>
      </c>
      <c r="BV543" t="s">
        <v>3632</v>
      </c>
      <c r="BW543" t="s">
        <v>3633</v>
      </c>
      <c r="BX543" t="s">
        <v>3634</v>
      </c>
      <c r="BY543" s="44" t="s">
        <v>274</v>
      </c>
      <c r="BZ543" t="s">
        <v>406</v>
      </c>
      <c r="CA543" t="s">
        <v>3718</v>
      </c>
      <c r="CB543" s="44" t="s">
        <v>3718</v>
      </c>
      <c r="CC543" t="s">
        <v>4834</v>
      </c>
      <c r="CD543" t="s">
        <v>4097</v>
      </c>
      <c r="CE543" t="s">
        <v>3719</v>
      </c>
      <c r="CF543" t="s">
        <v>3630</v>
      </c>
      <c r="CG543"/>
      <c r="CH543" t="str">
        <f>H543</f>
        <v>Спасский С.А., Шнитников В.Н.</v>
      </c>
      <c r="CI543">
        <f t="shared" si="180"/>
        <v>1937</v>
      </c>
      <c r="CJ543"/>
    </row>
    <row r="544" spans="1:88" s="6" customFormat="1" x14ac:dyDescent="0.45">
      <c r="A544" s="5">
        <v>45775.438935185193</v>
      </c>
      <c r="B544" s="6">
        <v>412819044</v>
      </c>
      <c r="C544" s="6" t="s">
        <v>4897</v>
      </c>
      <c r="D544" s="6">
        <v>3</v>
      </c>
      <c r="E544" s="4" t="s">
        <v>846</v>
      </c>
      <c r="G544" s="6">
        <v>2590</v>
      </c>
      <c r="H544" s="44" t="s">
        <v>951</v>
      </c>
      <c r="I544" s="6">
        <v>1937</v>
      </c>
      <c r="J544" s="6" t="s">
        <v>952</v>
      </c>
      <c r="K544" s="6" t="s">
        <v>953</v>
      </c>
      <c r="L544" s="6" t="s">
        <v>954</v>
      </c>
      <c r="M544" s="6" t="s">
        <v>267</v>
      </c>
      <c r="P544" s="6" t="s">
        <v>947</v>
      </c>
      <c r="Q544" t="str">
        <f t="shared" si="181"/>
        <v>Алма-Ата и окрестности</v>
      </c>
      <c r="R544" s="84">
        <v>43.289437</v>
      </c>
      <c r="S544" s="84">
        <v>76.994337999999999</v>
      </c>
      <c r="T544" s="6" t="s">
        <v>765</v>
      </c>
      <c r="U544" s="6" t="s">
        <v>766</v>
      </c>
      <c r="V544" s="6" t="s">
        <v>106</v>
      </c>
      <c r="X544" s="6">
        <v>6000</v>
      </c>
      <c r="Y544" s="6">
        <v>1921</v>
      </c>
      <c r="Z544" s="6">
        <v>6</v>
      </c>
      <c r="AA544" s="6">
        <v>10</v>
      </c>
      <c r="AB544" s="6">
        <v>1921</v>
      </c>
      <c r="AC544" s="6">
        <v>6</v>
      </c>
      <c r="AD544" s="6">
        <v>12</v>
      </c>
      <c r="AF544" s="6" t="s">
        <v>948</v>
      </c>
      <c r="AH544" s="6" t="s">
        <v>274</v>
      </c>
      <c r="AI544" s="6" t="s">
        <v>347</v>
      </c>
      <c r="AJ544" s="6" t="s">
        <v>407</v>
      </c>
      <c r="AK544" s="6" t="b">
        <v>1</v>
      </c>
      <c r="AL544" s="6" t="b">
        <v>0</v>
      </c>
      <c r="AO544" s="49" t="s">
        <v>4952</v>
      </c>
      <c r="AP544" s="73"/>
      <c r="AQ544" s="49" t="s">
        <v>4951</v>
      </c>
      <c r="AR544" s="76" t="s">
        <v>5011</v>
      </c>
      <c r="AS544" s="73" t="s">
        <v>5012</v>
      </c>
      <c r="AT544" s="73">
        <f t="shared" si="185"/>
        <v>3</v>
      </c>
      <c r="AU544" s="112" t="s">
        <v>5384</v>
      </c>
      <c r="AV544" s="44" t="s">
        <v>5380</v>
      </c>
      <c r="AW544" t="s">
        <v>5014</v>
      </c>
      <c r="AX544" s="73"/>
      <c r="AY544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4" s="49" t="s">
        <v>4903</v>
      </c>
      <c r="BA544" s="58" t="str">
        <f>Y544&amp;"-"&amp;IF(Z544&lt;10,"0"&amp;Z544,Z544)&amp;"-"&amp;IF(AA544&lt;10,"0"&amp;AA544,AA544)&amp;"/"&amp;IF(AD544&lt;10,"0"&amp;AD544,AD544)</f>
        <v>1921-06-10/12</v>
      </c>
      <c r="BB544" s="44" t="str">
        <f>Y544&amp;IF(Z544&lt;&gt;0,"-"&amp;Z544,"")&amp;IF(AA544&lt;&gt;0,"-"&amp;AA544,"")&amp;IF(AB544&lt;&gt;0,"/"&amp;AB544,"")&amp;IF(AC544&lt;&gt;0,"-"&amp;AC544,"")&amp;IF(AD544&lt;&gt;0,"-"&amp;AD544,"")</f>
        <v>1921-6-10/1921-6-12</v>
      </c>
      <c r="BC544" s="44"/>
      <c r="BD544" s="44"/>
      <c r="BE544" s="44"/>
      <c r="BF544" s="49" t="s">
        <v>4882</v>
      </c>
      <c r="BG544" t="s">
        <v>4893</v>
      </c>
      <c r="BH544" s="40" t="s">
        <v>5050</v>
      </c>
      <c r="BI544" t="s">
        <v>39</v>
      </c>
      <c r="BJ544" t="str">
        <f t="shared" si="191"/>
        <v>Алма-Ата и окрестности</v>
      </c>
      <c r="BK544" t="str">
        <f>T544&amp;" N; "&amp;U544&amp;" E"</f>
        <v>43.289437 N; 76.994338 E</v>
      </c>
      <c r="BL544" t="s">
        <v>765</v>
      </c>
      <c r="BM544" s="85" t="s">
        <v>766</v>
      </c>
      <c r="BN544" t="s">
        <v>4895</v>
      </c>
      <c r="BO544">
        <f t="shared" si="190"/>
        <v>6000</v>
      </c>
      <c r="BP544" t="str">
        <f>IF(V544="original",H544,IF(V544="volunteer",C544,"Nekhaeva A.A."))</f>
        <v>Kim L.V.</v>
      </c>
      <c r="BQ544" t="str">
        <f>IF(V544="original",I544,IF(V544="volunteer",YEAR(A544)&amp;"-"&amp;IF(MONTH(A544)&lt;10,"0"&amp;MONTH(A544),MONTH(A544))&amp;"-"&amp;IF(DAY(A544)&lt;10,"0"&amp;DAY(A544),DAY(A544)),"__2025-05-15"))</f>
        <v>2025-04-28</v>
      </c>
      <c r="BR544"/>
      <c r="BS544"/>
      <c r="BT544" s="49" t="s">
        <v>4766</v>
      </c>
      <c r="BU544" t="s">
        <v>3631</v>
      </c>
      <c r="BV544" t="s">
        <v>3632</v>
      </c>
      <c r="BW544" t="s">
        <v>3633</v>
      </c>
      <c r="BX544" t="s">
        <v>3634</v>
      </c>
      <c r="BY544" s="44" t="s">
        <v>274</v>
      </c>
      <c r="BZ544" t="s">
        <v>406</v>
      </c>
      <c r="CA544" t="s">
        <v>3718</v>
      </c>
      <c r="CB544" s="44" t="s">
        <v>3718</v>
      </c>
      <c r="CC544" t="s">
        <v>4834</v>
      </c>
      <c r="CD544" t="s">
        <v>4097</v>
      </c>
      <c r="CE544" t="s">
        <v>3719</v>
      </c>
      <c r="CF544" t="s">
        <v>3630</v>
      </c>
      <c r="CG544"/>
      <c r="CH544" t="str">
        <f>H544</f>
        <v>Спасский С.А., Шнитников В.Н.</v>
      </c>
      <c r="CI544">
        <f t="shared" si="180"/>
        <v>1937</v>
      </c>
      <c r="CJ544"/>
    </row>
    <row r="545" spans="1:88" s="6" customFormat="1" x14ac:dyDescent="0.45">
      <c r="A545" s="5">
        <v>45775.438530092593</v>
      </c>
      <c r="B545" s="6">
        <v>412819044</v>
      </c>
      <c r="C545" s="6" t="s">
        <v>4897</v>
      </c>
      <c r="D545" s="6">
        <v>6</v>
      </c>
      <c r="E545" s="4" t="s">
        <v>1197</v>
      </c>
      <c r="G545" s="6">
        <v>2590</v>
      </c>
      <c r="H545" s="44" t="s">
        <v>951</v>
      </c>
      <c r="I545" s="6">
        <v>1937</v>
      </c>
      <c r="J545" s="6" t="s">
        <v>952</v>
      </c>
      <c r="K545" s="6" t="s">
        <v>953</v>
      </c>
      <c r="L545" s="6" t="s">
        <v>954</v>
      </c>
      <c r="M545" s="6" t="s">
        <v>267</v>
      </c>
      <c r="P545" s="6" t="s">
        <v>947</v>
      </c>
      <c r="Q545" t="str">
        <f t="shared" si="181"/>
        <v>Алма-Ата и окрестности</v>
      </c>
      <c r="R545" s="84">
        <v>43.289437</v>
      </c>
      <c r="S545" s="84">
        <v>76.994337999999999</v>
      </c>
      <c r="T545" s="6" t="s">
        <v>765</v>
      </c>
      <c r="U545" s="6" t="s">
        <v>766</v>
      </c>
      <c r="V545" s="6" t="s">
        <v>106</v>
      </c>
      <c r="X545" s="6">
        <v>6000</v>
      </c>
      <c r="Y545" s="6">
        <v>1921</v>
      </c>
      <c r="Z545" s="6">
        <v>5</v>
      </c>
      <c r="AA545" s="6">
        <v>15</v>
      </c>
      <c r="AB545" s="6">
        <v>1921</v>
      </c>
      <c r="AC545" s="6">
        <v>5</v>
      </c>
      <c r="AD545" s="6">
        <v>29</v>
      </c>
      <c r="AF545" s="6" t="s">
        <v>948</v>
      </c>
      <c r="AH545" s="6" t="s">
        <v>274</v>
      </c>
      <c r="AI545" s="6" t="s">
        <v>347</v>
      </c>
      <c r="AJ545" s="6" t="s">
        <v>407</v>
      </c>
      <c r="AK545" s="6" t="b">
        <v>1</v>
      </c>
      <c r="AL545" s="6" t="b">
        <v>0</v>
      </c>
      <c r="AO545" s="49" t="s">
        <v>4952</v>
      </c>
      <c r="AP545" s="73"/>
      <c r="AQ545" s="49" t="s">
        <v>4951</v>
      </c>
      <c r="AR545" s="76" t="s">
        <v>5011</v>
      </c>
      <c r="AS545" s="73" t="s">
        <v>5012</v>
      </c>
      <c r="AT545" s="73">
        <f t="shared" si="185"/>
        <v>6</v>
      </c>
      <c r="AU545" s="112" t="s">
        <v>5384</v>
      </c>
      <c r="AV545" s="44" t="s">
        <v>5380</v>
      </c>
      <c r="AW545" t="s">
        <v>5014</v>
      </c>
      <c r="AX545" s="73"/>
      <c r="AY545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5" s="49" t="s">
        <v>4903</v>
      </c>
      <c r="BA545" s="58" t="str">
        <f>Y545&amp;"-"&amp;IF(Z545&lt;10,"0"&amp;Z545,Z545)&amp;"-"&amp;IF(AA545&lt;10,"0"&amp;AA545,AA545)&amp;"/"&amp;IF(AD545&lt;10,"0"&amp;AD545,AD545)</f>
        <v>1921-05-15/29</v>
      </c>
      <c r="BB545" s="44" t="str">
        <f>Y545&amp;IF(Z545&lt;&gt;0,"-"&amp;Z545,"")&amp;IF(AA545&lt;&gt;0,"-"&amp;AA545,"")&amp;IF(AB545&lt;&gt;0,"/"&amp;AB545,"")&amp;IF(AC545&lt;&gt;0,"-"&amp;AC545,"")&amp;IF(AD545&lt;&gt;0,"-"&amp;AD545,"")</f>
        <v>1921-5-15/1921-5-29</v>
      </c>
      <c r="BC545" s="44"/>
      <c r="BD545" s="44"/>
      <c r="BE545" s="44"/>
      <c r="BF545" s="49" t="s">
        <v>4882</v>
      </c>
      <c r="BG545" t="s">
        <v>4893</v>
      </c>
      <c r="BH545" s="40" t="s">
        <v>5050</v>
      </c>
      <c r="BI545" t="s">
        <v>39</v>
      </c>
      <c r="BJ545" t="str">
        <f t="shared" si="191"/>
        <v>Алма-Ата и окрестности</v>
      </c>
      <c r="BK545" t="str">
        <f>T545&amp;" N; "&amp;U545&amp;" E"</f>
        <v>43.289437 N; 76.994338 E</v>
      </c>
      <c r="BL545" t="s">
        <v>765</v>
      </c>
      <c r="BM545" s="85" t="s">
        <v>766</v>
      </c>
      <c r="BN545" t="s">
        <v>4895</v>
      </c>
      <c r="BO545">
        <f t="shared" si="190"/>
        <v>6000</v>
      </c>
      <c r="BP545" t="str">
        <f>IF(V545="original",H545,IF(V545="volunteer",C545,"Nekhaeva A.A."))</f>
        <v>Kim L.V.</v>
      </c>
      <c r="BQ545" t="str">
        <f>IF(V545="original",I545,IF(V545="volunteer",YEAR(A545)&amp;"-"&amp;IF(MONTH(A545)&lt;10,"0"&amp;MONTH(A545),MONTH(A545))&amp;"-"&amp;IF(DAY(A545)&lt;10,"0"&amp;DAY(A545),DAY(A545)),"__2025-05-15"))</f>
        <v>2025-04-28</v>
      </c>
      <c r="BR545"/>
      <c r="BS545"/>
      <c r="BT545" s="49" t="s">
        <v>4766</v>
      </c>
      <c r="BU545" t="s">
        <v>3631</v>
      </c>
      <c r="BV545" t="s">
        <v>3632</v>
      </c>
      <c r="BW545" t="s">
        <v>3633</v>
      </c>
      <c r="BX545" t="s">
        <v>3634</v>
      </c>
      <c r="BY545" s="44" t="s">
        <v>274</v>
      </c>
      <c r="BZ545" t="s">
        <v>406</v>
      </c>
      <c r="CA545" t="s">
        <v>3718</v>
      </c>
      <c r="CB545" s="44" t="s">
        <v>3718</v>
      </c>
      <c r="CC545" t="s">
        <v>4834</v>
      </c>
      <c r="CD545" t="s">
        <v>4097</v>
      </c>
      <c r="CE545" t="s">
        <v>3719</v>
      </c>
      <c r="CF545" t="s">
        <v>3630</v>
      </c>
      <c r="CG545"/>
      <c r="CH545" t="str">
        <f>H545</f>
        <v>Спасский С.А., Шнитников В.Н.</v>
      </c>
      <c r="CI545">
        <f t="shared" si="180"/>
        <v>1937</v>
      </c>
      <c r="CJ545"/>
    </row>
    <row r="546" spans="1:88" s="6" customFormat="1" x14ac:dyDescent="0.45">
      <c r="A546" s="5">
        <v>45775.43818287037</v>
      </c>
      <c r="B546" s="6">
        <v>412819044</v>
      </c>
      <c r="C546" s="6" t="s">
        <v>4897</v>
      </c>
      <c r="D546" s="6">
        <v>2</v>
      </c>
      <c r="E546" s="4" t="s">
        <v>247</v>
      </c>
      <c r="G546" s="6">
        <v>2590</v>
      </c>
      <c r="H546" s="44" t="s">
        <v>951</v>
      </c>
      <c r="I546" s="6">
        <v>1937</v>
      </c>
      <c r="J546" s="6" t="s">
        <v>952</v>
      </c>
      <c r="K546" s="6" t="s">
        <v>953</v>
      </c>
      <c r="L546" s="6" t="s">
        <v>954</v>
      </c>
      <c r="M546" s="6" t="s">
        <v>267</v>
      </c>
      <c r="P546" s="6" t="s">
        <v>947</v>
      </c>
      <c r="Q546" t="str">
        <f t="shared" si="181"/>
        <v>Алма-Ата и окрестности</v>
      </c>
      <c r="R546" s="84">
        <v>43.289437</v>
      </c>
      <c r="S546" s="84">
        <v>76.994337999999999</v>
      </c>
      <c r="T546" s="6" t="s">
        <v>765</v>
      </c>
      <c r="U546" s="6" t="s">
        <v>766</v>
      </c>
      <c r="V546" s="6" t="s">
        <v>106</v>
      </c>
      <c r="X546" s="6">
        <v>6000</v>
      </c>
      <c r="Y546" s="6">
        <v>1921</v>
      </c>
      <c r="Z546" s="6">
        <v>4</v>
      </c>
      <c r="AA546" s="6">
        <v>10</v>
      </c>
      <c r="AB546" s="6">
        <v>1921</v>
      </c>
      <c r="AC546" s="6">
        <v>4</v>
      </c>
      <c r="AD546" s="6">
        <v>30</v>
      </c>
      <c r="AF546" s="6" t="s">
        <v>948</v>
      </c>
      <c r="AH546" s="6" t="s">
        <v>274</v>
      </c>
      <c r="AI546" s="6" t="s">
        <v>347</v>
      </c>
      <c r="AJ546" s="6" t="s">
        <v>407</v>
      </c>
      <c r="AK546" s="6" t="b">
        <v>1</v>
      </c>
      <c r="AL546" s="6" t="b">
        <v>0</v>
      </c>
      <c r="AO546" s="49" t="s">
        <v>4952</v>
      </c>
      <c r="AP546" s="73"/>
      <c r="AQ546" s="49" t="s">
        <v>4951</v>
      </c>
      <c r="AR546" s="76" t="s">
        <v>5011</v>
      </c>
      <c r="AS546" s="73" t="s">
        <v>5012</v>
      </c>
      <c r="AT546" s="73">
        <f t="shared" si="185"/>
        <v>2</v>
      </c>
      <c r="AU546" s="112" t="s">
        <v>5384</v>
      </c>
      <c r="AV546" s="44" t="s">
        <v>5380</v>
      </c>
      <c r="AW546" t="s">
        <v>5014</v>
      </c>
      <c r="AX546" s="73"/>
      <c r="AY546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6" s="49" t="s">
        <v>4903</v>
      </c>
      <c r="BA546" s="58" t="str">
        <f>Y546&amp;"-"&amp;IF(Z546&lt;10,"0"&amp;Z546,Z546)&amp;"-"&amp;IF(AA546&lt;10,"0"&amp;AA546,AA546)&amp;"/"&amp;IF(AD546&lt;10,"0"&amp;AD546,AD546)</f>
        <v>1921-04-10/30</v>
      </c>
      <c r="BB546" s="44" t="str">
        <f>Y546&amp;IF(Z546&lt;&gt;0,"-"&amp;Z546,"")&amp;IF(AA546&lt;&gt;0,"-"&amp;AA546,"")&amp;IF(AB546&lt;&gt;0,"/"&amp;AB546,"")&amp;IF(AC546&lt;&gt;0,"-"&amp;AC546,"")&amp;IF(AD546&lt;&gt;0,"-"&amp;AD546,"")</f>
        <v>1921-4-10/1921-4-30</v>
      </c>
      <c r="BC546" s="44"/>
      <c r="BD546" s="44"/>
      <c r="BE546" s="44"/>
      <c r="BF546" s="49" t="s">
        <v>4882</v>
      </c>
      <c r="BG546" t="s">
        <v>4893</v>
      </c>
      <c r="BH546" s="40" t="s">
        <v>5050</v>
      </c>
      <c r="BI546" t="s">
        <v>39</v>
      </c>
      <c r="BJ546" t="str">
        <f t="shared" si="191"/>
        <v>Алма-Ата и окрестности</v>
      </c>
      <c r="BK546" t="str">
        <f>T546&amp;" N; "&amp;U546&amp;" E"</f>
        <v>43.289437 N; 76.994338 E</v>
      </c>
      <c r="BL546" t="s">
        <v>765</v>
      </c>
      <c r="BM546" s="85" t="s">
        <v>766</v>
      </c>
      <c r="BN546" t="s">
        <v>4895</v>
      </c>
      <c r="BO546">
        <f t="shared" si="190"/>
        <v>6000</v>
      </c>
      <c r="BP546" t="str">
        <f>IF(V546="original",H546,IF(V546="volunteer",C546,"Nekhaeva A.A."))</f>
        <v>Kim L.V.</v>
      </c>
      <c r="BQ546" t="str">
        <f>IF(V546="original",I546,IF(V546="volunteer",YEAR(A546)&amp;"-"&amp;IF(MONTH(A546)&lt;10,"0"&amp;MONTH(A546),MONTH(A546))&amp;"-"&amp;IF(DAY(A546)&lt;10,"0"&amp;DAY(A546),DAY(A546)),"__2025-05-15"))</f>
        <v>2025-04-28</v>
      </c>
      <c r="BR546"/>
      <c r="BS546"/>
      <c r="BT546" s="49" t="s">
        <v>4766</v>
      </c>
      <c r="BU546" t="s">
        <v>3631</v>
      </c>
      <c r="BV546" t="s">
        <v>3632</v>
      </c>
      <c r="BW546" t="s">
        <v>3633</v>
      </c>
      <c r="BX546" t="s">
        <v>3634</v>
      </c>
      <c r="BY546" s="44" t="s">
        <v>274</v>
      </c>
      <c r="BZ546" t="s">
        <v>406</v>
      </c>
      <c r="CA546" t="s">
        <v>3718</v>
      </c>
      <c r="CB546" s="44" t="s">
        <v>3718</v>
      </c>
      <c r="CC546" t="s">
        <v>4834</v>
      </c>
      <c r="CD546" t="s">
        <v>4097</v>
      </c>
      <c r="CE546" t="s">
        <v>3719</v>
      </c>
      <c r="CF546" t="s">
        <v>3630</v>
      </c>
      <c r="CG546"/>
      <c r="CH546" t="str">
        <f>H546</f>
        <v>Спасский С.А., Шнитников В.Н.</v>
      </c>
      <c r="CI546">
        <f t="shared" si="180"/>
        <v>1937</v>
      </c>
      <c r="CJ546"/>
    </row>
    <row r="547" spans="1:88" s="6" customFormat="1" x14ac:dyDescent="0.45">
      <c r="A547" s="5">
        <v>45775.436203703714</v>
      </c>
      <c r="B547" s="6">
        <v>412819044</v>
      </c>
      <c r="C547" s="6" t="s">
        <v>4897</v>
      </c>
      <c r="D547" s="6">
        <v>2</v>
      </c>
      <c r="E547" s="4" t="s">
        <v>247</v>
      </c>
      <c r="G547" s="6">
        <v>2590</v>
      </c>
      <c r="H547" s="44" t="s">
        <v>951</v>
      </c>
      <c r="I547" s="6">
        <v>1937</v>
      </c>
      <c r="J547" s="6" t="s">
        <v>952</v>
      </c>
      <c r="K547" s="6" t="s">
        <v>953</v>
      </c>
      <c r="L547" s="6" t="s">
        <v>954</v>
      </c>
      <c r="M547" s="6" t="s">
        <v>267</v>
      </c>
      <c r="P547" s="6" t="s">
        <v>1214</v>
      </c>
      <c r="Q547" t="str">
        <f t="shared" si="181"/>
        <v>обрывистый берег Алматинки</v>
      </c>
      <c r="R547" s="84">
        <v>43.205584000000002</v>
      </c>
      <c r="S547" s="84">
        <v>76.979079999999996</v>
      </c>
      <c r="T547" s="6" t="s">
        <v>981</v>
      </c>
      <c r="U547" s="6" t="s">
        <v>982</v>
      </c>
      <c r="V547" s="6" t="s">
        <v>106</v>
      </c>
      <c r="X547" s="6">
        <v>5000</v>
      </c>
      <c r="Y547" s="6">
        <v>1937</v>
      </c>
      <c r="Z547" s="6">
        <v>8</v>
      </c>
      <c r="AA547" s="6">
        <v>9</v>
      </c>
      <c r="AF547" s="6" t="s">
        <v>948</v>
      </c>
      <c r="AG547" s="67" t="s">
        <v>949</v>
      </c>
      <c r="AH547" s="6" t="s">
        <v>274</v>
      </c>
      <c r="AI547" s="6" t="s">
        <v>347</v>
      </c>
      <c r="AJ547" s="6" t="s">
        <v>355</v>
      </c>
      <c r="AK547" s="6" t="b">
        <v>1</v>
      </c>
      <c r="AL547" s="6" t="b">
        <v>0</v>
      </c>
      <c r="AO547" s="49" t="s">
        <v>4952</v>
      </c>
      <c r="AP547" s="73"/>
      <c r="AQ547" s="49" t="s">
        <v>4951</v>
      </c>
      <c r="AR547" s="76" t="s">
        <v>5011</v>
      </c>
      <c r="AS547" s="73" t="s">
        <v>5012</v>
      </c>
      <c r="AT547" s="73">
        <f t="shared" si="185"/>
        <v>2</v>
      </c>
      <c r="AU547" s="112" t="s">
        <v>5384</v>
      </c>
      <c r="AV547" s="44" t="s">
        <v>5380</v>
      </c>
      <c r="AW547" t="s">
        <v>5014</v>
      </c>
      <c r="AX547" s="73"/>
      <c r="AY54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7" s="49" t="s">
        <v>4903</v>
      </c>
      <c r="BA547" s="58" t="str">
        <f>Y547&amp;"-"&amp;IF(Z547&lt;10,"0"&amp;Z547,Z547)&amp;"-"&amp;IF(AA547&lt;10,"0"&amp;AA547,AA547)</f>
        <v>1937-08-09</v>
      </c>
      <c r="BB547" s="44" t="str">
        <f>Y547&amp;IF(Z547&lt;&gt;0,"-"&amp;Z547,"")&amp;IF(AA547&lt;&gt;0,"-"&amp;AA547,"")&amp;IF(AB547&lt;&gt;0,"/"&amp;AB547,"")&amp;IF(AC547&lt;&gt;0,"-"&amp;AC547,"")&amp;IF(AD547&lt;&gt;0,"-"&amp;AD547,"")</f>
        <v>1937-8-9</v>
      </c>
      <c r="BC547" s="44"/>
      <c r="BD547" s="44"/>
      <c r="BE547" s="44" t="s">
        <v>4943</v>
      </c>
      <c r="BF547" s="49" t="s">
        <v>4882</v>
      </c>
      <c r="BG547" t="s">
        <v>4893</v>
      </c>
      <c r="BH547" s="40" t="s">
        <v>5050</v>
      </c>
      <c r="BI547" t="s">
        <v>39</v>
      </c>
      <c r="BJ547" t="str">
        <f t="shared" si="191"/>
        <v>обрывистый берег Алматинки</v>
      </c>
      <c r="BK547" t="str">
        <f>T547&amp;" N; "&amp;U547&amp;" E"</f>
        <v>43.205584 N; 76.97908 E</v>
      </c>
      <c r="BL547" t="s">
        <v>981</v>
      </c>
      <c r="BM547" s="85" t="s">
        <v>982</v>
      </c>
      <c r="BN547" t="s">
        <v>4895</v>
      </c>
      <c r="BO547">
        <f t="shared" si="190"/>
        <v>5000</v>
      </c>
      <c r="BP547" t="str">
        <f>IF(V547="original",H547,IF(V547="volunteer",C547,"Nekhaeva A.A."))</f>
        <v>Kim L.V.</v>
      </c>
      <c r="BQ547" t="str">
        <f>IF(V547="original",I547,IF(V547="volunteer",YEAR(A547)&amp;"-"&amp;IF(MONTH(A547)&lt;10,"0"&amp;MONTH(A547),MONTH(A547))&amp;"-"&amp;IF(DAY(A547)&lt;10,"0"&amp;DAY(A547),DAY(A547)),"__2025-05-15"))</f>
        <v>2025-04-28</v>
      </c>
      <c r="BR547"/>
      <c r="BS547"/>
      <c r="BT547" s="49" t="s">
        <v>4766</v>
      </c>
      <c r="BU547" t="s">
        <v>3631</v>
      </c>
      <c r="BV547" t="s">
        <v>3632</v>
      </c>
      <c r="BW547" t="s">
        <v>3633</v>
      </c>
      <c r="BX547" t="s">
        <v>3634</v>
      </c>
      <c r="BY547" s="44" t="s">
        <v>274</v>
      </c>
      <c r="BZ547" t="s">
        <v>347</v>
      </c>
      <c r="CA547" t="s">
        <v>3704</v>
      </c>
      <c r="CB547" s="44" t="s">
        <v>3704</v>
      </c>
      <c r="CC547" t="s">
        <v>4859</v>
      </c>
      <c r="CD547" t="s">
        <v>3704</v>
      </c>
      <c r="CE547" t="s">
        <v>3705</v>
      </c>
      <c r="CF547" t="s">
        <v>3630</v>
      </c>
      <c r="CG547"/>
      <c r="CH547" t="str">
        <f>H547</f>
        <v>Спасский С.А., Шнитников В.Н.</v>
      </c>
      <c r="CI547">
        <f t="shared" si="180"/>
        <v>1937</v>
      </c>
      <c r="CJ547"/>
    </row>
    <row r="548" spans="1:88" s="6" customFormat="1" x14ac:dyDescent="0.45">
      <c r="A548" s="5">
        <v>45775.435092592597</v>
      </c>
      <c r="B548" s="6">
        <v>412819044</v>
      </c>
      <c r="C548" s="6" t="s">
        <v>4897</v>
      </c>
      <c r="D548" s="6">
        <v>2</v>
      </c>
      <c r="E548" s="4" t="s">
        <v>247</v>
      </c>
      <c r="G548" s="6">
        <v>2590</v>
      </c>
      <c r="H548" s="44" t="s">
        <v>951</v>
      </c>
      <c r="I548" s="6">
        <v>1937</v>
      </c>
      <c r="J548" s="6" t="s">
        <v>952</v>
      </c>
      <c r="K548" s="6" t="s">
        <v>953</v>
      </c>
      <c r="L548" s="6" t="s">
        <v>954</v>
      </c>
      <c r="M548" s="6" t="s">
        <v>267</v>
      </c>
      <c r="Q548" t="str">
        <f t="shared" si="181"/>
        <v/>
      </c>
      <c r="R548" s="84"/>
      <c r="S548" s="84"/>
      <c r="V548" s="6" t="s">
        <v>119</v>
      </c>
      <c r="X548" s="6">
        <v>6000</v>
      </c>
      <c r="Y548" s="6">
        <v>1937</v>
      </c>
      <c r="AF548" s="6" t="s">
        <v>948</v>
      </c>
      <c r="AG548" s="62" t="s">
        <v>997</v>
      </c>
      <c r="AH548" s="6" t="s">
        <v>274</v>
      </c>
      <c r="AI548" s="6" t="s">
        <v>347</v>
      </c>
      <c r="AJ548" s="6" t="s">
        <v>1215</v>
      </c>
      <c r="AK548" s="6" t="b">
        <v>1</v>
      </c>
      <c r="AL548" s="6" t="b">
        <v>0</v>
      </c>
      <c r="AO548" s="49" t="s">
        <v>4952</v>
      </c>
      <c r="AP548" s="73"/>
      <c r="AQ548" s="49" t="s">
        <v>4951</v>
      </c>
      <c r="AR548" s="76" t="s">
        <v>5011</v>
      </c>
      <c r="AS548" s="73" t="s">
        <v>5012</v>
      </c>
      <c r="AT548" s="73">
        <f t="shared" si="185"/>
        <v>2</v>
      </c>
      <c r="AU548" s="112" t="s">
        <v>5384</v>
      </c>
      <c r="AV548" s="44" t="s">
        <v>5380</v>
      </c>
      <c r="AW548" t="s">
        <v>5014</v>
      </c>
      <c r="AX548" s="73"/>
      <c r="AY54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8" s="49" t="s">
        <v>4903</v>
      </c>
      <c r="BA548" s="44">
        <f>Y548</f>
        <v>1937</v>
      </c>
      <c r="BB548" s="44" t="str">
        <f>Y548&amp;IF(Z548&lt;&gt;0,"-"&amp;Z548,"")&amp;IF(AA548&lt;&gt;0,"-"&amp;AA548,"")&amp;IF(AB548&lt;&gt;0,"/"&amp;AB548,"")&amp;IF(AC548&lt;&gt;0,"-"&amp;AC548,"")&amp;IF(AD548&lt;&gt;0,"-"&amp;AD548,"")</f>
        <v>1937</v>
      </c>
      <c r="BC548" s="44"/>
      <c r="BD548" s="44"/>
      <c r="BE548" s="44"/>
      <c r="BF548" s="49" t="s">
        <v>4882</v>
      </c>
      <c r="BG548" t="s">
        <v>4893</v>
      </c>
      <c r="BH548" s="40" t="s">
        <v>5050</v>
      </c>
      <c r="BI548" t="s">
        <v>39</v>
      </c>
      <c r="BJ548"/>
      <c r="BK548"/>
      <c r="BL548"/>
      <c r="BM548" s="85"/>
      <c r="BN548"/>
      <c r="BO548">
        <f t="shared" si="190"/>
        <v>6000</v>
      </c>
      <c r="BP548" t="str">
        <f>IF(V548="original",H548,IF(V548="volunteer",C548,"Nekhaeva A.A."))</f>
        <v>Nekhaeva A.A.</v>
      </c>
      <c r="BQ548" t="str">
        <f>IF(V548="original",I548,IF(V548="volunteer",YEAR(A548)&amp;"-"&amp;IF(MONTH(A548)&lt;10,"0"&amp;MONTH(A548),MONTH(A548))&amp;"-"&amp;IF(DAY(A548)&lt;10,"0"&amp;DAY(A548),DAY(A548)),"__2025-05-15"))</f>
        <v>__2025-05-15</v>
      </c>
      <c r="BR548"/>
      <c r="BS548"/>
      <c r="BT548" s="49" t="s">
        <v>4766</v>
      </c>
      <c r="BU548" t="s">
        <v>3631</v>
      </c>
      <c r="BV548" t="s">
        <v>3632</v>
      </c>
      <c r="BW548" t="s">
        <v>3633</v>
      </c>
      <c r="BX548" t="s">
        <v>3634</v>
      </c>
      <c r="BY548" s="44" t="s">
        <v>274</v>
      </c>
      <c r="BZ548" t="s">
        <v>341</v>
      </c>
      <c r="CA548" t="s">
        <v>3700</v>
      </c>
      <c r="CB548" s="44" t="s">
        <v>3700</v>
      </c>
      <c r="CC548" t="s">
        <v>4796</v>
      </c>
      <c r="CD548" t="s">
        <v>4098</v>
      </c>
      <c r="CE548" t="s">
        <v>3701</v>
      </c>
      <c r="CF548" t="s">
        <v>3630</v>
      </c>
      <c r="CG548"/>
      <c r="CH548" t="str">
        <f>H548</f>
        <v>Спасский С.А., Шнитников В.Н.</v>
      </c>
      <c r="CI548">
        <f t="shared" si="180"/>
        <v>1937</v>
      </c>
      <c r="CJ548"/>
    </row>
    <row r="549" spans="1:88" s="6" customFormat="1" x14ac:dyDescent="0.45">
      <c r="A549" s="5">
        <v>45775.434652777782</v>
      </c>
      <c r="B549" s="6">
        <v>412819044</v>
      </c>
      <c r="C549" s="6" t="s">
        <v>4897</v>
      </c>
      <c r="D549" s="6">
        <v>6</v>
      </c>
      <c r="E549" s="4" t="s">
        <v>1197</v>
      </c>
      <c r="G549" s="6">
        <v>2590</v>
      </c>
      <c r="H549" s="44" t="s">
        <v>951</v>
      </c>
      <c r="I549" s="6">
        <v>1937</v>
      </c>
      <c r="J549" s="6" t="s">
        <v>952</v>
      </c>
      <c r="K549" s="6" t="s">
        <v>953</v>
      </c>
      <c r="L549" s="6" t="s">
        <v>954</v>
      </c>
      <c r="M549" s="6" t="s">
        <v>267</v>
      </c>
      <c r="P549" s="6" t="s">
        <v>947</v>
      </c>
      <c r="Q549" t="str">
        <f t="shared" si="181"/>
        <v>Алма-Ата и окрестности</v>
      </c>
      <c r="R549" s="84">
        <v>43.289437</v>
      </c>
      <c r="S549" s="84">
        <v>76.994337999999999</v>
      </c>
      <c r="T549" s="6" t="s">
        <v>765</v>
      </c>
      <c r="U549" s="6" t="s">
        <v>766</v>
      </c>
      <c r="V549" s="6" t="s">
        <v>106</v>
      </c>
      <c r="X549" s="6">
        <v>6000</v>
      </c>
      <c r="Y549" s="6">
        <v>1922</v>
      </c>
      <c r="AF549" s="6" t="s">
        <v>948</v>
      </c>
      <c r="AH549" s="6" t="s">
        <v>274</v>
      </c>
      <c r="AI549" s="6" t="s">
        <v>347</v>
      </c>
      <c r="AJ549" s="6" t="s">
        <v>1215</v>
      </c>
      <c r="AK549" s="6" t="b">
        <v>1</v>
      </c>
      <c r="AL549" s="6" t="b">
        <v>0</v>
      </c>
      <c r="AO549" s="49" t="s">
        <v>4952</v>
      </c>
      <c r="AP549" s="73"/>
      <c r="AQ549" s="49" t="s">
        <v>4951</v>
      </c>
      <c r="AR549" s="76" t="s">
        <v>5011</v>
      </c>
      <c r="AS549" s="73" t="s">
        <v>5012</v>
      </c>
      <c r="AT549" s="73">
        <f t="shared" si="185"/>
        <v>6</v>
      </c>
      <c r="AU549" s="112" t="s">
        <v>5384</v>
      </c>
      <c r="AV549" s="44" t="s">
        <v>5380</v>
      </c>
      <c r="AW549" t="s">
        <v>5014</v>
      </c>
      <c r="AX549" s="73"/>
      <c r="AY54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49" s="49" t="s">
        <v>4903</v>
      </c>
      <c r="BA549" s="44">
        <f>Y549</f>
        <v>1922</v>
      </c>
      <c r="BB549" s="44" t="str">
        <f>Y549&amp;IF(Z549&lt;&gt;0,"-"&amp;Z549,"")&amp;IF(AA549&lt;&gt;0,"-"&amp;AA549,"")&amp;IF(AB549&lt;&gt;0,"/"&amp;AB549,"")&amp;IF(AC549&lt;&gt;0,"-"&amp;AC549,"")&amp;IF(AD549&lt;&gt;0,"-"&amp;AD549,"")</f>
        <v>1922</v>
      </c>
      <c r="BC549" s="44"/>
      <c r="BD549" s="44"/>
      <c r="BE549" s="44"/>
      <c r="BF549" s="49" t="s">
        <v>4882</v>
      </c>
      <c r="BG549" t="s">
        <v>4893</v>
      </c>
      <c r="BH549" s="40" t="s">
        <v>5050</v>
      </c>
      <c r="BI549" t="s">
        <v>39</v>
      </c>
      <c r="BJ549" t="str">
        <f t="shared" ref="BJ549:BJ570" si="192">P549</f>
        <v>Алма-Ата и окрестности</v>
      </c>
      <c r="BK549" t="str">
        <f>T549&amp;" N; "&amp;U549&amp;" E"</f>
        <v>43.289437 N; 76.994338 E</v>
      </c>
      <c r="BL549" t="s">
        <v>765</v>
      </c>
      <c r="BM549" s="85" t="s">
        <v>766</v>
      </c>
      <c r="BN549" t="s">
        <v>4895</v>
      </c>
      <c r="BO549">
        <f t="shared" si="190"/>
        <v>6000</v>
      </c>
      <c r="BP549" t="str">
        <f>IF(V549="original",H549,IF(V549="volunteer",C549,"Nekhaeva A.A."))</f>
        <v>Kim L.V.</v>
      </c>
      <c r="BQ549" t="str">
        <f>IF(V549="original",I549,IF(V549="volunteer",YEAR(A549)&amp;"-"&amp;IF(MONTH(A549)&lt;10,"0"&amp;MONTH(A549),MONTH(A549))&amp;"-"&amp;IF(DAY(A549)&lt;10,"0"&amp;DAY(A549),DAY(A549)),"__2025-05-15"))</f>
        <v>2025-04-28</v>
      </c>
      <c r="BR549"/>
      <c r="BS549"/>
      <c r="BT549" s="49" t="s">
        <v>4766</v>
      </c>
      <c r="BU549" t="s">
        <v>3631</v>
      </c>
      <c r="BV549" t="s">
        <v>3632</v>
      </c>
      <c r="BW549" t="s">
        <v>3633</v>
      </c>
      <c r="BX549" t="s">
        <v>3634</v>
      </c>
      <c r="BY549" s="44" t="s">
        <v>274</v>
      </c>
      <c r="BZ549" t="s">
        <v>341</v>
      </c>
      <c r="CA549" t="s">
        <v>3700</v>
      </c>
      <c r="CB549" s="44" t="s">
        <v>3700</v>
      </c>
      <c r="CC549" t="s">
        <v>4796</v>
      </c>
      <c r="CD549" t="s">
        <v>4098</v>
      </c>
      <c r="CE549" t="s">
        <v>3701</v>
      </c>
      <c r="CF549" t="s">
        <v>3630</v>
      </c>
      <c r="CG549"/>
      <c r="CH549" t="str">
        <f>H549</f>
        <v>Спасский С.А., Шнитников В.Н.</v>
      </c>
      <c r="CI549">
        <f t="shared" si="180"/>
        <v>1937</v>
      </c>
      <c r="CJ549"/>
    </row>
    <row r="550" spans="1:88" s="6" customFormat="1" x14ac:dyDescent="0.45">
      <c r="A550" s="5">
        <v>45775.43440972222</v>
      </c>
      <c r="B550" s="6">
        <v>412819044</v>
      </c>
      <c r="C550" s="6" t="s">
        <v>4897</v>
      </c>
      <c r="D550" s="6">
        <v>1</v>
      </c>
      <c r="E550" s="4" t="s">
        <v>65</v>
      </c>
      <c r="G550" s="6">
        <v>2590</v>
      </c>
      <c r="H550" s="44" t="s">
        <v>951</v>
      </c>
      <c r="I550" s="6">
        <v>1937</v>
      </c>
      <c r="J550" s="6" t="s">
        <v>952</v>
      </c>
      <c r="K550" s="6" t="s">
        <v>953</v>
      </c>
      <c r="L550" s="6" t="s">
        <v>954</v>
      </c>
      <c r="M550" s="6" t="s">
        <v>267</v>
      </c>
      <c r="P550" s="6" t="s">
        <v>947</v>
      </c>
      <c r="Q550" t="str">
        <f t="shared" si="181"/>
        <v>Алма-Ата и окрестности</v>
      </c>
      <c r="R550" s="84">
        <v>43.289437</v>
      </c>
      <c r="S550" s="84">
        <v>76.994337999999999</v>
      </c>
      <c r="T550" s="6" t="s">
        <v>765</v>
      </c>
      <c r="U550" s="6" t="s">
        <v>766</v>
      </c>
      <c r="V550" s="6" t="s">
        <v>106</v>
      </c>
      <c r="X550" s="6">
        <v>6000</v>
      </c>
      <c r="Y550" s="6">
        <v>1921</v>
      </c>
      <c r="AF550" s="6" t="s">
        <v>948</v>
      </c>
      <c r="AG550" s="67" t="s">
        <v>955</v>
      </c>
      <c r="AH550" s="6" t="s">
        <v>274</v>
      </c>
      <c r="AI550" s="6" t="s">
        <v>347</v>
      </c>
      <c r="AJ550" s="6" t="s">
        <v>1215</v>
      </c>
      <c r="AK550" s="6" t="b">
        <v>1</v>
      </c>
      <c r="AL550" s="6" t="b">
        <v>0</v>
      </c>
      <c r="AO550" s="49" t="s">
        <v>4952</v>
      </c>
      <c r="AP550" s="73"/>
      <c r="AQ550" s="49" t="s">
        <v>4951</v>
      </c>
      <c r="AR550" s="76" t="s">
        <v>5011</v>
      </c>
      <c r="AS550" s="73" t="s">
        <v>5012</v>
      </c>
      <c r="AT550" s="73">
        <f t="shared" si="185"/>
        <v>1</v>
      </c>
      <c r="AU550" s="112" t="s">
        <v>5384</v>
      </c>
      <c r="AV550" s="44" t="s">
        <v>5380</v>
      </c>
      <c r="AW550" t="s">
        <v>5014</v>
      </c>
      <c r="AX550" s="73"/>
      <c r="AY550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0" s="49" t="s">
        <v>4903</v>
      </c>
      <c r="BA550" s="44">
        <f>Y550</f>
        <v>1921</v>
      </c>
      <c r="BB550" s="44" t="str">
        <f>Y550&amp;IF(Z550&lt;&gt;0,"-"&amp;Z550,"")&amp;IF(AA550&lt;&gt;0,"-"&amp;AA550,"")&amp;IF(AB550&lt;&gt;0,"/"&amp;AB550,"")&amp;IF(AC550&lt;&gt;0,"-"&amp;AC550,"")&amp;IF(AD550&lt;&gt;0,"-"&amp;AD550,"")</f>
        <v>1921</v>
      </c>
      <c r="BC550" s="44"/>
      <c r="BD550" s="44"/>
      <c r="BE550" s="44" t="s">
        <v>4959</v>
      </c>
      <c r="BF550" s="49" t="s">
        <v>4882</v>
      </c>
      <c r="BG550" t="s">
        <v>4893</v>
      </c>
      <c r="BH550" s="40" t="s">
        <v>5050</v>
      </c>
      <c r="BI550" t="s">
        <v>39</v>
      </c>
      <c r="BJ550" t="str">
        <f t="shared" si="192"/>
        <v>Алма-Ата и окрестности</v>
      </c>
      <c r="BK550" t="str">
        <f>T550&amp;" N; "&amp;U550&amp;" E"</f>
        <v>43.289437 N; 76.994338 E</v>
      </c>
      <c r="BL550" t="s">
        <v>765</v>
      </c>
      <c r="BM550" s="85" t="s">
        <v>766</v>
      </c>
      <c r="BN550" t="s">
        <v>4895</v>
      </c>
      <c r="BO550">
        <f t="shared" si="190"/>
        <v>6000</v>
      </c>
      <c r="BP550" t="str">
        <f>IF(V550="original",H550,IF(V550="volunteer",C550,"Nekhaeva A.A."))</f>
        <v>Kim L.V.</v>
      </c>
      <c r="BQ550" t="str">
        <f>IF(V550="original",I550,IF(V550="volunteer",YEAR(A550)&amp;"-"&amp;IF(MONTH(A550)&lt;10,"0"&amp;MONTH(A550),MONTH(A550))&amp;"-"&amp;IF(DAY(A550)&lt;10,"0"&amp;DAY(A550),DAY(A550)),"__2025-05-15"))</f>
        <v>2025-04-28</v>
      </c>
      <c r="BR550"/>
      <c r="BS550"/>
      <c r="BT550" s="49" t="s">
        <v>4766</v>
      </c>
      <c r="BU550" t="s">
        <v>3631</v>
      </c>
      <c r="BV550" t="s">
        <v>3632</v>
      </c>
      <c r="BW550" t="s">
        <v>3633</v>
      </c>
      <c r="BX550" t="s">
        <v>3634</v>
      </c>
      <c r="BY550" s="44" t="s">
        <v>274</v>
      </c>
      <c r="BZ550" t="s">
        <v>341</v>
      </c>
      <c r="CA550" t="s">
        <v>3700</v>
      </c>
      <c r="CB550" s="44" t="s">
        <v>3700</v>
      </c>
      <c r="CC550" t="s">
        <v>4796</v>
      </c>
      <c r="CD550" t="s">
        <v>4098</v>
      </c>
      <c r="CE550" t="s">
        <v>3701</v>
      </c>
      <c r="CF550" t="s">
        <v>3630</v>
      </c>
      <c r="CG550"/>
      <c r="CH550" t="str">
        <f>H550</f>
        <v>Спасский С.А., Шнитников В.Н.</v>
      </c>
      <c r="CI550">
        <f t="shared" si="180"/>
        <v>1937</v>
      </c>
      <c r="CJ550"/>
    </row>
    <row r="551" spans="1:88" s="6" customFormat="1" x14ac:dyDescent="0.45">
      <c r="A551" s="5">
        <v>45775.434097222227</v>
      </c>
      <c r="B551" s="6">
        <v>412819044</v>
      </c>
      <c r="C551" s="6" t="s">
        <v>4897</v>
      </c>
      <c r="D551" s="6">
        <v>1</v>
      </c>
      <c r="E551" s="4" t="s">
        <v>1013</v>
      </c>
      <c r="G551" s="6">
        <v>2590</v>
      </c>
      <c r="H551" s="44" t="s">
        <v>951</v>
      </c>
      <c r="I551" s="6">
        <v>1937</v>
      </c>
      <c r="J551" s="6" t="s">
        <v>952</v>
      </c>
      <c r="K551" s="6" t="s">
        <v>953</v>
      </c>
      <c r="L551" s="6" t="s">
        <v>954</v>
      </c>
      <c r="M551" s="6" t="s">
        <v>267</v>
      </c>
      <c r="P551" s="6" t="s">
        <v>947</v>
      </c>
      <c r="Q551" t="str">
        <f t="shared" si="181"/>
        <v>Алма-Ата и окрестности</v>
      </c>
      <c r="R551" s="84">
        <v>43.289437</v>
      </c>
      <c r="S551" s="84">
        <v>76.994337999999999</v>
      </c>
      <c r="T551" s="6" t="s">
        <v>765</v>
      </c>
      <c r="U551" s="6" t="s">
        <v>766</v>
      </c>
      <c r="V551" s="6" t="s">
        <v>106</v>
      </c>
      <c r="X551" s="6">
        <v>6000</v>
      </c>
      <c r="Y551" s="6">
        <v>1921</v>
      </c>
      <c r="Z551" s="6">
        <v>6</v>
      </c>
      <c r="AA551" s="6">
        <v>10</v>
      </c>
      <c r="AB551" s="6">
        <v>1921</v>
      </c>
      <c r="AC551" s="6">
        <v>6</v>
      </c>
      <c r="AD551" s="6">
        <v>12</v>
      </c>
      <c r="AF551" s="6" t="s">
        <v>948</v>
      </c>
      <c r="AH551" s="6" t="s">
        <v>274</v>
      </c>
      <c r="AI551" s="6" t="s">
        <v>347</v>
      </c>
      <c r="AJ551" s="6" t="s">
        <v>1215</v>
      </c>
      <c r="AK551" s="6" t="b">
        <v>1</v>
      </c>
      <c r="AL551" s="6" t="b">
        <v>0</v>
      </c>
      <c r="AO551" s="49" t="s">
        <v>4952</v>
      </c>
      <c r="AP551" s="73"/>
      <c r="AQ551" s="49" t="s">
        <v>4951</v>
      </c>
      <c r="AR551" s="76" t="s">
        <v>5011</v>
      </c>
      <c r="AS551" s="73" t="s">
        <v>5012</v>
      </c>
      <c r="AT551" s="73">
        <f t="shared" si="185"/>
        <v>1</v>
      </c>
      <c r="AU551" s="112" t="s">
        <v>5383</v>
      </c>
      <c r="AV551" s="44" t="s">
        <v>5382</v>
      </c>
      <c r="AW551" t="s">
        <v>5014</v>
      </c>
      <c r="AX551" s="73"/>
      <c r="AY551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1" s="49" t="s">
        <v>4903</v>
      </c>
      <c r="BA551" s="58" t="str">
        <f>Y551&amp;"-"&amp;IF(Z551&lt;10,"0"&amp;Z551,Z551)&amp;"-"&amp;IF(AA551&lt;10,"0"&amp;AA551,AA551)&amp;"/"&amp;IF(AD551&lt;10,"0"&amp;AD551,AD551)</f>
        <v>1921-06-10/12</v>
      </c>
      <c r="BB551" s="44" t="str">
        <f>Y551&amp;IF(Z551&lt;&gt;0,"-"&amp;Z551,"")&amp;IF(AA551&lt;&gt;0,"-"&amp;AA551,"")&amp;IF(AB551&lt;&gt;0,"/"&amp;AB551,"")&amp;IF(AC551&lt;&gt;0,"-"&amp;AC551,"")&amp;IF(AD551&lt;&gt;0,"-"&amp;AD551,"")</f>
        <v>1921-6-10/1921-6-12</v>
      </c>
      <c r="BC551" s="44"/>
      <c r="BD551" s="44"/>
      <c r="BE551" s="44"/>
      <c r="BF551" s="49" t="s">
        <v>4882</v>
      </c>
      <c r="BG551" t="s">
        <v>4893</v>
      </c>
      <c r="BH551" s="40" t="s">
        <v>5050</v>
      </c>
      <c r="BI551" t="s">
        <v>39</v>
      </c>
      <c r="BJ551" t="str">
        <f t="shared" si="192"/>
        <v>Алма-Ата и окрестности</v>
      </c>
      <c r="BK551" t="str">
        <f>T551&amp;" N; "&amp;U551&amp;" E"</f>
        <v>43.289437 N; 76.994338 E</v>
      </c>
      <c r="BL551" t="s">
        <v>765</v>
      </c>
      <c r="BM551" s="85" t="s">
        <v>766</v>
      </c>
      <c r="BN551" t="s">
        <v>4895</v>
      </c>
      <c r="BO551">
        <f t="shared" si="190"/>
        <v>6000</v>
      </c>
      <c r="BP551" t="str">
        <f>IF(V551="original",H551,IF(V551="volunteer",C551,"Nekhaeva A.A."))</f>
        <v>Kim L.V.</v>
      </c>
      <c r="BQ551" t="str">
        <f>IF(V551="original",I551,IF(V551="volunteer",YEAR(A551)&amp;"-"&amp;IF(MONTH(A551)&lt;10,"0"&amp;MONTH(A551),MONTH(A551))&amp;"-"&amp;IF(DAY(A551)&lt;10,"0"&amp;DAY(A551),DAY(A551)),"__2025-05-15"))</f>
        <v>2025-04-28</v>
      </c>
      <c r="BR551"/>
      <c r="BS551"/>
      <c r="BT551" s="49" t="s">
        <v>4766</v>
      </c>
      <c r="BU551" t="s">
        <v>3631</v>
      </c>
      <c r="BV551" t="s">
        <v>3632</v>
      </c>
      <c r="BW551" t="s">
        <v>3633</v>
      </c>
      <c r="BX551" t="s">
        <v>3634</v>
      </c>
      <c r="BY551" s="44" t="s">
        <v>274</v>
      </c>
      <c r="BZ551" t="s">
        <v>341</v>
      </c>
      <c r="CA551" t="s">
        <v>3700</v>
      </c>
      <c r="CB551" s="44" t="s">
        <v>3700</v>
      </c>
      <c r="CC551" t="s">
        <v>4796</v>
      </c>
      <c r="CD551" t="s">
        <v>4098</v>
      </c>
      <c r="CE551" t="s">
        <v>3701</v>
      </c>
      <c r="CF551" t="s">
        <v>3630</v>
      </c>
      <c r="CG551"/>
      <c r="CH551" t="str">
        <f>H551</f>
        <v>Спасский С.А., Шнитников В.Н.</v>
      </c>
      <c r="CI551">
        <f t="shared" si="180"/>
        <v>1937</v>
      </c>
      <c r="CJ551"/>
    </row>
    <row r="552" spans="1:88" s="6" customFormat="1" x14ac:dyDescent="0.45">
      <c r="A552" s="5">
        <v>45775.433240740742</v>
      </c>
      <c r="B552" s="6">
        <v>412819044</v>
      </c>
      <c r="C552" s="6" t="s">
        <v>4897</v>
      </c>
      <c r="D552" s="6">
        <v>1</v>
      </c>
      <c r="E552" s="4" t="s">
        <v>51</v>
      </c>
      <c r="G552" s="6">
        <v>2590</v>
      </c>
      <c r="H552" s="44" t="s">
        <v>951</v>
      </c>
      <c r="I552" s="6">
        <v>1937</v>
      </c>
      <c r="J552" s="6" t="s">
        <v>952</v>
      </c>
      <c r="K552" s="6" t="s">
        <v>953</v>
      </c>
      <c r="L552" s="6" t="s">
        <v>954</v>
      </c>
      <c r="M552" s="6" t="s">
        <v>267</v>
      </c>
      <c r="P552" s="6" t="s">
        <v>947</v>
      </c>
      <c r="Q552" t="str">
        <f t="shared" si="181"/>
        <v>Алма-Ата и окрестности</v>
      </c>
      <c r="R552" s="84">
        <v>43.289437</v>
      </c>
      <c r="S552" s="84">
        <v>76.994337999999999</v>
      </c>
      <c r="T552" s="6" t="s">
        <v>765</v>
      </c>
      <c r="U552" s="6" t="s">
        <v>766</v>
      </c>
      <c r="V552" s="6" t="s">
        <v>106</v>
      </c>
      <c r="X552" s="6">
        <v>6000</v>
      </c>
      <c r="Y552" s="6">
        <v>1921</v>
      </c>
      <c r="Z552" s="6">
        <v>6</v>
      </c>
      <c r="AA552" s="6">
        <v>6</v>
      </c>
      <c r="AF552" s="6" t="s">
        <v>948</v>
      </c>
      <c r="AH552" s="6" t="s">
        <v>274</v>
      </c>
      <c r="AI552" s="6" t="s">
        <v>347</v>
      </c>
      <c r="AJ552" s="6" t="s">
        <v>1215</v>
      </c>
      <c r="AK552" s="6" t="b">
        <v>1</v>
      </c>
      <c r="AL552" s="6" t="b">
        <v>0</v>
      </c>
      <c r="AO552" s="49" t="s">
        <v>4952</v>
      </c>
      <c r="AP552" s="73"/>
      <c r="AQ552" s="49" t="s">
        <v>4951</v>
      </c>
      <c r="AR552" s="76" t="s">
        <v>5011</v>
      </c>
      <c r="AS552" s="73" t="s">
        <v>5012</v>
      </c>
      <c r="AT552" s="73">
        <f t="shared" si="185"/>
        <v>1</v>
      </c>
      <c r="AU552" s="112" t="s">
        <v>5383</v>
      </c>
      <c r="AV552" s="44" t="s">
        <v>5380</v>
      </c>
      <c r="AW552" t="s">
        <v>5014</v>
      </c>
      <c r="AX552" s="73"/>
      <c r="AY552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2" s="49" t="s">
        <v>4903</v>
      </c>
      <c r="BA552" s="58" t="str">
        <f>Y552&amp;"-"&amp;IF(Z552&lt;10,"0"&amp;Z552,Z552)&amp;"-"&amp;IF(AA552&lt;10,"0"&amp;AA552,AA552)</f>
        <v>1921-06-06</v>
      </c>
      <c r="BB552" s="44" t="str">
        <f>Y552&amp;IF(Z552&lt;&gt;0,"-"&amp;Z552,"")&amp;IF(AA552&lt;&gt;0,"-"&amp;AA552,"")&amp;IF(AB552&lt;&gt;0,"/"&amp;AB552,"")&amp;IF(AC552&lt;&gt;0,"-"&amp;AC552,"")&amp;IF(AD552&lt;&gt;0,"-"&amp;AD552,"")</f>
        <v>1921-6-6</v>
      </c>
      <c r="BC552" s="44"/>
      <c r="BD552" s="44"/>
      <c r="BE552" s="44"/>
      <c r="BF552" s="49" t="s">
        <v>4882</v>
      </c>
      <c r="BG552" t="s">
        <v>4893</v>
      </c>
      <c r="BH552" s="40" t="s">
        <v>5050</v>
      </c>
      <c r="BI552" t="s">
        <v>39</v>
      </c>
      <c r="BJ552" t="str">
        <f t="shared" si="192"/>
        <v>Алма-Ата и окрестности</v>
      </c>
      <c r="BK552" t="str">
        <f>T552&amp;" N; "&amp;U552&amp;" E"</f>
        <v>43.289437 N; 76.994338 E</v>
      </c>
      <c r="BL552" t="s">
        <v>765</v>
      </c>
      <c r="BM552" s="85" t="s">
        <v>766</v>
      </c>
      <c r="BN552" t="s">
        <v>4895</v>
      </c>
      <c r="BO552">
        <f t="shared" si="190"/>
        <v>6000</v>
      </c>
      <c r="BP552" t="str">
        <f>IF(V552="original",H552,IF(V552="volunteer",C552,"Nekhaeva A.A."))</f>
        <v>Kim L.V.</v>
      </c>
      <c r="BQ552" t="str">
        <f>IF(V552="original",I552,IF(V552="volunteer",YEAR(A552)&amp;"-"&amp;IF(MONTH(A552)&lt;10,"0"&amp;MONTH(A552),MONTH(A552))&amp;"-"&amp;IF(DAY(A552)&lt;10,"0"&amp;DAY(A552),DAY(A552)),"__2025-05-15"))</f>
        <v>2025-04-28</v>
      </c>
      <c r="BR552"/>
      <c r="BS552"/>
      <c r="BT552" s="49" t="s">
        <v>4766</v>
      </c>
      <c r="BU552" t="s">
        <v>3631</v>
      </c>
      <c r="BV552" t="s">
        <v>3632</v>
      </c>
      <c r="BW552" t="s">
        <v>3633</v>
      </c>
      <c r="BX552" t="s">
        <v>3634</v>
      </c>
      <c r="BY552" s="44" t="s">
        <v>274</v>
      </c>
      <c r="BZ552" t="s">
        <v>341</v>
      </c>
      <c r="CA552" t="s">
        <v>3700</v>
      </c>
      <c r="CB552" s="44" t="s">
        <v>3700</v>
      </c>
      <c r="CC552" t="s">
        <v>4796</v>
      </c>
      <c r="CD552" t="s">
        <v>4098</v>
      </c>
      <c r="CE552" t="s">
        <v>3701</v>
      </c>
      <c r="CF552" t="s">
        <v>3630</v>
      </c>
      <c r="CG552"/>
      <c r="CH552" t="str">
        <f>H552</f>
        <v>Спасский С.А., Шнитников В.Н.</v>
      </c>
      <c r="CI552">
        <f t="shared" si="180"/>
        <v>1937</v>
      </c>
      <c r="CJ552"/>
    </row>
    <row r="553" spans="1:88" s="6" customFormat="1" x14ac:dyDescent="0.45">
      <c r="A553" s="5">
        <v>45775.432349537034</v>
      </c>
      <c r="B553" s="6">
        <v>412819044</v>
      </c>
      <c r="C553" s="6" t="s">
        <v>4897</v>
      </c>
      <c r="D553" s="6">
        <v>1</v>
      </c>
      <c r="E553" s="4" t="s">
        <v>65</v>
      </c>
      <c r="G553" s="6">
        <v>2590</v>
      </c>
      <c r="H553" s="44" t="s">
        <v>951</v>
      </c>
      <c r="I553" s="6">
        <v>1937</v>
      </c>
      <c r="J553" s="6" t="s">
        <v>952</v>
      </c>
      <c r="K553" s="6" t="s">
        <v>953</v>
      </c>
      <c r="L553" s="6" t="s">
        <v>954</v>
      </c>
      <c r="M553" s="6" t="s">
        <v>267</v>
      </c>
      <c r="P553" s="6" t="s">
        <v>1053</v>
      </c>
      <c r="Q553" t="str">
        <f t="shared" si="181"/>
        <v>разные места Казахстана</v>
      </c>
      <c r="R553" s="84"/>
      <c r="S553" s="84"/>
      <c r="V553" s="6" t="s">
        <v>119</v>
      </c>
      <c r="X553" s="6">
        <v>4000</v>
      </c>
      <c r="Y553" s="6">
        <v>1937</v>
      </c>
      <c r="AF553" s="6" t="s">
        <v>948</v>
      </c>
      <c r="AG553" s="62" t="s">
        <v>997</v>
      </c>
      <c r="AH553" s="6" t="s">
        <v>274</v>
      </c>
      <c r="AI553" s="6" t="s">
        <v>347</v>
      </c>
      <c r="AJ553" s="6" t="s">
        <v>382</v>
      </c>
      <c r="AK553" s="6" t="b">
        <v>1</v>
      </c>
      <c r="AL553" s="6" t="b">
        <v>0</v>
      </c>
      <c r="AO553" s="49" t="s">
        <v>4952</v>
      </c>
      <c r="AP553" s="73"/>
      <c r="AQ553" s="49" t="s">
        <v>4951</v>
      </c>
      <c r="AR553" s="76" t="s">
        <v>5011</v>
      </c>
      <c r="AS553" s="73" t="s">
        <v>5012</v>
      </c>
      <c r="AT553" s="73">
        <f t="shared" si="185"/>
        <v>1</v>
      </c>
      <c r="AU553" s="112" t="s">
        <v>5384</v>
      </c>
      <c r="AV553" s="44" t="s">
        <v>5380</v>
      </c>
      <c r="AW553" t="s">
        <v>5014</v>
      </c>
      <c r="AX553" s="73"/>
      <c r="AY553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3" s="49" t="s">
        <v>4903</v>
      </c>
      <c r="BA553" s="44">
        <f>Y553</f>
        <v>1937</v>
      </c>
      <c r="BB553" s="44" t="str">
        <f>Y553&amp;IF(Z553&lt;&gt;0,"-"&amp;Z553,"")&amp;IF(AA553&lt;&gt;0,"-"&amp;AA553,"")&amp;IF(AB553&lt;&gt;0,"/"&amp;AB553,"")&amp;IF(AC553&lt;&gt;0,"-"&amp;AC553,"")&amp;IF(AD553&lt;&gt;0,"-"&amp;AD553,"")</f>
        <v>1937</v>
      </c>
      <c r="BC553" s="44"/>
      <c r="BD553" s="44"/>
      <c r="BE553" s="44"/>
      <c r="BF553" s="49" t="s">
        <v>4882</v>
      </c>
      <c r="BG553" t="s">
        <v>4893</v>
      </c>
      <c r="BH553" s="40" t="s">
        <v>5050</v>
      </c>
      <c r="BI553" t="s">
        <v>39</v>
      </c>
      <c r="BJ553" t="str">
        <f t="shared" si="192"/>
        <v>разные места Казахстана</v>
      </c>
      <c r="BK553"/>
      <c r="BL553"/>
      <c r="BM553" s="85"/>
      <c r="BN553"/>
      <c r="BO553">
        <f t="shared" si="190"/>
        <v>4000</v>
      </c>
      <c r="BP553" t="str">
        <f>IF(V553="original",H553,IF(V553="volunteer",C553,"Nekhaeva A.A."))</f>
        <v>Nekhaeva A.A.</v>
      </c>
      <c r="BQ553" t="str">
        <f>IF(V553="original",I553,IF(V553="volunteer",YEAR(A553)&amp;"-"&amp;IF(MONTH(A553)&lt;10,"0"&amp;MONTH(A553),MONTH(A553))&amp;"-"&amp;IF(DAY(A553)&lt;10,"0"&amp;DAY(A553),DAY(A553)),"__2025-05-15"))</f>
        <v>__2025-05-15</v>
      </c>
      <c r="BR553"/>
      <c r="BS553"/>
      <c r="BT553" s="49" t="s">
        <v>4766</v>
      </c>
      <c r="BU553" t="s">
        <v>3631</v>
      </c>
      <c r="BV553" t="s">
        <v>3632</v>
      </c>
      <c r="BW553" t="s">
        <v>3633</v>
      </c>
      <c r="BX553" t="s">
        <v>3634</v>
      </c>
      <c r="BY553" s="44" t="s">
        <v>274</v>
      </c>
      <c r="BZ553" t="s">
        <v>347</v>
      </c>
      <c r="CA553" t="s">
        <v>3710</v>
      </c>
      <c r="CB553" s="44" t="s">
        <v>3710</v>
      </c>
      <c r="CC553" t="s">
        <v>3709</v>
      </c>
      <c r="CD553" t="s">
        <v>3710</v>
      </c>
      <c r="CE553" t="s">
        <v>3711</v>
      </c>
      <c r="CF553" t="s">
        <v>3630</v>
      </c>
      <c r="CG553"/>
      <c r="CH553" t="str">
        <f>H553</f>
        <v>Спасский С.А., Шнитников В.Н.</v>
      </c>
      <c r="CI553">
        <f t="shared" si="180"/>
        <v>1937</v>
      </c>
      <c r="CJ553"/>
    </row>
    <row r="554" spans="1:88" s="6" customFormat="1" x14ac:dyDescent="0.45">
      <c r="A554" s="5">
        <v>45775.43178240741</v>
      </c>
      <c r="B554" s="6">
        <v>412819044</v>
      </c>
      <c r="C554" s="6" t="s">
        <v>4897</v>
      </c>
      <c r="D554" s="6">
        <v>1</v>
      </c>
      <c r="E554" s="4" t="s">
        <v>65</v>
      </c>
      <c r="G554" s="6">
        <v>2590</v>
      </c>
      <c r="H554" s="44" t="s">
        <v>951</v>
      </c>
      <c r="I554" s="6">
        <v>1937</v>
      </c>
      <c r="J554" s="6" t="s">
        <v>952</v>
      </c>
      <c r="K554" s="6" t="s">
        <v>953</v>
      </c>
      <c r="L554" s="6" t="s">
        <v>954</v>
      </c>
      <c r="M554" s="6" t="s">
        <v>267</v>
      </c>
      <c r="P554" s="6" t="s">
        <v>972</v>
      </c>
      <c r="Q554" t="str">
        <f t="shared" si="181"/>
        <v>Алма-Ата</v>
      </c>
      <c r="R554" s="84">
        <v>43.289437</v>
      </c>
      <c r="S554" s="84">
        <v>76.994337999999999</v>
      </c>
      <c r="T554" s="6" t="s">
        <v>765</v>
      </c>
      <c r="U554" s="6" t="s">
        <v>766</v>
      </c>
      <c r="V554" s="6" t="s">
        <v>106</v>
      </c>
      <c r="X554" s="6">
        <v>4000</v>
      </c>
      <c r="Y554" s="6">
        <v>1937</v>
      </c>
      <c r="Z554" s="6">
        <v>7</v>
      </c>
      <c r="AB554" s="6">
        <v>1937</v>
      </c>
      <c r="AC554" s="6">
        <v>8</v>
      </c>
      <c r="AF554" s="6" t="s">
        <v>948</v>
      </c>
      <c r="AG554" s="67" t="s">
        <v>949</v>
      </c>
      <c r="AH554" s="6" t="s">
        <v>274</v>
      </c>
      <c r="AI554" s="6" t="s">
        <v>347</v>
      </c>
      <c r="AJ554" s="6" t="s">
        <v>403</v>
      </c>
      <c r="AK554" s="6" t="b">
        <v>1</v>
      </c>
      <c r="AL554" s="6" t="b">
        <v>0</v>
      </c>
      <c r="AO554" s="49" t="s">
        <v>4952</v>
      </c>
      <c r="AP554" s="73"/>
      <c r="AQ554" s="49" t="s">
        <v>4951</v>
      </c>
      <c r="AR554" s="76" t="s">
        <v>5011</v>
      </c>
      <c r="AS554" s="73" t="s">
        <v>5012</v>
      </c>
      <c r="AT554" s="73">
        <f t="shared" si="185"/>
        <v>1</v>
      </c>
      <c r="AU554" s="112" t="s">
        <v>5384</v>
      </c>
      <c r="AV554" s="44" t="s">
        <v>5380</v>
      </c>
      <c r="AW554" t="s">
        <v>5014</v>
      </c>
      <c r="AX554" s="73"/>
      <c r="AY554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4" s="49" t="s">
        <v>4903</v>
      </c>
      <c r="BA554" s="59" t="str">
        <f>Y554&amp;"-"&amp;IF(Z554&lt;10,"0"&amp;Z554,Z554)&amp;"/"&amp;IF(AC554&lt;10,"0"&amp;AC554,AC554)</f>
        <v>1937-07/08</v>
      </c>
      <c r="BB554" s="44" t="str">
        <f>Y554&amp;IF(Z554&lt;&gt;0,"-"&amp;Z554,"")&amp;IF(AA554&lt;&gt;0,"-"&amp;AA554,"")&amp;IF(AB554&lt;&gt;0,"/"&amp;AB554,"")&amp;IF(AC554&lt;&gt;0,"-"&amp;AC554,"")&amp;IF(AD554&lt;&gt;0,"-"&amp;AD554,"")</f>
        <v>1937-7/1937-8</v>
      </c>
      <c r="BC554" s="44"/>
      <c r="BD554" s="44"/>
      <c r="BE554" s="44" t="s">
        <v>4943</v>
      </c>
      <c r="BF554" s="49" t="s">
        <v>4882</v>
      </c>
      <c r="BG554" t="s">
        <v>4893</v>
      </c>
      <c r="BH554" s="40" t="s">
        <v>5050</v>
      </c>
      <c r="BI554" t="s">
        <v>39</v>
      </c>
      <c r="BJ554" t="str">
        <f t="shared" si="192"/>
        <v>Алма-Ата</v>
      </c>
      <c r="BK554" t="str">
        <f>T554&amp;" N; "&amp;U554&amp;" E"</f>
        <v>43.289437 N; 76.994338 E</v>
      </c>
      <c r="BL554" t="s">
        <v>765</v>
      </c>
      <c r="BM554" s="85" t="s">
        <v>766</v>
      </c>
      <c r="BN554" t="s">
        <v>4895</v>
      </c>
      <c r="BO554">
        <f t="shared" si="190"/>
        <v>4000</v>
      </c>
      <c r="BP554" t="str">
        <f>IF(V554="original",H554,IF(V554="volunteer",C554,"Nekhaeva A.A."))</f>
        <v>Kim L.V.</v>
      </c>
      <c r="BQ554" t="str">
        <f>IF(V554="original",I554,IF(V554="volunteer",YEAR(A554)&amp;"-"&amp;IF(MONTH(A554)&lt;10,"0"&amp;MONTH(A554),MONTH(A554))&amp;"-"&amp;IF(DAY(A554)&lt;10,"0"&amp;DAY(A554),DAY(A554)),"__2025-05-15"))</f>
        <v>2025-04-28</v>
      </c>
      <c r="BR554"/>
      <c r="BS554"/>
      <c r="BT554" s="49" t="s">
        <v>4766</v>
      </c>
      <c r="BU554" t="s">
        <v>3631</v>
      </c>
      <c r="BV554" t="s">
        <v>3632</v>
      </c>
      <c r="BW554" t="s">
        <v>3633</v>
      </c>
      <c r="BX554" t="s">
        <v>3634</v>
      </c>
      <c r="BY554" s="44" t="s">
        <v>274</v>
      </c>
      <c r="BZ554" t="s">
        <v>347</v>
      </c>
      <c r="CA554" t="s">
        <v>3716</v>
      </c>
      <c r="CB554" s="44" t="s">
        <v>3716</v>
      </c>
      <c r="CC554" t="s">
        <v>4835</v>
      </c>
      <c r="CD554" t="s">
        <v>3716</v>
      </c>
      <c r="CE554" t="s">
        <v>3717</v>
      </c>
      <c r="CF554" t="s">
        <v>3630</v>
      </c>
      <c r="CG554"/>
      <c r="CH554" t="str">
        <f>H554</f>
        <v>Спасский С.А., Шнитников В.Н.</v>
      </c>
      <c r="CI554">
        <f t="shared" si="180"/>
        <v>1937</v>
      </c>
      <c r="CJ554"/>
    </row>
    <row r="555" spans="1:88" s="6" customFormat="1" x14ac:dyDescent="0.45">
      <c r="A555" s="5">
        <v>45775.431250000001</v>
      </c>
      <c r="B555" s="6">
        <v>412819044</v>
      </c>
      <c r="C555" s="6" t="s">
        <v>4897</v>
      </c>
      <c r="D555" s="6">
        <v>1</v>
      </c>
      <c r="E555" s="4" t="s">
        <v>65</v>
      </c>
      <c r="G555" s="6">
        <v>2590</v>
      </c>
      <c r="H555" s="44" t="s">
        <v>951</v>
      </c>
      <c r="I555" s="6">
        <v>1937</v>
      </c>
      <c r="J555" s="6" t="s">
        <v>952</v>
      </c>
      <c r="K555" s="6" t="s">
        <v>953</v>
      </c>
      <c r="L555" s="6" t="s">
        <v>954</v>
      </c>
      <c r="M555" s="6" t="s">
        <v>267</v>
      </c>
      <c r="P555" s="6" t="s">
        <v>972</v>
      </c>
      <c r="Q555" t="str">
        <f t="shared" si="181"/>
        <v>Алма-Ата</v>
      </c>
      <c r="R555" s="84">
        <v>43.289437</v>
      </c>
      <c r="S555" s="84">
        <v>76.994337999999999</v>
      </c>
      <c r="T555" s="6" t="s">
        <v>765</v>
      </c>
      <c r="U555" s="6" t="s">
        <v>766</v>
      </c>
      <c r="V555" s="6" t="s">
        <v>106</v>
      </c>
      <c r="X555" s="6">
        <v>4000</v>
      </c>
      <c r="Y555" s="6">
        <v>1921</v>
      </c>
      <c r="Z555" s="6">
        <v>7</v>
      </c>
      <c r="AF555" s="6" t="s">
        <v>948</v>
      </c>
      <c r="AG555" s="67" t="s">
        <v>955</v>
      </c>
      <c r="AH555" s="6" t="s">
        <v>274</v>
      </c>
      <c r="AI555" s="6" t="s">
        <v>347</v>
      </c>
      <c r="AJ555" s="6" t="s">
        <v>403</v>
      </c>
      <c r="AK555" s="6" t="b">
        <v>1</v>
      </c>
      <c r="AL555" s="6" t="b">
        <v>0</v>
      </c>
      <c r="AO555" s="49" t="s">
        <v>4952</v>
      </c>
      <c r="AP555" s="73"/>
      <c r="AQ555" s="49" t="s">
        <v>4951</v>
      </c>
      <c r="AR555" s="76" t="s">
        <v>5011</v>
      </c>
      <c r="AS555" s="73" t="s">
        <v>5012</v>
      </c>
      <c r="AT555" s="73">
        <f t="shared" si="185"/>
        <v>1</v>
      </c>
      <c r="AU555" s="112" t="s">
        <v>5384</v>
      </c>
      <c r="AV555" s="44" t="s">
        <v>5380</v>
      </c>
      <c r="AW555" t="s">
        <v>5014</v>
      </c>
      <c r="AX555" s="73"/>
      <c r="AY555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5" s="49" t="s">
        <v>4903</v>
      </c>
      <c r="BA555" s="44" t="str">
        <f>Y555&amp;"-"&amp;IF(Z555&lt;10,"0"&amp;Z555,Z555)</f>
        <v>1921-07</v>
      </c>
      <c r="BB555" s="44" t="str">
        <f>Y555&amp;IF(Z555&lt;&gt;0,"-"&amp;Z555,"")&amp;IF(AA555&lt;&gt;0,"-"&amp;AA555,"")&amp;IF(AB555&lt;&gt;0,"/"&amp;AB555,"")&amp;IF(AC555&lt;&gt;0,"-"&amp;AC555,"")&amp;IF(AD555&lt;&gt;0,"-"&amp;AD555,"")</f>
        <v>1921-7</v>
      </c>
      <c r="BC555" s="44"/>
      <c r="BD555" s="44"/>
      <c r="BE555" s="44" t="s">
        <v>4959</v>
      </c>
      <c r="BF555" s="49" t="s">
        <v>4882</v>
      </c>
      <c r="BG555" t="s">
        <v>4893</v>
      </c>
      <c r="BH555" s="40" t="s">
        <v>5050</v>
      </c>
      <c r="BI555" t="s">
        <v>39</v>
      </c>
      <c r="BJ555" t="str">
        <f t="shared" si="192"/>
        <v>Алма-Ата</v>
      </c>
      <c r="BK555" t="str">
        <f>T555&amp;" N; "&amp;U555&amp;" E"</f>
        <v>43.289437 N; 76.994338 E</v>
      </c>
      <c r="BL555" t="s">
        <v>765</v>
      </c>
      <c r="BM555" s="85" t="s">
        <v>766</v>
      </c>
      <c r="BN555" t="s">
        <v>4895</v>
      </c>
      <c r="BO555">
        <f t="shared" si="190"/>
        <v>4000</v>
      </c>
      <c r="BP555" t="str">
        <f>IF(V555="original",H555,IF(V555="volunteer",C555,"Nekhaeva A.A."))</f>
        <v>Kim L.V.</v>
      </c>
      <c r="BQ555" t="str">
        <f>IF(V555="original",I555,IF(V555="volunteer",YEAR(A555)&amp;"-"&amp;IF(MONTH(A555)&lt;10,"0"&amp;MONTH(A555),MONTH(A555))&amp;"-"&amp;IF(DAY(A555)&lt;10,"0"&amp;DAY(A555),DAY(A555)),"__2025-05-15"))</f>
        <v>2025-04-28</v>
      </c>
      <c r="BR555"/>
      <c r="BS555"/>
      <c r="BT555" s="49" t="s">
        <v>4766</v>
      </c>
      <c r="BU555" t="s">
        <v>3631</v>
      </c>
      <c r="BV555" t="s">
        <v>3632</v>
      </c>
      <c r="BW555" t="s">
        <v>3633</v>
      </c>
      <c r="BX555" t="s">
        <v>3634</v>
      </c>
      <c r="BY555" s="44" t="s">
        <v>274</v>
      </c>
      <c r="BZ555" t="s">
        <v>347</v>
      </c>
      <c r="CA555" t="s">
        <v>3716</v>
      </c>
      <c r="CB555" s="44" t="s">
        <v>3716</v>
      </c>
      <c r="CC555" t="s">
        <v>4835</v>
      </c>
      <c r="CD555" t="s">
        <v>3716</v>
      </c>
      <c r="CE555" t="s">
        <v>3717</v>
      </c>
      <c r="CF555" t="s">
        <v>3630</v>
      </c>
      <c r="CG555"/>
      <c r="CH555" t="str">
        <f>H555</f>
        <v>Спасский С.А., Шнитников В.Н.</v>
      </c>
      <c r="CI555">
        <f t="shared" si="180"/>
        <v>1937</v>
      </c>
      <c r="CJ555"/>
    </row>
    <row r="556" spans="1:88" s="6" customFormat="1" x14ac:dyDescent="0.45">
      <c r="A556" s="5">
        <v>45775.430590277778</v>
      </c>
      <c r="B556" s="6">
        <v>412819044</v>
      </c>
      <c r="C556" s="6" t="s">
        <v>4897</v>
      </c>
      <c r="D556" s="6">
        <v>1</v>
      </c>
      <c r="E556" s="4" t="s">
        <v>65</v>
      </c>
      <c r="G556" s="6">
        <v>2590</v>
      </c>
      <c r="H556" s="44" t="s">
        <v>951</v>
      </c>
      <c r="I556" s="6">
        <v>1937</v>
      </c>
      <c r="J556" s="6" t="s">
        <v>952</v>
      </c>
      <c r="K556" s="6" t="s">
        <v>953</v>
      </c>
      <c r="L556" s="6" t="s">
        <v>954</v>
      </c>
      <c r="M556" s="6" t="s">
        <v>267</v>
      </c>
      <c r="P556" s="6" t="s">
        <v>947</v>
      </c>
      <c r="Q556" t="str">
        <f t="shared" si="181"/>
        <v>Алма-Ата и окрестности</v>
      </c>
      <c r="R556" s="84">
        <v>43.289437</v>
      </c>
      <c r="S556" s="84">
        <v>76.994337999999999</v>
      </c>
      <c r="T556" s="6" t="s">
        <v>765</v>
      </c>
      <c r="U556" s="6" t="s">
        <v>766</v>
      </c>
      <c r="V556" s="6" t="s">
        <v>106</v>
      </c>
      <c r="X556" s="6">
        <v>6000</v>
      </c>
      <c r="Y556" s="6">
        <v>1923</v>
      </c>
      <c r="AF556" s="6" t="s">
        <v>948</v>
      </c>
      <c r="AH556" s="6" t="s">
        <v>274</v>
      </c>
      <c r="AI556" s="6" t="s">
        <v>347</v>
      </c>
      <c r="AJ556" s="6" t="s">
        <v>372</v>
      </c>
      <c r="AK556" s="6" t="b">
        <v>1</v>
      </c>
      <c r="AL556" s="6" t="b">
        <v>0</v>
      </c>
      <c r="AO556" s="49" t="s">
        <v>4952</v>
      </c>
      <c r="AP556" s="73"/>
      <c r="AQ556" s="49" t="s">
        <v>4951</v>
      </c>
      <c r="AR556" s="76" t="s">
        <v>5011</v>
      </c>
      <c r="AS556" s="73" t="s">
        <v>5012</v>
      </c>
      <c r="AT556" s="73">
        <f t="shared" si="185"/>
        <v>1</v>
      </c>
      <c r="AU556" s="112" t="s">
        <v>5384</v>
      </c>
      <c r="AV556" s="44" t="s">
        <v>5380</v>
      </c>
      <c r="AW556" t="s">
        <v>5014</v>
      </c>
      <c r="AX556" s="73"/>
      <c r="AY556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6" s="49" t="s">
        <v>4903</v>
      </c>
      <c r="BA556" s="44">
        <f>Y556</f>
        <v>1923</v>
      </c>
      <c r="BB556" s="44" t="str">
        <f>Y556&amp;IF(Z556&lt;&gt;0,"-"&amp;Z556,"")&amp;IF(AA556&lt;&gt;0,"-"&amp;AA556,"")&amp;IF(AB556&lt;&gt;0,"/"&amp;AB556,"")&amp;IF(AC556&lt;&gt;0,"-"&amp;AC556,"")&amp;IF(AD556&lt;&gt;0,"-"&amp;AD556,"")</f>
        <v>1923</v>
      </c>
      <c r="BC556" s="44"/>
      <c r="BD556" s="44"/>
      <c r="BE556" s="44"/>
      <c r="BF556" s="49" t="s">
        <v>4882</v>
      </c>
      <c r="BG556" t="s">
        <v>4893</v>
      </c>
      <c r="BH556" s="40" t="s">
        <v>5050</v>
      </c>
      <c r="BI556" t="s">
        <v>39</v>
      </c>
      <c r="BJ556" t="str">
        <f t="shared" si="192"/>
        <v>Алма-Ата и окрестности</v>
      </c>
      <c r="BK556" t="str">
        <f>T556&amp;" N; "&amp;U556&amp;" E"</f>
        <v>43.289437 N; 76.994338 E</v>
      </c>
      <c r="BL556" t="s">
        <v>765</v>
      </c>
      <c r="BM556" s="85" t="s">
        <v>766</v>
      </c>
      <c r="BN556" t="s">
        <v>4895</v>
      </c>
      <c r="BO556">
        <f t="shared" si="190"/>
        <v>6000</v>
      </c>
      <c r="BP556" t="str">
        <f>IF(V556="original",H556,IF(V556="volunteer",C556,"Nekhaeva A.A."))</f>
        <v>Kim L.V.</v>
      </c>
      <c r="BQ556" t="str">
        <f>IF(V556="original",I556,IF(V556="volunteer",YEAR(A556)&amp;"-"&amp;IF(MONTH(A556)&lt;10,"0"&amp;MONTH(A556),MONTH(A556))&amp;"-"&amp;IF(DAY(A556)&lt;10,"0"&amp;DAY(A556),DAY(A556)),"__2025-05-15"))</f>
        <v>2025-04-28</v>
      </c>
      <c r="BR556"/>
      <c r="BS556"/>
      <c r="BT556" s="49" t="s">
        <v>4766</v>
      </c>
      <c r="BU556" t="s">
        <v>3631</v>
      </c>
      <c r="BV556" t="s">
        <v>3632</v>
      </c>
      <c r="BW556" t="s">
        <v>3633</v>
      </c>
      <c r="BX556" t="s">
        <v>3634</v>
      </c>
      <c r="BY556" s="44" t="s">
        <v>274</v>
      </c>
      <c r="BZ556" t="s">
        <v>347</v>
      </c>
      <c r="CA556" t="s">
        <v>3707</v>
      </c>
      <c r="CB556" s="44" t="s">
        <v>3707</v>
      </c>
      <c r="CC556" t="s">
        <v>3709</v>
      </c>
      <c r="CD556" t="s">
        <v>3707</v>
      </c>
      <c r="CE556" t="s">
        <v>3708</v>
      </c>
      <c r="CF556" t="s">
        <v>3630</v>
      </c>
      <c r="CG556"/>
      <c r="CH556" t="str">
        <f>H556</f>
        <v>Спасский С.А., Шнитников В.Н.</v>
      </c>
      <c r="CI556">
        <f t="shared" si="180"/>
        <v>1937</v>
      </c>
      <c r="CJ556" t="s">
        <v>4705</v>
      </c>
    </row>
    <row r="557" spans="1:88" s="6" customFormat="1" x14ac:dyDescent="0.45">
      <c r="A557" s="5">
        <v>45775.430266203708</v>
      </c>
      <c r="B557" s="6">
        <v>412819044</v>
      </c>
      <c r="C557" s="6" t="s">
        <v>4897</v>
      </c>
      <c r="D557" s="6">
        <v>1</v>
      </c>
      <c r="E557" s="4" t="s">
        <v>65</v>
      </c>
      <c r="G557" s="6">
        <v>2590</v>
      </c>
      <c r="H557" s="44" t="s">
        <v>951</v>
      </c>
      <c r="I557" s="6">
        <v>1937</v>
      </c>
      <c r="J557" s="6" t="s">
        <v>952</v>
      </c>
      <c r="K557" s="6" t="s">
        <v>953</v>
      </c>
      <c r="L557" s="6" t="s">
        <v>954</v>
      </c>
      <c r="M557" s="6" t="s">
        <v>267</v>
      </c>
      <c r="P557" s="6" t="s">
        <v>972</v>
      </c>
      <c r="Q557" t="str">
        <f t="shared" si="181"/>
        <v>Алма-Ата</v>
      </c>
      <c r="R557" s="84">
        <v>43.289437</v>
      </c>
      <c r="S557" s="84">
        <v>76.994337999999999</v>
      </c>
      <c r="T557" s="6" t="s">
        <v>765</v>
      </c>
      <c r="U557" s="6" t="s">
        <v>766</v>
      </c>
      <c r="V557" s="6" t="s">
        <v>106</v>
      </c>
      <c r="X557" s="6">
        <v>4000</v>
      </c>
      <c r="Y557" s="6">
        <v>1921</v>
      </c>
      <c r="Z557" s="6">
        <v>7</v>
      </c>
      <c r="AF557" s="6" t="s">
        <v>948</v>
      </c>
      <c r="AG557" s="67" t="s">
        <v>955</v>
      </c>
      <c r="AH557" s="6" t="s">
        <v>274</v>
      </c>
      <c r="AI557" s="6" t="s">
        <v>347</v>
      </c>
      <c r="AJ557" s="6" t="s">
        <v>372</v>
      </c>
      <c r="AK557" s="6" t="b">
        <v>1</v>
      </c>
      <c r="AL557" s="6" t="b">
        <v>0</v>
      </c>
      <c r="AO557" s="49" t="s">
        <v>4952</v>
      </c>
      <c r="AP557" s="73"/>
      <c r="AQ557" s="49" t="s">
        <v>4951</v>
      </c>
      <c r="AR557" s="76" t="s">
        <v>5011</v>
      </c>
      <c r="AS557" s="73" t="s">
        <v>5012</v>
      </c>
      <c r="AT557" s="73">
        <f t="shared" si="185"/>
        <v>1</v>
      </c>
      <c r="AU557" s="112" t="s">
        <v>5384</v>
      </c>
      <c r="AV557" s="44" t="s">
        <v>5380</v>
      </c>
      <c r="AW557" t="s">
        <v>5014</v>
      </c>
      <c r="AX557" s="73"/>
      <c r="AY55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7" s="49" t="s">
        <v>4903</v>
      </c>
      <c r="BA557" s="44" t="str">
        <f>Y557&amp;"-"&amp;IF(Z557&lt;10,"0"&amp;Z557,Z557)</f>
        <v>1921-07</v>
      </c>
      <c r="BB557" s="44" t="str">
        <f>Y557&amp;IF(Z557&lt;&gt;0,"-"&amp;Z557,"")&amp;IF(AA557&lt;&gt;0,"-"&amp;AA557,"")&amp;IF(AB557&lt;&gt;0,"/"&amp;AB557,"")&amp;IF(AC557&lt;&gt;0,"-"&amp;AC557,"")&amp;IF(AD557&lt;&gt;0,"-"&amp;AD557,"")</f>
        <v>1921-7</v>
      </c>
      <c r="BC557" s="44"/>
      <c r="BD557" s="44"/>
      <c r="BE557" s="44" t="s">
        <v>4959</v>
      </c>
      <c r="BF557" s="49" t="s">
        <v>4882</v>
      </c>
      <c r="BG557" t="s">
        <v>4893</v>
      </c>
      <c r="BH557" s="40" t="s">
        <v>5050</v>
      </c>
      <c r="BI557" t="s">
        <v>39</v>
      </c>
      <c r="BJ557" t="str">
        <f t="shared" si="192"/>
        <v>Алма-Ата</v>
      </c>
      <c r="BK557" t="str">
        <f>T557&amp;" N; "&amp;U557&amp;" E"</f>
        <v>43.289437 N; 76.994338 E</v>
      </c>
      <c r="BL557" t="s">
        <v>765</v>
      </c>
      <c r="BM557" s="85" t="s">
        <v>766</v>
      </c>
      <c r="BN557" t="s">
        <v>4895</v>
      </c>
      <c r="BO557">
        <f t="shared" si="190"/>
        <v>4000</v>
      </c>
      <c r="BP557" t="str">
        <f>IF(V557="original",H557,IF(V557="volunteer",C557,"Nekhaeva A.A."))</f>
        <v>Kim L.V.</v>
      </c>
      <c r="BQ557" t="str">
        <f>IF(V557="original",I557,IF(V557="volunteer",YEAR(A557)&amp;"-"&amp;IF(MONTH(A557)&lt;10,"0"&amp;MONTH(A557),MONTH(A557))&amp;"-"&amp;IF(DAY(A557)&lt;10,"0"&amp;DAY(A557),DAY(A557)),"__2025-05-15"))</f>
        <v>2025-04-28</v>
      </c>
      <c r="BR557"/>
      <c r="BS557"/>
      <c r="BT557" s="49" t="s">
        <v>4766</v>
      </c>
      <c r="BU557" t="s">
        <v>3631</v>
      </c>
      <c r="BV557" t="s">
        <v>3632</v>
      </c>
      <c r="BW557" t="s">
        <v>3633</v>
      </c>
      <c r="BX557" t="s">
        <v>3634</v>
      </c>
      <c r="BY557" s="44" t="s">
        <v>274</v>
      </c>
      <c r="BZ557" t="s">
        <v>347</v>
      </c>
      <c r="CA557" t="s">
        <v>3707</v>
      </c>
      <c r="CB557" s="44" t="s">
        <v>3707</v>
      </c>
      <c r="CC557" t="s">
        <v>3709</v>
      </c>
      <c r="CD557" t="s">
        <v>3707</v>
      </c>
      <c r="CE557" t="s">
        <v>3708</v>
      </c>
      <c r="CF557" t="s">
        <v>3630</v>
      </c>
      <c r="CG557"/>
      <c r="CH557" t="str">
        <f>H557</f>
        <v>Спасский С.А., Шнитников В.Н.</v>
      </c>
      <c r="CI557">
        <f t="shared" si="180"/>
        <v>1937</v>
      </c>
      <c r="CJ557" t="s">
        <v>4705</v>
      </c>
    </row>
    <row r="558" spans="1:88" s="6" customFormat="1" x14ac:dyDescent="0.45">
      <c r="A558" s="5">
        <v>45775.429085648153</v>
      </c>
      <c r="B558" s="6">
        <v>412819044</v>
      </c>
      <c r="C558" s="6" t="s">
        <v>4897</v>
      </c>
      <c r="D558" s="6">
        <v>1</v>
      </c>
      <c r="E558" s="4" t="s">
        <v>65</v>
      </c>
      <c r="G558" s="6">
        <v>2590</v>
      </c>
      <c r="H558" s="44" t="s">
        <v>951</v>
      </c>
      <c r="I558" s="6">
        <v>1937</v>
      </c>
      <c r="J558" s="6" t="s">
        <v>952</v>
      </c>
      <c r="K558" s="6" t="s">
        <v>953</v>
      </c>
      <c r="L558" s="6" t="s">
        <v>954</v>
      </c>
      <c r="M558" s="6" t="s">
        <v>267</v>
      </c>
      <c r="P558" s="6" t="s">
        <v>1193</v>
      </c>
      <c r="Q558" t="str">
        <f t="shared" si="181"/>
        <v>разные места экспедиции</v>
      </c>
      <c r="R558" s="84"/>
      <c r="S558" s="84"/>
      <c r="V558" s="6" t="s">
        <v>119</v>
      </c>
      <c r="X558" s="6">
        <v>6000</v>
      </c>
      <c r="Y558" s="6">
        <v>1912</v>
      </c>
      <c r="AF558" s="6" t="s">
        <v>948</v>
      </c>
      <c r="AH558" s="6" t="s">
        <v>274</v>
      </c>
      <c r="AI558" s="6" t="s">
        <v>347</v>
      </c>
      <c r="AJ558" s="6" t="s">
        <v>372</v>
      </c>
      <c r="AK558" s="6" t="b">
        <v>1</v>
      </c>
      <c r="AL558" s="6" t="b">
        <v>0</v>
      </c>
      <c r="AO558" s="49" t="s">
        <v>4952</v>
      </c>
      <c r="AP558" s="73"/>
      <c r="AQ558" s="49" t="s">
        <v>4951</v>
      </c>
      <c r="AR558" s="76" t="s">
        <v>5011</v>
      </c>
      <c r="AS558" s="73" t="s">
        <v>5012</v>
      </c>
      <c r="AT558" s="73">
        <f t="shared" si="185"/>
        <v>1</v>
      </c>
      <c r="AU558" s="112" t="s">
        <v>5384</v>
      </c>
      <c r="AV558" s="44" t="s">
        <v>5380</v>
      </c>
      <c r="AW558" t="s">
        <v>5014</v>
      </c>
      <c r="AX558" s="73"/>
      <c r="AY55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8" s="49" t="s">
        <v>4903</v>
      </c>
      <c r="BA558" s="44">
        <f>Y558</f>
        <v>1912</v>
      </c>
      <c r="BB558" s="44" t="str">
        <f>Y558&amp;IF(Z558&lt;&gt;0,"-"&amp;Z558,"")&amp;IF(AA558&lt;&gt;0,"-"&amp;AA558,"")&amp;IF(AB558&lt;&gt;0,"/"&amp;AB558,"")&amp;IF(AC558&lt;&gt;0,"-"&amp;AC558,"")&amp;IF(AD558&lt;&gt;0,"-"&amp;AD558,"")</f>
        <v>1912</v>
      </c>
      <c r="BC558" s="44"/>
      <c r="BD558" s="44"/>
      <c r="BE558" s="44"/>
      <c r="BF558" s="49" t="s">
        <v>4882</v>
      </c>
      <c r="BG558" t="s">
        <v>4893</v>
      </c>
      <c r="BH558" s="40" t="s">
        <v>5050</v>
      </c>
      <c r="BI558" t="s">
        <v>39</v>
      </c>
      <c r="BJ558" t="str">
        <f t="shared" si="192"/>
        <v>разные места экспедиции</v>
      </c>
      <c r="BK558"/>
      <c r="BL558"/>
      <c r="BM558" s="85"/>
      <c r="BN558"/>
      <c r="BO558">
        <f t="shared" si="190"/>
        <v>6000</v>
      </c>
      <c r="BP558" t="str">
        <f>IF(V558="original",H558,IF(V558="volunteer",C558,"Nekhaeva A.A."))</f>
        <v>Nekhaeva A.A.</v>
      </c>
      <c r="BQ558" t="str">
        <f>IF(V558="original",I558,IF(V558="volunteer",YEAR(A558)&amp;"-"&amp;IF(MONTH(A558)&lt;10,"0"&amp;MONTH(A558),MONTH(A558))&amp;"-"&amp;IF(DAY(A558)&lt;10,"0"&amp;DAY(A558),DAY(A558)),"__2025-05-15"))</f>
        <v>__2025-05-15</v>
      </c>
      <c r="BR558"/>
      <c r="BS558"/>
      <c r="BT558" s="49" t="s">
        <v>4766</v>
      </c>
      <c r="BU558" t="s">
        <v>3631</v>
      </c>
      <c r="BV558" t="s">
        <v>3632</v>
      </c>
      <c r="BW558" t="s">
        <v>3633</v>
      </c>
      <c r="BX558" t="s">
        <v>3634</v>
      </c>
      <c r="BY558" s="44" t="s">
        <v>274</v>
      </c>
      <c r="BZ558" t="s">
        <v>347</v>
      </c>
      <c r="CA558" t="s">
        <v>3707</v>
      </c>
      <c r="CB558" s="44" t="s">
        <v>3707</v>
      </c>
      <c r="CC558" t="s">
        <v>3709</v>
      </c>
      <c r="CD558" t="s">
        <v>3707</v>
      </c>
      <c r="CE558" t="s">
        <v>3708</v>
      </c>
      <c r="CF558" t="s">
        <v>3630</v>
      </c>
      <c r="CG558"/>
      <c r="CH558" t="str">
        <f>H558</f>
        <v>Спасский С.А., Шнитников В.Н.</v>
      </c>
      <c r="CI558">
        <f t="shared" si="180"/>
        <v>1937</v>
      </c>
      <c r="CJ558"/>
    </row>
    <row r="559" spans="1:88" s="6" customFormat="1" x14ac:dyDescent="0.45">
      <c r="A559" s="5">
        <v>45775.428715277783</v>
      </c>
      <c r="B559" s="6">
        <v>412819044</v>
      </c>
      <c r="C559" s="6" t="s">
        <v>4897</v>
      </c>
      <c r="D559" s="6">
        <v>1</v>
      </c>
      <c r="E559" s="4" t="s">
        <v>51</v>
      </c>
      <c r="G559" s="6">
        <v>2590</v>
      </c>
      <c r="H559" s="44" t="s">
        <v>951</v>
      </c>
      <c r="I559" s="6">
        <v>1937</v>
      </c>
      <c r="J559" s="6" t="s">
        <v>952</v>
      </c>
      <c r="K559" s="6" t="s">
        <v>953</v>
      </c>
      <c r="L559" s="6" t="s">
        <v>954</v>
      </c>
      <c r="M559" s="6" t="s">
        <v>267</v>
      </c>
      <c r="P559" s="6" t="s">
        <v>1053</v>
      </c>
      <c r="Q559" t="str">
        <f t="shared" si="181"/>
        <v>разные места Казахстана</v>
      </c>
      <c r="R559" s="84"/>
      <c r="S559" s="84"/>
      <c r="V559" s="6" t="s">
        <v>119</v>
      </c>
      <c r="X559" s="6">
        <v>6000</v>
      </c>
      <c r="Y559" s="6">
        <v>1937</v>
      </c>
      <c r="AF559" s="6" t="s">
        <v>948</v>
      </c>
      <c r="AG559" s="62" t="s">
        <v>997</v>
      </c>
      <c r="AH559" s="6" t="s">
        <v>274</v>
      </c>
      <c r="AI559" s="6" t="s">
        <v>347</v>
      </c>
      <c r="AJ559" s="6" t="s">
        <v>372</v>
      </c>
      <c r="AK559" s="6" t="b">
        <v>1</v>
      </c>
      <c r="AL559" s="6" t="b">
        <v>0</v>
      </c>
      <c r="AO559" s="49" t="s">
        <v>4952</v>
      </c>
      <c r="AP559" s="73"/>
      <c r="AQ559" s="49" t="s">
        <v>4951</v>
      </c>
      <c r="AR559" s="76" t="s">
        <v>5011</v>
      </c>
      <c r="AS559" s="73" t="s">
        <v>5012</v>
      </c>
      <c r="AT559" s="73">
        <f t="shared" si="185"/>
        <v>1</v>
      </c>
      <c r="AU559" s="112" t="s">
        <v>5383</v>
      </c>
      <c r="AV559" s="44" t="s">
        <v>5380</v>
      </c>
      <c r="AW559" t="s">
        <v>5014</v>
      </c>
      <c r="AX559" s="73"/>
      <c r="AY55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59" s="49" t="s">
        <v>4903</v>
      </c>
      <c r="BA559" s="44">
        <f>Y559</f>
        <v>1937</v>
      </c>
      <c r="BB559" s="44" t="str">
        <f>Y559&amp;IF(Z559&lt;&gt;0,"-"&amp;Z559,"")&amp;IF(AA559&lt;&gt;0,"-"&amp;AA559,"")&amp;IF(AB559&lt;&gt;0,"/"&amp;AB559,"")&amp;IF(AC559&lt;&gt;0,"-"&amp;AC559,"")&amp;IF(AD559&lt;&gt;0,"-"&amp;AD559,"")</f>
        <v>1937</v>
      </c>
      <c r="BC559" s="44"/>
      <c r="BD559" s="44"/>
      <c r="BE559" s="44"/>
      <c r="BF559" s="49" t="s">
        <v>4882</v>
      </c>
      <c r="BG559" t="s">
        <v>4893</v>
      </c>
      <c r="BH559" s="40" t="s">
        <v>5050</v>
      </c>
      <c r="BI559" t="s">
        <v>39</v>
      </c>
      <c r="BJ559" t="str">
        <f t="shared" si="192"/>
        <v>разные места Казахстана</v>
      </c>
      <c r="BK559"/>
      <c r="BL559"/>
      <c r="BM559" s="85"/>
      <c r="BN559"/>
      <c r="BO559">
        <f t="shared" si="190"/>
        <v>6000</v>
      </c>
      <c r="BP559" t="str">
        <f>IF(V559="original",H559,IF(V559="volunteer",C559,"Nekhaeva A.A."))</f>
        <v>Nekhaeva A.A.</v>
      </c>
      <c r="BQ559" t="str">
        <f>IF(V559="original",I559,IF(V559="volunteer",YEAR(A559)&amp;"-"&amp;IF(MONTH(A559)&lt;10,"0"&amp;MONTH(A559),MONTH(A559))&amp;"-"&amp;IF(DAY(A559)&lt;10,"0"&amp;DAY(A559),DAY(A559)),"__2025-05-15"))</f>
        <v>__2025-05-15</v>
      </c>
      <c r="BR559"/>
      <c r="BS559"/>
      <c r="BT559" s="49" t="s">
        <v>4766</v>
      </c>
      <c r="BU559" t="s">
        <v>3631</v>
      </c>
      <c r="BV559" t="s">
        <v>3632</v>
      </c>
      <c r="BW559" t="s">
        <v>3633</v>
      </c>
      <c r="BX559" t="s">
        <v>3634</v>
      </c>
      <c r="BY559" s="44" t="s">
        <v>274</v>
      </c>
      <c r="BZ559" t="s">
        <v>347</v>
      </c>
      <c r="CA559" t="s">
        <v>3707</v>
      </c>
      <c r="CB559" s="44" t="s">
        <v>3707</v>
      </c>
      <c r="CC559" t="s">
        <v>3709</v>
      </c>
      <c r="CD559" t="s">
        <v>3707</v>
      </c>
      <c r="CE559" t="s">
        <v>3708</v>
      </c>
      <c r="CF559" t="s">
        <v>3630</v>
      </c>
      <c r="CG559"/>
      <c r="CH559" t="str">
        <f>H559</f>
        <v>Спасский С.А., Шнитников В.Н.</v>
      </c>
      <c r="CI559">
        <f t="shared" si="180"/>
        <v>1937</v>
      </c>
      <c r="CJ559"/>
    </row>
    <row r="560" spans="1:88" s="6" customFormat="1" x14ac:dyDescent="0.45">
      <c r="A560" s="5">
        <v>45775.428206018521</v>
      </c>
      <c r="B560" s="6">
        <v>412819044</v>
      </c>
      <c r="C560" s="6" t="s">
        <v>4897</v>
      </c>
      <c r="D560" s="6">
        <v>1</v>
      </c>
      <c r="E560" s="4" t="s">
        <v>51</v>
      </c>
      <c r="G560" s="6">
        <v>2590</v>
      </c>
      <c r="H560" s="44" t="s">
        <v>951</v>
      </c>
      <c r="I560" s="6">
        <v>1937</v>
      </c>
      <c r="J560" s="6" t="s">
        <v>952</v>
      </c>
      <c r="K560" s="6" t="s">
        <v>953</v>
      </c>
      <c r="L560" s="6" t="s">
        <v>954</v>
      </c>
      <c r="M560" s="6" t="s">
        <v>267</v>
      </c>
      <c r="P560" s="6" t="s">
        <v>947</v>
      </c>
      <c r="Q560" t="str">
        <f t="shared" si="181"/>
        <v>Алма-Ата и окрестности</v>
      </c>
      <c r="R560" s="84">
        <v>43.289437</v>
      </c>
      <c r="S560" s="84">
        <v>76.994337999999999</v>
      </c>
      <c r="T560" s="6" t="s">
        <v>765</v>
      </c>
      <c r="U560" s="6" t="s">
        <v>766</v>
      </c>
      <c r="V560" s="6" t="s">
        <v>106</v>
      </c>
      <c r="X560" s="6">
        <v>6000</v>
      </c>
      <c r="Y560" s="6">
        <v>1904</v>
      </c>
      <c r="Z560" s="6">
        <v>7</v>
      </c>
      <c r="AF560" s="6" t="s">
        <v>948</v>
      </c>
      <c r="AH560" s="6" t="s">
        <v>274</v>
      </c>
      <c r="AI560" s="6" t="s">
        <v>347</v>
      </c>
      <c r="AJ560" s="6" t="s">
        <v>372</v>
      </c>
      <c r="AK560" s="6" t="b">
        <v>1</v>
      </c>
      <c r="AL560" s="6" t="b">
        <v>0</v>
      </c>
      <c r="AO560" s="49" t="s">
        <v>4952</v>
      </c>
      <c r="AP560" s="73"/>
      <c r="AQ560" s="49" t="s">
        <v>4951</v>
      </c>
      <c r="AR560" s="76" t="s">
        <v>5011</v>
      </c>
      <c r="AS560" s="73" t="s">
        <v>5012</v>
      </c>
      <c r="AT560" s="73">
        <f t="shared" si="185"/>
        <v>1</v>
      </c>
      <c r="AU560" s="112" t="s">
        <v>5383</v>
      </c>
      <c r="AV560" s="44" t="s">
        <v>5380</v>
      </c>
      <c r="AW560" t="s">
        <v>5014</v>
      </c>
      <c r="AX560" s="73"/>
      <c r="AY560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0" s="49" t="s">
        <v>4903</v>
      </c>
      <c r="BA560" s="44" t="str">
        <f>Y560&amp;"-"&amp;IF(Z560&lt;10,"0"&amp;Z560,Z560)</f>
        <v>1904-07</v>
      </c>
      <c r="BB560" s="44" t="str">
        <f>Y560&amp;IF(Z560&lt;&gt;0,"-"&amp;Z560,"")&amp;IF(AA560&lt;&gt;0,"-"&amp;AA560,"")&amp;IF(AB560&lt;&gt;0,"/"&amp;AB560,"")&amp;IF(AC560&lt;&gt;0,"-"&amp;AC560,"")&amp;IF(AD560&lt;&gt;0,"-"&amp;AD560,"")</f>
        <v>1904-7</v>
      </c>
      <c r="BC560" s="44"/>
      <c r="BD560" s="44"/>
      <c r="BE560" s="44"/>
      <c r="BF560" s="49" t="s">
        <v>4882</v>
      </c>
      <c r="BG560" t="s">
        <v>4893</v>
      </c>
      <c r="BH560" s="40" t="s">
        <v>5050</v>
      </c>
      <c r="BI560" t="s">
        <v>39</v>
      </c>
      <c r="BJ560" t="str">
        <f t="shared" si="192"/>
        <v>Алма-Ата и окрестности</v>
      </c>
      <c r="BK560" t="str">
        <f>T560&amp;" N; "&amp;U560&amp;" E"</f>
        <v>43.289437 N; 76.994338 E</v>
      </c>
      <c r="BL560" t="s">
        <v>765</v>
      </c>
      <c r="BM560" s="85" t="s">
        <v>766</v>
      </c>
      <c r="BN560" t="s">
        <v>4895</v>
      </c>
      <c r="BO560">
        <f t="shared" ref="BO560:BO574" si="193">X560</f>
        <v>6000</v>
      </c>
      <c r="BP560" t="str">
        <f>IF(V560="original",H560,IF(V560="volunteer",C560,"Nekhaeva A.A."))</f>
        <v>Kim L.V.</v>
      </c>
      <c r="BQ560" t="str">
        <f>IF(V560="original",I560,IF(V560="volunteer",YEAR(A560)&amp;"-"&amp;IF(MONTH(A560)&lt;10,"0"&amp;MONTH(A560),MONTH(A560))&amp;"-"&amp;IF(DAY(A560)&lt;10,"0"&amp;DAY(A560),DAY(A560)),"__2025-05-15"))</f>
        <v>2025-04-28</v>
      </c>
      <c r="BR560"/>
      <c r="BS560"/>
      <c r="BT560" s="49" t="s">
        <v>4766</v>
      </c>
      <c r="BU560" t="s">
        <v>3631</v>
      </c>
      <c r="BV560" t="s">
        <v>3632</v>
      </c>
      <c r="BW560" t="s">
        <v>3633</v>
      </c>
      <c r="BX560" t="s">
        <v>3634</v>
      </c>
      <c r="BY560" s="44" t="s">
        <v>274</v>
      </c>
      <c r="BZ560" t="s">
        <v>347</v>
      </c>
      <c r="CA560" t="s">
        <v>3707</v>
      </c>
      <c r="CB560" s="44" t="s">
        <v>3707</v>
      </c>
      <c r="CC560" t="s">
        <v>3709</v>
      </c>
      <c r="CD560" t="s">
        <v>3707</v>
      </c>
      <c r="CE560" t="s">
        <v>3708</v>
      </c>
      <c r="CF560" t="s">
        <v>3630</v>
      </c>
      <c r="CG560"/>
      <c r="CH560" t="str">
        <f>H560</f>
        <v>Спасский С.А., Шнитников В.Н.</v>
      </c>
      <c r="CI560">
        <f t="shared" si="180"/>
        <v>1937</v>
      </c>
      <c r="CJ560"/>
    </row>
    <row r="561" spans="1:88" s="6" customFormat="1" x14ac:dyDescent="0.45">
      <c r="A561" s="5">
        <v>45775.427858796298</v>
      </c>
      <c r="B561" s="6">
        <v>412819044</v>
      </c>
      <c r="C561" s="6" t="s">
        <v>4897</v>
      </c>
      <c r="D561" s="6">
        <v>3</v>
      </c>
      <c r="E561" s="4" t="s">
        <v>846</v>
      </c>
      <c r="G561" s="6">
        <v>2590</v>
      </c>
      <c r="H561" s="44" t="s">
        <v>951</v>
      </c>
      <c r="I561" s="6">
        <v>1937</v>
      </c>
      <c r="J561" s="6" t="s">
        <v>952</v>
      </c>
      <c r="K561" s="6" t="s">
        <v>953</v>
      </c>
      <c r="L561" s="6" t="s">
        <v>954</v>
      </c>
      <c r="M561" s="6" t="s">
        <v>267</v>
      </c>
      <c r="P561" s="6" t="s">
        <v>947</v>
      </c>
      <c r="Q561" t="str">
        <f t="shared" si="181"/>
        <v>Алма-Ата и окрестности</v>
      </c>
      <c r="R561" s="84">
        <v>43.289437</v>
      </c>
      <c r="S561" s="84">
        <v>76.994337999999999</v>
      </c>
      <c r="T561" s="6" t="s">
        <v>765</v>
      </c>
      <c r="U561" s="6" t="s">
        <v>766</v>
      </c>
      <c r="V561" s="6" t="s">
        <v>106</v>
      </c>
      <c r="X561" s="6">
        <v>6000</v>
      </c>
      <c r="Y561" s="6">
        <v>1922</v>
      </c>
      <c r="AF561" s="6" t="s">
        <v>948</v>
      </c>
      <c r="AH561" s="6" t="s">
        <v>274</v>
      </c>
      <c r="AI561" s="6" t="s">
        <v>347</v>
      </c>
      <c r="AJ561" s="6" t="s">
        <v>372</v>
      </c>
      <c r="AK561" s="6" t="b">
        <v>1</v>
      </c>
      <c r="AL561" s="6" t="b">
        <v>0</v>
      </c>
      <c r="AO561" s="49" t="s">
        <v>4952</v>
      </c>
      <c r="AP561" s="73"/>
      <c r="AQ561" s="49" t="s">
        <v>4951</v>
      </c>
      <c r="AR561" s="76" t="s">
        <v>5011</v>
      </c>
      <c r="AS561" s="73" t="s">
        <v>5012</v>
      </c>
      <c r="AT561" s="73">
        <f t="shared" si="185"/>
        <v>3</v>
      </c>
      <c r="AU561" s="112" t="s">
        <v>5384</v>
      </c>
      <c r="AV561" s="44" t="s">
        <v>5380</v>
      </c>
      <c r="AW561" t="s">
        <v>5014</v>
      </c>
      <c r="AX561" s="73"/>
      <c r="AY561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1" s="49" t="s">
        <v>4903</v>
      </c>
      <c r="BA561" s="44">
        <f>Y561</f>
        <v>1922</v>
      </c>
      <c r="BB561" s="44" t="str">
        <f>Y561&amp;IF(Z561&lt;&gt;0,"-"&amp;Z561,"")&amp;IF(AA561&lt;&gt;0,"-"&amp;AA561,"")&amp;IF(AB561&lt;&gt;0,"/"&amp;AB561,"")&amp;IF(AC561&lt;&gt;0,"-"&amp;AC561,"")&amp;IF(AD561&lt;&gt;0,"-"&amp;AD561,"")</f>
        <v>1922</v>
      </c>
      <c r="BC561" s="44"/>
      <c r="BD561" s="44"/>
      <c r="BE561" s="44"/>
      <c r="BF561" s="49" t="s">
        <v>4882</v>
      </c>
      <c r="BG561" t="s">
        <v>4893</v>
      </c>
      <c r="BH561" s="40" t="s">
        <v>5050</v>
      </c>
      <c r="BI561" t="s">
        <v>39</v>
      </c>
      <c r="BJ561" t="str">
        <f t="shared" si="192"/>
        <v>Алма-Ата и окрестности</v>
      </c>
      <c r="BK561" t="str">
        <f>T561&amp;" N; "&amp;U561&amp;" E"</f>
        <v>43.289437 N; 76.994338 E</v>
      </c>
      <c r="BL561" t="s">
        <v>765</v>
      </c>
      <c r="BM561" s="85" t="s">
        <v>766</v>
      </c>
      <c r="BN561" t="s">
        <v>4895</v>
      </c>
      <c r="BO561">
        <f t="shared" si="193"/>
        <v>6000</v>
      </c>
      <c r="BP561" t="str">
        <f>IF(V561="original",H561,IF(V561="volunteer",C561,"Nekhaeva A.A."))</f>
        <v>Kim L.V.</v>
      </c>
      <c r="BQ561" t="str">
        <f>IF(V561="original",I561,IF(V561="volunteer",YEAR(A561)&amp;"-"&amp;IF(MONTH(A561)&lt;10,"0"&amp;MONTH(A561),MONTH(A561))&amp;"-"&amp;IF(DAY(A561)&lt;10,"0"&amp;DAY(A561),DAY(A561)),"__2025-05-15"))</f>
        <v>2025-04-28</v>
      </c>
      <c r="BR561"/>
      <c r="BS561"/>
      <c r="BT561" s="49" t="s">
        <v>4766</v>
      </c>
      <c r="BU561" t="s">
        <v>3631</v>
      </c>
      <c r="BV561" t="s">
        <v>3632</v>
      </c>
      <c r="BW561" t="s">
        <v>3633</v>
      </c>
      <c r="BX561" t="s">
        <v>3634</v>
      </c>
      <c r="BY561" s="44" t="s">
        <v>274</v>
      </c>
      <c r="BZ561" t="s">
        <v>347</v>
      </c>
      <c r="CA561" t="s">
        <v>3707</v>
      </c>
      <c r="CB561" s="44" t="s">
        <v>3707</v>
      </c>
      <c r="CC561" t="s">
        <v>3709</v>
      </c>
      <c r="CD561" t="s">
        <v>3707</v>
      </c>
      <c r="CE561" t="s">
        <v>3708</v>
      </c>
      <c r="CF561" t="s">
        <v>3630</v>
      </c>
      <c r="CG561"/>
      <c r="CH561" t="str">
        <f>H561</f>
        <v>Спасский С.А., Шнитников В.Н.</v>
      </c>
      <c r="CI561">
        <f t="shared" si="180"/>
        <v>1937</v>
      </c>
      <c r="CJ561"/>
    </row>
    <row r="562" spans="1:88" s="6" customFormat="1" x14ac:dyDescent="0.45">
      <c r="A562" s="5">
        <v>45775.427615740737</v>
      </c>
      <c r="B562" s="6">
        <v>412819044</v>
      </c>
      <c r="C562" s="6" t="s">
        <v>4897</v>
      </c>
      <c r="D562" s="6">
        <v>2</v>
      </c>
      <c r="E562" s="4" t="s">
        <v>247</v>
      </c>
      <c r="G562" s="6">
        <v>2590</v>
      </c>
      <c r="H562" s="44" t="s">
        <v>951</v>
      </c>
      <c r="I562" s="6">
        <v>1937</v>
      </c>
      <c r="J562" s="6" t="s">
        <v>952</v>
      </c>
      <c r="K562" s="6" t="s">
        <v>953</v>
      </c>
      <c r="L562" s="6" t="s">
        <v>954</v>
      </c>
      <c r="M562" s="6" t="s">
        <v>267</v>
      </c>
      <c r="P562" s="6" t="s">
        <v>947</v>
      </c>
      <c r="Q562" t="str">
        <f t="shared" si="181"/>
        <v>Алма-Ата и окрестности</v>
      </c>
      <c r="R562" s="84">
        <v>43.289437</v>
      </c>
      <c r="S562" s="84">
        <v>76.994337999999999</v>
      </c>
      <c r="T562" s="6" t="s">
        <v>765</v>
      </c>
      <c r="U562" s="6" t="s">
        <v>766</v>
      </c>
      <c r="V562" s="6" t="s">
        <v>106</v>
      </c>
      <c r="X562" s="6">
        <v>6000</v>
      </c>
      <c r="Y562" s="6">
        <v>1921</v>
      </c>
      <c r="AF562" s="6" t="s">
        <v>948</v>
      </c>
      <c r="AG562" s="67" t="s">
        <v>955</v>
      </c>
      <c r="AH562" s="6" t="s">
        <v>274</v>
      </c>
      <c r="AI562" s="6" t="s">
        <v>347</v>
      </c>
      <c r="AJ562" s="6" t="s">
        <v>372</v>
      </c>
      <c r="AK562" s="6" t="b">
        <v>1</v>
      </c>
      <c r="AL562" s="6" t="b">
        <v>0</v>
      </c>
      <c r="AO562" s="49" t="s">
        <v>4952</v>
      </c>
      <c r="AP562" s="73"/>
      <c r="AQ562" s="49" t="s">
        <v>4951</v>
      </c>
      <c r="AR562" s="76" t="s">
        <v>5011</v>
      </c>
      <c r="AS562" s="73" t="s">
        <v>5012</v>
      </c>
      <c r="AT562" s="73">
        <f t="shared" si="185"/>
        <v>2</v>
      </c>
      <c r="AU562" s="112" t="s">
        <v>5384</v>
      </c>
      <c r="AV562" s="44" t="s">
        <v>5380</v>
      </c>
      <c r="AW562" t="s">
        <v>5014</v>
      </c>
      <c r="AX562" s="73"/>
      <c r="AY562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2" s="49" t="s">
        <v>4903</v>
      </c>
      <c r="BA562" s="44">
        <f>Y562</f>
        <v>1921</v>
      </c>
      <c r="BB562" s="44" t="str">
        <f>Y562&amp;IF(Z562&lt;&gt;0,"-"&amp;Z562,"")&amp;IF(AA562&lt;&gt;0,"-"&amp;AA562,"")&amp;IF(AB562&lt;&gt;0,"/"&amp;AB562,"")&amp;IF(AC562&lt;&gt;0,"-"&amp;AC562,"")&amp;IF(AD562&lt;&gt;0,"-"&amp;AD562,"")</f>
        <v>1921</v>
      </c>
      <c r="BC562" s="44"/>
      <c r="BD562" s="44"/>
      <c r="BE562" s="44" t="s">
        <v>4959</v>
      </c>
      <c r="BF562" s="49" t="s">
        <v>4882</v>
      </c>
      <c r="BG562" t="s">
        <v>4893</v>
      </c>
      <c r="BH562" s="40" t="s">
        <v>5050</v>
      </c>
      <c r="BI562" t="s">
        <v>39</v>
      </c>
      <c r="BJ562" t="str">
        <f t="shared" si="192"/>
        <v>Алма-Ата и окрестности</v>
      </c>
      <c r="BK562" t="str">
        <f>T562&amp;" N; "&amp;U562&amp;" E"</f>
        <v>43.289437 N; 76.994338 E</v>
      </c>
      <c r="BL562" t="s">
        <v>765</v>
      </c>
      <c r="BM562" s="85" t="s">
        <v>766</v>
      </c>
      <c r="BN562" t="s">
        <v>4895</v>
      </c>
      <c r="BO562">
        <f t="shared" si="193"/>
        <v>6000</v>
      </c>
      <c r="BP562" t="str">
        <f>IF(V562="original",H562,IF(V562="volunteer",C562,"Nekhaeva A.A."))</f>
        <v>Kim L.V.</v>
      </c>
      <c r="BQ562" t="str">
        <f>IF(V562="original",I562,IF(V562="volunteer",YEAR(A562)&amp;"-"&amp;IF(MONTH(A562)&lt;10,"0"&amp;MONTH(A562),MONTH(A562))&amp;"-"&amp;IF(DAY(A562)&lt;10,"0"&amp;DAY(A562),DAY(A562)),"__2025-05-15"))</f>
        <v>2025-04-28</v>
      </c>
      <c r="BR562"/>
      <c r="BS562"/>
      <c r="BT562" s="49" t="s">
        <v>4766</v>
      </c>
      <c r="BU562" t="s">
        <v>3631</v>
      </c>
      <c r="BV562" t="s">
        <v>3632</v>
      </c>
      <c r="BW562" t="s">
        <v>3633</v>
      </c>
      <c r="BX562" t="s">
        <v>3634</v>
      </c>
      <c r="BY562" s="44" t="s">
        <v>274</v>
      </c>
      <c r="BZ562" t="s">
        <v>347</v>
      </c>
      <c r="CA562" t="s">
        <v>3707</v>
      </c>
      <c r="CB562" s="44" t="s">
        <v>3707</v>
      </c>
      <c r="CC562" t="s">
        <v>3709</v>
      </c>
      <c r="CD562" t="s">
        <v>3707</v>
      </c>
      <c r="CE562" t="s">
        <v>3708</v>
      </c>
      <c r="CF562" t="s">
        <v>3630</v>
      </c>
      <c r="CG562"/>
      <c r="CH562" t="str">
        <f>H562</f>
        <v>Спасский С.А., Шнитников В.Н.</v>
      </c>
      <c r="CI562">
        <f t="shared" si="180"/>
        <v>1937</v>
      </c>
      <c r="CJ562"/>
    </row>
    <row r="563" spans="1:88" s="6" customFormat="1" x14ac:dyDescent="0.45">
      <c r="A563" s="5">
        <v>45775.426793981482</v>
      </c>
      <c r="B563" s="6">
        <v>412819044</v>
      </c>
      <c r="C563" s="6" t="s">
        <v>4897</v>
      </c>
      <c r="D563" s="6">
        <v>1</v>
      </c>
      <c r="E563" s="4" t="s">
        <v>65</v>
      </c>
      <c r="G563" s="6">
        <v>2590</v>
      </c>
      <c r="H563" s="44" t="s">
        <v>951</v>
      </c>
      <c r="I563" s="6">
        <v>1937</v>
      </c>
      <c r="J563" s="6" t="s">
        <v>952</v>
      </c>
      <c r="K563" s="6" t="s">
        <v>953</v>
      </c>
      <c r="L563" s="6" t="s">
        <v>954</v>
      </c>
      <c r="M563" s="6" t="s">
        <v>267</v>
      </c>
      <c r="P563" s="6" t="s">
        <v>986</v>
      </c>
      <c r="Q563" t="str">
        <f t="shared" si="181"/>
        <v>дача Волковского</v>
      </c>
      <c r="R563" s="85" t="str">
        <f>T563</f>
        <v>43.104043</v>
      </c>
      <c r="S563" s="85" t="str">
        <f>U563</f>
        <v>76.920158</v>
      </c>
      <c r="T563" s="6" t="s">
        <v>3576</v>
      </c>
      <c r="U563" s="6" t="s">
        <v>3577</v>
      </c>
      <c r="V563" s="6" t="s">
        <v>106</v>
      </c>
      <c r="W563" s="6" t="s">
        <v>3578</v>
      </c>
      <c r="X563" s="6">
        <v>2000</v>
      </c>
      <c r="Y563" s="6">
        <v>1919</v>
      </c>
      <c r="Z563" s="6">
        <v>7</v>
      </c>
      <c r="AF563" s="6" t="s">
        <v>948</v>
      </c>
      <c r="AG563" s="67" t="s">
        <v>987</v>
      </c>
      <c r="AH563" s="6" t="s">
        <v>274</v>
      </c>
      <c r="AI563" s="6" t="s">
        <v>347</v>
      </c>
      <c r="AJ563" s="6" t="s">
        <v>385</v>
      </c>
      <c r="AK563" s="6" t="b">
        <v>1</v>
      </c>
      <c r="AL563" s="6" t="b">
        <v>0</v>
      </c>
      <c r="AO563" s="49" t="s">
        <v>4952</v>
      </c>
      <c r="AP563" s="73"/>
      <c r="AQ563" s="49" t="s">
        <v>4951</v>
      </c>
      <c r="AR563" s="76" t="s">
        <v>5011</v>
      </c>
      <c r="AS563" s="73" t="s">
        <v>5012</v>
      </c>
      <c r="AT563" s="73">
        <f t="shared" si="185"/>
        <v>1</v>
      </c>
      <c r="AU563" s="112" t="s">
        <v>5384</v>
      </c>
      <c r="AV563" s="44" t="s">
        <v>5380</v>
      </c>
      <c r="AW563" t="s">
        <v>5014</v>
      </c>
      <c r="AX563" s="73"/>
      <c r="AY563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3" s="49" t="s">
        <v>4903</v>
      </c>
      <c r="BA563" s="44" t="str">
        <f>Y563&amp;"-"&amp;IF(Z563&lt;10,"0"&amp;Z563,Z563)</f>
        <v>1919-07</v>
      </c>
      <c r="BB563" s="44" t="str">
        <f>Y563&amp;IF(Z563&lt;&gt;0,"-"&amp;Z563,"")&amp;IF(AA563&lt;&gt;0,"-"&amp;AA563,"")&amp;IF(AB563&lt;&gt;0,"/"&amp;AB563,"")&amp;IF(AC563&lt;&gt;0,"-"&amp;AC563,"")&amp;IF(AD563&lt;&gt;0,"-"&amp;AD563,"")</f>
        <v>1919-7</v>
      </c>
      <c r="BC563" s="44"/>
      <c r="BD563" s="44"/>
      <c r="BE563" s="44" t="s">
        <v>4944</v>
      </c>
      <c r="BF563" s="49" t="s">
        <v>4882</v>
      </c>
      <c r="BG563" t="s">
        <v>4893</v>
      </c>
      <c r="BH563" s="40" t="s">
        <v>5050</v>
      </c>
      <c r="BI563" t="s">
        <v>39</v>
      </c>
      <c r="BJ563" t="str">
        <f t="shared" si="192"/>
        <v>дача Волковского</v>
      </c>
      <c r="BK563" t="str">
        <f>T563&amp;" N; "&amp;U563&amp;" E"</f>
        <v>43.104043 N; 76.920158 E</v>
      </c>
      <c r="BL563" t="s">
        <v>3576</v>
      </c>
      <c r="BM563" s="85" t="s">
        <v>3577</v>
      </c>
      <c r="BN563" t="s">
        <v>4895</v>
      </c>
      <c r="BO563">
        <f t="shared" si="193"/>
        <v>2000</v>
      </c>
      <c r="BP563" t="str">
        <f>IF(V563="original",H563,IF(V563="volunteer",C563,"Nekhaeva A.A."))</f>
        <v>Kim L.V.</v>
      </c>
      <c r="BQ563" t="str">
        <f>IF(V563="original",I563,IF(V563="volunteer",YEAR(A563)&amp;"-"&amp;IF(MONTH(A563)&lt;10,"0"&amp;MONTH(A563),MONTH(A563))&amp;"-"&amp;IF(DAY(A563)&lt;10,"0"&amp;DAY(A563),DAY(A563)),"__2025-05-15"))</f>
        <v>2025-04-28</v>
      </c>
      <c r="BR563"/>
      <c r="BS563"/>
      <c r="BT563" s="49" t="s">
        <v>4766</v>
      </c>
      <c r="BU563" t="s">
        <v>3631</v>
      </c>
      <c r="BV563" t="s">
        <v>3632</v>
      </c>
      <c r="BW563" t="s">
        <v>3633</v>
      </c>
      <c r="BX563" t="s">
        <v>3634</v>
      </c>
      <c r="BY563" s="44" t="s">
        <v>274</v>
      </c>
      <c r="BZ563" t="s">
        <v>347</v>
      </c>
      <c r="CA563" t="s">
        <v>3712</v>
      </c>
      <c r="CB563" s="44" t="s">
        <v>3712</v>
      </c>
      <c r="CC563" t="s">
        <v>3709</v>
      </c>
      <c r="CD563" t="s">
        <v>3712</v>
      </c>
      <c r="CE563" t="s">
        <v>3713</v>
      </c>
      <c r="CF563" t="s">
        <v>3630</v>
      </c>
      <c r="CG563"/>
      <c r="CH563" t="str">
        <f>H563</f>
        <v>Спасский С.А., Шнитников В.Н.</v>
      </c>
      <c r="CI563">
        <f t="shared" si="180"/>
        <v>1937</v>
      </c>
      <c r="CJ563"/>
    </row>
    <row r="564" spans="1:88" s="6" customFormat="1" x14ac:dyDescent="0.45">
      <c r="A564" s="5">
        <v>45775.426238425927</v>
      </c>
      <c r="B564" s="6">
        <v>412819044</v>
      </c>
      <c r="C564" s="6" t="s">
        <v>4897</v>
      </c>
      <c r="D564" s="6">
        <v>3</v>
      </c>
      <c r="E564" s="4" t="s">
        <v>846</v>
      </c>
      <c r="G564" s="6">
        <v>2590</v>
      </c>
      <c r="H564" s="44" t="s">
        <v>951</v>
      </c>
      <c r="I564" s="6">
        <v>1937</v>
      </c>
      <c r="J564" s="6" t="s">
        <v>952</v>
      </c>
      <c r="K564" s="6" t="s">
        <v>953</v>
      </c>
      <c r="L564" s="6" t="s">
        <v>954</v>
      </c>
      <c r="M564" s="6" t="s">
        <v>267</v>
      </c>
      <c r="P564" s="6" t="s">
        <v>1217</v>
      </c>
      <c r="Q564" t="str">
        <f t="shared" si="181"/>
        <v>Алферовская роща и пруд</v>
      </c>
      <c r="R564" s="84">
        <v>43.306286999999998</v>
      </c>
      <c r="S564" s="84">
        <v>76.949597999999995</v>
      </c>
      <c r="T564" s="6" t="s">
        <v>1218</v>
      </c>
      <c r="U564" s="6" t="s">
        <v>1219</v>
      </c>
      <c r="V564" s="6" t="s">
        <v>106</v>
      </c>
      <c r="X564" s="6">
        <v>2000</v>
      </c>
      <c r="Y564" s="6">
        <v>1919</v>
      </c>
      <c r="Z564" s="6">
        <v>7</v>
      </c>
      <c r="AA564" s="6">
        <v>26</v>
      </c>
      <c r="AF564" s="6" t="s">
        <v>948</v>
      </c>
      <c r="AH564" s="6" t="s">
        <v>274</v>
      </c>
      <c r="AI564" s="6" t="s">
        <v>347</v>
      </c>
      <c r="AJ564" s="6" t="s">
        <v>385</v>
      </c>
      <c r="AK564" s="6" t="b">
        <v>1</v>
      </c>
      <c r="AL564" s="6" t="b">
        <v>0</v>
      </c>
      <c r="AO564" s="49" t="s">
        <v>4952</v>
      </c>
      <c r="AP564" s="73"/>
      <c r="AQ564" s="49" t="s">
        <v>4951</v>
      </c>
      <c r="AR564" s="76" t="s">
        <v>5011</v>
      </c>
      <c r="AS564" s="73" t="s">
        <v>5012</v>
      </c>
      <c r="AT564" s="73">
        <f t="shared" si="185"/>
        <v>3</v>
      </c>
      <c r="AU564" s="112" t="s">
        <v>5384</v>
      </c>
      <c r="AV564" s="44" t="s">
        <v>5380</v>
      </c>
      <c r="AW564" t="s">
        <v>5014</v>
      </c>
      <c r="AX564" s="73"/>
      <c r="AY564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4" s="49" t="s">
        <v>4903</v>
      </c>
      <c r="BA564" s="58" t="str">
        <f>Y564&amp;"-"&amp;IF(Z564&lt;10,"0"&amp;Z564,Z564)&amp;"-"&amp;IF(AA564&lt;10,"0"&amp;AA564,AA564)</f>
        <v>1919-07-26</v>
      </c>
      <c r="BB564" s="44" t="str">
        <f>Y564&amp;IF(Z564&lt;&gt;0,"-"&amp;Z564,"")&amp;IF(AA564&lt;&gt;0,"-"&amp;AA564,"")&amp;IF(AB564&lt;&gt;0,"/"&amp;AB564,"")&amp;IF(AC564&lt;&gt;0,"-"&amp;AC564,"")&amp;IF(AD564&lt;&gt;0,"-"&amp;AD564,"")</f>
        <v>1919-7-26</v>
      </c>
      <c r="BC564" s="44"/>
      <c r="BD564" s="44"/>
      <c r="BE564" s="44"/>
      <c r="BF564" s="49" t="s">
        <v>4882</v>
      </c>
      <c r="BG564" t="s">
        <v>4893</v>
      </c>
      <c r="BH564" s="40" t="s">
        <v>5050</v>
      </c>
      <c r="BI564" t="s">
        <v>39</v>
      </c>
      <c r="BJ564" t="str">
        <f t="shared" si="192"/>
        <v>Алферовская роща и пруд</v>
      </c>
      <c r="BK564" t="str">
        <f>T564&amp;" N; "&amp;U564&amp;" E"</f>
        <v>43.306287 N; 76.949598 E</v>
      </c>
      <c r="BL564" t="s">
        <v>1218</v>
      </c>
      <c r="BM564" s="85" t="s">
        <v>1219</v>
      </c>
      <c r="BN564" t="s">
        <v>4895</v>
      </c>
      <c r="BO564">
        <f t="shared" si="193"/>
        <v>2000</v>
      </c>
      <c r="BP564" t="str">
        <f>IF(V564="original",H564,IF(V564="volunteer",C564,"Nekhaeva A.A."))</f>
        <v>Kim L.V.</v>
      </c>
      <c r="BQ564" t="str">
        <f>IF(V564="original",I564,IF(V564="volunteer",YEAR(A564)&amp;"-"&amp;IF(MONTH(A564)&lt;10,"0"&amp;MONTH(A564),MONTH(A564))&amp;"-"&amp;IF(DAY(A564)&lt;10,"0"&amp;DAY(A564),DAY(A564)),"__2025-05-15"))</f>
        <v>2025-04-28</v>
      </c>
      <c r="BR564"/>
      <c r="BS564"/>
      <c r="BT564" s="49" t="s">
        <v>4766</v>
      </c>
      <c r="BU564" t="s">
        <v>3631</v>
      </c>
      <c r="BV564" t="s">
        <v>3632</v>
      </c>
      <c r="BW564" t="s">
        <v>3633</v>
      </c>
      <c r="BX564" t="s">
        <v>3634</v>
      </c>
      <c r="BY564" s="44" t="s">
        <v>274</v>
      </c>
      <c r="BZ564" t="s">
        <v>347</v>
      </c>
      <c r="CA564" t="s">
        <v>3712</v>
      </c>
      <c r="CB564" s="44" t="s">
        <v>3712</v>
      </c>
      <c r="CC564" t="s">
        <v>3709</v>
      </c>
      <c r="CD564" t="s">
        <v>3712</v>
      </c>
      <c r="CE564" t="s">
        <v>3713</v>
      </c>
      <c r="CF564" t="s">
        <v>3630</v>
      </c>
      <c r="CG564"/>
      <c r="CH564" t="str">
        <f>H564</f>
        <v>Спасский С.А., Шнитников В.Н.</v>
      </c>
      <c r="CI564">
        <f t="shared" si="180"/>
        <v>1937</v>
      </c>
      <c r="CJ564"/>
    </row>
    <row r="565" spans="1:88" s="6" customFormat="1" x14ac:dyDescent="0.45">
      <c r="A565" s="5">
        <v>45775.425208333327</v>
      </c>
      <c r="B565" s="6">
        <v>412819044</v>
      </c>
      <c r="C565" s="6" t="s">
        <v>4897</v>
      </c>
      <c r="D565" s="6">
        <v>3</v>
      </c>
      <c r="E565" s="4" t="s">
        <v>846</v>
      </c>
      <c r="G565" s="6">
        <v>2590</v>
      </c>
      <c r="H565" s="44" t="s">
        <v>951</v>
      </c>
      <c r="I565" s="6">
        <v>1937</v>
      </c>
      <c r="J565" s="6" t="s">
        <v>952</v>
      </c>
      <c r="K565" s="6" t="s">
        <v>953</v>
      </c>
      <c r="L565" s="6" t="s">
        <v>954</v>
      </c>
      <c r="M565" s="6" t="s">
        <v>267</v>
      </c>
      <c r="P565" s="6" t="s">
        <v>947</v>
      </c>
      <c r="Q565" t="str">
        <f t="shared" si="181"/>
        <v>Алма-Ата и окрестности</v>
      </c>
      <c r="R565" s="84">
        <v>43.289437</v>
      </c>
      <c r="S565" s="84">
        <v>76.994337999999999</v>
      </c>
      <c r="T565" s="6" t="s">
        <v>765</v>
      </c>
      <c r="U565" s="6" t="s">
        <v>766</v>
      </c>
      <c r="V565" s="6" t="s">
        <v>106</v>
      </c>
      <c r="X565" s="6">
        <v>6000</v>
      </c>
      <c r="Y565" s="6">
        <v>1937</v>
      </c>
      <c r="Z565" s="6">
        <v>7</v>
      </c>
      <c r="AB565" s="6">
        <v>1937</v>
      </c>
      <c r="AC565" s="6">
        <v>8</v>
      </c>
      <c r="AF565" s="6" t="s">
        <v>948</v>
      </c>
      <c r="AG565" s="67" t="s">
        <v>949</v>
      </c>
      <c r="AH565" s="6" t="s">
        <v>274</v>
      </c>
      <c r="AI565" s="6" t="s">
        <v>347</v>
      </c>
      <c r="AJ565" s="6" t="s">
        <v>385</v>
      </c>
      <c r="AK565" s="6" t="b">
        <v>1</v>
      </c>
      <c r="AL565" s="6" t="b">
        <v>0</v>
      </c>
      <c r="AO565" s="49" t="s">
        <v>4952</v>
      </c>
      <c r="AP565" s="73"/>
      <c r="AQ565" s="49" t="s">
        <v>4951</v>
      </c>
      <c r="AR565" s="76" t="s">
        <v>5011</v>
      </c>
      <c r="AS565" s="73" t="s">
        <v>5012</v>
      </c>
      <c r="AT565" s="73">
        <f t="shared" si="185"/>
        <v>3</v>
      </c>
      <c r="AU565" s="112" t="s">
        <v>5384</v>
      </c>
      <c r="AV565" s="44" t="s">
        <v>5380</v>
      </c>
      <c r="AW565" t="s">
        <v>5014</v>
      </c>
      <c r="AX565" s="73"/>
      <c r="AY565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5" s="49" t="s">
        <v>4903</v>
      </c>
      <c r="BA565" s="59" t="str">
        <f>Y565&amp;"-"&amp;IF(Z565&lt;10,"0"&amp;Z565,Z565)&amp;"/"&amp;IF(AC565&lt;10,"0"&amp;AC565,AC565)</f>
        <v>1937-07/08</v>
      </c>
      <c r="BB565" s="44" t="str">
        <f>Y565&amp;IF(Z565&lt;&gt;0,"-"&amp;Z565,"")&amp;IF(AA565&lt;&gt;0,"-"&amp;AA565,"")&amp;IF(AB565&lt;&gt;0,"/"&amp;AB565,"")&amp;IF(AC565&lt;&gt;0,"-"&amp;AC565,"")&amp;IF(AD565&lt;&gt;0,"-"&amp;AD565,"")</f>
        <v>1937-7/1937-8</v>
      </c>
      <c r="BC565" s="44"/>
      <c r="BD565" s="44"/>
      <c r="BE565" s="44" t="s">
        <v>4943</v>
      </c>
      <c r="BF565" s="49" t="s">
        <v>4882</v>
      </c>
      <c r="BG565" t="s">
        <v>4893</v>
      </c>
      <c r="BH565" s="40" t="s">
        <v>5050</v>
      </c>
      <c r="BI565" t="s">
        <v>39</v>
      </c>
      <c r="BJ565" t="str">
        <f t="shared" si="192"/>
        <v>Алма-Ата и окрестности</v>
      </c>
      <c r="BK565" t="str">
        <f>T565&amp;" N; "&amp;U565&amp;" E"</f>
        <v>43.289437 N; 76.994338 E</v>
      </c>
      <c r="BL565" t="s">
        <v>765</v>
      </c>
      <c r="BM565" s="85" t="s">
        <v>766</v>
      </c>
      <c r="BN565" t="s">
        <v>4895</v>
      </c>
      <c r="BO565">
        <f t="shared" si="193"/>
        <v>6000</v>
      </c>
      <c r="BP565" t="str">
        <f>IF(V565="original",H565,IF(V565="volunteer",C565,"Nekhaeva A.A."))</f>
        <v>Kim L.V.</v>
      </c>
      <c r="BQ565" t="str">
        <f>IF(V565="original",I565,IF(V565="volunteer",YEAR(A565)&amp;"-"&amp;IF(MONTH(A565)&lt;10,"0"&amp;MONTH(A565),MONTH(A565))&amp;"-"&amp;IF(DAY(A565)&lt;10,"0"&amp;DAY(A565),DAY(A565)),"__2025-05-15"))</f>
        <v>2025-04-28</v>
      </c>
      <c r="BR565"/>
      <c r="BS565"/>
      <c r="BT565" s="49" t="s">
        <v>4766</v>
      </c>
      <c r="BU565" t="s">
        <v>3631</v>
      </c>
      <c r="BV565" t="s">
        <v>3632</v>
      </c>
      <c r="BW565" t="s">
        <v>3633</v>
      </c>
      <c r="BX565" t="s">
        <v>3634</v>
      </c>
      <c r="BY565" s="44" t="s">
        <v>274</v>
      </c>
      <c r="BZ565" t="s">
        <v>347</v>
      </c>
      <c r="CA565" t="s">
        <v>3712</v>
      </c>
      <c r="CB565" s="44" t="s">
        <v>3712</v>
      </c>
      <c r="CC565" t="s">
        <v>3709</v>
      </c>
      <c r="CD565" t="s">
        <v>3712</v>
      </c>
      <c r="CE565" t="s">
        <v>3713</v>
      </c>
      <c r="CF565" t="s">
        <v>3630</v>
      </c>
      <c r="CG565"/>
      <c r="CH565" t="str">
        <f>H565</f>
        <v>Спасский С.А., Шнитников В.Н.</v>
      </c>
      <c r="CI565">
        <f t="shared" si="180"/>
        <v>1937</v>
      </c>
      <c r="CJ565"/>
    </row>
    <row r="566" spans="1:88" s="6" customFormat="1" x14ac:dyDescent="0.45">
      <c r="A566" s="5">
        <v>45775.424699074079</v>
      </c>
      <c r="B566" s="6">
        <v>412819044</v>
      </c>
      <c r="C566" s="6" t="s">
        <v>4897</v>
      </c>
      <c r="D566" s="6">
        <v>1</v>
      </c>
      <c r="E566" s="4" t="s">
        <v>51</v>
      </c>
      <c r="G566" s="6">
        <v>2590</v>
      </c>
      <c r="H566" s="44" t="s">
        <v>951</v>
      </c>
      <c r="I566" s="6">
        <v>1937</v>
      </c>
      <c r="J566" s="6" t="s">
        <v>952</v>
      </c>
      <c r="K566" s="6" t="s">
        <v>953</v>
      </c>
      <c r="L566" s="6" t="s">
        <v>954</v>
      </c>
      <c r="M566" s="6" t="s">
        <v>267</v>
      </c>
      <c r="P566" s="6" t="s">
        <v>947</v>
      </c>
      <c r="Q566" t="str">
        <f t="shared" si="181"/>
        <v>Алма-Ата и окрестности</v>
      </c>
      <c r="R566" s="84">
        <v>43.289437</v>
      </c>
      <c r="S566" s="84">
        <v>76.994337999999999</v>
      </c>
      <c r="T566" s="6" t="s">
        <v>765</v>
      </c>
      <c r="U566" s="6" t="s">
        <v>766</v>
      </c>
      <c r="V566" s="6" t="s">
        <v>106</v>
      </c>
      <c r="X566" s="6">
        <v>6000</v>
      </c>
      <c r="Y566" s="6">
        <v>1921</v>
      </c>
      <c r="Z566" s="6">
        <v>7</v>
      </c>
      <c r="AF566" s="6" t="s">
        <v>948</v>
      </c>
      <c r="AG566" s="67" t="s">
        <v>955</v>
      </c>
      <c r="AH566" s="6" t="s">
        <v>274</v>
      </c>
      <c r="AI566" s="6" t="s">
        <v>347</v>
      </c>
      <c r="AJ566" s="6" t="s">
        <v>385</v>
      </c>
      <c r="AK566" s="6" t="b">
        <v>1</v>
      </c>
      <c r="AL566" s="6" t="b">
        <v>0</v>
      </c>
      <c r="AO566" s="49" t="s">
        <v>4952</v>
      </c>
      <c r="AP566" s="73"/>
      <c r="AQ566" s="49" t="s">
        <v>4951</v>
      </c>
      <c r="AR566" s="76" t="s">
        <v>5011</v>
      </c>
      <c r="AS566" s="73" t="s">
        <v>5012</v>
      </c>
      <c r="AT566" s="73">
        <f t="shared" si="185"/>
        <v>1</v>
      </c>
      <c r="AU566" s="112" t="s">
        <v>5383</v>
      </c>
      <c r="AV566" s="44" t="s">
        <v>5380</v>
      </c>
      <c r="AW566" t="s">
        <v>5014</v>
      </c>
      <c r="AX566" s="73"/>
      <c r="AY566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6" s="49" t="s">
        <v>4903</v>
      </c>
      <c r="BA566" s="44" t="str">
        <f>Y566&amp;"-"&amp;IF(Z566&lt;10,"0"&amp;Z566,Z566)</f>
        <v>1921-07</v>
      </c>
      <c r="BB566" s="44" t="str">
        <f>Y566&amp;IF(Z566&lt;&gt;0,"-"&amp;Z566,"")&amp;IF(AA566&lt;&gt;0,"-"&amp;AA566,"")&amp;IF(AB566&lt;&gt;0,"/"&amp;AB566,"")&amp;IF(AC566&lt;&gt;0,"-"&amp;AC566,"")&amp;IF(AD566&lt;&gt;0,"-"&amp;AD566,"")</f>
        <v>1921-7</v>
      </c>
      <c r="BC566" s="44"/>
      <c r="BD566" s="44"/>
      <c r="BE566" s="44" t="s">
        <v>4959</v>
      </c>
      <c r="BF566" s="49" t="s">
        <v>4882</v>
      </c>
      <c r="BG566" t="s">
        <v>4893</v>
      </c>
      <c r="BH566" s="40" t="s">
        <v>5050</v>
      </c>
      <c r="BI566" t="s">
        <v>39</v>
      </c>
      <c r="BJ566" t="str">
        <f t="shared" si="192"/>
        <v>Алма-Ата и окрестности</v>
      </c>
      <c r="BK566" t="str">
        <f>T566&amp;" N; "&amp;U566&amp;" E"</f>
        <v>43.289437 N; 76.994338 E</v>
      </c>
      <c r="BL566" t="s">
        <v>765</v>
      </c>
      <c r="BM566" s="85" t="s">
        <v>766</v>
      </c>
      <c r="BN566" t="s">
        <v>4895</v>
      </c>
      <c r="BO566">
        <f t="shared" si="193"/>
        <v>6000</v>
      </c>
      <c r="BP566" t="str">
        <f>IF(V566="original",H566,IF(V566="volunteer",C566,"Nekhaeva A.A."))</f>
        <v>Kim L.V.</v>
      </c>
      <c r="BQ566" t="str">
        <f>IF(V566="original",I566,IF(V566="volunteer",YEAR(A566)&amp;"-"&amp;IF(MONTH(A566)&lt;10,"0"&amp;MONTH(A566),MONTH(A566))&amp;"-"&amp;IF(DAY(A566)&lt;10,"0"&amp;DAY(A566),DAY(A566)),"__2025-05-15"))</f>
        <v>2025-04-28</v>
      </c>
      <c r="BR566"/>
      <c r="BS566"/>
      <c r="BT566" s="49" t="s">
        <v>4766</v>
      </c>
      <c r="BU566" t="s">
        <v>3631</v>
      </c>
      <c r="BV566" t="s">
        <v>3632</v>
      </c>
      <c r="BW566" t="s">
        <v>3633</v>
      </c>
      <c r="BX566" t="s">
        <v>3634</v>
      </c>
      <c r="BY566" s="44" t="s">
        <v>274</v>
      </c>
      <c r="BZ566" t="s">
        <v>347</v>
      </c>
      <c r="CA566" t="s">
        <v>3712</v>
      </c>
      <c r="CB566" s="44" t="s">
        <v>3712</v>
      </c>
      <c r="CC566" t="s">
        <v>3709</v>
      </c>
      <c r="CD566" t="s">
        <v>3712</v>
      </c>
      <c r="CE566" t="s">
        <v>3713</v>
      </c>
      <c r="CF566" t="s">
        <v>3630</v>
      </c>
      <c r="CG566"/>
      <c r="CH566" t="str">
        <f>H566</f>
        <v>Спасский С.А., Шнитников В.Н.</v>
      </c>
      <c r="CI566">
        <f t="shared" si="180"/>
        <v>1937</v>
      </c>
      <c r="CJ566"/>
    </row>
    <row r="567" spans="1:88" s="6" customFormat="1" x14ac:dyDescent="0.45">
      <c r="A567" s="5">
        <v>45775.424166666657</v>
      </c>
      <c r="B567" s="6">
        <v>412819044</v>
      </c>
      <c r="C567" s="6" t="s">
        <v>4897</v>
      </c>
      <c r="D567" s="6">
        <v>2</v>
      </c>
      <c r="E567" s="4" t="s">
        <v>86</v>
      </c>
      <c r="G567" s="6">
        <v>2590</v>
      </c>
      <c r="H567" s="44" t="s">
        <v>951</v>
      </c>
      <c r="I567" s="6">
        <v>1937</v>
      </c>
      <c r="J567" s="6" t="s">
        <v>952</v>
      </c>
      <c r="K567" s="6" t="s">
        <v>953</v>
      </c>
      <c r="L567" s="6" t="s">
        <v>954</v>
      </c>
      <c r="M567" s="6" t="s">
        <v>267</v>
      </c>
      <c r="P567" s="6" t="s">
        <v>947</v>
      </c>
      <c r="Q567" t="str">
        <f t="shared" si="181"/>
        <v>Алма-Ата и окрестности</v>
      </c>
      <c r="R567" s="84">
        <v>43.289437</v>
      </c>
      <c r="S567" s="84">
        <v>76.994337999999999</v>
      </c>
      <c r="T567" s="6" t="s">
        <v>765</v>
      </c>
      <c r="U567" s="6" t="s">
        <v>766</v>
      </c>
      <c r="V567" s="6" t="s">
        <v>106</v>
      </c>
      <c r="X567" s="6">
        <v>6000</v>
      </c>
      <c r="Y567" s="6">
        <v>1904</v>
      </c>
      <c r="Z567" s="6">
        <v>7</v>
      </c>
      <c r="AF567" s="6" t="s">
        <v>948</v>
      </c>
      <c r="AH567" s="6" t="s">
        <v>274</v>
      </c>
      <c r="AI567" s="6" t="s">
        <v>347</v>
      </c>
      <c r="AJ567" s="6" t="s">
        <v>385</v>
      </c>
      <c r="AK567" s="6" t="b">
        <v>1</v>
      </c>
      <c r="AL567" s="6" t="b">
        <v>0</v>
      </c>
      <c r="AO567" s="49" t="s">
        <v>4952</v>
      </c>
      <c r="AP567" s="73"/>
      <c r="AQ567" s="49" t="s">
        <v>4951</v>
      </c>
      <c r="AR567" s="76" t="s">
        <v>5011</v>
      </c>
      <c r="AS567" s="73" t="s">
        <v>5012</v>
      </c>
      <c r="AT567" s="73">
        <f t="shared" si="185"/>
        <v>2</v>
      </c>
      <c r="AU567" s="112" t="s">
        <v>5383</v>
      </c>
      <c r="AV567" s="44" t="s">
        <v>5380</v>
      </c>
      <c r="AW567" t="s">
        <v>5014</v>
      </c>
      <c r="AX567" s="73"/>
      <c r="AY567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7" s="49" t="s">
        <v>4903</v>
      </c>
      <c r="BA567" s="44" t="str">
        <f>Y567&amp;"-"&amp;IF(Z567&lt;10,"0"&amp;Z567,Z567)</f>
        <v>1904-07</v>
      </c>
      <c r="BB567" s="44" t="str">
        <f>Y567&amp;IF(Z567&lt;&gt;0,"-"&amp;Z567,"")&amp;IF(AA567&lt;&gt;0,"-"&amp;AA567,"")&amp;IF(AB567&lt;&gt;0,"/"&amp;AB567,"")&amp;IF(AC567&lt;&gt;0,"-"&amp;AC567,"")&amp;IF(AD567&lt;&gt;0,"-"&amp;AD567,"")</f>
        <v>1904-7</v>
      </c>
      <c r="BC567" s="44"/>
      <c r="BD567" s="44"/>
      <c r="BE567" s="44"/>
      <c r="BF567" s="49" t="s">
        <v>4882</v>
      </c>
      <c r="BG567" t="s">
        <v>4893</v>
      </c>
      <c r="BH567" s="40" t="s">
        <v>5050</v>
      </c>
      <c r="BI567" t="s">
        <v>39</v>
      </c>
      <c r="BJ567" t="str">
        <f t="shared" si="192"/>
        <v>Алма-Ата и окрестности</v>
      </c>
      <c r="BK567" t="str">
        <f>T567&amp;" N; "&amp;U567&amp;" E"</f>
        <v>43.289437 N; 76.994338 E</v>
      </c>
      <c r="BL567" t="s">
        <v>765</v>
      </c>
      <c r="BM567" s="85" t="s">
        <v>766</v>
      </c>
      <c r="BN567" t="s">
        <v>4895</v>
      </c>
      <c r="BO567">
        <f t="shared" si="193"/>
        <v>6000</v>
      </c>
      <c r="BP567" t="str">
        <f>IF(V567="original",H567,IF(V567="volunteer",C567,"Nekhaeva A.A."))</f>
        <v>Kim L.V.</v>
      </c>
      <c r="BQ567" t="str">
        <f>IF(V567="original",I567,IF(V567="volunteer",YEAR(A567)&amp;"-"&amp;IF(MONTH(A567)&lt;10,"0"&amp;MONTH(A567),MONTH(A567))&amp;"-"&amp;IF(DAY(A567)&lt;10,"0"&amp;DAY(A567),DAY(A567)),"__2025-05-15"))</f>
        <v>2025-04-28</v>
      </c>
      <c r="BR567"/>
      <c r="BS567"/>
      <c r="BT567" s="49" t="s">
        <v>4766</v>
      </c>
      <c r="BU567" t="s">
        <v>3631</v>
      </c>
      <c r="BV567" t="s">
        <v>3632</v>
      </c>
      <c r="BW567" t="s">
        <v>3633</v>
      </c>
      <c r="BX567" t="s">
        <v>3634</v>
      </c>
      <c r="BY567" s="44" t="s">
        <v>274</v>
      </c>
      <c r="BZ567" t="s">
        <v>347</v>
      </c>
      <c r="CA567" t="s">
        <v>3712</v>
      </c>
      <c r="CB567" s="44" t="s">
        <v>3712</v>
      </c>
      <c r="CC567" t="s">
        <v>3709</v>
      </c>
      <c r="CD567" t="s">
        <v>3712</v>
      </c>
      <c r="CE567" t="s">
        <v>3713</v>
      </c>
      <c r="CF567" t="s">
        <v>3630</v>
      </c>
      <c r="CG567"/>
      <c r="CH567" t="str">
        <f>H567</f>
        <v>Спасский С.А., Шнитников В.Н.</v>
      </c>
      <c r="CI567">
        <f t="shared" si="180"/>
        <v>1937</v>
      </c>
      <c r="CJ567"/>
    </row>
    <row r="568" spans="1:88" s="6" customFormat="1" x14ac:dyDescent="0.45">
      <c r="A568" s="5">
        <v>45775.423888888887</v>
      </c>
      <c r="B568" s="6">
        <v>412819044</v>
      </c>
      <c r="C568" s="6" t="s">
        <v>4897</v>
      </c>
      <c r="D568" s="6">
        <v>1</v>
      </c>
      <c r="E568" s="4" t="s">
        <v>65</v>
      </c>
      <c r="G568" s="6">
        <v>2590</v>
      </c>
      <c r="H568" s="44" t="s">
        <v>951</v>
      </c>
      <c r="I568" s="6">
        <v>1937</v>
      </c>
      <c r="J568" s="6" t="s">
        <v>952</v>
      </c>
      <c r="K568" s="6" t="s">
        <v>953</v>
      </c>
      <c r="L568" s="6" t="s">
        <v>954</v>
      </c>
      <c r="M568" s="6" t="s">
        <v>267</v>
      </c>
      <c r="P568" s="6" t="s">
        <v>947</v>
      </c>
      <c r="Q568" t="str">
        <f t="shared" si="181"/>
        <v>Алма-Ата и окрестности</v>
      </c>
      <c r="R568" s="84">
        <v>43.289437</v>
      </c>
      <c r="S568" s="84">
        <v>76.994337999999999</v>
      </c>
      <c r="T568" s="6" t="s">
        <v>765</v>
      </c>
      <c r="U568" s="6" t="s">
        <v>766</v>
      </c>
      <c r="V568" s="6" t="s">
        <v>106</v>
      </c>
      <c r="X568" s="6">
        <v>6000</v>
      </c>
      <c r="Y568" s="6">
        <v>1920</v>
      </c>
      <c r="Z568" s="6">
        <v>6</v>
      </c>
      <c r="AF568" s="6" t="s">
        <v>948</v>
      </c>
      <c r="AH568" s="6" t="s">
        <v>274</v>
      </c>
      <c r="AI568" s="6" t="s">
        <v>347</v>
      </c>
      <c r="AJ568" s="6" t="s">
        <v>385</v>
      </c>
      <c r="AK568" s="6" t="b">
        <v>1</v>
      </c>
      <c r="AL568" s="6" t="b">
        <v>0</v>
      </c>
      <c r="AO568" s="49" t="s">
        <v>4952</v>
      </c>
      <c r="AP568" s="73"/>
      <c r="AQ568" s="49" t="s">
        <v>4951</v>
      </c>
      <c r="AR568" s="76" t="s">
        <v>5011</v>
      </c>
      <c r="AS568" s="73" t="s">
        <v>5012</v>
      </c>
      <c r="AT568" s="73">
        <f t="shared" si="185"/>
        <v>1</v>
      </c>
      <c r="AU568" s="112" t="s">
        <v>5384</v>
      </c>
      <c r="AV568" s="44" t="s">
        <v>5380</v>
      </c>
      <c r="AW568" t="s">
        <v>5014</v>
      </c>
      <c r="AX568" s="73"/>
      <c r="AY56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8" s="49" t="s">
        <v>4903</v>
      </c>
      <c r="BA568" s="44" t="str">
        <f>Y568&amp;"-"&amp;IF(Z568&lt;10,"0"&amp;Z568,Z568)</f>
        <v>1920-06</v>
      </c>
      <c r="BB568" s="44" t="str">
        <f>Y568&amp;IF(Z568&lt;&gt;0,"-"&amp;Z568,"")&amp;IF(AA568&lt;&gt;0,"-"&amp;AA568,"")&amp;IF(AB568&lt;&gt;0,"/"&amp;AB568,"")&amp;IF(AC568&lt;&gt;0,"-"&amp;AC568,"")&amp;IF(AD568&lt;&gt;0,"-"&amp;AD568,"")</f>
        <v>1920-6</v>
      </c>
      <c r="BC568" s="44"/>
      <c r="BD568" s="44"/>
      <c r="BE568" s="44"/>
      <c r="BF568" s="49" t="s">
        <v>4882</v>
      </c>
      <c r="BG568" t="s">
        <v>4893</v>
      </c>
      <c r="BH568" s="40" t="s">
        <v>5050</v>
      </c>
      <c r="BI568" t="s">
        <v>39</v>
      </c>
      <c r="BJ568" t="str">
        <f t="shared" si="192"/>
        <v>Алма-Ата и окрестности</v>
      </c>
      <c r="BK568" t="str">
        <f>T568&amp;" N; "&amp;U568&amp;" E"</f>
        <v>43.289437 N; 76.994338 E</v>
      </c>
      <c r="BL568" t="s">
        <v>765</v>
      </c>
      <c r="BM568" s="85" t="s">
        <v>766</v>
      </c>
      <c r="BN568" t="s">
        <v>4895</v>
      </c>
      <c r="BO568">
        <f t="shared" si="193"/>
        <v>6000</v>
      </c>
      <c r="BP568" t="str">
        <f>IF(V568="original",H568,IF(V568="volunteer",C568,"Nekhaeva A.A."))</f>
        <v>Kim L.V.</v>
      </c>
      <c r="BQ568" t="str">
        <f>IF(V568="original",I568,IF(V568="volunteer",YEAR(A568)&amp;"-"&amp;IF(MONTH(A568)&lt;10,"0"&amp;MONTH(A568),MONTH(A568))&amp;"-"&amp;IF(DAY(A568)&lt;10,"0"&amp;DAY(A568),DAY(A568)),"__2025-05-15"))</f>
        <v>2025-04-28</v>
      </c>
      <c r="BR568"/>
      <c r="BS568"/>
      <c r="BT568" s="49" t="s">
        <v>4766</v>
      </c>
      <c r="BU568" t="s">
        <v>3631</v>
      </c>
      <c r="BV568" t="s">
        <v>3632</v>
      </c>
      <c r="BW568" t="s">
        <v>3633</v>
      </c>
      <c r="BX568" t="s">
        <v>3634</v>
      </c>
      <c r="BY568" s="44" t="s">
        <v>274</v>
      </c>
      <c r="BZ568" t="s">
        <v>347</v>
      </c>
      <c r="CA568" t="s">
        <v>3712</v>
      </c>
      <c r="CB568" s="44" t="s">
        <v>3712</v>
      </c>
      <c r="CC568" t="s">
        <v>3709</v>
      </c>
      <c r="CD568" t="s">
        <v>3712</v>
      </c>
      <c r="CE568" t="s">
        <v>3713</v>
      </c>
      <c r="CF568" t="s">
        <v>3630</v>
      </c>
      <c r="CG568"/>
      <c r="CH568" t="str">
        <f>H568</f>
        <v>Спасский С.А., Шнитников В.Н.</v>
      </c>
      <c r="CI568">
        <f t="shared" si="180"/>
        <v>1937</v>
      </c>
      <c r="CJ568"/>
    </row>
    <row r="569" spans="1:88" s="6" customFormat="1" x14ac:dyDescent="0.45">
      <c r="A569" s="5">
        <v>45775.423541666663</v>
      </c>
      <c r="B569" s="6">
        <v>412819044</v>
      </c>
      <c r="C569" s="6" t="s">
        <v>4897</v>
      </c>
      <c r="D569" s="6">
        <v>1</v>
      </c>
      <c r="E569" s="4" t="s">
        <v>65</v>
      </c>
      <c r="G569" s="6">
        <v>2590</v>
      </c>
      <c r="H569" s="44" t="s">
        <v>951</v>
      </c>
      <c r="I569" s="6">
        <v>1937</v>
      </c>
      <c r="J569" s="6" t="s">
        <v>952</v>
      </c>
      <c r="K569" s="6" t="s">
        <v>953</v>
      </c>
      <c r="L569" s="6" t="s">
        <v>954</v>
      </c>
      <c r="M569" s="6" t="s">
        <v>267</v>
      </c>
      <c r="P569" s="6" t="s">
        <v>947</v>
      </c>
      <c r="Q569" t="str">
        <f t="shared" si="181"/>
        <v>Алма-Ата и окрестности</v>
      </c>
      <c r="R569" s="84">
        <v>43.289437</v>
      </c>
      <c r="S569" s="84">
        <v>76.994337999999999</v>
      </c>
      <c r="T569" s="6" t="s">
        <v>765</v>
      </c>
      <c r="U569" s="6" t="s">
        <v>766</v>
      </c>
      <c r="V569" s="6" t="s">
        <v>106</v>
      </c>
      <c r="X569" s="6">
        <v>6000</v>
      </c>
      <c r="Y569" s="6">
        <v>1919</v>
      </c>
      <c r="Z569" s="6">
        <v>5</v>
      </c>
      <c r="AA569" s="6">
        <v>15</v>
      </c>
      <c r="AB569" s="6">
        <v>1919</v>
      </c>
      <c r="AC569" s="6">
        <v>5</v>
      </c>
      <c r="AD569" s="6">
        <v>31</v>
      </c>
      <c r="AF569" s="6" t="s">
        <v>948</v>
      </c>
      <c r="AH569" s="6" t="s">
        <v>274</v>
      </c>
      <c r="AI569" s="6" t="s">
        <v>347</v>
      </c>
      <c r="AJ569" s="6" t="s">
        <v>385</v>
      </c>
      <c r="AK569" s="6" t="b">
        <v>1</v>
      </c>
      <c r="AL569" s="6" t="b">
        <v>0</v>
      </c>
      <c r="AO569" s="49" t="s">
        <v>4952</v>
      </c>
      <c r="AP569" s="73"/>
      <c r="AQ569" s="49" t="s">
        <v>4951</v>
      </c>
      <c r="AR569" s="76" t="s">
        <v>5011</v>
      </c>
      <c r="AS569" s="73" t="s">
        <v>5012</v>
      </c>
      <c r="AT569" s="73">
        <f t="shared" si="185"/>
        <v>1</v>
      </c>
      <c r="AU569" s="112" t="s">
        <v>5384</v>
      </c>
      <c r="AV569" s="44" t="s">
        <v>5380</v>
      </c>
      <c r="AW569" t="s">
        <v>5014</v>
      </c>
      <c r="AX569" s="73"/>
      <c r="AY56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69" s="49" t="s">
        <v>4903</v>
      </c>
      <c r="BA569" s="58" t="str">
        <f>Y569&amp;"-"&amp;IF(Z569&lt;10,"0"&amp;Z569,Z569)&amp;"-"&amp;IF(AA569&lt;10,"0"&amp;AA569,AA569)&amp;"/"&amp;IF(AD569&lt;10,"0"&amp;AD569,AD569)</f>
        <v>1919-05-15/31</v>
      </c>
      <c r="BB569" s="44" t="str">
        <f>Y569&amp;IF(Z569&lt;&gt;0,"-"&amp;Z569,"")&amp;IF(AA569&lt;&gt;0,"-"&amp;AA569,"")&amp;IF(AB569&lt;&gt;0,"/"&amp;AB569,"")&amp;IF(AC569&lt;&gt;0,"-"&amp;AC569,"")&amp;IF(AD569&lt;&gt;0,"-"&amp;AD569,"")</f>
        <v>1919-5-15/1919-5-31</v>
      </c>
      <c r="BC569" s="44"/>
      <c r="BD569" s="44"/>
      <c r="BE569" s="44"/>
      <c r="BF569" s="49" t="s">
        <v>4882</v>
      </c>
      <c r="BG569" t="s">
        <v>4893</v>
      </c>
      <c r="BH569" s="40" t="s">
        <v>5050</v>
      </c>
      <c r="BI569" t="s">
        <v>39</v>
      </c>
      <c r="BJ569" t="str">
        <f t="shared" si="192"/>
        <v>Алма-Ата и окрестности</v>
      </c>
      <c r="BK569" t="str">
        <f>T569&amp;" N; "&amp;U569&amp;" E"</f>
        <v>43.289437 N; 76.994338 E</v>
      </c>
      <c r="BL569" t="s">
        <v>765</v>
      </c>
      <c r="BM569" s="85" t="s">
        <v>766</v>
      </c>
      <c r="BN569" t="s">
        <v>4895</v>
      </c>
      <c r="BO569">
        <f t="shared" si="193"/>
        <v>6000</v>
      </c>
      <c r="BP569" t="str">
        <f>IF(V569="original",H569,IF(V569="volunteer",C569,"Nekhaeva A.A."))</f>
        <v>Kim L.V.</v>
      </c>
      <c r="BQ569" t="str">
        <f>IF(V569="original",I569,IF(V569="volunteer",YEAR(A569)&amp;"-"&amp;IF(MONTH(A569)&lt;10,"0"&amp;MONTH(A569),MONTH(A569))&amp;"-"&amp;IF(DAY(A569)&lt;10,"0"&amp;DAY(A569),DAY(A569)),"__2025-05-15"))</f>
        <v>2025-04-28</v>
      </c>
      <c r="BR569"/>
      <c r="BS569"/>
      <c r="BT569" s="49" t="s">
        <v>4766</v>
      </c>
      <c r="BU569" t="s">
        <v>3631</v>
      </c>
      <c r="BV569" t="s">
        <v>3632</v>
      </c>
      <c r="BW569" t="s">
        <v>3633</v>
      </c>
      <c r="BX569" t="s">
        <v>3634</v>
      </c>
      <c r="BY569" s="44" t="s">
        <v>274</v>
      </c>
      <c r="BZ569" t="s">
        <v>347</v>
      </c>
      <c r="CA569" t="s">
        <v>3712</v>
      </c>
      <c r="CB569" s="44" t="s">
        <v>3712</v>
      </c>
      <c r="CC569" t="s">
        <v>3709</v>
      </c>
      <c r="CD569" t="s">
        <v>3712</v>
      </c>
      <c r="CE569" t="s">
        <v>3713</v>
      </c>
      <c r="CF569" t="s">
        <v>3630</v>
      </c>
      <c r="CG569"/>
      <c r="CH569" t="str">
        <f>H569</f>
        <v>Спасский С.А., Шнитников В.Н.</v>
      </c>
      <c r="CI569">
        <f t="shared" si="180"/>
        <v>1937</v>
      </c>
      <c r="CJ569"/>
    </row>
    <row r="570" spans="1:88" x14ac:dyDescent="0.45">
      <c r="A570" s="1">
        <v>45772.574537037042</v>
      </c>
      <c r="B570">
        <v>911269241</v>
      </c>
      <c r="C570" t="s">
        <v>4896</v>
      </c>
      <c r="D570">
        <v>3</v>
      </c>
      <c r="E570" s="4" t="s">
        <v>265</v>
      </c>
      <c r="F570" t="s">
        <v>166</v>
      </c>
      <c r="G570">
        <v>4585</v>
      </c>
      <c r="H570" s="44" t="s">
        <v>1230</v>
      </c>
      <c r="I570">
        <v>1996</v>
      </c>
      <c r="J570" t="s">
        <v>1231</v>
      </c>
      <c r="K570" t="s">
        <v>1232</v>
      </c>
      <c r="L570" t="s">
        <v>1233</v>
      </c>
      <c r="M570" t="s">
        <v>39</v>
      </c>
      <c r="P570" t="s">
        <v>1221</v>
      </c>
      <c r="Q570" t="str">
        <f t="shared" si="181"/>
        <v>Alma-Ata N.P., Zailiysky Alatau Mt.Range</v>
      </c>
      <c r="R570" s="85">
        <v>43.163476000000003</v>
      </c>
      <c r="S570" s="85">
        <v>77.301473999999999</v>
      </c>
      <c r="T570" t="s">
        <v>1222</v>
      </c>
      <c r="U570" t="s">
        <v>1223</v>
      </c>
      <c r="V570" s="54" t="s">
        <v>106</v>
      </c>
      <c r="X570">
        <v>500</v>
      </c>
      <c r="Y570">
        <v>1992</v>
      </c>
      <c r="Z570">
        <v>9</v>
      </c>
      <c r="AA570">
        <v>2</v>
      </c>
      <c r="AB570"/>
      <c r="AC570"/>
      <c r="AD570"/>
      <c r="AE570" t="s">
        <v>1224</v>
      </c>
      <c r="AF570" t="s">
        <v>1225</v>
      </c>
      <c r="AG570" s="60" t="s">
        <v>1226</v>
      </c>
      <c r="AH570" t="s">
        <v>533</v>
      </c>
      <c r="AI570" t="s">
        <v>1227</v>
      </c>
      <c r="AJ570" t="s">
        <v>1228</v>
      </c>
      <c r="AK570" t="b">
        <v>1</v>
      </c>
      <c r="AL570" t="b">
        <v>0</v>
      </c>
      <c r="AO570" s="49" t="s">
        <v>4952</v>
      </c>
      <c r="AP570" s="73"/>
      <c r="AQ570" s="49" t="s">
        <v>4951</v>
      </c>
      <c r="AR570" s="76" t="s">
        <v>5011</v>
      </c>
      <c r="AS570" s="73" t="s">
        <v>5012</v>
      </c>
      <c r="AT570" s="73">
        <f t="shared" si="185"/>
        <v>3</v>
      </c>
      <c r="AU570" s="112" t="s">
        <v>5383</v>
      </c>
      <c r="AV570" s="44" t="s">
        <v>5380</v>
      </c>
      <c r="AW570" t="s">
        <v>2306</v>
      </c>
      <c r="AX570" t="s">
        <v>5333</v>
      </c>
      <c r="AY570" s="73" t="str">
        <f t="shared" si="186"/>
        <v>Saaristo M.I., Eskov K.Yu. 1996. Taxonomy and zoogeography of the hypoarctic erigonine spider genus Semljicola (Araneida, Linyphiidae) // Acta Zool. Fennica. Vol.201. P.47–69</v>
      </c>
      <c r="AZ570" s="49" t="s">
        <v>4903</v>
      </c>
      <c r="BA570" s="58" t="str">
        <f>Y570&amp;"-"&amp;IF(Z570&lt;10,"0"&amp;Z570,Z570)&amp;"-"&amp;IF(AA570&lt;10,"0"&amp;AA570,AA570)</f>
        <v>1992-09-02</v>
      </c>
      <c r="BB570" s="44" t="str">
        <f>Y570&amp;IF(Z570&lt;&gt;0,"-"&amp;Z570,"")&amp;IF(AA570&lt;&gt;0,"-"&amp;AA570,"")&amp;IF(AB570&lt;&gt;0,"/"&amp;AB570,"")&amp;IF(AC570&lt;&gt;0,"-"&amp;AC570,"")&amp;IF(AD570&lt;&gt;0,"-"&amp;AD570,"")</f>
        <v>1992-9-2</v>
      </c>
      <c r="BC570" s="44" t="str">
        <f t="shared" ref="BC570:BC575" si="194">AE570</f>
        <v>small peat bog along stream</v>
      </c>
      <c r="BF570" s="49" t="s">
        <v>4882</v>
      </c>
      <c r="BG570" t="s">
        <v>4893</v>
      </c>
      <c r="BH570" s="40" t="s">
        <v>5050</v>
      </c>
      <c r="BI570" t="s">
        <v>39</v>
      </c>
      <c r="BJ570" t="str">
        <f t="shared" si="192"/>
        <v>Alma-Ata N.P., Zailiysky Alatau Mt.Range</v>
      </c>
      <c r="BK570" t="str">
        <f>T570&amp;" N; "&amp;U570&amp;" E"</f>
        <v>43.163476 N; 77.301474 E</v>
      </c>
      <c r="BL570" t="s">
        <v>1222</v>
      </c>
      <c r="BM570" s="85" t="s">
        <v>1223</v>
      </c>
      <c r="BN570" t="s">
        <v>4895</v>
      </c>
      <c r="BO570">
        <f t="shared" si="193"/>
        <v>500</v>
      </c>
      <c r="BP570" t="str">
        <f>IF(V570="original",H570,IF(V570="volunteer",C570,"Nekhaeva A.A."))</f>
        <v>Nekhaeva A.A.</v>
      </c>
      <c r="BQ570" t="str">
        <f>IF(V570="original",I570,IF(V570="volunteer",YEAR(A570)&amp;"-"&amp;IF(MONTH(A570)&lt;10,"0"&amp;MONTH(A570),MONTH(A570))&amp;"-"&amp;IF(DAY(A570)&lt;10,"0"&amp;DAY(A570),DAY(A570)),"__2025-05-15"))</f>
        <v>2025-04-25</v>
      </c>
      <c r="BR570" t="str">
        <f>LEFT(AG570,SEARCH(" ",AG570)-1)</f>
        <v>2600</v>
      </c>
      <c r="BS570" t="str">
        <f>BR570</f>
        <v>2600</v>
      </c>
      <c r="BT570" s="49" t="s">
        <v>4766</v>
      </c>
      <c r="BU570" t="s">
        <v>3631</v>
      </c>
      <c r="BV570" t="s">
        <v>3632</v>
      </c>
      <c r="BW570" t="s">
        <v>3633</v>
      </c>
      <c r="BX570" t="s">
        <v>3634</v>
      </c>
      <c r="BY570" s="44" t="s">
        <v>533</v>
      </c>
      <c r="BZ570" t="s">
        <v>1227</v>
      </c>
      <c r="CA570" t="s">
        <v>4099</v>
      </c>
      <c r="CB570" s="44" t="s">
        <v>4099</v>
      </c>
      <c r="CC570" t="s">
        <v>4826</v>
      </c>
      <c r="CD570" t="s">
        <v>4099</v>
      </c>
      <c r="CE570" t="s">
        <v>4100</v>
      </c>
      <c r="CF570" t="s">
        <v>3630</v>
      </c>
      <c r="CH570" t="str">
        <f>H570</f>
        <v>Saaristo M.I., Eskov K.Yu.</v>
      </c>
      <c r="CI570">
        <f t="shared" si="180"/>
        <v>1996</v>
      </c>
    </row>
    <row r="571" spans="1:88" x14ac:dyDescent="0.45">
      <c r="A571" s="1">
        <v>45772.566817129627</v>
      </c>
      <c r="B571">
        <v>911269241</v>
      </c>
      <c r="C571" t="s">
        <v>4896</v>
      </c>
      <c r="D571">
        <v>1</v>
      </c>
      <c r="E571" s="4" t="s">
        <v>51</v>
      </c>
      <c r="F571" t="s">
        <v>1242</v>
      </c>
      <c r="G571">
        <v>4588</v>
      </c>
      <c r="H571" s="44" t="s">
        <v>1243</v>
      </c>
      <c r="I571">
        <v>2004</v>
      </c>
      <c r="J571" t="s">
        <v>1244</v>
      </c>
      <c r="K571" t="s">
        <v>1245</v>
      </c>
      <c r="L571" t="s">
        <v>1246</v>
      </c>
      <c r="M571" t="s">
        <v>39</v>
      </c>
      <c r="N571" t="s">
        <v>178</v>
      </c>
      <c r="O571" t="s">
        <v>224</v>
      </c>
      <c r="P571" t="s">
        <v>1234</v>
      </c>
      <c r="Q571" t="str">
        <f t="shared" si="181"/>
        <v>National Reserve Park near Orman 10 km from Talgar</v>
      </c>
      <c r="R571" s="85">
        <v>43.263680000000001</v>
      </c>
      <c r="S571" s="85">
        <v>77.361059999999995</v>
      </c>
      <c r="T571" t="s">
        <v>1235</v>
      </c>
      <c r="U571" t="s">
        <v>1236</v>
      </c>
      <c r="V571" s="54" t="s">
        <v>106</v>
      </c>
      <c r="X571">
        <v>500</v>
      </c>
      <c r="Y571">
        <v>1990</v>
      </c>
      <c r="Z571">
        <v>4</v>
      </c>
      <c r="AA571">
        <v>24</v>
      </c>
      <c r="AB571"/>
      <c r="AC571"/>
      <c r="AD571"/>
      <c r="AE571" t="s">
        <v>1237</v>
      </c>
      <c r="AF571" t="s">
        <v>1238</v>
      </c>
      <c r="AG571" s="60" t="s">
        <v>1239</v>
      </c>
      <c r="AI571" t="s">
        <v>1240</v>
      </c>
      <c r="AJ571" t="s">
        <v>687</v>
      </c>
      <c r="AK571" t="b">
        <v>1</v>
      </c>
      <c r="AL571" t="b">
        <v>1</v>
      </c>
      <c r="AM571" t="s">
        <v>165</v>
      </c>
      <c r="AO571" s="49" t="s">
        <v>4952</v>
      </c>
      <c r="AP571" s="73"/>
      <c r="AQ571" s="49" t="s">
        <v>4951</v>
      </c>
      <c r="AR571" s="76" t="s">
        <v>5011</v>
      </c>
      <c r="AS571" s="73" t="s">
        <v>5012</v>
      </c>
      <c r="AT571" s="73">
        <f t="shared" si="185"/>
        <v>1</v>
      </c>
      <c r="AU571" s="112" t="s">
        <v>5383</v>
      </c>
      <c r="AV571" s="44" t="s">
        <v>5380</v>
      </c>
      <c r="AW571" s="28" t="s">
        <v>1238</v>
      </c>
      <c r="AX571" s="73" t="s">
        <v>1242</v>
      </c>
      <c r="AY571" s="73" t="str">
        <f t="shared" si="186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571" s="49" t="s">
        <v>4903</v>
      </c>
      <c r="BA571" s="58" t="str">
        <f>Y571&amp;"-"&amp;IF(Z571&lt;10,"0"&amp;Z571,Z571)&amp;"-"&amp;IF(AA571&lt;10,"0"&amp;AA571,AA571)</f>
        <v>1990-04-24</v>
      </c>
      <c r="BB571" s="44" t="str">
        <f>Y571&amp;IF(Z571&lt;&gt;0,"-"&amp;Z571,"")&amp;IF(AA571&lt;&gt;0,"-"&amp;AA571,"")&amp;IF(AB571&lt;&gt;0,"/"&amp;AB571,"")&amp;IF(AC571&lt;&gt;0,"-"&amp;AC571,"")&amp;IF(AD571&lt;&gt;0,"-"&amp;AD571,"")</f>
        <v>1990-4-24</v>
      </c>
      <c r="BC571" s="44" t="str">
        <f t="shared" si="194"/>
        <v>river valley, under large boulders</v>
      </c>
      <c r="BF571" s="49" t="s">
        <v>4882</v>
      </c>
      <c r="BG571" t="s">
        <v>4893</v>
      </c>
      <c r="BH571" s="40" t="s">
        <v>5050</v>
      </c>
      <c r="BI571" t="s">
        <v>39</v>
      </c>
      <c r="BJ571" t="str">
        <f>N571&amp;", "&amp;O571&amp;", "&amp;P571</f>
        <v>Alma-Ata Area, Chilik District, National Reserve Park near Orman 10 km from Talgar</v>
      </c>
      <c r="BK571" t="str">
        <f>T571&amp;" N; "&amp;U571&amp;" E"</f>
        <v>43.26368 N; 77.36106 E</v>
      </c>
      <c r="BL571" t="s">
        <v>1235</v>
      </c>
      <c r="BM571" s="85" t="s">
        <v>1236</v>
      </c>
      <c r="BN571" t="s">
        <v>4895</v>
      </c>
      <c r="BO571">
        <f t="shared" si="193"/>
        <v>500</v>
      </c>
      <c r="BP571" t="str">
        <f>IF(V571="original",H571,IF(V571="volunteer",C571,"Nekhaeva A.A."))</f>
        <v>Nekhaeva A.A.</v>
      </c>
      <c r="BQ571" t="str">
        <f>IF(V571="original",I571,IF(V571="volunteer",YEAR(A571)&amp;"-"&amp;IF(MONTH(A571)&lt;10,"0"&amp;MONTH(A571),MONTH(A571))&amp;"-"&amp;IF(DAY(A571)&lt;10,"0"&amp;DAY(A571),DAY(A571)),"__2025-05-15"))</f>
        <v>2025-04-25</v>
      </c>
      <c r="BR571">
        <v>1300</v>
      </c>
      <c r="BS571">
        <f>BR571</f>
        <v>1300</v>
      </c>
      <c r="BT571" s="49" t="s">
        <v>4766</v>
      </c>
      <c r="BU571" t="s">
        <v>3631</v>
      </c>
      <c r="BV571" t="s">
        <v>3632</v>
      </c>
      <c r="BW571" t="s">
        <v>3633</v>
      </c>
      <c r="BX571" t="s">
        <v>3634</v>
      </c>
      <c r="BY571" s="44" t="s">
        <v>533</v>
      </c>
      <c r="BZ571" t="s">
        <v>1240</v>
      </c>
      <c r="CA571" t="s">
        <v>4102</v>
      </c>
      <c r="CB571" s="44" t="s">
        <v>4102</v>
      </c>
      <c r="CC571" t="s">
        <v>4104</v>
      </c>
      <c r="CD571" t="s">
        <v>4102</v>
      </c>
      <c r="CE571" t="s">
        <v>4103</v>
      </c>
      <c r="CF571" t="s">
        <v>3630</v>
      </c>
      <c r="CG571" t="s">
        <v>4737</v>
      </c>
      <c r="CH571" t="str">
        <f>H571</f>
        <v>Saaristo M., Marusik Yu.M.</v>
      </c>
      <c r="CI571">
        <f t="shared" si="180"/>
        <v>2004</v>
      </c>
      <c r="CJ571" t="s">
        <v>4725</v>
      </c>
    </row>
    <row r="572" spans="1:88" x14ac:dyDescent="0.45">
      <c r="A572" s="1">
        <v>45772.566284722227</v>
      </c>
      <c r="B572">
        <v>911269241</v>
      </c>
      <c r="C572" t="s">
        <v>4896</v>
      </c>
      <c r="D572">
        <v>1</v>
      </c>
      <c r="E572" s="4" t="s">
        <v>51</v>
      </c>
      <c r="F572" t="s">
        <v>166</v>
      </c>
      <c r="G572">
        <v>4588</v>
      </c>
      <c r="H572" s="44" t="s">
        <v>1243</v>
      </c>
      <c r="I572">
        <v>2004</v>
      </c>
      <c r="J572" t="s">
        <v>1244</v>
      </c>
      <c r="K572" t="s">
        <v>1245</v>
      </c>
      <c r="L572" t="s">
        <v>1246</v>
      </c>
      <c r="M572" t="s">
        <v>39</v>
      </c>
      <c r="N572" t="s">
        <v>178</v>
      </c>
      <c r="O572" t="s">
        <v>224</v>
      </c>
      <c r="P572" t="s">
        <v>1234</v>
      </c>
      <c r="Q572" t="str">
        <f t="shared" si="181"/>
        <v>National Reserve Park near Orman 10 km from Talgar</v>
      </c>
      <c r="R572" s="85">
        <v>43.263680000000001</v>
      </c>
      <c r="S572" s="85">
        <v>77.361059999999995</v>
      </c>
      <c r="T572" t="s">
        <v>1235</v>
      </c>
      <c r="U572" t="s">
        <v>1236</v>
      </c>
      <c r="V572" s="54" t="s">
        <v>106</v>
      </c>
      <c r="X572">
        <v>500</v>
      </c>
      <c r="Y572">
        <v>1990</v>
      </c>
      <c r="Z572">
        <v>4</v>
      </c>
      <c r="AA572">
        <v>24</v>
      </c>
      <c r="AB572"/>
      <c r="AC572"/>
      <c r="AD572"/>
      <c r="AE572" t="s">
        <v>1237</v>
      </c>
      <c r="AF572" t="s">
        <v>1238</v>
      </c>
      <c r="AG572" s="60" t="s">
        <v>1239</v>
      </c>
      <c r="AI572" t="s">
        <v>1240</v>
      </c>
      <c r="AJ572" t="s">
        <v>687</v>
      </c>
      <c r="AK572" t="b">
        <v>1</v>
      </c>
      <c r="AL572" t="b">
        <v>1</v>
      </c>
      <c r="AM572" t="s">
        <v>165</v>
      </c>
      <c r="AO572" s="49" t="s">
        <v>4952</v>
      </c>
      <c r="AP572" s="73"/>
      <c r="AQ572" s="49" t="s">
        <v>4951</v>
      </c>
      <c r="AR572" s="76" t="s">
        <v>5011</v>
      </c>
      <c r="AS572" s="73" t="s">
        <v>5012</v>
      </c>
      <c r="AT572" s="73">
        <f t="shared" si="185"/>
        <v>1</v>
      </c>
      <c r="AU572" s="112" t="s">
        <v>5383</v>
      </c>
      <c r="AV572" s="44" t="s">
        <v>5380</v>
      </c>
      <c r="AW572" s="28" t="s">
        <v>1238</v>
      </c>
      <c r="AX572" s="59" t="s">
        <v>5333</v>
      </c>
      <c r="AY572" s="73" t="str">
        <f t="shared" si="186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572" s="49" t="s">
        <v>4903</v>
      </c>
      <c r="BA572" s="58" t="str">
        <f>Y572&amp;"-"&amp;IF(Z572&lt;10,"0"&amp;Z572,Z572)&amp;"-"&amp;IF(AA572&lt;10,"0"&amp;AA572,AA572)</f>
        <v>1990-04-24</v>
      </c>
      <c r="BB572" s="44" t="str">
        <f>Y572&amp;IF(Z572&lt;&gt;0,"-"&amp;Z572,"")&amp;IF(AA572&lt;&gt;0,"-"&amp;AA572,"")&amp;IF(AB572&lt;&gt;0,"/"&amp;AB572,"")&amp;IF(AC572&lt;&gt;0,"-"&amp;AC572,"")&amp;IF(AD572&lt;&gt;0,"-"&amp;AD572,"")</f>
        <v>1990-4-24</v>
      </c>
      <c r="BC572" s="44" t="str">
        <f t="shared" si="194"/>
        <v>river valley, under large boulders</v>
      </c>
      <c r="BF572" s="49" t="s">
        <v>4882</v>
      </c>
      <c r="BG572" t="s">
        <v>4893</v>
      </c>
      <c r="BH572" s="40" t="s">
        <v>5050</v>
      </c>
      <c r="BI572" t="s">
        <v>39</v>
      </c>
      <c r="BJ572" t="str">
        <f>N572&amp;", "&amp;O572&amp;", "&amp;P572</f>
        <v>Alma-Ata Area, Chilik District, National Reserve Park near Orman 10 km from Talgar</v>
      </c>
      <c r="BK572" t="str">
        <f>T572&amp;" N; "&amp;U572&amp;" E"</f>
        <v>43.26368 N; 77.36106 E</v>
      </c>
      <c r="BL572" t="s">
        <v>1235</v>
      </c>
      <c r="BM572" s="85" t="s">
        <v>1236</v>
      </c>
      <c r="BN572" t="s">
        <v>4895</v>
      </c>
      <c r="BO572">
        <f t="shared" si="193"/>
        <v>500</v>
      </c>
      <c r="BP572" t="str">
        <f>IF(V572="original",H572,IF(V572="volunteer",C572,"Nekhaeva A.A."))</f>
        <v>Nekhaeva A.A.</v>
      </c>
      <c r="BQ572" t="str">
        <f>IF(V572="original",I572,IF(V572="volunteer",YEAR(A572)&amp;"-"&amp;IF(MONTH(A572)&lt;10,"0"&amp;MONTH(A572),MONTH(A572))&amp;"-"&amp;IF(DAY(A572)&lt;10,"0"&amp;DAY(A572),DAY(A572)),"__2025-05-15"))</f>
        <v>2025-04-25</v>
      </c>
      <c r="BR572">
        <v>1300</v>
      </c>
      <c r="BS572">
        <f t="shared" ref="BS572:BS574" si="195">BR572</f>
        <v>1300</v>
      </c>
      <c r="BT572" s="49" t="s">
        <v>4766</v>
      </c>
      <c r="BU572" t="s">
        <v>3631</v>
      </c>
      <c r="BV572" t="s">
        <v>3632</v>
      </c>
      <c r="BW572" t="s">
        <v>3633</v>
      </c>
      <c r="BX572" t="s">
        <v>3634</v>
      </c>
      <c r="BY572" s="44" t="s">
        <v>533</v>
      </c>
      <c r="BZ572" t="s">
        <v>1240</v>
      </c>
      <c r="CA572" t="s">
        <v>4102</v>
      </c>
      <c r="CB572" s="44" t="s">
        <v>4102</v>
      </c>
      <c r="CC572" t="s">
        <v>4104</v>
      </c>
      <c r="CD572" t="s">
        <v>4102</v>
      </c>
      <c r="CE572" t="s">
        <v>4103</v>
      </c>
      <c r="CF572" t="s">
        <v>3630</v>
      </c>
      <c r="CG572" t="s">
        <v>4737</v>
      </c>
      <c r="CH572" t="str">
        <f>H572</f>
        <v>Saaristo M., Marusik Yu.M.</v>
      </c>
      <c r="CI572">
        <f t="shared" si="180"/>
        <v>2004</v>
      </c>
      <c r="CJ572" t="s">
        <v>4725</v>
      </c>
    </row>
    <row r="573" spans="1:88" x14ac:dyDescent="0.45">
      <c r="A573" s="1">
        <v>45772.565810185188</v>
      </c>
      <c r="B573">
        <v>911269241</v>
      </c>
      <c r="C573" t="s">
        <v>4896</v>
      </c>
      <c r="D573">
        <v>1</v>
      </c>
      <c r="E573" s="4" t="s">
        <v>51</v>
      </c>
      <c r="F573" t="s">
        <v>5360</v>
      </c>
      <c r="G573">
        <v>4588</v>
      </c>
      <c r="H573" s="44" t="s">
        <v>1243</v>
      </c>
      <c r="I573">
        <v>2004</v>
      </c>
      <c r="J573" t="s">
        <v>1244</v>
      </c>
      <c r="K573" t="s">
        <v>1245</v>
      </c>
      <c r="L573" t="s">
        <v>1246</v>
      </c>
      <c r="M573" t="s">
        <v>39</v>
      </c>
      <c r="N573" t="s">
        <v>178</v>
      </c>
      <c r="O573" t="s">
        <v>224</v>
      </c>
      <c r="P573" t="s">
        <v>1234</v>
      </c>
      <c r="Q573" t="str">
        <f t="shared" si="181"/>
        <v>National Reserve Park near Orman 10 km from Talgar</v>
      </c>
      <c r="R573" s="85">
        <v>43.263680000000001</v>
      </c>
      <c r="S573" s="85">
        <v>77.361059999999995</v>
      </c>
      <c r="T573" t="s">
        <v>1235</v>
      </c>
      <c r="U573" t="s">
        <v>1236</v>
      </c>
      <c r="V573" s="54" t="s">
        <v>106</v>
      </c>
      <c r="X573">
        <v>500</v>
      </c>
      <c r="Y573">
        <v>1990</v>
      </c>
      <c r="Z573">
        <v>4</v>
      </c>
      <c r="AA573">
        <v>24</v>
      </c>
      <c r="AB573"/>
      <c r="AC573"/>
      <c r="AD573"/>
      <c r="AE573" t="s">
        <v>1237</v>
      </c>
      <c r="AF573" t="s">
        <v>1238</v>
      </c>
      <c r="AG573" s="60" t="s">
        <v>1239</v>
      </c>
      <c r="AI573" t="s">
        <v>1240</v>
      </c>
      <c r="AJ573" t="s">
        <v>687</v>
      </c>
      <c r="AK573" t="b">
        <v>1</v>
      </c>
      <c r="AL573" t="b">
        <v>1</v>
      </c>
      <c r="AM573" t="s">
        <v>165</v>
      </c>
      <c r="AO573" s="49" t="s">
        <v>4952</v>
      </c>
      <c r="AP573" s="73"/>
      <c r="AQ573" s="49" t="s">
        <v>4951</v>
      </c>
      <c r="AR573" s="76" t="s">
        <v>5011</v>
      </c>
      <c r="AS573" s="73" t="s">
        <v>5012</v>
      </c>
      <c r="AT573" s="73">
        <f t="shared" si="185"/>
        <v>1</v>
      </c>
      <c r="AU573" s="112" t="s">
        <v>5383</v>
      </c>
      <c r="AV573" s="44" t="s">
        <v>5380</v>
      </c>
      <c r="AW573" s="28" t="s">
        <v>1238</v>
      </c>
      <c r="AX573" s="73" t="s">
        <v>5360</v>
      </c>
      <c r="AY573" s="73" t="str">
        <f t="shared" si="186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573" s="49" t="s">
        <v>4903</v>
      </c>
      <c r="BA573" s="58" t="str">
        <f>Y573&amp;"-"&amp;IF(Z573&lt;10,"0"&amp;Z573,Z573)&amp;"-"&amp;IF(AA573&lt;10,"0"&amp;AA573,AA573)</f>
        <v>1990-04-24</v>
      </c>
      <c r="BB573" s="44" t="str">
        <f>Y573&amp;IF(Z573&lt;&gt;0,"-"&amp;Z573,"")&amp;IF(AA573&lt;&gt;0,"-"&amp;AA573,"")&amp;IF(AB573&lt;&gt;0,"/"&amp;AB573,"")&amp;IF(AC573&lt;&gt;0,"-"&amp;AC573,"")&amp;IF(AD573&lt;&gt;0,"-"&amp;AD573,"")</f>
        <v>1990-4-24</v>
      </c>
      <c r="BC573" s="44" t="str">
        <f t="shared" si="194"/>
        <v>river valley, under large boulders</v>
      </c>
      <c r="BF573" s="49" t="s">
        <v>4882</v>
      </c>
      <c r="BG573" t="s">
        <v>4893</v>
      </c>
      <c r="BH573" s="40" t="s">
        <v>5050</v>
      </c>
      <c r="BI573" t="s">
        <v>39</v>
      </c>
      <c r="BJ573" t="str">
        <f>N573&amp;", "&amp;O573&amp;", "&amp;P573</f>
        <v>Alma-Ata Area, Chilik District, National Reserve Park near Orman 10 km from Talgar</v>
      </c>
      <c r="BK573" t="str">
        <f>T573&amp;" N; "&amp;U573&amp;" E"</f>
        <v>43.26368 N; 77.36106 E</v>
      </c>
      <c r="BL573" t="s">
        <v>1235</v>
      </c>
      <c r="BM573" s="85" t="s">
        <v>1236</v>
      </c>
      <c r="BN573" t="s">
        <v>4895</v>
      </c>
      <c r="BO573">
        <f t="shared" si="193"/>
        <v>500</v>
      </c>
      <c r="BP573" t="str">
        <f>IF(V573="original",H573,IF(V573="volunteer",C573,"Nekhaeva A.A."))</f>
        <v>Nekhaeva A.A.</v>
      </c>
      <c r="BQ573" t="str">
        <f>IF(V573="original",I573,IF(V573="volunteer",YEAR(A573)&amp;"-"&amp;IF(MONTH(A573)&lt;10,"0"&amp;MONTH(A573),MONTH(A573))&amp;"-"&amp;IF(DAY(A573)&lt;10,"0"&amp;DAY(A573),DAY(A573)),"__2025-05-15"))</f>
        <v>2025-04-25</v>
      </c>
      <c r="BR573">
        <v>1300</v>
      </c>
      <c r="BS573">
        <f t="shared" si="195"/>
        <v>1300</v>
      </c>
      <c r="BT573" s="49" t="s">
        <v>4766</v>
      </c>
      <c r="BU573" t="s">
        <v>3631</v>
      </c>
      <c r="BV573" t="s">
        <v>3632</v>
      </c>
      <c r="BW573" t="s">
        <v>3633</v>
      </c>
      <c r="BX573" t="s">
        <v>3634</v>
      </c>
      <c r="BY573" s="44" t="s">
        <v>533</v>
      </c>
      <c r="BZ573" t="s">
        <v>1240</v>
      </c>
      <c r="CA573" t="s">
        <v>4102</v>
      </c>
      <c r="CB573" s="44" t="s">
        <v>4102</v>
      </c>
      <c r="CC573" t="s">
        <v>4104</v>
      </c>
      <c r="CD573" t="s">
        <v>4102</v>
      </c>
      <c r="CE573" t="s">
        <v>4103</v>
      </c>
      <c r="CF573" t="s">
        <v>3630</v>
      </c>
      <c r="CG573" t="s">
        <v>4737</v>
      </c>
      <c r="CH573" t="str">
        <f>H573</f>
        <v>Saaristo M., Marusik Yu.M.</v>
      </c>
      <c r="CI573">
        <f t="shared" ref="CI573:CI636" si="196">I573</f>
        <v>2004</v>
      </c>
      <c r="CJ573" t="s">
        <v>4725</v>
      </c>
    </row>
    <row r="574" spans="1:88" x14ac:dyDescent="0.45">
      <c r="A574" s="1">
        <v>45772.56486111111</v>
      </c>
      <c r="B574">
        <v>911269241</v>
      </c>
      <c r="C574" t="s">
        <v>4896</v>
      </c>
      <c r="D574">
        <v>1</v>
      </c>
      <c r="E574" s="4" t="s">
        <v>51</v>
      </c>
      <c r="F574" t="s">
        <v>1249</v>
      </c>
      <c r="G574">
        <v>4588</v>
      </c>
      <c r="H574" s="44" t="s">
        <v>1243</v>
      </c>
      <c r="I574">
        <v>2004</v>
      </c>
      <c r="J574" t="s">
        <v>1244</v>
      </c>
      <c r="K574" t="s">
        <v>1245</v>
      </c>
      <c r="L574" t="s">
        <v>1246</v>
      </c>
      <c r="M574" t="s">
        <v>39</v>
      </c>
      <c r="N574" t="s">
        <v>178</v>
      </c>
      <c r="O574" t="s">
        <v>224</v>
      </c>
      <c r="P574" t="s">
        <v>1234</v>
      </c>
      <c r="Q574" t="str">
        <f t="shared" ref="Q574:Q637" si="197">IF(LEN(P574)&gt;0,P574,"")</f>
        <v>National Reserve Park near Orman 10 km from Talgar</v>
      </c>
      <c r="R574" s="85">
        <v>43.263680000000001</v>
      </c>
      <c r="S574" s="85">
        <v>77.361059999999995</v>
      </c>
      <c r="T574" t="s">
        <v>1235</v>
      </c>
      <c r="U574" t="s">
        <v>1236</v>
      </c>
      <c r="V574" s="54" t="s">
        <v>106</v>
      </c>
      <c r="X574">
        <v>500</v>
      </c>
      <c r="Y574">
        <v>1990</v>
      </c>
      <c r="Z574">
        <v>4</v>
      </c>
      <c r="AA574">
        <v>24</v>
      </c>
      <c r="AB574"/>
      <c r="AC574"/>
      <c r="AD574"/>
      <c r="AE574" t="s">
        <v>1237</v>
      </c>
      <c r="AF574" t="s">
        <v>1238</v>
      </c>
      <c r="AG574" s="60" t="s">
        <v>1239</v>
      </c>
      <c r="AI574" t="s">
        <v>1240</v>
      </c>
      <c r="AJ574" t="s">
        <v>687</v>
      </c>
      <c r="AK574" t="b">
        <v>1</v>
      </c>
      <c r="AL574" t="b">
        <v>1</v>
      </c>
      <c r="AM574" t="s">
        <v>462</v>
      </c>
      <c r="AO574" s="49" t="s">
        <v>4952</v>
      </c>
      <c r="AP574" s="73"/>
      <c r="AQ574" s="49" t="s">
        <v>4951</v>
      </c>
      <c r="AR574" s="76" t="s">
        <v>5011</v>
      </c>
      <c r="AS574" s="73" t="s">
        <v>5012</v>
      </c>
      <c r="AT574" s="73">
        <f t="shared" si="185"/>
        <v>1</v>
      </c>
      <c r="AU574" s="112" t="s">
        <v>5383</v>
      </c>
      <c r="AV574" s="44" t="s">
        <v>5380</v>
      </c>
      <c r="AW574" s="28" t="s">
        <v>1238</v>
      </c>
      <c r="AX574" s="73" t="s">
        <v>1249</v>
      </c>
      <c r="AY574" s="73" t="str">
        <f t="shared" si="186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574" s="49" t="s">
        <v>4903</v>
      </c>
      <c r="BA574" s="58" t="str">
        <f>Y574&amp;"-"&amp;IF(Z574&lt;10,"0"&amp;Z574,Z574)&amp;"-"&amp;IF(AA574&lt;10,"0"&amp;AA574,AA574)</f>
        <v>1990-04-24</v>
      </c>
      <c r="BB574" s="44" t="str">
        <f>Y574&amp;IF(Z574&lt;&gt;0,"-"&amp;Z574,"")&amp;IF(AA574&lt;&gt;0,"-"&amp;AA574,"")&amp;IF(AB574&lt;&gt;0,"/"&amp;AB574,"")&amp;IF(AC574&lt;&gt;0,"-"&amp;AC574,"")&amp;IF(AD574&lt;&gt;0,"-"&amp;AD574,"")</f>
        <v>1990-4-24</v>
      </c>
      <c r="BC574" s="44" t="str">
        <f t="shared" si="194"/>
        <v>river valley, under large boulders</v>
      </c>
      <c r="BF574" s="49" t="s">
        <v>4882</v>
      </c>
      <c r="BG574" t="s">
        <v>4893</v>
      </c>
      <c r="BH574" s="40" t="s">
        <v>5050</v>
      </c>
      <c r="BI574" t="s">
        <v>39</v>
      </c>
      <c r="BJ574" t="str">
        <f>N574&amp;", "&amp;O574&amp;", "&amp;P574</f>
        <v>Alma-Ata Area, Chilik District, National Reserve Park near Orman 10 km from Talgar</v>
      </c>
      <c r="BK574" t="str">
        <f>T574&amp;" N; "&amp;U574&amp;" E"</f>
        <v>43.26368 N; 77.36106 E</v>
      </c>
      <c r="BL574" t="s">
        <v>1235</v>
      </c>
      <c r="BM574" s="85" t="s">
        <v>1236</v>
      </c>
      <c r="BN574" t="s">
        <v>4895</v>
      </c>
      <c r="BO574">
        <f t="shared" si="193"/>
        <v>500</v>
      </c>
      <c r="BP574" t="str">
        <f>IF(V574="original",H574,IF(V574="volunteer",C574,"Nekhaeva A.A."))</f>
        <v>Nekhaeva A.A.</v>
      </c>
      <c r="BQ574" t="str">
        <f>IF(V574="original",I574,IF(V574="volunteer",YEAR(A574)&amp;"-"&amp;IF(MONTH(A574)&lt;10,"0"&amp;MONTH(A574),MONTH(A574))&amp;"-"&amp;IF(DAY(A574)&lt;10,"0"&amp;DAY(A574),DAY(A574)),"__2025-05-15"))</f>
        <v>2025-04-25</v>
      </c>
      <c r="BR574">
        <v>1300</v>
      </c>
      <c r="BS574">
        <f t="shared" si="195"/>
        <v>1300</v>
      </c>
      <c r="BT574" s="49" t="s">
        <v>4766</v>
      </c>
      <c r="BU574" t="s">
        <v>3631</v>
      </c>
      <c r="BV574" t="s">
        <v>3632</v>
      </c>
      <c r="BW574" t="s">
        <v>3633</v>
      </c>
      <c r="BX574" t="s">
        <v>3634</v>
      </c>
      <c r="BY574" s="44" t="s">
        <v>533</v>
      </c>
      <c r="BZ574" t="s">
        <v>1240</v>
      </c>
      <c r="CA574" t="s">
        <v>4102</v>
      </c>
      <c r="CB574" s="44" t="s">
        <v>4102</v>
      </c>
      <c r="CC574" t="s">
        <v>4104</v>
      </c>
      <c r="CD574" t="s">
        <v>4102</v>
      </c>
      <c r="CE574" t="s">
        <v>4103</v>
      </c>
      <c r="CF574" t="s">
        <v>3630</v>
      </c>
      <c r="CG574" t="s">
        <v>5048</v>
      </c>
      <c r="CH574" t="str">
        <f>H574</f>
        <v>Saaristo M., Marusik Yu.M.</v>
      </c>
      <c r="CI574">
        <f t="shared" si="196"/>
        <v>2004</v>
      </c>
      <c r="CJ574" t="s">
        <v>4724</v>
      </c>
    </row>
    <row r="575" spans="1:88" x14ac:dyDescent="0.45">
      <c r="A575" s="1">
        <v>45772.558368055557</v>
      </c>
      <c r="B575">
        <v>911269241</v>
      </c>
      <c r="C575" t="s">
        <v>4896</v>
      </c>
      <c r="D575">
        <v>15</v>
      </c>
      <c r="E575" s="4" t="s">
        <v>5283</v>
      </c>
      <c r="F575" t="s">
        <v>1259</v>
      </c>
      <c r="G575">
        <v>4587</v>
      </c>
      <c r="H575" s="44" t="s">
        <v>1243</v>
      </c>
      <c r="I575">
        <v>2004</v>
      </c>
      <c r="J575" t="s">
        <v>1260</v>
      </c>
      <c r="K575" t="s">
        <v>1261</v>
      </c>
      <c r="L575" t="s">
        <v>1262</v>
      </c>
      <c r="M575" t="s">
        <v>39</v>
      </c>
      <c r="N575" t="s">
        <v>178</v>
      </c>
      <c r="P575" t="s">
        <v>1250</v>
      </c>
      <c r="Q575" t="str">
        <f t="shared" si="197"/>
        <v>environs of Alma-Ata, Zailiysky Alatau Mt. range, Bolshaya Almaatinka River Canyon</v>
      </c>
      <c r="R575" s="85">
        <v>43.085000000000001</v>
      </c>
      <c r="S575" s="85">
        <v>76.900999999999996</v>
      </c>
      <c r="T575" t="s">
        <v>1251</v>
      </c>
      <c r="U575" t="s">
        <v>1252</v>
      </c>
      <c r="V575" s="54" t="s">
        <v>44</v>
      </c>
      <c r="Y575">
        <v>1992</v>
      </c>
      <c r="Z575">
        <v>9</v>
      </c>
      <c r="AA575">
        <v>1</v>
      </c>
      <c r="AB575">
        <v>1992</v>
      </c>
      <c r="AC575">
        <v>9</v>
      </c>
      <c r="AD575">
        <v>2</v>
      </c>
      <c r="AE575" t="s">
        <v>1253</v>
      </c>
      <c r="AF575" t="s">
        <v>1254</v>
      </c>
      <c r="AG575" s="60" t="s">
        <v>1226</v>
      </c>
      <c r="AI575" t="s">
        <v>1255</v>
      </c>
      <c r="AJ575" t="s">
        <v>1256</v>
      </c>
      <c r="AK575" t="b">
        <v>1</v>
      </c>
      <c r="AL575" t="b">
        <v>1</v>
      </c>
      <c r="AM575" t="s">
        <v>165</v>
      </c>
      <c r="AN575" t="s">
        <v>1257</v>
      </c>
      <c r="AO575" s="49" t="s">
        <v>4952</v>
      </c>
      <c r="AP575" s="73"/>
      <c r="AQ575" s="49" t="s">
        <v>4951</v>
      </c>
      <c r="AR575" s="76" t="s">
        <v>5011</v>
      </c>
      <c r="AS575" s="73" t="s">
        <v>5012</v>
      </c>
      <c r="AT575" s="73">
        <f t="shared" si="185"/>
        <v>15</v>
      </c>
      <c r="AU575" s="112" t="s">
        <v>5383</v>
      </c>
      <c r="AV575" s="44" t="s">
        <v>5380</v>
      </c>
      <c r="AW575" t="s">
        <v>2306</v>
      </c>
      <c r="AX575" s="112" t="s">
        <v>5338</v>
      </c>
      <c r="AY575" s="73" t="str">
        <f t="shared" si="186"/>
        <v>Saaristo M., Marusik Yu.M. 2004. Revision of the Holarctic spider genus Oreoneta Kulczyński, 1894 (Arachnida: Aranei: Linyphiidae) // Arthropoda Selecta. Vol.12 (for 2003). No.3–4. P.207–249</v>
      </c>
      <c r="AZ575" s="49" t="s">
        <v>4903</v>
      </c>
      <c r="BA575" s="58" t="str">
        <f>Y575&amp;"-"&amp;IF(Z575&lt;10,"0"&amp;Z575,Z575)&amp;"-"&amp;IF(AA575&lt;10,"0"&amp;AA575,AA575)&amp;"/"&amp;IF(AD575&lt;10,"0"&amp;AD575,AD575)</f>
        <v>1992-09-01/02</v>
      </c>
      <c r="BB575" s="44" t="str">
        <f>Y575&amp;IF(Z575&lt;&gt;0,"-"&amp;Z575,"")&amp;IF(AA575&lt;&gt;0,"-"&amp;AA575,"")&amp;IF(AB575&lt;&gt;0,"/"&amp;AB575,"")&amp;IF(AC575&lt;&gt;0,"-"&amp;AC575,"")&amp;IF(AD575&lt;&gt;0,"-"&amp;AD575,"")</f>
        <v>1992-9-1/1992-9-2</v>
      </c>
      <c r="BC575" s="44" t="str">
        <f t="shared" si="194"/>
        <v>moss bog along creek</v>
      </c>
      <c r="BF575" s="49" t="s">
        <v>4882</v>
      </c>
      <c r="BG575" t="s">
        <v>4893</v>
      </c>
      <c r="BH575" s="40" t="s">
        <v>5050</v>
      </c>
      <c r="BI575" t="s">
        <v>39</v>
      </c>
      <c r="BJ575" t="str">
        <f>N575&amp;", "&amp;P575</f>
        <v>Alma-Ata Area, environs of Alma-Ata, Zailiysky Alatau Mt. range, Bolshaya Almaatinka River Canyon</v>
      </c>
      <c r="BK575" t="str">
        <f>T575&amp;" N; "&amp;U575&amp;" E"</f>
        <v>43.085 N; 76.901 E</v>
      </c>
      <c r="BL575" t="s">
        <v>1251</v>
      </c>
      <c r="BM575" s="85" t="s">
        <v>1252</v>
      </c>
      <c r="BN575" t="s">
        <v>4895</v>
      </c>
      <c r="BP575" t="str">
        <f>IF(V575="original",H575,IF(V575="volunteer",C575,"Nekhaeva A.A."))</f>
        <v>Saaristo M., Marusik Yu.M.</v>
      </c>
      <c r="BQ575">
        <f>IF(V575="original",I575,IF(V575="volunteer",YEAR(A575)&amp;"-"&amp;IF(MONTH(A575)&lt;10,"0"&amp;MONTH(A575),MONTH(A575))&amp;"-"&amp;IF(DAY(A575)&lt;10,"0"&amp;DAY(A575),DAY(A575)),"__2025-05-15"))</f>
        <v>2004</v>
      </c>
      <c r="BR575" t="str">
        <f>LEFT(AG575,SEARCH(" ",AG575)-1)</f>
        <v>2600</v>
      </c>
      <c r="BS575" t="str">
        <f>BR575</f>
        <v>2600</v>
      </c>
      <c r="BT575" s="49" t="s">
        <v>4766</v>
      </c>
      <c r="BU575" t="s">
        <v>3631</v>
      </c>
      <c r="BV575" t="s">
        <v>3632</v>
      </c>
      <c r="BW575" t="s">
        <v>3633</v>
      </c>
      <c r="BX575" t="s">
        <v>3634</v>
      </c>
      <c r="BY575" s="44" t="s">
        <v>533</v>
      </c>
      <c r="BZ575" t="s">
        <v>1255</v>
      </c>
      <c r="CA575" t="s">
        <v>4105</v>
      </c>
      <c r="CB575" s="44" t="s">
        <v>4105</v>
      </c>
      <c r="CC575" t="s">
        <v>4104</v>
      </c>
      <c r="CD575" t="s">
        <v>4105</v>
      </c>
      <c r="CE575" t="s">
        <v>4106</v>
      </c>
      <c r="CF575" t="s">
        <v>3630</v>
      </c>
      <c r="CG575" t="s">
        <v>4737</v>
      </c>
      <c r="CH575" t="str">
        <f>H575</f>
        <v>Saaristo M., Marusik Yu.M.</v>
      </c>
      <c r="CI575">
        <f t="shared" si="196"/>
        <v>2004</v>
      </c>
      <c r="CJ575" t="s">
        <v>4755</v>
      </c>
    </row>
    <row r="576" spans="1:88" x14ac:dyDescent="0.45">
      <c r="A576" s="1">
        <v>45772.557199074072</v>
      </c>
      <c r="B576">
        <v>911269241</v>
      </c>
      <c r="C576" t="s">
        <v>4896</v>
      </c>
      <c r="D576">
        <v>1</v>
      </c>
      <c r="E576" s="4" t="s">
        <v>51</v>
      </c>
      <c r="F576" t="s">
        <v>5359</v>
      </c>
      <c r="G576">
        <v>4587</v>
      </c>
      <c r="H576" s="44" t="s">
        <v>1243</v>
      </c>
      <c r="I576">
        <v>2004</v>
      </c>
      <c r="J576" t="s">
        <v>1260</v>
      </c>
      <c r="K576" t="s">
        <v>1261</v>
      </c>
      <c r="L576" t="s">
        <v>1262</v>
      </c>
      <c r="M576" t="s">
        <v>39</v>
      </c>
      <c r="N576" t="s">
        <v>178</v>
      </c>
      <c r="P576" t="s">
        <v>1263</v>
      </c>
      <c r="Q576" t="str">
        <f t="shared" si="197"/>
        <v>environs of Alma-Ata, Zail- iysky Alatau Mt. range, environs of Almaatinskoye Lake</v>
      </c>
      <c r="R576" s="85">
        <v>43.085000000000001</v>
      </c>
      <c r="S576" s="85">
        <v>76.900999999999996</v>
      </c>
      <c r="T576" t="s">
        <v>1251</v>
      </c>
      <c r="U576" t="s">
        <v>1252</v>
      </c>
      <c r="V576" s="54" t="s">
        <v>44</v>
      </c>
      <c r="Y576">
        <v>1992</v>
      </c>
      <c r="Z576">
        <v>9</v>
      </c>
      <c r="AA576">
        <v>2</v>
      </c>
      <c r="AB576"/>
      <c r="AC576"/>
      <c r="AD576"/>
      <c r="AF576" t="s">
        <v>1254</v>
      </c>
      <c r="AI576" t="s">
        <v>1255</v>
      </c>
      <c r="AJ576" t="s">
        <v>1256</v>
      </c>
      <c r="AK576" t="b">
        <v>1</v>
      </c>
      <c r="AL576" t="b">
        <v>1</v>
      </c>
      <c r="AM576" t="s">
        <v>165</v>
      </c>
      <c r="AN576" t="s">
        <v>1257</v>
      </c>
      <c r="AO576" s="49" t="s">
        <v>4952</v>
      </c>
      <c r="AP576" s="73"/>
      <c r="AQ576" s="49" t="s">
        <v>4951</v>
      </c>
      <c r="AR576" s="76" t="s">
        <v>5011</v>
      </c>
      <c r="AS576" s="73" t="s">
        <v>5012</v>
      </c>
      <c r="AT576" s="73">
        <f t="shared" si="185"/>
        <v>1</v>
      </c>
      <c r="AU576" s="112" t="s">
        <v>5383</v>
      </c>
      <c r="AV576" s="44" t="s">
        <v>5380</v>
      </c>
      <c r="AW576" t="s">
        <v>2306</v>
      </c>
      <c r="AX576" s="73" t="s">
        <v>5359</v>
      </c>
      <c r="AY576" s="73" t="str">
        <f t="shared" si="186"/>
        <v>Saaristo M., Marusik Yu.M. 2004. Revision of the Holarctic spider genus Oreoneta Kulczyński, 1894 (Arachnida: Aranei: Linyphiidae) // Arthropoda Selecta. Vol.12 (for 2003). No.3–4. P.207–249</v>
      </c>
      <c r="AZ576" s="49" t="s">
        <v>4903</v>
      </c>
      <c r="BA576" s="58" t="str">
        <f>Y576&amp;"-"&amp;IF(Z576&lt;10,"0"&amp;Z576,Z576)&amp;"-"&amp;IF(AA576&lt;10,"0"&amp;AA576,AA576)</f>
        <v>1992-09-02</v>
      </c>
      <c r="BB576" s="44" t="str">
        <f>Y576&amp;IF(Z576&lt;&gt;0,"-"&amp;Z576,"")&amp;IF(AA576&lt;&gt;0,"-"&amp;AA576,"")&amp;IF(AB576&lt;&gt;0,"/"&amp;AB576,"")&amp;IF(AC576&lt;&gt;0,"-"&amp;AC576,"")&amp;IF(AD576&lt;&gt;0,"-"&amp;AD576,"")</f>
        <v>1992-9-2</v>
      </c>
      <c r="BF576" s="49" t="s">
        <v>4882</v>
      </c>
      <c r="BG576" t="s">
        <v>4893</v>
      </c>
      <c r="BH576" s="40" t="s">
        <v>5050</v>
      </c>
      <c r="BI576" t="s">
        <v>39</v>
      </c>
      <c r="BJ576" t="str">
        <f>N576&amp;", "&amp;P576</f>
        <v>Alma-Ata Area, environs of Alma-Ata, Zail- iysky Alatau Mt. range, environs of Almaatinskoye Lake</v>
      </c>
      <c r="BK576" t="str">
        <f>T576&amp;" N; "&amp;U576&amp;" E"</f>
        <v>43.085 N; 76.901 E</v>
      </c>
      <c r="BL576" t="s">
        <v>1251</v>
      </c>
      <c r="BM576" s="85" t="s">
        <v>1252</v>
      </c>
      <c r="BN576" t="s">
        <v>4895</v>
      </c>
      <c r="BP576" t="str">
        <f>IF(V576="original",H576,IF(V576="volunteer",C576,"Nekhaeva A.A."))</f>
        <v>Saaristo M., Marusik Yu.M.</v>
      </c>
      <c r="BQ576">
        <f>IF(V576="original",I576,IF(V576="volunteer",YEAR(A576)&amp;"-"&amp;IF(MONTH(A576)&lt;10,"0"&amp;MONTH(A576),MONTH(A576))&amp;"-"&amp;IF(DAY(A576)&lt;10,"0"&amp;DAY(A576),DAY(A576)),"__2025-05-15"))</f>
        <v>2004</v>
      </c>
      <c r="BT576" s="49" t="s">
        <v>4766</v>
      </c>
      <c r="BU576" t="s">
        <v>3631</v>
      </c>
      <c r="BV576" t="s">
        <v>3632</v>
      </c>
      <c r="BW576" t="s">
        <v>3633</v>
      </c>
      <c r="BX576" t="s">
        <v>3634</v>
      </c>
      <c r="BY576" s="44" t="s">
        <v>533</v>
      </c>
      <c r="BZ576" t="s">
        <v>1255</v>
      </c>
      <c r="CA576" t="s">
        <v>4105</v>
      </c>
      <c r="CB576" s="44" t="s">
        <v>4105</v>
      </c>
      <c r="CC576" t="s">
        <v>4104</v>
      </c>
      <c r="CD576" t="s">
        <v>4105</v>
      </c>
      <c r="CE576" t="s">
        <v>4106</v>
      </c>
      <c r="CF576" t="s">
        <v>3630</v>
      </c>
      <c r="CG576" t="s">
        <v>4737</v>
      </c>
      <c r="CH576" t="str">
        <f>H576</f>
        <v>Saaristo M., Marusik Yu.M.</v>
      </c>
      <c r="CI576">
        <f t="shared" si="196"/>
        <v>2004</v>
      </c>
      <c r="CJ576" t="s">
        <v>4755</v>
      </c>
    </row>
    <row r="577" spans="1:88" x14ac:dyDescent="0.45">
      <c r="A577" s="1">
        <v>45772.555509259248</v>
      </c>
      <c r="B577">
        <v>911269241</v>
      </c>
      <c r="C577" t="s">
        <v>4896</v>
      </c>
      <c r="D577">
        <v>1</v>
      </c>
      <c r="E577" s="4" t="s">
        <v>51</v>
      </c>
      <c r="F577" t="s">
        <v>5273</v>
      </c>
      <c r="G577">
        <v>4587</v>
      </c>
      <c r="H577" s="44" t="s">
        <v>1243</v>
      </c>
      <c r="I577">
        <v>2004</v>
      </c>
      <c r="J577" t="s">
        <v>1260</v>
      </c>
      <c r="K577" t="s">
        <v>1261</v>
      </c>
      <c r="L577" t="s">
        <v>1262</v>
      </c>
      <c r="M577" t="s">
        <v>39</v>
      </c>
      <c r="N577" t="s">
        <v>178</v>
      </c>
      <c r="P577" t="s">
        <v>1265</v>
      </c>
      <c r="Q577" t="str">
        <f t="shared" si="197"/>
        <v>environs of Alma-Ata, Zailiysky Alatau Mt. range, environs of Almaatinskoye Lake</v>
      </c>
      <c r="R577" s="85">
        <v>43.085000000000001</v>
      </c>
      <c r="S577" s="85">
        <v>76.900999999999996</v>
      </c>
      <c r="T577" t="s">
        <v>1251</v>
      </c>
      <c r="U577" t="s">
        <v>1252</v>
      </c>
      <c r="V577" s="54" t="s">
        <v>44</v>
      </c>
      <c r="Y577">
        <v>1992</v>
      </c>
      <c r="Z577">
        <v>9</v>
      </c>
      <c r="AA577">
        <v>2</v>
      </c>
      <c r="AB577"/>
      <c r="AC577"/>
      <c r="AD577"/>
      <c r="AF577" t="s">
        <v>1266</v>
      </c>
      <c r="AI577" t="s">
        <v>1255</v>
      </c>
      <c r="AJ577" t="s">
        <v>1256</v>
      </c>
      <c r="AK577" t="b">
        <v>1</v>
      </c>
      <c r="AL577" t="b">
        <v>1</v>
      </c>
      <c r="AM577" t="s">
        <v>462</v>
      </c>
      <c r="AN577" t="s">
        <v>4707</v>
      </c>
      <c r="AO577" s="49" t="s">
        <v>4952</v>
      </c>
      <c r="AP577" s="73"/>
      <c r="AQ577" s="49" t="s">
        <v>4951</v>
      </c>
      <c r="AR577" s="76" t="s">
        <v>5011</v>
      </c>
      <c r="AS577" s="73" t="s">
        <v>5012</v>
      </c>
      <c r="AT577" s="73">
        <f t="shared" si="185"/>
        <v>1</v>
      </c>
      <c r="AU577" s="112" t="s">
        <v>5383</v>
      </c>
      <c r="AV577" s="44" t="s">
        <v>5380</v>
      </c>
      <c r="AW577" t="s">
        <v>2306</v>
      </c>
      <c r="AX577" s="112" t="s">
        <v>5370</v>
      </c>
      <c r="AY577" s="73" t="str">
        <f t="shared" si="186"/>
        <v>Saaristo M., Marusik Yu.M. 2004. Revision of the Holarctic spider genus Oreoneta Kulczyński, 1894 (Arachnida: Aranei: Linyphiidae) // Arthropoda Selecta. Vol.12 (for 2003). No.3–4. P.207–249</v>
      </c>
      <c r="AZ577" s="49" t="s">
        <v>4903</v>
      </c>
      <c r="BA577" s="58" t="str">
        <f>Y577&amp;"-"&amp;IF(Z577&lt;10,"0"&amp;Z577,Z577)&amp;"-"&amp;IF(AA577&lt;10,"0"&amp;AA577,AA577)</f>
        <v>1992-09-02</v>
      </c>
      <c r="BB577" s="44" t="str">
        <f>Y577&amp;IF(Z577&lt;&gt;0,"-"&amp;Z577,"")&amp;IF(AA577&lt;&gt;0,"-"&amp;AA577,"")&amp;IF(AB577&lt;&gt;0,"/"&amp;AB577,"")&amp;IF(AC577&lt;&gt;0,"-"&amp;AC577,"")&amp;IF(AD577&lt;&gt;0,"-"&amp;AD577,"")</f>
        <v>1992-9-2</v>
      </c>
      <c r="BF577" s="49" t="s">
        <v>4882</v>
      </c>
      <c r="BG577" t="s">
        <v>4893</v>
      </c>
      <c r="BH577" s="40" t="s">
        <v>5050</v>
      </c>
      <c r="BI577" t="s">
        <v>39</v>
      </c>
      <c r="BJ577" t="str">
        <f>N577&amp;", "&amp;P577</f>
        <v>Alma-Ata Area, environs of Alma-Ata, Zailiysky Alatau Mt. range, environs of Almaatinskoye Lake</v>
      </c>
      <c r="BK577" t="str">
        <f>T577&amp;" N; "&amp;U577&amp;" E"</f>
        <v>43.085 N; 76.901 E</v>
      </c>
      <c r="BL577" t="s">
        <v>1251</v>
      </c>
      <c r="BM577" s="85" t="s">
        <v>1252</v>
      </c>
      <c r="BN577" t="s">
        <v>4895</v>
      </c>
      <c r="BP577" t="str">
        <f>IF(V577="original",H577,IF(V577="volunteer",C577,"Nekhaeva A.A."))</f>
        <v>Saaristo M., Marusik Yu.M.</v>
      </c>
      <c r="BQ577">
        <f>IF(V577="original",I577,IF(V577="volunteer",YEAR(A577)&amp;"-"&amp;IF(MONTH(A577)&lt;10,"0"&amp;MONTH(A577),MONTH(A577))&amp;"-"&amp;IF(DAY(A577)&lt;10,"0"&amp;DAY(A577),DAY(A577)),"__2025-05-15"))</f>
        <v>2004</v>
      </c>
      <c r="BT577" s="49" t="s">
        <v>4766</v>
      </c>
      <c r="BU577" t="s">
        <v>3631</v>
      </c>
      <c r="BV577" t="s">
        <v>3632</v>
      </c>
      <c r="BW577" t="s">
        <v>3633</v>
      </c>
      <c r="BX577" t="s">
        <v>3634</v>
      </c>
      <c r="BY577" s="44" t="s">
        <v>533</v>
      </c>
      <c r="BZ577" t="s">
        <v>1255</v>
      </c>
      <c r="CA577" t="s">
        <v>4105</v>
      </c>
      <c r="CB577" s="44" t="s">
        <v>4105</v>
      </c>
      <c r="CC577" t="s">
        <v>4104</v>
      </c>
      <c r="CD577" t="s">
        <v>4105</v>
      </c>
      <c r="CE577" t="s">
        <v>4106</v>
      </c>
      <c r="CF577" t="s">
        <v>3630</v>
      </c>
      <c r="CG577" t="s">
        <v>5048</v>
      </c>
      <c r="CH577" t="str">
        <f>H577</f>
        <v>Saaristo M., Marusik Yu.M.</v>
      </c>
      <c r="CI577">
        <f t="shared" si="196"/>
        <v>2004</v>
      </c>
      <c r="CJ577" t="s">
        <v>4747</v>
      </c>
    </row>
    <row r="578" spans="1:88" s="8" customFormat="1" x14ac:dyDescent="0.45">
      <c r="A578" s="7">
        <v>45772.393055555563</v>
      </c>
      <c r="B578" s="8">
        <v>412819044</v>
      </c>
      <c r="C578" s="6" t="s">
        <v>4897</v>
      </c>
      <c r="D578" s="8">
        <v>1</v>
      </c>
      <c r="E578" s="4" t="s">
        <v>65</v>
      </c>
      <c r="G578" s="8">
        <v>2590</v>
      </c>
      <c r="H578" s="44" t="s">
        <v>951</v>
      </c>
      <c r="I578" s="8">
        <v>1937</v>
      </c>
      <c r="J578" s="8" t="s">
        <v>952</v>
      </c>
      <c r="K578" s="8" t="s">
        <v>953</v>
      </c>
      <c r="L578" s="8" t="s">
        <v>954</v>
      </c>
      <c r="M578" s="8" t="s">
        <v>267</v>
      </c>
      <c r="Q578" t="str">
        <f t="shared" si="197"/>
        <v/>
      </c>
      <c r="R578" s="90"/>
      <c r="S578" s="90"/>
      <c r="V578" s="8" t="s">
        <v>119</v>
      </c>
      <c r="X578" s="8">
        <v>6000</v>
      </c>
      <c r="Y578" s="8">
        <v>1937</v>
      </c>
      <c r="AF578" s="8" t="s">
        <v>948</v>
      </c>
      <c r="AG578" s="65" t="s">
        <v>969</v>
      </c>
      <c r="AH578" s="8" t="s">
        <v>274</v>
      </c>
      <c r="AI578" s="8" t="s">
        <v>347</v>
      </c>
      <c r="AJ578" s="8" t="s">
        <v>348</v>
      </c>
      <c r="AK578" s="8" t="b">
        <v>1</v>
      </c>
      <c r="AL578" s="8" t="b">
        <v>0</v>
      </c>
      <c r="AO578" s="49" t="s">
        <v>4952</v>
      </c>
      <c r="AP578" s="73"/>
      <c r="AQ578" s="49" t="s">
        <v>4951</v>
      </c>
      <c r="AR578" s="76" t="s">
        <v>5011</v>
      </c>
      <c r="AS578" s="73" t="s">
        <v>5012</v>
      </c>
      <c r="AT578" s="73">
        <f t="shared" si="185"/>
        <v>1</v>
      </c>
      <c r="AU578" s="112" t="s">
        <v>5384</v>
      </c>
      <c r="AV578" s="44" t="s">
        <v>5380</v>
      </c>
      <c r="AW578" t="s">
        <v>5014</v>
      </c>
      <c r="AX578" s="73"/>
      <c r="AY578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78" s="49" t="s">
        <v>4903</v>
      </c>
      <c r="BA578" s="44">
        <f>Y578</f>
        <v>1937</v>
      </c>
      <c r="BB578" s="44" t="str">
        <f>Y578&amp;IF(Z578&lt;&gt;0,"-"&amp;Z578,"")&amp;IF(AA578&lt;&gt;0,"-"&amp;AA578,"")&amp;IF(AB578&lt;&gt;0,"/"&amp;AB578,"")&amp;IF(AC578&lt;&gt;0,"-"&amp;AC578,"")&amp;IF(AD578&lt;&gt;0,"-"&amp;AD578,"")</f>
        <v>1937</v>
      </c>
      <c r="BC578" s="44"/>
      <c r="BD578" s="44"/>
      <c r="BE578" s="44"/>
      <c r="BF578" s="49" t="s">
        <v>4882</v>
      </c>
      <c r="BG578" t="s">
        <v>4893</v>
      </c>
      <c r="BH578" s="40" t="s">
        <v>5050</v>
      </c>
      <c r="BI578" t="s">
        <v>39</v>
      </c>
      <c r="BJ578"/>
      <c r="BK578"/>
      <c r="BL578"/>
      <c r="BM578" s="85"/>
      <c r="BN578"/>
      <c r="BO578">
        <f t="shared" ref="BO578:BO596" si="198">X578</f>
        <v>6000</v>
      </c>
      <c r="BP578" t="str">
        <f>IF(V578="original",H578,IF(V578="volunteer",C578,"Nekhaeva A.A."))</f>
        <v>Nekhaeva A.A.</v>
      </c>
      <c r="BQ578" t="str">
        <f>IF(V578="original",I578,IF(V578="volunteer",YEAR(A578)&amp;"-"&amp;IF(MONTH(A578)&lt;10,"0"&amp;MONTH(A578),MONTH(A578))&amp;"-"&amp;IF(DAY(A578)&lt;10,"0"&amp;DAY(A578),DAY(A578)),"__2025-05-15"))</f>
        <v>__2025-05-15</v>
      </c>
      <c r="BR578"/>
      <c r="BS578"/>
      <c r="BT578" s="49" t="s">
        <v>4766</v>
      </c>
      <c r="BU578" t="s">
        <v>3631</v>
      </c>
      <c r="BV578" t="s">
        <v>3632</v>
      </c>
      <c r="BW578" t="s">
        <v>3633</v>
      </c>
      <c r="BX578" t="s">
        <v>3634</v>
      </c>
      <c r="BY578" s="44" t="s">
        <v>274</v>
      </c>
      <c r="BZ578" t="s">
        <v>347</v>
      </c>
      <c r="CA578" t="s">
        <v>3702</v>
      </c>
      <c r="CB578" s="44" t="s">
        <v>3702</v>
      </c>
      <c r="CC578" t="s">
        <v>4806</v>
      </c>
      <c r="CD578" t="s">
        <v>3702</v>
      </c>
      <c r="CE578" t="s">
        <v>3703</v>
      </c>
      <c r="CF578" t="s">
        <v>3630</v>
      </c>
      <c r="CG578"/>
      <c r="CH578" t="str">
        <f>H578</f>
        <v>Спасский С.А., Шнитников В.Н.</v>
      </c>
      <c r="CI578">
        <f t="shared" si="196"/>
        <v>1937</v>
      </c>
      <c r="CJ578"/>
    </row>
    <row r="579" spans="1:88" s="8" customFormat="1" x14ac:dyDescent="0.45">
      <c r="A579" s="7">
        <v>45772.392812499987</v>
      </c>
      <c r="B579" s="8">
        <v>412819044</v>
      </c>
      <c r="C579" s="6" t="s">
        <v>4897</v>
      </c>
      <c r="D579" s="8">
        <v>4</v>
      </c>
      <c r="E579" s="4" t="s">
        <v>727</v>
      </c>
      <c r="G579" s="8">
        <v>2590</v>
      </c>
      <c r="H579" s="44" t="s">
        <v>951</v>
      </c>
      <c r="I579" s="8">
        <v>1937</v>
      </c>
      <c r="J579" s="8" t="s">
        <v>952</v>
      </c>
      <c r="K579" s="8" t="s">
        <v>953</v>
      </c>
      <c r="L579" s="8" t="s">
        <v>954</v>
      </c>
      <c r="M579" s="8" t="s">
        <v>267</v>
      </c>
      <c r="Q579" t="str">
        <f t="shared" si="197"/>
        <v/>
      </c>
      <c r="R579" s="90"/>
      <c r="S579" s="90"/>
      <c r="V579" s="8" t="s">
        <v>119</v>
      </c>
      <c r="X579" s="8">
        <v>6000</v>
      </c>
      <c r="Y579" s="8">
        <v>1919</v>
      </c>
      <c r="Z579" s="8">
        <v>6</v>
      </c>
      <c r="AA579" s="8">
        <v>25</v>
      </c>
      <c r="AB579" s="8">
        <v>1919</v>
      </c>
      <c r="AC579" s="8">
        <v>6</v>
      </c>
      <c r="AD579" s="8">
        <v>30</v>
      </c>
      <c r="AF579" s="8" t="s">
        <v>948</v>
      </c>
      <c r="AH579" s="8" t="s">
        <v>274</v>
      </c>
      <c r="AI579" s="8" t="s">
        <v>347</v>
      </c>
      <c r="AJ579" s="8" t="s">
        <v>348</v>
      </c>
      <c r="AK579" s="8" t="b">
        <v>1</v>
      </c>
      <c r="AL579" s="8" t="b">
        <v>0</v>
      </c>
      <c r="AO579" s="49" t="s">
        <v>4952</v>
      </c>
      <c r="AP579" s="73"/>
      <c r="AQ579" s="49" t="s">
        <v>4951</v>
      </c>
      <c r="AR579" s="76" t="s">
        <v>5011</v>
      </c>
      <c r="AS579" s="73" t="s">
        <v>5012</v>
      </c>
      <c r="AT579" s="73">
        <f t="shared" si="185"/>
        <v>4</v>
      </c>
      <c r="AU579" s="112" t="s">
        <v>5383</v>
      </c>
      <c r="AV579" s="44" t="s">
        <v>5380</v>
      </c>
      <c r="AW579" t="s">
        <v>5014</v>
      </c>
      <c r="AX579" s="73"/>
      <c r="AY579" s="73" t="str">
        <f t="shared" si="186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79" s="49" t="s">
        <v>4903</v>
      </c>
      <c r="BA579" s="58" t="str">
        <f>Y579&amp;"-"&amp;IF(Z579&lt;10,"0"&amp;Z579,Z579)&amp;"-"&amp;IF(AA579&lt;10,"0"&amp;AA579,AA579)&amp;"/"&amp;IF(AD579&lt;10,"0"&amp;AD579,AD579)</f>
        <v>1919-06-25/30</v>
      </c>
      <c r="BB579" s="44" t="str">
        <f>Y579&amp;IF(Z579&lt;&gt;0,"-"&amp;Z579,"")&amp;IF(AA579&lt;&gt;0,"-"&amp;AA579,"")&amp;IF(AB579&lt;&gt;0,"/"&amp;AB579,"")&amp;IF(AC579&lt;&gt;0,"-"&amp;AC579,"")&amp;IF(AD579&lt;&gt;0,"-"&amp;AD579,"")</f>
        <v>1919-6-25/1919-6-30</v>
      </c>
      <c r="BC579" s="44"/>
      <c r="BD579" s="44"/>
      <c r="BE579" s="44"/>
      <c r="BF579" s="49" t="s">
        <v>4882</v>
      </c>
      <c r="BG579" t="s">
        <v>4893</v>
      </c>
      <c r="BH579" s="40" t="s">
        <v>5050</v>
      </c>
      <c r="BI579" t="s">
        <v>39</v>
      </c>
      <c r="BJ579"/>
      <c r="BK579"/>
      <c r="BL579"/>
      <c r="BM579" s="85"/>
      <c r="BN579"/>
      <c r="BO579">
        <f t="shared" si="198"/>
        <v>6000</v>
      </c>
      <c r="BP579" t="str">
        <f>IF(V579="original",H579,IF(V579="volunteer",C579,"Nekhaeva A.A."))</f>
        <v>Nekhaeva A.A.</v>
      </c>
      <c r="BQ579" t="str">
        <f>IF(V579="original",I579,IF(V579="volunteer",YEAR(A579)&amp;"-"&amp;IF(MONTH(A579)&lt;10,"0"&amp;MONTH(A579),MONTH(A579))&amp;"-"&amp;IF(DAY(A579)&lt;10,"0"&amp;DAY(A579),DAY(A579)),"__2025-05-15"))</f>
        <v>__2025-05-15</v>
      </c>
      <c r="BR579"/>
      <c r="BS579"/>
      <c r="BT579" s="49" t="s">
        <v>4766</v>
      </c>
      <c r="BU579" t="s">
        <v>3631</v>
      </c>
      <c r="BV579" t="s">
        <v>3632</v>
      </c>
      <c r="BW579" t="s">
        <v>3633</v>
      </c>
      <c r="BX579" t="s">
        <v>3634</v>
      </c>
      <c r="BY579" s="44" t="s">
        <v>274</v>
      </c>
      <c r="BZ579" t="s">
        <v>347</v>
      </c>
      <c r="CA579" t="s">
        <v>3702</v>
      </c>
      <c r="CB579" s="44" t="s">
        <v>3702</v>
      </c>
      <c r="CC579" t="s">
        <v>4806</v>
      </c>
      <c r="CD579" t="s">
        <v>3702</v>
      </c>
      <c r="CE579" t="s">
        <v>3703</v>
      </c>
      <c r="CF579" t="s">
        <v>3630</v>
      </c>
      <c r="CG579"/>
      <c r="CH579" t="str">
        <f>H579</f>
        <v>Спасский С.А., Шнитников В.Н.</v>
      </c>
      <c r="CI579">
        <f t="shared" si="196"/>
        <v>1937</v>
      </c>
      <c r="CJ579"/>
    </row>
    <row r="580" spans="1:88" s="8" customFormat="1" x14ac:dyDescent="0.45">
      <c r="A580" s="7">
        <v>45772.392187500001</v>
      </c>
      <c r="B580" s="8">
        <v>412819044</v>
      </c>
      <c r="C580" s="6" t="s">
        <v>4897</v>
      </c>
      <c r="D580" s="8">
        <v>3</v>
      </c>
      <c r="E580" s="4" t="s">
        <v>846</v>
      </c>
      <c r="G580" s="8">
        <v>2590</v>
      </c>
      <c r="H580" s="44" t="s">
        <v>951</v>
      </c>
      <c r="I580" s="8">
        <v>1937</v>
      </c>
      <c r="J580" s="8" t="s">
        <v>952</v>
      </c>
      <c r="K580" s="8" t="s">
        <v>953</v>
      </c>
      <c r="L580" s="8" t="s">
        <v>954</v>
      </c>
      <c r="M580" s="8" t="s">
        <v>973</v>
      </c>
      <c r="P580" s="8" t="s">
        <v>1269</v>
      </c>
      <c r="Q580" t="str">
        <f t="shared" si="197"/>
        <v>г. Каракол</v>
      </c>
      <c r="R580" s="90">
        <v>42.500000999999997</v>
      </c>
      <c r="S580" s="90">
        <v>78.383330000000001</v>
      </c>
      <c r="T580" s="8" t="s">
        <v>1270</v>
      </c>
      <c r="U580" s="8" t="s">
        <v>1271</v>
      </c>
      <c r="V580" s="8" t="s">
        <v>106</v>
      </c>
      <c r="X580" s="8">
        <v>6000</v>
      </c>
      <c r="Y580" s="8">
        <v>1920</v>
      </c>
      <c r="Z580" s="8">
        <v>10</v>
      </c>
      <c r="AF580" s="8" t="s">
        <v>948</v>
      </c>
      <c r="AH580" s="8" t="s">
        <v>274</v>
      </c>
      <c r="AI580" s="8" t="s">
        <v>347</v>
      </c>
      <c r="AJ580" s="8" t="s">
        <v>348</v>
      </c>
      <c r="AK580" s="8" t="b">
        <v>1</v>
      </c>
      <c r="AL580" s="8" t="b">
        <v>0</v>
      </c>
      <c r="AO580" s="49" t="s">
        <v>4952</v>
      </c>
      <c r="AP580" s="73"/>
      <c r="AQ580" s="49" t="s">
        <v>4951</v>
      </c>
      <c r="AR580" s="76" t="s">
        <v>5011</v>
      </c>
      <c r="AS580" s="73" t="s">
        <v>5012</v>
      </c>
      <c r="AT580" s="73">
        <f t="shared" ref="AT580:AT643" si="199">D580</f>
        <v>3</v>
      </c>
      <c r="AU580" s="112" t="s">
        <v>5384</v>
      </c>
      <c r="AV580" s="44" t="s">
        <v>5380</v>
      </c>
      <c r="AW580" t="s">
        <v>5014</v>
      </c>
      <c r="AX580" s="73"/>
      <c r="AY580" s="73" t="str">
        <f t="shared" ref="AY580:AY643" si="200">H580&amp;" "&amp;I580&amp;". "&amp;J580&amp;" // "&amp;K580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0" s="49" t="s">
        <v>4903</v>
      </c>
      <c r="BA580" s="44" t="str">
        <f>Y580&amp;"-"&amp;IF(Z580&lt;10,"0"&amp;Z580,Z580)</f>
        <v>1920-10</v>
      </c>
      <c r="BB580" s="44" t="str">
        <f>Y580&amp;IF(Z580&lt;&gt;0,"-"&amp;Z580,"")&amp;IF(AA580&lt;&gt;0,"-"&amp;AA580,"")&amp;IF(AB580&lt;&gt;0,"/"&amp;AB580,"")&amp;IF(AC580&lt;&gt;0,"-"&amp;AC580,"")&amp;IF(AD580&lt;&gt;0,"-"&amp;AD580,"")</f>
        <v>1920-10</v>
      </c>
      <c r="BC580" s="44"/>
      <c r="BD580" s="44"/>
      <c r="BE580" s="44"/>
      <c r="BF580" s="49" t="s">
        <v>4882</v>
      </c>
      <c r="BG580" t="s">
        <v>4893</v>
      </c>
      <c r="BH580" s="40" t="s">
        <v>5055</v>
      </c>
      <c r="BI580" t="s">
        <v>2720</v>
      </c>
      <c r="BJ580" t="str">
        <f t="shared" ref="BJ580:BJ586" si="201">P580</f>
        <v>г. Каракол</v>
      </c>
      <c r="BK580" t="str">
        <f>T580&amp;" N; "&amp;U580&amp;" E"</f>
        <v>42.500001 N; 78.38333 E</v>
      </c>
      <c r="BL580" t="s">
        <v>1270</v>
      </c>
      <c r="BM580" s="85" t="s">
        <v>1271</v>
      </c>
      <c r="BN580" t="s">
        <v>4895</v>
      </c>
      <c r="BO580">
        <f t="shared" si="198"/>
        <v>6000</v>
      </c>
      <c r="BP580" t="str">
        <f>IF(V580="original",H580,IF(V580="volunteer",C580,"Nekhaeva A.A."))</f>
        <v>Kim L.V.</v>
      </c>
      <c r="BQ580" t="str">
        <f>IF(V580="original",I580,IF(V580="volunteer",YEAR(A580)&amp;"-"&amp;IF(MONTH(A580)&lt;10,"0"&amp;MONTH(A580),MONTH(A580))&amp;"-"&amp;IF(DAY(A580)&lt;10,"0"&amp;DAY(A580),DAY(A580)),"__2025-05-15"))</f>
        <v>2025-04-25</v>
      </c>
      <c r="BR580"/>
      <c r="BS580"/>
      <c r="BT580" s="49" t="s">
        <v>4766</v>
      </c>
      <c r="BU580" t="s">
        <v>3631</v>
      </c>
      <c r="BV580" t="s">
        <v>3632</v>
      </c>
      <c r="BW580" t="s">
        <v>3633</v>
      </c>
      <c r="BX580" t="s">
        <v>3634</v>
      </c>
      <c r="BY580" s="44" t="s">
        <v>274</v>
      </c>
      <c r="BZ580" t="s">
        <v>347</v>
      </c>
      <c r="CA580" t="s">
        <v>3702</v>
      </c>
      <c r="CB580" s="44" t="s">
        <v>3702</v>
      </c>
      <c r="CC580" t="s">
        <v>4806</v>
      </c>
      <c r="CD580" t="s">
        <v>3702</v>
      </c>
      <c r="CE580" t="s">
        <v>3703</v>
      </c>
      <c r="CF580" t="s">
        <v>3630</v>
      </c>
      <c r="CG580"/>
      <c r="CH580" t="str">
        <f>H580</f>
        <v>Спасский С.А., Шнитников В.Н.</v>
      </c>
      <c r="CI580">
        <f t="shared" si="196"/>
        <v>1937</v>
      </c>
      <c r="CJ580"/>
    </row>
    <row r="581" spans="1:88" s="8" customFormat="1" x14ac:dyDescent="0.45">
      <c r="A581" s="7">
        <v>45772.390914351847</v>
      </c>
      <c r="B581" s="8">
        <v>412819044</v>
      </c>
      <c r="C581" s="6" t="s">
        <v>4897</v>
      </c>
      <c r="D581" s="8">
        <v>2</v>
      </c>
      <c r="E581" s="4" t="s">
        <v>247</v>
      </c>
      <c r="G581" s="8">
        <v>2590</v>
      </c>
      <c r="H581" s="44" t="s">
        <v>951</v>
      </c>
      <c r="I581" s="8">
        <v>1937</v>
      </c>
      <c r="J581" s="8" t="s">
        <v>952</v>
      </c>
      <c r="K581" s="8" t="s">
        <v>953</v>
      </c>
      <c r="L581" s="8" t="s">
        <v>954</v>
      </c>
      <c r="M581" s="8" t="s">
        <v>267</v>
      </c>
      <c r="P581" s="8" t="s">
        <v>1272</v>
      </c>
      <c r="Q581" t="str">
        <f t="shared" si="197"/>
        <v>Алферовская роща, пруд</v>
      </c>
      <c r="R581" s="90">
        <v>43.306286999999998</v>
      </c>
      <c r="S581" s="90">
        <v>76.949597999999995</v>
      </c>
      <c r="T581" s="8" t="s">
        <v>1218</v>
      </c>
      <c r="U581" s="8" t="s">
        <v>1219</v>
      </c>
      <c r="V581" s="8" t="s">
        <v>106</v>
      </c>
      <c r="X581" s="8">
        <v>2000</v>
      </c>
      <c r="Y581" s="8">
        <v>1919</v>
      </c>
      <c r="Z581" s="8">
        <v>7</v>
      </c>
      <c r="AA581" s="8">
        <v>26</v>
      </c>
      <c r="AF581" s="8" t="s">
        <v>948</v>
      </c>
      <c r="AH581" s="8" t="s">
        <v>274</v>
      </c>
      <c r="AI581" s="8" t="s">
        <v>347</v>
      </c>
      <c r="AJ581" s="8" t="s">
        <v>348</v>
      </c>
      <c r="AK581" s="8" t="b">
        <v>1</v>
      </c>
      <c r="AL581" s="8" t="b">
        <v>0</v>
      </c>
      <c r="AO581" s="49" t="s">
        <v>4952</v>
      </c>
      <c r="AP581" s="73"/>
      <c r="AQ581" s="49" t="s">
        <v>4951</v>
      </c>
      <c r="AR581" s="76" t="s">
        <v>5011</v>
      </c>
      <c r="AS581" s="73" t="s">
        <v>5012</v>
      </c>
      <c r="AT581" s="73">
        <f t="shared" si="199"/>
        <v>2</v>
      </c>
      <c r="AU581" s="112" t="s">
        <v>5384</v>
      </c>
      <c r="AV581" s="44" t="s">
        <v>5380</v>
      </c>
      <c r="AW581" t="s">
        <v>5014</v>
      </c>
      <c r="AX581" s="73"/>
      <c r="AY58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1" s="49" t="s">
        <v>4903</v>
      </c>
      <c r="BA581" s="58" t="str">
        <f>Y581&amp;"-"&amp;IF(Z581&lt;10,"0"&amp;Z581,Z581)&amp;"-"&amp;IF(AA581&lt;10,"0"&amp;AA581,AA581)</f>
        <v>1919-07-26</v>
      </c>
      <c r="BB581" s="44" t="str">
        <f>Y581&amp;IF(Z581&lt;&gt;0,"-"&amp;Z581,"")&amp;IF(AA581&lt;&gt;0,"-"&amp;AA581,"")&amp;IF(AB581&lt;&gt;0,"/"&amp;AB581,"")&amp;IF(AC581&lt;&gt;0,"-"&amp;AC581,"")&amp;IF(AD581&lt;&gt;0,"-"&amp;AD581,"")</f>
        <v>1919-7-26</v>
      </c>
      <c r="BC581" s="44"/>
      <c r="BD581" s="44"/>
      <c r="BE581" s="44"/>
      <c r="BF581" s="49" t="s">
        <v>4882</v>
      </c>
      <c r="BG581" t="s">
        <v>4893</v>
      </c>
      <c r="BH581" s="40" t="s">
        <v>5050</v>
      </c>
      <c r="BI581" t="s">
        <v>39</v>
      </c>
      <c r="BJ581" t="str">
        <f t="shared" si="201"/>
        <v>Алферовская роща, пруд</v>
      </c>
      <c r="BK581" t="str">
        <f>T581&amp;" N; "&amp;U581&amp;" E"</f>
        <v>43.306287 N; 76.949598 E</v>
      </c>
      <c r="BL581" t="s">
        <v>1218</v>
      </c>
      <c r="BM581" s="85" t="s">
        <v>1219</v>
      </c>
      <c r="BN581" t="s">
        <v>4895</v>
      </c>
      <c r="BO581">
        <f t="shared" si="198"/>
        <v>2000</v>
      </c>
      <c r="BP581" t="str">
        <f>IF(V581="original",H581,IF(V581="volunteer",C581,"Nekhaeva A.A."))</f>
        <v>Kim L.V.</v>
      </c>
      <c r="BQ581" t="str">
        <f>IF(V581="original",I581,IF(V581="volunteer",YEAR(A581)&amp;"-"&amp;IF(MONTH(A581)&lt;10,"0"&amp;MONTH(A581),MONTH(A581))&amp;"-"&amp;IF(DAY(A581)&lt;10,"0"&amp;DAY(A581),DAY(A581)),"__2025-05-15"))</f>
        <v>2025-04-25</v>
      </c>
      <c r="BR581"/>
      <c r="BS581"/>
      <c r="BT581" s="49" t="s">
        <v>4766</v>
      </c>
      <c r="BU581" t="s">
        <v>3631</v>
      </c>
      <c r="BV581" t="s">
        <v>3632</v>
      </c>
      <c r="BW581" t="s">
        <v>3633</v>
      </c>
      <c r="BX581" t="s">
        <v>3634</v>
      </c>
      <c r="BY581" s="44" t="s">
        <v>274</v>
      </c>
      <c r="BZ581" t="s">
        <v>347</v>
      </c>
      <c r="CA581" t="s">
        <v>3702</v>
      </c>
      <c r="CB581" s="44" t="s">
        <v>3702</v>
      </c>
      <c r="CC581" t="s">
        <v>4806</v>
      </c>
      <c r="CD581" t="s">
        <v>3702</v>
      </c>
      <c r="CE581" t="s">
        <v>3703</v>
      </c>
      <c r="CF581" t="s">
        <v>3630</v>
      </c>
      <c r="CG581"/>
      <c r="CH581" t="str">
        <f>H581</f>
        <v>Спасский С.А., Шнитников В.Н.</v>
      </c>
      <c r="CI581">
        <f t="shared" si="196"/>
        <v>1937</v>
      </c>
      <c r="CJ581"/>
    </row>
    <row r="582" spans="1:88" s="8" customFormat="1" x14ac:dyDescent="0.45">
      <c r="A582" s="7">
        <v>45772.385844907403</v>
      </c>
      <c r="B582" s="8">
        <v>412819044</v>
      </c>
      <c r="C582" s="6" t="s">
        <v>4897</v>
      </c>
      <c r="D582" s="8">
        <v>1</v>
      </c>
      <c r="E582" s="4" t="s">
        <v>51</v>
      </c>
      <c r="G582" s="8">
        <v>2590</v>
      </c>
      <c r="H582" s="44" t="s">
        <v>951</v>
      </c>
      <c r="I582" s="8">
        <v>1937</v>
      </c>
      <c r="J582" s="8" t="s">
        <v>952</v>
      </c>
      <c r="K582" s="8" t="s">
        <v>953</v>
      </c>
      <c r="L582" s="8" t="s">
        <v>954</v>
      </c>
      <c r="M582" s="8" t="s">
        <v>267</v>
      </c>
      <c r="P582" s="8" t="s">
        <v>986</v>
      </c>
      <c r="Q582" t="str">
        <f t="shared" si="197"/>
        <v>дача Волковского</v>
      </c>
      <c r="R582" s="85" t="str">
        <f>T582</f>
        <v>43.104043</v>
      </c>
      <c r="S582" s="85" t="str">
        <f>U582</f>
        <v>76.920158</v>
      </c>
      <c r="T582" s="8" t="s">
        <v>3576</v>
      </c>
      <c r="U582" s="8" t="s">
        <v>3577</v>
      </c>
      <c r="V582" s="8" t="s">
        <v>106</v>
      </c>
      <c r="W582" s="8" t="s">
        <v>3578</v>
      </c>
      <c r="X582" s="8">
        <v>6000</v>
      </c>
      <c r="Y582" s="8">
        <v>1919</v>
      </c>
      <c r="Z582" s="8">
        <v>7</v>
      </c>
      <c r="AF582" s="8" t="s">
        <v>948</v>
      </c>
      <c r="AG582" s="68" t="s">
        <v>987</v>
      </c>
      <c r="AH582" s="8" t="s">
        <v>274</v>
      </c>
      <c r="AI582" s="8" t="s">
        <v>347</v>
      </c>
      <c r="AJ582" s="8" t="s">
        <v>348</v>
      </c>
      <c r="AK582" s="8" t="b">
        <v>1</v>
      </c>
      <c r="AL582" s="8" t="b">
        <v>0</v>
      </c>
      <c r="AO582" s="49" t="s">
        <v>4952</v>
      </c>
      <c r="AP582" s="73"/>
      <c r="AQ582" s="49" t="s">
        <v>4951</v>
      </c>
      <c r="AR582" s="76" t="s">
        <v>5011</v>
      </c>
      <c r="AS582" s="73" t="s">
        <v>5012</v>
      </c>
      <c r="AT582" s="73">
        <f t="shared" si="199"/>
        <v>1</v>
      </c>
      <c r="AU582" s="112" t="s">
        <v>5383</v>
      </c>
      <c r="AV582" s="44" t="s">
        <v>5380</v>
      </c>
      <c r="AW582" t="s">
        <v>5014</v>
      </c>
      <c r="AX582" s="73"/>
      <c r="AY58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2" s="49" t="s">
        <v>4903</v>
      </c>
      <c r="BA582" s="44" t="str">
        <f>Y582&amp;"-"&amp;IF(Z582&lt;10,"0"&amp;Z582,Z582)</f>
        <v>1919-07</v>
      </c>
      <c r="BB582" s="44" t="str">
        <f>Y582&amp;IF(Z582&lt;&gt;0,"-"&amp;Z582,"")&amp;IF(AA582&lt;&gt;0,"-"&amp;AA582,"")&amp;IF(AB582&lt;&gt;0,"/"&amp;AB582,"")&amp;IF(AC582&lt;&gt;0,"-"&amp;AC582,"")&amp;IF(AD582&lt;&gt;0,"-"&amp;AD582,"")</f>
        <v>1919-7</v>
      </c>
      <c r="BC582" s="44"/>
      <c r="BD582" s="44"/>
      <c r="BE582" s="44" t="s">
        <v>4944</v>
      </c>
      <c r="BF582" s="49" t="s">
        <v>4882</v>
      </c>
      <c r="BG582" t="s">
        <v>4893</v>
      </c>
      <c r="BH582" s="40" t="s">
        <v>5050</v>
      </c>
      <c r="BI582" t="s">
        <v>39</v>
      </c>
      <c r="BJ582" t="str">
        <f t="shared" si="201"/>
        <v>дача Волковского</v>
      </c>
      <c r="BK582" t="str">
        <f>T582&amp;" N; "&amp;U582&amp;" E"</f>
        <v>43.104043 N; 76.920158 E</v>
      </c>
      <c r="BL582" t="s">
        <v>3576</v>
      </c>
      <c r="BM582" s="85" t="s">
        <v>3577</v>
      </c>
      <c r="BN582" t="s">
        <v>4895</v>
      </c>
      <c r="BO582">
        <f t="shared" si="198"/>
        <v>6000</v>
      </c>
      <c r="BP582" t="str">
        <f>IF(V582="original",H582,IF(V582="volunteer",C582,"Nekhaeva A.A."))</f>
        <v>Kim L.V.</v>
      </c>
      <c r="BQ582" t="str">
        <f>IF(V582="original",I582,IF(V582="volunteer",YEAR(A582)&amp;"-"&amp;IF(MONTH(A582)&lt;10,"0"&amp;MONTH(A582),MONTH(A582))&amp;"-"&amp;IF(DAY(A582)&lt;10,"0"&amp;DAY(A582),DAY(A582)),"__2025-05-15"))</f>
        <v>2025-04-25</v>
      </c>
      <c r="BR582"/>
      <c r="BS582"/>
      <c r="BT582" s="49" t="s">
        <v>4766</v>
      </c>
      <c r="BU582" t="s">
        <v>3631</v>
      </c>
      <c r="BV582" t="s">
        <v>3632</v>
      </c>
      <c r="BW582" t="s">
        <v>3633</v>
      </c>
      <c r="BX582" t="s">
        <v>3634</v>
      </c>
      <c r="BY582" s="44" t="s">
        <v>274</v>
      </c>
      <c r="BZ582" t="s">
        <v>347</v>
      </c>
      <c r="CA582" t="s">
        <v>3702</v>
      </c>
      <c r="CB582" s="44" t="s">
        <v>3702</v>
      </c>
      <c r="CC582" t="s">
        <v>4806</v>
      </c>
      <c r="CD582" t="s">
        <v>3702</v>
      </c>
      <c r="CE582" t="s">
        <v>3703</v>
      </c>
      <c r="CF582" t="s">
        <v>3630</v>
      </c>
      <c r="CG582"/>
      <c r="CH582" t="str">
        <f>H582</f>
        <v>Спасский С.А., Шнитников В.Н.</v>
      </c>
      <c r="CI582">
        <f t="shared" si="196"/>
        <v>1937</v>
      </c>
      <c r="CJ582"/>
    </row>
    <row r="583" spans="1:88" s="8" customFormat="1" x14ac:dyDescent="0.45">
      <c r="A583" s="7">
        <v>45772.384872685187</v>
      </c>
      <c r="B583" s="8">
        <v>412819044</v>
      </c>
      <c r="C583" s="6" t="s">
        <v>4897</v>
      </c>
      <c r="D583" s="8">
        <v>5</v>
      </c>
      <c r="E583" s="4" t="s">
        <v>1274</v>
      </c>
      <c r="G583" s="8">
        <v>2590</v>
      </c>
      <c r="H583" s="44" t="s">
        <v>951</v>
      </c>
      <c r="I583" s="8">
        <v>1937</v>
      </c>
      <c r="J583" s="8" t="s">
        <v>952</v>
      </c>
      <c r="K583" s="8" t="s">
        <v>953</v>
      </c>
      <c r="L583" s="8" t="s">
        <v>954</v>
      </c>
      <c r="M583" s="8" t="s">
        <v>267</v>
      </c>
      <c r="P583" s="8" t="s">
        <v>947</v>
      </c>
      <c r="Q583" t="str">
        <f t="shared" si="197"/>
        <v>Алма-Ата и окрестности</v>
      </c>
      <c r="R583" s="90">
        <v>43.289437</v>
      </c>
      <c r="S583" s="90">
        <v>76.994337999999999</v>
      </c>
      <c r="T583" s="8" t="s">
        <v>765</v>
      </c>
      <c r="U583" s="8" t="s">
        <v>766</v>
      </c>
      <c r="V583" s="8" t="s">
        <v>106</v>
      </c>
      <c r="X583" s="8">
        <v>6000</v>
      </c>
      <c r="Y583" s="8">
        <v>1920</v>
      </c>
      <c r="Z583" s="8">
        <v>8</v>
      </c>
      <c r="AB583" s="8">
        <v>1920</v>
      </c>
      <c r="AC583" s="8">
        <v>9</v>
      </c>
      <c r="AF583" s="8" t="s">
        <v>948</v>
      </c>
      <c r="AH583" s="8" t="s">
        <v>274</v>
      </c>
      <c r="AI583" s="8" t="s">
        <v>347</v>
      </c>
      <c r="AJ583" s="8" t="s">
        <v>348</v>
      </c>
      <c r="AK583" s="8" t="b">
        <v>1</v>
      </c>
      <c r="AL583" s="8" t="b">
        <v>0</v>
      </c>
      <c r="AO583" s="49" t="s">
        <v>4952</v>
      </c>
      <c r="AP583" s="73"/>
      <c r="AQ583" s="49" t="s">
        <v>4951</v>
      </c>
      <c r="AR583" s="76" t="s">
        <v>5011</v>
      </c>
      <c r="AS583" s="73" t="s">
        <v>5012</v>
      </c>
      <c r="AT583" s="73">
        <f t="shared" si="199"/>
        <v>5</v>
      </c>
      <c r="AU583" s="112" t="s">
        <v>5384</v>
      </c>
      <c r="AV583" s="44" t="s">
        <v>5380</v>
      </c>
      <c r="AW583" t="s">
        <v>5014</v>
      </c>
      <c r="AX583" s="73"/>
      <c r="AY58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3" s="49" t="s">
        <v>4903</v>
      </c>
      <c r="BA583" s="59" t="str">
        <f>Y583&amp;"-"&amp;IF(Z583&lt;10,"0"&amp;Z583,Z583)&amp;"/"&amp;IF(AC583&lt;10,"0"&amp;AC583,AC583)</f>
        <v>1920-08/09</v>
      </c>
      <c r="BB583" s="44" t="str">
        <f>Y583&amp;IF(Z583&lt;&gt;0,"-"&amp;Z583,"")&amp;IF(AA583&lt;&gt;0,"-"&amp;AA583,"")&amp;IF(AB583&lt;&gt;0,"/"&amp;AB583,"")&amp;IF(AC583&lt;&gt;0,"-"&amp;AC583,"")&amp;IF(AD583&lt;&gt;0,"-"&amp;AD583,"")</f>
        <v>1920-8/1920-9</v>
      </c>
      <c r="BC583" s="44"/>
      <c r="BD583" s="44"/>
      <c r="BE583" s="44"/>
      <c r="BF583" s="49" t="s">
        <v>4882</v>
      </c>
      <c r="BG583" t="s">
        <v>4893</v>
      </c>
      <c r="BH583" s="40" t="s">
        <v>5050</v>
      </c>
      <c r="BI583" t="s">
        <v>39</v>
      </c>
      <c r="BJ583" t="str">
        <f t="shared" si="201"/>
        <v>Алма-Ата и окрестности</v>
      </c>
      <c r="BK583" t="str">
        <f>T583&amp;" N; "&amp;U583&amp;" E"</f>
        <v>43.289437 N; 76.994338 E</v>
      </c>
      <c r="BL583" t="s">
        <v>765</v>
      </c>
      <c r="BM583" s="85" t="s">
        <v>766</v>
      </c>
      <c r="BN583" t="s">
        <v>4895</v>
      </c>
      <c r="BO583">
        <f t="shared" si="198"/>
        <v>6000</v>
      </c>
      <c r="BP583" t="str">
        <f>IF(V583="original",H583,IF(V583="volunteer",C583,"Nekhaeva A.A."))</f>
        <v>Kim L.V.</v>
      </c>
      <c r="BQ583" t="str">
        <f>IF(V583="original",I583,IF(V583="volunteer",YEAR(A583)&amp;"-"&amp;IF(MONTH(A583)&lt;10,"0"&amp;MONTH(A583),MONTH(A583))&amp;"-"&amp;IF(DAY(A583)&lt;10,"0"&amp;DAY(A583),DAY(A583)),"__2025-05-15"))</f>
        <v>2025-04-25</v>
      </c>
      <c r="BR583"/>
      <c r="BS583"/>
      <c r="BT583" s="49" t="s">
        <v>4766</v>
      </c>
      <c r="BU583" t="s">
        <v>3631</v>
      </c>
      <c r="BV583" t="s">
        <v>3632</v>
      </c>
      <c r="BW583" t="s">
        <v>3633</v>
      </c>
      <c r="BX583" t="s">
        <v>3634</v>
      </c>
      <c r="BY583" s="44" t="s">
        <v>274</v>
      </c>
      <c r="BZ583" t="s">
        <v>347</v>
      </c>
      <c r="CA583" t="s">
        <v>3702</v>
      </c>
      <c r="CB583" s="44" t="s">
        <v>3702</v>
      </c>
      <c r="CC583" t="s">
        <v>4806</v>
      </c>
      <c r="CD583" t="s">
        <v>3702</v>
      </c>
      <c r="CE583" t="s">
        <v>3703</v>
      </c>
      <c r="CF583" t="s">
        <v>3630</v>
      </c>
      <c r="CG583"/>
      <c r="CH583" t="str">
        <f>H583</f>
        <v>Спасский С.А., Шнитников В.Н.</v>
      </c>
      <c r="CI583">
        <f t="shared" si="196"/>
        <v>1937</v>
      </c>
      <c r="CJ583"/>
    </row>
    <row r="584" spans="1:88" s="8" customFormat="1" x14ac:dyDescent="0.45">
      <c r="A584" s="7">
        <v>45772.383993055562</v>
      </c>
      <c r="B584" s="8">
        <v>412819044</v>
      </c>
      <c r="C584" s="6" t="s">
        <v>4897</v>
      </c>
      <c r="D584" s="8">
        <v>7</v>
      </c>
      <c r="E584" s="4" t="s">
        <v>51</v>
      </c>
      <c r="G584" s="8">
        <v>2590</v>
      </c>
      <c r="H584" s="44" t="s">
        <v>951</v>
      </c>
      <c r="I584" s="8">
        <v>1937</v>
      </c>
      <c r="J584" s="8" t="s">
        <v>952</v>
      </c>
      <c r="K584" s="8" t="s">
        <v>953</v>
      </c>
      <c r="L584" s="8" t="s">
        <v>954</v>
      </c>
      <c r="M584" s="8" t="s">
        <v>267</v>
      </c>
      <c r="P584" s="8" t="s">
        <v>1018</v>
      </c>
      <c r="Q584" t="str">
        <f t="shared" si="197"/>
        <v>Копальский у.</v>
      </c>
      <c r="R584" s="90">
        <v>45.718308999999998</v>
      </c>
      <c r="S584" s="90">
        <v>77.246391000000003</v>
      </c>
      <c r="T584" s="8" t="s">
        <v>1019</v>
      </c>
      <c r="U584" s="8" t="s">
        <v>1020</v>
      </c>
      <c r="V584" s="8" t="s">
        <v>106</v>
      </c>
      <c r="X584" s="8">
        <v>50000</v>
      </c>
      <c r="Y584" s="8">
        <v>1908</v>
      </c>
      <c r="AB584" s="8">
        <v>1910</v>
      </c>
      <c r="AF584" s="8" t="s">
        <v>948</v>
      </c>
      <c r="AG584" s="68" t="s">
        <v>1275</v>
      </c>
      <c r="AH584" s="8" t="s">
        <v>274</v>
      </c>
      <c r="AI584" s="8" t="s">
        <v>347</v>
      </c>
      <c r="AJ584" s="8" t="s">
        <v>348</v>
      </c>
      <c r="AK584" s="8" t="b">
        <v>1</v>
      </c>
      <c r="AL584" s="8" t="b">
        <v>0</v>
      </c>
      <c r="AO584" s="49" t="s">
        <v>4952</v>
      </c>
      <c r="AP584" s="73"/>
      <c r="AQ584" s="49" t="s">
        <v>4951</v>
      </c>
      <c r="AR584" s="76" t="s">
        <v>5011</v>
      </c>
      <c r="AS584" s="73" t="s">
        <v>5012</v>
      </c>
      <c r="AT584" s="73">
        <f t="shared" si="199"/>
        <v>7</v>
      </c>
      <c r="AU584" s="112" t="s">
        <v>5383</v>
      </c>
      <c r="AV584" s="44" t="s">
        <v>5380</v>
      </c>
      <c r="AW584" t="s">
        <v>5014</v>
      </c>
      <c r="AX584" s="73"/>
      <c r="AY584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4" s="49" t="s">
        <v>4903</v>
      </c>
      <c r="BA584" s="44" t="str">
        <f>Y584&amp;"/"&amp;AB584</f>
        <v>1908/1910</v>
      </c>
      <c r="BB584" s="44" t="s">
        <v>4938</v>
      </c>
      <c r="BC584" s="44"/>
      <c r="BD584" s="44"/>
      <c r="BE584" s="44"/>
      <c r="BF584" s="49" t="s">
        <v>4882</v>
      </c>
      <c r="BG584" t="s">
        <v>4893</v>
      </c>
      <c r="BH584" s="40" t="s">
        <v>5050</v>
      </c>
      <c r="BI584" t="s">
        <v>39</v>
      </c>
      <c r="BJ584" t="str">
        <f t="shared" si="201"/>
        <v>Копальский у.</v>
      </c>
      <c r="BK584" t="str">
        <f>T584&amp;" N; "&amp;U584&amp;" E"</f>
        <v>45.718309 N; 77.246391 E</v>
      </c>
      <c r="BL584" t="s">
        <v>1019</v>
      </c>
      <c r="BM584" s="85" t="s">
        <v>1020</v>
      </c>
      <c r="BN584" t="s">
        <v>4895</v>
      </c>
      <c r="BO584">
        <f t="shared" si="198"/>
        <v>50000</v>
      </c>
      <c r="BP584" t="str">
        <f>IF(V584="original",H584,IF(V584="volunteer",C584,"Nekhaeva A.A."))</f>
        <v>Kim L.V.</v>
      </c>
      <c r="BQ584" t="str">
        <f>IF(V584="original",I584,IF(V584="volunteer",YEAR(A584)&amp;"-"&amp;IF(MONTH(A584)&lt;10,"0"&amp;MONTH(A584),MONTH(A584))&amp;"-"&amp;IF(DAY(A584)&lt;10,"0"&amp;DAY(A584),DAY(A584)),"__2025-05-15"))</f>
        <v>2025-04-25</v>
      </c>
      <c r="BR584"/>
      <c r="BS584"/>
      <c r="BT584" s="49" t="s">
        <v>4766</v>
      </c>
      <c r="BU584" t="s">
        <v>3631</v>
      </c>
      <c r="BV584" t="s">
        <v>3632</v>
      </c>
      <c r="BW584" t="s">
        <v>3633</v>
      </c>
      <c r="BX584" t="s">
        <v>3634</v>
      </c>
      <c r="BY584" s="44" t="s">
        <v>274</v>
      </c>
      <c r="BZ584" t="s">
        <v>347</v>
      </c>
      <c r="CA584" t="s">
        <v>3702</v>
      </c>
      <c r="CB584" s="44" t="s">
        <v>3702</v>
      </c>
      <c r="CC584" t="s">
        <v>4806</v>
      </c>
      <c r="CD584" t="s">
        <v>3702</v>
      </c>
      <c r="CE584" t="s">
        <v>3703</v>
      </c>
      <c r="CF584" t="s">
        <v>3630</v>
      </c>
      <c r="CG584"/>
      <c r="CH584" t="str">
        <f>H584</f>
        <v>Спасский С.А., Шнитников В.Н.</v>
      </c>
      <c r="CI584">
        <f t="shared" si="196"/>
        <v>1937</v>
      </c>
      <c r="CJ584"/>
    </row>
    <row r="585" spans="1:88" s="8" customFormat="1" x14ac:dyDescent="0.45">
      <c r="A585" s="7">
        <v>45772.380532407413</v>
      </c>
      <c r="B585" s="8">
        <v>412819044</v>
      </c>
      <c r="C585" s="6" t="s">
        <v>4897</v>
      </c>
      <c r="D585" s="8">
        <v>3</v>
      </c>
      <c r="E585" s="4" t="s">
        <v>846</v>
      </c>
      <c r="G585" s="8">
        <v>2590</v>
      </c>
      <c r="H585" s="44" t="s">
        <v>951</v>
      </c>
      <c r="I585" s="8">
        <v>1937</v>
      </c>
      <c r="J585" s="8" t="s">
        <v>952</v>
      </c>
      <c r="K585" s="8" t="s">
        <v>953</v>
      </c>
      <c r="L585" s="8" t="s">
        <v>954</v>
      </c>
      <c r="M585" s="8" t="s">
        <v>267</v>
      </c>
      <c r="P585" s="8" t="s">
        <v>947</v>
      </c>
      <c r="Q585" t="str">
        <f t="shared" si="197"/>
        <v>Алма-Ата и окрестности</v>
      </c>
      <c r="R585" s="90">
        <v>43.289437</v>
      </c>
      <c r="S585" s="90">
        <v>76.994337999999999</v>
      </c>
      <c r="T585" s="8" t="s">
        <v>765</v>
      </c>
      <c r="U585" s="8" t="s">
        <v>766</v>
      </c>
      <c r="V585" s="8" t="s">
        <v>106</v>
      </c>
      <c r="X585" s="8">
        <v>6000</v>
      </c>
      <c r="Y585" s="8">
        <v>1921</v>
      </c>
      <c r="Z585" s="8">
        <v>7</v>
      </c>
      <c r="AF585" s="8" t="s">
        <v>948</v>
      </c>
      <c r="AG585" s="68" t="s">
        <v>955</v>
      </c>
      <c r="AH585" s="8" t="s">
        <v>274</v>
      </c>
      <c r="AI585" s="8" t="s">
        <v>347</v>
      </c>
      <c r="AJ585" s="8" t="s">
        <v>348</v>
      </c>
      <c r="AK585" s="8" t="b">
        <v>1</v>
      </c>
      <c r="AL585" s="8" t="b">
        <v>0</v>
      </c>
      <c r="AO585" s="49" t="s">
        <v>4952</v>
      </c>
      <c r="AP585" s="73"/>
      <c r="AQ585" s="49" t="s">
        <v>4951</v>
      </c>
      <c r="AR585" s="76" t="s">
        <v>5011</v>
      </c>
      <c r="AS585" s="73" t="s">
        <v>5012</v>
      </c>
      <c r="AT585" s="73">
        <f t="shared" si="199"/>
        <v>3</v>
      </c>
      <c r="AU585" s="112" t="s">
        <v>5384</v>
      </c>
      <c r="AV585" s="44" t="s">
        <v>5380</v>
      </c>
      <c r="AW585" t="s">
        <v>5014</v>
      </c>
      <c r="AX585" s="73"/>
      <c r="AY58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5" s="49" t="s">
        <v>4903</v>
      </c>
      <c r="BA585" s="44" t="str">
        <f>Y585&amp;"-"&amp;IF(Z585&lt;10,"0"&amp;Z585,Z585)</f>
        <v>1921-07</v>
      </c>
      <c r="BB585" s="44" t="str">
        <f>Y585&amp;IF(Z585&lt;&gt;0,"-"&amp;Z585,"")&amp;IF(AA585&lt;&gt;0,"-"&amp;AA585,"")&amp;IF(AB585&lt;&gt;0,"/"&amp;AB585,"")&amp;IF(AC585&lt;&gt;0,"-"&amp;AC585,"")&amp;IF(AD585&lt;&gt;0,"-"&amp;AD585,"")</f>
        <v>1921-7</v>
      </c>
      <c r="BC585" s="44"/>
      <c r="BD585" s="44"/>
      <c r="BE585" s="44" t="s">
        <v>4959</v>
      </c>
      <c r="BF585" s="49" t="s">
        <v>4882</v>
      </c>
      <c r="BG585" t="s">
        <v>4893</v>
      </c>
      <c r="BH585" s="40" t="s">
        <v>5050</v>
      </c>
      <c r="BI585" t="s">
        <v>39</v>
      </c>
      <c r="BJ585" t="str">
        <f t="shared" si="201"/>
        <v>Алма-Ата и окрестности</v>
      </c>
      <c r="BK585" t="str">
        <f>T585&amp;" N; "&amp;U585&amp;" E"</f>
        <v>43.289437 N; 76.994338 E</v>
      </c>
      <c r="BL585" t="s">
        <v>765</v>
      </c>
      <c r="BM585" s="85" t="s">
        <v>766</v>
      </c>
      <c r="BN585" t="s">
        <v>4895</v>
      </c>
      <c r="BO585">
        <f t="shared" si="198"/>
        <v>6000</v>
      </c>
      <c r="BP585" t="str">
        <f>IF(V585="original",H585,IF(V585="volunteer",C585,"Nekhaeva A.A."))</f>
        <v>Kim L.V.</v>
      </c>
      <c r="BQ585" t="str">
        <f>IF(V585="original",I585,IF(V585="volunteer",YEAR(A585)&amp;"-"&amp;IF(MONTH(A585)&lt;10,"0"&amp;MONTH(A585),MONTH(A585))&amp;"-"&amp;IF(DAY(A585)&lt;10,"0"&amp;DAY(A585),DAY(A585)),"__2025-05-15"))</f>
        <v>2025-04-25</v>
      </c>
      <c r="BR585"/>
      <c r="BS585"/>
      <c r="BT585" s="49" t="s">
        <v>4766</v>
      </c>
      <c r="BU585" t="s">
        <v>3631</v>
      </c>
      <c r="BV585" t="s">
        <v>3632</v>
      </c>
      <c r="BW585" t="s">
        <v>3633</v>
      </c>
      <c r="BX585" t="s">
        <v>3634</v>
      </c>
      <c r="BY585" s="44" t="s">
        <v>274</v>
      </c>
      <c r="BZ585" t="s">
        <v>347</v>
      </c>
      <c r="CA585" t="s">
        <v>3702</v>
      </c>
      <c r="CB585" s="44" t="s">
        <v>3702</v>
      </c>
      <c r="CC585" t="s">
        <v>4806</v>
      </c>
      <c r="CD585" t="s">
        <v>3702</v>
      </c>
      <c r="CE585" t="s">
        <v>3703</v>
      </c>
      <c r="CF585" t="s">
        <v>3630</v>
      </c>
      <c r="CG585"/>
      <c r="CH585" t="str">
        <f>H585</f>
        <v>Спасский С.А., Шнитников В.Н.</v>
      </c>
      <c r="CI585">
        <f t="shared" si="196"/>
        <v>1937</v>
      </c>
      <c r="CJ585"/>
    </row>
    <row r="586" spans="1:88" s="8" customFormat="1" x14ac:dyDescent="0.45">
      <c r="A586" s="7">
        <v>45772.380150462966</v>
      </c>
      <c r="B586" s="8">
        <v>412819044</v>
      </c>
      <c r="C586" s="6" t="s">
        <v>4897</v>
      </c>
      <c r="D586" s="8">
        <v>3</v>
      </c>
      <c r="E586" s="4" t="s">
        <v>265</v>
      </c>
      <c r="G586" s="8">
        <v>2590</v>
      </c>
      <c r="H586" s="44" t="s">
        <v>951</v>
      </c>
      <c r="I586" s="8">
        <v>1937</v>
      </c>
      <c r="J586" s="8" t="s">
        <v>952</v>
      </c>
      <c r="K586" s="8" t="s">
        <v>953</v>
      </c>
      <c r="L586" s="8" t="s">
        <v>954</v>
      </c>
      <c r="M586" s="8" t="s">
        <v>267</v>
      </c>
      <c r="P586" s="8" t="s">
        <v>947</v>
      </c>
      <c r="Q586" t="str">
        <f t="shared" si="197"/>
        <v>Алма-Ата и окрестности</v>
      </c>
      <c r="R586" s="90">
        <v>43.289437</v>
      </c>
      <c r="S586" s="90">
        <v>76.994337999999999</v>
      </c>
      <c r="T586" s="8" t="s">
        <v>765</v>
      </c>
      <c r="U586" s="8" t="s">
        <v>766</v>
      </c>
      <c r="V586" s="8" t="s">
        <v>106</v>
      </c>
      <c r="X586" s="8">
        <v>6000</v>
      </c>
      <c r="Y586" s="8">
        <v>1919</v>
      </c>
      <c r="Z586" s="8">
        <v>6</v>
      </c>
      <c r="AF586" s="8" t="s">
        <v>948</v>
      </c>
      <c r="AH586" s="8" t="s">
        <v>274</v>
      </c>
      <c r="AI586" s="8" t="s">
        <v>347</v>
      </c>
      <c r="AJ586" s="8" t="s">
        <v>348</v>
      </c>
      <c r="AK586" s="8" t="b">
        <v>1</v>
      </c>
      <c r="AL586" s="8" t="b">
        <v>0</v>
      </c>
      <c r="AO586" s="49" t="s">
        <v>4952</v>
      </c>
      <c r="AP586" s="73"/>
      <c r="AQ586" s="49" t="s">
        <v>4951</v>
      </c>
      <c r="AR586" s="76" t="s">
        <v>5011</v>
      </c>
      <c r="AS586" s="73" t="s">
        <v>5012</v>
      </c>
      <c r="AT586" s="73">
        <f t="shared" si="199"/>
        <v>3</v>
      </c>
      <c r="AU586" s="112" t="s">
        <v>5383</v>
      </c>
      <c r="AV586" s="44" t="s">
        <v>5380</v>
      </c>
      <c r="AW586" t="s">
        <v>5014</v>
      </c>
      <c r="AX586" s="73"/>
      <c r="AY58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6" s="49" t="s">
        <v>4903</v>
      </c>
      <c r="BA586" s="44" t="str">
        <f>Y586&amp;"-"&amp;IF(Z586&lt;10,"0"&amp;Z586,Z586)</f>
        <v>1919-06</v>
      </c>
      <c r="BB586" s="44" t="str">
        <f>Y586&amp;IF(Z586&lt;&gt;0,"-"&amp;Z586,"")&amp;IF(AA586&lt;&gt;0,"-"&amp;AA586,"")&amp;IF(AB586&lt;&gt;0,"/"&amp;AB586,"")&amp;IF(AC586&lt;&gt;0,"-"&amp;AC586,"")&amp;IF(AD586&lt;&gt;0,"-"&amp;AD586,"")</f>
        <v>1919-6</v>
      </c>
      <c r="BC586" s="44"/>
      <c r="BD586" s="44"/>
      <c r="BE586" s="44"/>
      <c r="BF586" s="49" t="s">
        <v>4882</v>
      </c>
      <c r="BG586" t="s">
        <v>4893</v>
      </c>
      <c r="BH586" s="40" t="s">
        <v>5050</v>
      </c>
      <c r="BI586" t="s">
        <v>39</v>
      </c>
      <c r="BJ586" t="str">
        <f t="shared" si="201"/>
        <v>Алма-Ата и окрестности</v>
      </c>
      <c r="BK586" t="str">
        <f>T586&amp;" N; "&amp;U586&amp;" E"</f>
        <v>43.289437 N; 76.994338 E</v>
      </c>
      <c r="BL586" t="s">
        <v>765</v>
      </c>
      <c r="BM586" s="85" t="s">
        <v>766</v>
      </c>
      <c r="BN586" t="s">
        <v>4895</v>
      </c>
      <c r="BO586">
        <f t="shared" si="198"/>
        <v>6000</v>
      </c>
      <c r="BP586" t="str">
        <f>IF(V586="original",H586,IF(V586="volunteer",C586,"Nekhaeva A.A."))</f>
        <v>Kim L.V.</v>
      </c>
      <c r="BQ586" t="str">
        <f>IF(V586="original",I586,IF(V586="volunteer",YEAR(A586)&amp;"-"&amp;IF(MONTH(A586)&lt;10,"0"&amp;MONTH(A586),MONTH(A586))&amp;"-"&amp;IF(DAY(A586)&lt;10,"0"&amp;DAY(A586),DAY(A586)),"__2025-05-15"))</f>
        <v>2025-04-25</v>
      </c>
      <c r="BR586"/>
      <c r="BS586"/>
      <c r="BT586" s="49" t="s">
        <v>4766</v>
      </c>
      <c r="BU586" t="s">
        <v>3631</v>
      </c>
      <c r="BV586" t="s">
        <v>3632</v>
      </c>
      <c r="BW586" t="s">
        <v>3633</v>
      </c>
      <c r="BX586" t="s">
        <v>3634</v>
      </c>
      <c r="BY586" s="44" t="s">
        <v>274</v>
      </c>
      <c r="BZ586" t="s">
        <v>347</v>
      </c>
      <c r="CA586" t="s">
        <v>3702</v>
      </c>
      <c r="CB586" s="44" t="s">
        <v>3702</v>
      </c>
      <c r="CC586" t="s">
        <v>4806</v>
      </c>
      <c r="CD586" t="s">
        <v>3702</v>
      </c>
      <c r="CE586" t="s">
        <v>3703</v>
      </c>
      <c r="CF586" t="s">
        <v>3630</v>
      </c>
      <c r="CG586"/>
      <c r="CH586" t="str">
        <f>H586</f>
        <v>Спасский С.А., Шнитников В.Н.</v>
      </c>
      <c r="CI586">
        <f t="shared" si="196"/>
        <v>1937</v>
      </c>
      <c r="CJ586"/>
    </row>
    <row r="587" spans="1:88" s="8" customFormat="1" x14ac:dyDescent="0.45">
      <c r="A587" s="7">
        <v>45772.378981481481</v>
      </c>
      <c r="B587" s="8">
        <v>412819044</v>
      </c>
      <c r="C587" s="6" t="s">
        <v>4897</v>
      </c>
      <c r="D587" s="8">
        <v>1</v>
      </c>
      <c r="E587" s="4" t="s">
        <v>65</v>
      </c>
      <c r="G587" s="8">
        <v>2590</v>
      </c>
      <c r="H587" s="44" t="s">
        <v>951</v>
      </c>
      <c r="I587" s="8">
        <v>1937</v>
      </c>
      <c r="J587" s="8" t="s">
        <v>952</v>
      </c>
      <c r="K587" s="8" t="s">
        <v>953</v>
      </c>
      <c r="L587" s="8" t="s">
        <v>954</v>
      </c>
      <c r="M587" s="8" t="s">
        <v>267</v>
      </c>
      <c r="Q587" t="str">
        <f t="shared" si="197"/>
        <v/>
      </c>
      <c r="R587" s="90"/>
      <c r="S587" s="90"/>
      <c r="V587" s="8" t="s">
        <v>119</v>
      </c>
      <c r="X587" s="8">
        <v>50000</v>
      </c>
      <c r="Y587" s="8">
        <v>1910</v>
      </c>
      <c r="AF587" s="8" t="s">
        <v>948</v>
      </c>
      <c r="AG587" s="68" t="s">
        <v>959</v>
      </c>
      <c r="AH587" s="8" t="s">
        <v>274</v>
      </c>
      <c r="AI587" s="8" t="s">
        <v>347</v>
      </c>
      <c r="AJ587" s="8" t="s">
        <v>1276</v>
      </c>
      <c r="AK587" s="8" t="b">
        <v>1</v>
      </c>
      <c r="AL587" s="8" t="b">
        <v>0</v>
      </c>
      <c r="AO587" s="49" t="s">
        <v>4952</v>
      </c>
      <c r="AP587" s="73"/>
      <c r="AQ587" s="49" t="s">
        <v>4951</v>
      </c>
      <c r="AR587" s="76" t="s">
        <v>5011</v>
      </c>
      <c r="AS587" s="73" t="s">
        <v>5012</v>
      </c>
      <c r="AT587" s="73">
        <f t="shared" si="199"/>
        <v>1</v>
      </c>
      <c r="AU587" s="112" t="s">
        <v>5384</v>
      </c>
      <c r="AV587" s="44" t="s">
        <v>5380</v>
      </c>
      <c r="AW587" t="s">
        <v>5014</v>
      </c>
      <c r="AX587" s="73"/>
      <c r="AY587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7" s="49" t="s">
        <v>4903</v>
      </c>
      <c r="BA587" s="44">
        <f>Y587</f>
        <v>1910</v>
      </c>
      <c r="BB587" s="44" t="str">
        <f>Y587&amp;IF(Z587&lt;&gt;0,"-"&amp;Z587,"")&amp;IF(AA587&lt;&gt;0,"-"&amp;AA587,"")&amp;IF(AB587&lt;&gt;0,"/"&amp;AB587,"")&amp;IF(AC587&lt;&gt;0,"-"&amp;AC587,"")&amp;IF(AD587&lt;&gt;0,"-"&amp;AD587,"")</f>
        <v>1910</v>
      </c>
      <c r="BC587" s="44"/>
      <c r="BD587" s="44"/>
      <c r="BE587" s="44" t="s">
        <v>4941</v>
      </c>
      <c r="BF587" s="49" t="s">
        <v>4882</v>
      </c>
      <c r="BG587" t="s">
        <v>4893</v>
      </c>
      <c r="BH587" s="40" t="s">
        <v>5050</v>
      </c>
      <c r="BI587" t="s">
        <v>39</v>
      </c>
      <c r="BJ587"/>
      <c r="BK587"/>
      <c r="BL587"/>
      <c r="BM587" s="85"/>
      <c r="BN587"/>
      <c r="BO587">
        <f t="shared" si="198"/>
        <v>50000</v>
      </c>
      <c r="BP587" t="str">
        <f>IF(V587="original",H587,IF(V587="volunteer",C587,"Nekhaeva A.A."))</f>
        <v>Nekhaeva A.A.</v>
      </c>
      <c r="BQ587" t="str">
        <f>IF(V587="original",I587,IF(V587="volunteer",YEAR(A587)&amp;"-"&amp;IF(MONTH(A587)&lt;10,"0"&amp;MONTH(A587),MONTH(A587))&amp;"-"&amp;IF(DAY(A587)&lt;10,"0"&amp;DAY(A587),DAY(A587)),"__2025-05-15"))</f>
        <v>__2025-05-15</v>
      </c>
      <c r="BR587"/>
      <c r="BS587"/>
      <c r="BT587" s="49" t="s">
        <v>4766</v>
      </c>
      <c r="BU587" t="s">
        <v>3631</v>
      </c>
      <c r="BV587" t="s">
        <v>3632</v>
      </c>
      <c r="BW587" t="s">
        <v>3633</v>
      </c>
      <c r="BX587" t="s">
        <v>3634</v>
      </c>
      <c r="BY587" s="44" t="s">
        <v>274</v>
      </c>
      <c r="BZ587" t="s">
        <v>330</v>
      </c>
      <c r="CA587" t="s">
        <v>4109</v>
      </c>
      <c r="CB587" s="44" t="s">
        <v>4109</v>
      </c>
      <c r="CC587" t="s">
        <v>4803</v>
      </c>
      <c r="CD587" t="s">
        <v>4107</v>
      </c>
      <c r="CE587" t="s">
        <v>4108</v>
      </c>
      <c r="CF587" t="s">
        <v>3630</v>
      </c>
      <c r="CG587"/>
      <c r="CH587" t="str">
        <f>H587</f>
        <v>Спасский С.А., Шнитников В.Н.</v>
      </c>
      <c r="CI587">
        <f t="shared" si="196"/>
        <v>1937</v>
      </c>
      <c r="CJ587"/>
    </row>
    <row r="588" spans="1:88" s="8" customFormat="1" x14ac:dyDescent="0.45">
      <c r="A588" s="7">
        <v>45772.378587962958</v>
      </c>
      <c r="B588" s="8">
        <v>412819044</v>
      </c>
      <c r="C588" s="6" t="s">
        <v>4897</v>
      </c>
      <c r="D588" s="8">
        <v>1</v>
      </c>
      <c r="E588" s="4" t="s">
        <v>65</v>
      </c>
      <c r="G588" s="8">
        <v>2590</v>
      </c>
      <c r="H588" s="44" t="s">
        <v>951</v>
      </c>
      <c r="I588" s="8">
        <v>1937</v>
      </c>
      <c r="J588" s="8" t="s">
        <v>952</v>
      </c>
      <c r="K588" s="8" t="s">
        <v>953</v>
      </c>
      <c r="L588" s="8" t="s">
        <v>954</v>
      </c>
      <c r="M588" s="8" t="s">
        <v>267</v>
      </c>
      <c r="P588" s="8" t="s">
        <v>1018</v>
      </c>
      <c r="Q588" t="str">
        <f t="shared" si="197"/>
        <v>Копальский у.</v>
      </c>
      <c r="R588" s="90">
        <v>45.718308999999998</v>
      </c>
      <c r="S588" s="90">
        <v>77.246391000000003</v>
      </c>
      <c r="T588" s="8" t="s">
        <v>1019</v>
      </c>
      <c r="U588" s="8" t="s">
        <v>1020</v>
      </c>
      <c r="V588" s="8" t="s">
        <v>106</v>
      </c>
      <c r="X588" s="8">
        <v>50000</v>
      </c>
      <c r="Y588" s="8">
        <v>1937</v>
      </c>
      <c r="Z588" s="8">
        <v>4</v>
      </c>
      <c r="AA588" s="8">
        <v>20</v>
      </c>
      <c r="AB588" s="8">
        <v>1937</v>
      </c>
      <c r="AC588" s="8">
        <v>4</v>
      </c>
      <c r="AD588" s="8">
        <v>30</v>
      </c>
      <c r="AF588" s="8" t="s">
        <v>948</v>
      </c>
      <c r="AG588" s="68" t="s">
        <v>949</v>
      </c>
      <c r="AH588" s="8" t="s">
        <v>274</v>
      </c>
      <c r="AI588" s="8" t="s">
        <v>347</v>
      </c>
      <c r="AJ588" s="8" t="s">
        <v>1276</v>
      </c>
      <c r="AK588" s="8" t="b">
        <v>1</v>
      </c>
      <c r="AL588" s="8" t="b">
        <v>0</v>
      </c>
      <c r="AO588" s="49" t="s">
        <v>4952</v>
      </c>
      <c r="AP588" s="73"/>
      <c r="AQ588" s="49" t="s">
        <v>4951</v>
      </c>
      <c r="AR588" s="76" t="s">
        <v>5011</v>
      </c>
      <c r="AS588" s="73" t="s">
        <v>5012</v>
      </c>
      <c r="AT588" s="73">
        <f t="shared" si="199"/>
        <v>1</v>
      </c>
      <c r="AU588" s="112" t="s">
        <v>5384</v>
      </c>
      <c r="AV588" s="44" t="s">
        <v>5380</v>
      </c>
      <c r="AW588" t="s">
        <v>5014</v>
      </c>
      <c r="AX588" s="73"/>
      <c r="AY58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8" s="49" t="s">
        <v>4903</v>
      </c>
      <c r="BA588" s="58" t="str">
        <f>Y588&amp;"-"&amp;IF(Z588&lt;10,"0"&amp;Z588,Z588)&amp;"-"&amp;IF(AA588&lt;10,"0"&amp;AA588,AA588)&amp;"/"&amp;IF(AD588&lt;10,"0"&amp;AD588,AD588)</f>
        <v>1937-04-20/30</v>
      </c>
      <c r="BB588" s="44" t="str">
        <f>Y588&amp;IF(Z588&lt;&gt;0,"-"&amp;Z588,"")&amp;IF(AA588&lt;&gt;0,"-"&amp;AA588,"")&amp;IF(AB588&lt;&gt;0,"/"&amp;AB588,"")&amp;IF(AC588&lt;&gt;0,"-"&amp;AC588,"")&amp;IF(AD588&lt;&gt;0,"-"&amp;AD588,"")</f>
        <v>1937-4-20/1937-4-30</v>
      </c>
      <c r="BC588" s="44"/>
      <c r="BD588" s="44"/>
      <c r="BE588" s="44" t="s">
        <v>4943</v>
      </c>
      <c r="BF588" s="49" t="s">
        <v>4882</v>
      </c>
      <c r="BG588" t="s">
        <v>4893</v>
      </c>
      <c r="BH588" s="40" t="s">
        <v>5050</v>
      </c>
      <c r="BI588" t="s">
        <v>39</v>
      </c>
      <c r="BJ588" t="str">
        <f t="shared" ref="BJ588:BJ589" si="202">P588</f>
        <v>Копальский у.</v>
      </c>
      <c r="BK588" t="str">
        <f>T588&amp;" N; "&amp;U588&amp;" E"</f>
        <v>45.718309 N; 77.246391 E</v>
      </c>
      <c r="BL588" t="s">
        <v>1019</v>
      </c>
      <c r="BM588" s="85" t="s">
        <v>1020</v>
      </c>
      <c r="BN588" t="s">
        <v>4895</v>
      </c>
      <c r="BO588">
        <f t="shared" si="198"/>
        <v>50000</v>
      </c>
      <c r="BP588" t="str">
        <f>IF(V588="original",H588,IF(V588="volunteer",C588,"Nekhaeva A.A."))</f>
        <v>Kim L.V.</v>
      </c>
      <c r="BQ588" t="str">
        <f>IF(V588="original",I588,IF(V588="volunteer",YEAR(A588)&amp;"-"&amp;IF(MONTH(A588)&lt;10,"0"&amp;MONTH(A588),MONTH(A588))&amp;"-"&amp;IF(DAY(A588)&lt;10,"0"&amp;DAY(A588),DAY(A588)),"__2025-05-15"))</f>
        <v>2025-04-25</v>
      </c>
      <c r="BR588"/>
      <c r="BS588"/>
      <c r="BT588" s="49" t="s">
        <v>4766</v>
      </c>
      <c r="BU588" t="s">
        <v>3631</v>
      </c>
      <c r="BV588" t="s">
        <v>3632</v>
      </c>
      <c r="BW588" t="s">
        <v>3633</v>
      </c>
      <c r="BX588" t="s">
        <v>3634</v>
      </c>
      <c r="BY588" s="44" t="s">
        <v>274</v>
      </c>
      <c r="BZ588" t="s">
        <v>330</v>
      </c>
      <c r="CA588" t="s">
        <v>4109</v>
      </c>
      <c r="CB588" s="44" t="s">
        <v>4109</v>
      </c>
      <c r="CC588" t="s">
        <v>4803</v>
      </c>
      <c r="CD588" t="s">
        <v>4107</v>
      </c>
      <c r="CE588" t="s">
        <v>4108</v>
      </c>
      <c r="CF588" t="s">
        <v>3630</v>
      </c>
      <c r="CG588"/>
      <c r="CH588" t="str">
        <f>H588</f>
        <v>Спасский С.А., Шнитников В.Н.</v>
      </c>
      <c r="CI588">
        <f t="shared" si="196"/>
        <v>1937</v>
      </c>
      <c r="CJ588"/>
    </row>
    <row r="589" spans="1:88" s="8" customFormat="1" x14ac:dyDescent="0.45">
      <c r="A589" s="7">
        <v>45772.377395833333</v>
      </c>
      <c r="B589" s="8">
        <v>412819044</v>
      </c>
      <c r="C589" s="6" t="s">
        <v>4897</v>
      </c>
      <c r="D589" s="8">
        <v>1</v>
      </c>
      <c r="E589" s="4" t="s">
        <v>51</v>
      </c>
      <c r="G589" s="8">
        <v>2590</v>
      </c>
      <c r="H589" s="44" t="s">
        <v>951</v>
      </c>
      <c r="I589" s="8">
        <v>1937</v>
      </c>
      <c r="J589" s="8" t="s">
        <v>952</v>
      </c>
      <c r="K589" s="8" t="s">
        <v>953</v>
      </c>
      <c r="L589" s="8" t="s">
        <v>954</v>
      </c>
      <c r="M589" s="8" t="s">
        <v>267</v>
      </c>
      <c r="P589" s="8" t="s">
        <v>972</v>
      </c>
      <c r="Q589" t="str">
        <f t="shared" si="197"/>
        <v>Алма-Ата</v>
      </c>
      <c r="R589" s="90">
        <v>43.289437</v>
      </c>
      <c r="S589" s="90">
        <v>76.994337999999999</v>
      </c>
      <c r="T589" s="8" t="s">
        <v>765</v>
      </c>
      <c r="U589" s="8" t="s">
        <v>766</v>
      </c>
      <c r="V589" s="8" t="s">
        <v>106</v>
      </c>
      <c r="X589" s="8">
        <v>4000</v>
      </c>
      <c r="Y589" s="8">
        <v>1920</v>
      </c>
      <c r="Z589" s="8">
        <v>4</v>
      </c>
      <c r="AA589" s="8">
        <v>30</v>
      </c>
      <c r="AF589" s="8" t="s">
        <v>948</v>
      </c>
      <c r="AH589" s="8" t="s">
        <v>274</v>
      </c>
      <c r="AI589" s="8" t="s">
        <v>347</v>
      </c>
      <c r="AJ589" s="8" t="s">
        <v>1276</v>
      </c>
      <c r="AK589" s="8" t="b">
        <v>1</v>
      </c>
      <c r="AL589" s="8" t="b">
        <v>0</v>
      </c>
      <c r="AO589" s="49" t="s">
        <v>4952</v>
      </c>
      <c r="AP589" s="73"/>
      <c r="AQ589" s="49" t="s">
        <v>4951</v>
      </c>
      <c r="AR589" s="76" t="s">
        <v>5011</v>
      </c>
      <c r="AS589" s="73" t="s">
        <v>5012</v>
      </c>
      <c r="AT589" s="73">
        <f t="shared" si="199"/>
        <v>1</v>
      </c>
      <c r="AU589" s="112" t="s">
        <v>5383</v>
      </c>
      <c r="AV589" s="44" t="s">
        <v>5380</v>
      </c>
      <c r="AW589" t="s">
        <v>5014</v>
      </c>
      <c r="AX589" s="73"/>
      <c r="AY58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89" s="49" t="s">
        <v>4903</v>
      </c>
      <c r="BA589" s="58" t="str">
        <f>Y589&amp;"-"&amp;IF(Z589&lt;10,"0"&amp;Z589,Z589)&amp;"-"&amp;IF(AA589&lt;10,"0"&amp;AA589,AA589)</f>
        <v>1920-04-30</v>
      </c>
      <c r="BB589" s="44" t="str">
        <f>Y589&amp;IF(Z589&lt;&gt;0,"-"&amp;Z589,"")&amp;IF(AA589&lt;&gt;0,"-"&amp;AA589,"")&amp;IF(AB589&lt;&gt;0,"/"&amp;AB589,"")&amp;IF(AC589&lt;&gt;0,"-"&amp;AC589,"")&amp;IF(AD589&lt;&gt;0,"-"&amp;AD589,"")</f>
        <v>1920-4-30</v>
      </c>
      <c r="BC589" s="44"/>
      <c r="BD589" s="44"/>
      <c r="BE589" s="44"/>
      <c r="BF589" s="49" t="s">
        <v>4882</v>
      </c>
      <c r="BG589" t="s">
        <v>4893</v>
      </c>
      <c r="BH589" s="40" t="s">
        <v>5050</v>
      </c>
      <c r="BI589" t="s">
        <v>39</v>
      </c>
      <c r="BJ589" t="str">
        <f t="shared" si="202"/>
        <v>Алма-Ата</v>
      </c>
      <c r="BK589" t="str">
        <f>T589&amp;" N; "&amp;U589&amp;" E"</f>
        <v>43.289437 N; 76.994338 E</v>
      </c>
      <c r="BL589" t="s">
        <v>765</v>
      </c>
      <c r="BM589" s="85" t="s">
        <v>766</v>
      </c>
      <c r="BN589" t="s">
        <v>4895</v>
      </c>
      <c r="BO589">
        <f t="shared" si="198"/>
        <v>4000</v>
      </c>
      <c r="BP589" t="str">
        <f>IF(V589="original",H589,IF(V589="volunteer",C589,"Nekhaeva A.A."))</f>
        <v>Kim L.V.</v>
      </c>
      <c r="BQ589" t="str">
        <f>IF(V589="original",I589,IF(V589="volunteer",YEAR(A589)&amp;"-"&amp;IF(MONTH(A589)&lt;10,"0"&amp;MONTH(A589),MONTH(A589))&amp;"-"&amp;IF(DAY(A589)&lt;10,"0"&amp;DAY(A589),DAY(A589)),"__2025-05-15"))</f>
        <v>2025-04-25</v>
      </c>
      <c r="BR589"/>
      <c r="BS589"/>
      <c r="BT589" s="49" t="s">
        <v>4766</v>
      </c>
      <c r="BU589" t="s">
        <v>3631</v>
      </c>
      <c r="BV589" t="s">
        <v>3632</v>
      </c>
      <c r="BW589" t="s">
        <v>3633</v>
      </c>
      <c r="BX589" t="s">
        <v>3634</v>
      </c>
      <c r="BY589" s="44" t="s">
        <v>274</v>
      </c>
      <c r="BZ589" t="s">
        <v>330</v>
      </c>
      <c r="CA589" t="s">
        <v>4109</v>
      </c>
      <c r="CB589" s="44" t="s">
        <v>4109</v>
      </c>
      <c r="CC589" t="s">
        <v>4803</v>
      </c>
      <c r="CD589" t="s">
        <v>4107</v>
      </c>
      <c r="CE589" t="s">
        <v>4108</v>
      </c>
      <c r="CF589" t="s">
        <v>3630</v>
      </c>
      <c r="CG589"/>
      <c r="CH589" t="str">
        <f>H589</f>
        <v>Спасский С.А., Шнитников В.Н.</v>
      </c>
      <c r="CI589">
        <f t="shared" si="196"/>
        <v>1937</v>
      </c>
      <c r="CJ589"/>
    </row>
    <row r="590" spans="1:88" s="26" customFormat="1" x14ac:dyDescent="0.45">
      <c r="A590" s="25">
        <v>45772.354953703703</v>
      </c>
      <c r="B590" s="26">
        <v>950994899</v>
      </c>
      <c r="C590" s="26" t="s">
        <v>4898</v>
      </c>
      <c r="D590" s="26">
        <v>1</v>
      </c>
      <c r="E590" s="4" t="s">
        <v>51</v>
      </c>
      <c r="G590" s="26">
        <v>5092</v>
      </c>
      <c r="H590" s="44" t="s">
        <v>1284</v>
      </c>
      <c r="I590" s="26">
        <v>2000</v>
      </c>
      <c r="J590" s="26" t="s">
        <v>1285</v>
      </c>
      <c r="K590" s="26" t="s">
        <v>1286</v>
      </c>
      <c r="L590" s="26" t="s">
        <v>1287</v>
      </c>
      <c r="M590" t="s">
        <v>39</v>
      </c>
      <c r="N590" s="26" t="s">
        <v>77</v>
      </c>
      <c r="O590" s="26" t="s">
        <v>1278</v>
      </c>
      <c r="P590" s="26" t="s">
        <v>1279</v>
      </c>
      <c r="Q590" t="str">
        <f t="shared" si="197"/>
        <v>c. 7 km SE of Aidarly</v>
      </c>
      <c r="R590" s="91">
        <v>44.169972000000001</v>
      </c>
      <c r="S590" s="91">
        <v>75.914717999999993</v>
      </c>
      <c r="T590" s="26" t="s">
        <v>1280</v>
      </c>
      <c r="U590" s="26" t="s">
        <v>1281</v>
      </c>
      <c r="V590" s="26" t="s">
        <v>106</v>
      </c>
      <c r="X590" s="26">
        <v>2500</v>
      </c>
      <c r="Y590" s="26">
        <v>1987</v>
      </c>
      <c r="Z590" s="26">
        <v>7</v>
      </c>
      <c r="AA590" s="26">
        <v>3</v>
      </c>
      <c r="AB590" s="26">
        <v>1987</v>
      </c>
      <c r="AC590" s="26">
        <v>7</v>
      </c>
      <c r="AD590" s="26">
        <v>8</v>
      </c>
      <c r="AF590" s="26" t="s">
        <v>1282</v>
      </c>
      <c r="AH590" s="26" t="s">
        <v>127</v>
      </c>
      <c r="AI590" s="26" t="s">
        <v>1046</v>
      </c>
      <c r="AJ590" s="26" t="s">
        <v>1283</v>
      </c>
      <c r="AK590" s="26" t="b">
        <v>1</v>
      </c>
      <c r="AL590" s="26" t="b">
        <v>0</v>
      </c>
      <c r="AO590" s="49" t="s">
        <v>4952</v>
      </c>
      <c r="AP590" s="73"/>
      <c r="AQ590" s="49" t="s">
        <v>4951</v>
      </c>
      <c r="AR590" s="76" t="s">
        <v>5011</v>
      </c>
      <c r="AS590" s="73" t="s">
        <v>5012</v>
      </c>
      <c r="AT590" s="73">
        <f t="shared" si="199"/>
        <v>1</v>
      </c>
      <c r="AU590" s="112" t="s">
        <v>5383</v>
      </c>
      <c r="AV590" s="44" t="s">
        <v>5380</v>
      </c>
      <c r="AW590" t="s">
        <v>566</v>
      </c>
      <c r="AX590" s="73"/>
      <c r="AY590" s="73" t="str">
        <f t="shared" si="200"/>
        <v>Zyuzin A.A., Logunov D.V. 2000. New and little-known species of the Lycosidae from Azerbaijan, the Caucasus (Araneae, Lycosidae) // Bull. Brit. arachnol. Soc. Vol.11. Pt.8. P.305–319</v>
      </c>
      <c r="AZ590" s="49" t="s">
        <v>4903</v>
      </c>
      <c r="BA590" s="58" t="str">
        <f>Y590&amp;"-"&amp;IF(Z590&lt;10,"0"&amp;Z590,Z590)&amp;"-"&amp;IF(AA590&lt;10,"0"&amp;AA590,AA590)&amp;"/"&amp;IF(AD590&lt;10,"0"&amp;AD590,AD590)</f>
        <v>1987-07-03/08</v>
      </c>
      <c r="BB590" s="44" t="str">
        <f>Y590&amp;IF(Z590&lt;&gt;0,"-"&amp;Z590,"")&amp;IF(AA590&lt;&gt;0,"-"&amp;AA590,"")&amp;IF(AB590&lt;&gt;0,"/"&amp;AB590,"")&amp;IF(AC590&lt;&gt;0,"-"&amp;AC590,"")&amp;IF(AD590&lt;&gt;0,"-"&amp;AD590,"")</f>
        <v>1987-7-3/1987-7-8</v>
      </c>
      <c r="BC590" s="44"/>
      <c r="BD590" s="44"/>
      <c r="BE590" s="44"/>
      <c r="BF590" s="49" t="s">
        <v>4882</v>
      </c>
      <c r="BG590" t="s">
        <v>4893</v>
      </c>
      <c r="BH590" s="40" t="s">
        <v>5050</v>
      </c>
      <c r="BI590" t="s">
        <v>39</v>
      </c>
      <c r="BJ590" t="str">
        <f>N590&amp;", "&amp;O590&amp;", "&amp;P590</f>
        <v>Almaty Area, Kurty Distr., c. 7 km SE of Aidarly</v>
      </c>
      <c r="BK590" t="str">
        <f>T590&amp;" N; "&amp;U590&amp;" E"</f>
        <v>44.169972 N; 75.914718 E</v>
      </c>
      <c r="BL590" t="s">
        <v>1280</v>
      </c>
      <c r="BM590" s="85" t="s">
        <v>1281</v>
      </c>
      <c r="BN590" t="s">
        <v>4895</v>
      </c>
      <c r="BO590">
        <f t="shared" si="198"/>
        <v>2500</v>
      </c>
      <c r="BP590" t="str">
        <f>IF(V590="original",H590,IF(V590="volunteer",C590,"Nekhaeva A.A."))</f>
        <v>Ishaeva A.</v>
      </c>
      <c r="BQ590" t="str">
        <f>IF(V590="original",I590,IF(V590="volunteer",YEAR(A590)&amp;"-"&amp;IF(MONTH(A590)&lt;10,"0"&amp;MONTH(A590),MONTH(A590))&amp;"-"&amp;IF(DAY(A590)&lt;10,"0"&amp;DAY(A590),DAY(A590)),"__2025-05-15"))</f>
        <v>2025-04-25</v>
      </c>
      <c r="BR590"/>
      <c r="BS590"/>
      <c r="BT590" s="49" t="s">
        <v>4766</v>
      </c>
      <c r="BU590" t="s">
        <v>3631</v>
      </c>
      <c r="BV590" t="s">
        <v>3632</v>
      </c>
      <c r="BW590" t="s">
        <v>3633</v>
      </c>
      <c r="BX590" t="s">
        <v>3634</v>
      </c>
      <c r="BY590" s="44" t="s">
        <v>127</v>
      </c>
      <c r="BZ590" t="s">
        <v>1046</v>
      </c>
      <c r="CA590" t="s">
        <v>4111</v>
      </c>
      <c r="CB590" s="44" t="s">
        <v>4111</v>
      </c>
      <c r="CC590" t="s">
        <v>4113</v>
      </c>
      <c r="CD590" t="s">
        <v>4111</v>
      </c>
      <c r="CE590" t="s">
        <v>4112</v>
      </c>
      <c r="CF590" t="s">
        <v>3630</v>
      </c>
      <c r="CG590"/>
      <c r="CH590" t="str">
        <f>H590</f>
        <v>Zyuzin A.A., Logunov D.V.</v>
      </c>
      <c r="CI590">
        <f t="shared" si="196"/>
        <v>2000</v>
      </c>
      <c r="CJ590"/>
    </row>
    <row r="591" spans="1:88" s="10" customFormat="1" x14ac:dyDescent="0.45">
      <c r="A591" s="9">
        <v>45772.351238425923</v>
      </c>
      <c r="B591" s="10">
        <v>412819044</v>
      </c>
      <c r="C591" s="6" t="s">
        <v>4897</v>
      </c>
      <c r="D591" s="10">
        <v>1</v>
      </c>
      <c r="E591" s="4" t="s">
        <v>51</v>
      </c>
      <c r="G591" s="10">
        <v>2590</v>
      </c>
      <c r="H591" s="44" t="s">
        <v>951</v>
      </c>
      <c r="I591" s="10">
        <v>1937</v>
      </c>
      <c r="J591" s="10" t="s">
        <v>952</v>
      </c>
      <c r="K591" s="10" t="s">
        <v>953</v>
      </c>
      <c r="L591" s="10" t="s">
        <v>954</v>
      </c>
      <c r="M591" s="10" t="s">
        <v>267</v>
      </c>
      <c r="P591" s="10" t="s">
        <v>1288</v>
      </c>
      <c r="Q591" t="str">
        <f t="shared" si="197"/>
        <v>Окрестности г. Алма-Ата</v>
      </c>
      <c r="R591" s="92">
        <v>43.289437</v>
      </c>
      <c r="S591" s="92">
        <v>76.994337999999999</v>
      </c>
      <c r="T591" s="10" t="s">
        <v>765</v>
      </c>
      <c r="U591" s="10" t="s">
        <v>766</v>
      </c>
      <c r="V591" s="10" t="s">
        <v>106</v>
      </c>
      <c r="X591" s="10">
        <v>6000</v>
      </c>
      <c r="Y591" s="10">
        <v>1922</v>
      </c>
      <c r="AF591" s="10" t="s">
        <v>948</v>
      </c>
      <c r="AH591" s="10" t="s">
        <v>207</v>
      </c>
      <c r="AI591" s="10" t="s">
        <v>208</v>
      </c>
      <c r="AJ591" s="10" t="s">
        <v>1289</v>
      </c>
      <c r="AK591" s="10" t="b">
        <v>1</v>
      </c>
      <c r="AL591" s="10" t="b">
        <v>0</v>
      </c>
      <c r="AO591" s="49" t="s">
        <v>4952</v>
      </c>
      <c r="AP591" s="73"/>
      <c r="AQ591" s="49" t="s">
        <v>4951</v>
      </c>
      <c r="AR591" s="76" t="s">
        <v>5011</v>
      </c>
      <c r="AS591" s="73" t="s">
        <v>5012</v>
      </c>
      <c r="AT591" s="73">
        <f t="shared" si="199"/>
        <v>1</v>
      </c>
      <c r="AU591" s="112" t="s">
        <v>5383</v>
      </c>
      <c r="AV591" s="44" t="s">
        <v>5380</v>
      </c>
      <c r="AW591" t="s">
        <v>5014</v>
      </c>
      <c r="AX591" s="73"/>
      <c r="AY59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1" s="49" t="s">
        <v>4903</v>
      </c>
      <c r="BA591" s="44">
        <f>Y591</f>
        <v>1922</v>
      </c>
      <c r="BB591" s="44" t="str">
        <f>Y591&amp;IF(Z591&lt;&gt;0,"-"&amp;Z591,"")&amp;IF(AA591&lt;&gt;0,"-"&amp;AA591,"")&amp;IF(AB591&lt;&gt;0,"/"&amp;AB591,"")&amp;IF(AC591&lt;&gt;0,"-"&amp;AC591,"")&amp;IF(AD591&lt;&gt;0,"-"&amp;AD591,"")</f>
        <v>1922</v>
      </c>
      <c r="BC591" s="44"/>
      <c r="BD591" s="44"/>
      <c r="BE591" s="44"/>
      <c r="BF591" s="49" t="s">
        <v>4882</v>
      </c>
      <c r="BG591" t="s">
        <v>4893</v>
      </c>
      <c r="BH591" s="40" t="s">
        <v>5050</v>
      </c>
      <c r="BI591" t="s">
        <v>39</v>
      </c>
      <c r="BJ591" t="str">
        <f>P591</f>
        <v>Окрестности г. Алма-Ата</v>
      </c>
      <c r="BK591" t="str">
        <f>T591&amp;" N; "&amp;U591&amp;" E"</f>
        <v>43.289437 N; 76.994338 E</v>
      </c>
      <c r="BL591" t="s">
        <v>765</v>
      </c>
      <c r="BM591" s="85" t="s">
        <v>766</v>
      </c>
      <c r="BN591" t="s">
        <v>4895</v>
      </c>
      <c r="BO591">
        <f t="shared" si="198"/>
        <v>6000</v>
      </c>
      <c r="BP591" t="str">
        <f>IF(V591="original",H591,IF(V591="volunteer",C591,"Nekhaeva A.A."))</f>
        <v>Kim L.V.</v>
      </c>
      <c r="BQ591" t="str">
        <f>IF(V591="original",I591,IF(V591="volunteer",YEAR(A591)&amp;"-"&amp;IF(MONTH(A591)&lt;10,"0"&amp;MONTH(A591),MONTH(A591))&amp;"-"&amp;IF(DAY(A591)&lt;10,"0"&amp;DAY(A591),DAY(A591)),"__2025-05-15"))</f>
        <v>2025-04-25</v>
      </c>
      <c r="BR591"/>
      <c r="BS591"/>
      <c r="BT591" s="49" t="s">
        <v>4766</v>
      </c>
      <c r="BU591" t="s">
        <v>3631</v>
      </c>
      <c r="BV591" t="s">
        <v>3632</v>
      </c>
      <c r="BW591" t="s">
        <v>3633</v>
      </c>
      <c r="BX591" t="s">
        <v>3634</v>
      </c>
      <c r="BY591" s="44" t="s">
        <v>207</v>
      </c>
      <c r="BZ591" t="s">
        <v>208</v>
      </c>
      <c r="CA591" t="s">
        <v>4114</v>
      </c>
      <c r="CB591" s="44" t="s">
        <v>4114</v>
      </c>
      <c r="CC591" t="s">
        <v>4854</v>
      </c>
      <c r="CD591" t="s">
        <v>4114</v>
      </c>
      <c r="CE591" t="s">
        <v>4115</v>
      </c>
      <c r="CF591" t="s">
        <v>3630</v>
      </c>
      <c r="CG591"/>
      <c r="CH591" t="str">
        <f>H591</f>
        <v>Спасский С.А., Шнитников В.Н.</v>
      </c>
      <c r="CI591">
        <f t="shared" si="196"/>
        <v>1937</v>
      </c>
      <c r="CJ591"/>
    </row>
    <row r="592" spans="1:88" s="28" customFormat="1" x14ac:dyDescent="0.45">
      <c r="A592" s="27">
        <v>45772.35119212963</v>
      </c>
      <c r="B592" s="28">
        <v>950994899</v>
      </c>
      <c r="C592" s="26" t="s">
        <v>4898</v>
      </c>
      <c r="D592" s="28">
        <v>1</v>
      </c>
      <c r="E592" s="4" t="s">
        <v>51</v>
      </c>
      <c r="G592" s="28">
        <v>3936</v>
      </c>
      <c r="H592" s="44" t="s">
        <v>1295</v>
      </c>
      <c r="I592" s="28">
        <v>1995</v>
      </c>
      <c r="J592" s="28" t="s">
        <v>1296</v>
      </c>
      <c r="K592" s="28" t="s">
        <v>1297</v>
      </c>
      <c r="L592" s="28" t="s">
        <v>1298</v>
      </c>
      <c r="M592" t="s">
        <v>39</v>
      </c>
      <c r="N592" s="28" t="s">
        <v>77</v>
      </c>
      <c r="O592" s="28" t="s">
        <v>852</v>
      </c>
      <c r="P592" s="28" t="s">
        <v>1290</v>
      </c>
      <c r="Q592" t="str">
        <f t="shared" si="197"/>
        <v>Almaty (=Alma-Ata) environs, 2500–3200 m a.s.l.</v>
      </c>
      <c r="R592" s="93">
        <v>43.203800000000001</v>
      </c>
      <c r="S592" s="93">
        <v>76.991200000000006</v>
      </c>
      <c r="T592" s="28" t="s">
        <v>1291</v>
      </c>
      <c r="U592" s="28" t="s">
        <v>1292</v>
      </c>
      <c r="V592" s="28" t="s">
        <v>106</v>
      </c>
      <c r="X592" s="28">
        <v>10000</v>
      </c>
      <c r="Y592" s="28">
        <v>1983</v>
      </c>
      <c r="Z592" s="28">
        <v>6</v>
      </c>
      <c r="AA592" s="28">
        <v>29</v>
      </c>
      <c r="AF592" s="28" t="s">
        <v>1293</v>
      </c>
      <c r="AI592" s="28" t="s">
        <v>163</v>
      </c>
      <c r="AJ592" s="28" t="s">
        <v>1294</v>
      </c>
      <c r="AK592" s="28" t="b">
        <v>1</v>
      </c>
      <c r="AL592" s="28" t="b">
        <v>0</v>
      </c>
      <c r="AO592" s="49" t="s">
        <v>4952</v>
      </c>
      <c r="AP592" s="73"/>
      <c r="AQ592" s="49" t="s">
        <v>4951</v>
      </c>
      <c r="AR592" s="76" t="s">
        <v>5011</v>
      </c>
      <c r="AS592" s="73" t="s">
        <v>5012</v>
      </c>
      <c r="AT592" s="73">
        <f t="shared" si="199"/>
        <v>1</v>
      </c>
      <c r="AU592" s="112" t="s">
        <v>5383</v>
      </c>
      <c r="AV592" s="44" t="s">
        <v>5380</v>
      </c>
      <c r="AW592" t="s">
        <v>648</v>
      </c>
      <c r="AX592" s="73"/>
      <c r="AY592" s="73" t="str">
        <f t="shared" si="200"/>
        <v>Logunov D.V., Wesołowska W. 1995. New data on some poorly known Palaearctic species of Sitticus (Araneae: Salticidae) // Genus. Vol.6. No.2. P.163–175</v>
      </c>
      <c r="AZ592" s="49" t="s">
        <v>4903</v>
      </c>
      <c r="BA592" s="58" t="str">
        <f>Y592&amp;"-"&amp;IF(Z592&lt;10,"0"&amp;Z592,Z592)&amp;"-"&amp;IF(AA592&lt;10,"0"&amp;AA592,AA592)</f>
        <v>1983-06-29</v>
      </c>
      <c r="BB592" s="44" t="str">
        <f>Y592&amp;IF(Z592&lt;&gt;0,"-"&amp;Z592,"")&amp;IF(AA592&lt;&gt;0,"-"&amp;AA592,"")&amp;IF(AB592&lt;&gt;0,"/"&amp;AB592,"")&amp;IF(AC592&lt;&gt;0,"-"&amp;AC592,"")&amp;IF(AD592&lt;&gt;0,"-"&amp;AD592,"")</f>
        <v>1983-6-29</v>
      </c>
      <c r="BC592" s="44"/>
      <c r="BD592" s="44"/>
      <c r="BE592" s="44"/>
      <c r="BF592" s="49" t="s">
        <v>4882</v>
      </c>
      <c r="BG592" t="s">
        <v>4893</v>
      </c>
      <c r="BH592" s="40" t="s">
        <v>5050</v>
      </c>
      <c r="BI592" t="s">
        <v>39</v>
      </c>
      <c r="BJ592" t="str">
        <f>N592&amp;", "&amp;O592&amp;", "&amp;P592</f>
        <v>Almaty Area, Almaty, Almaty (=Alma-Ata) environs, 2500–3200 m a.s.l.</v>
      </c>
      <c r="BK592" t="str">
        <f>T592&amp;" N; "&amp;U592&amp;" E"</f>
        <v>43.2038 N; 76.9912 E</v>
      </c>
      <c r="BL592" t="s">
        <v>1291</v>
      </c>
      <c r="BM592" s="85" t="s">
        <v>1292</v>
      </c>
      <c r="BN592" t="s">
        <v>4895</v>
      </c>
      <c r="BO592">
        <f t="shared" si="198"/>
        <v>10000</v>
      </c>
      <c r="BP592" t="str">
        <f>IF(V592="original",H592,IF(V592="volunteer",C592,"Nekhaeva A.A."))</f>
        <v>Ishaeva A.</v>
      </c>
      <c r="BQ592" t="str">
        <f>IF(V592="original",I592,IF(V592="volunteer",YEAR(A592)&amp;"-"&amp;IF(MONTH(A592)&lt;10,"0"&amp;MONTH(A592),MONTH(A592))&amp;"-"&amp;IF(DAY(A592)&lt;10,"0"&amp;DAY(A592),DAY(A592)),"__2025-05-15"))</f>
        <v>2025-04-25</v>
      </c>
      <c r="BR592"/>
      <c r="BS592"/>
      <c r="BT592" s="49" t="s">
        <v>4766</v>
      </c>
      <c r="BU592" t="s">
        <v>3631</v>
      </c>
      <c r="BV592" t="s">
        <v>3632</v>
      </c>
      <c r="BW592" t="s">
        <v>3633</v>
      </c>
      <c r="BX592" t="s">
        <v>3634</v>
      </c>
      <c r="BY592" s="44" t="s">
        <v>48</v>
      </c>
      <c r="BZ592" t="s">
        <v>3660</v>
      </c>
      <c r="CA592" t="s">
        <v>4119</v>
      </c>
      <c r="CB592" s="44" t="s">
        <v>4119</v>
      </c>
      <c r="CC592" t="s">
        <v>4774</v>
      </c>
      <c r="CD592" t="s">
        <v>4117</v>
      </c>
      <c r="CE592" t="s">
        <v>4762</v>
      </c>
      <c r="CF592" t="s">
        <v>3630</v>
      </c>
      <c r="CG592"/>
      <c r="CH592" t="str">
        <f>H592</f>
        <v>Logunov D.V., Wesołowska W.</v>
      </c>
      <c r="CI592">
        <f t="shared" si="196"/>
        <v>1995</v>
      </c>
      <c r="CJ592"/>
    </row>
    <row r="593" spans="1:88" s="8" customFormat="1" x14ac:dyDescent="0.45">
      <c r="A593" s="7">
        <v>45772.350254629629</v>
      </c>
      <c r="B593" s="8">
        <v>412819044</v>
      </c>
      <c r="C593" s="6" t="s">
        <v>4897</v>
      </c>
      <c r="D593" s="8">
        <v>2</v>
      </c>
      <c r="E593" s="4" t="s">
        <v>86</v>
      </c>
      <c r="G593" s="8">
        <v>2590</v>
      </c>
      <c r="H593" s="44" t="s">
        <v>951</v>
      </c>
      <c r="I593" s="8">
        <v>1937</v>
      </c>
      <c r="J593" s="8" t="s">
        <v>952</v>
      </c>
      <c r="K593" s="8" t="s">
        <v>953</v>
      </c>
      <c r="L593" s="8" t="s">
        <v>954</v>
      </c>
      <c r="M593" s="8" t="s">
        <v>267</v>
      </c>
      <c r="Q593" t="str">
        <f t="shared" si="197"/>
        <v/>
      </c>
      <c r="R593" s="90"/>
      <c r="S593" s="90"/>
      <c r="V593" s="8" t="s">
        <v>119</v>
      </c>
      <c r="X593" s="8">
        <v>30000</v>
      </c>
      <c r="Y593" s="8">
        <v>1937</v>
      </c>
      <c r="AF593" s="8" t="s">
        <v>948</v>
      </c>
      <c r="AG593" s="65" t="s">
        <v>969</v>
      </c>
      <c r="AI593" s="8" t="s">
        <v>1299</v>
      </c>
      <c r="AJ593" s="8" t="s">
        <v>1300</v>
      </c>
      <c r="AK593" s="8" t="b">
        <v>1</v>
      </c>
      <c r="AL593" s="8" t="b">
        <v>0</v>
      </c>
      <c r="AO593" s="49" t="s">
        <v>4952</v>
      </c>
      <c r="AP593" s="73"/>
      <c r="AQ593" s="49" t="s">
        <v>4951</v>
      </c>
      <c r="AR593" s="76" t="s">
        <v>5011</v>
      </c>
      <c r="AS593" s="73" t="s">
        <v>5012</v>
      </c>
      <c r="AT593" s="73">
        <f t="shared" si="199"/>
        <v>2</v>
      </c>
      <c r="AU593" s="112" t="s">
        <v>5383</v>
      </c>
      <c r="AV593" s="44" t="s">
        <v>5380</v>
      </c>
      <c r="AW593" t="s">
        <v>5014</v>
      </c>
      <c r="AX593" s="73"/>
      <c r="AY59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3" s="49" t="s">
        <v>4903</v>
      </c>
      <c r="BA593" s="44">
        <f>Y593</f>
        <v>1937</v>
      </c>
      <c r="BB593" s="44" t="str">
        <f>Y593&amp;IF(Z593&lt;&gt;0,"-"&amp;Z593,"")&amp;IF(AA593&lt;&gt;0,"-"&amp;AA593,"")&amp;IF(AB593&lt;&gt;0,"/"&amp;AB593,"")&amp;IF(AC593&lt;&gt;0,"-"&amp;AC593,"")&amp;IF(AD593&lt;&gt;0,"-"&amp;AD593,"")</f>
        <v>1937</v>
      </c>
      <c r="BC593" s="44"/>
      <c r="BD593" s="44"/>
      <c r="BE593" s="44"/>
      <c r="BF593" s="49" t="s">
        <v>4882</v>
      </c>
      <c r="BG593" t="s">
        <v>4893</v>
      </c>
      <c r="BH593" s="40" t="s">
        <v>5050</v>
      </c>
      <c r="BI593" t="s">
        <v>39</v>
      </c>
      <c r="BJ593"/>
      <c r="BK593"/>
      <c r="BL593"/>
      <c r="BM593" s="85"/>
      <c r="BN593"/>
      <c r="BO593">
        <f t="shared" si="198"/>
        <v>30000</v>
      </c>
      <c r="BP593" t="str">
        <f>IF(V593="original",H593,IF(V593="volunteer",C593,"Nekhaeva A.A."))</f>
        <v>Nekhaeva A.A.</v>
      </c>
      <c r="BQ593" t="str">
        <f>IF(V593="original",I593,IF(V593="volunteer",YEAR(A593)&amp;"-"&amp;IF(MONTH(A593)&lt;10,"0"&amp;MONTH(A593),MONTH(A593))&amp;"-"&amp;IF(DAY(A593)&lt;10,"0"&amp;DAY(A593),DAY(A593)),"__2025-05-15"))</f>
        <v>__2025-05-15</v>
      </c>
      <c r="BR593"/>
      <c r="BS593"/>
      <c r="BT593" s="49" t="s">
        <v>4766</v>
      </c>
      <c r="BU593" t="s">
        <v>3631</v>
      </c>
      <c r="BV593" t="s">
        <v>3632</v>
      </c>
      <c r="BW593" t="s">
        <v>3633</v>
      </c>
      <c r="BX593" t="s">
        <v>3634</v>
      </c>
      <c r="BY593" s="44" t="s">
        <v>207</v>
      </c>
      <c r="BZ593" t="s">
        <v>4123</v>
      </c>
      <c r="CA593" t="s">
        <v>4124</v>
      </c>
      <c r="CB593" s="44" t="s">
        <v>4124</v>
      </c>
      <c r="CC593" t="s">
        <v>4863</v>
      </c>
      <c r="CD593" t="s">
        <v>4121</v>
      </c>
      <c r="CE593" t="s">
        <v>4122</v>
      </c>
      <c r="CF593" t="s">
        <v>3630</v>
      </c>
      <c r="CG593"/>
      <c r="CH593" t="str">
        <f>H593</f>
        <v>Спасский С.А., Шнитников В.Н.</v>
      </c>
      <c r="CI593">
        <f t="shared" si="196"/>
        <v>1937</v>
      </c>
      <c r="CJ593"/>
    </row>
    <row r="594" spans="1:88" s="26" customFormat="1" x14ac:dyDescent="0.45">
      <c r="A594" s="25">
        <v>45772.349675925929</v>
      </c>
      <c r="B594" s="26">
        <v>950994899</v>
      </c>
      <c r="C594" s="26" t="s">
        <v>4898</v>
      </c>
      <c r="D594" s="26">
        <v>1</v>
      </c>
      <c r="E594" s="4" t="s">
        <v>65</v>
      </c>
      <c r="G594" s="26">
        <v>3936</v>
      </c>
      <c r="H594" s="44" t="s">
        <v>1295</v>
      </c>
      <c r="I594" s="26">
        <v>1995</v>
      </c>
      <c r="J594" s="26" t="s">
        <v>1296</v>
      </c>
      <c r="K594" s="26" t="s">
        <v>1297</v>
      </c>
      <c r="L594" s="26" t="s">
        <v>1298</v>
      </c>
      <c r="M594" t="s">
        <v>39</v>
      </c>
      <c r="N594" s="26" t="s">
        <v>77</v>
      </c>
      <c r="O594" s="26" t="s">
        <v>1303</v>
      </c>
      <c r="P594" s="26" t="s">
        <v>1304</v>
      </c>
      <c r="Q594" t="str">
        <f t="shared" si="197"/>
        <v>17–18 km E of Kapchagay town, NW coast of Kapchagay Reservoir</v>
      </c>
      <c r="R594" s="91">
        <v>43.945300000000003</v>
      </c>
      <c r="S594" s="91">
        <v>77.307400000000001</v>
      </c>
      <c r="T594" s="26" t="s">
        <v>1305</v>
      </c>
      <c r="U594" s="26" t="s">
        <v>1306</v>
      </c>
      <c r="V594" s="26" t="s">
        <v>106</v>
      </c>
      <c r="X594" s="26">
        <v>5000</v>
      </c>
      <c r="Y594" s="26">
        <v>1992</v>
      </c>
      <c r="Z594" s="26">
        <v>9</v>
      </c>
      <c r="AA594" s="26">
        <v>27</v>
      </c>
      <c r="AF594" s="26" t="s">
        <v>1307</v>
      </c>
      <c r="AI594" s="26" t="s">
        <v>163</v>
      </c>
      <c r="AJ594" s="26" t="s">
        <v>1308</v>
      </c>
      <c r="AK594" s="26" t="b">
        <v>1</v>
      </c>
      <c r="AL594" s="26" t="b">
        <v>0</v>
      </c>
      <c r="AO594" s="49" t="s">
        <v>4952</v>
      </c>
      <c r="AP594" s="73"/>
      <c r="AQ594" s="49" t="s">
        <v>4951</v>
      </c>
      <c r="AR594" s="76" t="s">
        <v>5011</v>
      </c>
      <c r="AS594" s="73" t="s">
        <v>5012</v>
      </c>
      <c r="AT594" s="73">
        <f t="shared" si="199"/>
        <v>1</v>
      </c>
      <c r="AU594" s="112" t="s">
        <v>5384</v>
      </c>
      <c r="AV594" s="44" t="s">
        <v>5380</v>
      </c>
      <c r="AW594" t="s">
        <v>837</v>
      </c>
      <c r="AX594" s="73"/>
      <c r="AY594" s="73" t="str">
        <f t="shared" si="200"/>
        <v>Logunov D.V., Wesołowska W. 1995. New data on some poorly known Palaearctic species of Sitticus (Araneae: Salticidae) // Genus. Vol.6. No.2. P.163–175</v>
      </c>
      <c r="AZ594" s="49" t="s">
        <v>4903</v>
      </c>
      <c r="BA594" s="58" t="str">
        <f>Y594&amp;"-"&amp;IF(Z594&lt;10,"0"&amp;Z594,Z594)&amp;"-"&amp;IF(AA594&lt;10,"0"&amp;AA594,AA594)</f>
        <v>1992-09-27</v>
      </c>
      <c r="BB594" s="44" t="str">
        <f>Y594&amp;IF(Z594&lt;&gt;0,"-"&amp;Z594,"")&amp;IF(AA594&lt;&gt;0,"-"&amp;AA594,"")&amp;IF(AB594&lt;&gt;0,"/"&amp;AB594,"")&amp;IF(AC594&lt;&gt;0,"-"&amp;AC594,"")&amp;IF(AD594&lt;&gt;0,"-"&amp;AD594,"")</f>
        <v>1992-9-27</v>
      </c>
      <c r="BC594" s="44"/>
      <c r="BD594" s="44"/>
      <c r="BE594" s="44"/>
      <c r="BF594" s="49" t="s">
        <v>4882</v>
      </c>
      <c r="BG594" t="s">
        <v>4893</v>
      </c>
      <c r="BH594" s="40" t="s">
        <v>5050</v>
      </c>
      <c r="BI594" t="s">
        <v>39</v>
      </c>
      <c r="BJ594" t="str">
        <f>N594&amp;", "&amp;O594&amp;", "&amp;P594</f>
        <v>Almaty Area, Talgar distr., 17–18 km E of Kapchagay town, NW coast of Kapchagay Reservoir</v>
      </c>
      <c r="BK594" t="str">
        <f>T594&amp;" N; "&amp;U594&amp;" E"</f>
        <v>43.9453 N; 77.3074 E</v>
      </c>
      <c r="BL594" t="s">
        <v>1305</v>
      </c>
      <c r="BM594" s="85" t="s">
        <v>1306</v>
      </c>
      <c r="BN594" t="s">
        <v>4895</v>
      </c>
      <c r="BO594">
        <f t="shared" si="198"/>
        <v>5000</v>
      </c>
      <c r="BP594" t="str">
        <f>IF(V594="original",H594,IF(V594="volunteer",C594,"Nekhaeva A.A."))</f>
        <v>Ishaeva A.</v>
      </c>
      <c r="BQ594" t="str">
        <f>IF(V594="original",I594,IF(V594="volunteer",YEAR(A594)&amp;"-"&amp;IF(MONTH(A594)&lt;10,"0"&amp;MONTH(A594),MONTH(A594))&amp;"-"&amp;IF(DAY(A594)&lt;10,"0"&amp;DAY(A594),DAY(A594)),"__2025-05-15"))</f>
        <v>2025-04-25</v>
      </c>
      <c r="BR594"/>
      <c r="BS594"/>
      <c r="BT594" s="49" t="s">
        <v>4766</v>
      </c>
      <c r="BU594" t="s">
        <v>3631</v>
      </c>
      <c r="BV594" t="s">
        <v>3632</v>
      </c>
      <c r="BW594" t="s">
        <v>3633</v>
      </c>
      <c r="BX594" t="s">
        <v>3634</v>
      </c>
      <c r="BY594" s="44" t="s">
        <v>48</v>
      </c>
      <c r="BZ594" t="s">
        <v>3660</v>
      </c>
      <c r="CA594" t="s">
        <v>4128</v>
      </c>
      <c r="CB594" s="44" t="s">
        <v>4128</v>
      </c>
      <c r="CC594" t="s">
        <v>4774</v>
      </c>
      <c r="CD594" t="s">
        <v>4126</v>
      </c>
      <c r="CE594" t="s">
        <v>4763</v>
      </c>
      <c r="CF594" t="s">
        <v>3630</v>
      </c>
      <c r="CG594"/>
      <c r="CH594" t="str">
        <f>H594</f>
        <v>Logunov D.V., Wesołowska W.</v>
      </c>
      <c r="CI594">
        <f t="shared" si="196"/>
        <v>1995</v>
      </c>
      <c r="CJ594"/>
    </row>
    <row r="595" spans="1:88" s="10" customFormat="1" x14ac:dyDescent="0.45">
      <c r="A595" s="9">
        <v>45772.349537037036</v>
      </c>
      <c r="B595" s="10">
        <v>412819044</v>
      </c>
      <c r="C595" s="6" t="s">
        <v>4897</v>
      </c>
      <c r="D595" s="10">
        <v>1</v>
      </c>
      <c r="E595" s="4" t="s">
        <v>65</v>
      </c>
      <c r="G595" s="10">
        <v>2590</v>
      </c>
      <c r="H595" s="44" t="s">
        <v>951</v>
      </c>
      <c r="I595" s="10">
        <v>1937</v>
      </c>
      <c r="J595" s="10" t="s">
        <v>952</v>
      </c>
      <c r="K595" s="10" t="s">
        <v>953</v>
      </c>
      <c r="L595" s="10" t="s">
        <v>954</v>
      </c>
      <c r="M595" s="10" t="s">
        <v>267</v>
      </c>
      <c r="P595" s="10" t="s">
        <v>1309</v>
      </c>
      <c r="Q595" t="str">
        <f t="shared" si="197"/>
        <v>Алакульская равнина, Лепсинский у.</v>
      </c>
      <c r="R595" s="92">
        <v>46.304206999999998</v>
      </c>
      <c r="S595" s="92">
        <v>81.350284000000002</v>
      </c>
      <c r="T595" s="10" t="s">
        <v>1310</v>
      </c>
      <c r="U595" s="10" t="s">
        <v>1311</v>
      </c>
      <c r="V595" s="10" t="s">
        <v>106</v>
      </c>
      <c r="X595" s="10">
        <v>30000</v>
      </c>
      <c r="Y595" s="10">
        <v>1915</v>
      </c>
      <c r="AF595" s="10" t="s">
        <v>948</v>
      </c>
      <c r="AI595" s="10" t="s">
        <v>1299</v>
      </c>
      <c r="AJ595" s="10" t="s">
        <v>1300</v>
      </c>
      <c r="AK595" s="10" t="b">
        <v>1</v>
      </c>
      <c r="AL595" s="10" t="b">
        <v>0</v>
      </c>
      <c r="AO595" s="49" t="s">
        <v>4952</v>
      </c>
      <c r="AP595" s="73"/>
      <c r="AQ595" s="49" t="s">
        <v>4951</v>
      </c>
      <c r="AR595" s="76" t="s">
        <v>5011</v>
      </c>
      <c r="AS595" s="73" t="s">
        <v>5012</v>
      </c>
      <c r="AT595" s="73">
        <f t="shared" si="199"/>
        <v>1</v>
      </c>
      <c r="AU595" s="112" t="s">
        <v>5384</v>
      </c>
      <c r="AV595" s="44" t="s">
        <v>5380</v>
      </c>
      <c r="AW595" t="s">
        <v>5014</v>
      </c>
      <c r="AX595" s="73"/>
      <c r="AY59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5" s="49" t="s">
        <v>4903</v>
      </c>
      <c r="BA595" s="44">
        <f>Y595</f>
        <v>1915</v>
      </c>
      <c r="BB595" s="44" t="str">
        <f>Y595&amp;IF(Z595&lt;&gt;0,"-"&amp;Z595,"")&amp;IF(AA595&lt;&gt;0,"-"&amp;AA595,"")&amp;IF(AB595&lt;&gt;0,"/"&amp;AB595,"")&amp;IF(AC595&lt;&gt;0,"-"&amp;AC595,"")&amp;IF(AD595&lt;&gt;0,"-"&amp;AD595,"")</f>
        <v>1915</v>
      </c>
      <c r="BC595" s="44"/>
      <c r="BD595" s="44"/>
      <c r="BE595" s="44"/>
      <c r="BF595" s="49" t="s">
        <v>4882</v>
      </c>
      <c r="BG595" t="s">
        <v>4893</v>
      </c>
      <c r="BH595" s="40" t="s">
        <v>5050</v>
      </c>
      <c r="BI595" t="s">
        <v>39</v>
      </c>
      <c r="BJ595" t="str">
        <f t="shared" ref="BJ595:BJ596" si="203">P595</f>
        <v>Алакульская равнина, Лепсинский у.</v>
      </c>
      <c r="BK595" t="str">
        <f>T595&amp;" N; "&amp;U595&amp;" E"</f>
        <v>46.304207 N; 81.350284 E</v>
      </c>
      <c r="BL595" t="s">
        <v>1310</v>
      </c>
      <c r="BM595" s="85" t="s">
        <v>1311</v>
      </c>
      <c r="BN595" t="s">
        <v>4895</v>
      </c>
      <c r="BO595">
        <f t="shared" si="198"/>
        <v>30000</v>
      </c>
      <c r="BP595" t="str">
        <f>IF(V595="original",H595,IF(V595="volunteer",C595,"Nekhaeva A.A."))</f>
        <v>Kim L.V.</v>
      </c>
      <c r="BQ595" t="str">
        <f>IF(V595="original",I595,IF(V595="volunteer",YEAR(A595)&amp;"-"&amp;IF(MONTH(A595)&lt;10,"0"&amp;MONTH(A595),MONTH(A595))&amp;"-"&amp;IF(DAY(A595)&lt;10,"0"&amp;DAY(A595),DAY(A595)),"__2025-05-15"))</f>
        <v>2025-04-25</v>
      </c>
      <c r="BR595"/>
      <c r="BS595"/>
      <c r="BT595" s="49" t="s">
        <v>4766</v>
      </c>
      <c r="BU595" t="s">
        <v>3631</v>
      </c>
      <c r="BV595" t="s">
        <v>3632</v>
      </c>
      <c r="BW595" t="s">
        <v>3633</v>
      </c>
      <c r="BX595" t="s">
        <v>3634</v>
      </c>
      <c r="BY595" s="44" t="s">
        <v>207</v>
      </c>
      <c r="BZ595" t="s">
        <v>4123</v>
      </c>
      <c r="CA595" t="s">
        <v>4124</v>
      </c>
      <c r="CB595" s="44" t="s">
        <v>4124</v>
      </c>
      <c r="CC595" t="s">
        <v>4863</v>
      </c>
      <c r="CD595" t="s">
        <v>4121</v>
      </c>
      <c r="CE595" t="s">
        <v>4122</v>
      </c>
      <c r="CF595" t="s">
        <v>3630</v>
      </c>
      <c r="CG595"/>
      <c r="CH595" t="str">
        <f>H595</f>
        <v>Спасский С.А., Шнитников В.Н.</v>
      </c>
      <c r="CI595">
        <f t="shared" si="196"/>
        <v>1937</v>
      </c>
      <c r="CJ595"/>
    </row>
    <row r="596" spans="1:88" s="10" customFormat="1" x14ac:dyDescent="0.45">
      <c r="A596" s="9">
        <v>45772.348402777767</v>
      </c>
      <c r="B596" s="10">
        <v>412819044</v>
      </c>
      <c r="C596" s="6" t="s">
        <v>4897</v>
      </c>
      <c r="D596" s="10">
        <v>1</v>
      </c>
      <c r="E596" s="4" t="s">
        <v>995</v>
      </c>
      <c r="G596" s="10">
        <v>2590</v>
      </c>
      <c r="H596" s="44" t="s">
        <v>951</v>
      </c>
      <c r="I596" s="10">
        <v>1937</v>
      </c>
      <c r="J596" s="10" t="s">
        <v>952</v>
      </c>
      <c r="K596" s="10" t="s">
        <v>953</v>
      </c>
      <c r="L596" s="10" t="s">
        <v>954</v>
      </c>
      <c r="M596" s="10" t="s">
        <v>267</v>
      </c>
      <c r="P596" s="10" t="s">
        <v>1312</v>
      </c>
      <c r="Q596" t="str">
        <f t="shared" si="197"/>
        <v>горы между р. Текес и оз. Бурадо-Босун</v>
      </c>
      <c r="R596" s="92">
        <v>42.926501999999999</v>
      </c>
      <c r="S596" s="92">
        <v>79.926657000000006</v>
      </c>
      <c r="T596" s="10" t="s">
        <v>1313</v>
      </c>
      <c r="U596" s="10" t="s">
        <v>1314</v>
      </c>
      <c r="V596" s="10" t="s">
        <v>106</v>
      </c>
      <c r="W596" s="10" t="s">
        <v>1315</v>
      </c>
      <c r="X596" s="10">
        <v>12000</v>
      </c>
      <c r="Y596" s="10">
        <v>1937</v>
      </c>
      <c r="AF596" s="10" t="s">
        <v>948</v>
      </c>
      <c r="AG596" s="63" t="s">
        <v>997</v>
      </c>
      <c r="AI596" s="10" t="s">
        <v>1299</v>
      </c>
      <c r="AJ596" s="10" t="s">
        <v>1300</v>
      </c>
      <c r="AK596" s="10" t="b">
        <v>1</v>
      </c>
      <c r="AL596" s="10" t="b">
        <v>0</v>
      </c>
      <c r="AO596" s="49" t="s">
        <v>4952</v>
      </c>
      <c r="AP596" s="73"/>
      <c r="AQ596" s="49" t="s">
        <v>4951</v>
      </c>
      <c r="AR596" s="76" t="s">
        <v>5011</v>
      </c>
      <c r="AS596" s="73" t="s">
        <v>5012</v>
      </c>
      <c r="AT596" s="73">
        <f t="shared" si="199"/>
        <v>1</v>
      </c>
      <c r="AU596" s="112" t="s">
        <v>5384</v>
      </c>
      <c r="AV596" s="44" t="s">
        <v>5382</v>
      </c>
      <c r="AW596" t="s">
        <v>5014</v>
      </c>
      <c r="AX596" s="73"/>
      <c r="AY59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6" s="49" t="s">
        <v>4903</v>
      </c>
      <c r="BA596" s="44">
        <f>Y596</f>
        <v>1937</v>
      </c>
      <c r="BB596" s="44" t="str">
        <f>Y596&amp;IF(Z596&lt;&gt;0,"-"&amp;Z596,"")&amp;IF(AA596&lt;&gt;0,"-"&amp;AA596,"")&amp;IF(AB596&lt;&gt;0,"/"&amp;AB596,"")&amp;IF(AC596&lt;&gt;0,"-"&amp;AC596,"")&amp;IF(AD596&lt;&gt;0,"-"&amp;AD596,"")</f>
        <v>1937</v>
      </c>
      <c r="BC596" s="44"/>
      <c r="BD596" s="44"/>
      <c r="BE596" s="44"/>
      <c r="BF596" s="49" t="s">
        <v>4882</v>
      </c>
      <c r="BG596" t="s">
        <v>4893</v>
      </c>
      <c r="BH596" s="40" t="s">
        <v>5050</v>
      </c>
      <c r="BI596" t="s">
        <v>39</v>
      </c>
      <c r="BJ596" t="str">
        <f t="shared" si="203"/>
        <v>горы между р. Текес и оз. Бурадо-Босун</v>
      </c>
      <c r="BK596" t="str">
        <f>T596&amp;" N; "&amp;U596&amp;" E"</f>
        <v>42.926502 N; 79.926657 E</v>
      </c>
      <c r="BL596" t="s">
        <v>1313</v>
      </c>
      <c r="BM596" s="85" t="s">
        <v>1314</v>
      </c>
      <c r="BN596" t="s">
        <v>4895</v>
      </c>
      <c r="BO596">
        <f t="shared" si="198"/>
        <v>12000</v>
      </c>
      <c r="BP596" t="str">
        <f>IF(V596="original",H596,IF(V596="volunteer",C596,"Nekhaeva A.A."))</f>
        <v>Kim L.V.</v>
      </c>
      <c r="BQ596" t="str">
        <f>IF(V596="original",I596,IF(V596="volunteer",YEAR(A596)&amp;"-"&amp;IF(MONTH(A596)&lt;10,"0"&amp;MONTH(A596),MONTH(A596))&amp;"-"&amp;IF(DAY(A596)&lt;10,"0"&amp;DAY(A596),DAY(A596)),"__2025-05-15"))</f>
        <v>2025-04-25</v>
      </c>
      <c r="BR596"/>
      <c r="BS596"/>
      <c r="BT596" s="49" t="s">
        <v>4766</v>
      </c>
      <c r="BU596" t="s">
        <v>3631</v>
      </c>
      <c r="BV596" t="s">
        <v>3632</v>
      </c>
      <c r="BW596" t="s">
        <v>3633</v>
      </c>
      <c r="BX596" t="s">
        <v>3634</v>
      </c>
      <c r="BY596" s="44" t="s">
        <v>207</v>
      </c>
      <c r="BZ596" t="s">
        <v>4123</v>
      </c>
      <c r="CA596" t="s">
        <v>4124</v>
      </c>
      <c r="CB596" s="44" t="s">
        <v>4124</v>
      </c>
      <c r="CC596" t="s">
        <v>4863</v>
      </c>
      <c r="CD596" t="s">
        <v>4121</v>
      </c>
      <c r="CE596" t="s">
        <v>4122</v>
      </c>
      <c r="CF596" t="s">
        <v>3630</v>
      </c>
      <c r="CG596"/>
      <c r="CH596" t="str">
        <f>H596</f>
        <v>Спасский С.А., Шнитников В.Н.</v>
      </c>
      <c r="CI596">
        <f t="shared" si="196"/>
        <v>1937</v>
      </c>
      <c r="CJ596"/>
    </row>
    <row r="597" spans="1:88" s="28" customFormat="1" x14ac:dyDescent="0.45">
      <c r="A597" s="27">
        <v>45772.347118055557</v>
      </c>
      <c r="B597" s="28">
        <v>950994899</v>
      </c>
      <c r="C597" s="26" t="s">
        <v>4898</v>
      </c>
      <c r="D597" s="28">
        <v>1</v>
      </c>
      <c r="E597" s="4" t="s">
        <v>51</v>
      </c>
      <c r="G597" s="28">
        <v>3936</v>
      </c>
      <c r="H597" s="44" t="s">
        <v>1295</v>
      </c>
      <c r="I597" s="28">
        <v>1995</v>
      </c>
      <c r="J597" s="28" t="s">
        <v>1296</v>
      </c>
      <c r="K597" s="28" t="s">
        <v>1297</v>
      </c>
      <c r="L597" s="28" t="s">
        <v>1298</v>
      </c>
      <c r="M597" t="s">
        <v>39</v>
      </c>
      <c r="N597" s="28" t="s">
        <v>77</v>
      </c>
      <c r="O597" s="28" t="s">
        <v>1316</v>
      </c>
      <c r="P597" s="28" t="s">
        <v>1317</v>
      </c>
      <c r="Q597" t="str">
        <f t="shared" si="197"/>
        <v>Orta-Merke Canyon, 1 km S of Zhaidam-Bulak</v>
      </c>
      <c r="R597" s="85" t="str">
        <f t="shared" ref="R597:R598" si="204">T597</f>
        <v>42.995222</v>
      </c>
      <c r="S597" s="85" t="str">
        <f t="shared" ref="S597:S598" si="205">U597</f>
        <v>78.801639</v>
      </c>
      <c r="T597" s="28" t="s">
        <v>3591</v>
      </c>
      <c r="U597" s="28" t="s">
        <v>3592</v>
      </c>
      <c r="V597" s="28" t="s">
        <v>106</v>
      </c>
      <c r="Y597" s="28">
        <v>1992</v>
      </c>
      <c r="Z597" s="28">
        <v>7</v>
      </c>
      <c r="AA597" s="28">
        <v>17</v>
      </c>
      <c r="AF597" s="28" t="s">
        <v>1318</v>
      </c>
      <c r="AI597" s="28" t="s">
        <v>163</v>
      </c>
      <c r="AJ597" s="28" t="s">
        <v>1319</v>
      </c>
      <c r="AK597" s="28" t="b">
        <v>1</v>
      </c>
      <c r="AL597" s="28" t="b">
        <v>0</v>
      </c>
      <c r="AO597" s="49" t="s">
        <v>4952</v>
      </c>
      <c r="AP597" s="73"/>
      <c r="AQ597" s="49" t="s">
        <v>4951</v>
      </c>
      <c r="AR597" s="76" t="s">
        <v>5011</v>
      </c>
      <c r="AS597" s="73" t="s">
        <v>5012</v>
      </c>
      <c r="AT597" s="73">
        <f t="shared" si="199"/>
        <v>1</v>
      </c>
      <c r="AU597" s="112" t="s">
        <v>5383</v>
      </c>
      <c r="AV597" s="44" t="s">
        <v>5380</v>
      </c>
      <c r="AW597" s="28" t="s">
        <v>1318</v>
      </c>
      <c r="AX597" s="73"/>
      <c r="AY597" s="73" t="str">
        <f t="shared" si="200"/>
        <v>Logunov D.V., Wesołowska W. 1995. New data on some poorly known Palaearctic species of Sitticus (Araneae: Salticidae) // Genus. Vol.6. No.2. P.163–175</v>
      </c>
      <c r="AZ597" s="49" t="s">
        <v>4903</v>
      </c>
      <c r="BA597" s="58" t="str">
        <f>Y597&amp;"-"&amp;IF(Z597&lt;10,"0"&amp;Z597,Z597)&amp;"-"&amp;IF(AA597&lt;10,"0"&amp;AA597,AA597)</f>
        <v>1992-07-17</v>
      </c>
      <c r="BB597" s="44" t="str">
        <f>Y597&amp;IF(Z597&lt;&gt;0,"-"&amp;Z597,"")&amp;IF(AA597&lt;&gt;0,"-"&amp;AA597,"")&amp;IF(AB597&lt;&gt;0,"/"&amp;AB597,"")&amp;IF(AC597&lt;&gt;0,"-"&amp;AC597,"")&amp;IF(AD597&lt;&gt;0,"-"&amp;AD597,"")</f>
        <v>1992-7-17</v>
      </c>
      <c r="BC597" s="44"/>
      <c r="BD597" s="44"/>
      <c r="BE597" s="44"/>
      <c r="BF597" s="49" t="s">
        <v>4882</v>
      </c>
      <c r="BG597" t="s">
        <v>4893</v>
      </c>
      <c r="BH597" s="40" t="s">
        <v>5050</v>
      </c>
      <c r="BI597" t="s">
        <v>39</v>
      </c>
      <c r="BJ597" t="str">
        <f>N597&amp;", "&amp;O597&amp;", "&amp;P597</f>
        <v>Almaty Area, Chegensk distr., Orta-Merke Canyon, 1 km S of Zhaidam-Bulak</v>
      </c>
      <c r="BK597" t="str">
        <f>T597&amp;" N; "&amp;U597&amp;" E"</f>
        <v>42.995222 N; 78.801639 E</v>
      </c>
      <c r="BL597" t="s">
        <v>3591</v>
      </c>
      <c r="BM597" s="85" t="s">
        <v>3592</v>
      </c>
      <c r="BN597" t="s">
        <v>4895</v>
      </c>
      <c r="BO597"/>
      <c r="BP597" t="str">
        <f>IF(V597="original",H597,IF(V597="volunteer",C597,"Nekhaeva A.A."))</f>
        <v>Ishaeva A.</v>
      </c>
      <c r="BQ597" t="str">
        <f>IF(V597="original",I597,IF(V597="volunteer",YEAR(A597)&amp;"-"&amp;IF(MONTH(A597)&lt;10,"0"&amp;MONTH(A597),MONTH(A597))&amp;"-"&amp;IF(DAY(A597)&lt;10,"0"&amp;DAY(A597),DAY(A597)),"__2025-05-15"))</f>
        <v>2025-04-25</v>
      </c>
      <c r="BR597"/>
      <c r="BS597"/>
      <c r="BT597" s="49" t="s">
        <v>4766</v>
      </c>
      <c r="BU597" t="s">
        <v>3631</v>
      </c>
      <c r="BV597" t="s">
        <v>3632</v>
      </c>
      <c r="BW597" t="s">
        <v>3633</v>
      </c>
      <c r="BX597" t="s">
        <v>3634</v>
      </c>
      <c r="BY597" s="44" t="s">
        <v>48</v>
      </c>
      <c r="BZ597" t="s">
        <v>3660</v>
      </c>
      <c r="CA597" t="s">
        <v>4130</v>
      </c>
      <c r="CB597" s="44" t="s">
        <v>4130</v>
      </c>
      <c r="CC597" t="s">
        <v>4818</v>
      </c>
      <c r="CD597" t="s">
        <v>4129</v>
      </c>
      <c r="CE597" t="s">
        <v>2425</v>
      </c>
      <c r="CF597" t="s">
        <v>3630</v>
      </c>
      <c r="CG597"/>
      <c r="CH597" t="str">
        <f>H597</f>
        <v>Logunov D.V., Wesołowska W.</v>
      </c>
      <c r="CI597">
        <f t="shared" si="196"/>
        <v>1995</v>
      </c>
      <c r="CJ597"/>
    </row>
    <row r="598" spans="1:88" s="12" customFormat="1" x14ac:dyDescent="0.45">
      <c r="A598" s="11">
        <v>45772.345173611116</v>
      </c>
      <c r="B598" s="12">
        <v>412819044</v>
      </c>
      <c r="C598" s="6" t="s">
        <v>4897</v>
      </c>
      <c r="D598" s="12">
        <v>1</v>
      </c>
      <c r="E598" s="4" t="s">
        <v>65</v>
      </c>
      <c r="G598" s="12">
        <v>2590</v>
      </c>
      <c r="H598" s="44" t="s">
        <v>951</v>
      </c>
      <c r="I598" s="12">
        <v>1937</v>
      </c>
      <c r="J598" s="12" t="s">
        <v>952</v>
      </c>
      <c r="K598" s="12" t="s">
        <v>953</v>
      </c>
      <c r="L598" s="12" t="s">
        <v>954</v>
      </c>
      <c r="M598" s="12" t="s">
        <v>267</v>
      </c>
      <c r="P598" s="12" t="s">
        <v>1320</v>
      </c>
      <c r="Q598" t="str">
        <f t="shared" si="197"/>
        <v>Лепсинский у.</v>
      </c>
      <c r="R598" s="85" t="str">
        <f t="shared" si="204"/>
        <v>45.836832</v>
      </c>
      <c r="S598" s="85" t="str">
        <f t="shared" si="205"/>
        <v>80.368378</v>
      </c>
      <c r="T598" s="12" t="s">
        <v>3579</v>
      </c>
      <c r="U598" s="12" t="s">
        <v>3580</v>
      </c>
      <c r="V598" s="12" t="s">
        <v>119</v>
      </c>
      <c r="X598" s="12">
        <v>30000</v>
      </c>
      <c r="Y598" s="12">
        <v>1909</v>
      </c>
      <c r="AF598" s="12" t="s">
        <v>948</v>
      </c>
      <c r="AI598" s="12" t="s">
        <v>1299</v>
      </c>
      <c r="AJ598" s="12" t="s">
        <v>1300</v>
      </c>
      <c r="AK598" s="12" t="b">
        <v>1</v>
      </c>
      <c r="AL598" s="12" t="b">
        <v>0</v>
      </c>
      <c r="AO598" s="49" t="s">
        <v>4952</v>
      </c>
      <c r="AP598" s="73"/>
      <c r="AQ598" s="49" t="s">
        <v>4951</v>
      </c>
      <c r="AR598" s="76" t="s">
        <v>5011</v>
      </c>
      <c r="AS598" s="73" t="s">
        <v>5012</v>
      </c>
      <c r="AT598" s="73">
        <f t="shared" si="199"/>
        <v>1</v>
      </c>
      <c r="AU598" s="112" t="s">
        <v>5384</v>
      </c>
      <c r="AV598" s="44" t="s">
        <v>5380</v>
      </c>
      <c r="AW598" t="s">
        <v>5014</v>
      </c>
      <c r="AX598" s="73"/>
      <c r="AY59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8" s="49" t="s">
        <v>4903</v>
      </c>
      <c r="BA598" s="44">
        <f>Y598</f>
        <v>1909</v>
      </c>
      <c r="BB598" s="44" t="str">
        <f>Y598&amp;IF(Z598&lt;&gt;0,"-"&amp;Z598,"")&amp;IF(AA598&lt;&gt;0,"-"&amp;AA598,"")&amp;IF(AB598&lt;&gt;0,"/"&amp;AB598,"")&amp;IF(AC598&lt;&gt;0,"-"&amp;AC598,"")&amp;IF(AD598&lt;&gt;0,"-"&amp;AD598,"")</f>
        <v>1909</v>
      </c>
      <c r="BC598" s="44"/>
      <c r="BD598" s="44"/>
      <c r="BE598" s="44"/>
      <c r="BF598" s="49" t="s">
        <v>4882</v>
      </c>
      <c r="BG598" t="s">
        <v>4893</v>
      </c>
      <c r="BH598" s="40" t="s">
        <v>5050</v>
      </c>
      <c r="BI598" t="s">
        <v>39</v>
      </c>
      <c r="BJ598" t="str">
        <f t="shared" ref="BJ598:BJ648" si="206">P598</f>
        <v>Лепсинский у.</v>
      </c>
      <c r="BK598" t="str">
        <f>T598&amp;" N; "&amp;U598&amp;" E"</f>
        <v>45.836832 N; 80.368378 E</v>
      </c>
      <c r="BL598" t="s">
        <v>3579</v>
      </c>
      <c r="BM598" s="85" t="s">
        <v>3580</v>
      </c>
      <c r="BN598" t="s">
        <v>4895</v>
      </c>
      <c r="BO598">
        <f t="shared" ref="BO598:BO629" si="207">X598</f>
        <v>30000</v>
      </c>
      <c r="BP598" t="str">
        <f>IF(V598="original",H598,IF(V598="volunteer",C598,"Nekhaeva A.A."))</f>
        <v>Nekhaeva A.A.</v>
      </c>
      <c r="BQ598" t="str">
        <f>IF(V598="original",I598,IF(V598="volunteer",YEAR(A598)&amp;"-"&amp;IF(MONTH(A598)&lt;10,"0"&amp;MONTH(A598),MONTH(A598))&amp;"-"&amp;IF(DAY(A598)&lt;10,"0"&amp;DAY(A598),DAY(A598)),"__2025-05-15"))</f>
        <v>__2025-05-15</v>
      </c>
      <c r="BR598"/>
      <c r="BS598"/>
      <c r="BT598" s="49" t="s">
        <v>4766</v>
      </c>
      <c r="BU598" t="s">
        <v>3631</v>
      </c>
      <c r="BV598" t="s">
        <v>3632</v>
      </c>
      <c r="BW598" t="s">
        <v>3633</v>
      </c>
      <c r="BX598" t="s">
        <v>3634</v>
      </c>
      <c r="BY598" s="44" t="s">
        <v>207</v>
      </c>
      <c r="BZ598" t="s">
        <v>4123</v>
      </c>
      <c r="CA598" t="s">
        <v>4124</v>
      </c>
      <c r="CB598" s="44" t="s">
        <v>4124</v>
      </c>
      <c r="CC598" t="s">
        <v>4863</v>
      </c>
      <c r="CD598" t="s">
        <v>4121</v>
      </c>
      <c r="CE598" t="s">
        <v>4122</v>
      </c>
      <c r="CF598" t="s">
        <v>3630</v>
      </c>
      <c r="CG598"/>
      <c r="CH598" t="str">
        <f>H598</f>
        <v>Спасский С.А., Шнитников В.Н.</v>
      </c>
      <c r="CI598">
        <f t="shared" si="196"/>
        <v>1937</v>
      </c>
      <c r="CJ598"/>
    </row>
    <row r="599" spans="1:88" s="12" customFormat="1" x14ac:dyDescent="0.45">
      <c r="A599" s="11">
        <v>45772.3441087963</v>
      </c>
      <c r="B599" s="12">
        <v>412819044</v>
      </c>
      <c r="C599" s="6" t="s">
        <v>4897</v>
      </c>
      <c r="D599" s="12">
        <v>2</v>
      </c>
      <c r="E599" s="4" t="s">
        <v>86</v>
      </c>
      <c r="G599" s="12">
        <v>2590</v>
      </c>
      <c r="H599" s="44" t="s">
        <v>951</v>
      </c>
      <c r="I599" s="12">
        <v>1937</v>
      </c>
      <c r="J599" s="12" t="s">
        <v>952</v>
      </c>
      <c r="K599" s="12" t="s">
        <v>953</v>
      </c>
      <c r="L599" s="12" t="s">
        <v>954</v>
      </c>
      <c r="M599" s="12" t="s">
        <v>267</v>
      </c>
      <c r="P599" s="12" t="s">
        <v>1321</v>
      </c>
      <c r="Q599" t="str">
        <f t="shared" si="197"/>
        <v>Тентек, Лепсинский у.</v>
      </c>
      <c r="R599" s="94">
        <v>46.145125999999998</v>
      </c>
      <c r="S599" s="94">
        <v>80.936469000000002</v>
      </c>
      <c r="T599" s="12" t="s">
        <v>1111</v>
      </c>
      <c r="U599" s="12" t="s">
        <v>1112</v>
      </c>
      <c r="V599" s="12" t="s">
        <v>106</v>
      </c>
      <c r="X599" s="12">
        <v>30000</v>
      </c>
      <c r="Y599" s="12">
        <v>1914</v>
      </c>
      <c r="Z599" s="12">
        <v>7</v>
      </c>
      <c r="AA599" s="12">
        <v>8</v>
      </c>
      <c r="AB599" s="12">
        <v>1914</v>
      </c>
      <c r="AC599" s="12">
        <v>7</v>
      </c>
      <c r="AD599" s="12">
        <v>10</v>
      </c>
      <c r="AF599" s="12" t="s">
        <v>948</v>
      </c>
      <c r="AI599" s="12" t="s">
        <v>1299</v>
      </c>
      <c r="AJ599" s="12" t="s">
        <v>1300</v>
      </c>
      <c r="AK599" s="12" t="b">
        <v>1</v>
      </c>
      <c r="AL599" s="12" t="b">
        <v>0</v>
      </c>
      <c r="AO599" s="49" t="s">
        <v>4952</v>
      </c>
      <c r="AP599" s="73"/>
      <c r="AQ599" s="49" t="s">
        <v>4951</v>
      </c>
      <c r="AR599" s="76" t="s">
        <v>5011</v>
      </c>
      <c r="AS599" s="73" t="s">
        <v>5012</v>
      </c>
      <c r="AT599" s="73">
        <f t="shared" si="199"/>
        <v>2</v>
      </c>
      <c r="AU599" s="112" t="s">
        <v>5383</v>
      </c>
      <c r="AV599" s="44" t="s">
        <v>5380</v>
      </c>
      <c r="AW599" t="s">
        <v>5014</v>
      </c>
      <c r="AX599" s="73"/>
      <c r="AY59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599" s="49" t="s">
        <v>4903</v>
      </c>
      <c r="BA599" s="58" t="str">
        <f>Y599&amp;"-"&amp;IF(Z599&lt;10,"0"&amp;Z599,Z599)&amp;"-"&amp;IF(AA599&lt;10,"0"&amp;AA599,AA599)&amp;"/"&amp;IF(AD599&lt;10,"0"&amp;AD599,AD599)</f>
        <v>1914-07-08/10</v>
      </c>
      <c r="BB599" s="44" t="str">
        <f>Y599&amp;IF(Z599&lt;&gt;0,"-"&amp;Z599,"")&amp;IF(AA599&lt;&gt;0,"-"&amp;AA599,"")&amp;IF(AB599&lt;&gt;0,"/"&amp;AB599,"")&amp;IF(AC599&lt;&gt;0,"-"&amp;AC599,"")&amp;IF(AD599&lt;&gt;0,"-"&amp;AD599,"")</f>
        <v>1914-7-8/1914-7-10</v>
      </c>
      <c r="BC599" s="44"/>
      <c r="BD599" s="44"/>
      <c r="BE599" s="44"/>
      <c r="BF599" s="49" t="s">
        <v>4882</v>
      </c>
      <c r="BG599" t="s">
        <v>4893</v>
      </c>
      <c r="BH599" s="40" t="s">
        <v>5050</v>
      </c>
      <c r="BI599" t="s">
        <v>39</v>
      </c>
      <c r="BJ599" t="str">
        <f t="shared" si="206"/>
        <v>Тентек, Лепсинский у.</v>
      </c>
      <c r="BK599" t="str">
        <f>T599&amp;" N; "&amp;U599&amp;" E"</f>
        <v>46.145126 N; 80.936469 E</v>
      </c>
      <c r="BL599" t="s">
        <v>1111</v>
      </c>
      <c r="BM599" s="85" t="s">
        <v>1112</v>
      </c>
      <c r="BN599" t="s">
        <v>4895</v>
      </c>
      <c r="BO599">
        <f t="shared" si="207"/>
        <v>30000</v>
      </c>
      <c r="BP599" t="str">
        <f>IF(V599="original",H599,IF(V599="volunteer",C599,"Nekhaeva A.A."))</f>
        <v>Kim L.V.</v>
      </c>
      <c r="BQ599" t="str">
        <f>IF(V599="original",I599,IF(V599="volunteer",YEAR(A599)&amp;"-"&amp;IF(MONTH(A599)&lt;10,"0"&amp;MONTH(A599),MONTH(A599))&amp;"-"&amp;IF(DAY(A599)&lt;10,"0"&amp;DAY(A599),DAY(A599)),"__2025-05-15"))</f>
        <v>2025-04-25</v>
      </c>
      <c r="BR599"/>
      <c r="BS599"/>
      <c r="BT599" s="49" t="s">
        <v>4766</v>
      </c>
      <c r="BU599" t="s">
        <v>3631</v>
      </c>
      <c r="BV599" t="s">
        <v>3632</v>
      </c>
      <c r="BW599" t="s">
        <v>3633</v>
      </c>
      <c r="BX599" t="s">
        <v>3634</v>
      </c>
      <c r="BY599" s="44" t="s">
        <v>207</v>
      </c>
      <c r="BZ599" t="s">
        <v>4123</v>
      </c>
      <c r="CA599" t="s">
        <v>4124</v>
      </c>
      <c r="CB599" s="44" t="s">
        <v>4124</v>
      </c>
      <c r="CC599" t="s">
        <v>4863</v>
      </c>
      <c r="CD599" t="s">
        <v>4121</v>
      </c>
      <c r="CE599" t="s">
        <v>4122</v>
      </c>
      <c r="CF599" t="s">
        <v>3630</v>
      </c>
      <c r="CG599"/>
      <c r="CH599" t="str">
        <f>H599</f>
        <v>Спасский С.А., Шнитников В.Н.</v>
      </c>
      <c r="CI599">
        <f t="shared" si="196"/>
        <v>1937</v>
      </c>
      <c r="CJ599"/>
    </row>
    <row r="600" spans="1:88" s="12" customFormat="1" x14ac:dyDescent="0.45">
      <c r="A600" s="11">
        <v>45772.341817129629</v>
      </c>
      <c r="B600" s="12">
        <v>412819044</v>
      </c>
      <c r="C600" s="6" t="s">
        <v>4897</v>
      </c>
      <c r="D600" s="12">
        <v>1</v>
      </c>
      <c r="E600" s="4" t="s">
        <v>65</v>
      </c>
      <c r="G600" s="12">
        <v>2590</v>
      </c>
      <c r="H600" s="44" t="s">
        <v>951</v>
      </c>
      <c r="I600" s="12">
        <v>1937</v>
      </c>
      <c r="J600" s="12" t="s">
        <v>952</v>
      </c>
      <c r="K600" s="12" t="s">
        <v>953</v>
      </c>
      <c r="L600" s="12" t="s">
        <v>954</v>
      </c>
      <c r="M600" s="12" t="s">
        <v>267</v>
      </c>
      <c r="P600" s="12" t="s">
        <v>1096</v>
      </c>
      <c r="Q600" t="str">
        <f t="shared" si="197"/>
        <v>Аксай</v>
      </c>
      <c r="R600" s="94">
        <v>43.154330999999999</v>
      </c>
      <c r="S600" s="94">
        <v>76.799824999999998</v>
      </c>
      <c r="T600" s="12" t="s">
        <v>1097</v>
      </c>
      <c r="U600" s="12" t="s">
        <v>1098</v>
      </c>
      <c r="V600" s="12" t="s">
        <v>106</v>
      </c>
      <c r="X600" s="12">
        <v>5000</v>
      </c>
      <c r="Y600" s="12">
        <v>1920</v>
      </c>
      <c r="Z600" s="12">
        <v>7</v>
      </c>
      <c r="AF600" s="12" t="s">
        <v>948</v>
      </c>
      <c r="AG600" s="66" t="s">
        <v>1198</v>
      </c>
      <c r="AI600" s="12" t="s">
        <v>1299</v>
      </c>
      <c r="AJ600" s="12" t="s">
        <v>1300</v>
      </c>
      <c r="AK600" s="12" t="b">
        <v>1</v>
      </c>
      <c r="AL600" s="12" t="b">
        <v>0</v>
      </c>
      <c r="AO600" s="49" t="s">
        <v>4952</v>
      </c>
      <c r="AP600" s="73"/>
      <c r="AQ600" s="49" t="s">
        <v>4951</v>
      </c>
      <c r="AR600" s="76" t="s">
        <v>5011</v>
      </c>
      <c r="AS600" s="73" t="s">
        <v>5012</v>
      </c>
      <c r="AT600" s="73">
        <f t="shared" si="199"/>
        <v>1</v>
      </c>
      <c r="AU600" s="112" t="s">
        <v>5384</v>
      </c>
      <c r="AV600" s="44" t="s">
        <v>5380</v>
      </c>
      <c r="AW600" t="s">
        <v>5014</v>
      </c>
      <c r="AX600" s="73"/>
      <c r="AY600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0" s="49" t="s">
        <v>4903</v>
      </c>
      <c r="BA600" s="44" t="str">
        <f>Y600&amp;"-"&amp;IF(Z600&lt;10,"0"&amp;Z600,Z600)</f>
        <v>1920-07</v>
      </c>
      <c r="BB600" s="44" t="str">
        <f>Y600&amp;IF(Z600&lt;&gt;0,"-"&amp;Z600,"")&amp;IF(AA600&lt;&gt;0,"-"&amp;AA600,"")&amp;IF(AB600&lt;&gt;0,"/"&amp;AB600,"")&amp;IF(AC600&lt;&gt;0,"-"&amp;AC600,"")&amp;IF(AD600&lt;&gt;0,"-"&amp;AD600,"")</f>
        <v>1920-7</v>
      </c>
      <c r="BC600" s="44"/>
      <c r="BD600" s="44"/>
      <c r="BE600" s="44" t="s">
        <v>4960</v>
      </c>
      <c r="BF600" s="49" t="s">
        <v>4882</v>
      </c>
      <c r="BG600" t="s">
        <v>4893</v>
      </c>
      <c r="BH600" s="40" t="s">
        <v>5050</v>
      </c>
      <c r="BI600" t="s">
        <v>39</v>
      </c>
      <c r="BJ600" t="str">
        <f t="shared" si="206"/>
        <v>Аксай</v>
      </c>
      <c r="BK600" t="str">
        <f>T600&amp;" N; "&amp;U600&amp;" E"</f>
        <v>43.154331 N; 76.799825 E</v>
      </c>
      <c r="BL600" t="s">
        <v>1097</v>
      </c>
      <c r="BM600" s="85" t="s">
        <v>1098</v>
      </c>
      <c r="BN600" t="s">
        <v>4895</v>
      </c>
      <c r="BO600">
        <f t="shared" si="207"/>
        <v>5000</v>
      </c>
      <c r="BP600" t="str">
        <f>IF(V600="original",H600,IF(V600="volunteer",C600,"Nekhaeva A.A."))</f>
        <v>Kim L.V.</v>
      </c>
      <c r="BQ600" t="str">
        <f>IF(V600="original",I600,IF(V600="volunteer",YEAR(A600)&amp;"-"&amp;IF(MONTH(A600)&lt;10,"0"&amp;MONTH(A600),MONTH(A600))&amp;"-"&amp;IF(DAY(A600)&lt;10,"0"&amp;DAY(A600),DAY(A600)),"__2025-05-15"))</f>
        <v>2025-04-25</v>
      </c>
      <c r="BR600"/>
      <c r="BS600"/>
      <c r="BT600" s="49" t="s">
        <v>4766</v>
      </c>
      <c r="BU600" t="s">
        <v>3631</v>
      </c>
      <c r="BV600" t="s">
        <v>3632</v>
      </c>
      <c r="BW600" t="s">
        <v>3633</v>
      </c>
      <c r="BX600" t="s">
        <v>3634</v>
      </c>
      <c r="BY600" s="44" t="s">
        <v>207</v>
      </c>
      <c r="BZ600" t="s">
        <v>4123</v>
      </c>
      <c r="CA600" t="s">
        <v>4124</v>
      </c>
      <c r="CB600" s="44" t="s">
        <v>4124</v>
      </c>
      <c r="CC600" t="s">
        <v>4863</v>
      </c>
      <c r="CD600" t="s">
        <v>4121</v>
      </c>
      <c r="CE600" t="s">
        <v>4122</v>
      </c>
      <c r="CF600" t="s">
        <v>3630</v>
      </c>
      <c r="CG600"/>
      <c r="CH600" t="str">
        <f>H600</f>
        <v>Спасский С.А., Шнитников В.Н.</v>
      </c>
      <c r="CI600">
        <f t="shared" si="196"/>
        <v>1937</v>
      </c>
      <c r="CJ600"/>
    </row>
    <row r="601" spans="1:88" s="12" customFormat="1" x14ac:dyDescent="0.45">
      <c r="A601" s="11">
        <v>45772.341087962966</v>
      </c>
      <c r="B601" s="12">
        <v>412819044</v>
      </c>
      <c r="C601" s="6" t="s">
        <v>4897</v>
      </c>
      <c r="D601" s="12">
        <v>1</v>
      </c>
      <c r="E601" s="4" t="s">
        <v>1115</v>
      </c>
      <c r="G601" s="12">
        <v>2590</v>
      </c>
      <c r="H601" s="44" t="s">
        <v>951</v>
      </c>
      <c r="I601" s="12">
        <v>1937</v>
      </c>
      <c r="J601" s="12" t="s">
        <v>952</v>
      </c>
      <c r="K601" s="12" t="s">
        <v>953</v>
      </c>
      <c r="L601" s="12" t="s">
        <v>954</v>
      </c>
      <c r="M601" s="12" t="s">
        <v>267</v>
      </c>
      <c r="P601" s="12" t="s">
        <v>972</v>
      </c>
      <c r="Q601" t="str">
        <f t="shared" si="197"/>
        <v>Алма-Ата</v>
      </c>
      <c r="R601" s="94">
        <v>43.289437</v>
      </c>
      <c r="S601" s="94">
        <v>76.994337999999999</v>
      </c>
      <c r="T601" s="12" t="s">
        <v>765</v>
      </c>
      <c r="U601" s="12" t="s">
        <v>766</v>
      </c>
      <c r="V601" s="12" t="s">
        <v>106</v>
      </c>
      <c r="X601" s="12">
        <v>4000</v>
      </c>
      <c r="Y601" s="12">
        <v>1920</v>
      </c>
      <c r="Z601" s="12">
        <v>6</v>
      </c>
      <c r="AA601" s="12">
        <v>5</v>
      </c>
      <c r="AF601" s="12" t="s">
        <v>948</v>
      </c>
      <c r="AI601" s="12" t="s">
        <v>1299</v>
      </c>
      <c r="AJ601" s="12" t="s">
        <v>1300</v>
      </c>
      <c r="AK601" s="12" t="b">
        <v>1</v>
      </c>
      <c r="AL601" s="12" t="b">
        <v>0</v>
      </c>
      <c r="AO601" s="49" t="s">
        <v>4952</v>
      </c>
      <c r="AP601" s="73"/>
      <c r="AQ601" s="49" t="s">
        <v>4951</v>
      </c>
      <c r="AR601" s="76" t="s">
        <v>5011</v>
      </c>
      <c r="AS601" s="73" t="s">
        <v>5012</v>
      </c>
      <c r="AT601" s="73">
        <f t="shared" si="199"/>
        <v>1</v>
      </c>
      <c r="AU601" s="44"/>
      <c r="AV601" s="44" t="s">
        <v>5381</v>
      </c>
      <c r="AW601" t="s">
        <v>5014</v>
      </c>
      <c r="AX601" s="73"/>
      <c r="AY60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1" s="49" t="s">
        <v>4903</v>
      </c>
      <c r="BA601" s="58" t="str">
        <f>Y601&amp;"-"&amp;IF(Z601&lt;10,"0"&amp;Z601,Z601)&amp;"-"&amp;IF(AA601&lt;10,"0"&amp;AA601,AA601)</f>
        <v>1920-06-05</v>
      </c>
      <c r="BB601" s="44" t="str">
        <f>Y601&amp;IF(Z601&lt;&gt;0,"-"&amp;Z601,"")&amp;IF(AA601&lt;&gt;0,"-"&amp;AA601,"")&amp;IF(AB601&lt;&gt;0,"/"&amp;AB601,"")&amp;IF(AC601&lt;&gt;0,"-"&amp;AC601,"")&amp;IF(AD601&lt;&gt;0,"-"&amp;AD601,"")</f>
        <v>1920-6-5</v>
      </c>
      <c r="BC601" s="44"/>
      <c r="BD601" s="44"/>
      <c r="BE601" s="44"/>
      <c r="BF601" s="49" t="s">
        <v>4882</v>
      </c>
      <c r="BG601" t="s">
        <v>4893</v>
      </c>
      <c r="BH601" s="40" t="s">
        <v>5050</v>
      </c>
      <c r="BI601" t="s">
        <v>39</v>
      </c>
      <c r="BJ601" t="str">
        <f t="shared" si="206"/>
        <v>Алма-Ата</v>
      </c>
      <c r="BK601" t="str">
        <f>T601&amp;" N; "&amp;U601&amp;" E"</f>
        <v>43.289437 N; 76.994338 E</v>
      </c>
      <c r="BL601" t="s">
        <v>765</v>
      </c>
      <c r="BM601" s="85" t="s">
        <v>766</v>
      </c>
      <c r="BN601" t="s">
        <v>4895</v>
      </c>
      <c r="BO601">
        <f t="shared" si="207"/>
        <v>4000</v>
      </c>
      <c r="BP601" t="str">
        <f>IF(V601="original",H601,IF(V601="volunteer",C601,"Nekhaeva A.A."))</f>
        <v>Kim L.V.</v>
      </c>
      <c r="BQ601" t="str">
        <f>IF(V601="original",I601,IF(V601="volunteer",YEAR(A601)&amp;"-"&amp;IF(MONTH(A601)&lt;10,"0"&amp;MONTH(A601),MONTH(A601))&amp;"-"&amp;IF(DAY(A601)&lt;10,"0"&amp;DAY(A601),DAY(A601)),"__2025-05-15"))</f>
        <v>2025-04-25</v>
      </c>
      <c r="BR601"/>
      <c r="BS601"/>
      <c r="BT601" s="49" t="s">
        <v>4766</v>
      </c>
      <c r="BU601" t="s">
        <v>3631</v>
      </c>
      <c r="BV601" t="s">
        <v>3632</v>
      </c>
      <c r="BW601" t="s">
        <v>3633</v>
      </c>
      <c r="BX601" t="s">
        <v>3634</v>
      </c>
      <c r="BY601" s="44" t="s">
        <v>207</v>
      </c>
      <c r="BZ601" t="s">
        <v>4123</v>
      </c>
      <c r="CA601" t="s">
        <v>4124</v>
      </c>
      <c r="CB601" s="44" t="s">
        <v>4124</v>
      </c>
      <c r="CC601" t="s">
        <v>4863</v>
      </c>
      <c r="CD601" t="s">
        <v>4121</v>
      </c>
      <c r="CE601" t="s">
        <v>4122</v>
      </c>
      <c r="CF601" t="s">
        <v>3630</v>
      </c>
      <c r="CG601"/>
      <c r="CH601" t="str">
        <f>H601</f>
        <v>Спасский С.А., Шнитников В.Н.</v>
      </c>
      <c r="CI601">
        <f t="shared" si="196"/>
        <v>1937</v>
      </c>
      <c r="CJ601"/>
    </row>
    <row r="602" spans="1:88" s="12" customFormat="1" x14ac:dyDescent="0.45">
      <c r="A602" s="11">
        <v>45772.339884259258</v>
      </c>
      <c r="B602" s="12">
        <v>412819044</v>
      </c>
      <c r="C602" s="6" t="s">
        <v>4897</v>
      </c>
      <c r="D602" s="12">
        <v>1</v>
      </c>
      <c r="E602" s="4" t="s">
        <v>995</v>
      </c>
      <c r="G602" s="12">
        <v>2590</v>
      </c>
      <c r="H602" s="44" t="s">
        <v>951</v>
      </c>
      <c r="I602" s="12">
        <v>1937</v>
      </c>
      <c r="J602" s="12" t="s">
        <v>952</v>
      </c>
      <c r="K602" s="12" t="s">
        <v>953</v>
      </c>
      <c r="L602" s="12" t="s">
        <v>954</v>
      </c>
      <c r="M602" s="12" t="s">
        <v>267</v>
      </c>
      <c r="P602" s="12" t="s">
        <v>1217</v>
      </c>
      <c r="Q602" t="str">
        <f t="shared" si="197"/>
        <v>Алферовская роща и пруд</v>
      </c>
      <c r="R602" s="94">
        <v>43.306286999999998</v>
      </c>
      <c r="S602" s="94">
        <v>76.949597999999995</v>
      </c>
      <c r="T602" s="12" t="s">
        <v>1218</v>
      </c>
      <c r="U602" s="12" t="s">
        <v>1219</v>
      </c>
      <c r="V602" s="12" t="s">
        <v>106</v>
      </c>
      <c r="X602" s="12">
        <v>2000</v>
      </c>
      <c r="Y602" s="12">
        <v>1919</v>
      </c>
      <c r="Z602" s="12">
        <v>7</v>
      </c>
      <c r="AA602" s="12">
        <v>26</v>
      </c>
      <c r="AF602" s="12" t="s">
        <v>948</v>
      </c>
      <c r="AI602" s="12" t="s">
        <v>1323</v>
      </c>
      <c r="AJ602" s="12" t="s">
        <v>1324</v>
      </c>
      <c r="AK602" s="12" t="b">
        <v>1</v>
      </c>
      <c r="AL602" s="12" t="b">
        <v>0</v>
      </c>
      <c r="AO602" s="49" t="s">
        <v>4952</v>
      </c>
      <c r="AP602" s="73"/>
      <c r="AQ602" s="49" t="s">
        <v>4951</v>
      </c>
      <c r="AR602" s="76" t="s">
        <v>5011</v>
      </c>
      <c r="AS602" s="73" t="s">
        <v>5012</v>
      </c>
      <c r="AT602" s="73">
        <f t="shared" si="199"/>
        <v>1</v>
      </c>
      <c r="AU602" s="112" t="s">
        <v>5384</v>
      </c>
      <c r="AV602" s="44" t="s">
        <v>5382</v>
      </c>
      <c r="AW602" t="s">
        <v>5014</v>
      </c>
      <c r="AX602" s="73"/>
      <c r="AY60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2" s="49" t="s">
        <v>4903</v>
      </c>
      <c r="BA602" s="58" t="str">
        <f>Y602&amp;"-"&amp;IF(Z602&lt;10,"0"&amp;Z602,Z602)&amp;"-"&amp;IF(AA602&lt;10,"0"&amp;AA602,AA602)</f>
        <v>1919-07-26</v>
      </c>
      <c r="BB602" s="44" t="str">
        <f>Y602&amp;IF(Z602&lt;&gt;0,"-"&amp;Z602,"")&amp;IF(AA602&lt;&gt;0,"-"&amp;AA602,"")&amp;IF(AB602&lt;&gt;0,"/"&amp;AB602,"")&amp;IF(AC602&lt;&gt;0,"-"&amp;AC602,"")&amp;IF(AD602&lt;&gt;0,"-"&amp;AD602,"")</f>
        <v>1919-7-26</v>
      </c>
      <c r="BC602" s="44"/>
      <c r="BD602" s="44"/>
      <c r="BE602" s="44"/>
      <c r="BF602" s="49" t="s">
        <v>4882</v>
      </c>
      <c r="BG602" t="s">
        <v>4893</v>
      </c>
      <c r="BH602" s="40" t="s">
        <v>5050</v>
      </c>
      <c r="BI602" t="s">
        <v>39</v>
      </c>
      <c r="BJ602" t="str">
        <f t="shared" si="206"/>
        <v>Алферовская роща и пруд</v>
      </c>
      <c r="BK602" t="str">
        <f>T602&amp;" N; "&amp;U602&amp;" E"</f>
        <v>43.306287 N; 76.949598 E</v>
      </c>
      <c r="BL602" t="s">
        <v>1218</v>
      </c>
      <c r="BM602" s="85" t="s">
        <v>1219</v>
      </c>
      <c r="BN602" t="s">
        <v>4895</v>
      </c>
      <c r="BO602">
        <f t="shared" si="207"/>
        <v>2000</v>
      </c>
      <c r="BP602" t="str">
        <f>IF(V602="original",H602,IF(V602="volunteer",C602,"Nekhaeva A.A."))</f>
        <v>Kim L.V.</v>
      </c>
      <c r="BQ602" t="str">
        <f>IF(V602="original",I602,IF(V602="volunteer",YEAR(A602)&amp;"-"&amp;IF(MONTH(A602)&lt;10,"0"&amp;MONTH(A602),MONTH(A602))&amp;"-"&amp;IF(DAY(A602)&lt;10,"0"&amp;DAY(A602),DAY(A602)),"__2025-05-15"))</f>
        <v>2025-04-25</v>
      </c>
      <c r="BR602"/>
      <c r="BS602"/>
      <c r="BT602" s="49" t="s">
        <v>4766</v>
      </c>
      <c r="BU602" t="s">
        <v>3631</v>
      </c>
      <c r="BV602" t="s">
        <v>3632</v>
      </c>
      <c r="BW602" t="s">
        <v>3633</v>
      </c>
      <c r="BX602" t="s">
        <v>3634</v>
      </c>
      <c r="BY602" s="44" t="s">
        <v>207</v>
      </c>
      <c r="BZ602" t="s">
        <v>1337</v>
      </c>
      <c r="CA602" t="s">
        <v>4134</v>
      </c>
      <c r="CB602" s="44" t="s">
        <v>4134</v>
      </c>
      <c r="CC602" t="s">
        <v>4836</v>
      </c>
      <c r="CD602" t="s">
        <v>4132</v>
      </c>
      <c r="CE602" t="s">
        <v>4133</v>
      </c>
      <c r="CF602" t="s">
        <v>3630</v>
      </c>
      <c r="CG602"/>
      <c r="CH602" t="str">
        <f>H602</f>
        <v>Спасский С.А., Шнитников В.Н.</v>
      </c>
      <c r="CI602">
        <f t="shared" si="196"/>
        <v>1937</v>
      </c>
      <c r="CJ602"/>
    </row>
    <row r="603" spans="1:88" s="12" customFormat="1" x14ac:dyDescent="0.45">
      <c r="A603" s="11">
        <v>45772.338680555556</v>
      </c>
      <c r="B603" s="12">
        <v>412819044</v>
      </c>
      <c r="C603" s="6" t="s">
        <v>4897</v>
      </c>
      <c r="D603" s="12">
        <v>1</v>
      </c>
      <c r="E603" s="4" t="s">
        <v>51</v>
      </c>
      <c r="G603" s="12">
        <v>2590</v>
      </c>
      <c r="H603" s="44" t="s">
        <v>951</v>
      </c>
      <c r="I603" s="12">
        <v>1937</v>
      </c>
      <c r="J603" s="12" t="s">
        <v>952</v>
      </c>
      <c r="K603" s="12" t="s">
        <v>953</v>
      </c>
      <c r="L603" s="12" t="s">
        <v>954</v>
      </c>
      <c r="M603" s="12" t="s">
        <v>267</v>
      </c>
      <c r="P603" s="12" t="s">
        <v>1325</v>
      </c>
      <c r="Q603" t="str">
        <f t="shared" si="197"/>
        <v>Разные места экспедиции</v>
      </c>
      <c r="R603" s="94"/>
      <c r="S603" s="94"/>
      <c r="V603" s="12" t="s">
        <v>119</v>
      </c>
      <c r="X603" s="12">
        <v>50000</v>
      </c>
      <c r="Y603" s="12">
        <v>1912</v>
      </c>
      <c r="Z603" s="12">
        <v>7</v>
      </c>
      <c r="AA603" s="12">
        <v>1</v>
      </c>
      <c r="AB603" s="12">
        <v>1912</v>
      </c>
      <c r="AC603" s="12">
        <v>7</v>
      </c>
      <c r="AD603" s="12">
        <v>10</v>
      </c>
      <c r="AF603" s="12" t="s">
        <v>948</v>
      </c>
      <c r="AI603" s="12" t="s">
        <v>1323</v>
      </c>
      <c r="AJ603" s="12" t="s">
        <v>1326</v>
      </c>
      <c r="AK603" s="12" t="b">
        <v>1</v>
      </c>
      <c r="AL603" s="12" t="b">
        <v>0</v>
      </c>
      <c r="AO603" s="49" t="s">
        <v>4952</v>
      </c>
      <c r="AP603" s="73"/>
      <c r="AQ603" s="49" t="s">
        <v>4951</v>
      </c>
      <c r="AR603" s="76" t="s">
        <v>5011</v>
      </c>
      <c r="AS603" s="73" t="s">
        <v>5012</v>
      </c>
      <c r="AT603" s="73">
        <f t="shared" si="199"/>
        <v>1</v>
      </c>
      <c r="AU603" s="112" t="s">
        <v>5383</v>
      </c>
      <c r="AV603" s="44" t="s">
        <v>5380</v>
      </c>
      <c r="AW603" t="s">
        <v>5014</v>
      </c>
      <c r="AX603" s="73"/>
      <c r="AY60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3" s="49" t="s">
        <v>4903</v>
      </c>
      <c r="BA603" s="58" t="str">
        <f>Y603&amp;"-"&amp;IF(Z603&lt;10,"0"&amp;Z603,Z603)&amp;"-"&amp;IF(AA603&lt;10,"0"&amp;AA603,AA603)&amp;"/"&amp;IF(AD603&lt;10,"0"&amp;AD603,AD603)</f>
        <v>1912-07-01/10</v>
      </c>
      <c r="BB603" s="44" t="str">
        <f>Y603&amp;IF(Z603&lt;&gt;0,"-"&amp;Z603,"")&amp;IF(AA603&lt;&gt;0,"-"&amp;AA603,"")&amp;IF(AB603&lt;&gt;0,"/"&amp;AB603,"")&amp;IF(AC603&lt;&gt;0,"-"&amp;AC603,"")&amp;IF(AD603&lt;&gt;0,"-"&amp;AD603,"")</f>
        <v>1912-7-1/1912-7-10</v>
      </c>
      <c r="BC603" s="44"/>
      <c r="BD603" s="44"/>
      <c r="BE603" s="44"/>
      <c r="BF603" s="49" t="s">
        <v>4882</v>
      </c>
      <c r="BG603" t="s">
        <v>4893</v>
      </c>
      <c r="BH603" s="40" t="s">
        <v>5050</v>
      </c>
      <c r="BI603" t="s">
        <v>39</v>
      </c>
      <c r="BJ603" t="str">
        <f t="shared" si="206"/>
        <v>Разные места экспедиции</v>
      </c>
      <c r="BK603"/>
      <c r="BL603"/>
      <c r="BM603" s="85"/>
      <c r="BN603"/>
      <c r="BO603">
        <f t="shared" si="207"/>
        <v>50000</v>
      </c>
      <c r="BP603" t="str">
        <f>IF(V603="original",H603,IF(V603="volunteer",C603,"Nekhaeva A.A."))</f>
        <v>Nekhaeva A.A.</v>
      </c>
      <c r="BQ603" t="str">
        <f>IF(V603="original",I603,IF(V603="volunteer",YEAR(A603)&amp;"-"&amp;IF(MONTH(A603)&lt;10,"0"&amp;MONTH(A603),MONTH(A603))&amp;"-"&amp;IF(DAY(A603)&lt;10,"0"&amp;DAY(A603),DAY(A603)),"__2025-05-15"))</f>
        <v>__2025-05-15</v>
      </c>
      <c r="BR603"/>
      <c r="BS603"/>
      <c r="BT603" s="49" t="s">
        <v>4766</v>
      </c>
      <c r="BU603" t="s">
        <v>3631</v>
      </c>
      <c r="BV603" t="s">
        <v>3632</v>
      </c>
      <c r="BW603" t="s">
        <v>3633</v>
      </c>
      <c r="BX603" t="s">
        <v>3634</v>
      </c>
      <c r="BY603" s="44" t="s">
        <v>207</v>
      </c>
      <c r="BZ603" t="s">
        <v>1337</v>
      </c>
      <c r="CA603" t="s">
        <v>4138</v>
      </c>
      <c r="CB603" s="44" t="s">
        <v>4138</v>
      </c>
      <c r="CC603" t="s">
        <v>4797</v>
      </c>
      <c r="CD603" t="s">
        <v>4136</v>
      </c>
      <c r="CE603" t="s">
        <v>4137</v>
      </c>
      <c r="CF603" t="s">
        <v>3630</v>
      </c>
      <c r="CG603"/>
      <c r="CH603" t="str">
        <f>H603</f>
        <v>Спасский С.А., Шнитников В.Н.</v>
      </c>
      <c r="CI603">
        <f t="shared" si="196"/>
        <v>1937</v>
      </c>
      <c r="CJ603"/>
    </row>
    <row r="604" spans="1:88" s="12" customFormat="1" x14ac:dyDescent="0.45">
      <c r="A604" s="11">
        <v>45772.337997685187</v>
      </c>
      <c r="B604" s="12">
        <v>412819044</v>
      </c>
      <c r="C604" s="6" t="s">
        <v>4897</v>
      </c>
      <c r="D604" s="12">
        <v>3</v>
      </c>
      <c r="E604" s="4" t="s">
        <v>846</v>
      </c>
      <c r="G604" s="12">
        <v>2590</v>
      </c>
      <c r="H604" s="44" t="s">
        <v>951</v>
      </c>
      <c r="I604" s="12">
        <v>1937</v>
      </c>
      <c r="J604" s="12" t="s">
        <v>952</v>
      </c>
      <c r="K604" s="12" t="s">
        <v>953</v>
      </c>
      <c r="L604" s="12" t="s">
        <v>954</v>
      </c>
      <c r="M604" s="12" t="s">
        <v>267</v>
      </c>
      <c r="P604" s="12" t="s">
        <v>1325</v>
      </c>
      <c r="Q604" t="str">
        <f t="shared" si="197"/>
        <v>Разные места экспедиции</v>
      </c>
      <c r="R604" s="94"/>
      <c r="S604" s="94"/>
      <c r="V604" s="12" t="s">
        <v>119</v>
      </c>
      <c r="X604" s="12">
        <v>50000</v>
      </c>
      <c r="Y604" s="12">
        <v>1912</v>
      </c>
      <c r="AF604" s="12" t="s">
        <v>948</v>
      </c>
      <c r="AI604" s="12" t="s">
        <v>1323</v>
      </c>
      <c r="AJ604" s="12" t="s">
        <v>1326</v>
      </c>
      <c r="AK604" s="12" t="b">
        <v>1</v>
      </c>
      <c r="AL604" s="12" t="b">
        <v>0</v>
      </c>
      <c r="AO604" s="49" t="s">
        <v>4952</v>
      </c>
      <c r="AP604" s="73"/>
      <c r="AQ604" s="49" t="s">
        <v>4951</v>
      </c>
      <c r="AR604" s="76" t="s">
        <v>5011</v>
      </c>
      <c r="AS604" s="73" t="s">
        <v>5012</v>
      </c>
      <c r="AT604" s="73">
        <f t="shared" si="199"/>
        <v>3</v>
      </c>
      <c r="AU604" s="112" t="s">
        <v>5384</v>
      </c>
      <c r="AV604" s="44" t="s">
        <v>5380</v>
      </c>
      <c r="AW604" t="s">
        <v>5014</v>
      </c>
      <c r="AX604" s="73"/>
      <c r="AY604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4" s="49" t="s">
        <v>4903</v>
      </c>
      <c r="BA604" s="44">
        <f>Y604</f>
        <v>1912</v>
      </c>
      <c r="BB604" s="44" t="str">
        <f>Y604&amp;IF(Z604&lt;&gt;0,"-"&amp;Z604,"")&amp;IF(AA604&lt;&gt;0,"-"&amp;AA604,"")&amp;IF(AB604&lt;&gt;0,"/"&amp;AB604,"")&amp;IF(AC604&lt;&gt;0,"-"&amp;AC604,"")&amp;IF(AD604&lt;&gt;0,"-"&amp;AD604,"")</f>
        <v>1912</v>
      </c>
      <c r="BC604" s="44"/>
      <c r="BD604" s="44"/>
      <c r="BE604" s="44"/>
      <c r="BF604" s="49" t="s">
        <v>4882</v>
      </c>
      <c r="BG604" t="s">
        <v>4893</v>
      </c>
      <c r="BH604" s="40" t="s">
        <v>5050</v>
      </c>
      <c r="BI604" t="s">
        <v>39</v>
      </c>
      <c r="BJ604" t="str">
        <f t="shared" si="206"/>
        <v>Разные места экспедиции</v>
      </c>
      <c r="BK604"/>
      <c r="BL604"/>
      <c r="BM604" s="85"/>
      <c r="BN604"/>
      <c r="BO604">
        <f t="shared" si="207"/>
        <v>50000</v>
      </c>
      <c r="BP604" t="str">
        <f>IF(V604="original",H604,IF(V604="volunteer",C604,"Nekhaeva A.A."))</f>
        <v>Nekhaeva A.A.</v>
      </c>
      <c r="BQ604" t="str">
        <f>IF(V604="original",I604,IF(V604="volunteer",YEAR(A604)&amp;"-"&amp;IF(MONTH(A604)&lt;10,"0"&amp;MONTH(A604),MONTH(A604))&amp;"-"&amp;IF(DAY(A604)&lt;10,"0"&amp;DAY(A604),DAY(A604)),"__2025-05-15"))</f>
        <v>__2025-05-15</v>
      </c>
      <c r="BR604"/>
      <c r="BS604"/>
      <c r="BT604" s="49" t="s">
        <v>4766</v>
      </c>
      <c r="BU604" t="s">
        <v>3631</v>
      </c>
      <c r="BV604" t="s">
        <v>3632</v>
      </c>
      <c r="BW604" t="s">
        <v>3633</v>
      </c>
      <c r="BX604" t="s">
        <v>3634</v>
      </c>
      <c r="BY604" s="44" t="s">
        <v>207</v>
      </c>
      <c r="BZ604" t="s">
        <v>1337</v>
      </c>
      <c r="CA604" t="s">
        <v>4138</v>
      </c>
      <c r="CB604" s="44" t="s">
        <v>4138</v>
      </c>
      <c r="CC604" t="s">
        <v>4797</v>
      </c>
      <c r="CD604" t="s">
        <v>4136</v>
      </c>
      <c r="CE604" t="s">
        <v>4137</v>
      </c>
      <c r="CF604" t="s">
        <v>3630</v>
      </c>
      <c r="CG604"/>
      <c r="CH604" t="str">
        <f>H604</f>
        <v>Спасский С.А., Шнитников В.Н.</v>
      </c>
      <c r="CI604">
        <f t="shared" si="196"/>
        <v>1937</v>
      </c>
      <c r="CJ604"/>
    </row>
    <row r="605" spans="1:88" s="12" customFormat="1" x14ac:dyDescent="0.45">
      <c r="A605" s="11">
        <v>45772.337083333332</v>
      </c>
      <c r="B605" s="12">
        <v>412819044</v>
      </c>
      <c r="C605" s="6" t="s">
        <v>4897</v>
      </c>
      <c r="D605" s="12">
        <v>2</v>
      </c>
      <c r="E605" s="4" t="s">
        <v>247</v>
      </c>
      <c r="G605" s="12">
        <v>2590</v>
      </c>
      <c r="H605" s="44" t="s">
        <v>951</v>
      </c>
      <c r="I605" s="12">
        <v>1937</v>
      </c>
      <c r="J605" s="12" t="s">
        <v>952</v>
      </c>
      <c r="K605" s="12" t="s">
        <v>953</v>
      </c>
      <c r="L605" s="12" t="s">
        <v>954</v>
      </c>
      <c r="M605" s="12" t="s">
        <v>267</v>
      </c>
      <c r="P605" s="12" t="s">
        <v>1018</v>
      </c>
      <c r="Q605" t="str">
        <f t="shared" si="197"/>
        <v>Копальский у.</v>
      </c>
      <c r="R605" s="94">
        <v>45.718308999999998</v>
      </c>
      <c r="S605" s="94">
        <v>77.246391000000003</v>
      </c>
      <c r="T605" s="12" t="s">
        <v>1019</v>
      </c>
      <c r="U605" s="12" t="s">
        <v>1020</v>
      </c>
      <c r="V605" s="12" t="s">
        <v>106</v>
      </c>
      <c r="X605" s="12">
        <v>50000</v>
      </c>
      <c r="Y605" s="12">
        <v>1907</v>
      </c>
      <c r="Z605" s="12">
        <v>7</v>
      </c>
      <c r="AA605" s="12">
        <v>31</v>
      </c>
      <c r="AF605" s="12" t="s">
        <v>948</v>
      </c>
      <c r="AI605" s="12" t="s">
        <v>1323</v>
      </c>
      <c r="AJ605" s="12" t="s">
        <v>1326</v>
      </c>
      <c r="AK605" s="12" t="b">
        <v>1</v>
      </c>
      <c r="AL605" s="12" t="b">
        <v>0</v>
      </c>
      <c r="AO605" s="49" t="s">
        <v>4952</v>
      </c>
      <c r="AP605" s="73"/>
      <c r="AQ605" s="49" t="s">
        <v>4951</v>
      </c>
      <c r="AR605" s="76" t="s">
        <v>5011</v>
      </c>
      <c r="AS605" s="73" t="s">
        <v>5012</v>
      </c>
      <c r="AT605" s="73">
        <f t="shared" si="199"/>
        <v>2</v>
      </c>
      <c r="AU605" s="112" t="s">
        <v>5384</v>
      </c>
      <c r="AV605" s="44" t="s">
        <v>5380</v>
      </c>
      <c r="AW605" t="s">
        <v>5014</v>
      </c>
      <c r="AX605" s="73"/>
      <c r="AY60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5" s="49" t="s">
        <v>4903</v>
      </c>
      <c r="BA605" s="58" t="str">
        <f>Y605&amp;"-"&amp;IF(Z605&lt;10,"0"&amp;Z605,Z605)&amp;"-"&amp;IF(AA605&lt;10,"0"&amp;AA605,AA605)</f>
        <v>1907-07-31</v>
      </c>
      <c r="BB605" s="44" t="str">
        <f>Y605&amp;IF(Z605&lt;&gt;0,"-"&amp;Z605,"")&amp;IF(AA605&lt;&gt;0,"-"&amp;AA605,"")&amp;IF(AB605&lt;&gt;0,"/"&amp;AB605,"")&amp;IF(AC605&lt;&gt;0,"-"&amp;AC605,"")&amp;IF(AD605&lt;&gt;0,"-"&amp;AD605,"")</f>
        <v>1907-7-31</v>
      </c>
      <c r="BC605" s="44"/>
      <c r="BD605" s="44"/>
      <c r="BE605" s="44"/>
      <c r="BF605" s="49" t="s">
        <v>4882</v>
      </c>
      <c r="BG605" t="s">
        <v>4893</v>
      </c>
      <c r="BH605" s="40" t="s">
        <v>5050</v>
      </c>
      <c r="BI605" t="s">
        <v>39</v>
      </c>
      <c r="BJ605" t="str">
        <f t="shared" si="206"/>
        <v>Копальский у.</v>
      </c>
      <c r="BK605" t="str">
        <f>T605&amp;" N; "&amp;U605&amp;" E"</f>
        <v>45.718309 N; 77.246391 E</v>
      </c>
      <c r="BL605" t="s">
        <v>1019</v>
      </c>
      <c r="BM605" s="85" t="s">
        <v>1020</v>
      </c>
      <c r="BN605" t="s">
        <v>4895</v>
      </c>
      <c r="BO605">
        <f t="shared" si="207"/>
        <v>50000</v>
      </c>
      <c r="BP605" t="str">
        <f>IF(V605="original",H605,IF(V605="volunteer",C605,"Nekhaeva A.A."))</f>
        <v>Kim L.V.</v>
      </c>
      <c r="BQ605" t="str">
        <f>IF(V605="original",I605,IF(V605="volunteer",YEAR(A605)&amp;"-"&amp;IF(MONTH(A605)&lt;10,"0"&amp;MONTH(A605),MONTH(A605))&amp;"-"&amp;IF(DAY(A605)&lt;10,"0"&amp;DAY(A605),DAY(A605)),"__2025-05-15"))</f>
        <v>2025-04-25</v>
      </c>
      <c r="BR605"/>
      <c r="BS605"/>
      <c r="BT605" s="49" t="s">
        <v>4766</v>
      </c>
      <c r="BU605" t="s">
        <v>3631</v>
      </c>
      <c r="BV605" t="s">
        <v>3632</v>
      </c>
      <c r="BW605" t="s">
        <v>3633</v>
      </c>
      <c r="BX605" t="s">
        <v>3634</v>
      </c>
      <c r="BY605" s="44" t="s">
        <v>207</v>
      </c>
      <c r="BZ605" t="s">
        <v>1337</v>
      </c>
      <c r="CA605" t="s">
        <v>4138</v>
      </c>
      <c r="CB605" s="44" t="s">
        <v>4138</v>
      </c>
      <c r="CC605" t="s">
        <v>4797</v>
      </c>
      <c r="CD605" t="s">
        <v>4136</v>
      </c>
      <c r="CE605" t="s">
        <v>4137</v>
      </c>
      <c r="CF605" t="s">
        <v>3630</v>
      </c>
      <c r="CG605"/>
      <c r="CH605" t="str">
        <f>H605</f>
        <v>Спасский С.А., Шнитников В.Н.</v>
      </c>
      <c r="CI605">
        <f t="shared" si="196"/>
        <v>1937</v>
      </c>
      <c r="CJ605"/>
    </row>
    <row r="606" spans="1:88" s="12" customFormat="1" x14ac:dyDescent="0.45">
      <c r="A606" s="11">
        <v>45772.335879629631</v>
      </c>
      <c r="B606" s="12">
        <v>412819044</v>
      </c>
      <c r="C606" s="6" t="s">
        <v>4897</v>
      </c>
      <c r="D606" s="12">
        <v>1</v>
      </c>
      <c r="E606" s="4" t="s">
        <v>51</v>
      </c>
      <c r="G606" s="12">
        <v>2590</v>
      </c>
      <c r="H606" s="44" t="s">
        <v>951</v>
      </c>
      <c r="I606" s="12">
        <v>1937</v>
      </c>
      <c r="J606" s="12" t="s">
        <v>952</v>
      </c>
      <c r="K606" s="12" t="s">
        <v>953</v>
      </c>
      <c r="L606" s="12" t="s">
        <v>954</v>
      </c>
      <c r="M606" s="12" t="s">
        <v>267</v>
      </c>
      <c r="P606" s="12" t="s">
        <v>986</v>
      </c>
      <c r="Q606" t="str">
        <f t="shared" si="197"/>
        <v>дача Волковского</v>
      </c>
      <c r="R606" s="85" t="str">
        <f t="shared" ref="R606:R607" si="208">T606</f>
        <v>43.104043</v>
      </c>
      <c r="S606" s="85" t="str">
        <f t="shared" ref="S606:S607" si="209">U606</f>
        <v>76.920158</v>
      </c>
      <c r="T606" s="12" t="s">
        <v>3576</v>
      </c>
      <c r="U606" s="12" t="s">
        <v>3577</v>
      </c>
      <c r="V606" s="12" t="s">
        <v>119</v>
      </c>
      <c r="W606" s="12" t="s">
        <v>3578</v>
      </c>
      <c r="X606" s="12">
        <v>6000</v>
      </c>
      <c r="Y606" s="12">
        <v>1919</v>
      </c>
      <c r="Z606" s="12">
        <v>7</v>
      </c>
      <c r="AA606" s="12">
        <v>1</v>
      </c>
      <c r="AB606" s="12">
        <v>1919</v>
      </c>
      <c r="AC606" s="12">
        <v>7</v>
      </c>
      <c r="AD606" s="12">
        <v>10</v>
      </c>
      <c r="AF606" s="12" t="s">
        <v>948</v>
      </c>
      <c r="AI606" s="12" t="s">
        <v>1323</v>
      </c>
      <c r="AJ606" s="12" t="s">
        <v>1326</v>
      </c>
      <c r="AK606" s="12" t="b">
        <v>1</v>
      </c>
      <c r="AL606" s="12" t="b">
        <v>0</v>
      </c>
      <c r="AO606" s="49" t="s">
        <v>4952</v>
      </c>
      <c r="AP606" s="73"/>
      <c r="AQ606" s="49" t="s">
        <v>4951</v>
      </c>
      <c r="AR606" s="76" t="s">
        <v>5011</v>
      </c>
      <c r="AS606" s="73" t="s">
        <v>5012</v>
      </c>
      <c r="AT606" s="73">
        <f t="shared" si="199"/>
        <v>1</v>
      </c>
      <c r="AU606" s="112" t="s">
        <v>5383</v>
      </c>
      <c r="AV606" s="44" t="s">
        <v>5380</v>
      </c>
      <c r="AW606" t="s">
        <v>5014</v>
      </c>
      <c r="AX606" s="73"/>
      <c r="AY60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6" s="49" t="s">
        <v>4903</v>
      </c>
      <c r="BA606" s="58" t="str">
        <f>Y606&amp;"-"&amp;IF(Z606&lt;10,"0"&amp;Z606,Z606)&amp;"-"&amp;IF(AA606&lt;10,"0"&amp;AA606,AA606)&amp;"/"&amp;IF(AD606&lt;10,"0"&amp;AD606,AD606)</f>
        <v>1919-07-01/10</v>
      </c>
      <c r="BB606" s="44" t="str">
        <f>Y606&amp;IF(Z606&lt;&gt;0,"-"&amp;Z606,"")&amp;IF(AA606&lt;&gt;0,"-"&amp;AA606,"")&amp;IF(AB606&lt;&gt;0,"/"&amp;AB606,"")&amp;IF(AC606&lt;&gt;0,"-"&amp;AC606,"")&amp;IF(AD606&lt;&gt;0,"-"&amp;AD606,"")</f>
        <v>1919-7-1/1919-7-10</v>
      </c>
      <c r="BC606" s="44"/>
      <c r="BD606" s="44"/>
      <c r="BE606" s="44"/>
      <c r="BF606" s="49" t="s">
        <v>4882</v>
      </c>
      <c r="BG606" t="s">
        <v>4893</v>
      </c>
      <c r="BH606" s="40" t="s">
        <v>5050</v>
      </c>
      <c r="BI606" t="s">
        <v>39</v>
      </c>
      <c r="BJ606" t="str">
        <f t="shared" si="206"/>
        <v>дача Волковского</v>
      </c>
      <c r="BK606" t="str">
        <f>T606&amp;" N; "&amp;U606&amp;" E"</f>
        <v>43.104043 N; 76.920158 E</v>
      </c>
      <c r="BL606" t="s">
        <v>3576</v>
      </c>
      <c r="BM606" s="85" t="s">
        <v>3577</v>
      </c>
      <c r="BN606" t="s">
        <v>4895</v>
      </c>
      <c r="BO606">
        <f t="shared" si="207"/>
        <v>6000</v>
      </c>
      <c r="BP606" t="str">
        <f>IF(V606="original",H606,IF(V606="volunteer",C606,"Nekhaeva A.A."))</f>
        <v>Nekhaeva A.A.</v>
      </c>
      <c r="BQ606" t="str">
        <f>IF(V606="original",I606,IF(V606="volunteer",YEAR(A606)&amp;"-"&amp;IF(MONTH(A606)&lt;10,"0"&amp;MONTH(A606),MONTH(A606))&amp;"-"&amp;IF(DAY(A606)&lt;10,"0"&amp;DAY(A606),DAY(A606)),"__2025-05-15"))</f>
        <v>__2025-05-15</v>
      </c>
      <c r="BR606"/>
      <c r="BS606"/>
      <c r="BT606" s="49" t="s">
        <v>4766</v>
      </c>
      <c r="BU606" t="s">
        <v>3631</v>
      </c>
      <c r="BV606" t="s">
        <v>3632</v>
      </c>
      <c r="BW606" t="s">
        <v>3633</v>
      </c>
      <c r="BX606" t="s">
        <v>3634</v>
      </c>
      <c r="BY606" s="44" t="s">
        <v>207</v>
      </c>
      <c r="BZ606" t="s">
        <v>1337</v>
      </c>
      <c r="CA606" t="s">
        <v>4138</v>
      </c>
      <c r="CB606" s="44" t="s">
        <v>4138</v>
      </c>
      <c r="CC606" t="s">
        <v>4797</v>
      </c>
      <c r="CD606" t="s">
        <v>4136</v>
      </c>
      <c r="CE606" t="s">
        <v>4137</v>
      </c>
      <c r="CF606" t="s">
        <v>3630</v>
      </c>
      <c r="CG606"/>
      <c r="CH606" t="str">
        <f>H606</f>
        <v>Спасский С.А., Шнитников В.Н.</v>
      </c>
      <c r="CI606">
        <f t="shared" si="196"/>
        <v>1937</v>
      </c>
      <c r="CJ606"/>
    </row>
    <row r="607" spans="1:88" s="12" customFormat="1" x14ac:dyDescent="0.45">
      <c r="A607" s="11">
        <v>45772.335474537038</v>
      </c>
      <c r="B607" s="12">
        <v>412819044</v>
      </c>
      <c r="C607" s="6" t="s">
        <v>4897</v>
      </c>
      <c r="D607" s="12">
        <v>1</v>
      </c>
      <c r="E607" s="4" t="s">
        <v>65</v>
      </c>
      <c r="G607" s="12">
        <v>2590</v>
      </c>
      <c r="H607" s="44" t="s">
        <v>951</v>
      </c>
      <c r="I607" s="12">
        <v>1937</v>
      </c>
      <c r="J607" s="12" t="s">
        <v>952</v>
      </c>
      <c r="K607" s="12" t="s">
        <v>953</v>
      </c>
      <c r="L607" s="12" t="s">
        <v>954</v>
      </c>
      <c r="M607" s="12" t="s">
        <v>267</v>
      </c>
      <c r="P607" s="12" t="s">
        <v>986</v>
      </c>
      <c r="Q607" t="str">
        <f t="shared" si="197"/>
        <v>дача Волковского</v>
      </c>
      <c r="R607" s="85" t="str">
        <f t="shared" si="208"/>
        <v>43.104043</v>
      </c>
      <c r="S607" s="85" t="str">
        <f t="shared" si="209"/>
        <v>76.920158</v>
      </c>
      <c r="T607" s="12" t="s">
        <v>3576</v>
      </c>
      <c r="U607" s="12" t="s">
        <v>3577</v>
      </c>
      <c r="V607" s="12" t="s">
        <v>119</v>
      </c>
      <c r="W607" s="12" t="s">
        <v>3578</v>
      </c>
      <c r="X607" s="12">
        <v>6000</v>
      </c>
      <c r="Y607" s="12">
        <v>1919</v>
      </c>
      <c r="Z607" s="12">
        <v>6</v>
      </c>
      <c r="AA607" s="12">
        <v>26</v>
      </c>
      <c r="AB607" s="12">
        <v>1919</v>
      </c>
      <c r="AC607" s="12">
        <v>6</v>
      </c>
      <c r="AD607" s="12">
        <v>29</v>
      </c>
      <c r="AF607" s="12" t="s">
        <v>948</v>
      </c>
      <c r="AI607" s="12" t="s">
        <v>1323</v>
      </c>
      <c r="AJ607" s="12" t="s">
        <v>1326</v>
      </c>
      <c r="AK607" s="12" t="b">
        <v>1</v>
      </c>
      <c r="AL607" s="12" t="b">
        <v>0</v>
      </c>
      <c r="AO607" s="49" t="s">
        <v>4952</v>
      </c>
      <c r="AP607" s="73"/>
      <c r="AQ607" s="49" t="s">
        <v>4951</v>
      </c>
      <c r="AR607" s="76" t="s">
        <v>5011</v>
      </c>
      <c r="AS607" s="73" t="s">
        <v>5012</v>
      </c>
      <c r="AT607" s="73">
        <f t="shared" si="199"/>
        <v>1</v>
      </c>
      <c r="AU607" s="112" t="s">
        <v>5384</v>
      </c>
      <c r="AV607" s="44" t="s">
        <v>5380</v>
      </c>
      <c r="AW607" t="s">
        <v>5014</v>
      </c>
      <c r="AX607" s="73"/>
      <c r="AY607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7" s="49" t="s">
        <v>4903</v>
      </c>
      <c r="BA607" s="58" t="str">
        <f>Y607&amp;"-"&amp;IF(Z607&lt;10,"0"&amp;Z607,Z607)&amp;"-"&amp;IF(AA607&lt;10,"0"&amp;AA607,AA607)&amp;"/"&amp;IF(AD607&lt;10,"0"&amp;AD607,AD607)</f>
        <v>1919-06-26/29</v>
      </c>
      <c r="BB607" s="44" t="str">
        <f>Y607&amp;IF(Z607&lt;&gt;0,"-"&amp;Z607,"")&amp;IF(AA607&lt;&gt;0,"-"&amp;AA607,"")&amp;IF(AB607&lt;&gt;0,"/"&amp;AB607,"")&amp;IF(AC607&lt;&gt;0,"-"&amp;AC607,"")&amp;IF(AD607&lt;&gt;0,"-"&amp;AD607,"")</f>
        <v>1919-6-26/1919-6-29</v>
      </c>
      <c r="BC607" s="44"/>
      <c r="BD607" s="44"/>
      <c r="BE607" s="44"/>
      <c r="BF607" s="49" t="s">
        <v>4882</v>
      </c>
      <c r="BG607" t="s">
        <v>4893</v>
      </c>
      <c r="BH607" s="40" t="s">
        <v>5050</v>
      </c>
      <c r="BI607" t="s">
        <v>39</v>
      </c>
      <c r="BJ607" t="str">
        <f t="shared" si="206"/>
        <v>дача Волковского</v>
      </c>
      <c r="BK607" t="str">
        <f>T607&amp;" N; "&amp;U607&amp;" E"</f>
        <v>43.104043 N; 76.920158 E</v>
      </c>
      <c r="BL607" t="s">
        <v>3576</v>
      </c>
      <c r="BM607" s="85" t="s">
        <v>3577</v>
      </c>
      <c r="BN607" t="s">
        <v>4895</v>
      </c>
      <c r="BO607">
        <f t="shared" si="207"/>
        <v>6000</v>
      </c>
      <c r="BP607" t="str">
        <f>IF(V607="original",H607,IF(V607="volunteer",C607,"Nekhaeva A.A."))</f>
        <v>Nekhaeva A.A.</v>
      </c>
      <c r="BQ607" t="str">
        <f>IF(V607="original",I607,IF(V607="volunteer",YEAR(A607)&amp;"-"&amp;IF(MONTH(A607)&lt;10,"0"&amp;MONTH(A607),MONTH(A607))&amp;"-"&amp;IF(DAY(A607)&lt;10,"0"&amp;DAY(A607),DAY(A607)),"__2025-05-15"))</f>
        <v>__2025-05-15</v>
      </c>
      <c r="BR607"/>
      <c r="BS607"/>
      <c r="BT607" s="49" t="s">
        <v>4766</v>
      </c>
      <c r="BU607" t="s">
        <v>3631</v>
      </c>
      <c r="BV607" t="s">
        <v>3632</v>
      </c>
      <c r="BW607" t="s">
        <v>3633</v>
      </c>
      <c r="BX607" t="s">
        <v>3634</v>
      </c>
      <c r="BY607" s="44" t="s">
        <v>207</v>
      </c>
      <c r="BZ607" t="s">
        <v>1337</v>
      </c>
      <c r="CA607" t="s">
        <v>4138</v>
      </c>
      <c r="CB607" s="44" t="s">
        <v>4138</v>
      </c>
      <c r="CC607" t="s">
        <v>4797</v>
      </c>
      <c r="CD607" t="s">
        <v>4136</v>
      </c>
      <c r="CE607" t="s">
        <v>4137</v>
      </c>
      <c r="CF607" t="s">
        <v>3630</v>
      </c>
      <c r="CG607"/>
      <c r="CH607" t="str">
        <f>H607</f>
        <v>Спасский С.А., Шнитников В.Н.</v>
      </c>
      <c r="CI607">
        <f t="shared" si="196"/>
        <v>1937</v>
      </c>
      <c r="CJ607"/>
    </row>
    <row r="608" spans="1:88" s="12" customFormat="1" x14ac:dyDescent="0.45">
      <c r="A608" s="11">
        <v>45772.334756944438</v>
      </c>
      <c r="B608" s="12">
        <v>412819044</v>
      </c>
      <c r="C608" s="6" t="s">
        <v>4897</v>
      </c>
      <c r="D608" s="12">
        <v>1</v>
      </c>
      <c r="E608" s="4" t="s">
        <v>51</v>
      </c>
      <c r="G608" s="12">
        <v>2590</v>
      </c>
      <c r="H608" s="44" t="s">
        <v>951</v>
      </c>
      <c r="I608" s="12">
        <v>1937</v>
      </c>
      <c r="J608" s="12" t="s">
        <v>952</v>
      </c>
      <c r="K608" s="12" t="s">
        <v>953</v>
      </c>
      <c r="L608" s="12" t="s">
        <v>954</v>
      </c>
      <c r="M608" s="12" t="s">
        <v>267</v>
      </c>
      <c r="P608" s="12" t="s">
        <v>947</v>
      </c>
      <c r="Q608" t="str">
        <f t="shared" si="197"/>
        <v>Алма-Ата и окрестности</v>
      </c>
      <c r="R608" s="94">
        <v>43.289437</v>
      </c>
      <c r="S608" s="94">
        <v>76.994337999999999</v>
      </c>
      <c r="T608" s="12" t="s">
        <v>765</v>
      </c>
      <c r="U608" s="12" t="s">
        <v>766</v>
      </c>
      <c r="V608" s="12" t="s">
        <v>106</v>
      </c>
      <c r="X608" s="12">
        <v>6000</v>
      </c>
      <c r="Y608" s="12">
        <v>1919</v>
      </c>
      <c r="AF608" s="12" t="s">
        <v>948</v>
      </c>
      <c r="AI608" s="12" t="s">
        <v>1323</v>
      </c>
      <c r="AJ608" s="12" t="s">
        <v>1326</v>
      </c>
      <c r="AK608" s="12" t="b">
        <v>1</v>
      </c>
      <c r="AL608" s="12" t="b">
        <v>0</v>
      </c>
      <c r="AO608" s="49" t="s">
        <v>4952</v>
      </c>
      <c r="AP608" s="73"/>
      <c r="AQ608" s="49" t="s">
        <v>4951</v>
      </c>
      <c r="AR608" s="76" t="s">
        <v>5011</v>
      </c>
      <c r="AS608" s="73" t="s">
        <v>5012</v>
      </c>
      <c r="AT608" s="73">
        <f t="shared" si="199"/>
        <v>1</v>
      </c>
      <c r="AU608" s="112" t="s">
        <v>5383</v>
      </c>
      <c r="AV608" s="44" t="s">
        <v>5380</v>
      </c>
      <c r="AW608" t="s">
        <v>5014</v>
      </c>
      <c r="AX608" s="73"/>
      <c r="AY60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8" s="49" t="s">
        <v>4903</v>
      </c>
      <c r="BA608" s="44">
        <f>Y608</f>
        <v>1919</v>
      </c>
      <c r="BB608" s="44" t="str">
        <f>Y608&amp;IF(Z608&lt;&gt;0,"-"&amp;Z608,"")&amp;IF(AA608&lt;&gt;0,"-"&amp;AA608,"")&amp;IF(AB608&lt;&gt;0,"/"&amp;AB608,"")&amp;IF(AC608&lt;&gt;0,"-"&amp;AC608,"")&amp;IF(AD608&lt;&gt;0,"-"&amp;AD608,"")</f>
        <v>1919</v>
      </c>
      <c r="BC608" s="44"/>
      <c r="BD608" s="44"/>
      <c r="BE608" s="44"/>
      <c r="BF608" s="49" t="s">
        <v>4882</v>
      </c>
      <c r="BG608" t="s">
        <v>4893</v>
      </c>
      <c r="BH608" s="40" t="s">
        <v>5050</v>
      </c>
      <c r="BI608" t="s">
        <v>39</v>
      </c>
      <c r="BJ608" t="str">
        <f t="shared" si="206"/>
        <v>Алма-Ата и окрестности</v>
      </c>
      <c r="BK608" t="str">
        <f>T608&amp;" N; "&amp;U608&amp;" E"</f>
        <v>43.289437 N; 76.994338 E</v>
      </c>
      <c r="BL608" t="s">
        <v>765</v>
      </c>
      <c r="BM608" s="85" t="s">
        <v>766</v>
      </c>
      <c r="BN608" t="s">
        <v>4895</v>
      </c>
      <c r="BO608">
        <f t="shared" si="207"/>
        <v>6000</v>
      </c>
      <c r="BP608" t="str">
        <f>IF(V608="original",H608,IF(V608="volunteer",C608,"Nekhaeva A.A."))</f>
        <v>Kim L.V.</v>
      </c>
      <c r="BQ608" t="str">
        <f>IF(V608="original",I608,IF(V608="volunteer",YEAR(A608)&amp;"-"&amp;IF(MONTH(A608)&lt;10,"0"&amp;MONTH(A608),MONTH(A608))&amp;"-"&amp;IF(DAY(A608)&lt;10,"0"&amp;DAY(A608),DAY(A608)),"__2025-05-15"))</f>
        <v>2025-04-25</v>
      </c>
      <c r="BR608"/>
      <c r="BS608"/>
      <c r="BT608" s="49" t="s">
        <v>4766</v>
      </c>
      <c r="BU608" t="s">
        <v>3631</v>
      </c>
      <c r="BV608" t="s">
        <v>3632</v>
      </c>
      <c r="BW608" t="s">
        <v>3633</v>
      </c>
      <c r="BX608" t="s">
        <v>3634</v>
      </c>
      <c r="BY608" s="44" t="s">
        <v>207</v>
      </c>
      <c r="BZ608" t="s">
        <v>1337</v>
      </c>
      <c r="CA608" t="s">
        <v>4138</v>
      </c>
      <c r="CB608" s="44" t="s">
        <v>4138</v>
      </c>
      <c r="CC608" t="s">
        <v>4797</v>
      </c>
      <c r="CD608" t="s">
        <v>4136</v>
      </c>
      <c r="CE608" t="s">
        <v>4137</v>
      </c>
      <c r="CF608" t="s">
        <v>3630</v>
      </c>
      <c r="CG608"/>
      <c r="CH608" t="str">
        <f>H608</f>
        <v>Спасский С.А., Шнитников В.Н.</v>
      </c>
      <c r="CI608">
        <f t="shared" si="196"/>
        <v>1937</v>
      </c>
      <c r="CJ608"/>
    </row>
    <row r="609" spans="1:88" s="12" customFormat="1" x14ac:dyDescent="0.45">
      <c r="A609" s="11">
        <v>45772.334548611107</v>
      </c>
      <c r="B609" s="12">
        <v>412819044</v>
      </c>
      <c r="C609" s="6" t="s">
        <v>4897</v>
      </c>
      <c r="D609" s="12">
        <v>1</v>
      </c>
      <c r="E609" s="4" t="s">
        <v>65</v>
      </c>
      <c r="G609" s="12">
        <v>2590</v>
      </c>
      <c r="H609" s="44" t="s">
        <v>951</v>
      </c>
      <c r="I609" s="12">
        <v>1937</v>
      </c>
      <c r="J609" s="12" t="s">
        <v>952</v>
      </c>
      <c r="K609" s="12" t="s">
        <v>953</v>
      </c>
      <c r="L609" s="12" t="s">
        <v>954</v>
      </c>
      <c r="M609" s="12" t="s">
        <v>267</v>
      </c>
      <c r="P609" s="12" t="s">
        <v>947</v>
      </c>
      <c r="Q609" t="str">
        <f t="shared" si="197"/>
        <v>Алма-Ата и окрестности</v>
      </c>
      <c r="R609" s="94">
        <v>43.289437</v>
      </c>
      <c r="S609" s="94">
        <v>76.994337999999999</v>
      </c>
      <c r="T609" s="12" t="s">
        <v>765</v>
      </c>
      <c r="U609" s="12" t="s">
        <v>766</v>
      </c>
      <c r="V609" s="12" t="s">
        <v>106</v>
      </c>
      <c r="X609" s="12">
        <v>6000</v>
      </c>
      <c r="Y609" s="12">
        <v>1919</v>
      </c>
      <c r="Z609" s="12">
        <v>7</v>
      </c>
      <c r="AF609" s="12" t="s">
        <v>948</v>
      </c>
      <c r="AG609" s="66" t="s">
        <v>987</v>
      </c>
      <c r="AI609" s="12" t="s">
        <v>1323</v>
      </c>
      <c r="AJ609" s="12" t="s">
        <v>1326</v>
      </c>
      <c r="AK609" s="12" t="b">
        <v>1</v>
      </c>
      <c r="AL609" s="12" t="b">
        <v>0</v>
      </c>
      <c r="AO609" s="49" t="s">
        <v>4952</v>
      </c>
      <c r="AP609" s="73"/>
      <c r="AQ609" s="49" t="s">
        <v>4951</v>
      </c>
      <c r="AR609" s="76" t="s">
        <v>5011</v>
      </c>
      <c r="AS609" s="73" t="s">
        <v>5012</v>
      </c>
      <c r="AT609" s="73">
        <f t="shared" si="199"/>
        <v>1</v>
      </c>
      <c r="AU609" s="112" t="s">
        <v>5384</v>
      </c>
      <c r="AV609" s="44" t="s">
        <v>5380</v>
      </c>
      <c r="AW609" t="s">
        <v>5014</v>
      </c>
      <c r="AX609" s="73"/>
      <c r="AY60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09" s="49" t="s">
        <v>4903</v>
      </c>
      <c r="BA609" s="44" t="str">
        <f>Y609&amp;"-"&amp;IF(Z609&lt;10,"0"&amp;Z609,Z609)</f>
        <v>1919-07</v>
      </c>
      <c r="BB609" s="44" t="str">
        <f>Y609&amp;IF(Z609&lt;&gt;0,"-"&amp;Z609,"")&amp;IF(AA609&lt;&gt;0,"-"&amp;AA609,"")&amp;IF(AB609&lt;&gt;0,"/"&amp;AB609,"")&amp;IF(AC609&lt;&gt;0,"-"&amp;AC609,"")&amp;IF(AD609&lt;&gt;0,"-"&amp;AD609,"")</f>
        <v>1919-7</v>
      </c>
      <c r="BC609" s="44"/>
      <c r="BD609" s="44"/>
      <c r="BE609" s="44" t="s">
        <v>4944</v>
      </c>
      <c r="BF609" s="49" t="s">
        <v>4882</v>
      </c>
      <c r="BG609" t="s">
        <v>4893</v>
      </c>
      <c r="BH609" s="40" t="s">
        <v>5050</v>
      </c>
      <c r="BI609" t="s">
        <v>39</v>
      </c>
      <c r="BJ609" t="str">
        <f t="shared" si="206"/>
        <v>Алма-Ата и окрестности</v>
      </c>
      <c r="BK609" t="str">
        <f>T609&amp;" N; "&amp;U609&amp;" E"</f>
        <v>43.289437 N; 76.994338 E</v>
      </c>
      <c r="BL609" t="s">
        <v>765</v>
      </c>
      <c r="BM609" s="85" t="s">
        <v>766</v>
      </c>
      <c r="BN609" t="s">
        <v>4895</v>
      </c>
      <c r="BO609">
        <f t="shared" si="207"/>
        <v>6000</v>
      </c>
      <c r="BP609" t="str">
        <f>IF(V609="original",H609,IF(V609="volunteer",C609,"Nekhaeva A.A."))</f>
        <v>Kim L.V.</v>
      </c>
      <c r="BQ609" t="str">
        <f>IF(V609="original",I609,IF(V609="volunteer",YEAR(A609)&amp;"-"&amp;IF(MONTH(A609)&lt;10,"0"&amp;MONTH(A609),MONTH(A609))&amp;"-"&amp;IF(DAY(A609)&lt;10,"0"&amp;DAY(A609),DAY(A609)),"__2025-05-15"))</f>
        <v>2025-04-25</v>
      </c>
      <c r="BR609"/>
      <c r="BS609"/>
      <c r="BT609" s="49" t="s">
        <v>4766</v>
      </c>
      <c r="BU609" t="s">
        <v>3631</v>
      </c>
      <c r="BV609" t="s">
        <v>3632</v>
      </c>
      <c r="BW609" t="s">
        <v>3633</v>
      </c>
      <c r="BX609" t="s">
        <v>3634</v>
      </c>
      <c r="BY609" s="44" t="s">
        <v>207</v>
      </c>
      <c r="BZ609" t="s">
        <v>1337</v>
      </c>
      <c r="CA609" t="s">
        <v>4138</v>
      </c>
      <c r="CB609" s="44" t="s">
        <v>4138</v>
      </c>
      <c r="CC609" t="s">
        <v>4797</v>
      </c>
      <c r="CD609" t="s">
        <v>4136</v>
      </c>
      <c r="CE609" t="s">
        <v>4137</v>
      </c>
      <c r="CF609" t="s">
        <v>3630</v>
      </c>
      <c r="CG609"/>
      <c r="CH609" t="str">
        <f>H609</f>
        <v>Спасский С.А., Шнитников В.Н.</v>
      </c>
      <c r="CI609">
        <f t="shared" si="196"/>
        <v>1937</v>
      </c>
      <c r="CJ609"/>
    </row>
    <row r="610" spans="1:88" s="12" customFormat="1" x14ac:dyDescent="0.45">
      <c r="A610" s="11">
        <v>45772.333969907413</v>
      </c>
      <c r="B610" s="12">
        <v>412819044</v>
      </c>
      <c r="C610" s="6" t="s">
        <v>4897</v>
      </c>
      <c r="D610" s="12">
        <v>1</v>
      </c>
      <c r="E610" s="4" t="s">
        <v>65</v>
      </c>
      <c r="G610" s="12">
        <v>2590</v>
      </c>
      <c r="H610" s="44" t="s">
        <v>951</v>
      </c>
      <c r="I610" s="12">
        <v>1937</v>
      </c>
      <c r="J610" s="12" t="s">
        <v>952</v>
      </c>
      <c r="K610" s="12" t="s">
        <v>953</v>
      </c>
      <c r="L610" s="12" t="s">
        <v>954</v>
      </c>
      <c r="M610" s="12" t="s">
        <v>267</v>
      </c>
      <c r="P610" s="12" t="s">
        <v>947</v>
      </c>
      <c r="Q610" t="str">
        <f t="shared" si="197"/>
        <v>Алма-Ата и окрестности</v>
      </c>
      <c r="R610" s="94">
        <v>43.289437</v>
      </c>
      <c r="S610" s="94">
        <v>76.994337999999999</v>
      </c>
      <c r="T610" s="12" t="s">
        <v>765</v>
      </c>
      <c r="U610" s="12" t="s">
        <v>766</v>
      </c>
      <c r="V610" s="12" t="s">
        <v>106</v>
      </c>
      <c r="X610" s="12">
        <v>6000</v>
      </c>
      <c r="Y610" s="12">
        <v>1920</v>
      </c>
      <c r="Z610" s="12">
        <v>6</v>
      </c>
      <c r="AF610" s="12" t="s">
        <v>948</v>
      </c>
      <c r="AI610" s="12" t="s">
        <v>1323</v>
      </c>
      <c r="AJ610" s="12" t="s">
        <v>1326</v>
      </c>
      <c r="AK610" s="12" t="b">
        <v>1</v>
      </c>
      <c r="AL610" s="12" t="b">
        <v>0</v>
      </c>
      <c r="AO610" s="49" t="s">
        <v>4952</v>
      </c>
      <c r="AP610" s="73"/>
      <c r="AQ610" s="49" t="s">
        <v>4951</v>
      </c>
      <c r="AR610" s="76" t="s">
        <v>5011</v>
      </c>
      <c r="AS610" s="73" t="s">
        <v>5012</v>
      </c>
      <c r="AT610" s="73">
        <f t="shared" si="199"/>
        <v>1</v>
      </c>
      <c r="AU610" s="112" t="s">
        <v>5384</v>
      </c>
      <c r="AV610" s="44" t="s">
        <v>5380</v>
      </c>
      <c r="AW610" t="s">
        <v>5014</v>
      </c>
      <c r="AX610" s="73"/>
      <c r="AY610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0" s="49" t="s">
        <v>4903</v>
      </c>
      <c r="BA610" s="44" t="str">
        <f>Y610&amp;"-"&amp;IF(Z610&lt;10,"0"&amp;Z610,Z610)</f>
        <v>1920-06</v>
      </c>
      <c r="BB610" s="44" t="str">
        <f>Y610&amp;IF(Z610&lt;&gt;0,"-"&amp;Z610,"")&amp;IF(AA610&lt;&gt;0,"-"&amp;AA610,"")&amp;IF(AB610&lt;&gt;0,"/"&amp;AB610,"")&amp;IF(AC610&lt;&gt;0,"-"&amp;AC610,"")&amp;IF(AD610&lt;&gt;0,"-"&amp;AD610,"")</f>
        <v>1920-6</v>
      </c>
      <c r="BC610" s="44"/>
      <c r="BD610" s="44"/>
      <c r="BE610" s="44"/>
      <c r="BF610" s="49" t="s">
        <v>4882</v>
      </c>
      <c r="BG610" t="s">
        <v>4893</v>
      </c>
      <c r="BH610" s="40" t="s">
        <v>5050</v>
      </c>
      <c r="BI610" t="s">
        <v>39</v>
      </c>
      <c r="BJ610" t="str">
        <f t="shared" si="206"/>
        <v>Алма-Ата и окрестности</v>
      </c>
      <c r="BK610" t="str">
        <f>T610&amp;" N; "&amp;U610&amp;" E"</f>
        <v>43.289437 N; 76.994338 E</v>
      </c>
      <c r="BL610" t="s">
        <v>765</v>
      </c>
      <c r="BM610" s="85" t="s">
        <v>766</v>
      </c>
      <c r="BN610" t="s">
        <v>4895</v>
      </c>
      <c r="BO610">
        <f t="shared" si="207"/>
        <v>6000</v>
      </c>
      <c r="BP610" t="str">
        <f>IF(V610="original",H610,IF(V610="volunteer",C610,"Nekhaeva A.A."))</f>
        <v>Kim L.V.</v>
      </c>
      <c r="BQ610" t="str">
        <f>IF(V610="original",I610,IF(V610="volunteer",YEAR(A610)&amp;"-"&amp;IF(MONTH(A610)&lt;10,"0"&amp;MONTH(A610),MONTH(A610))&amp;"-"&amp;IF(DAY(A610)&lt;10,"0"&amp;DAY(A610),DAY(A610)),"__2025-05-15"))</f>
        <v>2025-04-25</v>
      </c>
      <c r="BR610"/>
      <c r="BS610"/>
      <c r="BT610" s="49" t="s">
        <v>4766</v>
      </c>
      <c r="BU610" t="s">
        <v>3631</v>
      </c>
      <c r="BV610" t="s">
        <v>3632</v>
      </c>
      <c r="BW610" t="s">
        <v>3633</v>
      </c>
      <c r="BX610" t="s">
        <v>3634</v>
      </c>
      <c r="BY610" s="44" t="s">
        <v>207</v>
      </c>
      <c r="BZ610" t="s">
        <v>1337</v>
      </c>
      <c r="CA610" t="s">
        <v>4138</v>
      </c>
      <c r="CB610" s="44" t="s">
        <v>4138</v>
      </c>
      <c r="CC610" t="s">
        <v>4797</v>
      </c>
      <c r="CD610" t="s">
        <v>4136</v>
      </c>
      <c r="CE610" t="s">
        <v>4137</v>
      </c>
      <c r="CF610" t="s">
        <v>3630</v>
      </c>
      <c r="CG610"/>
      <c r="CH610" t="str">
        <f>H610</f>
        <v>Спасский С.А., Шнитников В.Н.</v>
      </c>
      <c r="CI610">
        <f t="shared" si="196"/>
        <v>1937</v>
      </c>
      <c r="CJ610"/>
    </row>
    <row r="611" spans="1:88" s="12" customFormat="1" x14ac:dyDescent="0.45">
      <c r="A611" s="11">
        <v>45772.324826388889</v>
      </c>
      <c r="B611" s="12">
        <v>412819044</v>
      </c>
      <c r="C611" s="6" t="s">
        <v>4897</v>
      </c>
      <c r="D611" s="12">
        <v>1</v>
      </c>
      <c r="E611" s="4" t="s">
        <v>51</v>
      </c>
      <c r="G611" s="12">
        <v>2590</v>
      </c>
      <c r="H611" s="44" t="s">
        <v>951</v>
      </c>
      <c r="I611" s="12">
        <v>1937</v>
      </c>
      <c r="J611" s="12" t="s">
        <v>952</v>
      </c>
      <c r="K611" s="12" t="s">
        <v>953</v>
      </c>
      <c r="L611" s="12" t="s">
        <v>954</v>
      </c>
      <c r="M611" s="12" t="s">
        <v>267</v>
      </c>
      <c r="P611" s="12" t="s">
        <v>1053</v>
      </c>
      <c r="Q611" t="str">
        <f t="shared" si="197"/>
        <v>разные места Казахстана</v>
      </c>
      <c r="R611" s="94"/>
      <c r="S611" s="94"/>
      <c r="V611" s="12" t="s">
        <v>119</v>
      </c>
      <c r="X611" s="12">
        <v>50000</v>
      </c>
      <c r="Y611" s="12">
        <v>1937</v>
      </c>
      <c r="Z611" s="12">
        <v>6</v>
      </c>
      <c r="AA611" s="12">
        <v>25</v>
      </c>
      <c r="AB611" s="12">
        <v>1937</v>
      </c>
      <c r="AC611" s="12">
        <v>6</v>
      </c>
      <c r="AD611" s="12">
        <v>30</v>
      </c>
      <c r="AF611" s="12" t="s">
        <v>948</v>
      </c>
      <c r="AG611" s="66" t="s">
        <v>949</v>
      </c>
      <c r="AI611" s="12" t="s">
        <v>1327</v>
      </c>
      <c r="AJ611" s="12" t="s">
        <v>1328</v>
      </c>
      <c r="AK611" s="12" t="b">
        <v>1</v>
      </c>
      <c r="AL611" s="12" t="b">
        <v>0</v>
      </c>
      <c r="AO611" s="49" t="s">
        <v>4952</v>
      </c>
      <c r="AP611" s="73"/>
      <c r="AQ611" s="49" t="s">
        <v>4951</v>
      </c>
      <c r="AR611" s="76" t="s">
        <v>5011</v>
      </c>
      <c r="AS611" s="73" t="s">
        <v>5012</v>
      </c>
      <c r="AT611" s="73">
        <f t="shared" si="199"/>
        <v>1</v>
      </c>
      <c r="AU611" s="112" t="s">
        <v>5383</v>
      </c>
      <c r="AV611" s="44" t="s">
        <v>5380</v>
      </c>
      <c r="AW611" t="s">
        <v>5014</v>
      </c>
      <c r="AX611" s="73"/>
      <c r="AY61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1" s="49" t="s">
        <v>4903</v>
      </c>
      <c r="BA611" s="58" t="str">
        <f>Y611&amp;"-"&amp;IF(Z611&lt;10,"0"&amp;Z611,Z611)&amp;"-"&amp;IF(AA611&lt;10,"0"&amp;AA611,AA611)&amp;"/"&amp;IF(AD611&lt;10,"0"&amp;AD611,AD611)</f>
        <v>1937-06-25/30</v>
      </c>
      <c r="BB611" s="44" t="str">
        <f>Y611&amp;IF(Z611&lt;&gt;0,"-"&amp;Z611,"")&amp;IF(AA611&lt;&gt;0,"-"&amp;AA611,"")&amp;IF(AB611&lt;&gt;0,"/"&amp;AB611,"")&amp;IF(AC611&lt;&gt;0,"-"&amp;AC611,"")&amp;IF(AD611&lt;&gt;0,"-"&amp;AD611,"")</f>
        <v>1937-6-25/1937-6-30</v>
      </c>
      <c r="BC611" s="44"/>
      <c r="BD611" s="44"/>
      <c r="BE611" s="44" t="s">
        <v>4943</v>
      </c>
      <c r="BF611" s="49" t="s">
        <v>4882</v>
      </c>
      <c r="BG611" t="s">
        <v>4893</v>
      </c>
      <c r="BH611" s="40" t="s">
        <v>5050</v>
      </c>
      <c r="BI611" t="s">
        <v>39</v>
      </c>
      <c r="BJ611" t="str">
        <f t="shared" si="206"/>
        <v>разные места Казахстана</v>
      </c>
      <c r="BK611"/>
      <c r="BL611"/>
      <c r="BM611" s="85"/>
      <c r="BN611"/>
      <c r="BO611">
        <f t="shared" si="207"/>
        <v>50000</v>
      </c>
      <c r="BP611" t="str">
        <f>IF(V611="original",H611,IF(V611="volunteer",C611,"Nekhaeva A.A."))</f>
        <v>Nekhaeva A.A.</v>
      </c>
      <c r="BQ611" t="str">
        <f>IF(V611="original",I611,IF(V611="volunteer",YEAR(A611)&amp;"-"&amp;IF(MONTH(A611)&lt;10,"0"&amp;MONTH(A611),MONTH(A611))&amp;"-"&amp;IF(DAY(A611)&lt;10,"0"&amp;DAY(A611),DAY(A611)),"__2025-05-15"))</f>
        <v>__2025-05-15</v>
      </c>
      <c r="BR611"/>
      <c r="BS611"/>
      <c r="BT611" s="49" t="s">
        <v>4766</v>
      </c>
      <c r="BU611" t="s">
        <v>3631</v>
      </c>
      <c r="BV611" t="s">
        <v>3632</v>
      </c>
      <c r="BW611" t="s">
        <v>3633</v>
      </c>
      <c r="BX611" t="s">
        <v>3634</v>
      </c>
      <c r="BY611" s="44" t="s">
        <v>207</v>
      </c>
      <c r="BZ611" t="s">
        <v>1337</v>
      </c>
      <c r="CA611" t="s">
        <v>4141</v>
      </c>
      <c r="CB611" s="44" t="s">
        <v>4141</v>
      </c>
      <c r="CC611" t="s">
        <v>4796</v>
      </c>
      <c r="CD611" t="s">
        <v>4139</v>
      </c>
      <c r="CE611" t="s">
        <v>4140</v>
      </c>
      <c r="CF611" t="s">
        <v>3630</v>
      </c>
      <c r="CG611"/>
      <c r="CH611" t="str">
        <f>H611</f>
        <v>Спасский С.А., Шнитников В.Н.</v>
      </c>
      <c r="CI611">
        <f t="shared" si="196"/>
        <v>1937</v>
      </c>
      <c r="CJ611"/>
    </row>
    <row r="612" spans="1:88" s="12" customFormat="1" x14ac:dyDescent="0.45">
      <c r="A612" s="11">
        <v>45772.323645833327</v>
      </c>
      <c r="B612" s="12">
        <v>412819044</v>
      </c>
      <c r="C612" s="6" t="s">
        <v>4897</v>
      </c>
      <c r="D612" s="12">
        <v>2</v>
      </c>
      <c r="E612" s="4" t="s">
        <v>86</v>
      </c>
      <c r="G612" s="12">
        <v>2590</v>
      </c>
      <c r="H612" s="44" t="s">
        <v>951</v>
      </c>
      <c r="I612" s="12">
        <v>1937</v>
      </c>
      <c r="J612" s="12" t="s">
        <v>952</v>
      </c>
      <c r="K612" s="12" t="s">
        <v>953</v>
      </c>
      <c r="L612" s="12" t="s">
        <v>954</v>
      </c>
      <c r="M612" s="12" t="s">
        <v>267</v>
      </c>
      <c r="P612" s="12" t="s">
        <v>1053</v>
      </c>
      <c r="Q612" t="str">
        <f t="shared" si="197"/>
        <v>разные места Казахстана</v>
      </c>
      <c r="R612" s="94"/>
      <c r="S612" s="94"/>
      <c r="V612" s="12" t="s">
        <v>119</v>
      </c>
      <c r="X612" s="12">
        <v>50000</v>
      </c>
      <c r="Y612" s="12">
        <v>1937</v>
      </c>
      <c r="AF612" s="12" t="s">
        <v>948</v>
      </c>
      <c r="AG612" s="64" t="s">
        <v>997</v>
      </c>
      <c r="AI612" s="12" t="s">
        <v>1327</v>
      </c>
      <c r="AJ612" s="12" t="s">
        <v>1328</v>
      </c>
      <c r="AK612" s="12" t="b">
        <v>1</v>
      </c>
      <c r="AL612" s="12" t="b">
        <v>0</v>
      </c>
      <c r="AO612" s="49" t="s">
        <v>4952</v>
      </c>
      <c r="AP612" s="73"/>
      <c r="AQ612" s="49" t="s">
        <v>4951</v>
      </c>
      <c r="AR612" s="76" t="s">
        <v>5011</v>
      </c>
      <c r="AS612" s="73" t="s">
        <v>5012</v>
      </c>
      <c r="AT612" s="73">
        <f t="shared" si="199"/>
        <v>2</v>
      </c>
      <c r="AU612" s="112" t="s">
        <v>5383</v>
      </c>
      <c r="AV612" s="44" t="s">
        <v>5380</v>
      </c>
      <c r="AW612" t="s">
        <v>5014</v>
      </c>
      <c r="AX612" s="73"/>
      <c r="AY61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2" s="49" t="s">
        <v>4903</v>
      </c>
      <c r="BA612" s="44">
        <f>Y612</f>
        <v>1937</v>
      </c>
      <c r="BB612" s="44" t="str">
        <f>Y612&amp;IF(Z612&lt;&gt;0,"-"&amp;Z612,"")&amp;IF(AA612&lt;&gt;0,"-"&amp;AA612,"")&amp;IF(AB612&lt;&gt;0,"/"&amp;AB612,"")&amp;IF(AC612&lt;&gt;0,"-"&amp;AC612,"")&amp;IF(AD612&lt;&gt;0,"-"&amp;AD612,"")</f>
        <v>1937</v>
      </c>
      <c r="BC612" s="44"/>
      <c r="BD612" s="44"/>
      <c r="BE612" s="44"/>
      <c r="BF612" s="49" t="s">
        <v>4882</v>
      </c>
      <c r="BG612" t="s">
        <v>4893</v>
      </c>
      <c r="BH612" s="40" t="s">
        <v>5050</v>
      </c>
      <c r="BI612" t="s">
        <v>39</v>
      </c>
      <c r="BJ612" t="str">
        <f t="shared" si="206"/>
        <v>разные места Казахстана</v>
      </c>
      <c r="BK612"/>
      <c r="BL612"/>
      <c r="BM612" s="85"/>
      <c r="BN612"/>
      <c r="BO612">
        <f t="shared" si="207"/>
        <v>50000</v>
      </c>
      <c r="BP612" t="str">
        <f>IF(V612="original",H612,IF(V612="volunteer",C612,"Nekhaeva A.A."))</f>
        <v>Nekhaeva A.A.</v>
      </c>
      <c r="BQ612" t="str">
        <f>IF(V612="original",I612,IF(V612="volunteer",YEAR(A612)&amp;"-"&amp;IF(MONTH(A612)&lt;10,"0"&amp;MONTH(A612),MONTH(A612))&amp;"-"&amp;IF(DAY(A612)&lt;10,"0"&amp;DAY(A612),DAY(A612)),"__2025-05-15"))</f>
        <v>__2025-05-15</v>
      </c>
      <c r="BR612"/>
      <c r="BS612"/>
      <c r="BT612" s="49" t="s">
        <v>4766</v>
      </c>
      <c r="BU612" t="s">
        <v>3631</v>
      </c>
      <c r="BV612" t="s">
        <v>3632</v>
      </c>
      <c r="BW612" t="s">
        <v>3633</v>
      </c>
      <c r="BX612" t="s">
        <v>3634</v>
      </c>
      <c r="BY612" s="44" t="s">
        <v>207</v>
      </c>
      <c r="BZ612" t="s">
        <v>1337</v>
      </c>
      <c r="CA612" t="s">
        <v>4141</v>
      </c>
      <c r="CB612" s="44" t="s">
        <v>4141</v>
      </c>
      <c r="CC612" t="s">
        <v>4796</v>
      </c>
      <c r="CD612" t="s">
        <v>4139</v>
      </c>
      <c r="CE612" t="s">
        <v>4140</v>
      </c>
      <c r="CF612" t="s">
        <v>3630</v>
      </c>
      <c r="CG612"/>
      <c r="CH612" t="str">
        <f>H612</f>
        <v>Спасский С.А., Шнитников В.Н.</v>
      </c>
      <c r="CI612">
        <f t="shared" si="196"/>
        <v>1937</v>
      </c>
      <c r="CJ612"/>
    </row>
    <row r="613" spans="1:88" s="12" customFormat="1" x14ac:dyDescent="0.45">
      <c r="A613" s="11">
        <v>45772.321215277778</v>
      </c>
      <c r="B613" s="12">
        <v>412819044</v>
      </c>
      <c r="C613" s="6" t="s">
        <v>4897</v>
      </c>
      <c r="D613" s="12">
        <v>1</v>
      </c>
      <c r="E613" s="4" t="s">
        <v>51</v>
      </c>
      <c r="G613" s="12">
        <v>2590</v>
      </c>
      <c r="H613" s="44" t="s">
        <v>951</v>
      </c>
      <c r="I613" s="12">
        <v>1937</v>
      </c>
      <c r="J613" s="12" t="s">
        <v>952</v>
      </c>
      <c r="K613" s="12" t="s">
        <v>953</v>
      </c>
      <c r="L613" s="12" t="s">
        <v>954</v>
      </c>
      <c r="M613" s="12" t="s">
        <v>267</v>
      </c>
      <c r="P613" s="12" t="s">
        <v>1018</v>
      </c>
      <c r="Q613" t="str">
        <f t="shared" si="197"/>
        <v>Копальский у.</v>
      </c>
      <c r="R613" s="94">
        <v>45.718308999999998</v>
      </c>
      <c r="S613" s="94">
        <v>77.246391000000003</v>
      </c>
      <c r="T613" s="12" t="s">
        <v>1019</v>
      </c>
      <c r="U613" s="12" t="s">
        <v>1020</v>
      </c>
      <c r="V613" s="12" t="s">
        <v>106</v>
      </c>
      <c r="X613" s="12">
        <v>50000</v>
      </c>
      <c r="Y613" s="12">
        <v>1910</v>
      </c>
      <c r="AF613" s="12" t="s">
        <v>948</v>
      </c>
      <c r="AG613" s="66" t="s">
        <v>959</v>
      </c>
      <c r="AI613" s="12" t="s">
        <v>1327</v>
      </c>
      <c r="AJ613" s="12" t="s">
        <v>1328</v>
      </c>
      <c r="AK613" s="12" t="b">
        <v>1</v>
      </c>
      <c r="AL613" s="12" t="b">
        <v>0</v>
      </c>
      <c r="AO613" s="49" t="s">
        <v>4952</v>
      </c>
      <c r="AP613" s="73"/>
      <c r="AQ613" s="49" t="s">
        <v>4951</v>
      </c>
      <c r="AR613" s="76" t="s">
        <v>5011</v>
      </c>
      <c r="AS613" s="73" t="s">
        <v>5012</v>
      </c>
      <c r="AT613" s="73">
        <f t="shared" si="199"/>
        <v>1</v>
      </c>
      <c r="AU613" s="112" t="s">
        <v>5383</v>
      </c>
      <c r="AV613" s="44" t="s">
        <v>5380</v>
      </c>
      <c r="AW613" t="s">
        <v>5014</v>
      </c>
      <c r="AX613" s="73"/>
      <c r="AY61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3" s="49" t="s">
        <v>4903</v>
      </c>
      <c r="BA613" s="44">
        <f>Y613</f>
        <v>1910</v>
      </c>
      <c r="BB613" s="44" t="str">
        <f>Y613&amp;IF(Z613&lt;&gt;0,"-"&amp;Z613,"")&amp;IF(AA613&lt;&gt;0,"-"&amp;AA613,"")&amp;IF(AB613&lt;&gt;0,"/"&amp;AB613,"")&amp;IF(AC613&lt;&gt;0,"-"&amp;AC613,"")&amp;IF(AD613&lt;&gt;0,"-"&amp;AD613,"")</f>
        <v>1910</v>
      </c>
      <c r="BC613" s="44"/>
      <c r="BD613" s="44"/>
      <c r="BE613" s="44" t="s">
        <v>4941</v>
      </c>
      <c r="BF613" s="49" t="s">
        <v>4882</v>
      </c>
      <c r="BG613" t="s">
        <v>4893</v>
      </c>
      <c r="BH613" s="40" t="s">
        <v>5050</v>
      </c>
      <c r="BI613" t="s">
        <v>39</v>
      </c>
      <c r="BJ613" t="str">
        <f t="shared" si="206"/>
        <v>Копальский у.</v>
      </c>
      <c r="BK613" t="str">
        <f>T613&amp;" N; "&amp;U613&amp;" E"</f>
        <v>45.718309 N; 77.246391 E</v>
      </c>
      <c r="BL613" t="s">
        <v>1019</v>
      </c>
      <c r="BM613" s="85" t="s">
        <v>1020</v>
      </c>
      <c r="BN613" t="s">
        <v>4895</v>
      </c>
      <c r="BO613">
        <f t="shared" si="207"/>
        <v>50000</v>
      </c>
      <c r="BP613" t="str">
        <f>IF(V613="original",H613,IF(V613="volunteer",C613,"Nekhaeva A.A."))</f>
        <v>Kim L.V.</v>
      </c>
      <c r="BQ613" t="str">
        <f>IF(V613="original",I613,IF(V613="volunteer",YEAR(A613)&amp;"-"&amp;IF(MONTH(A613)&lt;10,"0"&amp;MONTH(A613),MONTH(A613))&amp;"-"&amp;IF(DAY(A613)&lt;10,"0"&amp;DAY(A613),DAY(A613)),"__2025-05-15"))</f>
        <v>2025-04-25</v>
      </c>
      <c r="BR613"/>
      <c r="BS613"/>
      <c r="BT613" s="49" t="s">
        <v>4766</v>
      </c>
      <c r="BU613" t="s">
        <v>3631</v>
      </c>
      <c r="BV613" t="s">
        <v>3632</v>
      </c>
      <c r="BW613" t="s">
        <v>3633</v>
      </c>
      <c r="BX613" t="s">
        <v>3634</v>
      </c>
      <c r="BY613" s="44" t="s">
        <v>207</v>
      </c>
      <c r="BZ613" t="s">
        <v>1337</v>
      </c>
      <c r="CA613" t="s">
        <v>4141</v>
      </c>
      <c r="CB613" s="44" t="s">
        <v>4141</v>
      </c>
      <c r="CC613" t="s">
        <v>4796</v>
      </c>
      <c r="CD613" t="s">
        <v>4139</v>
      </c>
      <c r="CE613" t="s">
        <v>4140</v>
      </c>
      <c r="CF613" t="s">
        <v>3630</v>
      </c>
      <c r="CG613"/>
      <c r="CH613" t="str">
        <f>H613</f>
        <v>Спасский С.А., Шнитников В.Н.</v>
      </c>
      <c r="CI613">
        <f t="shared" si="196"/>
        <v>1937</v>
      </c>
      <c r="CJ613"/>
    </row>
    <row r="614" spans="1:88" s="12" customFormat="1" x14ac:dyDescent="0.45">
      <c r="A614" s="11">
        <v>45772.320694444439</v>
      </c>
      <c r="B614" s="12">
        <v>412819044</v>
      </c>
      <c r="C614" s="6" t="s">
        <v>4897</v>
      </c>
      <c r="D614" s="12">
        <v>2</v>
      </c>
      <c r="E614" s="4" t="s">
        <v>247</v>
      </c>
      <c r="G614" s="12">
        <v>2590</v>
      </c>
      <c r="H614" s="44" t="s">
        <v>951</v>
      </c>
      <c r="I614" s="12">
        <v>1937</v>
      </c>
      <c r="J614" s="12" t="s">
        <v>952</v>
      </c>
      <c r="K614" s="12" t="s">
        <v>953</v>
      </c>
      <c r="L614" s="12" t="s">
        <v>954</v>
      </c>
      <c r="M614" s="12" t="s">
        <v>267</v>
      </c>
      <c r="P614" s="12" t="s">
        <v>1018</v>
      </c>
      <c r="Q614" t="str">
        <f t="shared" si="197"/>
        <v>Копальский у.</v>
      </c>
      <c r="R614" s="94">
        <v>45.718308999999998</v>
      </c>
      <c r="S614" s="94">
        <v>77.246391000000003</v>
      </c>
      <c r="T614" s="12" t="s">
        <v>1019</v>
      </c>
      <c r="U614" s="12" t="s">
        <v>1020</v>
      </c>
      <c r="V614" s="12" t="s">
        <v>106</v>
      </c>
      <c r="X614" s="12">
        <v>50000</v>
      </c>
      <c r="Y614" s="12">
        <v>1919</v>
      </c>
      <c r="Z614" s="12">
        <v>7</v>
      </c>
      <c r="AF614" s="12" t="s">
        <v>948</v>
      </c>
      <c r="AG614" s="66" t="s">
        <v>987</v>
      </c>
      <c r="AI614" s="12" t="s">
        <v>1327</v>
      </c>
      <c r="AJ614" s="12" t="s">
        <v>1328</v>
      </c>
      <c r="AK614" s="12" t="b">
        <v>1</v>
      </c>
      <c r="AL614" s="12" t="b">
        <v>0</v>
      </c>
      <c r="AO614" s="49" t="s">
        <v>4952</v>
      </c>
      <c r="AP614" s="73"/>
      <c r="AQ614" s="49" t="s">
        <v>4951</v>
      </c>
      <c r="AR614" s="76" t="s">
        <v>5011</v>
      </c>
      <c r="AS614" s="73" t="s">
        <v>5012</v>
      </c>
      <c r="AT614" s="73">
        <f t="shared" si="199"/>
        <v>2</v>
      </c>
      <c r="AU614" s="112" t="s">
        <v>5384</v>
      </c>
      <c r="AV614" s="44" t="s">
        <v>5380</v>
      </c>
      <c r="AW614" t="s">
        <v>5014</v>
      </c>
      <c r="AX614" s="73"/>
      <c r="AY614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4" s="49" t="s">
        <v>4903</v>
      </c>
      <c r="BA614" s="44" t="str">
        <f>Y614&amp;"-"&amp;IF(Z614&lt;10,"0"&amp;Z614,Z614)</f>
        <v>1919-07</v>
      </c>
      <c r="BB614" s="44" t="str">
        <f>Y614&amp;IF(Z614&lt;&gt;0,"-"&amp;Z614,"")&amp;IF(AA614&lt;&gt;0,"-"&amp;AA614,"")&amp;IF(AB614&lt;&gt;0,"/"&amp;AB614,"")&amp;IF(AC614&lt;&gt;0,"-"&amp;AC614,"")&amp;IF(AD614&lt;&gt;0,"-"&amp;AD614,"")</f>
        <v>1919-7</v>
      </c>
      <c r="BC614" s="44"/>
      <c r="BD614" s="44"/>
      <c r="BE614" s="44" t="s">
        <v>4944</v>
      </c>
      <c r="BF614" s="49" t="s">
        <v>4882</v>
      </c>
      <c r="BG614" t="s">
        <v>4893</v>
      </c>
      <c r="BH614" s="40" t="s">
        <v>5050</v>
      </c>
      <c r="BI614" t="s">
        <v>39</v>
      </c>
      <c r="BJ614" t="str">
        <f t="shared" si="206"/>
        <v>Копальский у.</v>
      </c>
      <c r="BK614" t="str">
        <f>T614&amp;" N; "&amp;U614&amp;" E"</f>
        <v>45.718309 N; 77.246391 E</v>
      </c>
      <c r="BL614" t="s">
        <v>1019</v>
      </c>
      <c r="BM614" s="85" t="s">
        <v>1020</v>
      </c>
      <c r="BN614" t="s">
        <v>4895</v>
      </c>
      <c r="BO614">
        <f t="shared" si="207"/>
        <v>50000</v>
      </c>
      <c r="BP614" t="str">
        <f>IF(V614="original",H614,IF(V614="volunteer",C614,"Nekhaeva A.A."))</f>
        <v>Kim L.V.</v>
      </c>
      <c r="BQ614" t="str">
        <f>IF(V614="original",I614,IF(V614="volunteer",YEAR(A614)&amp;"-"&amp;IF(MONTH(A614)&lt;10,"0"&amp;MONTH(A614),MONTH(A614))&amp;"-"&amp;IF(DAY(A614)&lt;10,"0"&amp;DAY(A614),DAY(A614)),"__2025-05-15"))</f>
        <v>2025-04-25</v>
      </c>
      <c r="BR614"/>
      <c r="BS614"/>
      <c r="BT614" s="49" t="s">
        <v>4766</v>
      </c>
      <c r="BU614" t="s">
        <v>3631</v>
      </c>
      <c r="BV614" t="s">
        <v>3632</v>
      </c>
      <c r="BW614" t="s">
        <v>3633</v>
      </c>
      <c r="BX614" t="s">
        <v>3634</v>
      </c>
      <c r="BY614" s="44" t="s">
        <v>207</v>
      </c>
      <c r="BZ614" t="s">
        <v>1337</v>
      </c>
      <c r="CA614" t="s">
        <v>4141</v>
      </c>
      <c r="CB614" s="44" t="s">
        <v>4141</v>
      </c>
      <c r="CC614" t="s">
        <v>4796</v>
      </c>
      <c r="CD614" t="s">
        <v>4139</v>
      </c>
      <c r="CE614" t="s">
        <v>4140</v>
      </c>
      <c r="CF614" t="s">
        <v>3630</v>
      </c>
      <c r="CG614"/>
      <c r="CH614" t="str">
        <f>H614</f>
        <v>Спасский С.А., Шнитников В.Н.</v>
      </c>
      <c r="CI614">
        <f t="shared" si="196"/>
        <v>1937</v>
      </c>
      <c r="CJ614"/>
    </row>
    <row r="615" spans="1:88" s="12" customFormat="1" x14ac:dyDescent="0.45">
      <c r="A615" s="11">
        <v>45772.319652777784</v>
      </c>
      <c r="B615" s="12">
        <v>412819044</v>
      </c>
      <c r="C615" s="6" t="s">
        <v>4897</v>
      </c>
      <c r="D615" s="12">
        <v>9</v>
      </c>
      <c r="E615" s="4" t="s">
        <v>1331</v>
      </c>
      <c r="G615" s="12">
        <v>2590</v>
      </c>
      <c r="H615" s="44" t="s">
        <v>951</v>
      </c>
      <c r="I615" s="12">
        <v>1937</v>
      </c>
      <c r="J615" s="12" t="s">
        <v>952</v>
      </c>
      <c r="K615" s="12" t="s">
        <v>953</v>
      </c>
      <c r="L615" s="12" t="s">
        <v>954</v>
      </c>
      <c r="M615" s="12" t="s">
        <v>267</v>
      </c>
      <c r="P615" s="12" t="s">
        <v>986</v>
      </c>
      <c r="Q615" t="str">
        <f t="shared" si="197"/>
        <v>дача Волковского</v>
      </c>
      <c r="R615" s="85" t="str">
        <f t="shared" ref="R615:R616" si="210">T615</f>
        <v>43.104043</v>
      </c>
      <c r="S615" s="85" t="str">
        <f t="shared" ref="S615:S616" si="211">U615</f>
        <v>76.920158</v>
      </c>
      <c r="T615" s="12" t="s">
        <v>3576</v>
      </c>
      <c r="U615" s="12" t="s">
        <v>3577</v>
      </c>
      <c r="V615" s="12" t="s">
        <v>119</v>
      </c>
      <c r="W615" s="12" t="s">
        <v>3578</v>
      </c>
      <c r="X615" s="12">
        <v>6000</v>
      </c>
      <c r="Y615" s="12">
        <v>1919</v>
      </c>
      <c r="Z615" s="12">
        <v>7</v>
      </c>
      <c r="AA615" s="12">
        <v>1</v>
      </c>
      <c r="AB615" s="12">
        <v>1919</v>
      </c>
      <c r="AC615" s="12">
        <v>7</v>
      </c>
      <c r="AD615" s="12">
        <v>10</v>
      </c>
      <c r="AF615" s="12" t="s">
        <v>948</v>
      </c>
      <c r="AI615" s="12" t="s">
        <v>1327</v>
      </c>
      <c r="AJ615" s="12" t="s">
        <v>1328</v>
      </c>
      <c r="AK615" s="12" t="b">
        <v>1</v>
      </c>
      <c r="AL615" s="12" t="b">
        <v>0</v>
      </c>
      <c r="AO615" s="49" t="s">
        <v>4952</v>
      </c>
      <c r="AP615" s="73"/>
      <c r="AQ615" s="49" t="s">
        <v>4951</v>
      </c>
      <c r="AR615" s="76" t="s">
        <v>5011</v>
      </c>
      <c r="AS615" s="73" t="s">
        <v>5012</v>
      </c>
      <c r="AT615" s="73">
        <f t="shared" si="199"/>
        <v>9</v>
      </c>
      <c r="AU615" s="112" t="s">
        <v>5384</v>
      </c>
      <c r="AV615" s="44" t="s">
        <v>5380</v>
      </c>
      <c r="AW615" t="s">
        <v>5014</v>
      </c>
      <c r="AX615" s="73"/>
      <c r="AY61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5" s="49" t="s">
        <v>4903</v>
      </c>
      <c r="BA615" s="58" t="str">
        <f>Y615&amp;"-"&amp;IF(Z615&lt;10,"0"&amp;Z615,Z615)&amp;"-"&amp;IF(AA615&lt;10,"0"&amp;AA615,AA615)&amp;"/"&amp;IF(AD615&lt;10,"0"&amp;AD615,AD615)</f>
        <v>1919-07-01/10</v>
      </c>
      <c r="BB615" s="44" t="str">
        <f>Y615&amp;IF(Z615&lt;&gt;0,"-"&amp;Z615,"")&amp;IF(AA615&lt;&gt;0,"-"&amp;AA615,"")&amp;IF(AB615&lt;&gt;0,"/"&amp;AB615,"")&amp;IF(AC615&lt;&gt;0,"-"&amp;AC615,"")&amp;IF(AD615&lt;&gt;0,"-"&amp;AD615,"")</f>
        <v>1919-7-1/1919-7-10</v>
      </c>
      <c r="BC615" s="44"/>
      <c r="BD615" s="44"/>
      <c r="BE615" s="44"/>
      <c r="BF615" s="49" t="s">
        <v>4882</v>
      </c>
      <c r="BG615" t="s">
        <v>4893</v>
      </c>
      <c r="BH615" s="40" t="s">
        <v>5050</v>
      </c>
      <c r="BI615" t="s">
        <v>39</v>
      </c>
      <c r="BJ615" t="str">
        <f t="shared" si="206"/>
        <v>дача Волковского</v>
      </c>
      <c r="BK615" t="str">
        <f>T615&amp;" N; "&amp;U615&amp;" E"</f>
        <v>43.104043 N; 76.920158 E</v>
      </c>
      <c r="BL615" t="s">
        <v>3576</v>
      </c>
      <c r="BM615" s="85" t="s">
        <v>3577</v>
      </c>
      <c r="BN615" t="s">
        <v>4895</v>
      </c>
      <c r="BO615">
        <f t="shared" si="207"/>
        <v>6000</v>
      </c>
      <c r="BP615" t="str">
        <f>IF(V615="original",H615,IF(V615="volunteer",C615,"Nekhaeva A.A."))</f>
        <v>Nekhaeva A.A.</v>
      </c>
      <c r="BQ615" t="str">
        <f>IF(V615="original",I615,IF(V615="volunteer",YEAR(A615)&amp;"-"&amp;IF(MONTH(A615)&lt;10,"0"&amp;MONTH(A615),MONTH(A615))&amp;"-"&amp;IF(DAY(A615)&lt;10,"0"&amp;DAY(A615),DAY(A615)),"__2025-05-15"))</f>
        <v>__2025-05-15</v>
      </c>
      <c r="BR615"/>
      <c r="BS615"/>
      <c r="BT615" s="49" t="s">
        <v>4766</v>
      </c>
      <c r="BU615" t="s">
        <v>3631</v>
      </c>
      <c r="BV615" t="s">
        <v>3632</v>
      </c>
      <c r="BW615" t="s">
        <v>3633</v>
      </c>
      <c r="BX615" t="s">
        <v>3634</v>
      </c>
      <c r="BY615" s="44" t="s">
        <v>207</v>
      </c>
      <c r="BZ615" t="s">
        <v>1337</v>
      </c>
      <c r="CA615" t="s">
        <v>4141</v>
      </c>
      <c r="CB615" s="44" t="s">
        <v>4141</v>
      </c>
      <c r="CC615" t="s">
        <v>4796</v>
      </c>
      <c r="CD615" t="s">
        <v>4139</v>
      </c>
      <c r="CE615" t="s">
        <v>4140</v>
      </c>
      <c r="CF615" t="s">
        <v>3630</v>
      </c>
      <c r="CG615"/>
      <c r="CH615" t="str">
        <f>H615</f>
        <v>Спасский С.А., Шнитников В.Н.</v>
      </c>
      <c r="CI615">
        <f t="shared" si="196"/>
        <v>1937</v>
      </c>
      <c r="CJ615"/>
    </row>
    <row r="616" spans="1:88" s="12" customFormat="1" x14ac:dyDescent="0.45">
      <c r="A616" s="11">
        <v>45772.318703703699</v>
      </c>
      <c r="B616" s="12">
        <v>412819044</v>
      </c>
      <c r="C616" s="6" t="s">
        <v>4897</v>
      </c>
      <c r="D616" s="12">
        <v>1</v>
      </c>
      <c r="E616" s="4" t="s">
        <v>65</v>
      </c>
      <c r="G616" s="12">
        <v>2590</v>
      </c>
      <c r="H616" s="44" t="s">
        <v>951</v>
      </c>
      <c r="I616" s="12">
        <v>1937</v>
      </c>
      <c r="J616" s="12" t="s">
        <v>952</v>
      </c>
      <c r="K616" s="12" t="s">
        <v>953</v>
      </c>
      <c r="L616" s="12" t="s">
        <v>954</v>
      </c>
      <c r="M616" s="12" t="s">
        <v>267</v>
      </c>
      <c r="P616" s="12" t="s">
        <v>986</v>
      </c>
      <c r="Q616" t="str">
        <f t="shared" si="197"/>
        <v>дача Волковского</v>
      </c>
      <c r="R616" s="85" t="str">
        <f t="shared" si="210"/>
        <v>43.104043</v>
      </c>
      <c r="S616" s="85" t="str">
        <f t="shared" si="211"/>
        <v>76.920158</v>
      </c>
      <c r="T616" s="12" t="s">
        <v>3576</v>
      </c>
      <c r="U616" s="12" t="s">
        <v>3577</v>
      </c>
      <c r="V616" s="12" t="s">
        <v>119</v>
      </c>
      <c r="W616" s="12" t="s">
        <v>3578</v>
      </c>
      <c r="X616" s="12">
        <v>6000</v>
      </c>
      <c r="Y616" s="12">
        <v>1929</v>
      </c>
      <c r="Z616" s="12">
        <v>6</v>
      </c>
      <c r="AB616" s="12">
        <v>1929</v>
      </c>
      <c r="AC616" s="12">
        <v>7</v>
      </c>
      <c r="AF616" s="12" t="s">
        <v>948</v>
      </c>
      <c r="AG616" s="66" t="s">
        <v>1332</v>
      </c>
      <c r="AI616" s="12" t="s">
        <v>1327</v>
      </c>
      <c r="AJ616" s="12" t="s">
        <v>1328</v>
      </c>
      <c r="AK616" s="12" t="b">
        <v>1</v>
      </c>
      <c r="AL616" s="12" t="b">
        <v>0</v>
      </c>
      <c r="AO616" s="49" t="s">
        <v>4952</v>
      </c>
      <c r="AP616" s="73"/>
      <c r="AQ616" s="49" t="s">
        <v>4951</v>
      </c>
      <c r="AR616" s="76" t="s">
        <v>5011</v>
      </c>
      <c r="AS616" s="73" t="s">
        <v>5012</v>
      </c>
      <c r="AT616" s="73">
        <f t="shared" si="199"/>
        <v>1</v>
      </c>
      <c r="AU616" s="112" t="s">
        <v>5384</v>
      </c>
      <c r="AV616" s="44" t="s">
        <v>5380</v>
      </c>
      <c r="AW616" t="s">
        <v>5014</v>
      </c>
      <c r="AX616" s="73"/>
      <c r="AY61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6" s="49" t="s">
        <v>4903</v>
      </c>
      <c r="BA616" s="59" t="str">
        <f>Y616&amp;"-"&amp;IF(Z616&lt;10,"0"&amp;Z616,Z616)&amp;"/"&amp;IF(AC616&lt;10,"0"&amp;AC616,AC616)</f>
        <v>1929-06/07</v>
      </c>
      <c r="BB616" s="44" t="s">
        <v>4940</v>
      </c>
      <c r="BC616" s="44"/>
      <c r="BD616" s="44"/>
      <c r="BE616" s="44"/>
      <c r="BF616" s="49" t="s">
        <v>4882</v>
      </c>
      <c r="BG616" t="s">
        <v>4893</v>
      </c>
      <c r="BH616" s="40" t="s">
        <v>5050</v>
      </c>
      <c r="BI616" t="s">
        <v>39</v>
      </c>
      <c r="BJ616" t="str">
        <f t="shared" si="206"/>
        <v>дача Волковского</v>
      </c>
      <c r="BK616" t="str">
        <f>T616&amp;" N; "&amp;U616&amp;" E"</f>
        <v>43.104043 N; 76.920158 E</v>
      </c>
      <c r="BL616" t="s">
        <v>3576</v>
      </c>
      <c r="BM616" s="85" t="s">
        <v>3577</v>
      </c>
      <c r="BN616" t="s">
        <v>4895</v>
      </c>
      <c r="BO616">
        <f t="shared" si="207"/>
        <v>6000</v>
      </c>
      <c r="BP616" t="str">
        <f>IF(V616="original",H616,IF(V616="volunteer",C616,"Nekhaeva A.A."))</f>
        <v>Nekhaeva A.A.</v>
      </c>
      <c r="BQ616" t="str">
        <f>IF(V616="original",I616,IF(V616="volunteer",YEAR(A616)&amp;"-"&amp;IF(MONTH(A616)&lt;10,"0"&amp;MONTH(A616),MONTH(A616))&amp;"-"&amp;IF(DAY(A616)&lt;10,"0"&amp;DAY(A616),DAY(A616)),"__2025-05-15"))</f>
        <v>__2025-05-15</v>
      </c>
      <c r="BR616"/>
      <c r="BS616"/>
      <c r="BT616" s="49" t="s">
        <v>4766</v>
      </c>
      <c r="BU616" t="s">
        <v>3631</v>
      </c>
      <c r="BV616" t="s">
        <v>3632</v>
      </c>
      <c r="BW616" t="s">
        <v>3633</v>
      </c>
      <c r="BX616" t="s">
        <v>3634</v>
      </c>
      <c r="BY616" s="44" t="s">
        <v>207</v>
      </c>
      <c r="BZ616" t="s">
        <v>1337</v>
      </c>
      <c r="CA616" t="s">
        <v>4141</v>
      </c>
      <c r="CB616" s="44" t="s">
        <v>4141</v>
      </c>
      <c r="CC616" t="s">
        <v>4796</v>
      </c>
      <c r="CD616" t="s">
        <v>4139</v>
      </c>
      <c r="CE616" t="s">
        <v>4140</v>
      </c>
      <c r="CF616" t="s">
        <v>3630</v>
      </c>
      <c r="CG616"/>
      <c r="CH616" t="str">
        <f>H616</f>
        <v>Спасский С.А., Шнитников В.Н.</v>
      </c>
      <c r="CI616">
        <f t="shared" si="196"/>
        <v>1937</v>
      </c>
      <c r="CJ616"/>
    </row>
    <row r="617" spans="1:88" s="12" customFormat="1" x14ac:dyDescent="0.45">
      <c r="A617" s="11">
        <v>45772.314351851848</v>
      </c>
      <c r="B617" s="12">
        <v>412819044</v>
      </c>
      <c r="C617" s="6" t="s">
        <v>4897</v>
      </c>
      <c r="D617" s="12">
        <v>1</v>
      </c>
      <c r="E617" s="4" t="s">
        <v>65</v>
      </c>
      <c r="G617" s="12">
        <v>2590</v>
      </c>
      <c r="H617" s="44" t="s">
        <v>951</v>
      </c>
      <c r="I617" s="12">
        <v>1937</v>
      </c>
      <c r="J617" s="12" t="s">
        <v>952</v>
      </c>
      <c r="K617" s="12" t="s">
        <v>953</v>
      </c>
      <c r="L617" s="12" t="s">
        <v>954</v>
      </c>
      <c r="M617" s="12" t="s">
        <v>267</v>
      </c>
      <c r="P617" s="12" t="s">
        <v>947</v>
      </c>
      <c r="Q617" t="str">
        <f t="shared" si="197"/>
        <v>Алма-Ата и окрестности</v>
      </c>
      <c r="R617" s="94">
        <v>43.289437</v>
      </c>
      <c r="S617" s="94">
        <v>76.994337999999999</v>
      </c>
      <c r="T617" s="12" t="s">
        <v>765</v>
      </c>
      <c r="U617" s="12" t="s">
        <v>766</v>
      </c>
      <c r="V617" s="12" t="s">
        <v>106</v>
      </c>
      <c r="X617" s="12">
        <v>6000</v>
      </c>
      <c r="Y617" s="12">
        <v>1921</v>
      </c>
      <c r="Z617" s="12">
        <v>7</v>
      </c>
      <c r="AF617" s="12" t="s">
        <v>948</v>
      </c>
      <c r="AG617" s="66" t="s">
        <v>955</v>
      </c>
      <c r="AI617" s="12" t="s">
        <v>1327</v>
      </c>
      <c r="AJ617" s="12" t="s">
        <v>1328</v>
      </c>
      <c r="AK617" s="12" t="b">
        <v>1</v>
      </c>
      <c r="AL617" s="12" t="b">
        <v>0</v>
      </c>
      <c r="AO617" s="49" t="s">
        <v>4952</v>
      </c>
      <c r="AP617" s="73"/>
      <c r="AQ617" s="49" t="s">
        <v>4951</v>
      </c>
      <c r="AR617" s="76" t="s">
        <v>5011</v>
      </c>
      <c r="AS617" s="73" t="s">
        <v>5012</v>
      </c>
      <c r="AT617" s="73">
        <f t="shared" si="199"/>
        <v>1</v>
      </c>
      <c r="AU617" s="112" t="s">
        <v>5384</v>
      </c>
      <c r="AV617" s="44" t="s">
        <v>5380</v>
      </c>
      <c r="AW617" t="s">
        <v>5014</v>
      </c>
      <c r="AX617" s="73"/>
      <c r="AY617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7" s="49" t="s">
        <v>4903</v>
      </c>
      <c r="BA617" s="44" t="str">
        <f>Y617&amp;"-"&amp;IF(Z617&lt;10,"0"&amp;Z617,Z617)</f>
        <v>1921-07</v>
      </c>
      <c r="BB617" s="44" t="str">
        <f>Y617&amp;IF(Z617&lt;&gt;0,"-"&amp;Z617,"")&amp;IF(AA617&lt;&gt;0,"-"&amp;AA617,"")&amp;IF(AB617&lt;&gt;0,"/"&amp;AB617,"")&amp;IF(AC617&lt;&gt;0,"-"&amp;AC617,"")&amp;IF(AD617&lt;&gt;0,"-"&amp;AD617,"")</f>
        <v>1921-7</v>
      </c>
      <c r="BC617" s="44"/>
      <c r="BD617" s="44"/>
      <c r="BE617" s="44" t="s">
        <v>4959</v>
      </c>
      <c r="BF617" s="49" t="s">
        <v>4882</v>
      </c>
      <c r="BG617" t="s">
        <v>4893</v>
      </c>
      <c r="BH617" s="40" t="s">
        <v>5050</v>
      </c>
      <c r="BI617" t="s">
        <v>39</v>
      </c>
      <c r="BJ617" t="str">
        <f t="shared" si="206"/>
        <v>Алма-Ата и окрестности</v>
      </c>
      <c r="BK617" t="str">
        <f>T617&amp;" N; "&amp;U617&amp;" E"</f>
        <v>43.289437 N; 76.994338 E</v>
      </c>
      <c r="BL617" t="s">
        <v>765</v>
      </c>
      <c r="BM617" s="85" t="s">
        <v>766</v>
      </c>
      <c r="BN617" t="s">
        <v>4895</v>
      </c>
      <c r="BO617">
        <f t="shared" si="207"/>
        <v>6000</v>
      </c>
      <c r="BP617" t="str">
        <f>IF(V617="original",H617,IF(V617="volunteer",C617,"Nekhaeva A.A."))</f>
        <v>Kim L.V.</v>
      </c>
      <c r="BQ617" t="str">
        <f>IF(V617="original",I617,IF(V617="volunteer",YEAR(A617)&amp;"-"&amp;IF(MONTH(A617)&lt;10,"0"&amp;MONTH(A617),MONTH(A617))&amp;"-"&amp;IF(DAY(A617)&lt;10,"0"&amp;DAY(A617),DAY(A617)),"__2025-05-15"))</f>
        <v>2025-04-25</v>
      </c>
      <c r="BR617"/>
      <c r="BS617"/>
      <c r="BT617" s="49" t="s">
        <v>4766</v>
      </c>
      <c r="BU617" t="s">
        <v>3631</v>
      </c>
      <c r="BV617" t="s">
        <v>3632</v>
      </c>
      <c r="BW617" t="s">
        <v>3633</v>
      </c>
      <c r="BX617" t="s">
        <v>3634</v>
      </c>
      <c r="BY617" s="44" t="s">
        <v>207</v>
      </c>
      <c r="BZ617" t="s">
        <v>1337</v>
      </c>
      <c r="CA617" t="s">
        <v>4141</v>
      </c>
      <c r="CB617" s="44" t="s">
        <v>4141</v>
      </c>
      <c r="CC617" t="s">
        <v>4796</v>
      </c>
      <c r="CD617" t="s">
        <v>4139</v>
      </c>
      <c r="CE617" t="s">
        <v>4140</v>
      </c>
      <c r="CF617" t="s">
        <v>3630</v>
      </c>
      <c r="CG617"/>
      <c r="CH617" t="str">
        <f>H617</f>
        <v>Спасский С.А., Шнитников В.Н.</v>
      </c>
      <c r="CI617">
        <f t="shared" si="196"/>
        <v>1937</v>
      </c>
      <c r="CJ617"/>
    </row>
    <row r="618" spans="1:88" s="12" customFormat="1" x14ac:dyDescent="0.45">
      <c r="A618" s="11">
        <v>45772.313900462963</v>
      </c>
      <c r="B618" s="12">
        <v>412819044</v>
      </c>
      <c r="C618" s="6" t="s">
        <v>4897</v>
      </c>
      <c r="D618" s="12">
        <v>1</v>
      </c>
      <c r="E618" s="4" t="s">
        <v>65</v>
      </c>
      <c r="G618" s="12">
        <v>2590</v>
      </c>
      <c r="H618" s="44" t="s">
        <v>951</v>
      </c>
      <c r="I618" s="12">
        <v>1937</v>
      </c>
      <c r="J618" s="12" t="s">
        <v>952</v>
      </c>
      <c r="K618" s="12" t="s">
        <v>953</v>
      </c>
      <c r="L618" s="12" t="s">
        <v>954</v>
      </c>
      <c r="M618" s="12" t="s">
        <v>267</v>
      </c>
      <c r="P618" s="12" t="s">
        <v>947</v>
      </c>
      <c r="Q618" t="str">
        <f t="shared" si="197"/>
        <v>Алма-Ата и окрестности</v>
      </c>
      <c r="R618" s="94">
        <v>43.289437</v>
      </c>
      <c r="S618" s="94">
        <v>76.994337999999999</v>
      </c>
      <c r="T618" s="12" t="s">
        <v>765</v>
      </c>
      <c r="U618" s="12" t="s">
        <v>766</v>
      </c>
      <c r="V618" s="12" t="s">
        <v>106</v>
      </c>
      <c r="X618" s="12">
        <v>6000</v>
      </c>
      <c r="Y618" s="12">
        <v>1926</v>
      </c>
      <c r="Z618" s="12">
        <v>7</v>
      </c>
      <c r="AF618" s="12" t="s">
        <v>948</v>
      </c>
      <c r="AI618" s="12" t="s">
        <v>1327</v>
      </c>
      <c r="AJ618" s="12" t="s">
        <v>1328</v>
      </c>
      <c r="AK618" s="12" t="b">
        <v>1</v>
      </c>
      <c r="AL618" s="12" t="b">
        <v>0</v>
      </c>
      <c r="AO618" s="49" t="s">
        <v>4952</v>
      </c>
      <c r="AP618" s="73"/>
      <c r="AQ618" s="49" t="s">
        <v>4951</v>
      </c>
      <c r="AR618" s="76" t="s">
        <v>5011</v>
      </c>
      <c r="AS618" s="73" t="s">
        <v>5012</v>
      </c>
      <c r="AT618" s="73">
        <f t="shared" si="199"/>
        <v>1</v>
      </c>
      <c r="AU618" s="112" t="s">
        <v>5384</v>
      </c>
      <c r="AV618" s="44" t="s">
        <v>5380</v>
      </c>
      <c r="AW618" t="s">
        <v>5014</v>
      </c>
      <c r="AX618" s="73"/>
      <c r="AY61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8" s="49" t="s">
        <v>4903</v>
      </c>
      <c r="BA618" s="44" t="str">
        <f>Y618&amp;"-"&amp;IF(Z618&lt;10,"0"&amp;Z618,Z618)</f>
        <v>1926-07</v>
      </c>
      <c r="BB618" s="44" t="str">
        <f>Y618&amp;IF(Z618&lt;&gt;0,"-"&amp;Z618,"")&amp;IF(AA618&lt;&gt;0,"-"&amp;AA618,"")&amp;IF(AB618&lt;&gt;0,"/"&amp;AB618,"")&amp;IF(AC618&lt;&gt;0,"-"&amp;AC618,"")&amp;IF(AD618&lt;&gt;0,"-"&amp;AD618,"")</f>
        <v>1926-7</v>
      </c>
      <c r="BC618" s="44"/>
      <c r="BD618" s="44"/>
      <c r="BE618" s="44"/>
      <c r="BF618" s="49" t="s">
        <v>4882</v>
      </c>
      <c r="BG618" t="s">
        <v>4893</v>
      </c>
      <c r="BH618" s="40" t="s">
        <v>5050</v>
      </c>
      <c r="BI618" t="s">
        <v>39</v>
      </c>
      <c r="BJ618" t="str">
        <f t="shared" si="206"/>
        <v>Алма-Ата и окрестности</v>
      </c>
      <c r="BK618" t="str">
        <f>T618&amp;" N; "&amp;U618&amp;" E"</f>
        <v>43.289437 N; 76.994338 E</v>
      </c>
      <c r="BL618" t="s">
        <v>765</v>
      </c>
      <c r="BM618" s="85" t="s">
        <v>766</v>
      </c>
      <c r="BN618" t="s">
        <v>4895</v>
      </c>
      <c r="BO618">
        <f t="shared" si="207"/>
        <v>6000</v>
      </c>
      <c r="BP618" t="str">
        <f>IF(V618="original",H618,IF(V618="volunteer",C618,"Nekhaeva A.A."))</f>
        <v>Kim L.V.</v>
      </c>
      <c r="BQ618" t="str">
        <f>IF(V618="original",I618,IF(V618="volunteer",YEAR(A618)&amp;"-"&amp;IF(MONTH(A618)&lt;10,"0"&amp;MONTH(A618),MONTH(A618))&amp;"-"&amp;IF(DAY(A618)&lt;10,"0"&amp;DAY(A618),DAY(A618)),"__2025-05-15"))</f>
        <v>2025-04-25</v>
      </c>
      <c r="BR618"/>
      <c r="BS618"/>
      <c r="BT618" s="49" t="s">
        <v>4766</v>
      </c>
      <c r="BU618" t="s">
        <v>3631</v>
      </c>
      <c r="BV618" t="s">
        <v>3632</v>
      </c>
      <c r="BW618" t="s">
        <v>3633</v>
      </c>
      <c r="BX618" t="s">
        <v>3634</v>
      </c>
      <c r="BY618" s="44" t="s">
        <v>207</v>
      </c>
      <c r="BZ618" t="s">
        <v>1337</v>
      </c>
      <c r="CA618" t="s">
        <v>4141</v>
      </c>
      <c r="CB618" s="44" t="s">
        <v>4141</v>
      </c>
      <c r="CC618" t="s">
        <v>4796</v>
      </c>
      <c r="CD618" t="s">
        <v>4139</v>
      </c>
      <c r="CE618" t="s">
        <v>4140</v>
      </c>
      <c r="CF618" t="s">
        <v>3630</v>
      </c>
      <c r="CG618"/>
      <c r="CH618" t="str">
        <f>H618</f>
        <v>Спасский С.А., Шнитников В.Н.</v>
      </c>
      <c r="CI618">
        <f t="shared" si="196"/>
        <v>1937</v>
      </c>
      <c r="CJ618"/>
    </row>
    <row r="619" spans="1:88" s="12" customFormat="1" x14ac:dyDescent="0.45">
      <c r="A619" s="11">
        <v>45772.313587962963</v>
      </c>
      <c r="B619" s="12">
        <v>412819044</v>
      </c>
      <c r="C619" s="6" t="s">
        <v>4897</v>
      </c>
      <c r="D619" s="12">
        <v>3</v>
      </c>
      <c r="E619" s="4" t="s">
        <v>265</v>
      </c>
      <c r="G619" s="12">
        <v>2590</v>
      </c>
      <c r="H619" s="44" t="s">
        <v>951</v>
      </c>
      <c r="I619" s="12">
        <v>1937</v>
      </c>
      <c r="J619" s="12" t="s">
        <v>952</v>
      </c>
      <c r="K619" s="12" t="s">
        <v>953</v>
      </c>
      <c r="L619" s="12" t="s">
        <v>954</v>
      </c>
      <c r="M619" s="12" t="s">
        <v>267</v>
      </c>
      <c r="P619" s="12" t="s">
        <v>947</v>
      </c>
      <c r="Q619" t="str">
        <f t="shared" si="197"/>
        <v>Алма-Ата и окрестности</v>
      </c>
      <c r="R619" s="94">
        <v>43.289437</v>
      </c>
      <c r="S619" s="94">
        <v>76.994337999999999</v>
      </c>
      <c r="T619" s="12" t="s">
        <v>765</v>
      </c>
      <c r="U619" s="12" t="s">
        <v>766</v>
      </c>
      <c r="V619" s="12" t="s">
        <v>106</v>
      </c>
      <c r="X619" s="12">
        <v>6000</v>
      </c>
      <c r="Y619" s="12">
        <v>1920</v>
      </c>
      <c r="Z619" s="12">
        <v>6</v>
      </c>
      <c r="AF619" s="12" t="s">
        <v>948</v>
      </c>
      <c r="AI619" s="12" t="s">
        <v>1327</v>
      </c>
      <c r="AJ619" s="12" t="s">
        <v>1328</v>
      </c>
      <c r="AK619" s="12" t="b">
        <v>1</v>
      </c>
      <c r="AL619" s="12" t="b">
        <v>0</v>
      </c>
      <c r="AO619" s="49" t="s">
        <v>4952</v>
      </c>
      <c r="AP619" s="73"/>
      <c r="AQ619" s="49" t="s">
        <v>4951</v>
      </c>
      <c r="AR619" s="76" t="s">
        <v>5011</v>
      </c>
      <c r="AS619" s="73" t="s">
        <v>5012</v>
      </c>
      <c r="AT619" s="73">
        <f t="shared" si="199"/>
        <v>3</v>
      </c>
      <c r="AU619" s="112" t="s">
        <v>5383</v>
      </c>
      <c r="AV619" s="44" t="s">
        <v>5380</v>
      </c>
      <c r="AW619" t="s">
        <v>5014</v>
      </c>
      <c r="AX619" s="73"/>
      <c r="AY61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19" s="49" t="s">
        <v>4903</v>
      </c>
      <c r="BA619" s="44" t="str">
        <f>Y619&amp;"-"&amp;IF(Z619&lt;10,"0"&amp;Z619,Z619)</f>
        <v>1920-06</v>
      </c>
      <c r="BB619" s="44" t="str">
        <f>Y619&amp;IF(Z619&lt;&gt;0,"-"&amp;Z619,"")&amp;IF(AA619&lt;&gt;0,"-"&amp;AA619,"")&amp;IF(AB619&lt;&gt;0,"/"&amp;AB619,"")&amp;IF(AC619&lt;&gt;0,"-"&amp;AC619,"")&amp;IF(AD619&lt;&gt;0,"-"&amp;AD619,"")</f>
        <v>1920-6</v>
      </c>
      <c r="BC619" s="44"/>
      <c r="BD619" s="44"/>
      <c r="BE619" s="44"/>
      <c r="BF619" s="49" t="s">
        <v>4882</v>
      </c>
      <c r="BG619" t="s">
        <v>4893</v>
      </c>
      <c r="BH619" s="40" t="s">
        <v>5050</v>
      </c>
      <c r="BI619" t="s">
        <v>39</v>
      </c>
      <c r="BJ619" t="str">
        <f t="shared" si="206"/>
        <v>Алма-Ата и окрестности</v>
      </c>
      <c r="BK619" t="str">
        <f>T619&amp;" N; "&amp;U619&amp;" E"</f>
        <v>43.289437 N; 76.994338 E</v>
      </c>
      <c r="BL619" t="s">
        <v>765</v>
      </c>
      <c r="BM619" s="85" t="s">
        <v>766</v>
      </c>
      <c r="BN619" t="s">
        <v>4895</v>
      </c>
      <c r="BO619">
        <f t="shared" si="207"/>
        <v>6000</v>
      </c>
      <c r="BP619" t="str">
        <f>IF(V619="original",H619,IF(V619="volunteer",C619,"Nekhaeva A.A."))</f>
        <v>Kim L.V.</v>
      </c>
      <c r="BQ619" t="str">
        <f>IF(V619="original",I619,IF(V619="volunteer",YEAR(A619)&amp;"-"&amp;IF(MONTH(A619)&lt;10,"0"&amp;MONTH(A619),MONTH(A619))&amp;"-"&amp;IF(DAY(A619)&lt;10,"0"&amp;DAY(A619),DAY(A619)),"__2025-05-15"))</f>
        <v>2025-04-25</v>
      </c>
      <c r="BR619"/>
      <c r="BS619"/>
      <c r="BT619" s="49" t="s">
        <v>4766</v>
      </c>
      <c r="BU619" t="s">
        <v>3631</v>
      </c>
      <c r="BV619" t="s">
        <v>3632</v>
      </c>
      <c r="BW619" t="s">
        <v>3633</v>
      </c>
      <c r="BX619" t="s">
        <v>3634</v>
      </c>
      <c r="BY619" s="44" t="s">
        <v>207</v>
      </c>
      <c r="BZ619" t="s">
        <v>1337</v>
      </c>
      <c r="CA619" t="s">
        <v>4141</v>
      </c>
      <c r="CB619" s="44" t="s">
        <v>4141</v>
      </c>
      <c r="CC619" t="s">
        <v>4796</v>
      </c>
      <c r="CD619" t="s">
        <v>4139</v>
      </c>
      <c r="CE619" t="s">
        <v>4140</v>
      </c>
      <c r="CF619" t="s">
        <v>3630</v>
      </c>
      <c r="CG619"/>
      <c r="CH619" t="str">
        <f>H619</f>
        <v>Спасский С.А., Шнитников В.Н.</v>
      </c>
      <c r="CI619">
        <f t="shared" si="196"/>
        <v>1937</v>
      </c>
      <c r="CJ619"/>
    </row>
    <row r="620" spans="1:88" s="12" customFormat="1" x14ac:dyDescent="0.45">
      <c r="A620" s="11">
        <v>45772.312905092593</v>
      </c>
      <c r="B620" s="12">
        <v>412819044</v>
      </c>
      <c r="C620" s="6" t="s">
        <v>4897</v>
      </c>
      <c r="D620" s="12">
        <v>3</v>
      </c>
      <c r="E620" s="4" t="s">
        <v>265</v>
      </c>
      <c r="G620" s="12">
        <v>2590</v>
      </c>
      <c r="H620" s="44" t="s">
        <v>951</v>
      </c>
      <c r="I620" s="12">
        <v>1937</v>
      </c>
      <c r="J620" s="12" t="s">
        <v>952</v>
      </c>
      <c r="K620" s="12" t="s">
        <v>953</v>
      </c>
      <c r="L620" s="12" t="s">
        <v>954</v>
      </c>
      <c r="M620" s="12" t="s">
        <v>267</v>
      </c>
      <c r="P620" s="12" t="s">
        <v>947</v>
      </c>
      <c r="Q620" t="str">
        <f t="shared" si="197"/>
        <v>Алма-Ата и окрестности</v>
      </c>
      <c r="R620" s="94">
        <v>43.289437</v>
      </c>
      <c r="S620" s="94">
        <v>76.994337999999999</v>
      </c>
      <c r="T620" s="12" t="s">
        <v>765</v>
      </c>
      <c r="U620" s="12" t="s">
        <v>766</v>
      </c>
      <c r="V620" s="12" t="s">
        <v>106</v>
      </c>
      <c r="X620" s="12">
        <v>6000</v>
      </c>
      <c r="Y620" s="12">
        <v>1919</v>
      </c>
      <c r="Z620" s="12">
        <v>6</v>
      </c>
      <c r="AA620" s="12">
        <v>1</v>
      </c>
      <c r="AB620" s="12">
        <v>1919</v>
      </c>
      <c r="AC620" s="12">
        <v>6</v>
      </c>
      <c r="AD620" s="12">
        <v>10</v>
      </c>
      <c r="AF620" s="12" t="s">
        <v>948</v>
      </c>
      <c r="AI620" s="12" t="s">
        <v>1327</v>
      </c>
      <c r="AJ620" s="12" t="s">
        <v>1328</v>
      </c>
      <c r="AK620" s="12" t="b">
        <v>1</v>
      </c>
      <c r="AL620" s="12" t="b">
        <v>0</v>
      </c>
      <c r="AO620" s="49" t="s">
        <v>4952</v>
      </c>
      <c r="AP620" s="73"/>
      <c r="AQ620" s="49" t="s">
        <v>4951</v>
      </c>
      <c r="AR620" s="76" t="s">
        <v>5011</v>
      </c>
      <c r="AS620" s="73" t="s">
        <v>5012</v>
      </c>
      <c r="AT620" s="73">
        <f t="shared" si="199"/>
        <v>3</v>
      </c>
      <c r="AU620" s="112" t="s">
        <v>5383</v>
      </c>
      <c r="AV620" s="44" t="s">
        <v>5380</v>
      </c>
      <c r="AW620" t="s">
        <v>5014</v>
      </c>
      <c r="AX620" s="73"/>
      <c r="AY620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0" s="49" t="s">
        <v>4903</v>
      </c>
      <c r="BA620" s="58" t="str">
        <f>Y620&amp;"-"&amp;IF(Z620&lt;10,"0"&amp;Z620,Z620)&amp;"-"&amp;IF(AA620&lt;10,"0"&amp;AA620,AA620)&amp;"/"&amp;IF(AD620&lt;10,"0"&amp;AD620,AD620)</f>
        <v>1919-06-01/10</v>
      </c>
      <c r="BB620" s="44" t="str">
        <f>Y620&amp;IF(Z620&lt;&gt;0,"-"&amp;Z620,"")&amp;IF(AA620&lt;&gt;0,"-"&amp;AA620,"")&amp;IF(AB620&lt;&gt;0,"/"&amp;AB620,"")&amp;IF(AC620&lt;&gt;0,"-"&amp;AC620,"")&amp;IF(AD620&lt;&gt;0,"-"&amp;AD620,"")</f>
        <v>1919-6-1/1919-6-10</v>
      </c>
      <c r="BC620" s="44"/>
      <c r="BD620" s="44"/>
      <c r="BE620" s="44"/>
      <c r="BF620" s="49" t="s">
        <v>4882</v>
      </c>
      <c r="BG620" t="s">
        <v>4893</v>
      </c>
      <c r="BH620" s="40" t="s">
        <v>5050</v>
      </c>
      <c r="BI620" t="s">
        <v>39</v>
      </c>
      <c r="BJ620" t="str">
        <f t="shared" si="206"/>
        <v>Алма-Ата и окрестности</v>
      </c>
      <c r="BK620" t="str">
        <f>T620&amp;" N; "&amp;U620&amp;" E"</f>
        <v>43.289437 N; 76.994338 E</v>
      </c>
      <c r="BL620" t="s">
        <v>765</v>
      </c>
      <c r="BM620" s="85" t="s">
        <v>766</v>
      </c>
      <c r="BN620" t="s">
        <v>4895</v>
      </c>
      <c r="BO620">
        <f t="shared" si="207"/>
        <v>6000</v>
      </c>
      <c r="BP620" t="str">
        <f>IF(V620="original",H620,IF(V620="volunteer",C620,"Nekhaeva A.A."))</f>
        <v>Kim L.V.</v>
      </c>
      <c r="BQ620" t="str">
        <f>IF(V620="original",I620,IF(V620="volunteer",YEAR(A620)&amp;"-"&amp;IF(MONTH(A620)&lt;10,"0"&amp;MONTH(A620),MONTH(A620))&amp;"-"&amp;IF(DAY(A620)&lt;10,"0"&amp;DAY(A620),DAY(A620)),"__2025-05-15"))</f>
        <v>2025-04-25</v>
      </c>
      <c r="BR620"/>
      <c r="BS620"/>
      <c r="BT620" s="49" t="s">
        <v>4766</v>
      </c>
      <c r="BU620" t="s">
        <v>3631</v>
      </c>
      <c r="BV620" t="s">
        <v>3632</v>
      </c>
      <c r="BW620" t="s">
        <v>3633</v>
      </c>
      <c r="BX620" t="s">
        <v>3634</v>
      </c>
      <c r="BY620" s="44" t="s">
        <v>207</v>
      </c>
      <c r="BZ620" t="s">
        <v>1337</v>
      </c>
      <c r="CA620" t="s">
        <v>4141</v>
      </c>
      <c r="CB620" s="44" t="s">
        <v>4141</v>
      </c>
      <c r="CC620" t="s">
        <v>4796</v>
      </c>
      <c r="CD620" t="s">
        <v>4139</v>
      </c>
      <c r="CE620" t="s">
        <v>4140</v>
      </c>
      <c r="CF620" t="s">
        <v>3630</v>
      </c>
      <c r="CG620"/>
      <c r="CH620" t="str">
        <f>H620</f>
        <v>Спасский С.А., Шнитников В.Н.</v>
      </c>
      <c r="CI620">
        <f t="shared" si="196"/>
        <v>1937</v>
      </c>
      <c r="CJ620"/>
    </row>
    <row r="621" spans="1:88" s="12" customFormat="1" x14ac:dyDescent="0.45">
      <c r="A621" s="11">
        <v>45772.312407407408</v>
      </c>
      <c r="B621" s="12">
        <v>412819044</v>
      </c>
      <c r="C621" s="6" t="s">
        <v>4897</v>
      </c>
      <c r="D621" s="12">
        <v>3</v>
      </c>
      <c r="E621" s="4" t="s">
        <v>265</v>
      </c>
      <c r="G621" s="12">
        <v>2590</v>
      </c>
      <c r="H621" s="44" t="s">
        <v>951</v>
      </c>
      <c r="I621" s="12">
        <v>1937</v>
      </c>
      <c r="J621" s="12" t="s">
        <v>952</v>
      </c>
      <c r="K621" s="12" t="s">
        <v>953</v>
      </c>
      <c r="L621" s="12" t="s">
        <v>954</v>
      </c>
      <c r="M621" s="12" t="s">
        <v>267</v>
      </c>
      <c r="P621" s="12" t="s">
        <v>947</v>
      </c>
      <c r="Q621" t="str">
        <f t="shared" si="197"/>
        <v>Алма-Ата и окрестности</v>
      </c>
      <c r="R621" s="94">
        <v>43.289437</v>
      </c>
      <c r="S621" s="94">
        <v>76.994337999999999</v>
      </c>
      <c r="T621" s="12" t="s">
        <v>765</v>
      </c>
      <c r="U621" s="12" t="s">
        <v>766</v>
      </c>
      <c r="V621" s="12" t="s">
        <v>106</v>
      </c>
      <c r="X621" s="12">
        <v>6000</v>
      </c>
      <c r="Y621" s="12">
        <v>1919</v>
      </c>
      <c r="Z621" s="12">
        <v>5</v>
      </c>
      <c r="AA621" s="12">
        <v>1</v>
      </c>
      <c r="AB621" s="12">
        <v>1919</v>
      </c>
      <c r="AC621" s="12">
        <v>5</v>
      </c>
      <c r="AD621" s="12">
        <v>31</v>
      </c>
      <c r="AF621" s="12" t="s">
        <v>948</v>
      </c>
      <c r="AI621" s="12" t="s">
        <v>1327</v>
      </c>
      <c r="AJ621" s="12" t="s">
        <v>1328</v>
      </c>
      <c r="AK621" s="12" t="b">
        <v>1</v>
      </c>
      <c r="AL621" s="12" t="b">
        <v>0</v>
      </c>
      <c r="AO621" s="49" t="s">
        <v>4952</v>
      </c>
      <c r="AP621" s="73"/>
      <c r="AQ621" s="49" t="s">
        <v>4951</v>
      </c>
      <c r="AR621" s="76" t="s">
        <v>5011</v>
      </c>
      <c r="AS621" s="73" t="s">
        <v>5012</v>
      </c>
      <c r="AT621" s="73">
        <f t="shared" si="199"/>
        <v>3</v>
      </c>
      <c r="AU621" s="112" t="s">
        <v>5383</v>
      </c>
      <c r="AV621" s="44" t="s">
        <v>5380</v>
      </c>
      <c r="AW621" t="s">
        <v>5014</v>
      </c>
      <c r="AX621" s="73"/>
      <c r="AY62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1" s="49" t="s">
        <v>4903</v>
      </c>
      <c r="BA621" s="58" t="str">
        <f>Y621&amp;"-"&amp;IF(Z621&lt;10,"0"&amp;Z621,Z621)&amp;"-"&amp;IF(AA621&lt;10,"0"&amp;AA621,AA621)&amp;"/"&amp;IF(AD621&lt;10,"0"&amp;AD621,AD621)</f>
        <v>1919-05-01/31</v>
      </c>
      <c r="BB621" s="44" t="str">
        <f>Y621&amp;IF(Z621&lt;&gt;0,"-"&amp;Z621,"")&amp;IF(AA621&lt;&gt;0,"-"&amp;AA621,"")&amp;IF(AB621&lt;&gt;0,"/"&amp;AB621,"")&amp;IF(AC621&lt;&gt;0,"-"&amp;AC621,"")&amp;IF(AD621&lt;&gt;0,"-"&amp;AD621,"")</f>
        <v>1919-5-1/1919-5-31</v>
      </c>
      <c r="BC621" s="44"/>
      <c r="BD621" s="44"/>
      <c r="BE621" s="44"/>
      <c r="BF621" s="49" t="s">
        <v>4882</v>
      </c>
      <c r="BG621" t="s">
        <v>4893</v>
      </c>
      <c r="BH621" s="40" t="s">
        <v>5050</v>
      </c>
      <c r="BI621" t="s">
        <v>39</v>
      </c>
      <c r="BJ621" t="str">
        <f t="shared" si="206"/>
        <v>Алма-Ата и окрестности</v>
      </c>
      <c r="BK621" t="str">
        <f>T621&amp;" N; "&amp;U621&amp;" E"</f>
        <v>43.289437 N; 76.994338 E</v>
      </c>
      <c r="BL621" t="s">
        <v>765</v>
      </c>
      <c r="BM621" s="85" t="s">
        <v>766</v>
      </c>
      <c r="BN621" t="s">
        <v>4895</v>
      </c>
      <c r="BO621">
        <f t="shared" si="207"/>
        <v>6000</v>
      </c>
      <c r="BP621" t="str">
        <f>IF(V621="original",H621,IF(V621="volunteer",C621,"Nekhaeva A.A."))</f>
        <v>Kim L.V.</v>
      </c>
      <c r="BQ621" t="str">
        <f>IF(V621="original",I621,IF(V621="volunteer",YEAR(A621)&amp;"-"&amp;IF(MONTH(A621)&lt;10,"0"&amp;MONTH(A621),MONTH(A621))&amp;"-"&amp;IF(DAY(A621)&lt;10,"0"&amp;DAY(A621),DAY(A621)),"__2025-05-15"))</f>
        <v>2025-04-25</v>
      </c>
      <c r="BR621"/>
      <c r="BS621"/>
      <c r="BT621" s="49" t="s">
        <v>4766</v>
      </c>
      <c r="BU621" t="s">
        <v>3631</v>
      </c>
      <c r="BV621" t="s">
        <v>3632</v>
      </c>
      <c r="BW621" t="s">
        <v>3633</v>
      </c>
      <c r="BX621" t="s">
        <v>3634</v>
      </c>
      <c r="BY621" s="44" t="s">
        <v>207</v>
      </c>
      <c r="BZ621" t="s">
        <v>1337</v>
      </c>
      <c r="CA621" t="s">
        <v>4141</v>
      </c>
      <c r="CB621" s="44" t="s">
        <v>4141</v>
      </c>
      <c r="CC621" t="s">
        <v>4796</v>
      </c>
      <c r="CD621" t="s">
        <v>4139</v>
      </c>
      <c r="CE621" t="s">
        <v>4140</v>
      </c>
      <c r="CF621" t="s">
        <v>3630</v>
      </c>
      <c r="CG621"/>
      <c r="CH621" t="str">
        <f>H621</f>
        <v>Спасский С.А., Шнитников В.Н.</v>
      </c>
      <c r="CI621">
        <f t="shared" si="196"/>
        <v>1937</v>
      </c>
      <c r="CJ621"/>
    </row>
    <row r="622" spans="1:88" s="12" customFormat="1" x14ac:dyDescent="0.45">
      <c r="A622" s="11">
        <v>45772.311481481483</v>
      </c>
      <c r="B622" s="12">
        <v>412819044</v>
      </c>
      <c r="C622" s="6" t="s">
        <v>4897</v>
      </c>
      <c r="D622" s="12">
        <v>1</v>
      </c>
      <c r="E622" s="4" t="s">
        <v>51</v>
      </c>
      <c r="G622" s="12">
        <v>2590</v>
      </c>
      <c r="H622" s="44" t="s">
        <v>951</v>
      </c>
      <c r="I622" s="12">
        <v>1937</v>
      </c>
      <c r="J622" s="12" t="s">
        <v>952</v>
      </c>
      <c r="K622" s="12" t="s">
        <v>953</v>
      </c>
      <c r="L622" s="12" t="s">
        <v>954</v>
      </c>
      <c r="M622" s="12" t="s">
        <v>267</v>
      </c>
      <c r="P622" s="12" t="s">
        <v>947</v>
      </c>
      <c r="Q622" t="str">
        <f t="shared" si="197"/>
        <v>Алма-Ата и окрестности</v>
      </c>
      <c r="R622" s="94">
        <v>43.289437</v>
      </c>
      <c r="S622" s="94">
        <v>76.994337999999999</v>
      </c>
      <c r="T622" s="12" t="s">
        <v>765</v>
      </c>
      <c r="U622" s="12" t="s">
        <v>766</v>
      </c>
      <c r="V622" s="12" t="s">
        <v>106</v>
      </c>
      <c r="X622" s="12">
        <v>6000</v>
      </c>
      <c r="Y622" s="12">
        <v>1920</v>
      </c>
      <c r="Z622" s="12">
        <v>6</v>
      </c>
      <c r="AA622" s="12">
        <v>1</v>
      </c>
      <c r="AB622" s="12">
        <v>1921</v>
      </c>
      <c r="AC622" s="12">
        <v>6</v>
      </c>
      <c r="AD622" s="12">
        <v>10</v>
      </c>
      <c r="AF622" s="12" t="s">
        <v>948</v>
      </c>
      <c r="AI622" s="12" t="s">
        <v>1327</v>
      </c>
      <c r="AJ622" s="12" t="s">
        <v>1328</v>
      </c>
      <c r="AK622" s="12" t="b">
        <v>1</v>
      </c>
      <c r="AL622" s="12" t="b">
        <v>0</v>
      </c>
      <c r="AO622" s="49" t="s">
        <v>4952</v>
      </c>
      <c r="AP622" s="73"/>
      <c r="AQ622" s="49" t="s">
        <v>4951</v>
      </c>
      <c r="AR622" s="76" t="s">
        <v>5011</v>
      </c>
      <c r="AS622" s="73" t="s">
        <v>5012</v>
      </c>
      <c r="AT622" s="73">
        <f t="shared" si="199"/>
        <v>1</v>
      </c>
      <c r="AU622" s="112" t="s">
        <v>5383</v>
      </c>
      <c r="AV622" s="44" t="s">
        <v>5380</v>
      </c>
      <c r="AW622" t="s">
        <v>5014</v>
      </c>
      <c r="AX622" s="73"/>
      <c r="AY62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2" s="49" t="s">
        <v>4903</v>
      </c>
      <c r="BA622" s="58" t="str">
        <f>Y622&amp;"-"&amp;IF(Z622&lt;10,"0"&amp;Z622,Z622)&amp;"-"&amp;IF(AA622&lt;10,"0"&amp;AA622,AA622)&amp;"/"&amp;IF(AC622&lt;10,"0"&amp;AC622,AC622)&amp;"-"&amp;IF(AD622&lt;10,"0"&amp;AD622,AD622)</f>
        <v>1920-06-01/06-10</v>
      </c>
      <c r="BB622" s="44" t="str">
        <f>Y622&amp;IF(Z622&lt;&gt;0,"-"&amp;Z622,"")&amp;IF(AA622&lt;&gt;0,"-"&amp;AA622,"")&amp;IF(AB622&lt;&gt;0,"/"&amp;AB622,"")&amp;IF(AC622&lt;&gt;0,"-"&amp;AC622,"")&amp;IF(AD622&lt;&gt;0,"-"&amp;AD622,"")</f>
        <v>1920-6-1/1921-6-10</v>
      </c>
      <c r="BC622" s="44"/>
      <c r="BD622" s="44"/>
      <c r="BE622" s="44"/>
      <c r="BF622" s="49" t="s">
        <v>4882</v>
      </c>
      <c r="BG622" t="s">
        <v>4893</v>
      </c>
      <c r="BH622" s="40" t="s">
        <v>5050</v>
      </c>
      <c r="BI622" t="s">
        <v>39</v>
      </c>
      <c r="BJ622" t="str">
        <f t="shared" si="206"/>
        <v>Алма-Ата и окрестности</v>
      </c>
      <c r="BK622" t="str">
        <f>T622&amp;" N; "&amp;U622&amp;" E"</f>
        <v>43.289437 N; 76.994338 E</v>
      </c>
      <c r="BL622" t="s">
        <v>765</v>
      </c>
      <c r="BM622" s="85" t="s">
        <v>766</v>
      </c>
      <c r="BN622" t="s">
        <v>4895</v>
      </c>
      <c r="BO622">
        <f t="shared" si="207"/>
        <v>6000</v>
      </c>
      <c r="BP622" t="str">
        <f>IF(V622="original",H622,IF(V622="volunteer",C622,"Nekhaeva A.A."))</f>
        <v>Kim L.V.</v>
      </c>
      <c r="BQ622" t="str">
        <f>IF(V622="original",I622,IF(V622="volunteer",YEAR(A622)&amp;"-"&amp;IF(MONTH(A622)&lt;10,"0"&amp;MONTH(A622),MONTH(A622))&amp;"-"&amp;IF(DAY(A622)&lt;10,"0"&amp;DAY(A622),DAY(A622)),"__2025-05-15"))</f>
        <v>2025-04-25</v>
      </c>
      <c r="BR622"/>
      <c r="BS622"/>
      <c r="BT622" s="49" t="s">
        <v>4766</v>
      </c>
      <c r="BU622" t="s">
        <v>3631</v>
      </c>
      <c r="BV622" t="s">
        <v>3632</v>
      </c>
      <c r="BW622" t="s">
        <v>3633</v>
      </c>
      <c r="BX622" t="s">
        <v>3634</v>
      </c>
      <c r="BY622" s="44" t="s">
        <v>207</v>
      </c>
      <c r="BZ622" t="s">
        <v>1337</v>
      </c>
      <c r="CA622" t="s">
        <v>4141</v>
      </c>
      <c r="CB622" s="44" t="s">
        <v>4141</v>
      </c>
      <c r="CC622" t="s">
        <v>4796</v>
      </c>
      <c r="CD622" t="s">
        <v>4139</v>
      </c>
      <c r="CE622" t="s">
        <v>4140</v>
      </c>
      <c r="CF622" t="s">
        <v>3630</v>
      </c>
      <c r="CG622"/>
      <c r="CH622" t="str">
        <f>H622</f>
        <v>Спасский С.А., Шнитников В.Н.</v>
      </c>
      <c r="CI622">
        <f t="shared" si="196"/>
        <v>1937</v>
      </c>
      <c r="CJ622"/>
    </row>
    <row r="623" spans="1:88" s="12" customFormat="1" x14ac:dyDescent="0.45">
      <c r="A623" s="11">
        <v>45771.578923611123</v>
      </c>
      <c r="B623" s="12">
        <v>412819044</v>
      </c>
      <c r="C623" s="6" t="s">
        <v>4897</v>
      </c>
      <c r="D623" s="12">
        <v>1</v>
      </c>
      <c r="E623" s="4" t="s">
        <v>1115</v>
      </c>
      <c r="G623" s="12">
        <v>2590</v>
      </c>
      <c r="H623" s="44" t="s">
        <v>951</v>
      </c>
      <c r="I623" s="12">
        <v>1937</v>
      </c>
      <c r="J623" s="12" t="s">
        <v>952</v>
      </c>
      <c r="K623" s="12" t="s">
        <v>953</v>
      </c>
      <c r="L623" s="12" t="s">
        <v>954</v>
      </c>
      <c r="M623" s="12" t="s">
        <v>267</v>
      </c>
      <c r="P623" s="12" t="s">
        <v>1336</v>
      </c>
      <c r="Q623" t="str">
        <f t="shared" si="197"/>
        <v>Алакульская равнина</v>
      </c>
      <c r="R623" s="94">
        <v>46.304206999999998</v>
      </c>
      <c r="S623" s="94">
        <v>81.350284000000002</v>
      </c>
      <c r="T623" s="12" t="s">
        <v>1310</v>
      </c>
      <c r="U623" s="12" t="s">
        <v>1311</v>
      </c>
      <c r="V623" s="12" t="s">
        <v>106</v>
      </c>
      <c r="X623" s="12">
        <v>30000</v>
      </c>
      <c r="Y623" s="12">
        <v>1901</v>
      </c>
      <c r="AF623" s="12" t="s">
        <v>948</v>
      </c>
      <c r="AH623" s="12" t="s">
        <v>207</v>
      </c>
      <c r="AI623" s="12" t="s">
        <v>1337</v>
      </c>
      <c r="AJ623" s="12" t="s">
        <v>1338</v>
      </c>
      <c r="AK623" s="12" t="b">
        <v>1</v>
      </c>
      <c r="AL623" s="12" t="b">
        <v>0</v>
      </c>
      <c r="AO623" s="49" t="s">
        <v>4952</v>
      </c>
      <c r="AP623" s="73"/>
      <c r="AQ623" s="49" t="s">
        <v>4951</v>
      </c>
      <c r="AR623" s="76" t="s">
        <v>5011</v>
      </c>
      <c r="AS623" s="73" t="s">
        <v>5012</v>
      </c>
      <c r="AT623" s="73">
        <f t="shared" si="199"/>
        <v>1</v>
      </c>
      <c r="AU623" s="44"/>
      <c r="AV623" s="44" t="s">
        <v>5381</v>
      </c>
      <c r="AW623" t="s">
        <v>5014</v>
      </c>
      <c r="AX623" s="73"/>
      <c r="AY62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3" s="49" t="s">
        <v>4903</v>
      </c>
      <c r="BA623" s="44">
        <f>Y623</f>
        <v>1901</v>
      </c>
      <c r="BB623" s="44" t="str">
        <f>Y623&amp;IF(Z623&lt;&gt;0,"-"&amp;Z623,"")&amp;IF(AA623&lt;&gt;0,"-"&amp;AA623,"")&amp;IF(AB623&lt;&gt;0,"/"&amp;AB623,"")&amp;IF(AC623&lt;&gt;0,"-"&amp;AC623,"")&amp;IF(AD623&lt;&gt;0,"-"&amp;AD623,"")</f>
        <v>1901</v>
      </c>
      <c r="BC623" s="44"/>
      <c r="BD623" s="44"/>
      <c r="BE623" s="44"/>
      <c r="BF623" s="49" t="s">
        <v>4882</v>
      </c>
      <c r="BG623" t="s">
        <v>4893</v>
      </c>
      <c r="BH623" s="40" t="s">
        <v>5050</v>
      </c>
      <c r="BI623" t="s">
        <v>39</v>
      </c>
      <c r="BJ623" t="str">
        <f t="shared" si="206"/>
        <v>Алакульская равнина</v>
      </c>
      <c r="BK623" t="str">
        <f>T623&amp;" N; "&amp;U623&amp;" E"</f>
        <v>46.304207 N; 81.350284 E</v>
      </c>
      <c r="BL623" t="s">
        <v>1310</v>
      </c>
      <c r="BM623" s="85" t="s">
        <v>1311</v>
      </c>
      <c r="BN623" t="s">
        <v>4895</v>
      </c>
      <c r="BO623">
        <f t="shared" si="207"/>
        <v>30000</v>
      </c>
      <c r="BP623" t="str">
        <f>IF(V623="original",H623,IF(V623="volunteer",C623,"Nekhaeva A.A."))</f>
        <v>Kim L.V.</v>
      </c>
      <c r="BQ623" t="str">
        <f>IF(V623="original",I623,IF(V623="volunteer",YEAR(A623)&amp;"-"&amp;IF(MONTH(A623)&lt;10,"0"&amp;MONTH(A623),MONTH(A623))&amp;"-"&amp;IF(DAY(A623)&lt;10,"0"&amp;DAY(A623),DAY(A623)),"__2025-05-15"))</f>
        <v>2025-04-24</v>
      </c>
      <c r="BR623"/>
      <c r="BS623"/>
      <c r="BT623" s="49" t="s">
        <v>4766</v>
      </c>
      <c r="BU623" t="s">
        <v>3631</v>
      </c>
      <c r="BV623" t="s">
        <v>3632</v>
      </c>
      <c r="BW623" t="s">
        <v>3633</v>
      </c>
      <c r="BX623" t="s">
        <v>3634</v>
      </c>
      <c r="BY623" s="44" t="s">
        <v>207</v>
      </c>
      <c r="BZ623" t="s">
        <v>1337</v>
      </c>
      <c r="CA623" t="s">
        <v>4142</v>
      </c>
      <c r="CB623" s="44" t="s">
        <v>4142</v>
      </c>
      <c r="CC623" t="s">
        <v>4831</v>
      </c>
      <c r="CD623" t="s">
        <v>4142</v>
      </c>
      <c r="CE623" t="s">
        <v>4143</v>
      </c>
      <c r="CF623" t="s">
        <v>3630</v>
      </c>
      <c r="CG623"/>
      <c r="CH623" t="str">
        <f>H623</f>
        <v>Спасский С.А., Шнитников В.Н.</v>
      </c>
      <c r="CI623">
        <f t="shared" si="196"/>
        <v>1937</v>
      </c>
      <c r="CJ623"/>
    </row>
    <row r="624" spans="1:88" s="12" customFormat="1" x14ac:dyDescent="0.45">
      <c r="A624" s="11">
        <v>45771.577002314807</v>
      </c>
      <c r="B624" s="12">
        <v>412819044</v>
      </c>
      <c r="C624" s="6" t="s">
        <v>4897</v>
      </c>
      <c r="D624" s="12">
        <v>1</v>
      </c>
      <c r="E624" s="4" t="s">
        <v>51</v>
      </c>
      <c r="G624" s="12">
        <v>2590</v>
      </c>
      <c r="H624" s="44" t="s">
        <v>951</v>
      </c>
      <c r="I624" s="12">
        <v>1937</v>
      </c>
      <c r="J624" s="12" t="s">
        <v>952</v>
      </c>
      <c r="K624" s="12" t="s">
        <v>953</v>
      </c>
      <c r="L624" s="12" t="s">
        <v>954</v>
      </c>
      <c r="M624" s="12" t="s">
        <v>267</v>
      </c>
      <c r="P624" s="12" t="s">
        <v>1053</v>
      </c>
      <c r="Q624" t="str">
        <f t="shared" si="197"/>
        <v>разные места Казахстана</v>
      </c>
      <c r="R624" s="94"/>
      <c r="S624" s="94"/>
      <c r="V624" s="12" t="s">
        <v>119</v>
      </c>
      <c r="X624" s="12">
        <v>5000</v>
      </c>
      <c r="Y624" s="12">
        <v>1937</v>
      </c>
      <c r="AF624" s="12" t="s">
        <v>948</v>
      </c>
      <c r="AG624" s="64" t="s">
        <v>997</v>
      </c>
      <c r="AH624" s="12" t="s">
        <v>207</v>
      </c>
      <c r="AI624" s="12" t="s">
        <v>1337</v>
      </c>
      <c r="AJ624" s="12" t="s">
        <v>1338</v>
      </c>
      <c r="AK624" s="12" t="b">
        <v>1</v>
      </c>
      <c r="AL624" s="12" t="b">
        <v>0</v>
      </c>
      <c r="AO624" s="49" t="s">
        <v>4952</v>
      </c>
      <c r="AP624" s="73"/>
      <c r="AQ624" s="49" t="s">
        <v>4951</v>
      </c>
      <c r="AR624" s="76" t="s">
        <v>5011</v>
      </c>
      <c r="AS624" s="73" t="s">
        <v>5012</v>
      </c>
      <c r="AT624" s="73">
        <f t="shared" si="199"/>
        <v>1</v>
      </c>
      <c r="AU624" s="112" t="s">
        <v>5383</v>
      </c>
      <c r="AV624" s="44" t="s">
        <v>5380</v>
      </c>
      <c r="AW624" t="s">
        <v>5014</v>
      </c>
      <c r="AX624" s="73"/>
      <c r="AY624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4" s="49" t="s">
        <v>4903</v>
      </c>
      <c r="BA624" s="44">
        <f>Y624</f>
        <v>1937</v>
      </c>
      <c r="BB624" s="44" t="str">
        <f>Y624&amp;IF(Z624&lt;&gt;0,"-"&amp;Z624,"")&amp;IF(AA624&lt;&gt;0,"-"&amp;AA624,"")&amp;IF(AB624&lt;&gt;0,"/"&amp;AB624,"")&amp;IF(AC624&lt;&gt;0,"-"&amp;AC624,"")&amp;IF(AD624&lt;&gt;0,"-"&amp;AD624,"")</f>
        <v>1937</v>
      </c>
      <c r="BC624" s="44"/>
      <c r="BD624" s="44"/>
      <c r="BE624" s="44"/>
      <c r="BF624" s="49" t="s">
        <v>4882</v>
      </c>
      <c r="BG624" t="s">
        <v>4893</v>
      </c>
      <c r="BH624" s="40" t="s">
        <v>5050</v>
      </c>
      <c r="BI624" t="s">
        <v>39</v>
      </c>
      <c r="BJ624" t="str">
        <f t="shared" si="206"/>
        <v>разные места Казахстана</v>
      </c>
      <c r="BK624"/>
      <c r="BL624"/>
      <c r="BM624" s="85"/>
      <c r="BN624"/>
      <c r="BO624">
        <f t="shared" si="207"/>
        <v>5000</v>
      </c>
      <c r="BP624" t="str">
        <f>IF(V624="original",H624,IF(V624="volunteer",C624,"Nekhaeva A.A."))</f>
        <v>Nekhaeva A.A.</v>
      </c>
      <c r="BQ624" t="str">
        <f>IF(V624="original",I624,IF(V624="volunteer",YEAR(A624)&amp;"-"&amp;IF(MONTH(A624)&lt;10,"0"&amp;MONTH(A624),MONTH(A624))&amp;"-"&amp;IF(DAY(A624)&lt;10,"0"&amp;DAY(A624),DAY(A624)),"__2025-05-15"))</f>
        <v>__2025-05-15</v>
      </c>
      <c r="BR624"/>
      <c r="BS624"/>
      <c r="BT624" s="49" t="s">
        <v>4766</v>
      </c>
      <c r="BU624" t="s">
        <v>3631</v>
      </c>
      <c r="BV624" t="s">
        <v>3632</v>
      </c>
      <c r="BW624" t="s">
        <v>3633</v>
      </c>
      <c r="BX624" t="s">
        <v>3634</v>
      </c>
      <c r="BY624" s="44" t="s">
        <v>207</v>
      </c>
      <c r="BZ624" t="s">
        <v>1337</v>
      </c>
      <c r="CA624" t="s">
        <v>4142</v>
      </c>
      <c r="CB624" s="44" t="s">
        <v>4142</v>
      </c>
      <c r="CC624" t="s">
        <v>4831</v>
      </c>
      <c r="CD624" t="s">
        <v>4142</v>
      </c>
      <c r="CE624" t="s">
        <v>4143</v>
      </c>
      <c r="CF624" t="s">
        <v>3630</v>
      </c>
      <c r="CG624"/>
      <c r="CH624" t="str">
        <f>H624</f>
        <v>Спасский С.А., Шнитников В.Н.</v>
      </c>
      <c r="CI624">
        <f t="shared" si="196"/>
        <v>1937</v>
      </c>
      <c r="CJ624"/>
    </row>
    <row r="625" spans="1:88" s="12" customFormat="1" x14ac:dyDescent="0.45">
      <c r="A625" s="11">
        <v>45771.57607638889</v>
      </c>
      <c r="B625" s="12">
        <v>412819044</v>
      </c>
      <c r="C625" s="6" t="s">
        <v>4897</v>
      </c>
      <c r="D625" s="12">
        <v>1</v>
      </c>
      <c r="E625" s="4" t="s">
        <v>65</v>
      </c>
      <c r="G625" s="12">
        <v>2590</v>
      </c>
      <c r="H625" s="44" t="s">
        <v>951</v>
      </c>
      <c r="I625" s="12">
        <v>1937</v>
      </c>
      <c r="J625" s="12" t="s">
        <v>952</v>
      </c>
      <c r="K625" s="12" t="s">
        <v>953</v>
      </c>
      <c r="L625" s="12" t="s">
        <v>954</v>
      </c>
      <c r="M625" s="12" t="s">
        <v>267</v>
      </c>
      <c r="P625" s="12" t="s">
        <v>1339</v>
      </c>
      <c r="Q625" t="str">
        <f t="shared" si="197"/>
        <v>Теплые ключи Б. Алматинка</v>
      </c>
      <c r="R625" s="94">
        <v>43.084445000000002</v>
      </c>
      <c r="S625" s="94">
        <v>76.905822000000001</v>
      </c>
      <c r="T625" s="12" t="s">
        <v>1340</v>
      </c>
      <c r="U625" s="12" t="s">
        <v>1341</v>
      </c>
      <c r="V625" s="12" t="s">
        <v>106</v>
      </c>
      <c r="X625" s="12">
        <v>5000</v>
      </c>
      <c r="Y625" s="12">
        <v>1937</v>
      </c>
      <c r="Z625" s="12">
        <v>7</v>
      </c>
      <c r="AA625" s="12">
        <v>22</v>
      </c>
      <c r="AF625" s="12" t="s">
        <v>948</v>
      </c>
      <c r="AG625" s="66" t="s">
        <v>949</v>
      </c>
      <c r="AI625" s="12" t="s">
        <v>1342</v>
      </c>
      <c r="AJ625" s="12" t="s">
        <v>1343</v>
      </c>
      <c r="AK625" s="12" t="b">
        <v>1</v>
      </c>
      <c r="AL625" s="12" t="b">
        <v>0</v>
      </c>
      <c r="AO625" s="49" t="s">
        <v>4952</v>
      </c>
      <c r="AP625" s="73"/>
      <c r="AQ625" s="49" t="s">
        <v>4951</v>
      </c>
      <c r="AR625" s="76" t="s">
        <v>5011</v>
      </c>
      <c r="AS625" s="73" t="s">
        <v>5012</v>
      </c>
      <c r="AT625" s="73">
        <f t="shared" si="199"/>
        <v>1</v>
      </c>
      <c r="AU625" s="112" t="s">
        <v>5384</v>
      </c>
      <c r="AV625" s="44" t="s">
        <v>5380</v>
      </c>
      <c r="AW625" t="s">
        <v>5014</v>
      </c>
      <c r="AX625" s="73"/>
      <c r="AY62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5" s="49" t="s">
        <v>4903</v>
      </c>
      <c r="BA625" s="58" t="str">
        <f>Y625&amp;"-"&amp;IF(Z625&lt;10,"0"&amp;Z625,Z625)&amp;"-"&amp;IF(AA625&lt;10,"0"&amp;AA625,AA625)</f>
        <v>1937-07-22</v>
      </c>
      <c r="BB625" s="44" t="str">
        <f>Y625&amp;IF(Z625&lt;&gt;0,"-"&amp;Z625,"")&amp;IF(AA625&lt;&gt;0,"-"&amp;AA625,"")&amp;IF(AB625&lt;&gt;0,"/"&amp;AB625,"")&amp;IF(AC625&lt;&gt;0,"-"&amp;AC625,"")&amp;IF(AD625&lt;&gt;0,"-"&amp;AD625,"")</f>
        <v>1937-7-22</v>
      </c>
      <c r="BC625" s="44"/>
      <c r="BD625" s="44"/>
      <c r="BE625" s="44" t="s">
        <v>4943</v>
      </c>
      <c r="BF625" s="49" t="s">
        <v>4882</v>
      </c>
      <c r="BG625" t="s">
        <v>4893</v>
      </c>
      <c r="BH625" s="40" t="s">
        <v>5050</v>
      </c>
      <c r="BI625" t="s">
        <v>39</v>
      </c>
      <c r="BJ625" t="str">
        <f t="shared" si="206"/>
        <v>Теплые ключи Б. Алматинка</v>
      </c>
      <c r="BK625" t="str">
        <f>T625&amp;" N; "&amp;U625&amp;" E"</f>
        <v>43.084445 N; 76.905822 E</v>
      </c>
      <c r="BL625" t="s">
        <v>1340</v>
      </c>
      <c r="BM625" s="85" t="s">
        <v>1341</v>
      </c>
      <c r="BN625" t="s">
        <v>4895</v>
      </c>
      <c r="BO625">
        <f t="shared" si="207"/>
        <v>5000</v>
      </c>
      <c r="BP625" t="str">
        <f>IF(V625="original",H625,IF(V625="volunteer",C625,"Nekhaeva A.A."))</f>
        <v>Kim L.V.</v>
      </c>
      <c r="BQ625" t="str">
        <f>IF(V625="original",I625,IF(V625="volunteer",YEAR(A625)&amp;"-"&amp;IF(MONTH(A625)&lt;10,"0"&amp;MONTH(A625),MONTH(A625))&amp;"-"&amp;IF(DAY(A625)&lt;10,"0"&amp;DAY(A625),DAY(A625)),"__2025-05-15"))</f>
        <v>2025-04-24</v>
      </c>
      <c r="BR625"/>
      <c r="BS625"/>
      <c r="BT625" s="49" t="s">
        <v>4766</v>
      </c>
      <c r="BU625" t="s">
        <v>3631</v>
      </c>
      <c r="BV625" t="s">
        <v>3632</v>
      </c>
      <c r="BW625" t="s">
        <v>3633</v>
      </c>
      <c r="BX625" t="s">
        <v>3634</v>
      </c>
      <c r="BY625" s="44" t="s">
        <v>207</v>
      </c>
      <c r="BZ625" t="s">
        <v>4146</v>
      </c>
      <c r="CA625" t="s">
        <v>4147</v>
      </c>
      <c r="CB625" s="44" t="s">
        <v>4147</v>
      </c>
      <c r="CC625" t="s">
        <v>4796</v>
      </c>
      <c r="CD625" s="40" t="s">
        <v>4144</v>
      </c>
      <c r="CE625" t="s">
        <v>4145</v>
      </c>
      <c r="CF625" t="s">
        <v>3630</v>
      </c>
      <c r="CG625"/>
      <c r="CH625" t="str">
        <f>H625</f>
        <v>Спасский С.А., Шнитников В.Н.</v>
      </c>
      <c r="CI625">
        <f t="shared" si="196"/>
        <v>1937</v>
      </c>
      <c r="CJ625"/>
    </row>
    <row r="626" spans="1:88" s="12" customFormat="1" x14ac:dyDescent="0.45">
      <c r="A626" s="11">
        <v>45771.573634259257</v>
      </c>
      <c r="B626" s="12">
        <v>412819044</v>
      </c>
      <c r="C626" s="6" t="s">
        <v>4897</v>
      </c>
      <c r="D626" s="12">
        <v>1</v>
      </c>
      <c r="E626" s="4" t="s">
        <v>65</v>
      </c>
      <c r="G626" s="12">
        <v>2590</v>
      </c>
      <c r="H626" s="44" t="s">
        <v>951</v>
      </c>
      <c r="I626" s="12">
        <v>1937</v>
      </c>
      <c r="J626" s="12" t="s">
        <v>952</v>
      </c>
      <c r="K626" s="12" t="s">
        <v>953</v>
      </c>
      <c r="L626" s="12" t="s">
        <v>954</v>
      </c>
      <c r="M626" s="12" t="s">
        <v>267</v>
      </c>
      <c r="P626" s="12" t="s">
        <v>1344</v>
      </c>
      <c r="Q626" t="str">
        <f t="shared" si="197"/>
        <v>дача Медеу</v>
      </c>
      <c r="R626" s="94">
        <v>43.173715000000001</v>
      </c>
      <c r="S626" s="94">
        <v>77.039698999999999</v>
      </c>
      <c r="T626" s="12" t="s">
        <v>1177</v>
      </c>
      <c r="U626" s="12" t="s">
        <v>1178</v>
      </c>
      <c r="V626" s="12" t="s">
        <v>106</v>
      </c>
      <c r="X626" s="12">
        <v>5000</v>
      </c>
      <c r="Y626" s="12">
        <v>1937</v>
      </c>
      <c r="Z626" s="12">
        <v>6</v>
      </c>
      <c r="AA626" s="12">
        <v>29</v>
      </c>
      <c r="AB626" s="12">
        <v>1937</v>
      </c>
      <c r="AC626" s="12">
        <v>7</v>
      </c>
      <c r="AD626" s="12">
        <v>29</v>
      </c>
      <c r="AF626" s="12" t="s">
        <v>948</v>
      </c>
      <c r="AG626" s="66" t="s">
        <v>1345</v>
      </c>
      <c r="AI626" s="12" t="s">
        <v>1342</v>
      </c>
      <c r="AJ626" s="12" t="s">
        <v>1343</v>
      </c>
      <c r="AK626" s="12" t="b">
        <v>1</v>
      </c>
      <c r="AL626" s="12" t="b">
        <v>0</v>
      </c>
      <c r="AO626" s="49" t="s">
        <v>4952</v>
      </c>
      <c r="AP626" s="73"/>
      <c r="AQ626" s="49" t="s">
        <v>4951</v>
      </c>
      <c r="AR626" s="76" t="s">
        <v>5011</v>
      </c>
      <c r="AS626" s="73" t="s">
        <v>5012</v>
      </c>
      <c r="AT626" s="73">
        <f t="shared" si="199"/>
        <v>1</v>
      </c>
      <c r="AU626" s="112" t="s">
        <v>5384</v>
      </c>
      <c r="AV626" s="44" t="s">
        <v>5380</v>
      </c>
      <c r="AW626" t="s">
        <v>5014</v>
      </c>
      <c r="AX626" s="73"/>
      <c r="AY62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6" s="49" t="s">
        <v>4903</v>
      </c>
      <c r="BA626" s="58" t="str">
        <f>Y626&amp;"-"&amp;IF(Z626&lt;10,"0"&amp;Z626,Z626)&amp;"-"&amp;IF(AA626&lt;10,"0"&amp;AA626,AA626)&amp;"/"&amp;IF(AC626&lt;10,"0"&amp;AC626,AC626)&amp;"-"&amp;IF(AD626&lt;10,"0"&amp;AD626,AD626)</f>
        <v>1937-06-29/07-29</v>
      </c>
      <c r="BB626" s="44" t="s">
        <v>4939</v>
      </c>
      <c r="BC626" s="44"/>
      <c r="BD626" s="44"/>
      <c r="BE626" s="44"/>
      <c r="BF626" s="49" t="s">
        <v>4882</v>
      </c>
      <c r="BG626" t="s">
        <v>4893</v>
      </c>
      <c r="BH626" s="40" t="s">
        <v>5050</v>
      </c>
      <c r="BI626" t="s">
        <v>39</v>
      </c>
      <c r="BJ626" t="str">
        <f t="shared" si="206"/>
        <v>дача Медеу</v>
      </c>
      <c r="BK626" t="str">
        <f>T626&amp;" N; "&amp;U626&amp;" E"</f>
        <v>43.173715 N; 77.039699 E</v>
      </c>
      <c r="BL626" t="s">
        <v>1177</v>
      </c>
      <c r="BM626" s="85" t="s">
        <v>1178</v>
      </c>
      <c r="BN626" t="s">
        <v>4895</v>
      </c>
      <c r="BO626">
        <f t="shared" si="207"/>
        <v>5000</v>
      </c>
      <c r="BP626" t="str">
        <f>IF(V626="original",H626,IF(V626="volunteer",C626,"Nekhaeva A.A."))</f>
        <v>Kim L.V.</v>
      </c>
      <c r="BQ626" t="str">
        <f>IF(V626="original",I626,IF(V626="volunteer",YEAR(A626)&amp;"-"&amp;IF(MONTH(A626)&lt;10,"0"&amp;MONTH(A626),MONTH(A626))&amp;"-"&amp;IF(DAY(A626)&lt;10,"0"&amp;DAY(A626),DAY(A626)),"__2025-05-15"))</f>
        <v>2025-04-24</v>
      </c>
      <c r="BR626"/>
      <c r="BS626"/>
      <c r="BT626" s="49" t="s">
        <v>4766</v>
      </c>
      <c r="BU626" t="s">
        <v>3631</v>
      </c>
      <c r="BV626" t="s">
        <v>3632</v>
      </c>
      <c r="BW626" t="s">
        <v>3633</v>
      </c>
      <c r="BX626" t="s">
        <v>3634</v>
      </c>
      <c r="BY626" s="44" t="s">
        <v>207</v>
      </c>
      <c r="BZ626" t="s">
        <v>4146</v>
      </c>
      <c r="CA626" t="s">
        <v>4147</v>
      </c>
      <c r="CB626" s="44" t="s">
        <v>4147</v>
      </c>
      <c r="CC626" t="s">
        <v>4796</v>
      </c>
      <c r="CD626" s="40" t="s">
        <v>4144</v>
      </c>
      <c r="CE626" t="s">
        <v>4145</v>
      </c>
      <c r="CF626" t="s">
        <v>3630</v>
      </c>
      <c r="CG626"/>
      <c r="CH626" t="str">
        <f>H626</f>
        <v>Спасский С.А., Шнитников В.Н.</v>
      </c>
      <c r="CI626">
        <f t="shared" si="196"/>
        <v>1937</v>
      </c>
      <c r="CJ626"/>
    </row>
    <row r="627" spans="1:88" s="12" customFormat="1" x14ac:dyDescent="0.45">
      <c r="A627" s="11">
        <v>45771.572337962964</v>
      </c>
      <c r="B627" s="12">
        <v>412819044</v>
      </c>
      <c r="C627" s="6" t="s">
        <v>4897</v>
      </c>
      <c r="D627" s="12">
        <v>2</v>
      </c>
      <c r="E627" s="4" t="s">
        <v>247</v>
      </c>
      <c r="G627" s="12">
        <v>2590</v>
      </c>
      <c r="H627" s="44" t="s">
        <v>951</v>
      </c>
      <c r="I627" s="12">
        <v>1937</v>
      </c>
      <c r="J627" s="12" t="s">
        <v>952</v>
      </c>
      <c r="K627" s="12" t="s">
        <v>953</v>
      </c>
      <c r="L627" s="12" t="s">
        <v>954</v>
      </c>
      <c r="M627" s="12" t="s">
        <v>267</v>
      </c>
      <c r="P627" s="12" t="s">
        <v>986</v>
      </c>
      <c r="Q627" t="str">
        <f t="shared" si="197"/>
        <v>дача Волковского</v>
      </c>
      <c r="R627" s="85" t="str">
        <f>T627</f>
        <v>43.104043</v>
      </c>
      <c r="S627" s="85" t="str">
        <f>U627</f>
        <v>76.920158</v>
      </c>
      <c r="T627" s="12" t="s">
        <v>3576</v>
      </c>
      <c r="U627" s="12" t="s">
        <v>3577</v>
      </c>
      <c r="V627" s="12" t="s">
        <v>119</v>
      </c>
      <c r="W627" s="12" t="s">
        <v>3578</v>
      </c>
      <c r="X627" s="12">
        <v>5000</v>
      </c>
      <c r="Y627" s="12">
        <v>1919</v>
      </c>
      <c r="Z627" s="12">
        <v>6</v>
      </c>
      <c r="AA627" s="12">
        <v>26</v>
      </c>
      <c r="AB627" s="12">
        <v>1919</v>
      </c>
      <c r="AC627" s="12">
        <v>6</v>
      </c>
      <c r="AD627" s="12">
        <v>29</v>
      </c>
      <c r="AF627" s="12" t="s">
        <v>948</v>
      </c>
      <c r="AI627" s="12" t="s">
        <v>1342</v>
      </c>
      <c r="AJ627" s="12" t="s">
        <v>1343</v>
      </c>
      <c r="AK627" s="12" t="b">
        <v>1</v>
      </c>
      <c r="AL627" s="12" t="b">
        <v>0</v>
      </c>
      <c r="AO627" s="49" t="s">
        <v>4952</v>
      </c>
      <c r="AP627" s="73"/>
      <c r="AQ627" s="49" t="s">
        <v>4951</v>
      </c>
      <c r="AR627" s="76" t="s">
        <v>5011</v>
      </c>
      <c r="AS627" s="73" t="s">
        <v>5012</v>
      </c>
      <c r="AT627" s="73">
        <f t="shared" si="199"/>
        <v>2</v>
      </c>
      <c r="AU627" s="112" t="s">
        <v>5384</v>
      </c>
      <c r="AV627" s="44" t="s">
        <v>5380</v>
      </c>
      <c r="AW627" t="s">
        <v>5014</v>
      </c>
      <c r="AX627" s="73"/>
      <c r="AY627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7" s="49" t="s">
        <v>4903</v>
      </c>
      <c r="BA627" s="58" t="str">
        <f>Y627&amp;"-"&amp;IF(Z627&lt;10,"0"&amp;Z627,Z627)&amp;"-"&amp;IF(AA627&lt;10,"0"&amp;AA627,AA627)&amp;"/"&amp;IF(AD627&lt;10,"0"&amp;AD627,AD627)</f>
        <v>1919-06-26/29</v>
      </c>
      <c r="BB627" s="44" t="str">
        <f>Y627&amp;IF(Z627&lt;&gt;0,"-"&amp;Z627,"")&amp;IF(AA627&lt;&gt;0,"-"&amp;AA627,"")&amp;IF(AB627&lt;&gt;0,"/"&amp;AB627,"")&amp;IF(AC627&lt;&gt;0,"-"&amp;AC627,"")&amp;IF(AD627&lt;&gt;0,"-"&amp;AD627,"")</f>
        <v>1919-6-26/1919-6-29</v>
      </c>
      <c r="BC627" s="44"/>
      <c r="BD627" s="44"/>
      <c r="BE627" s="44"/>
      <c r="BF627" s="49" t="s">
        <v>4882</v>
      </c>
      <c r="BG627" t="s">
        <v>4893</v>
      </c>
      <c r="BH627" s="40" t="s">
        <v>5050</v>
      </c>
      <c r="BI627" t="s">
        <v>39</v>
      </c>
      <c r="BJ627" t="str">
        <f t="shared" si="206"/>
        <v>дача Волковского</v>
      </c>
      <c r="BK627" t="str">
        <f>T627&amp;" N; "&amp;U627&amp;" E"</f>
        <v>43.104043 N; 76.920158 E</v>
      </c>
      <c r="BL627" t="s">
        <v>3576</v>
      </c>
      <c r="BM627" s="85" t="s">
        <v>3577</v>
      </c>
      <c r="BN627" t="s">
        <v>4895</v>
      </c>
      <c r="BO627">
        <f t="shared" si="207"/>
        <v>5000</v>
      </c>
      <c r="BP627" t="str">
        <f>IF(V627="original",H627,IF(V627="volunteer",C627,"Nekhaeva A.A."))</f>
        <v>Nekhaeva A.A.</v>
      </c>
      <c r="BQ627" t="str">
        <f>IF(V627="original",I627,IF(V627="volunteer",YEAR(A627)&amp;"-"&amp;IF(MONTH(A627)&lt;10,"0"&amp;MONTH(A627),MONTH(A627))&amp;"-"&amp;IF(DAY(A627)&lt;10,"0"&amp;DAY(A627),DAY(A627)),"__2025-05-15"))</f>
        <v>__2025-05-15</v>
      </c>
      <c r="BR627"/>
      <c r="BS627"/>
      <c r="BT627" s="49" t="s">
        <v>4766</v>
      </c>
      <c r="BU627" t="s">
        <v>3631</v>
      </c>
      <c r="BV627" t="s">
        <v>3632</v>
      </c>
      <c r="BW627" t="s">
        <v>3633</v>
      </c>
      <c r="BX627" t="s">
        <v>3634</v>
      </c>
      <c r="BY627" s="44" t="s">
        <v>207</v>
      </c>
      <c r="BZ627" t="s">
        <v>4146</v>
      </c>
      <c r="CA627" t="s">
        <v>4147</v>
      </c>
      <c r="CB627" s="44" t="s">
        <v>4147</v>
      </c>
      <c r="CC627" t="s">
        <v>4796</v>
      </c>
      <c r="CD627" s="40" t="s">
        <v>4144</v>
      </c>
      <c r="CE627" t="s">
        <v>4145</v>
      </c>
      <c r="CF627" t="s">
        <v>3630</v>
      </c>
      <c r="CG627"/>
      <c r="CH627" t="str">
        <f>H627</f>
        <v>Спасский С.А., Шнитников В.Н.</v>
      </c>
      <c r="CI627">
        <f t="shared" si="196"/>
        <v>1937</v>
      </c>
      <c r="CJ627"/>
    </row>
    <row r="628" spans="1:88" s="12" customFormat="1" x14ac:dyDescent="0.45">
      <c r="A628" s="11">
        <v>45771.570115740753</v>
      </c>
      <c r="B628" s="12">
        <v>412819044</v>
      </c>
      <c r="C628" s="6" t="s">
        <v>4897</v>
      </c>
      <c r="D628" s="12">
        <v>1</v>
      </c>
      <c r="E628" s="4" t="s">
        <v>1013</v>
      </c>
      <c r="G628" s="12">
        <v>2590</v>
      </c>
      <c r="H628" s="44" t="s">
        <v>951</v>
      </c>
      <c r="I628" s="12">
        <v>1937</v>
      </c>
      <c r="J628" s="12" t="s">
        <v>952</v>
      </c>
      <c r="K628" s="12" t="s">
        <v>953</v>
      </c>
      <c r="L628" s="12" t="s">
        <v>954</v>
      </c>
      <c r="M628" s="12" t="s">
        <v>267</v>
      </c>
      <c r="P628" s="12" t="s">
        <v>947</v>
      </c>
      <c r="Q628" t="str">
        <f t="shared" si="197"/>
        <v>Алма-Ата и окрестности</v>
      </c>
      <c r="R628" s="94">
        <v>43.289437</v>
      </c>
      <c r="S628" s="94">
        <v>76.994337999999999</v>
      </c>
      <c r="T628" s="12" t="s">
        <v>765</v>
      </c>
      <c r="U628" s="12" t="s">
        <v>766</v>
      </c>
      <c r="V628" s="12" t="s">
        <v>106</v>
      </c>
      <c r="X628" s="12">
        <v>6000</v>
      </c>
      <c r="Y628" s="12">
        <v>1919</v>
      </c>
      <c r="Z628" s="12">
        <v>6</v>
      </c>
      <c r="AA628" s="12">
        <v>4</v>
      </c>
      <c r="AB628" s="12">
        <v>1919</v>
      </c>
      <c r="AC628" s="12">
        <v>6</v>
      </c>
      <c r="AD628" s="12">
        <v>5</v>
      </c>
      <c r="AE628" s="12" t="s">
        <v>1122</v>
      </c>
      <c r="AF628" s="12" t="s">
        <v>948</v>
      </c>
      <c r="AI628" s="12" t="s">
        <v>1342</v>
      </c>
      <c r="AJ628" s="12" t="s">
        <v>1343</v>
      </c>
      <c r="AK628" s="12" t="b">
        <v>1</v>
      </c>
      <c r="AL628" s="12" t="b">
        <v>0</v>
      </c>
      <c r="AO628" s="49" t="s">
        <v>4952</v>
      </c>
      <c r="AP628" s="73"/>
      <c r="AQ628" s="49" t="s">
        <v>4951</v>
      </c>
      <c r="AR628" s="76" t="s">
        <v>5011</v>
      </c>
      <c r="AS628" s="73" t="s">
        <v>5012</v>
      </c>
      <c r="AT628" s="73">
        <f t="shared" si="199"/>
        <v>1</v>
      </c>
      <c r="AU628" s="112" t="s">
        <v>5383</v>
      </c>
      <c r="AV628" s="44" t="s">
        <v>5382</v>
      </c>
      <c r="AW628" t="s">
        <v>5014</v>
      </c>
      <c r="AX628" s="73"/>
      <c r="AY62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8" s="49" t="s">
        <v>4903</v>
      </c>
      <c r="BA628" s="58" t="str">
        <f>Y628&amp;"-"&amp;IF(Z628&lt;10,"0"&amp;Z628,Z628)&amp;"-"&amp;IF(AA628&lt;10,"0"&amp;AA628,AA628)&amp;"/"&amp;IF(AD628&lt;10,"0"&amp;AD628,AD628)</f>
        <v>1919-06-04/05</v>
      </c>
      <c r="BB628" s="44" t="str">
        <f>Y628&amp;IF(Z628&lt;&gt;0,"-"&amp;Z628,"")&amp;IF(AA628&lt;&gt;0,"-"&amp;AA628,"")&amp;IF(AB628&lt;&gt;0,"/"&amp;AB628,"")&amp;IF(AC628&lt;&gt;0,"-"&amp;AC628,"")&amp;IF(AD628&lt;&gt;0,"-"&amp;AD628,"")</f>
        <v>1919-6-4/1919-6-5</v>
      </c>
      <c r="BC628" s="44" t="str">
        <f>AE628</f>
        <v>сенокос, поле, болото</v>
      </c>
      <c r="BD628" s="44"/>
      <c r="BE628" s="44"/>
      <c r="BF628" s="49" t="s">
        <v>4882</v>
      </c>
      <c r="BG628" t="s">
        <v>4893</v>
      </c>
      <c r="BH628" s="40" t="s">
        <v>5050</v>
      </c>
      <c r="BI628" t="s">
        <v>39</v>
      </c>
      <c r="BJ628" t="str">
        <f t="shared" si="206"/>
        <v>Алма-Ата и окрестности</v>
      </c>
      <c r="BK628" t="str">
        <f>T628&amp;" N; "&amp;U628&amp;" E"</f>
        <v>43.289437 N; 76.994338 E</v>
      </c>
      <c r="BL628" t="s">
        <v>765</v>
      </c>
      <c r="BM628" s="85" t="s">
        <v>766</v>
      </c>
      <c r="BN628" t="s">
        <v>4895</v>
      </c>
      <c r="BO628">
        <f t="shared" si="207"/>
        <v>6000</v>
      </c>
      <c r="BP628" t="str">
        <f>IF(V628="original",H628,IF(V628="volunteer",C628,"Nekhaeva A.A."))</f>
        <v>Kim L.V.</v>
      </c>
      <c r="BQ628" t="str">
        <f>IF(V628="original",I628,IF(V628="volunteer",YEAR(A628)&amp;"-"&amp;IF(MONTH(A628)&lt;10,"0"&amp;MONTH(A628),MONTH(A628))&amp;"-"&amp;IF(DAY(A628)&lt;10,"0"&amp;DAY(A628),DAY(A628)),"__2025-05-15"))</f>
        <v>2025-04-24</v>
      </c>
      <c r="BR628"/>
      <c r="BS628"/>
      <c r="BT628" s="49" t="s">
        <v>4766</v>
      </c>
      <c r="BU628" t="s">
        <v>3631</v>
      </c>
      <c r="BV628" t="s">
        <v>3632</v>
      </c>
      <c r="BW628" t="s">
        <v>3633</v>
      </c>
      <c r="BX628" t="s">
        <v>3634</v>
      </c>
      <c r="BY628" s="44" t="s">
        <v>207</v>
      </c>
      <c r="BZ628" t="s">
        <v>4146</v>
      </c>
      <c r="CA628" t="s">
        <v>4147</v>
      </c>
      <c r="CB628" s="44" t="s">
        <v>4147</v>
      </c>
      <c r="CC628" t="s">
        <v>4796</v>
      </c>
      <c r="CD628" s="40" t="s">
        <v>4144</v>
      </c>
      <c r="CE628" t="s">
        <v>4145</v>
      </c>
      <c r="CF628" t="s">
        <v>3630</v>
      </c>
      <c r="CG628"/>
      <c r="CH628" t="str">
        <f>H628</f>
        <v>Спасский С.А., Шнитников В.Н.</v>
      </c>
      <c r="CI628">
        <f t="shared" si="196"/>
        <v>1937</v>
      </c>
      <c r="CJ628"/>
    </row>
    <row r="629" spans="1:88" s="12" customFormat="1" x14ac:dyDescent="0.45">
      <c r="A629" s="11">
        <v>45771.569537037038</v>
      </c>
      <c r="B629" s="12">
        <v>412819044</v>
      </c>
      <c r="C629" s="6" t="s">
        <v>4897</v>
      </c>
      <c r="D629" s="12">
        <v>3</v>
      </c>
      <c r="E629" s="4" t="s">
        <v>846</v>
      </c>
      <c r="G629" s="12">
        <v>2590</v>
      </c>
      <c r="H629" s="44" t="s">
        <v>951</v>
      </c>
      <c r="I629" s="12">
        <v>1937</v>
      </c>
      <c r="J629" s="12" t="s">
        <v>952</v>
      </c>
      <c r="K629" s="12" t="s">
        <v>953</v>
      </c>
      <c r="L629" s="12" t="s">
        <v>954</v>
      </c>
      <c r="M629" s="12" t="s">
        <v>267</v>
      </c>
      <c r="P629" s="12" t="s">
        <v>947</v>
      </c>
      <c r="Q629" t="str">
        <f t="shared" si="197"/>
        <v>Алма-Ата и окрестности</v>
      </c>
      <c r="R629" s="94">
        <v>43.289437</v>
      </c>
      <c r="S629" s="94">
        <v>76.994337999999999</v>
      </c>
      <c r="T629" s="12" t="s">
        <v>765</v>
      </c>
      <c r="U629" s="12" t="s">
        <v>766</v>
      </c>
      <c r="V629" s="12" t="s">
        <v>106</v>
      </c>
      <c r="X629" s="12">
        <v>6000</v>
      </c>
      <c r="Y629" s="12">
        <v>1904</v>
      </c>
      <c r="Z629" s="12">
        <v>7</v>
      </c>
      <c r="AF629" s="12" t="s">
        <v>948</v>
      </c>
      <c r="AI629" s="12" t="s">
        <v>1342</v>
      </c>
      <c r="AJ629" s="12" t="s">
        <v>1343</v>
      </c>
      <c r="AK629" s="12" t="b">
        <v>1</v>
      </c>
      <c r="AL629" s="12" t="b">
        <v>0</v>
      </c>
      <c r="AO629" s="49" t="s">
        <v>4952</v>
      </c>
      <c r="AP629" s="73"/>
      <c r="AQ629" s="49" t="s">
        <v>4951</v>
      </c>
      <c r="AR629" s="76" t="s">
        <v>5011</v>
      </c>
      <c r="AS629" s="73" t="s">
        <v>5012</v>
      </c>
      <c r="AT629" s="73">
        <f t="shared" si="199"/>
        <v>3</v>
      </c>
      <c r="AU629" s="112" t="s">
        <v>5384</v>
      </c>
      <c r="AV629" s="44" t="s">
        <v>5380</v>
      </c>
      <c r="AW629" t="s">
        <v>5014</v>
      </c>
      <c r="AX629" s="73"/>
      <c r="AY62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29" s="49" t="s">
        <v>4903</v>
      </c>
      <c r="BA629" s="44" t="str">
        <f>Y629&amp;"-"&amp;IF(Z629&lt;10,"0"&amp;Z629,Z629)</f>
        <v>1904-07</v>
      </c>
      <c r="BB629" s="44" t="str">
        <f>Y629&amp;IF(Z629&lt;&gt;0,"-"&amp;Z629,"")&amp;IF(AA629&lt;&gt;0,"-"&amp;AA629,"")&amp;IF(AB629&lt;&gt;0,"/"&amp;AB629,"")&amp;IF(AC629&lt;&gt;0,"-"&amp;AC629,"")&amp;IF(AD629&lt;&gt;0,"-"&amp;AD629,"")</f>
        <v>1904-7</v>
      </c>
      <c r="BC629" s="44"/>
      <c r="BD629" s="44"/>
      <c r="BE629" s="44"/>
      <c r="BF629" s="49" t="s">
        <v>4882</v>
      </c>
      <c r="BG629" t="s">
        <v>4893</v>
      </c>
      <c r="BH629" s="40" t="s">
        <v>5050</v>
      </c>
      <c r="BI629" t="s">
        <v>39</v>
      </c>
      <c r="BJ629" t="str">
        <f t="shared" si="206"/>
        <v>Алма-Ата и окрестности</v>
      </c>
      <c r="BK629" t="str">
        <f>T629&amp;" N; "&amp;U629&amp;" E"</f>
        <v>43.289437 N; 76.994338 E</v>
      </c>
      <c r="BL629" t="s">
        <v>765</v>
      </c>
      <c r="BM629" s="85" t="s">
        <v>766</v>
      </c>
      <c r="BN629" t="s">
        <v>4895</v>
      </c>
      <c r="BO629">
        <f t="shared" si="207"/>
        <v>6000</v>
      </c>
      <c r="BP629" t="str">
        <f>IF(V629="original",H629,IF(V629="volunteer",C629,"Nekhaeva A.A."))</f>
        <v>Kim L.V.</v>
      </c>
      <c r="BQ629" t="str">
        <f>IF(V629="original",I629,IF(V629="volunteer",YEAR(A629)&amp;"-"&amp;IF(MONTH(A629)&lt;10,"0"&amp;MONTH(A629),MONTH(A629))&amp;"-"&amp;IF(DAY(A629)&lt;10,"0"&amp;DAY(A629),DAY(A629)),"__2025-05-15"))</f>
        <v>2025-04-24</v>
      </c>
      <c r="BR629"/>
      <c r="BS629"/>
      <c r="BT629" s="49" t="s">
        <v>4766</v>
      </c>
      <c r="BU629" t="s">
        <v>3631</v>
      </c>
      <c r="BV629" t="s">
        <v>3632</v>
      </c>
      <c r="BW629" t="s">
        <v>3633</v>
      </c>
      <c r="BX629" t="s">
        <v>3634</v>
      </c>
      <c r="BY629" s="44" t="s">
        <v>207</v>
      </c>
      <c r="BZ629" t="s">
        <v>4146</v>
      </c>
      <c r="CA629" t="s">
        <v>4147</v>
      </c>
      <c r="CB629" s="44" t="s">
        <v>4147</v>
      </c>
      <c r="CC629" t="s">
        <v>4796</v>
      </c>
      <c r="CD629" s="40" t="s">
        <v>4144</v>
      </c>
      <c r="CE629" t="s">
        <v>4145</v>
      </c>
      <c r="CF629" t="s">
        <v>3630</v>
      </c>
      <c r="CG629"/>
      <c r="CH629" t="str">
        <f>H629</f>
        <v>Спасский С.А., Шнитников В.Н.</v>
      </c>
      <c r="CI629">
        <f t="shared" si="196"/>
        <v>1937</v>
      </c>
      <c r="CJ629"/>
    </row>
    <row r="630" spans="1:88" s="12" customFormat="1" x14ac:dyDescent="0.45">
      <c r="A630" s="11">
        <v>45771.56821759259</v>
      </c>
      <c r="B630" s="12">
        <v>412819044</v>
      </c>
      <c r="C630" s="6" t="s">
        <v>4897</v>
      </c>
      <c r="D630" s="12">
        <v>1</v>
      </c>
      <c r="E630" s="4" t="s">
        <v>1115</v>
      </c>
      <c r="F630" s="12" t="s">
        <v>1347</v>
      </c>
      <c r="G630" s="12">
        <v>2590</v>
      </c>
      <c r="H630" s="44" t="s">
        <v>951</v>
      </c>
      <c r="I630" s="12">
        <v>1937</v>
      </c>
      <c r="J630" s="12" t="s">
        <v>952</v>
      </c>
      <c r="K630" s="12" t="s">
        <v>953</v>
      </c>
      <c r="L630" s="12" t="s">
        <v>954</v>
      </c>
      <c r="M630" s="12" t="s">
        <v>267</v>
      </c>
      <c r="P630" s="12" t="s">
        <v>972</v>
      </c>
      <c r="Q630" t="str">
        <f t="shared" si="197"/>
        <v>Алма-Ата</v>
      </c>
      <c r="R630" s="94">
        <v>43.289437</v>
      </c>
      <c r="S630" s="94">
        <v>76.994337999999999</v>
      </c>
      <c r="T630" s="12" t="s">
        <v>765</v>
      </c>
      <c r="U630" s="12" t="s">
        <v>766</v>
      </c>
      <c r="V630" s="12" t="s">
        <v>106</v>
      </c>
      <c r="X630" s="12">
        <v>4000</v>
      </c>
      <c r="Y630" s="12">
        <v>1937</v>
      </c>
      <c r="Z630" s="12">
        <v>7</v>
      </c>
      <c r="AA630" s="12">
        <v>1</v>
      </c>
      <c r="AF630" s="12" t="s">
        <v>948</v>
      </c>
      <c r="AG630" s="66" t="s">
        <v>949</v>
      </c>
      <c r="AI630" s="12" t="s">
        <v>1342</v>
      </c>
      <c r="AJ630" s="12" t="s">
        <v>1346</v>
      </c>
      <c r="AK630" s="12" t="b">
        <v>1</v>
      </c>
      <c r="AL630" s="12" t="b">
        <v>0</v>
      </c>
      <c r="AO630" s="49" t="s">
        <v>4952</v>
      </c>
      <c r="AP630" s="73"/>
      <c r="AQ630" s="49" t="s">
        <v>4951</v>
      </c>
      <c r="AR630" s="76" t="s">
        <v>5011</v>
      </c>
      <c r="AS630" s="73" t="s">
        <v>5012</v>
      </c>
      <c r="AT630" s="73">
        <f t="shared" si="199"/>
        <v>1</v>
      </c>
      <c r="AU630" s="44"/>
      <c r="AV630" s="44" t="s">
        <v>5381</v>
      </c>
      <c r="AW630" t="s">
        <v>5014</v>
      </c>
      <c r="AX630" s="112" t="s">
        <v>5351</v>
      </c>
      <c r="AY630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0" s="49" t="s">
        <v>4903</v>
      </c>
      <c r="BA630" s="58" t="str">
        <f>Y630&amp;"-"&amp;IF(Z630&lt;10,"0"&amp;Z630,Z630)&amp;"-"&amp;IF(AA630&lt;10,"0"&amp;AA630,AA630)</f>
        <v>1937-07-01</v>
      </c>
      <c r="BB630" s="44" t="str">
        <f>Y630&amp;IF(Z630&lt;&gt;0,"-"&amp;Z630,"")&amp;IF(AA630&lt;&gt;0,"-"&amp;AA630,"")&amp;IF(AB630&lt;&gt;0,"/"&amp;AB630,"")&amp;IF(AC630&lt;&gt;0,"-"&amp;AC630,"")&amp;IF(AD630&lt;&gt;0,"-"&amp;AD630,"")</f>
        <v>1937-7-1</v>
      </c>
      <c r="BC630" s="44"/>
      <c r="BD630" s="44"/>
      <c r="BE630" s="44" t="s">
        <v>4943</v>
      </c>
      <c r="BF630" s="49" t="s">
        <v>4882</v>
      </c>
      <c r="BG630" t="s">
        <v>4893</v>
      </c>
      <c r="BH630" s="40" t="s">
        <v>5050</v>
      </c>
      <c r="BI630" t="s">
        <v>39</v>
      </c>
      <c r="BJ630" t="str">
        <f t="shared" si="206"/>
        <v>Алма-Ата</v>
      </c>
      <c r="BK630" t="str">
        <f>T630&amp;" N; "&amp;U630&amp;" E"</f>
        <v>43.289437 N; 76.994338 E</v>
      </c>
      <c r="BL630" t="s">
        <v>765</v>
      </c>
      <c r="BM630" s="85" t="s">
        <v>766</v>
      </c>
      <c r="BN630" t="s">
        <v>4895</v>
      </c>
      <c r="BO630">
        <f t="shared" ref="BO630:BO661" si="212">X630</f>
        <v>4000</v>
      </c>
      <c r="BP630" t="str">
        <f>IF(V630="original",H630,IF(V630="volunteer",C630,"Nekhaeva A.A."))</f>
        <v>Kim L.V.</v>
      </c>
      <c r="BQ630" t="str">
        <f>IF(V630="original",I630,IF(V630="volunteer",YEAR(A630)&amp;"-"&amp;IF(MONTH(A630)&lt;10,"0"&amp;MONTH(A630),MONTH(A630))&amp;"-"&amp;IF(DAY(A630)&lt;10,"0"&amp;DAY(A630),DAY(A630)),"__2025-05-15"))</f>
        <v>2025-04-24</v>
      </c>
      <c r="BR630"/>
      <c r="BS630"/>
      <c r="BT630" s="49" t="s">
        <v>4766</v>
      </c>
      <c r="BU630" t="s">
        <v>3631</v>
      </c>
      <c r="BV630" t="s">
        <v>3632</v>
      </c>
      <c r="BW630" t="s">
        <v>3633</v>
      </c>
      <c r="BX630" t="s">
        <v>3634</v>
      </c>
      <c r="BY630" s="44" t="s">
        <v>207</v>
      </c>
      <c r="BZ630" t="s">
        <v>4150</v>
      </c>
      <c r="CA630" t="s">
        <v>4151</v>
      </c>
      <c r="CB630" s="44" t="s">
        <v>4151</v>
      </c>
      <c r="CC630" t="s">
        <v>4152</v>
      </c>
      <c r="CD630" t="s">
        <v>4148</v>
      </c>
      <c r="CE630" t="s">
        <v>4149</v>
      </c>
      <c r="CF630" t="s">
        <v>3630</v>
      </c>
      <c r="CG630"/>
      <c r="CH630" t="str">
        <f>H630</f>
        <v>Спасский С.А., Шнитников В.Н.</v>
      </c>
      <c r="CI630">
        <f t="shared" si="196"/>
        <v>1937</v>
      </c>
      <c r="CJ630"/>
    </row>
    <row r="631" spans="1:88" s="12" customFormat="1" x14ac:dyDescent="0.45">
      <c r="A631" s="11">
        <v>45771.567685185189</v>
      </c>
      <c r="B631" s="12">
        <v>412819044</v>
      </c>
      <c r="C631" s="6" t="s">
        <v>4897</v>
      </c>
      <c r="D631" s="12">
        <v>1</v>
      </c>
      <c r="E631" s="4" t="s">
        <v>65</v>
      </c>
      <c r="F631" s="12" t="s">
        <v>1027</v>
      </c>
      <c r="G631" s="12">
        <v>2590</v>
      </c>
      <c r="H631" s="44" t="s">
        <v>951</v>
      </c>
      <c r="I631" s="12">
        <v>1937</v>
      </c>
      <c r="J631" s="12" t="s">
        <v>952</v>
      </c>
      <c r="K631" s="12" t="s">
        <v>953</v>
      </c>
      <c r="L631" s="12" t="s">
        <v>954</v>
      </c>
      <c r="M631" s="12" t="s">
        <v>267</v>
      </c>
      <c r="P631" s="12" t="s">
        <v>972</v>
      </c>
      <c r="Q631" t="str">
        <f t="shared" si="197"/>
        <v>Алма-Ата</v>
      </c>
      <c r="R631" s="94">
        <v>43.289437</v>
      </c>
      <c r="S631" s="94">
        <v>76.994337999999999</v>
      </c>
      <c r="T631" s="12" t="s">
        <v>765</v>
      </c>
      <c r="U631" s="12" t="s">
        <v>766</v>
      </c>
      <c r="V631" s="12" t="s">
        <v>106</v>
      </c>
      <c r="X631" s="12">
        <v>4000</v>
      </c>
      <c r="Y631" s="12">
        <v>1937</v>
      </c>
      <c r="Z631" s="12">
        <v>6</v>
      </c>
      <c r="AF631" s="12" t="s">
        <v>948</v>
      </c>
      <c r="AG631" s="66" t="s">
        <v>1348</v>
      </c>
      <c r="AI631" s="12" t="s">
        <v>1342</v>
      </c>
      <c r="AJ631" s="12" t="s">
        <v>1346</v>
      </c>
      <c r="AK631" s="12" t="b">
        <v>1</v>
      </c>
      <c r="AL631" s="12" t="b">
        <v>0</v>
      </c>
      <c r="AO631" s="49" t="s">
        <v>4952</v>
      </c>
      <c r="AP631" s="73"/>
      <c r="AQ631" s="49" t="s">
        <v>4951</v>
      </c>
      <c r="AR631" s="76" t="s">
        <v>5011</v>
      </c>
      <c r="AS631" s="73" t="s">
        <v>5012</v>
      </c>
      <c r="AT631" s="73">
        <f t="shared" si="199"/>
        <v>1</v>
      </c>
      <c r="AU631" s="112" t="s">
        <v>5384</v>
      </c>
      <c r="AV631" s="44" t="s">
        <v>5380</v>
      </c>
      <c r="AW631" t="s">
        <v>5014</v>
      </c>
      <c r="AX631" s="112" t="s">
        <v>5311</v>
      </c>
      <c r="AY63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1" s="49" t="s">
        <v>4903</v>
      </c>
      <c r="BA631" s="44" t="str">
        <f>Y631&amp;"-"&amp;IF(Z631&lt;10,"0"&amp;Z631,Z631)</f>
        <v>1937-06</v>
      </c>
      <c r="BB631" s="44" t="str">
        <f>Y631&amp;IF(Z631&lt;&gt;0,"-"&amp;Z631,"")&amp;IF(AA631&lt;&gt;0,"-"&amp;AA631,"")&amp;IF(AB631&lt;&gt;0,"/"&amp;AB631,"")&amp;IF(AC631&lt;&gt;0,"-"&amp;AC631,"")&amp;IF(AD631&lt;&gt;0,"-"&amp;AD631,"")</f>
        <v>1937-6</v>
      </c>
      <c r="BC631" s="44"/>
      <c r="BD631" s="44"/>
      <c r="BE631" s="44" t="s">
        <v>4945</v>
      </c>
      <c r="BF631" s="49" t="s">
        <v>4882</v>
      </c>
      <c r="BG631" t="s">
        <v>4893</v>
      </c>
      <c r="BH631" s="40" t="s">
        <v>5050</v>
      </c>
      <c r="BI631" t="s">
        <v>39</v>
      </c>
      <c r="BJ631" t="str">
        <f t="shared" si="206"/>
        <v>Алма-Ата</v>
      </c>
      <c r="BK631" t="str">
        <f>T631&amp;" N; "&amp;U631&amp;" E"</f>
        <v>43.289437 N; 76.994338 E</v>
      </c>
      <c r="BL631" t="s">
        <v>765</v>
      </c>
      <c r="BM631" s="85" t="s">
        <v>766</v>
      </c>
      <c r="BN631" t="s">
        <v>4895</v>
      </c>
      <c r="BO631">
        <f t="shared" si="212"/>
        <v>4000</v>
      </c>
      <c r="BP631" t="str">
        <f>IF(V631="original",H631,IF(V631="volunteer",C631,"Nekhaeva A.A."))</f>
        <v>Kim L.V.</v>
      </c>
      <c r="BQ631" t="str">
        <f>IF(V631="original",I631,IF(V631="volunteer",YEAR(A631)&amp;"-"&amp;IF(MONTH(A631)&lt;10,"0"&amp;MONTH(A631),MONTH(A631))&amp;"-"&amp;IF(DAY(A631)&lt;10,"0"&amp;DAY(A631),DAY(A631)),"__2025-05-15"))</f>
        <v>2025-04-24</v>
      </c>
      <c r="BR631"/>
      <c r="BS631"/>
      <c r="BT631" s="49" t="s">
        <v>4766</v>
      </c>
      <c r="BU631" t="s">
        <v>3631</v>
      </c>
      <c r="BV631" t="s">
        <v>3632</v>
      </c>
      <c r="BW631" t="s">
        <v>3633</v>
      </c>
      <c r="BX631" t="s">
        <v>3634</v>
      </c>
      <c r="BY631" s="44" t="s">
        <v>207</v>
      </c>
      <c r="BZ631" t="s">
        <v>4150</v>
      </c>
      <c r="CA631" t="s">
        <v>4151</v>
      </c>
      <c r="CB631" s="44" t="s">
        <v>4151</v>
      </c>
      <c r="CC631" t="s">
        <v>4152</v>
      </c>
      <c r="CD631" t="s">
        <v>4148</v>
      </c>
      <c r="CE631" t="s">
        <v>4149</v>
      </c>
      <c r="CF631" t="s">
        <v>3630</v>
      </c>
      <c r="CG631"/>
      <c r="CH631" t="str">
        <f>H631</f>
        <v>Спасский С.А., Шнитников В.Н.</v>
      </c>
      <c r="CI631">
        <f t="shared" si="196"/>
        <v>1937</v>
      </c>
      <c r="CJ631"/>
    </row>
    <row r="632" spans="1:88" s="12" customFormat="1" x14ac:dyDescent="0.45">
      <c r="A632" s="11">
        <v>45771.567037037043</v>
      </c>
      <c r="B632" s="12">
        <v>412819044</v>
      </c>
      <c r="C632" s="6" t="s">
        <v>4897</v>
      </c>
      <c r="D632" s="12">
        <v>1</v>
      </c>
      <c r="E632" s="4" t="s">
        <v>65</v>
      </c>
      <c r="G632" s="12">
        <v>2590</v>
      </c>
      <c r="H632" s="44" t="s">
        <v>951</v>
      </c>
      <c r="I632" s="12">
        <v>1937</v>
      </c>
      <c r="J632" s="12" t="s">
        <v>952</v>
      </c>
      <c r="K632" s="12" t="s">
        <v>953</v>
      </c>
      <c r="L632" s="12" t="s">
        <v>954</v>
      </c>
      <c r="M632" s="12" t="s">
        <v>267</v>
      </c>
      <c r="P632" s="12" t="s">
        <v>972</v>
      </c>
      <c r="Q632" t="str">
        <f t="shared" si="197"/>
        <v>Алма-Ата</v>
      </c>
      <c r="R632" s="94">
        <v>43.289437</v>
      </c>
      <c r="S632" s="94">
        <v>76.994337999999999</v>
      </c>
      <c r="T632" s="12" t="s">
        <v>765</v>
      </c>
      <c r="U632" s="12" t="s">
        <v>766</v>
      </c>
      <c r="V632" s="12" t="s">
        <v>106</v>
      </c>
      <c r="X632" s="12">
        <v>4000</v>
      </c>
      <c r="Y632" s="12">
        <v>1919</v>
      </c>
      <c r="Z632" s="12">
        <v>5</v>
      </c>
      <c r="AA632" s="12">
        <v>15</v>
      </c>
      <c r="AB632" s="12">
        <v>1919</v>
      </c>
      <c r="AC632" s="12">
        <v>5</v>
      </c>
      <c r="AD632" s="12">
        <v>31</v>
      </c>
      <c r="AF632" s="12" t="s">
        <v>948</v>
      </c>
      <c r="AI632" s="12" t="s">
        <v>1342</v>
      </c>
      <c r="AJ632" s="12" t="s">
        <v>1346</v>
      </c>
      <c r="AK632" s="12" t="b">
        <v>1</v>
      </c>
      <c r="AL632" s="12" t="b">
        <v>0</v>
      </c>
      <c r="AO632" s="49" t="s">
        <v>4952</v>
      </c>
      <c r="AP632" s="73"/>
      <c r="AQ632" s="49" t="s">
        <v>4951</v>
      </c>
      <c r="AR632" s="76" t="s">
        <v>5011</v>
      </c>
      <c r="AS632" s="73" t="s">
        <v>5012</v>
      </c>
      <c r="AT632" s="73">
        <f t="shared" si="199"/>
        <v>1</v>
      </c>
      <c r="AU632" s="112" t="s">
        <v>5384</v>
      </c>
      <c r="AV632" s="44" t="s">
        <v>5380</v>
      </c>
      <c r="AW632" t="s">
        <v>5014</v>
      </c>
      <c r="AX632" s="73"/>
      <c r="AY63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2" s="49" t="s">
        <v>4903</v>
      </c>
      <c r="BA632" s="58" t="str">
        <f>Y632&amp;"-"&amp;IF(Z632&lt;10,"0"&amp;Z632,Z632)&amp;"-"&amp;IF(AA632&lt;10,"0"&amp;AA632,AA632)&amp;"/"&amp;IF(AD632&lt;10,"0"&amp;AD632,AD632)</f>
        <v>1919-05-15/31</v>
      </c>
      <c r="BB632" s="44" t="str">
        <f>Y632&amp;IF(Z632&lt;&gt;0,"-"&amp;Z632,"")&amp;IF(AA632&lt;&gt;0,"-"&amp;AA632,"")&amp;IF(AB632&lt;&gt;0,"/"&amp;AB632,"")&amp;IF(AC632&lt;&gt;0,"-"&amp;AC632,"")&amp;IF(AD632&lt;&gt;0,"-"&amp;AD632,"")</f>
        <v>1919-5-15/1919-5-31</v>
      </c>
      <c r="BC632" s="44"/>
      <c r="BD632" s="44"/>
      <c r="BE632" s="44"/>
      <c r="BF632" s="49" t="s">
        <v>4882</v>
      </c>
      <c r="BG632" t="s">
        <v>4893</v>
      </c>
      <c r="BH632" s="40" t="s">
        <v>5050</v>
      </c>
      <c r="BI632" t="s">
        <v>39</v>
      </c>
      <c r="BJ632" t="str">
        <f t="shared" si="206"/>
        <v>Алма-Ата</v>
      </c>
      <c r="BK632" t="str">
        <f>T632&amp;" N; "&amp;U632&amp;" E"</f>
        <v>43.289437 N; 76.994338 E</v>
      </c>
      <c r="BL632" t="s">
        <v>765</v>
      </c>
      <c r="BM632" s="85" t="s">
        <v>766</v>
      </c>
      <c r="BN632" t="s">
        <v>4895</v>
      </c>
      <c r="BO632">
        <f t="shared" si="212"/>
        <v>4000</v>
      </c>
      <c r="BP632" t="str">
        <f>IF(V632="original",H632,IF(V632="volunteer",C632,"Nekhaeva A.A."))</f>
        <v>Kim L.V.</v>
      </c>
      <c r="BQ632" t="str">
        <f>IF(V632="original",I632,IF(V632="volunteer",YEAR(A632)&amp;"-"&amp;IF(MONTH(A632)&lt;10,"0"&amp;MONTH(A632),MONTH(A632))&amp;"-"&amp;IF(DAY(A632)&lt;10,"0"&amp;DAY(A632),DAY(A632)),"__2025-05-15"))</f>
        <v>2025-04-24</v>
      </c>
      <c r="BR632"/>
      <c r="BS632"/>
      <c r="BT632" s="49" t="s">
        <v>4766</v>
      </c>
      <c r="BU632" t="s">
        <v>3631</v>
      </c>
      <c r="BV632" t="s">
        <v>3632</v>
      </c>
      <c r="BW632" t="s">
        <v>3633</v>
      </c>
      <c r="BX632" t="s">
        <v>3634</v>
      </c>
      <c r="BY632" s="44" t="s">
        <v>207</v>
      </c>
      <c r="BZ632" t="s">
        <v>4150</v>
      </c>
      <c r="CA632" t="s">
        <v>4151</v>
      </c>
      <c r="CB632" s="44" t="s">
        <v>4151</v>
      </c>
      <c r="CC632" t="s">
        <v>4152</v>
      </c>
      <c r="CD632" t="s">
        <v>4148</v>
      </c>
      <c r="CE632" t="s">
        <v>4149</v>
      </c>
      <c r="CF632" t="s">
        <v>3630</v>
      </c>
      <c r="CG632"/>
      <c r="CH632" t="str">
        <f>H632</f>
        <v>Спасский С.А., Шнитников В.Н.</v>
      </c>
      <c r="CI632">
        <f t="shared" si="196"/>
        <v>1937</v>
      </c>
      <c r="CJ632"/>
    </row>
    <row r="633" spans="1:88" s="12" customFormat="1" x14ac:dyDescent="0.45">
      <c r="A633" s="11">
        <v>45771.565717592588</v>
      </c>
      <c r="B633" s="12">
        <v>412819044</v>
      </c>
      <c r="C633" s="6" t="s">
        <v>4897</v>
      </c>
      <c r="D633" s="12">
        <v>1</v>
      </c>
      <c r="E633" s="4" t="s">
        <v>65</v>
      </c>
      <c r="G633" s="12">
        <v>2590</v>
      </c>
      <c r="H633" s="44" t="s">
        <v>951</v>
      </c>
      <c r="I633" s="12">
        <v>1937</v>
      </c>
      <c r="J633" s="12" t="s">
        <v>952</v>
      </c>
      <c r="K633" s="12" t="s">
        <v>953</v>
      </c>
      <c r="L633" s="12" t="s">
        <v>954</v>
      </c>
      <c r="M633" s="12" t="s">
        <v>267</v>
      </c>
      <c r="P633" s="12" t="s">
        <v>1349</v>
      </c>
      <c r="Q633" t="str">
        <f t="shared" si="197"/>
        <v>Лесная дача Волковского, яблоновый лес</v>
      </c>
      <c r="R633" s="85" t="str">
        <f t="shared" ref="R633:R635" si="213">T633</f>
        <v>43.104043</v>
      </c>
      <c r="S633" s="85" t="str">
        <f t="shared" ref="S633:S635" si="214">U633</f>
        <v>76.920158</v>
      </c>
      <c r="T633" s="12" t="s">
        <v>3576</v>
      </c>
      <c r="U633" s="12" t="s">
        <v>3577</v>
      </c>
      <c r="V633" s="12" t="s">
        <v>119</v>
      </c>
      <c r="W633" s="12" t="s">
        <v>3578</v>
      </c>
      <c r="X633" s="12">
        <v>4000</v>
      </c>
      <c r="Y633" s="12">
        <v>1919</v>
      </c>
      <c r="Z633" s="12">
        <v>6</v>
      </c>
      <c r="AA633" s="12">
        <v>10</v>
      </c>
      <c r="AE633" s="12" t="s">
        <v>1350</v>
      </c>
      <c r="AF633" s="12" t="s">
        <v>948</v>
      </c>
      <c r="AI633" s="12" t="s">
        <v>1342</v>
      </c>
      <c r="AJ633" s="12" t="s">
        <v>1144</v>
      </c>
      <c r="AK633" s="12" t="b">
        <v>1</v>
      </c>
      <c r="AL633" s="12" t="b">
        <v>0</v>
      </c>
      <c r="AO633" s="49" t="s">
        <v>4952</v>
      </c>
      <c r="AP633" s="73"/>
      <c r="AQ633" s="49" t="s">
        <v>4951</v>
      </c>
      <c r="AR633" s="76" t="s">
        <v>5011</v>
      </c>
      <c r="AS633" s="73" t="s">
        <v>5012</v>
      </c>
      <c r="AT633" s="73">
        <f t="shared" si="199"/>
        <v>1</v>
      </c>
      <c r="AU633" s="112" t="s">
        <v>5384</v>
      </c>
      <c r="AV633" s="44" t="s">
        <v>5380</v>
      </c>
      <c r="AW633" t="s">
        <v>5014</v>
      </c>
      <c r="AX633" s="73"/>
      <c r="AY63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3" s="49" t="s">
        <v>4903</v>
      </c>
      <c r="BA633" s="58" t="str">
        <f>Y633&amp;"-"&amp;IF(Z633&lt;10,"0"&amp;Z633,Z633)&amp;"-"&amp;IF(AA633&lt;10,"0"&amp;AA633,AA633)</f>
        <v>1919-06-10</v>
      </c>
      <c r="BB633" s="44" t="str">
        <f>Y633&amp;IF(Z633&lt;&gt;0,"-"&amp;Z633,"")&amp;IF(AA633&lt;&gt;0,"-"&amp;AA633,"")&amp;IF(AB633&lt;&gt;0,"/"&amp;AB633,"")&amp;IF(AC633&lt;&gt;0,"-"&amp;AC633,"")&amp;IF(AD633&lt;&gt;0,"-"&amp;AD633,"")</f>
        <v>1919-6-10</v>
      </c>
      <c r="BC633" s="44" t="str">
        <f>AE633</f>
        <v>лес, на барбарисе</v>
      </c>
      <c r="BD633" s="44"/>
      <c r="BE633" s="44"/>
      <c r="BF633" s="49" t="s">
        <v>4882</v>
      </c>
      <c r="BG633" t="s">
        <v>4893</v>
      </c>
      <c r="BH633" s="40" t="s">
        <v>5050</v>
      </c>
      <c r="BI633" t="s">
        <v>39</v>
      </c>
      <c r="BJ633" t="str">
        <f t="shared" si="206"/>
        <v>Лесная дача Волковского, яблоновый лес</v>
      </c>
      <c r="BK633" t="str">
        <f>T633&amp;" N; "&amp;U633&amp;" E"</f>
        <v>43.104043 N; 76.920158 E</v>
      </c>
      <c r="BL633" t="s">
        <v>3576</v>
      </c>
      <c r="BM633" s="85" t="s">
        <v>3577</v>
      </c>
      <c r="BN633" t="s">
        <v>4895</v>
      </c>
      <c r="BO633">
        <f t="shared" si="212"/>
        <v>4000</v>
      </c>
      <c r="BP633" t="str">
        <f>IF(V633="original",H633,IF(V633="volunteer",C633,"Nekhaeva A.A."))</f>
        <v>Nekhaeva A.A.</v>
      </c>
      <c r="BQ633" t="str">
        <f>IF(V633="original",I633,IF(V633="volunteer",YEAR(A633)&amp;"-"&amp;IF(MONTH(A633)&lt;10,"0"&amp;MONTH(A633),MONTH(A633))&amp;"-"&amp;IF(DAY(A633)&lt;10,"0"&amp;DAY(A633),DAY(A633)),"__2025-05-15"))</f>
        <v>__2025-05-15</v>
      </c>
      <c r="BR633"/>
      <c r="BS633"/>
      <c r="BT633" s="49" t="s">
        <v>4766</v>
      </c>
      <c r="BU633" t="s">
        <v>3631</v>
      </c>
      <c r="BV633" t="s">
        <v>3632</v>
      </c>
      <c r="BW633" t="s">
        <v>3633</v>
      </c>
      <c r="BX633" t="s">
        <v>3634</v>
      </c>
      <c r="BY633" s="44" t="s">
        <v>207</v>
      </c>
      <c r="BZ633" t="s">
        <v>4150</v>
      </c>
      <c r="CA633" t="s">
        <v>4155</v>
      </c>
      <c r="CB633" s="44" t="s">
        <v>4155</v>
      </c>
      <c r="CC633" t="s">
        <v>4156</v>
      </c>
      <c r="CD633" t="s">
        <v>4153</v>
      </c>
      <c r="CE633" t="s">
        <v>4154</v>
      </c>
      <c r="CF633" t="s">
        <v>3630</v>
      </c>
      <c r="CG633"/>
      <c r="CH633" t="str">
        <f>H633</f>
        <v>Спасский С.А., Шнитников В.Н.</v>
      </c>
      <c r="CI633">
        <f t="shared" si="196"/>
        <v>1937</v>
      </c>
      <c r="CJ633"/>
    </row>
    <row r="634" spans="1:88" s="12" customFormat="1" x14ac:dyDescent="0.45">
      <c r="A634" s="11">
        <v>45771.565196759257</v>
      </c>
      <c r="B634" s="12">
        <v>412819044</v>
      </c>
      <c r="C634" s="6" t="s">
        <v>4897</v>
      </c>
      <c r="D634" s="12">
        <v>1</v>
      </c>
      <c r="E634" s="4" t="s">
        <v>65</v>
      </c>
      <c r="G634" s="12">
        <v>2590</v>
      </c>
      <c r="H634" s="44" t="s">
        <v>951</v>
      </c>
      <c r="I634" s="12">
        <v>1937</v>
      </c>
      <c r="J634" s="12" t="s">
        <v>952</v>
      </c>
      <c r="K634" s="12" t="s">
        <v>953</v>
      </c>
      <c r="L634" s="12" t="s">
        <v>954</v>
      </c>
      <c r="M634" s="12" t="s">
        <v>267</v>
      </c>
      <c r="P634" s="12" t="s">
        <v>1349</v>
      </c>
      <c r="Q634" t="str">
        <f t="shared" si="197"/>
        <v>Лесная дача Волковского, яблоновый лес</v>
      </c>
      <c r="R634" s="85" t="str">
        <f t="shared" si="213"/>
        <v>43.104043</v>
      </c>
      <c r="S634" s="85" t="str">
        <f t="shared" si="214"/>
        <v>76.920158</v>
      </c>
      <c r="T634" s="12" t="s">
        <v>3576</v>
      </c>
      <c r="U634" s="12" t="s">
        <v>3577</v>
      </c>
      <c r="V634" s="12" t="s">
        <v>119</v>
      </c>
      <c r="W634" s="12" t="s">
        <v>3578</v>
      </c>
      <c r="X634" s="12">
        <v>4000</v>
      </c>
      <c r="Y634" s="12">
        <v>1919</v>
      </c>
      <c r="Z634" s="12">
        <v>7</v>
      </c>
      <c r="AF634" s="12" t="s">
        <v>948</v>
      </c>
      <c r="AG634" s="66" t="s">
        <v>987</v>
      </c>
      <c r="AI634" s="12" t="s">
        <v>1342</v>
      </c>
      <c r="AJ634" s="12" t="s">
        <v>1144</v>
      </c>
      <c r="AK634" s="12" t="b">
        <v>1</v>
      </c>
      <c r="AL634" s="12" t="b">
        <v>0</v>
      </c>
      <c r="AO634" s="49" t="s">
        <v>4952</v>
      </c>
      <c r="AP634" s="73"/>
      <c r="AQ634" s="49" t="s">
        <v>4951</v>
      </c>
      <c r="AR634" s="76" t="s">
        <v>5011</v>
      </c>
      <c r="AS634" s="73" t="s">
        <v>5012</v>
      </c>
      <c r="AT634" s="73">
        <f t="shared" si="199"/>
        <v>1</v>
      </c>
      <c r="AU634" s="112" t="s">
        <v>5384</v>
      </c>
      <c r="AV634" s="44" t="s">
        <v>5380</v>
      </c>
      <c r="AW634" t="s">
        <v>5014</v>
      </c>
      <c r="AX634" s="73"/>
      <c r="AY634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4" s="49" t="s">
        <v>4903</v>
      </c>
      <c r="BA634" s="44" t="str">
        <f>Y634&amp;"-"&amp;IF(Z634&lt;10,"0"&amp;Z634,Z634)</f>
        <v>1919-07</v>
      </c>
      <c r="BB634" s="44" t="str">
        <f>Y634&amp;IF(Z634&lt;&gt;0,"-"&amp;Z634,"")&amp;IF(AA634&lt;&gt;0,"-"&amp;AA634,"")&amp;IF(AB634&lt;&gt;0,"/"&amp;AB634,"")&amp;IF(AC634&lt;&gt;0,"-"&amp;AC634,"")&amp;IF(AD634&lt;&gt;0,"-"&amp;AD634,"")</f>
        <v>1919-7</v>
      </c>
      <c r="BC634" s="44"/>
      <c r="BD634" s="44"/>
      <c r="BE634" s="44" t="s">
        <v>4944</v>
      </c>
      <c r="BF634" s="49" t="s">
        <v>4882</v>
      </c>
      <c r="BG634" t="s">
        <v>4893</v>
      </c>
      <c r="BH634" s="40" t="s">
        <v>5050</v>
      </c>
      <c r="BI634" t="s">
        <v>39</v>
      </c>
      <c r="BJ634" t="str">
        <f t="shared" si="206"/>
        <v>Лесная дача Волковского, яблоновый лес</v>
      </c>
      <c r="BK634" t="str">
        <f>T634&amp;" N; "&amp;U634&amp;" E"</f>
        <v>43.104043 N; 76.920158 E</v>
      </c>
      <c r="BL634" t="s">
        <v>3576</v>
      </c>
      <c r="BM634" s="85" t="s">
        <v>3577</v>
      </c>
      <c r="BN634" t="s">
        <v>4895</v>
      </c>
      <c r="BO634">
        <f t="shared" si="212"/>
        <v>4000</v>
      </c>
      <c r="BP634" t="str">
        <f>IF(V634="original",H634,IF(V634="volunteer",C634,"Nekhaeva A.A."))</f>
        <v>Nekhaeva A.A.</v>
      </c>
      <c r="BQ634" t="str">
        <f>IF(V634="original",I634,IF(V634="volunteer",YEAR(A634)&amp;"-"&amp;IF(MONTH(A634)&lt;10,"0"&amp;MONTH(A634),MONTH(A634))&amp;"-"&amp;IF(DAY(A634)&lt;10,"0"&amp;DAY(A634),DAY(A634)),"__2025-05-15"))</f>
        <v>__2025-05-15</v>
      </c>
      <c r="BR634"/>
      <c r="BS634"/>
      <c r="BT634" s="49" t="s">
        <v>4766</v>
      </c>
      <c r="BU634" t="s">
        <v>3631</v>
      </c>
      <c r="BV634" t="s">
        <v>3632</v>
      </c>
      <c r="BW634" t="s">
        <v>3633</v>
      </c>
      <c r="BX634" t="s">
        <v>3634</v>
      </c>
      <c r="BY634" s="44" t="s">
        <v>207</v>
      </c>
      <c r="BZ634" t="s">
        <v>4150</v>
      </c>
      <c r="CA634" t="s">
        <v>4155</v>
      </c>
      <c r="CB634" s="44" t="s">
        <v>4155</v>
      </c>
      <c r="CC634" t="s">
        <v>4156</v>
      </c>
      <c r="CD634" t="s">
        <v>4153</v>
      </c>
      <c r="CE634" t="s">
        <v>4154</v>
      </c>
      <c r="CF634" t="s">
        <v>3630</v>
      </c>
      <c r="CG634"/>
      <c r="CH634" t="str">
        <f>H634</f>
        <v>Спасский С.А., Шнитников В.Н.</v>
      </c>
      <c r="CI634">
        <f t="shared" si="196"/>
        <v>1937</v>
      </c>
      <c r="CJ634"/>
    </row>
    <row r="635" spans="1:88" s="12" customFormat="1" x14ac:dyDescent="0.45">
      <c r="A635" s="11">
        <v>45771.564826388887</v>
      </c>
      <c r="B635" s="12">
        <v>412819044</v>
      </c>
      <c r="C635" s="6" t="s">
        <v>4897</v>
      </c>
      <c r="D635" s="12">
        <v>1</v>
      </c>
      <c r="E635" s="4" t="s">
        <v>51</v>
      </c>
      <c r="G635" s="12">
        <v>2590</v>
      </c>
      <c r="H635" s="44" t="s">
        <v>951</v>
      </c>
      <c r="I635" s="12">
        <v>1937</v>
      </c>
      <c r="J635" s="12" t="s">
        <v>952</v>
      </c>
      <c r="K635" s="12" t="s">
        <v>953</v>
      </c>
      <c r="L635" s="12" t="s">
        <v>954</v>
      </c>
      <c r="M635" s="12" t="s">
        <v>267</v>
      </c>
      <c r="P635" s="12" t="s">
        <v>1349</v>
      </c>
      <c r="Q635" t="str">
        <f t="shared" si="197"/>
        <v>Лесная дача Волковского, яблоновый лес</v>
      </c>
      <c r="R635" s="85" t="str">
        <f t="shared" si="213"/>
        <v>43.104043</v>
      </c>
      <c r="S635" s="85" t="str">
        <f t="shared" si="214"/>
        <v>76.920158</v>
      </c>
      <c r="T635" s="12" t="s">
        <v>3576</v>
      </c>
      <c r="U635" s="12" t="s">
        <v>3577</v>
      </c>
      <c r="V635" s="12" t="s">
        <v>119</v>
      </c>
      <c r="W635" s="12" t="s">
        <v>3578</v>
      </c>
      <c r="X635" s="12">
        <v>4000</v>
      </c>
      <c r="Y635" s="12">
        <v>1919</v>
      </c>
      <c r="Z635" s="12">
        <v>6</v>
      </c>
      <c r="AA635" s="12">
        <v>26</v>
      </c>
      <c r="AB635" s="12">
        <v>1919</v>
      </c>
      <c r="AC635" s="12">
        <v>6</v>
      </c>
      <c r="AD635" s="12">
        <v>30</v>
      </c>
      <c r="AF635" s="12" t="s">
        <v>948</v>
      </c>
      <c r="AI635" s="12" t="s">
        <v>1342</v>
      </c>
      <c r="AJ635" s="12" t="s">
        <v>1144</v>
      </c>
      <c r="AK635" s="12" t="b">
        <v>1</v>
      </c>
      <c r="AL635" s="12" t="b">
        <v>0</v>
      </c>
      <c r="AO635" s="49" t="s">
        <v>4952</v>
      </c>
      <c r="AP635" s="73"/>
      <c r="AQ635" s="49" t="s">
        <v>4951</v>
      </c>
      <c r="AR635" s="76" t="s">
        <v>5011</v>
      </c>
      <c r="AS635" s="73" t="s">
        <v>5012</v>
      </c>
      <c r="AT635" s="73">
        <f t="shared" si="199"/>
        <v>1</v>
      </c>
      <c r="AU635" s="112" t="s">
        <v>5383</v>
      </c>
      <c r="AV635" s="44" t="s">
        <v>5380</v>
      </c>
      <c r="AW635" t="s">
        <v>5014</v>
      </c>
      <c r="AX635" s="73"/>
      <c r="AY635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5" s="49" t="s">
        <v>4903</v>
      </c>
      <c r="BA635" s="58" t="str">
        <f>Y635&amp;"-"&amp;IF(Z635&lt;10,"0"&amp;Z635,Z635)&amp;"-"&amp;IF(AA635&lt;10,"0"&amp;AA635,AA635)&amp;"/"&amp;IF(AD635&lt;10,"0"&amp;AD635,AD635)</f>
        <v>1919-06-26/30</v>
      </c>
      <c r="BB635" s="44" t="str">
        <f>Y635&amp;IF(Z635&lt;&gt;0,"-"&amp;Z635,"")&amp;IF(AA635&lt;&gt;0,"-"&amp;AA635,"")&amp;IF(AB635&lt;&gt;0,"/"&amp;AB635,"")&amp;IF(AC635&lt;&gt;0,"-"&amp;AC635,"")&amp;IF(AD635&lt;&gt;0,"-"&amp;AD635,"")</f>
        <v>1919-6-26/1919-6-30</v>
      </c>
      <c r="BC635" s="44"/>
      <c r="BD635" s="44"/>
      <c r="BE635" s="44"/>
      <c r="BF635" s="49" t="s">
        <v>4882</v>
      </c>
      <c r="BG635" t="s">
        <v>4893</v>
      </c>
      <c r="BH635" s="40" t="s">
        <v>5050</v>
      </c>
      <c r="BI635" t="s">
        <v>39</v>
      </c>
      <c r="BJ635" t="str">
        <f t="shared" si="206"/>
        <v>Лесная дача Волковского, яблоновый лес</v>
      </c>
      <c r="BK635" t="str">
        <f>T635&amp;" N; "&amp;U635&amp;" E"</f>
        <v>43.104043 N; 76.920158 E</v>
      </c>
      <c r="BL635" t="s">
        <v>3576</v>
      </c>
      <c r="BM635" s="85" t="s">
        <v>3577</v>
      </c>
      <c r="BN635" t="s">
        <v>4895</v>
      </c>
      <c r="BO635">
        <f t="shared" si="212"/>
        <v>4000</v>
      </c>
      <c r="BP635" t="str">
        <f>IF(V635="original",H635,IF(V635="volunteer",C635,"Nekhaeva A.A."))</f>
        <v>Nekhaeva A.A.</v>
      </c>
      <c r="BQ635" t="str">
        <f>IF(V635="original",I635,IF(V635="volunteer",YEAR(A635)&amp;"-"&amp;IF(MONTH(A635)&lt;10,"0"&amp;MONTH(A635),MONTH(A635))&amp;"-"&amp;IF(DAY(A635)&lt;10,"0"&amp;DAY(A635),DAY(A635)),"__2025-05-15"))</f>
        <v>__2025-05-15</v>
      </c>
      <c r="BR635"/>
      <c r="BS635"/>
      <c r="BT635" s="49" t="s">
        <v>4766</v>
      </c>
      <c r="BU635" t="s">
        <v>3631</v>
      </c>
      <c r="BV635" t="s">
        <v>3632</v>
      </c>
      <c r="BW635" t="s">
        <v>3633</v>
      </c>
      <c r="BX635" t="s">
        <v>3634</v>
      </c>
      <c r="BY635" s="44" t="s">
        <v>207</v>
      </c>
      <c r="BZ635" t="s">
        <v>4150</v>
      </c>
      <c r="CA635" t="s">
        <v>4155</v>
      </c>
      <c r="CB635" s="44" t="s">
        <v>4155</v>
      </c>
      <c r="CC635" t="s">
        <v>4156</v>
      </c>
      <c r="CD635" t="s">
        <v>4153</v>
      </c>
      <c r="CE635" t="s">
        <v>4154</v>
      </c>
      <c r="CF635" t="s">
        <v>3630</v>
      </c>
      <c r="CG635"/>
      <c r="CH635" t="str">
        <f>H635</f>
        <v>Спасский С.А., Шнитников В.Н.</v>
      </c>
      <c r="CI635">
        <f t="shared" si="196"/>
        <v>1937</v>
      </c>
      <c r="CJ635"/>
    </row>
    <row r="636" spans="1:88" s="12" customFormat="1" x14ac:dyDescent="0.45">
      <c r="A636" s="11">
        <v>45771.56349537037</v>
      </c>
      <c r="B636" s="12">
        <v>412819044</v>
      </c>
      <c r="C636" s="6" t="s">
        <v>4897</v>
      </c>
      <c r="D636" s="12">
        <v>2</v>
      </c>
      <c r="E636" s="4" t="s">
        <v>247</v>
      </c>
      <c r="G636" s="12">
        <v>2590</v>
      </c>
      <c r="H636" s="44" t="s">
        <v>951</v>
      </c>
      <c r="I636" s="12">
        <v>1937</v>
      </c>
      <c r="J636" s="12" t="s">
        <v>952</v>
      </c>
      <c r="K636" s="12" t="s">
        <v>953</v>
      </c>
      <c r="L636" s="12" t="s">
        <v>954</v>
      </c>
      <c r="M636" s="12" t="s">
        <v>267</v>
      </c>
      <c r="P636" s="12" t="s">
        <v>972</v>
      </c>
      <c r="Q636" t="str">
        <f t="shared" si="197"/>
        <v>Алма-Ата</v>
      </c>
      <c r="R636" s="94">
        <v>43.289437</v>
      </c>
      <c r="S636" s="94">
        <v>76.994337999999999</v>
      </c>
      <c r="T636" s="12" t="s">
        <v>765</v>
      </c>
      <c r="U636" s="12" t="s">
        <v>766</v>
      </c>
      <c r="V636" s="12" t="s">
        <v>106</v>
      </c>
      <c r="X636" s="12">
        <v>4000</v>
      </c>
      <c r="Y636" s="12">
        <v>1919</v>
      </c>
      <c r="Z636" s="12">
        <v>6</v>
      </c>
      <c r="AA636" s="12">
        <v>1</v>
      </c>
      <c r="AB636" s="12">
        <v>1919</v>
      </c>
      <c r="AC636" s="12">
        <v>6</v>
      </c>
      <c r="AD636" s="12">
        <v>10</v>
      </c>
      <c r="AF636" s="12" t="s">
        <v>948</v>
      </c>
      <c r="AI636" s="12" t="s">
        <v>1342</v>
      </c>
      <c r="AJ636" s="12" t="s">
        <v>1144</v>
      </c>
      <c r="AK636" s="12" t="b">
        <v>1</v>
      </c>
      <c r="AL636" s="12" t="b">
        <v>0</v>
      </c>
      <c r="AO636" s="49" t="s">
        <v>4952</v>
      </c>
      <c r="AP636" s="73"/>
      <c r="AQ636" s="49" t="s">
        <v>4951</v>
      </c>
      <c r="AR636" s="76" t="s">
        <v>5011</v>
      </c>
      <c r="AS636" s="73" t="s">
        <v>5012</v>
      </c>
      <c r="AT636" s="73">
        <f t="shared" si="199"/>
        <v>2</v>
      </c>
      <c r="AU636" s="112" t="s">
        <v>5384</v>
      </c>
      <c r="AV636" s="44" t="s">
        <v>5380</v>
      </c>
      <c r="AW636" t="s">
        <v>5014</v>
      </c>
      <c r="AX636" s="73"/>
      <c r="AY636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6" s="49" t="s">
        <v>4903</v>
      </c>
      <c r="BA636" s="58" t="str">
        <f>Y636&amp;"-"&amp;IF(Z636&lt;10,"0"&amp;Z636,Z636)&amp;"-"&amp;IF(AA636&lt;10,"0"&amp;AA636,AA636)&amp;"/"&amp;IF(AD636&lt;10,"0"&amp;AD636,AD636)</f>
        <v>1919-06-01/10</v>
      </c>
      <c r="BB636" s="44" t="str">
        <f>Y636&amp;IF(Z636&lt;&gt;0,"-"&amp;Z636,"")&amp;IF(AA636&lt;&gt;0,"-"&amp;AA636,"")&amp;IF(AB636&lt;&gt;0,"/"&amp;AB636,"")&amp;IF(AC636&lt;&gt;0,"-"&amp;AC636,"")&amp;IF(AD636&lt;&gt;0,"-"&amp;AD636,"")</f>
        <v>1919-6-1/1919-6-10</v>
      </c>
      <c r="BC636" s="44"/>
      <c r="BD636" s="44"/>
      <c r="BE636" s="44"/>
      <c r="BF636" s="49" t="s">
        <v>4882</v>
      </c>
      <c r="BG636" t="s">
        <v>4893</v>
      </c>
      <c r="BH636" s="40" t="s">
        <v>5050</v>
      </c>
      <c r="BI636" t="s">
        <v>39</v>
      </c>
      <c r="BJ636" t="str">
        <f t="shared" si="206"/>
        <v>Алма-Ата</v>
      </c>
      <c r="BK636" t="str">
        <f>T636&amp;" N; "&amp;U636&amp;" E"</f>
        <v>43.289437 N; 76.994338 E</v>
      </c>
      <c r="BL636" t="s">
        <v>765</v>
      </c>
      <c r="BM636" s="85" t="s">
        <v>766</v>
      </c>
      <c r="BN636" t="s">
        <v>4895</v>
      </c>
      <c r="BO636">
        <f t="shared" si="212"/>
        <v>4000</v>
      </c>
      <c r="BP636" t="str">
        <f>IF(V636="original",H636,IF(V636="volunteer",C636,"Nekhaeva A.A."))</f>
        <v>Kim L.V.</v>
      </c>
      <c r="BQ636" t="str">
        <f>IF(V636="original",I636,IF(V636="volunteer",YEAR(A636)&amp;"-"&amp;IF(MONTH(A636)&lt;10,"0"&amp;MONTH(A636),MONTH(A636))&amp;"-"&amp;IF(DAY(A636)&lt;10,"0"&amp;DAY(A636),DAY(A636)),"__2025-05-15"))</f>
        <v>2025-04-24</v>
      </c>
      <c r="BR636"/>
      <c r="BS636"/>
      <c r="BT636" s="49" t="s">
        <v>4766</v>
      </c>
      <c r="BU636" t="s">
        <v>3631</v>
      </c>
      <c r="BV636" t="s">
        <v>3632</v>
      </c>
      <c r="BW636" t="s">
        <v>3633</v>
      </c>
      <c r="BX636" t="s">
        <v>3634</v>
      </c>
      <c r="BY636" s="44" t="s">
        <v>207</v>
      </c>
      <c r="BZ636" t="s">
        <v>4150</v>
      </c>
      <c r="CA636" t="s">
        <v>4155</v>
      </c>
      <c r="CB636" s="44" t="s">
        <v>4155</v>
      </c>
      <c r="CC636" t="s">
        <v>4156</v>
      </c>
      <c r="CD636" t="s">
        <v>4153</v>
      </c>
      <c r="CE636" t="s">
        <v>4154</v>
      </c>
      <c r="CF636" t="s">
        <v>3630</v>
      </c>
      <c r="CG636"/>
      <c r="CH636" t="str">
        <f>H636</f>
        <v>Спасский С.А., Шнитников В.Н.</v>
      </c>
      <c r="CI636">
        <f t="shared" si="196"/>
        <v>1937</v>
      </c>
      <c r="CJ636"/>
    </row>
    <row r="637" spans="1:88" s="12" customFormat="1" x14ac:dyDescent="0.45">
      <c r="A637" s="11">
        <v>45771.56322916667</v>
      </c>
      <c r="B637" s="12">
        <v>412819044</v>
      </c>
      <c r="C637" s="6" t="s">
        <v>4897</v>
      </c>
      <c r="D637" s="12">
        <v>1</v>
      </c>
      <c r="E637" s="4" t="s">
        <v>65</v>
      </c>
      <c r="G637" s="12">
        <v>2590</v>
      </c>
      <c r="H637" s="44" t="s">
        <v>951</v>
      </c>
      <c r="I637" s="12">
        <v>1937</v>
      </c>
      <c r="J637" s="12" t="s">
        <v>952</v>
      </c>
      <c r="K637" s="12" t="s">
        <v>953</v>
      </c>
      <c r="L637" s="12" t="s">
        <v>954</v>
      </c>
      <c r="M637" s="12" t="s">
        <v>267</v>
      </c>
      <c r="P637" s="12" t="s">
        <v>972</v>
      </c>
      <c r="Q637" t="str">
        <f t="shared" si="197"/>
        <v>Алма-Ата</v>
      </c>
      <c r="R637" s="94">
        <v>43.289437</v>
      </c>
      <c r="S637" s="94">
        <v>76.994337999999999</v>
      </c>
      <c r="T637" s="12" t="s">
        <v>765</v>
      </c>
      <c r="U637" s="12" t="s">
        <v>766</v>
      </c>
      <c r="V637" s="12" t="s">
        <v>106</v>
      </c>
      <c r="X637" s="12">
        <v>4000</v>
      </c>
      <c r="Y637" s="12">
        <v>1919</v>
      </c>
      <c r="Z637" s="12">
        <v>5</v>
      </c>
      <c r="AA637" s="12">
        <v>15</v>
      </c>
      <c r="AB637" s="12">
        <v>1919</v>
      </c>
      <c r="AC637" s="12">
        <v>5</v>
      </c>
      <c r="AD637" s="12">
        <v>31</v>
      </c>
      <c r="AF637" s="12" t="s">
        <v>948</v>
      </c>
      <c r="AI637" s="12" t="s">
        <v>1342</v>
      </c>
      <c r="AJ637" s="12" t="s">
        <v>1144</v>
      </c>
      <c r="AK637" s="12" t="b">
        <v>1</v>
      </c>
      <c r="AL637" s="12" t="b">
        <v>0</v>
      </c>
      <c r="AO637" s="49" t="s">
        <v>4952</v>
      </c>
      <c r="AP637" s="73"/>
      <c r="AQ637" s="49" t="s">
        <v>4951</v>
      </c>
      <c r="AR637" s="76" t="s">
        <v>5011</v>
      </c>
      <c r="AS637" s="73" t="s">
        <v>5012</v>
      </c>
      <c r="AT637" s="73">
        <f t="shared" si="199"/>
        <v>1</v>
      </c>
      <c r="AU637" s="112" t="s">
        <v>5384</v>
      </c>
      <c r="AV637" s="44" t="s">
        <v>5380</v>
      </c>
      <c r="AW637" t="s">
        <v>5014</v>
      </c>
      <c r="AX637" s="73"/>
      <c r="AY637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7" s="49" t="s">
        <v>4903</v>
      </c>
      <c r="BA637" s="58" t="str">
        <f>Y637&amp;"-"&amp;IF(Z637&lt;10,"0"&amp;Z637,Z637)&amp;"-"&amp;IF(AA637&lt;10,"0"&amp;AA637,AA637)&amp;"/"&amp;IF(AD637&lt;10,"0"&amp;AD637,AD637)</f>
        <v>1919-05-15/31</v>
      </c>
      <c r="BB637" s="44" t="str">
        <f>Y637&amp;IF(Z637&lt;&gt;0,"-"&amp;Z637,"")&amp;IF(AA637&lt;&gt;0,"-"&amp;AA637,"")&amp;IF(AB637&lt;&gt;0,"/"&amp;AB637,"")&amp;IF(AC637&lt;&gt;0,"-"&amp;AC637,"")&amp;IF(AD637&lt;&gt;0,"-"&amp;AD637,"")</f>
        <v>1919-5-15/1919-5-31</v>
      </c>
      <c r="BC637" s="44"/>
      <c r="BD637" s="44"/>
      <c r="BE637" s="44"/>
      <c r="BF637" s="49" t="s">
        <v>4882</v>
      </c>
      <c r="BG637" t="s">
        <v>4893</v>
      </c>
      <c r="BH637" s="40" t="s">
        <v>5050</v>
      </c>
      <c r="BI637" t="s">
        <v>39</v>
      </c>
      <c r="BJ637" t="str">
        <f t="shared" si="206"/>
        <v>Алма-Ата</v>
      </c>
      <c r="BK637" t="str">
        <f>T637&amp;" N; "&amp;U637&amp;" E"</f>
        <v>43.289437 N; 76.994338 E</v>
      </c>
      <c r="BL637" t="s">
        <v>765</v>
      </c>
      <c r="BM637" s="85" t="s">
        <v>766</v>
      </c>
      <c r="BN637" t="s">
        <v>4895</v>
      </c>
      <c r="BO637">
        <f t="shared" si="212"/>
        <v>4000</v>
      </c>
      <c r="BP637" t="str">
        <f>IF(V637="original",H637,IF(V637="volunteer",C637,"Nekhaeva A.A."))</f>
        <v>Kim L.V.</v>
      </c>
      <c r="BQ637" t="str">
        <f>IF(V637="original",I637,IF(V637="volunteer",YEAR(A637)&amp;"-"&amp;IF(MONTH(A637)&lt;10,"0"&amp;MONTH(A637),MONTH(A637))&amp;"-"&amp;IF(DAY(A637)&lt;10,"0"&amp;DAY(A637),DAY(A637)),"__2025-05-15"))</f>
        <v>2025-04-24</v>
      </c>
      <c r="BR637"/>
      <c r="BS637"/>
      <c r="BT637" s="49" t="s">
        <v>4766</v>
      </c>
      <c r="BU637" t="s">
        <v>3631</v>
      </c>
      <c r="BV637" t="s">
        <v>3632</v>
      </c>
      <c r="BW637" t="s">
        <v>3633</v>
      </c>
      <c r="BX637" t="s">
        <v>3634</v>
      </c>
      <c r="BY637" s="44" t="s">
        <v>207</v>
      </c>
      <c r="BZ637" t="s">
        <v>4150</v>
      </c>
      <c r="CA637" t="s">
        <v>4155</v>
      </c>
      <c r="CB637" s="44" t="s">
        <v>4155</v>
      </c>
      <c r="CC637" t="s">
        <v>4156</v>
      </c>
      <c r="CD637" t="s">
        <v>4153</v>
      </c>
      <c r="CE637" t="s">
        <v>4154</v>
      </c>
      <c r="CF637" t="s">
        <v>3630</v>
      </c>
      <c r="CG637"/>
      <c r="CH637" t="str">
        <f>H637</f>
        <v>Спасский С.А., Шнитников В.Н.</v>
      </c>
      <c r="CI637">
        <f t="shared" ref="CI637:CI700" si="215">I637</f>
        <v>1937</v>
      </c>
      <c r="CJ637"/>
    </row>
    <row r="638" spans="1:88" s="12" customFormat="1" x14ac:dyDescent="0.45">
      <c r="A638" s="11">
        <v>45771.561828703707</v>
      </c>
      <c r="B638" s="12">
        <v>412819044</v>
      </c>
      <c r="C638" s="6" t="s">
        <v>4897</v>
      </c>
      <c r="D638" s="12">
        <v>1</v>
      </c>
      <c r="E638" s="4" t="s">
        <v>65</v>
      </c>
      <c r="G638" s="12">
        <v>2590</v>
      </c>
      <c r="H638" s="44" t="s">
        <v>951</v>
      </c>
      <c r="I638" s="12">
        <v>1937</v>
      </c>
      <c r="J638" s="12" t="s">
        <v>952</v>
      </c>
      <c r="K638" s="12" t="s">
        <v>953</v>
      </c>
      <c r="L638" s="12" t="s">
        <v>954</v>
      </c>
      <c r="M638" s="12" t="s">
        <v>267</v>
      </c>
      <c r="P638" s="12" t="s">
        <v>986</v>
      </c>
      <c r="Q638" t="str">
        <f t="shared" ref="Q638:Q701" si="216">IF(LEN(P638)&gt;0,P638,"")</f>
        <v>дача Волковского</v>
      </c>
      <c r="R638" s="85" t="str">
        <f t="shared" ref="R638:R639" si="217">T638</f>
        <v>43.104043</v>
      </c>
      <c r="S638" s="85" t="str">
        <f t="shared" ref="S638:S639" si="218">U638</f>
        <v>76.920158</v>
      </c>
      <c r="T638" s="12" t="s">
        <v>3576</v>
      </c>
      <c r="U638" s="12" t="s">
        <v>3577</v>
      </c>
      <c r="V638" s="12" t="s">
        <v>119</v>
      </c>
      <c r="W638" s="12" t="s">
        <v>3578</v>
      </c>
      <c r="X638" s="12">
        <v>6000</v>
      </c>
      <c r="Y638" s="12">
        <v>1919</v>
      </c>
      <c r="Z638" s="12">
        <v>7</v>
      </c>
      <c r="AF638" s="12" t="s">
        <v>948</v>
      </c>
      <c r="AI638" s="12" t="s">
        <v>1342</v>
      </c>
      <c r="AJ638" s="12" t="s">
        <v>1352</v>
      </c>
      <c r="AK638" s="12" t="b">
        <v>1</v>
      </c>
      <c r="AL638" s="12" t="b">
        <v>0</v>
      </c>
      <c r="AO638" s="49" t="s">
        <v>4952</v>
      </c>
      <c r="AP638" s="73"/>
      <c r="AQ638" s="49" t="s">
        <v>4951</v>
      </c>
      <c r="AR638" s="76" t="s">
        <v>5011</v>
      </c>
      <c r="AS638" s="73" t="s">
        <v>5012</v>
      </c>
      <c r="AT638" s="73">
        <f t="shared" si="199"/>
        <v>1</v>
      </c>
      <c r="AU638" s="112" t="s">
        <v>5384</v>
      </c>
      <c r="AV638" s="44" t="s">
        <v>5380</v>
      </c>
      <c r="AW638" t="s">
        <v>5014</v>
      </c>
      <c r="AX638" s="73"/>
      <c r="AY638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8" s="49" t="s">
        <v>4903</v>
      </c>
      <c r="BA638" s="44" t="str">
        <f>Y638&amp;"-"&amp;IF(Z638&lt;10,"0"&amp;Z638,Z638)</f>
        <v>1919-07</v>
      </c>
      <c r="BB638" s="44" t="str">
        <f>Y638&amp;IF(Z638&lt;&gt;0,"-"&amp;Z638,"")&amp;IF(AA638&lt;&gt;0,"-"&amp;AA638,"")&amp;IF(AB638&lt;&gt;0,"/"&amp;AB638,"")&amp;IF(AC638&lt;&gt;0,"-"&amp;AC638,"")&amp;IF(AD638&lt;&gt;0,"-"&amp;AD638,"")</f>
        <v>1919-7</v>
      </c>
      <c r="BC638" s="44"/>
      <c r="BD638" s="44"/>
      <c r="BE638" s="44"/>
      <c r="BF638" s="49" t="s">
        <v>4882</v>
      </c>
      <c r="BG638" t="s">
        <v>4893</v>
      </c>
      <c r="BH638" s="40" t="s">
        <v>5050</v>
      </c>
      <c r="BI638" t="s">
        <v>39</v>
      </c>
      <c r="BJ638" t="str">
        <f t="shared" si="206"/>
        <v>дача Волковского</v>
      </c>
      <c r="BK638" t="str">
        <f>T638&amp;" N; "&amp;U638&amp;" E"</f>
        <v>43.104043 N; 76.920158 E</v>
      </c>
      <c r="BL638" t="s">
        <v>3576</v>
      </c>
      <c r="BM638" s="85" t="s">
        <v>3577</v>
      </c>
      <c r="BN638" t="s">
        <v>4895</v>
      </c>
      <c r="BO638">
        <f t="shared" si="212"/>
        <v>6000</v>
      </c>
      <c r="BP638" t="str">
        <f>IF(V638="original",H638,IF(V638="volunteer",C638,"Nekhaeva A.A."))</f>
        <v>Nekhaeva A.A.</v>
      </c>
      <c r="BQ638" t="str">
        <f>IF(V638="original",I638,IF(V638="volunteer",YEAR(A638)&amp;"-"&amp;IF(MONTH(A638)&lt;10,"0"&amp;MONTH(A638),MONTH(A638))&amp;"-"&amp;IF(DAY(A638)&lt;10,"0"&amp;DAY(A638),DAY(A638)),"__2025-05-15"))</f>
        <v>__2025-05-15</v>
      </c>
      <c r="BR638"/>
      <c r="BS638"/>
      <c r="BT638" s="49" t="s">
        <v>4766</v>
      </c>
      <c r="BU638" t="s">
        <v>3631</v>
      </c>
      <c r="BV638" t="s">
        <v>3632</v>
      </c>
      <c r="BW638" t="s">
        <v>3633</v>
      </c>
      <c r="BX638" t="s">
        <v>3634</v>
      </c>
      <c r="BY638" s="44" t="s">
        <v>207</v>
      </c>
      <c r="BZ638" t="s">
        <v>4159</v>
      </c>
      <c r="CA638" t="s">
        <v>4160</v>
      </c>
      <c r="CB638" s="44" t="s">
        <v>4160</v>
      </c>
      <c r="CC638" t="s">
        <v>4827</v>
      </c>
      <c r="CD638" s="40" t="s">
        <v>4157</v>
      </c>
      <c r="CE638" t="s">
        <v>4158</v>
      </c>
      <c r="CF638" t="s">
        <v>3630</v>
      </c>
      <c r="CG638"/>
      <c r="CH638" t="str">
        <f>H638</f>
        <v>Спасский С.А., Шнитников В.Н.</v>
      </c>
      <c r="CI638">
        <f t="shared" si="215"/>
        <v>1937</v>
      </c>
      <c r="CJ638"/>
    </row>
    <row r="639" spans="1:88" s="12" customFormat="1" x14ac:dyDescent="0.45">
      <c r="A639" s="11">
        <v>45771.561481481483</v>
      </c>
      <c r="B639" s="12">
        <v>412819044</v>
      </c>
      <c r="C639" s="6" t="s">
        <v>4897</v>
      </c>
      <c r="D639" s="12">
        <v>1</v>
      </c>
      <c r="E639" s="4" t="s">
        <v>51</v>
      </c>
      <c r="G639" s="12">
        <v>2590</v>
      </c>
      <c r="H639" s="44" t="s">
        <v>951</v>
      </c>
      <c r="I639" s="12">
        <v>1937</v>
      </c>
      <c r="J639" s="12" t="s">
        <v>952</v>
      </c>
      <c r="K639" s="12" t="s">
        <v>953</v>
      </c>
      <c r="L639" s="12" t="s">
        <v>954</v>
      </c>
      <c r="M639" s="12" t="s">
        <v>267</v>
      </c>
      <c r="P639" s="12" t="s">
        <v>986</v>
      </c>
      <c r="Q639" t="str">
        <f t="shared" si="216"/>
        <v>дача Волковского</v>
      </c>
      <c r="R639" s="85" t="str">
        <f t="shared" si="217"/>
        <v>43.104043</v>
      </c>
      <c r="S639" s="85" t="str">
        <f t="shared" si="218"/>
        <v>76.920158</v>
      </c>
      <c r="T639" s="12" t="s">
        <v>3576</v>
      </c>
      <c r="U639" s="12" t="s">
        <v>3577</v>
      </c>
      <c r="V639" s="12" t="s">
        <v>119</v>
      </c>
      <c r="W639" s="12" t="s">
        <v>3578</v>
      </c>
      <c r="X639" s="12">
        <v>6000</v>
      </c>
      <c r="Y639" s="12">
        <v>1919</v>
      </c>
      <c r="Z639" s="12">
        <v>6</v>
      </c>
      <c r="AA639" s="12">
        <v>26</v>
      </c>
      <c r="AB639" s="12">
        <v>1919</v>
      </c>
      <c r="AC639" s="12">
        <v>6</v>
      </c>
      <c r="AD639" s="12">
        <v>29</v>
      </c>
      <c r="AF639" s="12" t="s">
        <v>948</v>
      </c>
      <c r="AI639" s="12" t="s">
        <v>1342</v>
      </c>
      <c r="AJ639" s="12" t="s">
        <v>1352</v>
      </c>
      <c r="AK639" s="12" t="b">
        <v>1</v>
      </c>
      <c r="AL639" s="12" t="b">
        <v>0</v>
      </c>
      <c r="AO639" s="49" t="s">
        <v>4952</v>
      </c>
      <c r="AP639" s="73"/>
      <c r="AQ639" s="49" t="s">
        <v>4951</v>
      </c>
      <c r="AR639" s="76" t="s">
        <v>5011</v>
      </c>
      <c r="AS639" s="73" t="s">
        <v>5012</v>
      </c>
      <c r="AT639" s="73">
        <f t="shared" si="199"/>
        <v>1</v>
      </c>
      <c r="AU639" s="112" t="s">
        <v>5383</v>
      </c>
      <c r="AV639" s="44" t="s">
        <v>5380</v>
      </c>
      <c r="AW639" t="s">
        <v>5014</v>
      </c>
      <c r="AX639" s="73"/>
      <c r="AY639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39" s="49" t="s">
        <v>4903</v>
      </c>
      <c r="BA639" s="58" t="str">
        <f>Y639&amp;"-"&amp;IF(Z639&lt;10,"0"&amp;Z639,Z639)&amp;"-"&amp;IF(AA639&lt;10,"0"&amp;AA639,AA639)&amp;"/"&amp;IF(AD639&lt;10,"0"&amp;AD639,AD639)</f>
        <v>1919-06-26/29</v>
      </c>
      <c r="BB639" s="44" t="str">
        <f>Y639&amp;IF(Z639&lt;&gt;0,"-"&amp;Z639,"")&amp;IF(AA639&lt;&gt;0,"-"&amp;AA639,"")&amp;IF(AB639&lt;&gt;0,"/"&amp;AB639,"")&amp;IF(AC639&lt;&gt;0,"-"&amp;AC639,"")&amp;IF(AD639&lt;&gt;0,"-"&amp;AD639,"")</f>
        <v>1919-6-26/1919-6-29</v>
      </c>
      <c r="BC639" s="44"/>
      <c r="BD639" s="44"/>
      <c r="BE639" s="44"/>
      <c r="BF639" s="49" t="s">
        <v>4882</v>
      </c>
      <c r="BG639" t="s">
        <v>4893</v>
      </c>
      <c r="BH639" s="40" t="s">
        <v>5050</v>
      </c>
      <c r="BI639" t="s">
        <v>39</v>
      </c>
      <c r="BJ639" t="str">
        <f t="shared" si="206"/>
        <v>дача Волковского</v>
      </c>
      <c r="BK639" t="str">
        <f>T639&amp;" N; "&amp;U639&amp;" E"</f>
        <v>43.104043 N; 76.920158 E</v>
      </c>
      <c r="BL639" t="s">
        <v>3576</v>
      </c>
      <c r="BM639" s="85" t="s">
        <v>3577</v>
      </c>
      <c r="BN639" t="s">
        <v>4895</v>
      </c>
      <c r="BO639">
        <f t="shared" si="212"/>
        <v>6000</v>
      </c>
      <c r="BP639" t="str">
        <f>IF(V639="original",H639,IF(V639="volunteer",C639,"Nekhaeva A.A."))</f>
        <v>Nekhaeva A.A.</v>
      </c>
      <c r="BQ639" t="str">
        <f>IF(V639="original",I639,IF(V639="volunteer",YEAR(A639)&amp;"-"&amp;IF(MONTH(A639)&lt;10,"0"&amp;MONTH(A639),MONTH(A639))&amp;"-"&amp;IF(DAY(A639)&lt;10,"0"&amp;DAY(A639),DAY(A639)),"__2025-05-15"))</f>
        <v>__2025-05-15</v>
      </c>
      <c r="BR639"/>
      <c r="BS639"/>
      <c r="BT639" s="49" t="s">
        <v>4766</v>
      </c>
      <c r="BU639" t="s">
        <v>3631</v>
      </c>
      <c r="BV639" t="s">
        <v>3632</v>
      </c>
      <c r="BW639" t="s">
        <v>3633</v>
      </c>
      <c r="BX639" t="s">
        <v>3634</v>
      </c>
      <c r="BY639" s="44" t="s">
        <v>207</v>
      </c>
      <c r="BZ639" t="s">
        <v>4159</v>
      </c>
      <c r="CA639" t="s">
        <v>4160</v>
      </c>
      <c r="CB639" s="44" t="s">
        <v>4160</v>
      </c>
      <c r="CC639" t="s">
        <v>4827</v>
      </c>
      <c r="CD639" s="40" t="s">
        <v>4157</v>
      </c>
      <c r="CE639" t="s">
        <v>4158</v>
      </c>
      <c r="CF639" t="s">
        <v>3630</v>
      </c>
      <c r="CG639"/>
      <c r="CH639" t="str">
        <f>H639</f>
        <v>Спасский С.А., Шнитников В.Н.</v>
      </c>
      <c r="CI639">
        <f t="shared" si="215"/>
        <v>1937</v>
      </c>
      <c r="CJ639"/>
    </row>
    <row r="640" spans="1:88" s="12" customFormat="1" x14ac:dyDescent="0.45">
      <c r="A640" s="11">
        <v>45771.560833333337</v>
      </c>
      <c r="B640" s="12">
        <v>412819044</v>
      </c>
      <c r="C640" s="6" t="s">
        <v>4897</v>
      </c>
      <c r="D640" s="12">
        <v>1</v>
      </c>
      <c r="E640" s="4" t="s">
        <v>51</v>
      </c>
      <c r="F640" s="12" t="s">
        <v>1354</v>
      </c>
      <c r="G640" s="12">
        <v>2590</v>
      </c>
      <c r="H640" s="44" t="s">
        <v>951</v>
      </c>
      <c r="I640" s="12">
        <v>1937</v>
      </c>
      <c r="J640" s="12" t="s">
        <v>952</v>
      </c>
      <c r="K640" s="12" t="s">
        <v>953</v>
      </c>
      <c r="L640" s="12" t="s">
        <v>954</v>
      </c>
      <c r="M640" s="12" t="s">
        <v>267</v>
      </c>
      <c r="P640" s="12" t="s">
        <v>947</v>
      </c>
      <c r="Q640" t="str">
        <f t="shared" si="216"/>
        <v>Алма-Ата и окрестности</v>
      </c>
      <c r="R640" s="94">
        <v>43.289437</v>
      </c>
      <c r="S640" s="94">
        <v>76.994337999999999</v>
      </c>
      <c r="T640" s="12" t="s">
        <v>765</v>
      </c>
      <c r="U640" s="12" t="s">
        <v>766</v>
      </c>
      <c r="V640" s="12" t="s">
        <v>106</v>
      </c>
      <c r="X640" s="12">
        <v>6000</v>
      </c>
      <c r="Y640" s="12">
        <v>1919</v>
      </c>
      <c r="Z640" s="12">
        <v>6</v>
      </c>
      <c r="AA640" s="12">
        <v>4</v>
      </c>
      <c r="AB640" s="12">
        <v>1919</v>
      </c>
      <c r="AC640" s="12">
        <v>6</v>
      </c>
      <c r="AD640" s="12">
        <v>5</v>
      </c>
      <c r="AF640" s="12" t="s">
        <v>948</v>
      </c>
      <c r="AI640" s="12" t="s">
        <v>1342</v>
      </c>
      <c r="AJ640" s="12" t="s">
        <v>1352</v>
      </c>
      <c r="AK640" s="12" t="b">
        <v>1</v>
      </c>
      <c r="AL640" s="12" t="b">
        <v>0</v>
      </c>
      <c r="AO640" s="49" t="s">
        <v>4952</v>
      </c>
      <c r="AP640" s="73"/>
      <c r="AQ640" s="49" t="s">
        <v>4951</v>
      </c>
      <c r="AR640" s="76" t="s">
        <v>5011</v>
      </c>
      <c r="AS640" s="73" t="s">
        <v>5012</v>
      </c>
      <c r="AT640" s="73">
        <f t="shared" si="199"/>
        <v>1</v>
      </c>
      <c r="AU640" s="112" t="s">
        <v>5383</v>
      </c>
      <c r="AV640" s="44" t="s">
        <v>5380</v>
      </c>
      <c r="AW640" t="s">
        <v>5014</v>
      </c>
      <c r="AX640" s="73"/>
      <c r="AY640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0" s="49" t="s">
        <v>4903</v>
      </c>
      <c r="BA640" s="58" t="str">
        <f>Y640&amp;"-"&amp;IF(Z640&lt;10,"0"&amp;Z640,Z640)&amp;"-"&amp;IF(AA640&lt;10,"0"&amp;AA640,AA640)&amp;"/"&amp;IF(AD640&lt;10,"0"&amp;AD640,AD640)</f>
        <v>1919-06-04/05</v>
      </c>
      <c r="BB640" s="44" t="str">
        <f>Y640&amp;IF(Z640&lt;&gt;0,"-"&amp;Z640,"")&amp;IF(AA640&lt;&gt;0,"-"&amp;AA640,"")&amp;IF(AB640&lt;&gt;0,"/"&amp;AB640,"")&amp;IF(AC640&lt;&gt;0,"-"&amp;AC640,"")&amp;IF(AD640&lt;&gt;0,"-"&amp;AD640,"")</f>
        <v>1919-6-4/1919-6-5</v>
      </c>
      <c r="BC640" s="44"/>
      <c r="BD640" s="44"/>
      <c r="BE640" s="44"/>
      <c r="BF640" s="49" t="s">
        <v>4882</v>
      </c>
      <c r="BG640" t="s">
        <v>4893</v>
      </c>
      <c r="BH640" s="40" t="s">
        <v>5050</v>
      </c>
      <c r="BI640" t="s">
        <v>39</v>
      </c>
      <c r="BJ640" t="str">
        <f t="shared" si="206"/>
        <v>Алма-Ата и окрестности</v>
      </c>
      <c r="BK640" t="str">
        <f>T640&amp;" N; "&amp;U640&amp;" E"</f>
        <v>43.289437 N; 76.994338 E</v>
      </c>
      <c r="BL640" t="s">
        <v>765</v>
      </c>
      <c r="BM640" s="85" t="s">
        <v>766</v>
      </c>
      <c r="BN640" t="s">
        <v>4895</v>
      </c>
      <c r="BO640">
        <f t="shared" si="212"/>
        <v>6000</v>
      </c>
      <c r="BP640" t="str">
        <f>IF(V640="original",H640,IF(V640="volunteer",C640,"Nekhaeva A.A."))</f>
        <v>Kim L.V.</v>
      </c>
      <c r="BQ640" t="str">
        <f>IF(V640="original",I640,IF(V640="volunteer",YEAR(A640)&amp;"-"&amp;IF(MONTH(A640)&lt;10,"0"&amp;MONTH(A640),MONTH(A640))&amp;"-"&amp;IF(DAY(A640)&lt;10,"0"&amp;DAY(A640),DAY(A640)),"__2025-05-15"))</f>
        <v>2025-04-24</v>
      </c>
      <c r="BR640"/>
      <c r="BS640"/>
      <c r="BT640" s="49" t="s">
        <v>4766</v>
      </c>
      <c r="BU640" t="s">
        <v>3631</v>
      </c>
      <c r="BV640" t="s">
        <v>3632</v>
      </c>
      <c r="BW640" t="s">
        <v>3633</v>
      </c>
      <c r="BX640" t="s">
        <v>3634</v>
      </c>
      <c r="BY640" s="44" t="s">
        <v>207</v>
      </c>
      <c r="BZ640" t="s">
        <v>4159</v>
      </c>
      <c r="CA640" t="s">
        <v>4160</v>
      </c>
      <c r="CB640" s="44" t="s">
        <v>4160</v>
      </c>
      <c r="CC640" t="s">
        <v>4827</v>
      </c>
      <c r="CD640" s="40" t="s">
        <v>4157</v>
      </c>
      <c r="CE640" t="s">
        <v>4158</v>
      </c>
      <c r="CF640" t="s">
        <v>3630</v>
      </c>
      <c r="CG640"/>
      <c r="CH640" t="str">
        <f>H640</f>
        <v>Спасский С.А., Шнитников В.Н.</v>
      </c>
      <c r="CI640">
        <f t="shared" si="215"/>
        <v>1937</v>
      </c>
      <c r="CJ640"/>
    </row>
    <row r="641" spans="1:88" s="12" customFormat="1" x14ac:dyDescent="0.45">
      <c r="A641" s="11">
        <v>45771.560370370367</v>
      </c>
      <c r="B641" s="12">
        <v>412819044</v>
      </c>
      <c r="C641" s="6" t="s">
        <v>4897</v>
      </c>
      <c r="D641" s="12">
        <v>4</v>
      </c>
      <c r="E641" s="4" t="s">
        <v>835</v>
      </c>
      <c r="F641" s="12" t="s">
        <v>1355</v>
      </c>
      <c r="G641" s="12">
        <v>2590</v>
      </c>
      <c r="H641" s="44" t="s">
        <v>951</v>
      </c>
      <c r="I641" s="12">
        <v>1937</v>
      </c>
      <c r="J641" s="12" t="s">
        <v>952</v>
      </c>
      <c r="K641" s="12" t="s">
        <v>953</v>
      </c>
      <c r="L641" s="12" t="s">
        <v>954</v>
      </c>
      <c r="M641" s="12" t="s">
        <v>267</v>
      </c>
      <c r="P641" s="12" t="s">
        <v>947</v>
      </c>
      <c r="Q641" t="str">
        <f t="shared" si="216"/>
        <v>Алма-Ата и окрестности</v>
      </c>
      <c r="R641" s="94">
        <v>43.289437</v>
      </c>
      <c r="S641" s="94">
        <v>76.994337999999999</v>
      </c>
      <c r="T641" s="12" t="s">
        <v>765</v>
      </c>
      <c r="U641" s="12" t="s">
        <v>766</v>
      </c>
      <c r="V641" s="12" t="s">
        <v>106</v>
      </c>
      <c r="X641" s="12">
        <v>6000</v>
      </c>
      <c r="Y641" s="12">
        <v>1937</v>
      </c>
      <c r="Z641" s="12">
        <v>6</v>
      </c>
      <c r="AA641" s="12">
        <v>12</v>
      </c>
      <c r="AF641" s="12" t="s">
        <v>948</v>
      </c>
      <c r="AG641" s="66" t="s">
        <v>949</v>
      </c>
      <c r="AI641" s="12" t="s">
        <v>1342</v>
      </c>
      <c r="AJ641" s="12" t="s">
        <v>1352</v>
      </c>
      <c r="AK641" s="12" t="b">
        <v>1</v>
      </c>
      <c r="AL641" s="12" t="b">
        <v>0</v>
      </c>
      <c r="AO641" s="49" t="s">
        <v>4952</v>
      </c>
      <c r="AP641" s="73"/>
      <c r="AQ641" s="49" t="s">
        <v>4951</v>
      </c>
      <c r="AR641" s="76" t="s">
        <v>5011</v>
      </c>
      <c r="AS641" s="73" t="s">
        <v>5012</v>
      </c>
      <c r="AT641" s="73">
        <f t="shared" si="199"/>
        <v>4</v>
      </c>
      <c r="AU641" s="112" t="s">
        <v>5384</v>
      </c>
      <c r="AV641" s="44" t="s">
        <v>5380</v>
      </c>
      <c r="AW641" t="s">
        <v>5014</v>
      </c>
      <c r="AX641" s="112" t="s">
        <v>5349</v>
      </c>
      <c r="AY641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1" s="49" t="s">
        <v>4903</v>
      </c>
      <c r="BA641" s="58" t="str">
        <f>Y641&amp;"-"&amp;IF(Z641&lt;10,"0"&amp;Z641,Z641)&amp;"-"&amp;IF(AA641&lt;10,"0"&amp;AA641,AA641)</f>
        <v>1937-06-12</v>
      </c>
      <c r="BB641" s="44" t="str">
        <f>Y641&amp;IF(Z641&lt;&gt;0,"-"&amp;Z641,"")&amp;IF(AA641&lt;&gt;0,"-"&amp;AA641,"")&amp;IF(AB641&lt;&gt;0,"/"&amp;AB641,"")&amp;IF(AC641&lt;&gt;0,"-"&amp;AC641,"")&amp;IF(AD641&lt;&gt;0,"-"&amp;AD641,"")</f>
        <v>1937-6-12</v>
      </c>
      <c r="BC641" s="44"/>
      <c r="BD641" s="44"/>
      <c r="BE641" s="44" t="s">
        <v>4943</v>
      </c>
      <c r="BF641" s="49" t="s">
        <v>4882</v>
      </c>
      <c r="BG641" t="s">
        <v>4893</v>
      </c>
      <c r="BH641" s="40" t="s">
        <v>5050</v>
      </c>
      <c r="BI641" t="s">
        <v>39</v>
      </c>
      <c r="BJ641" t="str">
        <f t="shared" si="206"/>
        <v>Алма-Ата и окрестности</v>
      </c>
      <c r="BK641" t="str">
        <f>T641&amp;" N; "&amp;U641&amp;" E"</f>
        <v>43.289437 N; 76.994338 E</v>
      </c>
      <c r="BL641" t="s">
        <v>765</v>
      </c>
      <c r="BM641" s="85" t="s">
        <v>766</v>
      </c>
      <c r="BN641" t="s">
        <v>4895</v>
      </c>
      <c r="BO641">
        <f t="shared" si="212"/>
        <v>6000</v>
      </c>
      <c r="BP641" t="str">
        <f>IF(V641="original",H641,IF(V641="volunteer",C641,"Nekhaeva A.A."))</f>
        <v>Kim L.V.</v>
      </c>
      <c r="BQ641" t="str">
        <f>IF(V641="original",I641,IF(V641="volunteer",YEAR(A641)&amp;"-"&amp;IF(MONTH(A641)&lt;10,"0"&amp;MONTH(A641),MONTH(A641))&amp;"-"&amp;IF(DAY(A641)&lt;10,"0"&amp;DAY(A641),DAY(A641)),"__2025-05-15"))</f>
        <v>2025-04-24</v>
      </c>
      <c r="BR641"/>
      <c r="BS641"/>
      <c r="BT641" s="49" t="s">
        <v>4766</v>
      </c>
      <c r="BU641" t="s">
        <v>3631</v>
      </c>
      <c r="BV641" t="s">
        <v>3632</v>
      </c>
      <c r="BW641" t="s">
        <v>3633</v>
      </c>
      <c r="BX641" t="s">
        <v>3634</v>
      </c>
      <c r="BY641" s="44" t="s">
        <v>207</v>
      </c>
      <c r="BZ641" t="s">
        <v>4159</v>
      </c>
      <c r="CA641" t="s">
        <v>4160</v>
      </c>
      <c r="CB641" s="44" t="s">
        <v>4160</v>
      </c>
      <c r="CC641" t="s">
        <v>4827</v>
      </c>
      <c r="CD641" s="40" t="s">
        <v>4157</v>
      </c>
      <c r="CE641" t="s">
        <v>4158</v>
      </c>
      <c r="CF641" t="s">
        <v>3630</v>
      </c>
      <c r="CG641"/>
      <c r="CH641" t="str">
        <f>H641</f>
        <v>Спасский С.А., Шнитников В.Н.</v>
      </c>
      <c r="CI641">
        <f t="shared" si="215"/>
        <v>1937</v>
      </c>
      <c r="CJ641"/>
    </row>
    <row r="642" spans="1:88" s="12" customFormat="1" x14ac:dyDescent="0.45">
      <c r="A642" s="11">
        <v>45771.559965277767</v>
      </c>
      <c r="B642" s="12">
        <v>412819044</v>
      </c>
      <c r="C642" s="6" t="s">
        <v>4897</v>
      </c>
      <c r="D642" s="12">
        <v>2</v>
      </c>
      <c r="E642" s="4" t="s">
        <v>86</v>
      </c>
      <c r="G642" s="12">
        <v>2590</v>
      </c>
      <c r="H642" s="44" t="s">
        <v>951</v>
      </c>
      <c r="I642" s="12">
        <v>1937</v>
      </c>
      <c r="J642" s="12" t="s">
        <v>952</v>
      </c>
      <c r="K642" s="12" t="s">
        <v>953</v>
      </c>
      <c r="L642" s="12" t="s">
        <v>954</v>
      </c>
      <c r="M642" s="12" t="s">
        <v>267</v>
      </c>
      <c r="P642" s="12" t="s">
        <v>947</v>
      </c>
      <c r="Q642" t="str">
        <f t="shared" si="216"/>
        <v>Алма-Ата и окрестности</v>
      </c>
      <c r="R642" s="94">
        <v>43.289437</v>
      </c>
      <c r="S642" s="94">
        <v>76.994337999999999</v>
      </c>
      <c r="T642" s="12" t="s">
        <v>765</v>
      </c>
      <c r="U642" s="12" t="s">
        <v>766</v>
      </c>
      <c r="V642" s="12" t="s">
        <v>106</v>
      </c>
      <c r="X642" s="12">
        <v>6000</v>
      </c>
      <c r="Y642" s="12">
        <v>1920</v>
      </c>
      <c r="Z642" s="12">
        <v>6</v>
      </c>
      <c r="AA642" s="12">
        <v>9</v>
      </c>
      <c r="AE642" s="12" t="s">
        <v>1356</v>
      </c>
      <c r="AF642" s="12" t="s">
        <v>948</v>
      </c>
      <c r="AI642" s="12" t="s">
        <v>1342</v>
      </c>
      <c r="AJ642" s="12" t="s">
        <v>1352</v>
      </c>
      <c r="AK642" s="12" t="b">
        <v>1</v>
      </c>
      <c r="AL642" s="12" t="b">
        <v>0</v>
      </c>
      <c r="AO642" s="49" t="s">
        <v>4952</v>
      </c>
      <c r="AP642" s="73"/>
      <c r="AQ642" s="49" t="s">
        <v>4951</v>
      </c>
      <c r="AR642" s="76" t="s">
        <v>5011</v>
      </c>
      <c r="AS642" s="73" t="s">
        <v>5012</v>
      </c>
      <c r="AT642" s="73">
        <f t="shared" si="199"/>
        <v>2</v>
      </c>
      <c r="AU642" s="112" t="s">
        <v>5383</v>
      </c>
      <c r="AV642" s="44" t="s">
        <v>5380</v>
      </c>
      <c r="AW642" t="s">
        <v>5014</v>
      </c>
      <c r="AX642" s="73"/>
      <c r="AY642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2" s="49" t="s">
        <v>4903</v>
      </c>
      <c r="BA642" s="58" t="str">
        <f>Y642&amp;"-"&amp;IF(Z642&lt;10,"0"&amp;Z642,Z642)&amp;"-"&amp;IF(AA642&lt;10,"0"&amp;AA642,AA642)</f>
        <v>1920-06-09</v>
      </c>
      <c r="BB642" s="44" t="str">
        <f>Y642&amp;IF(Z642&lt;&gt;0,"-"&amp;Z642,"")&amp;IF(AA642&lt;&gt;0,"-"&amp;AA642,"")&amp;IF(AB642&lt;&gt;0,"/"&amp;AB642,"")&amp;IF(AC642&lt;&gt;0,"-"&amp;AC642,"")&amp;IF(AD642&lt;&gt;0,"-"&amp;AD642,"")</f>
        <v>1920-6-9</v>
      </c>
      <c r="BC642" s="44" t="str">
        <f>AE642</f>
        <v>огород</v>
      </c>
      <c r="BD642" s="44"/>
      <c r="BE642" s="44"/>
      <c r="BF642" s="49" t="s">
        <v>4882</v>
      </c>
      <c r="BG642" t="s">
        <v>4893</v>
      </c>
      <c r="BH642" s="40" t="s">
        <v>5050</v>
      </c>
      <c r="BI642" t="s">
        <v>39</v>
      </c>
      <c r="BJ642" t="str">
        <f t="shared" si="206"/>
        <v>Алма-Ата и окрестности</v>
      </c>
      <c r="BK642" t="str">
        <f>T642&amp;" N; "&amp;U642&amp;" E"</f>
        <v>43.289437 N; 76.994338 E</v>
      </c>
      <c r="BL642" t="s">
        <v>765</v>
      </c>
      <c r="BM642" s="85" t="s">
        <v>766</v>
      </c>
      <c r="BN642" t="s">
        <v>4895</v>
      </c>
      <c r="BO642">
        <f t="shared" si="212"/>
        <v>6000</v>
      </c>
      <c r="BP642" t="str">
        <f>IF(V642="original",H642,IF(V642="volunteer",C642,"Nekhaeva A.A."))</f>
        <v>Kim L.V.</v>
      </c>
      <c r="BQ642" t="str">
        <f>IF(V642="original",I642,IF(V642="volunteer",YEAR(A642)&amp;"-"&amp;IF(MONTH(A642)&lt;10,"0"&amp;MONTH(A642),MONTH(A642))&amp;"-"&amp;IF(DAY(A642)&lt;10,"0"&amp;DAY(A642),DAY(A642)),"__2025-05-15"))</f>
        <v>2025-04-24</v>
      </c>
      <c r="BR642"/>
      <c r="BS642"/>
      <c r="BT642" s="49" t="s">
        <v>4766</v>
      </c>
      <c r="BU642" t="s">
        <v>3631</v>
      </c>
      <c r="BV642" t="s">
        <v>3632</v>
      </c>
      <c r="BW642" t="s">
        <v>3633</v>
      </c>
      <c r="BX642" t="s">
        <v>3634</v>
      </c>
      <c r="BY642" s="44" t="s">
        <v>207</v>
      </c>
      <c r="BZ642" t="s">
        <v>4159</v>
      </c>
      <c r="CA642" t="s">
        <v>4160</v>
      </c>
      <c r="CB642" s="44" t="s">
        <v>4160</v>
      </c>
      <c r="CC642" t="s">
        <v>4827</v>
      </c>
      <c r="CD642" s="40" t="s">
        <v>4157</v>
      </c>
      <c r="CE642" t="s">
        <v>4158</v>
      </c>
      <c r="CF642" t="s">
        <v>3630</v>
      </c>
      <c r="CG642"/>
      <c r="CH642" t="str">
        <f>H642</f>
        <v>Спасский С.А., Шнитников В.Н.</v>
      </c>
      <c r="CI642">
        <f t="shared" si="215"/>
        <v>1937</v>
      </c>
      <c r="CJ642"/>
    </row>
    <row r="643" spans="1:88" s="12" customFormat="1" x14ac:dyDescent="0.45">
      <c r="A643" s="11">
        <v>45771.559351851851</v>
      </c>
      <c r="B643" s="12">
        <v>412819044</v>
      </c>
      <c r="C643" s="6" t="s">
        <v>4897</v>
      </c>
      <c r="D643" s="12">
        <v>2</v>
      </c>
      <c r="E643" s="4" t="s">
        <v>86</v>
      </c>
      <c r="G643" s="12">
        <v>2590</v>
      </c>
      <c r="H643" s="44" t="s">
        <v>951</v>
      </c>
      <c r="I643" s="12">
        <v>1937</v>
      </c>
      <c r="J643" s="12" t="s">
        <v>952</v>
      </c>
      <c r="K643" s="12" t="s">
        <v>953</v>
      </c>
      <c r="L643" s="12" t="s">
        <v>954</v>
      </c>
      <c r="M643" s="12" t="s">
        <v>267</v>
      </c>
      <c r="P643" s="12" t="s">
        <v>947</v>
      </c>
      <c r="Q643" t="str">
        <f t="shared" si="216"/>
        <v>Алма-Ата и окрестности</v>
      </c>
      <c r="R643" s="94">
        <v>43.289437</v>
      </c>
      <c r="S643" s="94">
        <v>76.994337999999999</v>
      </c>
      <c r="T643" s="12" t="s">
        <v>765</v>
      </c>
      <c r="U643" s="12" t="s">
        <v>766</v>
      </c>
      <c r="V643" s="12" t="s">
        <v>106</v>
      </c>
      <c r="X643" s="12">
        <v>6000</v>
      </c>
      <c r="Y643" s="12">
        <v>1919</v>
      </c>
      <c r="Z643" s="12">
        <v>6</v>
      </c>
      <c r="AA643" s="12">
        <v>4</v>
      </c>
      <c r="AB643" s="12">
        <v>1919</v>
      </c>
      <c r="AC643" s="12">
        <v>6</v>
      </c>
      <c r="AD643" s="12">
        <v>5</v>
      </c>
      <c r="AE643" s="12" t="s">
        <v>1122</v>
      </c>
      <c r="AF643" s="12" t="s">
        <v>948</v>
      </c>
      <c r="AI643" s="12" t="s">
        <v>1342</v>
      </c>
      <c r="AJ643" s="12" t="s">
        <v>1352</v>
      </c>
      <c r="AK643" s="12" t="b">
        <v>1</v>
      </c>
      <c r="AL643" s="12" t="b">
        <v>0</v>
      </c>
      <c r="AO643" s="49" t="s">
        <v>4952</v>
      </c>
      <c r="AP643" s="73"/>
      <c r="AQ643" s="49" t="s">
        <v>4951</v>
      </c>
      <c r="AR643" s="76" t="s">
        <v>5011</v>
      </c>
      <c r="AS643" s="73" t="s">
        <v>5012</v>
      </c>
      <c r="AT643" s="73">
        <f t="shared" si="199"/>
        <v>2</v>
      </c>
      <c r="AU643" s="112" t="s">
        <v>5383</v>
      </c>
      <c r="AV643" s="44" t="s">
        <v>5380</v>
      </c>
      <c r="AW643" t="s">
        <v>5014</v>
      </c>
      <c r="AX643" s="73"/>
      <c r="AY643" s="73" t="str">
        <f t="shared" si="20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3" s="49" t="s">
        <v>4903</v>
      </c>
      <c r="BA643" s="58" t="str">
        <f>Y643&amp;"-"&amp;IF(Z643&lt;10,"0"&amp;Z643,Z643)&amp;"-"&amp;IF(AA643&lt;10,"0"&amp;AA643,AA643)&amp;"/"&amp;IF(AD643&lt;10,"0"&amp;AD643,AD643)</f>
        <v>1919-06-04/05</v>
      </c>
      <c r="BB643" s="44" t="str">
        <f>Y643&amp;IF(Z643&lt;&gt;0,"-"&amp;Z643,"")&amp;IF(AA643&lt;&gt;0,"-"&amp;AA643,"")&amp;IF(AB643&lt;&gt;0,"/"&amp;AB643,"")&amp;IF(AC643&lt;&gt;0,"-"&amp;AC643,"")&amp;IF(AD643&lt;&gt;0,"-"&amp;AD643,"")</f>
        <v>1919-6-4/1919-6-5</v>
      </c>
      <c r="BC643" s="44" t="str">
        <f>AE643</f>
        <v>сенокос, поле, болото</v>
      </c>
      <c r="BD643" s="44"/>
      <c r="BE643" s="44"/>
      <c r="BF643" s="49" t="s">
        <v>4882</v>
      </c>
      <c r="BG643" t="s">
        <v>4893</v>
      </c>
      <c r="BH643" s="40" t="s">
        <v>5050</v>
      </c>
      <c r="BI643" t="s">
        <v>39</v>
      </c>
      <c r="BJ643" t="str">
        <f t="shared" si="206"/>
        <v>Алма-Ата и окрестности</v>
      </c>
      <c r="BK643" t="str">
        <f>T643&amp;" N; "&amp;U643&amp;" E"</f>
        <v>43.289437 N; 76.994338 E</v>
      </c>
      <c r="BL643" t="s">
        <v>765</v>
      </c>
      <c r="BM643" s="85" t="s">
        <v>766</v>
      </c>
      <c r="BN643" t="s">
        <v>4895</v>
      </c>
      <c r="BO643">
        <f t="shared" si="212"/>
        <v>6000</v>
      </c>
      <c r="BP643" t="str">
        <f>IF(V643="original",H643,IF(V643="volunteer",C643,"Nekhaeva A.A."))</f>
        <v>Kim L.V.</v>
      </c>
      <c r="BQ643" t="str">
        <f>IF(V643="original",I643,IF(V643="volunteer",YEAR(A643)&amp;"-"&amp;IF(MONTH(A643)&lt;10,"0"&amp;MONTH(A643),MONTH(A643))&amp;"-"&amp;IF(DAY(A643)&lt;10,"0"&amp;DAY(A643),DAY(A643)),"__2025-05-15"))</f>
        <v>2025-04-24</v>
      </c>
      <c r="BR643"/>
      <c r="BS643"/>
      <c r="BT643" s="49" t="s">
        <v>4766</v>
      </c>
      <c r="BU643" t="s">
        <v>3631</v>
      </c>
      <c r="BV643" t="s">
        <v>3632</v>
      </c>
      <c r="BW643" t="s">
        <v>3633</v>
      </c>
      <c r="BX643" t="s">
        <v>3634</v>
      </c>
      <c r="BY643" s="44" t="s">
        <v>207</v>
      </c>
      <c r="BZ643" t="s">
        <v>4159</v>
      </c>
      <c r="CA643" t="s">
        <v>4160</v>
      </c>
      <c r="CB643" s="44" t="s">
        <v>4160</v>
      </c>
      <c r="CC643" t="s">
        <v>4827</v>
      </c>
      <c r="CD643" s="40" t="s">
        <v>4157</v>
      </c>
      <c r="CE643" t="s">
        <v>4158</v>
      </c>
      <c r="CF643" t="s">
        <v>3630</v>
      </c>
      <c r="CG643"/>
      <c r="CH643" t="str">
        <f>H643</f>
        <v>Спасский С.А., Шнитников В.Н.</v>
      </c>
      <c r="CI643">
        <f t="shared" si="215"/>
        <v>1937</v>
      </c>
      <c r="CJ643"/>
    </row>
    <row r="644" spans="1:88" s="12" customFormat="1" x14ac:dyDescent="0.45">
      <c r="A644" s="11">
        <v>45771.558622685188</v>
      </c>
      <c r="B644" s="12">
        <v>412819044</v>
      </c>
      <c r="C644" s="6" t="s">
        <v>4897</v>
      </c>
      <c r="D644" s="12">
        <v>2</v>
      </c>
      <c r="E644" s="4" t="s">
        <v>247</v>
      </c>
      <c r="G644" s="12">
        <v>2590</v>
      </c>
      <c r="H644" s="44" t="s">
        <v>951</v>
      </c>
      <c r="I644" s="12">
        <v>1937</v>
      </c>
      <c r="J644" s="12" t="s">
        <v>952</v>
      </c>
      <c r="K644" s="12" t="s">
        <v>953</v>
      </c>
      <c r="L644" s="12" t="s">
        <v>954</v>
      </c>
      <c r="M644" s="12" t="s">
        <v>267</v>
      </c>
      <c r="P644" s="12" t="s">
        <v>947</v>
      </c>
      <c r="Q644" t="str">
        <f t="shared" si="216"/>
        <v>Алма-Ата и окрестности</v>
      </c>
      <c r="R644" s="94">
        <v>43.289437</v>
      </c>
      <c r="S644" s="94">
        <v>76.994337999999999</v>
      </c>
      <c r="T644" s="12" t="s">
        <v>765</v>
      </c>
      <c r="U644" s="12" t="s">
        <v>766</v>
      </c>
      <c r="V644" s="12" t="s">
        <v>106</v>
      </c>
      <c r="X644" s="12">
        <v>6000</v>
      </c>
      <c r="Y644" s="12">
        <v>1920</v>
      </c>
      <c r="Z644" s="12">
        <v>6</v>
      </c>
      <c r="AA644" s="12">
        <v>8</v>
      </c>
      <c r="AE644" s="12" t="s">
        <v>1357</v>
      </c>
      <c r="AF644" s="12" t="s">
        <v>948</v>
      </c>
      <c r="AI644" s="12" t="s">
        <v>1342</v>
      </c>
      <c r="AJ644" s="12" t="s">
        <v>1352</v>
      </c>
      <c r="AK644" s="12" t="b">
        <v>1</v>
      </c>
      <c r="AL644" s="12" t="b">
        <v>0</v>
      </c>
      <c r="AO644" s="49" t="s">
        <v>4952</v>
      </c>
      <c r="AP644" s="73"/>
      <c r="AQ644" s="49" t="s">
        <v>4951</v>
      </c>
      <c r="AR644" s="76" t="s">
        <v>5011</v>
      </c>
      <c r="AS644" s="73" t="s">
        <v>5012</v>
      </c>
      <c r="AT644" s="73">
        <f t="shared" ref="AT644:AT707" si="219">D644</f>
        <v>2</v>
      </c>
      <c r="AU644" s="112" t="s">
        <v>5384</v>
      </c>
      <c r="AV644" s="44" t="s">
        <v>5380</v>
      </c>
      <c r="AW644" t="s">
        <v>5014</v>
      </c>
      <c r="AX644" s="73"/>
      <c r="AY644" s="73" t="str">
        <f t="shared" ref="AY644:AY707" si="220">H644&amp;" "&amp;I644&amp;". "&amp;J644&amp;" // "&amp;K644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4" s="49" t="s">
        <v>4903</v>
      </c>
      <c r="BA644" s="58" t="str">
        <f>Y644&amp;"-"&amp;IF(Z644&lt;10,"0"&amp;Z644,Z644)&amp;"-"&amp;IF(AA644&lt;10,"0"&amp;AA644,AA644)</f>
        <v>1920-06-08</v>
      </c>
      <c r="BB644" s="44" t="str">
        <f>Y644&amp;IF(Z644&lt;&gt;0,"-"&amp;Z644,"")&amp;IF(AA644&lt;&gt;0,"-"&amp;AA644,"")&amp;IF(AB644&lt;&gt;0,"/"&amp;AB644,"")&amp;IF(AC644&lt;&gt;0,"-"&amp;AC644,"")&amp;IF(AD644&lt;&gt;0,"-"&amp;AD644,"")</f>
        <v>1920-6-8</v>
      </c>
      <c r="BC644" s="44" t="str">
        <f>AE644</f>
        <v>в долине</v>
      </c>
      <c r="BD644" s="44"/>
      <c r="BE644" s="44"/>
      <c r="BF644" s="49" t="s">
        <v>4882</v>
      </c>
      <c r="BG644" t="s">
        <v>4893</v>
      </c>
      <c r="BH644" s="40" t="s">
        <v>5050</v>
      </c>
      <c r="BI644" t="s">
        <v>39</v>
      </c>
      <c r="BJ644" t="str">
        <f t="shared" si="206"/>
        <v>Алма-Ата и окрестности</v>
      </c>
      <c r="BK644" t="str">
        <f>T644&amp;" N; "&amp;U644&amp;" E"</f>
        <v>43.289437 N; 76.994338 E</v>
      </c>
      <c r="BL644" t="s">
        <v>765</v>
      </c>
      <c r="BM644" s="85" t="s">
        <v>766</v>
      </c>
      <c r="BN644" t="s">
        <v>4895</v>
      </c>
      <c r="BO644">
        <f t="shared" si="212"/>
        <v>6000</v>
      </c>
      <c r="BP644" t="str">
        <f>IF(V644="original",H644,IF(V644="volunteer",C644,"Nekhaeva A.A."))</f>
        <v>Kim L.V.</v>
      </c>
      <c r="BQ644" t="str">
        <f>IF(V644="original",I644,IF(V644="volunteer",YEAR(A644)&amp;"-"&amp;IF(MONTH(A644)&lt;10,"0"&amp;MONTH(A644),MONTH(A644))&amp;"-"&amp;IF(DAY(A644)&lt;10,"0"&amp;DAY(A644),DAY(A644)),"__2025-05-15"))</f>
        <v>2025-04-24</v>
      </c>
      <c r="BR644"/>
      <c r="BS644"/>
      <c r="BT644" s="49" t="s">
        <v>4766</v>
      </c>
      <c r="BU644" t="s">
        <v>3631</v>
      </c>
      <c r="BV644" t="s">
        <v>3632</v>
      </c>
      <c r="BW644" t="s">
        <v>3633</v>
      </c>
      <c r="BX644" t="s">
        <v>3634</v>
      </c>
      <c r="BY644" s="44" t="s">
        <v>207</v>
      </c>
      <c r="BZ644" t="s">
        <v>4159</v>
      </c>
      <c r="CA644" t="s">
        <v>4160</v>
      </c>
      <c r="CB644" s="44" t="s">
        <v>4160</v>
      </c>
      <c r="CC644" t="s">
        <v>4827</v>
      </c>
      <c r="CD644" s="40" t="s">
        <v>4157</v>
      </c>
      <c r="CE644" t="s">
        <v>4158</v>
      </c>
      <c r="CF644" t="s">
        <v>3630</v>
      </c>
      <c r="CG644"/>
      <c r="CH644" t="str">
        <f>H644</f>
        <v>Спасский С.А., Шнитников В.Н.</v>
      </c>
      <c r="CI644">
        <f t="shared" si="215"/>
        <v>1937</v>
      </c>
      <c r="CJ644"/>
    </row>
    <row r="645" spans="1:88" s="12" customFormat="1" x14ac:dyDescent="0.45">
      <c r="A645" s="11">
        <v>45771.558240740742</v>
      </c>
      <c r="B645" s="12">
        <v>412819044</v>
      </c>
      <c r="C645" s="6" t="s">
        <v>4897</v>
      </c>
      <c r="D645" s="12">
        <v>3</v>
      </c>
      <c r="E645" s="4" t="s">
        <v>265</v>
      </c>
      <c r="G645" s="12">
        <v>2590</v>
      </c>
      <c r="H645" s="44" t="s">
        <v>951</v>
      </c>
      <c r="I645" s="12">
        <v>1937</v>
      </c>
      <c r="J645" s="12" t="s">
        <v>952</v>
      </c>
      <c r="K645" s="12" t="s">
        <v>953</v>
      </c>
      <c r="L645" s="12" t="s">
        <v>954</v>
      </c>
      <c r="M645" s="12" t="s">
        <v>267</v>
      </c>
      <c r="P645" s="12" t="s">
        <v>947</v>
      </c>
      <c r="Q645" t="str">
        <f t="shared" si="216"/>
        <v>Алма-Ата и окрестности</v>
      </c>
      <c r="R645" s="94">
        <v>43.289437</v>
      </c>
      <c r="S645" s="94">
        <v>76.994337999999999</v>
      </c>
      <c r="T645" s="12" t="s">
        <v>765</v>
      </c>
      <c r="U645" s="12" t="s">
        <v>766</v>
      </c>
      <c r="V645" s="12" t="s">
        <v>106</v>
      </c>
      <c r="X645" s="12">
        <v>6000</v>
      </c>
      <c r="Y645" s="12">
        <v>1921</v>
      </c>
      <c r="Z645" s="12">
        <v>7</v>
      </c>
      <c r="AF645" s="12" t="s">
        <v>948</v>
      </c>
      <c r="AG645" s="66" t="s">
        <v>955</v>
      </c>
      <c r="AI645" s="12" t="s">
        <v>1342</v>
      </c>
      <c r="AJ645" s="12" t="s">
        <v>1352</v>
      </c>
      <c r="AK645" s="12" t="b">
        <v>1</v>
      </c>
      <c r="AL645" s="12" t="b">
        <v>0</v>
      </c>
      <c r="AO645" s="49" t="s">
        <v>4952</v>
      </c>
      <c r="AP645" s="73"/>
      <c r="AQ645" s="49" t="s">
        <v>4951</v>
      </c>
      <c r="AR645" s="76" t="s">
        <v>5011</v>
      </c>
      <c r="AS645" s="73" t="s">
        <v>5012</v>
      </c>
      <c r="AT645" s="73">
        <f t="shared" si="219"/>
        <v>3</v>
      </c>
      <c r="AU645" s="112" t="s">
        <v>5383</v>
      </c>
      <c r="AV645" s="44" t="s">
        <v>5380</v>
      </c>
      <c r="AW645" t="s">
        <v>5014</v>
      </c>
      <c r="AX645" s="73"/>
      <c r="AY64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5" s="49" t="s">
        <v>4903</v>
      </c>
      <c r="BA645" s="44" t="str">
        <f>Y645&amp;"-"&amp;IF(Z645&lt;10,"0"&amp;Z645,Z645)</f>
        <v>1921-07</v>
      </c>
      <c r="BB645" s="44" t="str">
        <f>Y645&amp;IF(Z645&lt;&gt;0,"-"&amp;Z645,"")&amp;IF(AA645&lt;&gt;0,"-"&amp;AA645,"")&amp;IF(AB645&lt;&gt;0,"/"&amp;AB645,"")&amp;IF(AC645&lt;&gt;0,"-"&amp;AC645,"")&amp;IF(AD645&lt;&gt;0,"-"&amp;AD645,"")</f>
        <v>1921-7</v>
      </c>
      <c r="BC645" s="44"/>
      <c r="BD645" s="44"/>
      <c r="BE645" s="44" t="s">
        <v>4959</v>
      </c>
      <c r="BF645" s="49" t="s">
        <v>4882</v>
      </c>
      <c r="BG645" t="s">
        <v>4893</v>
      </c>
      <c r="BH645" s="40" t="s">
        <v>5050</v>
      </c>
      <c r="BI645" t="s">
        <v>39</v>
      </c>
      <c r="BJ645" t="str">
        <f t="shared" si="206"/>
        <v>Алма-Ата и окрестности</v>
      </c>
      <c r="BK645" t="str">
        <f>T645&amp;" N; "&amp;U645&amp;" E"</f>
        <v>43.289437 N; 76.994338 E</v>
      </c>
      <c r="BL645" t="s">
        <v>765</v>
      </c>
      <c r="BM645" s="85" t="s">
        <v>766</v>
      </c>
      <c r="BN645" t="s">
        <v>4895</v>
      </c>
      <c r="BO645">
        <f t="shared" si="212"/>
        <v>6000</v>
      </c>
      <c r="BP645" t="str">
        <f>IF(V645="original",H645,IF(V645="volunteer",C645,"Nekhaeva A.A."))</f>
        <v>Kim L.V.</v>
      </c>
      <c r="BQ645" t="str">
        <f>IF(V645="original",I645,IF(V645="volunteer",YEAR(A645)&amp;"-"&amp;IF(MONTH(A645)&lt;10,"0"&amp;MONTH(A645),MONTH(A645))&amp;"-"&amp;IF(DAY(A645)&lt;10,"0"&amp;DAY(A645),DAY(A645)),"__2025-05-15"))</f>
        <v>2025-04-24</v>
      </c>
      <c r="BR645"/>
      <c r="BS645"/>
      <c r="BT645" s="49" t="s">
        <v>4766</v>
      </c>
      <c r="BU645" t="s">
        <v>3631</v>
      </c>
      <c r="BV645" t="s">
        <v>3632</v>
      </c>
      <c r="BW645" t="s">
        <v>3633</v>
      </c>
      <c r="BX645" t="s">
        <v>3634</v>
      </c>
      <c r="BY645" s="44" t="s">
        <v>207</v>
      </c>
      <c r="BZ645" t="s">
        <v>4159</v>
      </c>
      <c r="CA645" t="s">
        <v>4160</v>
      </c>
      <c r="CB645" s="44" t="s">
        <v>4160</v>
      </c>
      <c r="CC645" t="s">
        <v>4827</v>
      </c>
      <c r="CD645" s="40" t="s">
        <v>4157</v>
      </c>
      <c r="CE645" t="s">
        <v>4158</v>
      </c>
      <c r="CF645" t="s">
        <v>3630</v>
      </c>
      <c r="CG645"/>
      <c r="CH645" t="str">
        <f>H645</f>
        <v>Спасский С.А., Шнитников В.Н.</v>
      </c>
      <c r="CI645">
        <f t="shared" si="215"/>
        <v>1937</v>
      </c>
      <c r="CJ645"/>
    </row>
    <row r="646" spans="1:88" s="12" customFormat="1" x14ac:dyDescent="0.45">
      <c r="A646" s="11">
        <v>45771.557696759257</v>
      </c>
      <c r="B646" s="12">
        <v>412819044</v>
      </c>
      <c r="C646" s="6" t="s">
        <v>4897</v>
      </c>
      <c r="D646" s="12">
        <v>3</v>
      </c>
      <c r="E646" s="4" t="s">
        <v>846</v>
      </c>
      <c r="G646" s="12">
        <v>2590</v>
      </c>
      <c r="H646" s="44" t="s">
        <v>951</v>
      </c>
      <c r="I646" s="12">
        <v>1937</v>
      </c>
      <c r="J646" s="12" t="s">
        <v>952</v>
      </c>
      <c r="K646" s="12" t="s">
        <v>953</v>
      </c>
      <c r="L646" s="12" t="s">
        <v>954</v>
      </c>
      <c r="M646" s="12" t="s">
        <v>267</v>
      </c>
      <c r="P646" s="12" t="s">
        <v>947</v>
      </c>
      <c r="Q646" t="str">
        <f t="shared" si="216"/>
        <v>Алма-Ата и окрестности</v>
      </c>
      <c r="R646" s="94">
        <v>43.289437</v>
      </c>
      <c r="S646" s="94">
        <v>76.994337999999999</v>
      </c>
      <c r="T646" s="12" t="s">
        <v>765</v>
      </c>
      <c r="U646" s="12" t="s">
        <v>766</v>
      </c>
      <c r="V646" s="12" t="s">
        <v>106</v>
      </c>
      <c r="X646" s="12">
        <v>6000</v>
      </c>
      <c r="Y646" s="12">
        <v>1919</v>
      </c>
      <c r="Z646" s="12">
        <v>7</v>
      </c>
      <c r="AA646" s="12">
        <v>10</v>
      </c>
      <c r="AB646" s="12">
        <v>1919</v>
      </c>
      <c r="AC646" s="12">
        <v>7</v>
      </c>
      <c r="AD646" s="12">
        <v>22</v>
      </c>
      <c r="AF646" s="12" t="s">
        <v>948</v>
      </c>
      <c r="AG646" s="66" t="s">
        <v>1359</v>
      </c>
      <c r="AI646" s="12" t="s">
        <v>1342</v>
      </c>
      <c r="AJ646" s="12" t="s">
        <v>1352</v>
      </c>
      <c r="AK646" s="12" t="b">
        <v>1</v>
      </c>
      <c r="AL646" s="12" t="b">
        <v>0</v>
      </c>
      <c r="AO646" s="49" t="s">
        <v>4952</v>
      </c>
      <c r="AP646" s="73"/>
      <c r="AQ646" s="49" t="s">
        <v>4951</v>
      </c>
      <c r="AR646" s="76" t="s">
        <v>5011</v>
      </c>
      <c r="AS646" s="73" t="s">
        <v>5012</v>
      </c>
      <c r="AT646" s="73">
        <f t="shared" si="219"/>
        <v>3</v>
      </c>
      <c r="AU646" s="112" t="s">
        <v>5384</v>
      </c>
      <c r="AV646" s="44" t="s">
        <v>5380</v>
      </c>
      <c r="AW646" t="s">
        <v>5014</v>
      </c>
      <c r="AX646" s="73"/>
      <c r="AY64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6" s="49" t="s">
        <v>4903</v>
      </c>
      <c r="BA646" s="58" t="s">
        <v>4936</v>
      </c>
      <c r="BB646" s="12" t="s">
        <v>1359</v>
      </c>
      <c r="BC646" s="44"/>
      <c r="BD646" s="44"/>
      <c r="BE646" s="44"/>
      <c r="BF646" s="49" t="s">
        <v>4882</v>
      </c>
      <c r="BG646" t="s">
        <v>4893</v>
      </c>
      <c r="BH646" s="40" t="s">
        <v>5050</v>
      </c>
      <c r="BI646" t="s">
        <v>39</v>
      </c>
      <c r="BJ646" t="str">
        <f t="shared" si="206"/>
        <v>Алма-Ата и окрестности</v>
      </c>
      <c r="BK646" t="str">
        <f>T646&amp;" N; "&amp;U646&amp;" E"</f>
        <v>43.289437 N; 76.994338 E</v>
      </c>
      <c r="BL646" t="s">
        <v>765</v>
      </c>
      <c r="BM646" s="85" t="s">
        <v>766</v>
      </c>
      <c r="BN646" t="s">
        <v>4895</v>
      </c>
      <c r="BO646">
        <f t="shared" si="212"/>
        <v>6000</v>
      </c>
      <c r="BP646" t="str">
        <f>IF(V646="original",H646,IF(V646="volunteer",C646,"Nekhaeva A.A."))</f>
        <v>Kim L.V.</v>
      </c>
      <c r="BQ646" t="str">
        <f>IF(V646="original",I646,IF(V646="volunteer",YEAR(A646)&amp;"-"&amp;IF(MONTH(A646)&lt;10,"0"&amp;MONTH(A646),MONTH(A646))&amp;"-"&amp;IF(DAY(A646)&lt;10,"0"&amp;DAY(A646),DAY(A646)),"__2025-05-15"))</f>
        <v>2025-04-24</v>
      </c>
      <c r="BR646"/>
      <c r="BS646"/>
      <c r="BT646" s="49" t="s">
        <v>4766</v>
      </c>
      <c r="BU646" t="s">
        <v>3631</v>
      </c>
      <c r="BV646" t="s">
        <v>3632</v>
      </c>
      <c r="BW646" t="s">
        <v>3633</v>
      </c>
      <c r="BX646" t="s">
        <v>3634</v>
      </c>
      <c r="BY646" s="44" t="s">
        <v>207</v>
      </c>
      <c r="BZ646" t="s">
        <v>4159</v>
      </c>
      <c r="CA646" t="s">
        <v>4160</v>
      </c>
      <c r="CB646" s="44" t="s">
        <v>4160</v>
      </c>
      <c r="CC646" t="s">
        <v>4827</v>
      </c>
      <c r="CD646" s="40" t="s">
        <v>4157</v>
      </c>
      <c r="CE646" t="s">
        <v>4158</v>
      </c>
      <c r="CF646" t="s">
        <v>3630</v>
      </c>
      <c r="CG646"/>
      <c r="CH646" t="str">
        <f>H646</f>
        <v>Спасский С.А., Шнитников В.Н.</v>
      </c>
      <c r="CI646">
        <f t="shared" si="215"/>
        <v>1937</v>
      </c>
      <c r="CJ646"/>
    </row>
    <row r="647" spans="1:88" s="12" customFormat="1" x14ac:dyDescent="0.45">
      <c r="A647" s="11">
        <v>45771.557256944448</v>
      </c>
      <c r="B647" s="12">
        <v>412819044</v>
      </c>
      <c r="C647" s="6" t="s">
        <v>4897</v>
      </c>
      <c r="D647" s="12">
        <v>56</v>
      </c>
      <c r="E647" s="4" t="s">
        <v>5292</v>
      </c>
      <c r="G647" s="12">
        <v>2590</v>
      </c>
      <c r="H647" s="44" t="s">
        <v>951</v>
      </c>
      <c r="I647" s="12">
        <v>1937</v>
      </c>
      <c r="J647" s="12" t="s">
        <v>952</v>
      </c>
      <c r="K647" s="12" t="s">
        <v>953</v>
      </c>
      <c r="L647" s="12" t="s">
        <v>954</v>
      </c>
      <c r="M647" s="12" t="s">
        <v>267</v>
      </c>
      <c r="P647" s="12" t="s">
        <v>947</v>
      </c>
      <c r="Q647" t="str">
        <f t="shared" si="216"/>
        <v>Алма-Ата и окрестности</v>
      </c>
      <c r="R647" s="94">
        <v>43.289437</v>
      </c>
      <c r="S647" s="94">
        <v>76.994337999999999</v>
      </c>
      <c r="T647" s="12" t="s">
        <v>765</v>
      </c>
      <c r="U647" s="12" t="s">
        <v>766</v>
      </c>
      <c r="V647" s="12" t="s">
        <v>106</v>
      </c>
      <c r="X647" s="12">
        <v>6000</v>
      </c>
      <c r="Y647" s="12">
        <v>1919</v>
      </c>
      <c r="Z647" s="12">
        <v>6</v>
      </c>
      <c r="AA647" s="12">
        <v>1</v>
      </c>
      <c r="AB647" s="12">
        <v>1920</v>
      </c>
      <c r="AC647" s="12">
        <v>6</v>
      </c>
      <c r="AD647" s="12">
        <v>29</v>
      </c>
      <c r="AF647" s="12" t="s">
        <v>948</v>
      </c>
      <c r="AG647" s="66" t="s">
        <v>1360</v>
      </c>
      <c r="AI647" s="12" t="s">
        <v>1342</v>
      </c>
      <c r="AJ647" s="12" t="s">
        <v>1352</v>
      </c>
      <c r="AK647" s="12" t="b">
        <v>1</v>
      </c>
      <c r="AL647" s="12" t="b">
        <v>0</v>
      </c>
      <c r="AO647" s="49" t="s">
        <v>4952</v>
      </c>
      <c r="AP647" s="73"/>
      <c r="AQ647" s="49" t="s">
        <v>4951</v>
      </c>
      <c r="AR647" s="76" t="s">
        <v>5011</v>
      </c>
      <c r="AS647" s="73" t="s">
        <v>5012</v>
      </c>
      <c r="AT647" s="73">
        <f t="shared" si="219"/>
        <v>56</v>
      </c>
      <c r="AU647" s="112" t="s">
        <v>5383</v>
      </c>
      <c r="AV647" s="44" t="s">
        <v>5380</v>
      </c>
      <c r="AW647" t="s">
        <v>5014</v>
      </c>
      <c r="AX647" s="73"/>
      <c r="AY64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7" s="49" t="s">
        <v>4903</v>
      </c>
      <c r="BA647" s="58" t="str">
        <f>Y647&amp;"-"&amp;IF(Z647&lt;10,"0"&amp;Z647,Z647)&amp;"-"&amp;IF(AA647&lt;10,"0"&amp;AA647,AA647)&amp;"/"&amp;IF(AC647&lt;10,"0"&amp;AC647,AC647)&amp;"-"&amp;IF(AD647&lt;10,"0"&amp;AD647,AD647)</f>
        <v>1919-06-01/06-29</v>
      </c>
      <c r="BB647" s="44" t="s">
        <v>4934</v>
      </c>
      <c r="BC647" s="44"/>
      <c r="BD647" s="44"/>
      <c r="BE647" s="44"/>
      <c r="BF647" s="49" t="s">
        <v>4882</v>
      </c>
      <c r="BG647" t="s">
        <v>4893</v>
      </c>
      <c r="BH647" s="40" t="s">
        <v>5050</v>
      </c>
      <c r="BI647" t="s">
        <v>39</v>
      </c>
      <c r="BJ647" t="str">
        <f t="shared" si="206"/>
        <v>Алма-Ата и окрестности</v>
      </c>
      <c r="BK647" t="str">
        <f>T647&amp;" N; "&amp;U647&amp;" E"</f>
        <v>43.289437 N; 76.994338 E</v>
      </c>
      <c r="BL647" t="s">
        <v>765</v>
      </c>
      <c r="BM647" s="85" t="s">
        <v>766</v>
      </c>
      <c r="BN647" t="s">
        <v>4895</v>
      </c>
      <c r="BO647">
        <f t="shared" si="212"/>
        <v>6000</v>
      </c>
      <c r="BP647" t="str">
        <f>IF(V647="original",H647,IF(V647="volunteer",C647,"Nekhaeva A.A."))</f>
        <v>Kim L.V.</v>
      </c>
      <c r="BQ647" t="str">
        <f>IF(V647="original",I647,IF(V647="volunteer",YEAR(A647)&amp;"-"&amp;IF(MONTH(A647)&lt;10,"0"&amp;MONTH(A647),MONTH(A647))&amp;"-"&amp;IF(DAY(A647)&lt;10,"0"&amp;DAY(A647),DAY(A647)),"__2025-05-15"))</f>
        <v>2025-04-24</v>
      </c>
      <c r="BR647"/>
      <c r="BS647"/>
      <c r="BT647" s="49" t="s">
        <v>4766</v>
      </c>
      <c r="BU647" t="s">
        <v>3631</v>
      </c>
      <c r="BV647" t="s">
        <v>3632</v>
      </c>
      <c r="BW647" t="s">
        <v>3633</v>
      </c>
      <c r="BX647" t="s">
        <v>3634</v>
      </c>
      <c r="BY647" s="44" t="s">
        <v>207</v>
      </c>
      <c r="BZ647" t="s">
        <v>4159</v>
      </c>
      <c r="CA647" t="s">
        <v>4160</v>
      </c>
      <c r="CB647" s="44" t="s">
        <v>4160</v>
      </c>
      <c r="CC647" t="s">
        <v>4827</v>
      </c>
      <c r="CD647" s="40" t="s">
        <v>4157</v>
      </c>
      <c r="CE647" t="s">
        <v>4158</v>
      </c>
      <c r="CF647" t="s">
        <v>3630</v>
      </c>
      <c r="CG647"/>
      <c r="CH647" t="str">
        <f>H647</f>
        <v>Спасский С.А., Шнитников В.Н.</v>
      </c>
      <c r="CI647">
        <f t="shared" si="215"/>
        <v>1937</v>
      </c>
      <c r="CJ647"/>
    </row>
    <row r="648" spans="1:88" s="12" customFormat="1" x14ac:dyDescent="0.45">
      <c r="A648" s="11">
        <v>45771.556018518517</v>
      </c>
      <c r="B648" s="12">
        <v>412819044</v>
      </c>
      <c r="C648" s="6" t="s">
        <v>4897</v>
      </c>
      <c r="D648" s="12">
        <v>1</v>
      </c>
      <c r="E648" s="4" t="s">
        <v>51</v>
      </c>
      <c r="G648" s="12">
        <v>2590</v>
      </c>
      <c r="H648" s="44" t="s">
        <v>951</v>
      </c>
      <c r="I648" s="12">
        <v>1937</v>
      </c>
      <c r="J648" s="12" t="s">
        <v>952</v>
      </c>
      <c r="K648" s="12" t="s">
        <v>953</v>
      </c>
      <c r="L648" s="12" t="s">
        <v>954</v>
      </c>
      <c r="M648" s="12" t="s">
        <v>267</v>
      </c>
      <c r="P648" s="12" t="s">
        <v>947</v>
      </c>
      <c r="Q648" t="str">
        <f t="shared" si="216"/>
        <v>Алма-Ата и окрестности</v>
      </c>
      <c r="R648" s="94">
        <v>43.289437</v>
      </c>
      <c r="S648" s="94">
        <v>76.994337999999999</v>
      </c>
      <c r="T648" s="12" t="s">
        <v>765</v>
      </c>
      <c r="U648" s="12" t="s">
        <v>766</v>
      </c>
      <c r="V648" s="12" t="s">
        <v>106</v>
      </c>
      <c r="X648" s="12">
        <v>6000</v>
      </c>
      <c r="Y648" s="12">
        <v>1919</v>
      </c>
      <c r="Z648" s="12">
        <v>5</v>
      </c>
      <c r="AA648" s="12">
        <v>1</v>
      </c>
      <c r="AB648" s="12">
        <v>1919</v>
      </c>
      <c r="AC648" s="12">
        <v>5</v>
      </c>
      <c r="AD648" s="12">
        <v>31</v>
      </c>
      <c r="AF648" s="12" t="s">
        <v>948</v>
      </c>
      <c r="AI648" s="12" t="s">
        <v>1342</v>
      </c>
      <c r="AJ648" s="12" t="s">
        <v>1352</v>
      </c>
      <c r="AK648" s="12" t="b">
        <v>1</v>
      </c>
      <c r="AL648" s="12" t="b">
        <v>0</v>
      </c>
      <c r="AO648" s="49" t="s">
        <v>4952</v>
      </c>
      <c r="AP648" s="73"/>
      <c r="AQ648" s="49" t="s">
        <v>4951</v>
      </c>
      <c r="AR648" s="76" t="s">
        <v>5011</v>
      </c>
      <c r="AS648" s="73" t="s">
        <v>5012</v>
      </c>
      <c r="AT648" s="73">
        <f t="shared" si="219"/>
        <v>1</v>
      </c>
      <c r="AU648" s="112" t="s">
        <v>5383</v>
      </c>
      <c r="AV648" s="44" t="s">
        <v>5380</v>
      </c>
      <c r="AW648" t="s">
        <v>5014</v>
      </c>
      <c r="AX648" s="73"/>
      <c r="AY64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8" s="49" t="s">
        <v>4903</v>
      </c>
      <c r="BA648" s="58" t="str">
        <f>Y648&amp;"-"&amp;IF(Z648&lt;10,"0"&amp;Z648,Z648)&amp;"-"&amp;IF(AA648&lt;10,"0"&amp;AA648,AA648)&amp;"/"&amp;IF(AD648&lt;10,"0"&amp;AD648,AD648)</f>
        <v>1919-05-01/31</v>
      </c>
      <c r="BB648" s="44" t="str">
        <f>Y648&amp;IF(Z648&lt;&gt;0,"-"&amp;Z648,"")&amp;IF(AA648&lt;&gt;0,"-"&amp;AA648,"")&amp;IF(AB648&lt;&gt;0,"/"&amp;AB648,"")&amp;IF(AC648&lt;&gt;0,"-"&amp;AC648,"")&amp;IF(AD648&lt;&gt;0,"-"&amp;AD648,"")</f>
        <v>1919-5-1/1919-5-31</v>
      </c>
      <c r="BC648" s="44"/>
      <c r="BD648" s="44"/>
      <c r="BE648" s="44"/>
      <c r="BF648" s="49" t="s">
        <v>4882</v>
      </c>
      <c r="BG648" t="s">
        <v>4893</v>
      </c>
      <c r="BH648" s="40" t="s">
        <v>5050</v>
      </c>
      <c r="BI648" t="s">
        <v>39</v>
      </c>
      <c r="BJ648" t="str">
        <f t="shared" si="206"/>
        <v>Алма-Ата и окрестности</v>
      </c>
      <c r="BK648" t="str">
        <f>T648&amp;" N; "&amp;U648&amp;" E"</f>
        <v>43.289437 N; 76.994338 E</v>
      </c>
      <c r="BL648" t="s">
        <v>765</v>
      </c>
      <c r="BM648" s="85" t="s">
        <v>766</v>
      </c>
      <c r="BN648" t="s">
        <v>4895</v>
      </c>
      <c r="BO648">
        <f t="shared" si="212"/>
        <v>6000</v>
      </c>
      <c r="BP648" t="str">
        <f>IF(V648="original",H648,IF(V648="volunteer",C648,"Nekhaeva A.A."))</f>
        <v>Kim L.V.</v>
      </c>
      <c r="BQ648" t="str">
        <f>IF(V648="original",I648,IF(V648="volunteer",YEAR(A648)&amp;"-"&amp;IF(MONTH(A648)&lt;10,"0"&amp;MONTH(A648),MONTH(A648))&amp;"-"&amp;IF(DAY(A648)&lt;10,"0"&amp;DAY(A648),DAY(A648)),"__2025-05-15"))</f>
        <v>2025-04-24</v>
      </c>
      <c r="BR648"/>
      <c r="BS648"/>
      <c r="BT648" s="49" t="s">
        <v>4766</v>
      </c>
      <c r="BU648" t="s">
        <v>3631</v>
      </c>
      <c r="BV648" t="s">
        <v>3632</v>
      </c>
      <c r="BW648" t="s">
        <v>3633</v>
      </c>
      <c r="BX648" t="s">
        <v>3634</v>
      </c>
      <c r="BY648" s="44" t="s">
        <v>207</v>
      </c>
      <c r="BZ648" t="s">
        <v>4159</v>
      </c>
      <c r="CA648" t="s">
        <v>4160</v>
      </c>
      <c r="CB648" s="44" t="s">
        <v>4160</v>
      </c>
      <c r="CC648" t="s">
        <v>4827</v>
      </c>
      <c r="CD648" s="40" t="s">
        <v>4157</v>
      </c>
      <c r="CE648" t="s">
        <v>4158</v>
      </c>
      <c r="CF648" t="s">
        <v>3630</v>
      </c>
      <c r="CG648"/>
      <c r="CH648" t="str">
        <f>H648</f>
        <v>Спасский С.А., Шнитников В.Н.</v>
      </c>
      <c r="CI648">
        <f t="shared" si="215"/>
        <v>1937</v>
      </c>
      <c r="CJ648"/>
    </row>
    <row r="649" spans="1:88" s="12" customFormat="1" x14ac:dyDescent="0.45">
      <c r="A649" s="11">
        <v>45771.555092592593</v>
      </c>
      <c r="B649" s="12">
        <v>412819044</v>
      </c>
      <c r="C649" s="6" t="s">
        <v>4897</v>
      </c>
      <c r="D649" s="12">
        <v>1</v>
      </c>
      <c r="E649" s="4" t="s">
        <v>65</v>
      </c>
      <c r="G649" s="12">
        <v>2590</v>
      </c>
      <c r="H649" s="44" t="s">
        <v>951</v>
      </c>
      <c r="I649" s="12">
        <v>1937</v>
      </c>
      <c r="J649" s="12" t="s">
        <v>952</v>
      </c>
      <c r="K649" s="12" t="s">
        <v>953</v>
      </c>
      <c r="L649" s="12" t="s">
        <v>954</v>
      </c>
      <c r="M649" s="12" t="s">
        <v>267</v>
      </c>
      <c r="Q649" t="str">
        <f t="shared" si="216"/>
        <v/>
      </c>
      <c r="R649" s="94"/>
      <c r="S649" s="94"/>
      <c r="V649" s="12" t="s">
        <v>119</v>
      </c>
      <c r="X649" s="12">
        <v>6000</v>
      </c>
      <c r="Y649" s="12">
        <v>1937</v>
      </c>
      <c r="AF649" s="12" t="s">
        <v>948</v>
      </c>
      <c r="AG649" s="64" t="s">
        <v>997</v>
      </c>
      <c r="AI649" s="12" t="s">
        <v>1342</v>
      </c>
      <c r="AJ649" s="12" t="s">
        <v>1352</v>
      </c>
      <c r="AK649" s="12" t="b">
        <v>1</v>
      </c>
      <c r="AL649" s="12" t="b">
        <v>0</v>
      </c>
      <c r="AO649" s="49" t="s">
        <v>4952</v>
      </c>
      <c r="AP649" s="73"/>
      <c r="AQ649" s="49" t="s">
        <v>4951</v>
      </c>
      <c r="AR649" s="76" t="s">
        <v>5011</v>
      </c>
      <c r="AS649" s="73" t="s">
        <v>5012</v>
      </c>
      <c r="AT649" s="73">
        <f t="shared" si="219"/>
        <v>1</v>
      </c>
      <c r="AU649" s="112" t="s">
        <v>5384</v>
      </c>
      <c r="AV649" s="44" t="s">
        <v>5380</v>
      </c>
      <c r="AW649" t="s">
        <v>5014</v>
      </c>
      <c r="AX649" s="73"/>
      <c r="AY64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49" s="49" t="s">
        <v>4903</v>
      </c>
      <c r="BA649" s="44">
        <f>Y649</f>
        <v>1937</v>
      </c>
      <c r="BB649" s="44" t="str">
        <f>Y649&amp;IF(Z649&lt;&gt;0,"-"&amp;Z649,"")&amp;IF(AA649&lt;&gt;0,"-"&amp;AA649,"")&amp;IF(AB649&lt;&gt;0,"/"&amp;AB649,"")&amp;IF(AC649&lt;&gt;0,"-"&amp;AC649,"")&amp;IF(AD649&lt;&gt;0,"-"&amp;AD649,"")</f>
        <v>1937</v>
      </c>
      <c r="BC649" s="44"/>
      <c r="BD649" s="44"/>
      <c r="BE649" s="44"/>
      <c r="BF649" s="49" t="s">
        <v>4882</v>
      </c>
      <c r="BG649" t="s">
        <v>4893</v>
      </c>
      <c r="BH649" s="40" t="s">
        <v>5050</v>
      </c>
      <c r="BI649" t="s">
        <v>39</v>
      </c>
      <c r="BJ649"/>
      <c r="BK649"/>
      <c r="BL649"/>
      <c r="BM649" s="85"/>
      <c r="BN649"/>
      <c r="BO649">
        <f t="shared" si="212"/>
        <v>6000</v>
      </c>
      <c r="BP649" t="str">
        <f>IF(V649="original",H649,IF(V649="volunteer",C649,"Nekhaeva A.A."))</f>
        <v>Nekhaeva A.A.</v>
      </c>
      <c r="BQ649" t="str">
        <f>IF(V649="original",I649,IF(V649="volunteer",YEAR(A649)&amp;"-"&amp;IF(MONTH(A649)&lt;10,"0"&amp;MONTH(A649),MONTH(A649))&amp;"-"&amp;IF(DAY(A649)&lt;10,"0"&amp;DAY(A649),DAY(A649)),"__2025-05-15"))</f>
        <v>__2025-05-15</v>
      </c>
      <c r="BR649"/>
      <c r="BS649"/>
      <c r="BT649" s="49" t="s">
        <v>4766</v>
      </c>
      <c r="BU649" t="s">
        <v>3631</v>
      </c>
      <c r="BV649" t="s">
        <v>3632</v>
      </c>
      <c r="BW649" t="s">
        <v>3633</v>
      </c>
      <c r="BX649" t="s">
        <v>3634</v>
      </c>
      <c r="BY649" s="44" t="s">
        <v>207</v>
      </c>
      <c r="BZ649" t="s">
        <v>4159</v>
      </c>
      <c r="CA649" t="s">
        <v>4160</v>
      </c>
      <c r="CB649" s="44" t="s">
        <v>4160</v>
      </c>
      <c r="CC649" t="s">
        <v>4827</v>
      </c>
      <c r="CD649" s="40" t="s">
        <v>4157</v>
      </c>
      <c r="CE649" t="s">
        <v>4158</v>
      </c>
      <c r="CF649" t="s">
        <v>3630</v>
      </c>
      <c r="CG649"/>
      <c r="CH649" t="str">
        <f>H649</f>
        <v>Спасский С.А., Шнитников В.Н.</v>
      </c>
      <c r="CI649">
        <f t="shared" si="215"/>
        <v>1937</v>
      </c>
      <c r="CJ649"/>
    </row>
    <row r="650" spans="1:88" s="12" customFormat="1" x14ac:dyDescent="0.45">
      <c r="A650" s="11">
        <v>45771.55467592593</v>
      </c>
      <c r="B650" s="12">
        <v>412819044</v>
      </c>
      <c r="C650" s="6" t="s">
        <v>4897</v>
      </c>
      <c r="D650" s="12">
        <v>1</v>
      </c>
      <c r="E650" s="4" t="s">
        <v>65</v>
      </c>
      <c r="F650" s="12" t="s">
        <v>992</v>
      </c>
      <c r="G650" s="12">
        <v>2590</v>
      </c>
      <c r="H650" s="44" t="s">
        <v>951</v>
      </c>
      <c r="I650" s="12">
        <v>1937</v>
      </c>
      <c r="J650" s="12" t="s">
        <v>952</v>
      </c>
      <c r="K650" s="12" t="s">
        <v>953</v>
      </c>
      <c r="L650" s="12" t="s">
        <v>954</v>
      </c>
      <c r="M650" s="12" t="s">
        <v>267</v>
      </c>
      <c r="Q650" t="str">
        <f t="shared" si="216"/>
        <v/>
      </c>
      <c r="R650" s="94"/>
      <c r="S650" s="94"/>
      <c r="V650" s="12" t="s">
        <v>119</v>
      </c>
      <c r="X650" s="12">
        <v>6000</v>
      </c>
      <c r="Y650" s="12">
        <v>1919</v>
      </c>
      <c r="Z650" s="12">
        <v>5</v>
      </c>
      <c r="AA650" s="12">
        <v>29</v>
      </c>
      <c r="AF650" s="12" t="s">
        <v>948</v>
      </c>
      <c r="AI650" s="12" t="s">
        <v>1342</v>
      </c>
      <c r="AJ650" s="12" t="s">
        <v>1352</v>
      </c>
      <c r="AK650" s="12" t="b">
        <v>1</v>
      </c>
      <c r="AL650" s="12" t="b">
        <v>0</v>
      </c>
      <c r="AO650" s="49" t="s">
        <v>4952</v>
      </c>
      <c r="AP650" s="73"/>
      <c r="AQ650" s="49" t="s">
        <v>4951</v>
      </c>
      <c r="AR650" s="76" t="s">
        <v>5011</v>
      </c>
      <c r="AS650" s="73" t="s">
        <v>5012</v>
      </c>
      <c r="AT650" s="73">
        <f t="shared" si="219"/>
        <v>1</v>
      </c>
      <c r="AU650" s="112" t="s">
        <v>5384</v>
      </c>
      <c r="AV650" s="44" t="s">
        <v>5380</v>
      </c>
      <c r="AW650" t="s">
        <v>5014</v>
      </c>
      <c r="AX650" s="112" t="s">
        <v>5351</v>
      </c>
      <c r="AY65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0" s="49" t="s">
        <v>4903</v>
      </c>
      <c r="BA650" s="58" t="str">
        <f>Y650&amp;"-"&amp;IF(Z650&lt;10,"0"&amp;Z650,Z650)&amp;"-"&amp;IF(AA650&lt;10,"0"&amp;AA650,AA650)</f>
        <v>1919-05-29</v>
      </c>
      <c r="BB650" s="44" t="str">
        <f>Y650&amp;IF(Z650&lt;&gt;0,"-"&amp;Z650,"")&amp;IF(AA650&lt;&gt;0,"-"&amp;AA650,"")&amp;IF(AB650&lt;&gt;0,"/"&amp;AB650,"")&amp;IF(AC650&lt;&gt;0,"-"&amp;AC650,"")&amp;IF(AD650&lt;&gt;0,"-"&amp;AD650,"")</f>
        <v>1919-5-29</v>
      </c>
      <c r="BC650" s="44"/>
      <c r="BD650" s="44"/>
      <c r="BE650" s="44"/>
      <c r="BF650" s="49" t="s">
        <v>4882</v>
      </c>
      <c r="BG650" t="s">
        <v>4893</v>
      </c>
      <c r="BH650" s="40" t="s">
        <v>5050</v>
      </c>
      <c r="BI650" t="s">
        <v>39</v>
      </c>
      <c r="BJ650"/>
      <c r="BK650"/>
      <c r="BL650"/>
      <c r="BM650" s="85"/>
      <c r="BN650"/>
      <c r="BO650">
        <f t="shared" si="212"/>
        <v>6000</v>
      </c>
      <c r="BP650" t="str">
        <f>IF(V650="original",H650,IF(V650="volunteer",C650,"Nekhaeva A.A."))</f>
        <v>Nekhaeva A.A.</v>
      </c>
      <c r="BQ650" t="str">
        <f>IF(V650="original",I650,IF(V650="volunteer",YEAR(A650)&amp;"-"&amp;IF(MONTH(A650)&lt;10,"0"&amp;MONTH(A650),MONTH(A650))&amp;"-"&amp;IF(DAY(A650)&lt;10,"0"&amp;DAY(A650),DAY(A650)),"__2025-05-15"))</f>
        <v>__2025-05-15</v>
      </c>
      <c r="BR650"/>
      <c r="BS650"/>
      <c r="BT650" s="49" t="s">
        <v>4766</v>
      </c>
      <c r="BU650" t="s">
        <v>3631</v>
      </c>
      <c r="BV650" t="s">
        <v>3632</v>
      </c>
      <c r="BW650" t="s">
        <v>3633</v>
      </c>
      <c r="BX650" t="s">
        <v>3634</v>
      </c>
      <c r="BY650" s="44" t="s">
        <v>207</v>
      </c>
      <c r="BZ650" t="s">
        <v>4159</v>
      </c>
      <c r="CA650" t="s">
        <v>4160</v>
      </c>
      <c r="CB650" s="44" t="s">
        <v>4160</v>
      </c>
      <c r="CC650" t="s">
        <v>4827</v>
      </c>
      <c r="CD650" s="40" t="s">
        <v>4157</v>
      </c>
      <c r="CE650" t="s">
        <v>4158</v>
      </c>
      <c r="CF650" t="s">
        <v>3630</v>
      </c>
      <c r="CG650"/>
      <c r="CH650" t="str">
        <f>H650</f>
        <v>Спасский С.А., Шнитников В.Н.</v>
      </c>
      <c r="CI650">
        <f t="shared" si="215"/>
        <v>1937</v>
      </c>
      <c r="CJ650"/>
    </row>
    <row r="651" spans="1:88" s="12" customFormat="1" x14ac:dyDescent="0.45">
      <c r="A651" s="11">
        <v>45771.554108796292</v>
      </c>
      <c r="B651" s="12">
        <v>412819044</v>
      </c>
      <c r="C651" s="6" t="s">
        <v>4897</v>
      </c>
      <c r="D651" s="12">
        <v>1</v>
      </c>
      <c r="E651" s="4" t="s">
        <v>65</v>
      </c>
      <c r="G651" s="12">
        <v>2590</v>
      </c>
      <c r="H651" s="44" t="s">
        <v>951</v>
      </c>
      <c r="I651" s="12">
        <v>1937</v>
      </c>
      <c r="J651" s="12" t="s">
        <v>952</v>
      </c>
      <c r="K651" s="12" t="s">
        <v>953</v>
      </c>
      <c r="L651" s="12" t="s">
        <v>954</v>
      </c>
      <c r="M651" s="12" t="s">
        <v>267</v>
      </c>
      <c r="P651" s="12" t="s">
        <v>1363</v>
      </c>
      <c r="Q651" t="str">
        <f t="shared" si="216"/>
        <v>Б. Алматинка</v>
      </c>
      <c r="R651" s="94">
        <v>43.130749000000002</v>
      </c>
      <c r="S651" s="94">
        <v>76.908208000000002</v>
      </c>
      <c r="T651" s="12" t="s">
        <v>942</v>
      </c>
      <c r="U651" s="12" t="s">
        <v>943</v>
      </c>
      <c r="V651" s="12" t="s">
        <v>106</v>
      </c>
      <c r="X651" s="12">
        <v>6000</v>
      </c>
      <c r="Y651" s="12">
        <v>1920</v>
      </c>
      <c r="Z651" s="12">
        <v>7</v>
      </c>
      <c r="AA651" s="12">
        <v>18</v>
      </c>
      <c r="AE651" s="12" t="s">
        <v>1364</v>
      </c>
      <c r="AF651" s="12" t="s">
        <v>948</v>
      </c>
      <c r="AI651" s="12" t="s">
        <v>1342</v>
      </c>
      <c r="AJ651" s="12" t="s">
        <v>1352</v>
      </c>
      <c r="AK651" s="12" t="b">
        <v>1</v>
      </c>
      <c r="AL651" s="12" t="b">
        <v>0</v>
      </c>
      <c r="AO651" s="49" t="s">
        <v>4952</v>
      </c>
      <c r="AP651" s="73"/>
      <c r="AQ651" s="49" t="s">
        <v>4951</v>
      </c>
      <c r="AR651" s="76" t="s">
        <v>5011</v>
      </c>
      <c r="AS651" s="73" t="s">
        <v>5012</v>
      </c>
      <c r="AT651" s="73">
        <f t="shared" si="219"/>
        <v>1</v>
      </c>
      <c r="AU651" s="112" t="s">
        <v>5384</v>
      </c>
      <c r="AV651" s="44" t="s">
        <v>5380</v>
      </c>
      <c r="AW651" t="s">
        <v>5014</v>
      </c>
      <c r="AX651" s="73"/>
      <c r="AY65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1" s="49" t="s">
        <v>4903</v>
      </c>
      <c r="BA651" s="58" t="str">
        <f>Y651&amp;"-"&amp;IF(Z651&lt;10,"0"&amp;Z651,Z651)&amp;"-"&amp;IF(AA651&lt;10,"0"&amp;AA651,AA651)</f>
        <v>1920-07-18</v>
      </c>
      <c r="BB651" s="44" t="str">
        <f>Y651&amp;IF(Z651&lt;&gt;0,"-"&amp;Z651,"")&amp;IF(AA651&lt;&gt;0,"-"&amp;AA651,"")&amp;IF(AB651&lt;&gt;0,"/"&amp;AB651,"")&amp;IF(AC651&lt;&gt;0,"-"&amp;AC651,"")&amp;IF(AD651&lt;&gt;0,"-"&amp;AD651,"")</f>
        <v>1920-7-18</v>
      </c>
      <c r="BC651" s="44" t="str">
        <f>AE651</f>
        <v>клевер</v>
      </c>
      <c r="BD651" s="44"/>
      <c r="BE651" s="44"/>
      <c r="BF651" s="49" t="s">
        <v>4882</v>
      </c>
      <c r="BG651" t="s">
        <v>4893</v>
      </c>
      <c r="BH651" s="40" t="s">
        <v>5050</v>
      </c>
      <c r="BI651" t="s">
        <v>39</v>
      </c>
      <c r="BJ651" t="str">
        <f t="shared" ref="BJ651:BJ652" si="221">P651</f>
        <v>Б. Алматинка</v>
      </c>
      <c r="BK651" t="str">
        <f>T651&amp;" N; "&amp;U651&amp;" E"</f>
        <v>43.130749 N; 76.908208 E</v>
      </c>
      <c r="BL651" t="s">
        <v>942</v>
      </c>
      <c r="BM651" s="85" t="s">
        <v>943</v>
      </c>
      <c r="BN651" t="s">
        <v>4895</v>
      </c>
      <c r="BO651">
        <f t="shared" si="212"/>
        <v>6000</v>
      </c>
      <c r="BP651" t="str">
        <f>IF(V651="original",H651,IF(V651="volunteer",C651,"Nekhaeva A.A."))</f>
        <v>Kim L.V.</v>
      </c>
      <c r="BQ651" t="str">
        <f>IF(V651="original",I651,IF(V651="volunteer",YEAR(A651)&amp;"-"&amp;IF(MONTH(A651)&lt;10,"0"&amp;MONTH(A651),MONTH(A651))&amp;"-"&amp;IF(DAY(A651)&lt;10,"0"&amp;DAY(A651),DAY(A651)),"__2025-05-15"))</f>
        <v>2025-04-24</v>
      </c>
      <c r="BR651"/>
      <c r="BS651"/>
      <c r="BT651" s="49" t="s">
        <v>4766</v>
      </c>
      <c r="BU651" t="s">
        <v>3631</v>
      </c>
      <c r="BV651" t="s">
        <v>3632</v>
      </c>
      <c r="BW651" t="s">
        <v>3633</v>
      </c>
      <c r="BX651" t="s">
        <v>3634</v>
      </c>
      <c r="BY651" s="44" t="s">
        <v>207</v>
      </c>
      <c r="BZ651" t="s">
        <v>4159</v>
      </c>
      <c r="CA651" t="s">
        <v>4160</v>
      </c>
      <c r="CB651" s="44" t="s">
        <v>4160</v>
      </c>
      <c r="CC651" t="s">
        <v>4827</v>
      </c>
      <c r="CD651" s="40" t="s">
        <v>4157</v>
      </c>
      <c r="CE651" t="s">
        <v>4158</v>
      </c>
      <c r="CF651" t="s">
        <v>3630</v>
      </c>
      <c r="CG651"/>
      <c r="CH651" t="str">
        <f>H651</f>
        <v>Спасский С.А., Шнитников В.Н.</v>
      </c>
      <c r="CI651">
        <f t="shared" si="215"/>
        <v>1937</v>
      </c>
      <c r="CJ651"/>
    </row>
    <row r="652" spans="1:88" s="12" customFormat="1" x14ac:dyDescent="0.45">
      <c r="A652" s="11">
        <v>45771.551192129627</v>
      </c>
      <c r="B652" s="12">
        <v>412819044</v>
      </c>
      <c r="C652" s="6" t="s">
        <v>4897</v>
      </c>
      <c r="D652" s="12">
        <v>5</v>
      </c>
      <c r="E652" s="4" t="s">
        <v>1274</v>
      </c>
      <c r="F652" s="12" t="s">
        <v>1366</v>
      </c>
      <c r="G652" s="12">
        <v>2590</v>
      </c>
      <c r="H652" s="44" t="s">
        <v>951</v>
      </c>
      <c r="I652" s="12">
        <v>1937</v>
      </c>
      <c r="J652" s="12" t="s">
        <v>952</v>
      </c>
      <c r="K652" s="12" t="s">
        <v>953</v>
      </c>
      <c r="L652" s="12" t="s">
        <v>954</v>
      </c>
      <c r="M652" s="12" t="s">
        <v>267</v>
      </c>
      <c r="P652" s="12" t="s">
        <v>1363</v>
      </c>
      <c r="Q652" t="str">
        <f t="shared" si="216"/>
        <v>Б. Алматинка</v>
      </c>
      <c r="R652" s="94">
        <v>43.130749000000002</v>
      </c>
      <c r="S652" s="94">
        <v>76.908208000000002</v>
      </c>
      <c r="T652" s="12" t="s">
        <v>942</v>
      </c>
      <c r="U652" s="12" t="s">
        <v>943</v>
      </c>
      <c r="V652" s="12" t="s">
        <v>106</v>
      </c>
      <c r="X652" s="12">
        <v>6000</v>
      </c>
      <c r="Y652" s="12">
        <v>1937</v>
      </c>
      <c r="AE652" s="12" t="s">
        <v>1364</v>
      </c>
      <c r="AF652" s="12" t="s">
        <v>948</v>
      </c>
      <c r="AG652" s="64" t="s">
        <v>969</v>
      </c>
      <c r="AI652" s="12" t="s">
        <v>1342</v>
      </c>
      <c r="AJ652" s="12" t="s">
        <v>1365</v>
      </c>
      <c r="AK652" s="12" t="b">
        <v>1</v>
      </c>
      <c r="AL652" s="12" t="b">
        <v>0</v>
      </c>
      <c r="AO652" s="49" t="s">
        <v>4952</v>
      </c>
      <c r="AP652" s="73"/>
      <c r="AQ652" s="49" t="s">
        <v>4951</v>
      </c>
      <c r="AR652" s="76" t="s">
        <v>5011</v>
      </c>
      <c r="AS652" s="73" t="s">
        <v>5012</v>
      </c>
      <c r="AT652" s="73">
        <f t="shared" si="219"/>
        <v>5</v>
      </c>
      <c r="AU652" s="112" t="s">
        <v>5384</v>
      </c>
      <c r="AV652" s="44" t="s">
        <v>5380</v>
      </c>
      <c r="AW652" t="s">
        <v>5014</v>
      </c>
      <c r="AX652" s="112" t="s">
        <v>5351</v>
      </c>
      <c r="AY65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2" s="49" t="s">
        <v>4903</v>
      </c>
      <c r="BA652" s="44">
        <f>Y652</f>
        <v>1937</v>
      </c>
      <c r="BB652" s="44" t="str">
        <f>Y652&amp;IF(Z652&lt;&gt;0,"-"&amp;Z652,"")&amp;IF(AA652&lt;&gt;0,"-"&amp;AA652,"")&amp;IF(AB652&lt;&gt;0,"/"&amp;AB652,"")&amp;IF(AC652&lt;&gt;0,"-"&amp;AC652,"")&amp;IF(AD652&lt;&gt;0,"-"&amp;AD652,"")</f>
        <v>1937</v>
      </c>
      <c r="BC652" s="44" t="str">
        <f>AE652</f>
        <v>клевер</v>
      </c>
      <c r="BD652" s="44"/>
      <c r="BE652" s="44"/>
      <c r="BF652" s="49" t="s">
        <v>4882</v>
      </c>
      <c r="BG652" t="s">
        <v>4893</v>
      </c>
      <c r="BH652" s="40" t="s">
        <v>5050</v>
      </c>
      <c r="BI652" t="s">
        <v>39</v>
      </c>
      <c r="BJ652" t="str">
        <f t="shared" si="221"/>
        <v>Б. Алматинка</v>
      </c>
      <c r="BK652" t="str">
        <f>T652&amp;" N; "&amp;U652&amp;" E"</f>
        <v>43.130749 N; 76.908208 E</v>
      </c>
      <c r="BL652" t="s">
        <v>942</v>
      </c>
      <c r="BM652" s="85" t="s">
        <v>943</v>
      </c>
      <c r="BN652" t="s">
        <v>4895</v>
      </c>
      <c r="BO652">
        <f t="shared" si="212"/>
        <v>6000</v>
      </c>
      <c r="BP652" t="str">
        <f>IF(V652="original",H652,IF(V652="volunteer",C652,"Nekhaeva A.A."))</f>
        <v>Kim L.V.</v>
      </c>
      <c r="BQ652" t="str">
        <f>IF(V652="original",I652,IF(V652="volunteer",YEAR(A652)&amp;"-"&amp;IF(MONTH(A652)&lt;10,"0"&amp;MONTH(A652),MONTH(A652))&amp;"-"&amp;IF(DAY(A652)&lt;10,"0"&amp;DAY(A652),DAY(A652)),"__2025-05-15"))</f>
        <v>2025-04-24</v>
      </c>
      <c r="BR652"/>
      <c r="BS652"/>
      <c r="BT652" s="49" t="s">
        <v>4766</v>
      </c>
      <c r="BU652" t="s">
        <v>3631</v>
      </c>
      <c r="BV652" t="s">
        <v>3632</v>
      </c>
      <c r="BW652" t="s">
        <v>3633</v>
      </c>
      <c r="BX652" t="s">
        <v>3634</v>
      </c>
      <c r="BY652" s="44" t="s">
        <v>207</v>
      </c>
      <c r="BZ652" t="s">
        <v>4164</v>
      </c>
      <c r="CA652" t="s">
        <v>4165</v>
      </c>
      <c r="CB652" s="44" t="s">
        <v>4165</v>
      </c>
      <c r="CC652" t="s">
        <v>4845</v>
      </c>
      <c r="CD652" t="s">
        <v>4162</v>
      </c>
      <c r="CE652" t="s">
        <v>4163</v>
      </c>
      <c r="CF652" t="s">
        <v>3630</v>
      </c>
      <c r="CG652"/>
      <c r="CH652" t="str">
        <f>H652</f>
        <v>Спасский С.А., Шнитников В.Н.</v>
      </c>
      <c r="CI652">
        <f t="shared" si="215"/>
        <v>1937</v>
      </c>
      <c r="CJ652"/>
    </row>
    <row r="653" spans="1:88" s="12" customFormat="1" x14ac:dyDescent="0.45">
      <c r="A653" s="11">
        <v>45771.550104166672</v>
      </c>
      <c r="B653" s="12">
        <v>412819044</v>
      </c>
      <c r="C653" s="6" t="s">
        <v>4897</v>
      </c>
      <c r="D653" s="12">
        <v>1</v>
      </c>
      <c r="E653" s="4" t="s">
        <v>65</v>
      </c>
      <c r="G653" s="12">
        <v>2590</v>
      </c>
      <c r="H653" s="44" t="s">
        <v>951</v>
      </c>
      <c r="I653" s="12">
        <v>1937</v>
      </c>
      <c r="J653" s="12" t="s">
        <v>952</v>
      </c>
      <c r="K653" s="12" t="s">
        <v>953</v>
      </c>
      <c r="L653" s="12" t="s">
        <v>954</v>
      </c>
      <c r="M653" s="12" t="s">
        <v>267</v>
      </c>
      <c r="Q653" t="str">
        <f t="shared" si="216"/>
        <v/>
      </c>
      <c r="R653" s="94"/>
      <c r="S653" s="94"/>
      <c r="V653" s="12" t="s">
        <v>119</v>
      </c>
      <c r="X653" s="12">
        <v>5000</v>
      </c>
      <c r="Y653" s="12">
        <v>1937</v>
      </c>
      <c r="Z653" s="12">
        <v>7</v>
      </c>
      <c r="AA653" s="12">
        <v>18</v>
      </c>
      <c r="AB653" s="12">
        <v>1937</v>
      </c>
      <c r="AC653" s="12">
        <v>7</v>
      </c>
      <c r="AD653" s="12">
        <v>20</v>
      </c>
      <c r="AF653" s="12" t="s">
        <v>948</v>
      </c>
      <c r="AG653" s="66" t="s">
        <v>949</v>
      </c>
      <c r="AI653" s="12" t="s">
        <v>1342</v>
      </c>
      <c r="AJ653" s="12" t="s">
        <v>1365</v>
      </c>
      <c r="AK653" s="12" t="b">
        <v>1</v>
      </c>
      <c r="AL653" s="12" t="b">
        <v>0</v>
      </c>
      <c r="AO653" s="49" t="s">
        <v>4952</v>
      </c>
      <c r="AP653" s="73"/>
      <c r="AQ653" s="49" t="s">
        <v>4951</v>
      </c>
      <c r="AR653" s="76" t="s">
        <v>5011</v>
      </c>
      <c r="AS653" s="73" t="s">
        <v>5012</v>
      </c>
      <c r="AT653" s="73">
        <f t="shared" si="219"/>
        <v>1</v>
      </c>
      <c r="AU653" s="112" t="s">
        <v>5384</v>
      </c>
      <c r="AV653" s="44" t="s">
        <v>5380</v>
      </c>
      <c r="AW653" t="s">
        <v>5014</v>
      </c>
      <c r="AX653" s="73"/>
      <c r="AY65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3" s="49" t="s">
        <v>4903</v>
      </c>
      <c r="BA653" s="58" t="str">
        <f>Y653&amp;"-"&amp;IF(Z653&lt;10,"0"&amp;Z653,Z653)&amp;"-"&amp;IF(AA653&lt;10,"0"&amp;AA653,AA653)&amp;"/"&amp;IF(AD653&lt;10,"0"&amp;AD653,AD653)</f>
        <v>1937-07-18/20</v>
      </c>
      <c r="BB653" s="44" t="str">
        <f>Y653&amp;IF(Z653&lt;&gt;0,"-"&amp;Z653,"")&amp;IF(AA653&lt;&gt;0,"-"&amp;AA653,"")&amp;IF(AB653&lt;&gt;0,"/"&amp;AB653,"")&amp;IF(AC653&lt;&gt;0,"-"&amp;AC653,"")&amp;IF(AD653&lt;&gt;0,"-"&amp;AD653,"")</f>
        <v>1937-7-18/1937-7-20</v>
      </c>
      <c r="BC653" s="44"/>
      <c r="BD653" s="44"/>
      <c r="BE653" s="44" t="s">
        <v>4943</v>
      </c>
      <c r="BF653" s="49" t="s">
        <v>4882</v>
      </c>
      <c r="BG653" t="s">
        <v>4893</v>
      </c>
      <c r="BH653" s="40" t="s">
        <v>5050</v>
      </c>
      <c r="BI653" t="s">
        <v>39</v>
      </c>
      <c r="BJ653"/>
      <c r="BK653"/>
      <c r="BL653"/>
      <c r="BM653" s="85"/>
      <c r="BN653"/>
      <c r="BO653">
        <f t="shared" si="212"/>
        <v>5000</v>
      </c>
      <c r="BP653" t="str">
        <f>IF(V653="original",H653,IF(V653="volunteer",C653,"Nekhaeva A.A."))</f>
        <v>Nekhaeva A.A.</v>
      </c>
      <c r="BQ653" t="str">
        <f>IF(V653="original",I653,IF(V653="volunteer",YEAR(A653)&amp;"-"&amp;IF(MONTH(A653)&lt;10,"0"&amp;MONTH(A653),MONTH(A653))&amp;"-"&amp;IF(DAY(A653)&lt;10,"0"&amp;DAY(A653),DAY(A653)),"__2025-05-15"))</f>
        <v>__2025-05-15</v>
      </c>
      <c r="BR653"/>
      <c r="BS653"/>
      <c r="BT653" s="49" t="s">
        <v>4766</v>
      </c>
      <c r="BU653" t="s">
        <v>3631</v>
      </c>
      <c r="BV653" t="s">
        <v>3632</v>
      </c>
      <c r="BW653" t="s">
        <v>3633</v>
      </c>
      <c r="BX653" t="s">
        <v>3634</v>
      </c>
      <c r="BY653" s="44" t="s">
        <v>207</v>
      </c>
      <c r="BZ653" t="s">
        <v>4164</v>
      </c>
      <c r="CA653" t="s">
        <v>4165</v>
      </c>
      <c r="CB653" s="44" t="s">
        <v>4165</v>
      </c>
      <c r="CC653" t="s">
        <v>4845</v>
      </c>
      <c r="CD653" t="s">
        <v>4162</v>
      </c>
      <c r="CE653" t="s">
        <v>4163</v>
      </c>
      <c r="CF653" t="s">
        <v>3630</v>
      </c>
      <c r="CG653"/>
      <c r="CH653" t="str">
        <f>H653</f>
        <v>Спасский С.А., Шнитников В.Н.</v>
      </c>
      <c r="CI653">
        <f t="shared" si="215"/>
        <v>1937</v>
      </c>
      <c r="CJ653"/>
    </row>
    <row r="654" spans="1:88" s="12" customFormat="1" x14ac:dyDescent="0.45">
      <c r="A654" s="11">
        <v>45771.549571759257</v>
      </c>
      <c r="B654" s="12">
        <v>412819044</v>
      </c>
      <c r="C654" s="6" t="s">
        <v>4897</v>
      </c>
      <c r="D654" s="12">
        <v>1</v>
      </c>
      <c r="E654" s="4" t="s">
        <v>65</v>
      </c>
      <c r="G654" s="12">
        <v>2590</v>
      </c>
      <c r="H654" s="44" t="s">
        <v>951</v>
      </c>
      <c r="I654" s="12">
        <v>1937</v>
      </c>
      <c r="J654" s="12" t="s">
        <v>952</v>
      </c>
      <c r="K654" s="12" t="s">
        <v>953</v>
      </c>
      <c r="L654" s="12" t="s">
        <v>954</v>
      </c>
      <c r="M654" s="12" t="s">
        <v>267</v>
      </c>
      <c r="Q654" t="str">
        <f t="shared" si="216"/>
        <v/>
      </c>
      <c r="R654" s="94"/>
      <c r="S654" s="94"/>
      <c r="V654" s="12" t="s">
        <v>119</v>
      </c>
      <c r="X654" s="12">
        <v>5000</v>
      </c>
      <c r="Y654" s="12">
        <v>1919</v>
      </c>
      <c r="Z654" s="12">
        <v>6</v>
      </c>
      <c r="AA654" s="12">
        <v>25</v>
      </c>
      <c r="AB654" s="12">
        <v>1919</v>
      </c>
      <c r="AC654" s="12">
        <v>6</v>
      </c>
      <c r="AD654" s="12">
        <v>30</v>
      </c>
      <c r="AF654" s="12" t="s">
        <v>948</v>
      </c>
      <c r="AI654" s="12" t="s">
        <v>1342</v>
      </c>
      <c r="AJ654" s="12" t="s">
        <v>1365</v>
      </c>
      <c r="AK654" s="12" t="b">
        <v>1</v>
      </c>
      <c r="AL654" s="12" t="b">
        <v>0</v>
      </c>
      <c r="AO654" s="49" t="s">
        <v>4952</v>
      </c>
      <c r="AP654" s="73"/>
      <c r="AQ654" s="49" t="s">
        <v>4951</v>
      </c>
      <c r="AR654" s="76" t="s">
        <v>5011</v>
      </c>
      <c r="AS654" s="73" t="s">
        <v>5012</v>
      </c>
      <c r="AT654" s="73">
        <f t="shared" si="219"/>
        <v>1</v>
      </c>
      <c r="AU654" s="112" t="s">
        <v>5384</v>
      </c>
      <c r="AV654" s="44" t="s">
        <v>5380</v>
      </c>
      <c r="AW654" t="s">
        <v>5014</v>
      </c>
      <c r="AX654" s="73"/>
      <c r="AY65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4" s="49" t="s">
        <v>4903</v>
      </c>
      <c r="BA654" s="58" t="str">
        <f>Y654&amp;"-"&amp;IF(Z654&lt;10,"0"&amp;Z654,Z654)&amp;"-"&amp;IF(AA654&lt;10,"0"&amp;AA654,AA654)&amp;"/"&amp;IF(AD654&lt;10,"0"&amp;AD654,AD654)</f>
        <v>1919-06-25/30</v>
      </c>
      <c r="BB654" s="44" t="str">
        <f>Y654&amp;IF(Z654&lt;&gt;0,"-"&amp;Z654,"")&amp;IF(AA654&lt;&gt;0,"-"&amp;AA654,"")&amp;IF(AB654&lt;&gt;0,"/"&amp;AB654,"")&amp;IF(AC654&lt;&gt;0,"-"&amp;AC654,"")&amp;IF(AD654&lt;&gt;0,"-"&amp;AD654,"")</f>
        <v>1919-6-25/1919-6-30</v>
      </c>
      <c r="BC654" s="44"/>
      <c r="BD654" s="44"/>
      <c r="BE654" s="44"/>
      <c r="BF654" s="49" t="s">
        <v>4882</v>
      </c>
      <c r="BG654" t="s">
        <v>4893</v>
      </c>
      <c r="BH654" s="40" t="s">
        <v>5050</v>
      </c>
      <c r="BI654" t="s">
        <v>39</v>
      </c>
      <c r="BJ654"/>
      <c r="BK654"/>
      <c r="BL654"/>
      <c r="BM654" s="85"/>
      <c r="BN654"/>
      <c r="BO654">
        <f t="shared" si="212"/>
        <v>5000</v>
      </c>
      <c r="BP654" t="str">
        <f>IF(V654="original",H654,IF(V654="volunteer",C654,"Nekhaeva A.A."))</f>
        <v>Nekhaeva A.A.</v>
      </c>
      <c r="BQ654" t="str">
        <f>IF(V654="original",I654,IF(V654="volunteer",YEAR(A654)&amp;"-"&amp;IF(MONTH(A654)&lt;10,"0"&amp;MONTH(A654),MONTH(A654))&amp;"-"&amp;IF(DAY(A654)&lt;10,"0"&amp;DAY(A654),DAY(A654)),"__2025-05-15"))</f>
        <v>__2025-05-15</v>
      </c>
      <c r="BR654"/>
      <c r="BS654"/>
      <c r="BT654" s="49" t="s">
        <v>4766</v>
      </c>
      <c r="BU654" t="s">
        <v>3631</v>
      </c>
      <c r="BV654" t="s">
        <v>3632</v>
      </c>
      <c r="BW654" t="s">
        <v>3633</v>
      </c>
      <c r="BX654" t="s">
        <v>3634</v>
      </c>
      <c r="BY654" s="44" t="s">
        <v>207</v>
      </c>
      <c r="BZ654" t="s">
        <v>4164</v>
      </c>
      <c r="CA654" t="s">
        <v>4165</v>
      </c>
      <c r="CB654" s="44" t="s">
        <v>4165</v>
      </c>
      <c r="CC654" t="s">
        <v>4845</v>
      </c>
      <c r="CD654" t="s">
        <v>4162</v>
      </c>
      <c r="CE654" t="s">
        <v>4163</v>
      </c>
      <c r="CF654" t="s">
        <v>3630</v>
      </c>
      <c r="CG654"/>
      <c r="CH654" t="str">
        <f>H654</f>
        <v>Спасский С.А., Шнитников В.Н.</v>
      </c>
      <c r="CI654">
        <f t="shared" si="215"/>
        <v>1937</v>
      </c>
      <c r="CJ654"/>
    </row>
    <row r="655" spans="1:88" s="12" customFormat="1" x14ac:dyDescent="0.45">
      <c r="A655" s="11">
        <v>45771.548703703702</v>
      </c>
      <c r="B655" s="12">
        <v>412819044</v>
      </c>
      <c r="C655" s="6" t="s">
        <v>4897</v>
      </c>
      <c r="D655" s="12">
        <v>1</v>
      </c>
      <c r="E655" s="4" t="s">
        <v>65</v>
      </c>
      <c r="G655" s="12">
        <v>2590</v>
      </c>
      <c r="H655" s="44" t="s">
        <v>951</v>
      </c>
      <c r="I655" s="12">
        <v>1937</v>
      </c>
      <c r="J655" s="12" t="s">
        <v>952</v>
      </c>
      <c r="K655" s="12" t="s">
        <v>953</v>
      </c>
      <c r="L655" s="12" t="s">
        <v>954</v>
      </c>
      <c r="M655" s="12" t="s">
        <v>267</v>
      </c>
      <c r="P655" s="12" t="s">
        <v>1367</v>
      </c>
      <c r="Q655" t="str">
        <f t="shared" si="216"/>
        <v>Алма-Ата и окрестности, дача Медеу</v>
      </c>
      <c r="R655" s="94">
        <v>43.173715000000001</v>
      </c>
      <c r="S655" s="94">
        <v>77.039698999999999</v>
      </c>
      <c r="T655" s="12" t="s">
        <v>1177</v>
      </c>
      <c r="U655" s="12" t="s">
        <v>1178</v>
      </c>
      <c r="V655" s="12" t="s">
        <v>106</v>
      </c>
      <c r="X655" s="12">
        <v>5000</v>
      </c>
      <c r="Y655" s="12">
        <v>1937</v>
      </c>
      <c r="Z655" s="12">
        <v>6</v>
      </c>
      <c r="AA655" s="12">
        <v>29</v>
      </c>
      <c r="AB655" s="12">
        <v>1937</v>
      </c>
      <c r="AC655" s="12">
        <v>7</v>
      </c>
      <c r="AD655" s="12">
        <v>3</v>
      </c>
      <c r="AF655" s="12" t="s">
        <v>948</v>
      </c>
      <c r="AG655" s="66" t="s">
        <v>949</v>
      </c>
      <c r="AI655" s="12" t="s">
        <v>1342</v>
      </c>
      <c r="AJ655" s="12" t="s">
        <v>1365</v>
      </c>
      <c r="AK655" s="12" t="b">
        <v>1</v>
      </c>
      <c r="AL655" s="12" t="b">
        <v>0</v>
      </c>
      <c r="AO655" s="49" t="s">
        <v>4952</v>
      </c>
      <c r="AP655" s="73"/>
      <c r="AQ655" s="49" t="s">
        <v>4951</v>
      </c>
      <c r="AR655" s="76" t="s">
        <v>5011</v>
      </c>
      <c r="AS655" s="73" t="s">
        <v>5012</v>
      </c>
      <c r="AT655" s="73">
        <f t="shared" si="219"/>
        <v>1</v>
      </c>
      <c r="AU655" s="112" t="s">
        <v>5384</v>
      </c>
      <c r="AV655" s="44" t="s">
        <v>5380</v>
      </c>
      <c r="AW655" t="s">
        <v>5014</v>
      </c>
      <c r="AX655" s="73"/>
      <c r="AY65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5" s="49" t="s">
        <v>4903</v>
      </c>
      <c r="BA655" s="58" t="str">
        <f>Y655&amp;"-"&amp;IF(Z655&lt;10,"0"&amp;Z655,Z655)&amp;"-"&amp;IF(AA655&lt;10,"0"&amp;AA655,AA655)&amp;"/"&amp;IF(AC655&lt;10,"0"&amp;AC655,AC655)&amp;"-"&amp;IF(AD655&lt;10,"0"&amp;AD655,AD655)</f>
        <v>1937-06-29/07-03</v>
      </c>
      <c r="BB655" s="44" t="str">
        <f>Y655&amp;IF(Z655&lt;&gt;0,"-"&amp;Z655,"")&amp;IF(AA655&lt;&gt;0,"-"&amp;AA655,"")&amp;IF(AB655&lt;&gt;0,"/"&amp;AB655,"")&amp;IF(AC655&lt;&gt;0,"-"&amp;AC655,"")&amp;IF(AD655&lt;&gt;0,"-"&amp;AD655,"")</f>
        <v>1937-6-29/1937-7-3</v>
      </c>
      <c r="BC655" s="44"/>
      <c r="BD655" s="44"/>
      <c r="BE655" s="44" t="s">
        <v>4943</v>
      </c>
      <c r="BF655" s="49" t="s">
        <v>4882</v>
      </c>
      <c r="BG655" t="s">
        <v>4893</v>
      </c>
      <c r="BH655" s="40" t="s">
        <v>5050</v>
      </c>
      <c r="BI655" t="s">
        <v>39</v>
      </c>
      <c r="BJ655" t="str">
        <f t="shared" ref="BJ655:BJ662" si="222">P655</f>
        <v>Алма-Ата и окрестности, дача Медеу</v>
      </c>
      <c r="BK655" t="str">
        <f>T655&amp;" N; "&amp;U655&amp;" E"</f>
        <v>43.173715 N; 77.039699 E</v>
      </c>
      <c r="BL655" t="s">
        <v>1177</v>
      </c>
      <c r="BM655" s="85" t="s">
        <v>1178</v>
      </c>
      <c r="BN655" t="s">
        <v>4895</v>
      </c>
      <c r="BO655">
        <f t="shared" si="212"/>
        <v>5000</v>
      </c>
      <c r="BP655" t="str">
        <f>IF(V655="original",H655,IF(V655="volunteer",C655,"Nekhaeva A.A."))</f>
        <v>Kim L.V.</v>
      </c>
      <c r="BQ655" t="str">
        <f>IF(V655="original",I655,IF(V655="volunteer",YEAR(A655)&amp;"-"&amp;IF(MONTH(A655)&lt;10,"0"&amp;MONTH(A655),MONTH(A655))&amp;"-"&amp;IF(DAY(A655)&lt;10,"0"&amp;DAY(A655),DAY(A655)),"__2025-05-15"))</f>
        <v>2025-04-24</v>
      </c>
      <c r="BR655"/>
      <c r="BS655"/>
      <c r="BT655" s="49" t="s">
        <v>4766</v>
      </c>
      <c r="BU655" t="s">
        <v>3631</v>
      </c>
      <c r="BV655" t="s">
        <v>3632</v>
      </c>
      <c r="BW655" t="s">
        <v>3633</v>
      </c>
      <c r="BX655" t="s">
        <v>3634</v>
      </c>
      <c r="BY655" s="44" t="s">
        <v>207</v>
      </c>
      <c r="BZ655" t="s">
        <v>4164</v>
      </c>
      <c r="CA655" t="s">
        <v>4165</v>
      </c>
      <c r="CB655" s="44" t="s">
        <v>4165</v>
      </c>
      <c r="CC655" t="s">
        <v>4845</v>
      </c>
      <c r="CD655" t="s">
        <v>4162</v>
      </c>
      <c r="CE655" t="s">
        <v>4163</v>
      </c>
      <c r="CF655" t="s">
        <v>3630</v>
      </c>
      <c r="CG655"/>
      <c r="CH655" t="str">
        <f>H655</f>
        <v>Спасский С.А., Шнитников В.Н.</v>
      </c>
      <c r="CI655">
        <f t="shared" si="215"/>
        <v>1937</v>
      </c>
      <c r="CJ655"/>
    </row>
    <row r="656" spans="1:88" s="12" customFormat="1" x14ac:dyDescent="0.45">
      <c r="A656" s="11">
        <v>45771.545717592591</v>
      </c>
      <c r="B656" s="12">
        <v>412819044</v>
      </c>
      <c r="C656" s="6" t="s">
        <v>4897</v>
      </c>
      <c r="D656" s="12">
        <v>1</v>
      </c>
      <c r="E656" s="4" t="s">
        <v>51</v>
      </c>
      <c r="G656" s="12">
        <v>2590</v>
      </c>
      <c r="H656" s="44" t="s">
        <v>951</v>
      </c>
      <c r="I656" s="12">
        <v>1937</v>
      </c>
      <c r="J656" s="12" t="s">
        <v>952</v>
      </c>
      <c r="K656" s="12" t="s">
        <v>953</v>
      </c>
      <c r="L656" s="12" t="s">
        <v>954</v>
      </c>
      <c r="M656" s="12" t="s">
        <v>267</v>
      </c>
      <c r="P656" s="12" t="s">
        <v>947</v>
      </c>
      <c r="Q656" t="str">
        <f t="shared" si="216"/>
        <v>Алма-Ата и окрестности</v>
      </c>
      <c r="R656" s="94">
        <v>43.289437</v>
      </c>
      <c r="S656" s="94">
        <v>76.994337999999999</v>
      </c>
      <c r="T656" s="12" t="s">
        <v>765</v>
      </c>
      <c r="U656" s="12" t="s">
        <v>766</v>
      </c>
      <c r="V656" s="12" t="s">
        <v>106</v>
      </c>
      <c r="X656" s="12">
        <v>6000</v>
      </c>
      <c r="Y656" s="12">
        <v>1920</v>
      </c>
      <c r="Z656" s="12">
        <v>6</v>
      </c>
      <c r="AA656" s="12">
        <v>25</v>
      </c>
      <c r="AB656" s="12">
        <v>1920</v>
      </c>
      <c r="AC656" s="12">
        <v>6</v>
      </c>
      <c r="AD656" s="12">
        <v>30</v>
      </c>
      <c r="AF656" s="12" t="s">
        <v>948</v>
      </c>
      <c r="AI656" s="12" t="s">
        <v>1342</v>
      </c>
      <c r="AJ656" s="12" t="s">
        <v>1365</v>
      </c>
      <c r="AK656" s="12" t="b">
        <v>1</v>
      </c>
      <c r="AL656" s="12" t="b">
        <v>0</v>
      </c>
      <c r="AO656" s="49" t="s">
        <v>4952</v>
      </c>
      <c r="AP656" s="73"/>
      <c r="AQ656" s="49" t="s">
        <v>4951</v>
      </c>
      <c r="AR656" s="76" t="s">
        <v>5011</v>
      </c>
      <c r="AS656" s="73" t="s">
        <v>5012</v>
      </c>
      <c r="AT656" s="73">
        <f t="shared" si="219"/>
        <v>1</v>
      </c>
      <c r="AU656" s="112" t="s">
        <v>5383</v>
      </c>
      <c r="AV656" s="44" t="s">
        <v>5380</v>
      </c>
      <c r="AW656" t="s">
        <v>5014</v>
      </c>
      <c r="AX656" s="73"/>
      <c r="AY65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6" s="49" t="s">
        <v>4903</v>
      </c>
      <c r="BA656" s="58" t="str">
        <f>Y656&amp;"-"&amp;IF(Z656&lt;10,"0"&amp;Z656,Z656)&amp;"-"&amp;IF(AA656&lt;10,"0"&amp;AA656,AA656)&amp;"/"&amp;IF(AD656&lt;10,"0"&amp;AD656,AD656)</f>
        <v>1920-06-25/30</v>
      </c>
      <c r="BB656" s="44" t="str">
        <f>Y656&amp;IF(Z656&lt;&gt;0,"-"&amp;Z656,"")&amp;IF(AA656&lt;&gt;0,"-"&amp;AA656,"")&amp;IF(AB656&lt;&gt;0,"/"&amp;AB656,"")&amp;IF(AC656&lt;&gt;0,"-"&amp;AC656,"")&amp;IF(AD656&lt;&gt;0,"-"&amp;AD656,"")</f>
        <v>1920-6-25/1920-6-30</v>
      </c>
      <c r="BC656" s="44"/>
      <c r="BD656" s="44"/>
      <c r="BE656" s="44"/>
      <c r="BF656" s="49" t="s">
        <v>4882</v>
      </c>
      <c r="BG656" t="s">
        <v>4893</v>
      </c>
      <c r="BH656" s="40" t="s">
        <v>5050</v>
      </c>
      <c r="BI656" t="s">
        <v>39</v>
      </c>
      <c r="BJ656" t="str">
        <f t="shared" si="222"/>
        <v>Алма-Ата и окрестности</v>
      </c>
      <c r="BK656" t="str">
        <f>T656&amp;" N; "&amp;U656&amp;" E"</f>
        <v>43.289437 N; 76.994338 E</v>
      </c>
      <c r="BL656" t="s">
        <v>765</v>
      </c>
      <c r="BM656" s="85" t="s">
        <v>766</v>
      </c>
      <c r="BN656" t="s">
        <v>4895</v>
      </c>
      <c r="BO656">
        <f t="shared" si="212"/>
        <v>6000</v>
      </c>
      <c r="BP656" t="str">
        <f>IF(V656="original",H656,IF(V656="volunteer",C656,"Nekhaeva A.A."))</f>
        <v>Kim L.V.</v>
      </c>
      <c r="BQ656" t="str">
        <f>IF(V656="original",I656,IF(V656="volunteer",YEAR(A656)&amp;"-"&amp;IF(MONTH(A656)&lt;10,"0"&amp;MONTH(A656),MONTH(A656))&amp;"-"&amp;IF(DAY(A656)&lt;10,"0"&amp;DAY(A656),DAY(A656)),"__2025-05-15"))</f>
        <v>2025-04-24</v>
      </c>
      <c r="BR656"/>
      <c r="BS656"/>
      <c r="BT656" s="49" t="s">
        <v>4766</v>
      </c>
      <c r="BU656" t="s">
        <v>3631</v>
      </c>
      <c r="BV656" t="s">
        <v>3632</v>
      </c>
      <c r="BW656" t="s">
        <v>3633</v>
      </c>
      <c r="BX656" t="s">
        <v>3634</v>
      </c>
      <c r="BY656" s="44" t="s">
        <v>207</v>
      </c>
      <c r="BZ656" t="s">
        <v>4164</v>
      </c>
      <c r="CA656" t="s">
        <v>4165</v>
      </c>
      <c r="CB656" s="44" t="s">
        <v>4165</v>
      </c>
      <c r="CC656" t="s">
        <v>4845</v>
      </c>
      <c r="CD656" t="s">
        <v>4162</v>
      </c>
      <c r="CE656" t="s">
        <v>4163</v>
      </c>
      <c r="CF656" t="s">
        <v>3630</v>
      </c>
      <c r="CG656"/>
      <c r="CH656" t="str">
        <f>H656</f>
        <v>Спасский С.А., Шнитников В.Н.</v>
      </c>
      <c r="CI656">
        <f t="shared" si="215"/>
        <v>1937</v>
      </c>
      <c r="CJ656"/>
    </row>
    <row r="657" spans="1:88" s="12" customFormat="1" x14ac:dyDescent="0.45">
      <c r="A657" s="11">
        <v>45771.54519675926</v>
      </c>
      <c r="B657" s="12">
        <v>412819044</v>
      </c>
      <c r="C657" s="6" t="s">
        <v>4897</v>
      </c>
      <c r="D657" s="12">
        <v>1</v>
      </c>
      <c r="E657" s="4" t="s">
        <v>65</v>
      </c>
      <c r="G657" s="12">
        <v>2590</v>
      </c>
      <c r="H657" s="44" t="s">
        <v>951</v>
      </c>
      <c r="I657" s="12">
        <v>1937</v>
      </c>
      <c r="J657" s="12" t="s">
        <v>952</v>
      </c>
      <c r="K657" s="12" t="s">
        <v>953</v>
      </c>
      <c r="L657" s="12" t="s">
        <v>954</v>
      </c>
      <c r="M657" s="12" t="s">
        <v>267</v>
      </c>
      <c r="P657" s="12" t="s">
        <v>947</v>
      </c>
      <c r="Q657" t="str">
        <f t="shared" si="216"/>
        <v>Алма-Ата и окрестности</v>
      </c>
      <c r="R657" s="94">
        <v>43.289437</v>
      </c>
      <c r="S657" s="94">
        <v>76.994337999999999</v>
      </c>
      <c r="T657" s="12" t="s">
        <v>765</v>
      </c>
      <c r="U657" s="12" t="s">
        <v>766</v>
      </c>
      <c r="V657" s="12" t="s">
        <v>106</v>
      </c>
      <c r="X657" s="12">
        <v>6000</v>
      </c>
      <c r="Y657" s="12">
        <v>1921</v>
      </c>
      <c r="Z657" s="12">
        <v>7</v>
      </c>
      <c r="AF657" s="12" t="s">
        <v>948</v>
      </c>
      <c r="AG657" s="66" t="s">
        <v>955</v>
      </c>
      <c r="AI657" s="12" t="s">
        <v>1342</v>
      </c>
      <c r="AJ657" s="12" t="s">
        <v>1365</v>
      </c>
      <c r="AK657" s="12" t="b">
        <v>1</v>
      </c>
      <c r="AL657" s="12" t="b">
        <v>0</v>
      </c>
      <c r="AO657" s="49" t="s">
        <v>4952</v>
      </c>
      <c r="AP657" s="73"/>
      <c r="AQ657" s="49" t="s">
        <v>4951</v>
      </c>
      <c r="AR657" s="76" t="s">
        <v>5011</v>
      </c>
      <c r="AS657" s="73" t="s">
        <v>5012</v>
      </c>
      <c r="AT657" s="73">
        <f t="shared" si="219"/>
        <v>1</v>
      </c>
      <c r="AU657" s="112" t="s">
        <v>5384</v>
      </c>
      <c r="AV657" s="44" t="s">
        <v>5380</v>
      </c>
      <c r="AW657" t="s">
        <v>5014</v>
      </c>
      <c r="AX657" s="73"/>
      <c r="AY65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7" s="49" t="s">
        <v>4903</v>
      </c>
      <c r="BA657" s="44" t="str">
        <f>Y657&amp;"-"&amp;IF(Z657&lt;10,"0"&amp;Z657,Z657)</f>
        <v>1921-07</v>
      </c>
      <c r="BB657" s="44" t="str">
        <f>Y657&amp;IF(Z657&lt;&gt;0,"-"&amp;Z657,"")&amp;IF(AA657&lt;&gt;0,"-"&amp;AA657,"")&amp;IF(AB657&lt;&gt;0,"/"&amp;AB657,"")&amp;IF(AC657&lt;&gt;0,"-"&amp;AC657,"")&amp;IF(AD657&lt;&gt;0,"-"&amp;AD657,"")</f>
        <v>1921-7</v>
      </c>
      <c r="BC657" s="44"/>
      <c r="BD657" s="44"/>
      <c r="BE657" s="44" t="s">
        <v>4959</v>
      </c>
      <c r="BF657" s="49" t="s">
        <v>4882</v>
      </c>
      <c r="BG657" t="s">
        <v>4893</v>
      </c>
      <c r="BH657" s="40" t="s">
        <v>5050</v>
      </c>
      <c r="BI657" t="s">
        <v>39</v>
      </c>
      <c r="BJ657" t="str">
        <f t="shared" si="222"/>
        <v>Алма-Ата и окрестности</v>
      </c>
      <c r="BK657" t="str">
        <f>T657&amp;" N; "&amp;U657&amp;" E"</f>
        <v>43.289437 N; 76.994338 E</v>
      </c>
      <c r="BL657" t="s">
        <v>765</v>
      </c>
      <c r="BM657" s="85" t="s">
        <v>766</v>
      </c>
      <c r="BN657" t="s">
        <v>4895</v>
      </c>
      <c r="BO657">
        <f t="shared" si="212"/>
        <v>6000</v>
      </c>
      <c r="BP657" t="str">
        <f>IF(V657="original",H657,IF(V657="volunteer",C657,"Nekhaeva A.A."))</f>
        <v>Kim L.V.</v>
      </c>
      <c r="BQ657" t="str">
        <f>IF(V657="original",I657,IF(V657="volunteer",YEAR(A657)&amp;"-"&amp;IF(MONTH(A657)&lt;10,"0"&amp;MONTH(A657),MONTH(A657))&amp;"-"&amp;IF(DAY(A657)&lt;10,"0"&amp;DAY(A657),DAY(A657)),"__2025-05-15"))</f>
        <v>2025-04-24</v>
      </c>
      <c r="BR657"/>
      <c r="BS657"/>
      <c r="BT657" s="49" t="s">
        <v>4766</v>
      </c>
      <c r="BU657" t="s">
        <v>3631</v>
      </c>
      <c r="BV657" t="s">
        <v>3632</v>
      </c>
      <c r="BW657" t="s">
        <v>3633</v>
      </c>
      <c r="BX657" t="s">
        <v>3634</v>
      </c>
      <c r="BY657" s="44" t="s">
        <v>207</v>
      </c>
      <c r="BZ657" t="s">
        <v>4164</v>
      </c>
      <c r="CA657" t="s">
        <v>4165</v>
      </c>
      <c r="CB657" s="44" t="s">
        <v>4165</v>
      </c>
      <c r="CC657" t="s">
        <v>4845</v>
      </c>
      <c r="CD657" t="s">
        <v>4162</v>
      </c>
      <c r="CE657" t="s">
        <v>4163</v>
      </c>
      <c r="CF657" t="s">
        <v>3630</v>
      </c>
      <c r="CG657"/>
      <c r="CH657" t="str">
        <f>H657</f>
        <v>Спасский С.А., Шнитников В.Н.</v>
      </c>
      <c r="CI657">
        <f t="shared" si="215"/>
        <v>1937</v>
      </c>
      <c r="CJ657"/>
    </row>
    <row r="658" spans="1:88" s="12" customFormat="1" x14ac:dyDescent="0.45">
      <c r="A658" s="11">
        <v>45771.541990740741</v>
      </c>
      <c r="B658" s="12">
        <v>412819044</v>
      </c>
      <c r="C658" s="6" t="s">
        <v>4897</v>
      </c>
      <c r="D658" s="12">
        <v>1</v>
      </c>
      <c r="E658" s="4" t="s">
        <v>51</v>
      </c>
      <c r="G658" s="12">
        <v>2590</v>
      </c>
      <c r="H658" s="44" t="s">
        <v>951</v>
      </c>
      <c r="I658" s="12">
        <v>1937</v>
      </c>
      <c r="J658" s="12" t="s">
        <v>952</v>
      </c>
      <c r="K658" s="12" t="s">
        <v>953</v>
      </c>
      <c r="L658" s="12" t="s">
        <v>954</v>
      </c>
      <c r="M658" s="12" t="s">
        <v>267</v>
      </c>
      <c r="P658" s="12" t="s">
        <v>1368</v>
      </c>
      <c r="Q658" t="str">
        <f t="shared" si="216"/>
        <v>Тентек</v>
      </c>
      <c r="R658" s="94">
        <v>46.123257000000002</v>
      </c>
      <c r="S658" s="94">
        <v>80.927994999999996</v>
      </c>
      <c r="T658" s="12" t="s">
        <v>1369</v>
      </c>
      <c r="U658" s="12" t="s">
        <v>1370</v>
      </c>
      <c r="V658" s="12" t="s">
        <v>106</v>
      </c>
      <c r="X658" s="12">
        <v>30000</v>
      </c>
      <c r="Y658" s="12">
        <v>1914</v>
      </c>
      <c r="Z658" s="12">
        <v>7</v>
      </c>
      <c r="AA658" s="12">
        <v>13</v>
      </c>
      <c r="AF658" s="12" t="s">
        <v>948</v>
      </c>
      <c r="AH658" s="12" t="s">
        <v>207</v>
      </c>
      <c r="AI658" s="12" t="s">
        <v>1371</v>
      </c>
      <c r="AJ658" s="12" t="s">
        <v>1372</v>
      </c>
      <c r="AK658" s="12" t="b">
        <v>1</v>
      </c>
      <c r="AL658" s="12" t="b">
        <v>0</v>
      </c>
      <c r="AO658" s="49" t="s">
        <v>4952</v>
      </c>
      <c r="AP658" s="73"/>
      <c r="AQ658" s="49" t="s">
        <v>4951</v>
      </c>
      <c r="AR658" s="76" t="s">
        <v>5011</v>
      </c>
      <c r="AS658" s="73" t="s">
        <v>5012</v>
      </c>
      <c r="AT658" s="73">
        <f t="shared" si="219"/>
        <v>1</v>
      </c>
      <c r="AU658" s="112" t="s">
        <v>5383</v>
      </c>
      <c r="AV658" s="44" t="s">
        <v>5380</v>
      </c>
      <c r="AW658" t="s">
        <v>5014</v>
      </c>
      <c r="AX658" s="73"/>
      <c r="AY65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8" s="49" t="s">
        <v>4903</v>
      </c>
      <c r="BA658" s="58" t="str">
        <f>Y658&amp;"-"&amp;IF(Z658&lt;10,"0"&amp;Z658,Z658)&amp;"-"&amp;IF(AA658&lt;10,"0"&amp;AA658,AA658)</f>
        <v>1914-07-13</v>
      </c>
      <c r="BB658" s="44" t="str">
        <f>Y658&amp;IF(Z658&lt;&gt;0,"-"&amp;Z658,"")&amp;IF(AA658&lt;&gt;0,"-"&amp;AA658,"")&amp;IF(AB658&lt;&gt;0,"/"&amp;AB658,"")&amp;IF(AC658&lt;&gt;0,"-"&amp;AC658,"")&amp;IF(AD658&lt;&gt;0,"-"&amp;AD658,"")</f>
        <v>1914-7-13</v>
      </c>
      <c r="BC658" s="44"/>
      <c r="BD658" s="44"/>
      <c r="BE658" s="44"/>
      <c r="BF658" s="49" t="s">
        <v>4882</v>
      </c>
      <c r="BG658" t="s">
        <v>4893</v>
      </c>
      <c r="BH658" s="40" t="s">
        <v>5050</v>
      </c>
      <c r="BI658" t="s">
        <v>39</v>
      </c>
      <c r="BJ658" t="str">
        <f t="shared" si="222"/>
        <v>Тентек</v>
      </c>
      <c r="BK658" t="str">
        <f>T658&amp;" N; "&amp;U658&amp;" E"</f>
        <v>46.123257 N; 80.927995 E</v>
      </c>
      <c r="BL658" t="s">
        <v>1369</v>
      </c>
      <c r="BM658" s="85" t="s">
        <v>1370</v>
      </c>
      <c r="BN658" t="s">
        <v>4895</v>
      </c>
      <c r="BO658">
        <f t="shared" si="212"/>
        <v>30000</v>
      </c>
      <c r="BP658" t="str">
        <f>IF(V658="original",H658,IF(V658="volunteer",C658,"Nekhaeva A.A."))</f>
        <v>Kim L.V.</v>
      </c>
      <c r="BQ658" t="str">
        <f>IF(V658="original",I658,IF(V658="volunteer",YEAR(A658)&amp;"-"&amp;IF(MONTH(A658)&lt;10,"0"&amp;MONTH(A658),MONTH(A658))&amp;"-"&amp;IF(DAY(A658)&lt;10,"0"&amp;DAY(A658),DAY(A658)),"__2025-05-15"))</f>
        <v>2025-04-24</v>
      </c>
      <c r="BR658"/>
      <c r="BS658"/>
      <c r="BT658" s="49" t="s">
        <v>4766</v>
      </c>
      <c r="BU658" t="s">
        <v>3631</v>
      </c>
      <c r="BV658" t="s">
        <v>3632</v>
      </c>
      <c r="BW658" t="s">
        <v>3633</v>
      </c>
      <c r="BX658" t="s">
        <v>3634</v>
      </c>
      <c r="BY658" s="44" t="s">
        <v>207</v>
      </c>
      <c r="BZ658" t="s">
        <v>1371</v>
      </c>
      <c r="CA658" t="s">
        <v>4167</v>
      </c>
      <c r="CB658" s="44" t="s">
        <v>4167</v>
      </c>
      <c r="CC658" t="s">
        <v>4861</v>
      </c>
      <c r="CD658" t="s">
        <v>4167</v>
      </c>
      <c r="CE658" t="s">
        <v>4168</v>
      </c>
      <c r="CF658" t="s">
        <v>3630</v>
      </c>
      <c r="CG658"/>
      <c r="CH658" t="str">
        <f>H658</f>
        <v>Спасский С.А., Шнитников В.Н.</v>
      </c>
      <c r="CI658">
        <f t="shared" si="215"/>
        <v>1937</v>
      </c>
      <c r="CJ658"/>
    </row>
    <row r="659" spans="1:88" s="12" customFormat="1" x14ac:dyDescent="0.45">
      <c r="A659" s="11">
        <v>45771.537557870368</v>
      </c>
      <c r="B659" s="12">
        <v>412819044</v>
      </c>
      <c r="C659" s="6" t="s">
        <v>4897</v>
      </c>
      <c r="D659" s="12">
        <v>1</v>
      </c>
      <c r="E659" s="4" t="s">
        <v>65</v>
      </c>
      <c r="G659" s="12">
        <v>2590</v>
      </c>
      <c r="H659" s="44" t="s">
        <v>951</v>
      </c>
      <c r="I659" s="12">
        <v>1937</v>
      </c>
      <c r="J659" s="12" t="s">
        <v>952</v>
      </c>
      <c r="K659" s="12" t="s">
        <v>953</v>
      </c>
      <c r="L659" s="12" t="s">
        <v>954</v>
      </c>
      <c r="M659" s="12" t="s">
        <v>267</v>
      </c>
      <c r="P659" s="12" t="s">
        <v>1373</v>
      </c>
      <c r="Q659" t="str">
        <f t="shared" si="216"/>
        <v>Алма-Атинский у., Алма-Ата и окрестности</v>
      </c>
      <c r="R659" s="94">
        <v>43.289437</v>
      </c>
      <c r="S659" s="94">
        <v>76.994337999999999</v>
      </c>
      <c r="T659" s="12" t="s">
        <v>765</v>
      </c>
      <c r="U659" s="12" t="s">
        <v>766</v>
      </c>
      <c r="V659" s="12" t="s">
        <v>106</v>
      </c>
      <c r="X659" s="12">
        <v>6000</v>
      </c>
      <c r="Y659" s="12">
        <v>1921</v>
      </c>
      <c r="AF659" s="12" t="s">
        <v>948</v>
      </c>
      <c r="AH659" s="12" t="s">
        <v>887</v>
      </c>
      <c r="AI659" s="12" t="s">
        <v>769</v>
      </c>
      <c r="AJ659" s="12" t="s">
        <v>1374</v>
      </c>
      <c r="AK659" s="12" t="b">
        <v>1</v>
      </c>
      <c r="AL659" s="12" t="b">
        <v>0</v>
      </c>
      <c r="AO659" s="49" t="s">
        <v>4952</v>
      </c>
      <c r="AP659" s="73"/>
      <c r="AQ659" s="49" t="s">
        <v>4951</v>
      </c>
      <c r="AR659" s="76" t="s">
        <v>5011</v>
      </c>
      <c r="AS659" s="73" t="s">
        <v>5012</v>
      </c>
      <c r="AT659" s="73">
        <f t="shared" si="219"/>
        <v>1</v>
      </c>
      <c r="AU659" s="112" t="s">
        <v>5384</v>
      </c>
      <c r="AV659" s="44" t="s">
        <v>5380</v>
      </c>
      <c r="AW659" t="s">
        <v>5014</v>
      </c>
      <c r="AX659" s="73"/>
      <c r="AY65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59" s="49" t="s">
        <v>4903</v>
      </c>
      <c r="BA659" s="44">
        <f>Y659</f>
        <v>1921</v>
      </c>
      <c r="BB659" s="44" t="str">
        <f>Y659&amp;IF(Z659&lt;&gt;0,"-"&amp;Z659,"")&amp;IF(AA659&lt;&gt;0,"-"&amp;AA659,"")&amp;IF(AB659&lt;&gt;0,"/"&amp;AB659,"")&amp;IF(AC659&lt;&gt;0,"-"&amp;AC659,"")&amp;IF(AD659&lt;&gt;0,"-"&amp;AD659,"")</f>
        <v>1921</v>
      </c>
      <c r="BC659" s="44"/>
      <c r="BD659" s="44"/>
      <c r="BE659" s="44"/>
      <c r="BF659" s="49" t="s">
        <v>4882</v>
      </c>
      <c r="BG659" t="s">
        <v>4893</v>
      </c>
      <c r="BH659" s="40" t="s">
        <v>5050</v>
      </c>
      <c r="BI659" t="s">
        <v>39</v>
      </c>
      <c r="BJ659" t="str">
        <f t="shared" si="222"/>
        <v>Алма-Атинский у., Алма-Ата и окрестности</v>
      </c>
      <c r="BK659" t="str">
        <f>T659&amp;" N; "&amp;U659&amp;" E"</f>
        <v>43.289437 N; 76.994338 E</v>
      </c>
      <c r="BL659" t="s">
        <v>765</v>
      </c>
      <c r="BM659" s="85" t="s">
        <v>766</v>
      </c>
      <c r="BN659" t="s">
        <v>4895</v>
      </c>
      <c r="BO659">
        <f t="shared" si="212"/>
        <v>6000</v>
      </c>
      <c r="BP659" t="str">
        <f>IF(V659="original",H659,IF(V659="volunteer",C659,"Nekhaeva A.A."))</f>
        <v>Kim L.V.</v>
      </c>
      <c r="BQ659" t="str">
        <f>IF(V659="original",I659,IF(V659="volunteer",YEAR(A659)&amp;"-"&amp;IF(MONTH(A659)&lt;10,"0"&amp;MONTH(A659),MONTH(A659))&amp;"-"&amp;IF(DAY(A659)&lt;10,"0"&amp;DAY(A659),DAY(A659)),"__2025-05-15"))</f>
        <v>2025-04-24</v>
      </c>
      <c r="BR659"/>
      <c r="BS659"/>
      <c r="BT659" s="49" t="s">
        <v>4766</v>
      </c>
      <c r="BU659" t="s">
        <v>3631</v>
      </c>
      <c r="BV659" t="s">
        <v>3632</v>
      </c>
      <c r="BW659" t="s">
        <v>3633</v>
      </c>
      <c r="BX659" t="s">
        <v>3634</v>
      </c>
      <c r="BY659" s="44" t="s">
        <v>887</v>
      </c>
      <c r="BZ659" t="s">
        <v>769</v>
      </c>
      <c r="CA659" t="s">
        <v>4169</v>
      </c>
      <c r="CB659" s="44" t="s">
        <v>4169</v>
      </c>
      <c r="CC659" t="s">
        <v>4865</v>
      </c>
      <c r="CD659" t="s">
        <v>4169</v>
      </c>
      <c r="CE659" t="s">
        <v>4170</v>
      </c>
      <c r="CF659" t="s">
        <v>3630</v>
      </c>
      <c r="CG659"/>
      <c r="CH659" t="str">
        <f>H659</f>
        <v>Спасский С.А., Шнитников В.Н.</v>
      </c>
      <c r="CI659">
        <f t="shared" si="215"/>
        <v>1937</v>
      </c>
      <c r="CJ659"/>
    </row>
    <row r="660" spans="1:88" s="12" customFormat="1" x14ac:dyDescent="0.45">
      <c r="A660" s="11">
        <v>45771.537222222221</v>
      </c>
      <c r="B660" s="12">
        <v>412819044</v>
      </c>
      <c r="C660" s="6" t="s">
        <v>4897</v>
      </c>
      <c r="D660" s="12">
        <v>1</v>
      </c>
      <c r="E660" s="4" t="s">
        <v>65</v>
      </c>
      <c r="G660" s="12">
        <v>2590</v>
      </c>
      <c r="H660" s="44" t="s">
        <v>951</v>
      </c>
      <c r="I660" s="12">
        <v>1937</v>
      </c>
      <c r="J660" s="12" t="s">
        <v>952</v>
      </c>
      <c r="K660" s="12" t="s">
        <v>953</v>
      </c>
      <c r="L660" s="12" t="s">
        <v>954</v>
      </c>
      <c r="M660" s="12" t="s">
        <v>267</v>
      </c>
      <c r="P660" s="12" t="s">
        <v>1373</v>
      </c>
      <c r="Q660" t="str">
        <f t="shared" si="216"/>
        <v>Алма-Атинский у., Алма-Ата и окрестности</v>
      </c>
      <c r="R660" s="94">
        <v>43.289437</v>
      </c>
      <c r="S660" s="94">
        <v>76.994337999999999</v>
      </c>
      <c r="T660" s="12" t="s">
        <v>765</v>
      </c>
      <c r="U660" s="12" t="s">
        <v>766</v>
      </c>
      <c r="V660" s="12" t="s">
        <v>106</v>
      </c>
      <c r="X660" s="12">
        <v>6000</v>
      </c>
      <c r="Y660" s="12">
        <v>1920</v>
      </c>
      <c r="Z660" s="12">
        <v>8</v>
      </c>
      <c r="AB660" s="12">
        <v>1920</v>
      </c>
      <c r="AC660" s="12">
        <v>9</v>
      </c>
      <c r="AF660" s="12" t="s">
        <v>948</v>
      </c>
      <c r="AH660" s="12" t="s">
        <v>887</v>
      </c>
      <c r="AI660" s="12" t="s">
        <v>769</v>
      </c>
      <c r="AJ660" s="12" t="s">
        <v>1374</v>
      </c>
      <c r="AK660" s="12" t="b">
        <v>1</v>
      </c>
      <c r="AL660" s="12" t="b">
        <v>0</v>
      </c>
      <c r="AO660" s="49" t="s">
        <v>4952</v>
      </c>
      <c r="AP660" s="73"/>
      <c r="AQ660" s="49" t="s">
        <v>4951</v>
      </c>
      <c r="AR660" s="76" t="s">
        <v>5011</v>
      </c>
      <c r="AS660" s="73" t="s">
        <v>5012</v>
      </c>
      <c r="AT660" s="73">
        <f t="shared" si="219"/>
        <v>1</v>
      </c>
      <c r="AU660" s="112" t="s">
        <v>5384</v>
      </c>
      <c r="AV660" s="44" t="s">
        <v>5380</v>
      </c>
      <c r="AW660" t="s">
        <v>5014</v>
      </c>
      <c r="AX660" s="73"/>
      <c r="AY66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0" s="49" t="s">
        <v>4903</v>
      </c>
      <c r="BA660" s="59" t="str">
        <f>Y660&amp;"-"&amp;IF(Z660&lt;10,"0"&amp;Z660,Z660)&amp;"/"&amp;IF(AC660&lt;10,"0"&amp;AC660,AC660)</f>
        <v>1920-08/09</v>
      </c>
      <c r="BB660" s="44" t="str">
        <f>Y660&amp;IF(Z660&lt;&gt;0,"-"&amp;Z660,"")&amp;IF(AA660&lt;&gt;0,"-"&amp;AA660,"")&amp;IF(AB660&lt;&gt;0,"/"&amp;AB660,"")&amp;IF(AC660&lt;&gt;0,"-"&amp;AC660,"")&amp;IF(AD660&lt;&gt;0,"-"&amp;AD660,"")</f>
        <v>1920-8/1920-9</v>
      </c>
      <c r="BC660" s="44"/>
      <c r="BD660" s="44"/>
      <c r="BE660" s="44"/>
      <c r="BF660" s="49" t="s">
        <v>4882</v>
      </c>
      <c r="BG660" t="s">
        <v>4893</v>
      </c>
      <c r="BH660" s="40" t="s">
        <v>5050</v>
      </c>
      <c r="BI660" t="s">
        <v>39</v>
      </c>
      <c r="BJ660" t="str">
        <f t="shared" si="222"/>
        <v>Алма-Атинский у., Алма-Ата и окрестности</v>
      </c>
      <c r="BK660" t="str">
        <f>T660&amp;" N; "&amp;U660&amp;" E"</f>
        <v>43.289437 N; 76.994338 E</v>
      </c>
      <c r="BL660" t="s">
        <v>765</v>
      </c>
      <c r="BM660" s="85" t="s">
        <v>766</v>
      </c>
      <c r="BN660" t="s">
        <v>4895</v>
      </c>
      <c r="BO660">
        <f t="shared" si="212"/>
        <v>6000</v>
      </c>
      <c r="BP660" t="str">
        <f>IF(V660="original",H660,IF(V660="volunteer",C660,"Nekhaeva A.A."))</f>
        <v>Kim L.V.</v>
      </c>
      <c r="BQ660" t="str">
        <f>IF(V660="original",I660,IF(V660="volunteer",YEAR(A660)&amp;"-"&amp;IF(MONTH(A660)&lt;10,"0"&amp;MONTH(A660),MONTH(A660))&amp;"-"&amp;IF(DAY(A660)&lt;10,"0"&amp;DAY(A660),DAY(A660)),"__2025-05-15"))</f>
        <v>2025-04-24</v>
      </c>
      <c r="BR660"/>
      <c r="BS660"/>
      <c r="BT660" s="49" t="s">
        <v>4766</v>
      </c>
      <c r="BU660" t="s">
        <v>3631</v>
      </c>
      <c r="BV660" t="s">
        <v>3632</v>
      </c>
      <c r="BW660" t="s">
        <v>3633</v>
      </c>
      <c r="BX660" t="s">
        <v>3634</v>
      </c>
      <c r="BY660" s="44" t="s">
        <v>887</v>
      </c>
      <c r="BZ660" t="s">
        <v>769</v>
      </c>
      <c r="CA660" t="s">
        <v>4169</v>
      </c>
      <c r="CB660" s="44" t="s">
        <v>4169</v>
      </c>
      <c r="CC660" t="s">
        <v>4865</v>
      </c>
      <c r="CD660" t="s">
        <v>4169</v>
      </c>
      <c r="CE660" t="s">
        <v>4170</v>
      </c>
      <c r="CF660" t="s">
        <v>3630</v>
      </c>
      <c r="CG660"/>
      <c r="CH660" t="str">
        <f>H660</f>
        <v>Спасский С.А., Шнитников В.Н.</v>
      </c>
      <c r="CI660">
        <f t="shared" si="215"/>
        <v>1937</v>
      </c>
      <c r="CJ660"/>
    </row>
    <row r="661" spans="1:88" s="12" customFormat="1" x14ac:dyDescent="0.45">
      <c r="A661" s="11">
        <v>45771.536608796298</v>
      </c>
      <c r="B661" s="12">
        <v>412819044</v>
      </c>
      <c r="C661" s="6" t="s">
        <v>4897</v>
      </c>
      <c r="D661" s="12">
        <v>1</v>
      </c>
      <c r="E661" s="4" t="s">
        <v>65</v>
      </c>
      <c r="G661" s="12">
        <v>2590</v>
      </c>
      <c r="H661" s="44" t="s">
        <v>951</v>
      </c>
      <c r="I661" s="12">
        <v>1937</v>
      </c>
      <c r="J661" s="12" t="s">
        <v>952</v>
      </c>
      <c r="K661" s="12" t="s">
        <v>953</v>
      </c>
      <c r="L661" s="12" t="s">
        <v>954</v>
      </c>
      <c r="M661" s="12" t="s">
        <v>267</v>
      </c>
      <c r="P661" s="12" t="s">
        <v>1373</v>
      </c>
      <c r="Q661" t="str">
        <f t="shared" si="216"/>
        <v>Алма-Атинский у., Алма-Ата и окрестности</v>
      </c>
      <c r="R661" s="94">
        <v>43.289437</v>
      </c>
      <c r="S661" s="94">
        <v>76.994337999999999</v>
      </c>
      <c r="T661" s="12" t="s">
        <v>765</v>
      </c>
      <c r="U661" s="12" t="s">
        <v>766</v>
      </c>
      <c r="V661" s="12" t="s">
        <v>106</v>
      </c>
      <c r="X661" s="12">
        <v>6000</v>
      </c>
      <c r="Y661" s="12">
        <v>1919</v>
      </c>
      <c r="Z661" s="12">
        <v>6</v>
      </c>
      <c r="AF661" s="12" t="s">
        <v>948</v>
      </c>
      <c r="AH661" s="12" t="s">
        <v>887</v>
      </c>
      <c r="AI661" s="12" t="s">
        <v>769</v>
      </c>
      <c r="AJ661" s="12" t="s">
        <v>1374</v>
      </c>
      <c r="AK661" s="12" t="b">
        <v>1</v>
      </c>
      <c r="AL661" s="12" t="b">
        <v>0</v>
      </c>
      <c r="AO661" s="49" t="s">
        <v>4952</v>
      </c>
      <c r="AP661" s="73"/>
      <c r="AQ661" s="49" t="s">
        <v>4951</v>
      </c>
      <c r="AR661" s="76" t="s">
        <v>5011</v>
      </c>
      <c r="AS661" s="73" t="s">
        <v>5012</v>
      </c>
      <c r="AT661" s="73">
        <f t="shared" si="219"/>
        <v>1</v>
      </c>
      <c r="AU661" s="112" t="s">
        <v>5384</v>
      </c>
      <c r="AV661" s="44" t="s">
        <v>5380</v>
      </c>
      <c r="AW661" t="s">
        <v>5014</v>
      </c>
      <c r="AX661" s="73"/>
      <c r="AY66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1" s="49" t="s">
        <v>4903</v>
      </c>
      <c r="BA661" s="44" t="str">
        <f>Y661&amp;"-"&amp;IF(Z661&lt;10,"0"&amp;Z661,Z661)</f>
        <v>1919-06</v>
      </c>
      <c r="BB661" s="44" t="str">
        <f>Y661&amp;IF(Z661&lt;&gt;0,"-"&amp;Z661,"")&amp;IF(AA661&lt;&gt;0,"-"&amp;AA661,"")&amp;IF(AB661&lt;&gt;0,"/"&amp;AB661,"")&amp;IF(AC661&lt;&gt;0,"-"&amp;AC661,"")&amp;IF(AD661&lt;&gt;0,"-"&amp;AD661,"")</f>
        <v>1919-6</v>
      </c>
      <c r="BC661" s="44"/>
      <c r="BD661" s="44"/>
      <c r="BE661" s="44"/>
      <c r="BF661" s="49" t="s">
        <v>4882</v>
      </c>
      <c r="BG661" t="s">
        <v>4893</v>
      </c>
      <c r="BH661" s="40" t="s">
        <v>5050</v>
      </c>
      <c r="BI661" t="s">
        <v>39</v>
      </c>
      <c r="BJ661" t="str">
        <f t="shared" si="222"/>
        <v>Алма-Атинский у., Алма-Ата и окрестности</v>
      </c>
      <c r="BK661" t="str">
        <f>T661&amp;" N; "&amp;U661&amp;" E"</f>
        <v>43.289437 N; 76.994338 E</v>
      </c>
      <c r="BL661" t="s">
        <v>765</v>
      </c>
      <c r="BM661" s="85" t="s">
        <v>766</v>
      </c>
      <c r="BN661" t="s">
        <v>4895</v>
      </c>
      <c r="BO661">
        <f t="shared" si="212"/>
        <v>6000</v>
      </c>
      <c r="BP661" t="str">
        <f>IF(V661="original",H661,IF(V661="volunteer",C661,"Nekhaeva A.A."))</f>
        <v>Kim L.V.</v>
      </c>
      <c r="BQ661" t="str">
        <f>IF(V661="original",I661,IF(V661="volunteer",YEAR(A661)&amp;"-"&amp;IF(MONTH(A661)&lt;10,"0"&amp;MONTH(A661),MONTH(A661))&amp;"-"&amp;IF(DAY(A661)&lt;10,"0"&amp;DAY(A661),DAY(A661)),"__2025-05-15"))</f>
        <v>2025-04-24</v>
      </c>
      <c r="BR661"/>
      <c r="BS661"/>
      <c r="BT661" s="49" t="s">
        <v>4766</v>
      </c>
      <c r="BU661" t="s">
        <v>3631</v>
      </c>
      <c r="BV661" t="s">
        <v>3632</v>
      </c>
      <c r="BW661" t="s">
        <v>3633</v>
      </c>
      <c r="BX661" t="s">
        <v>3634</v>
      </c>
      <c r="BY661" s="44" t="s">
        <v>887</v>
      </c>
      <c r="BZ661" t="s">
        <v>769</v>
      </c>
      <c r="CA661" t="s">
        <v>4169</v>
      </c>
      <c r="CB661" s="44" t="s">
        <v>4169</v>
      </c>
      <c r="CC661" t="s">
        <v>4865</v>
      </c>
      <c r="CD661" t="s">
        <v>4169</v>
      </c>
      <c r="CE661" t="s">
        <v>4170</v>
      </c>
      <c r="CF661" t="s">
        <v>3630</v>
      </c>
      <c r="CG661"/>
      <c r="CH661" t="str">
        <f>H661</f>
        <v>Спасский С.А., Шнитников В.Н.</v>
      </c>
      <c r="CI661">
        <f t="shared" si="215"/>
        <v>1937</v>
      </c>
      <c r="CJ661"/>
    </row>
    <row r="662" spans="1:88" s="12" customFormat="1" x14ac:dyDescent="0.45">
      <c r="A662" s="11">
        <v>45771.53634259259</v>
      </c>
      <c r="B662" s="12">
        <v>412819044</v>
      </c>
      <c r="C662" s="6" t="s">
        <v>4897</v>
      </c>
      <c r="D662" s="12">
        <v>1</v>
      </c>
      <c r="E662" s="4" t="s">
        <v>65</v>
      </c>
      <c r="G662" s="12">
        <v>2590</v>
      </c>
      <c r="H662" s="44" t="s">
        <v>951</v>
      </c>
      <c r="I662" s="12">
        <v>1937</v>
      </c>
      <c r="J662" s="12" t="s">
        <v>952</v>
      </c>
      <c r="K662" s="12" t="s">
        <v>953</v>
      </c>
      <c r="L662" s="12" t="s">
        <v>954</v>
      </c>
      <c r="M662" s="12" t="s">
        <v>267</v>
      </c>
      <c r="P662" s="12" t="s">
        <v>1373</v>
      </c>
      <c r="Q662" t="str">
        <f t="shared" si="216"/>
        <v>Алма-Атинский у., Алма-Ата и окрестности</v>
      </c>
      <c r="R662" s="94">
        <v>43.289437</v>
      </c>
      <c r="S662" s="94">
        <v>76.994337999999999</v>
      </c>
      <c r="T662" s="12" t="s">
        <v>765</v>
      </c>
      <c r="U662" s="12" t="s">
        <v>766</v>
      </c>
      <c r="V662" s="12" t="s">
        <v>106</v>
      </c>
      <c r="X662" s="12">
        <v>6000</v>
      </c>
      <c r="Y662" s="12">
        <v>1919</v>
      </c>
      <c r="Z662" s="12">
        <v>6</v>
      </c>
      <c r="AA662" s="12">
        <v>13</v>
      </c>
      <c r="AF662" s="12" t="s">
        <v>948</v>
      </c>
      <c r="AH662" s="12" t="s">
        <v>887</v>
      </c>
      <c r="AI662" s="12" t="s">
        <v>769</v>
      </c>
      <c r="AJ662" s="12" t="s">
        <v>1374</v>
      </c>
      <c r="AK662" s="12" t="b">
        <v>1</v>
      </c>
      <c r="AL662" s="12" t="b">
        <v>0</v>
      </c>
      <c r="AO662" s="49" t="s">
        <v>4952</v>
      </c>
      <c r="AP662" s="73"/>
      <c r="AQ662" s="49" t="s">
        <v>4951</v>
      </c>
      <c r="AR662" s="76" t="s">
        <v>5011</v>
      </c>
      <c r="AS662" s="73" t="s">
        <v>5012</v>
      </c>
      <c r="AT662" s="73">
        <f t="shared" si="219"/>
        <v>1</v>
      </c>
      <c r="AU662" s="112" t="s">
        <v>5384</v>
      </c>
      <c r="AV662" s="44" t="s">
        <v>5380</v>
      </c>
      <c r="AW662" t="s">
        <v>5014</v>
      </c>
      <c r="AX662" s="73"/>
      <c r="AY66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2" s="49" t="s">
        <v>4903</v>
      </c>
      <c r="BA662" s="58" t="str">
        <f>Y662&amp;"-"&amp;IF(Z662&lt;10,"0"&amp;Z662,Z662)&amp;"-"&amp;IF(AA662&lt;10,"0"&amp;AA662,AA662)</f>
        <v>1919-06-13</v>
      </c>
      <c r="BB662" s="44" t="str">
        <f>Y662&amp;IF(Z662&lt;&gt;0,"-"&amp;Z662,"")&amp;IF(AA662&lt;&gt;0,"-"&amp;AA662,"")&amp;IF(AB662&lt;&gt;0,"/"&amp;AB662,"")&amp;IF(AC662&lt;&gt;0,"-"&amp;AC662,"")&amp;IF(AD662&lt;&gt;0,"-"&amp;AD662,"")</f>
        <v>1919-6-13</v>
      </c>
      <c r="BC662" s="44"/>
      <c r="BD662" s="44"/>
      <c r="BE662" s="44"/>
      <c r="BF662" s="49" t="s">
        <v>4882</v>
      </c>
      <c r="BG662" t="s">
        <v>4893</v>
      </c>
      <c r="BH662" s="40" t="s">
        <v>5050</v>
      </c>
      <c r="BI662" t="s">
        <v>39</v>
      </c>
      <c r="BJ662" t="str">
        <f t="shared" si="222"/>
        <v>Алма-Атинский у., Алма-Ата и окрестности</v>
      </c>
      <c r="BK662" t="str">
        <f>T662&amp;" N; "&amp;U662&amp;" E"</f>
        <v>43.289437 N; 76.994338 E</v>
      </c>
      <c r="BL662" t="s">
        <v>765</v>
      </c>
      <c r="BM662" s="85" t="s">
        <v>766</v>
      </c>
      <c r="BN662" t="s">
        <v>4895</v>
      </c>
      <c r="BO662">
        <f t="shared" ref="BO662:BO693" si="223">X662</f>
        <v>6000</v>
      </c>
      <c r="BP662" t="str">
        <f>IF(V662="original",H662,IF(V662="volunteer",C662,"Nekhaeva A.A."))</f>
        <v>Kim L.V.</v>
      </c>
      <c r="BQ662" t="str">
        <f>IF(V662="original",I662,IF(V662="volunteer",YEAR(A662)&amp;"-"&amp;IF(MONTH(A662)&lt;10,"0"&amp;MONTH(A662),MONTH(A662))&amp;"-"&amp;IF(DAY(A662)&lt;10,"0"&amp;DAY(A662),DAY(A662)),"__2025-05-15"))</f>
        <v>2025-04-24</v>
      </c>
      <c r="BR662"/>
      <c r="BS662"/>
      <c r="BT662" s="49" t="s">
        <v>4766</v>
      </c>
      <c r="BU662" t="s">
        <v>3631</v>
      </c>
      <c r="BV662" t="s">
        <v>3632</v>
      </c>
      <c r="BW662" t="s">
        <v>3633</v>
      </c>
      <c r="BX662" t="s">
        <v>3634</v>
      </c>
      <c r="BY662" s="44" t="s">
        <v>887</v>
      </c>
      <c r="BZ662" t="s">
        <v>769</v>
      </c>
      <c r="CA662" t="s">
        <v>4169</v>
      </c>
      <c r="CB662" s="44" t="s">
        <v>4169</v>
      </c>
      <c r="CC662" t="s">
        <v>4865</v>
      </c>
      <c r="CD662" t="s">
        <v>4169</v>
      </c>
      <c r="CE662" t="s">
        <v>4170</v>
      </c>
      <c r="CF662" t="s">
        <v>3630</v>
      </c>
      <c r="CG662"/>
      <c r="CH662" t="str">
        <f>H662</f>
        <v>Спасский С.А., Шнитников В.Н.</v>
      </c>
      <c r="CI662">
        <f t="shared" si="215"/>
        <v>1937</v>
      </c>
      <c r="CJ662"/>
    </row>
    <row r="663" spans="1:88" s="12" customFormat="1" x14ac:dyDescent="0.45">
      <c r="A663" s="11">
        <v>45771.535057870373</v>
      </c>
      <c r="B663" s="12">
        <v>412819044</v>
      </c>
      <c r="C663" s="6" t="s">
        <v>4897</v>
      </c>
      <c r="D663" s="12">
        <v>2</v>
      </c>
      <c r="E663" s="4" t="s">
        <v>247</v>
      </c>
      <c r="F663" s="12" t="s">
        <v>1375</v>
      </c>
      <c r="G663" s="12">
        <v>2590</v>
      </c>
      <c r="H663" s="44" t="s">
        <v>951</v>
      </c>
      <c r="I663" s="12">
        <v>1937</v>
      </c>
      <c r="J663" s="12" t="s">
        <v>952</v>
      </c>
      <c r="K663" s="12" t="s">
        <v>953</v>
      </c>
      <c r="L663" s="12" t="s">
        <v>954</v>
      </c>
      <c r="M663" s="12" t="s">
        <v>267</v>
      </c>
      <c r="Q663" t="str">
        <f t="shared" si="216"/>
        <v/>
      </c>
      <c r="R663" s="94"/>
      <c r="S663" s="94"/>
      <c r="V663" s="12" t="s">
        <v>119</v>
      </c>
      <c r="X663" s="12">
        <v>50000</v>
      </c>
      <c r="Y663" s="12">
        <v>1937</v>
      </c>
      <c r="Z663" s="12">
        <v>6</v>
      </c>
      <c r="AA663" s="12">
        <v>9</v>
      </c>
      <c r="AB663" s="12">
        <v>1937</v>
      </c>
      <c r="AC663" s="12">
        <v>6</v>
      </c>
      <c r="AD663" s="12">
        <v>26</v>
      </c>
      <c r="AF663" s="12" t="s">
        <v>948</v>
      </c>
      <c r="AG663" s="66" t="s">
        <v>949</v>
      </c>
      <c r="AH663" s="12" t="s">
        <v>887</v>
      </c>
      <c r="AI663" s="12" t="s">
        <v>769</v>
      </c>
      <c r="AJ663" s="12" t="s">
        <v>1374</v>
      </c>
      <c r="AK663" s="12" t="b">
        <v>1</v>
      </c>
      <c r="AL663" s="12" t="b">
        <v>0</v>
      </c>
      <c r="AO663" s="49" t="s">
        <v>4952</v>
      </c>
      <c r="AP663" s="73"/>
      <c r="AQ663" s="49" t="s">
        <v>4951</v>
      </c>
      <c r="AR663" s="76" t="s">
        <v>5011</v>
      </c>
      <c r="AS663" s="73" t="s">
        <v>5012</v>
      </c>
      <c r="AT663" s="73">
        <f t="shared" si="219"/>
        <v>2</v>
      </c>
      <c r="AU663" s="112" t="s">
        <v>5384</v>
      </c>
      <c r="AV663" s="44" t="s">
        <v>5380</v>
      </c>
      <c r="AW663" t="s">
        <v>5014</v>
      </c>
      <c r="AX663" s="112" t="s">
        <v>5311</v>
      </c>
      <c r="AY66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3" s="49" t="s">
        <v>4903</v>
      </c>
      <c r="BA663" s="58" t="str">
        <f>Y663&amp;"-"&amp;IF(Z663&lt;10,"0"&amp;Z663,Z663)&amp;"-"&amp;IF(AA663&lt;10,"0"&amp;AA663,AA663)&amp;"/"&amp;IF(AD663&lt;10,"0"&amp;AD663,AD663)</f>
        <v>1937-06-09/26</v>
      </c>
      <c r="BB663" s="44" t="str">
        <f>Y663&amp;IF(Z663&lt;&gt;0,"-"&amp;Z663,"")&amp;IF(AA663&lt;&gt;0,"-"&amp;AA663,"")&amp;IF(AB663&lt;&gt;0,"/"&amp;AB663,"")&amp;IF(AC663&lt;&gt;0,"-"&amp;AC663,"")&amp;IF(AD663&lt;&gt;0,"-"&amp;AD663,"")</f>
        <v>1937-6-9/1937-6-26</v>
      </c>
      <c r="BC663" s="44"/>
      <c r="BD663" s="44"/>
      <c r="BE663" s="44" t="s">
        <v>4943</v>
      </c>
      <c r="BF663" s="49" t="s">
        <v>4882</v>
      </c>
      <c r="BG663" t="s">
        <v>4893</v>
      </c>
      <c r="BH663" s="40" t="s">
        <v>5050</v>
      </c>
      <c r="BI663" t="s">
        <v>39</v>
      </c>
      <c r="BJ663"/>
      <c r="BK663"/>
      <c r="BL663"/>
      <c r="BM663" s="85"/>
      <c r="BN663"/>
      <c r="BO663">
        <f t="shared" si="223"/>
        <v>50000</v>
      </c>
      <c r="BP663" t="str">
        <f>IF(V663="original",H663,IF(V663="volunteer",C663,"Nekhaeva A.A."))</f>
        <v>Nekhaeva A.A.</v>
      </c>
      <c r="BQ663" t="str">
        <f>IF(V663="original",I663,IF(V663="volunteer",YEAR(A663)&amp;"-"&amp;IF(MONTH(A663)&lt;10,"0"&amp;MONTH(A663),MONTH(A663))&amp;"-"&amp;IF(DAY(A663)&lt;10,"0"&amp;DAY(A663),DAY(A663)),"__2025-05-15"))</f>
        <v>__2025-05-15</v>
      </c>
      <c r="BR663"/>
      <c r="BS663"/>
      <c r="BT663" s="49" t="s">
        <v>4766</v>
      </c>
      <c r="BU663" t="s">
        <v>3631</v>
      </c>
      <c r="BV663" t="s">
        <v>3632</v>
      </c>
      <c r="BW663" t="s">
        <v>3633</v>
      </c>
      <c r="BX663" t="s">
        <v>3634</v>
      </c>
      <c r="BY663" s="44" t="s">
        <v>887</v>
      </c>
      <c r="BZ663" t="s">
        <v>769</v>
      </c>
      <c r="CA663" t="s">
        <v>4169</v>
      </c>
      <c r="CB663" s="44" t="s">
        <v>4169</v>
      </c>
      <c r="CC663" t="s">
        <v>4865</v>
      </c>
      <c r="CD663" t="s">
        <v>4169</v>
      </c>
      <c r="CE663" t="s">
        <v>4170</v>
      </c>
      <c r="CF663" t="s">
        <v>3630</v>
      </c>
      <c r="CG663"/>
      <c r="CH663" t="str">
        <f>H663</f>
        <v>Спасский С.А., Шнитников В.Н.</v>
      </c>
      <c r="CI663">
        <f t="shared" si="215"/>
        <v>1937</v>
      </c>
      <c r="CJ663"/>
    </row>
    <row r="664" spans="1:88" s="12" customFormat="1" x14ac:dyDescent="0.45">
      <c r="A664" s="11">
        <v>45771.533125000002</v>
      </c>
      <c r="B664" s="12">
        <v>412819044</v>
      </c>
      <c r="C664" s="6" t="s">
        <v>4897</v>
      </c>
      <c r="D664" s="12">
        <v>1</v>
      </c>
      <c r="E664" s="4" t="s">
        <v>51</v>
      </c>
      <c r="G664" s="12">
        <v>2590</v>
      </c>
      <c r="H664" s="44" t="s">
        <v>951</v>
      </c>
      <c r="I664" s="12">
        <v>1937</v>
      </c>
      <c r="J664" s="12" t="s">
        <v>952</v>
      </c>
      <c r="K664" s="12" t="s">
        <v>953</v>
      </c>
      <c r="L664" s="12" t="s">
        <v>954</v>
      </c>
      <c r="M664" s="12" t="s">
        <v>267</v>
      </c>
      <c r="P664" s="12" t="s">
        <v>1018</v>
      </c>
      <c r="Q664" t="str">
        <f t="shared" si="216"/>
        <v>Копальский у.</v>
      </c>
      <c r="R664" s="94">
        <v>45.718308999999998</v>
      </c>
      <c r="S664" s="94">
        <v>77.246391000000003</v>
      </c>
      <c r="T664" s="12" t="s">
        <v>1019</v>
      </c>
      <c r="U664" s="12" t="s">
        <v>1020</v>
      </c>
      <c r="V664" s="12" t="s">
        <v>106</v>
      </c>
      <c r="X664" s="12">
        <v>50000</v>
      </c>
      <c r="Y664" s="12">
        <v>1910</v>
      </c>
      <c r="AF664" s="12" t="s">
        <v>948</v>
      </c>
      <c r="AG664" s="66" t="s">
        <v>959</v>
      </c>
      <c r="AH664" s="12" t="s">
        <v>229</v>
      </c>
      <c r="AI664" s="12" t="s">
        <v>795</v>
      </c>
      <c r="AJ664" s="12" t="s">
        <v>1376</v>
      </c>
      <c r="AK664" s="12" t="b">
        <v>1</v>
      </c>
      <c r="AL664" s="12" t="b">
        <v>0</v>
      </c>
      <c r="AO664" s="49" t="s">
        <v>4952</v>
      </c>
      <c r="AP664" s="73"/>
      <c r="AQ664" s="49" t="s">
        <v>4951</v>
      </c>
      <c r="AR664" s="76" t="s">
        <v>5011</v>
      </c>
      <c r="AS664" s="73" t="s">
        <v>5012</v>
      </c>
      <c r="AT664" s="73">
        <f t="shared" si="219"/>
        <v>1</v>
      </c>
      <c r="AU664" s="112" t="s">
        <v>5383</v>
      </c>
      <c r="AV664" s="44" t="s">
        <v>5380</v>
      </c>
      <c r="AW664" t="s">
        <v>5014</v>
      </c>
      <c r="AX664" s="73"/>
      <c r="AY66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4" s="49" t="s">
        <v>4903</v>
      </c>
      <c r="BA664" s="44">
        <f>Y664</f>
        <v>1910</v>
      </c>
      <c r="BB664" s="44" t="str">
        <f>Y664&amp;IF(Z664&lt;&gt;0,"-"&amp;Z664,"")&amp;IF(AA664&lt;&gt;0,"-"&amp;AA664,"")&amp;IF(AB664&lt;&gt;0,"/"&amp;AB664,"")&amp;IF(AC664&lt;&gt;0,"-"&amp;AC664,"")&amp;IF(AD664&lt;&gt;0,"-"&amp;AD664,"")</f>
        <v>1910</v>
      </c>
      <c r="BC664" s="44"/>
      <c r="BD664" s="44"/>
      <c r="BE664" s="44" t="s">
        <v>4941</v>
      </c>
      <c r="BF664" s="49" t="s">
        <v>4882</v>
      </c>
      <c r="BG664" t="s">
        <v>4893</v>
      </c>
      <c r="BH664" s="40" t="s">
        <v>5050</v>
      </c>
      <c r="BI664" t="s">
        <v>39</v>
      </c>
      <c r="BJ664" t="str">
        <f t="shared" ref="BJ664:BJ672" si="224">P664</f>
        <v>Копальский у.</v>
      </c>
      <c r="BK664" t="str">
        <f>T664&amp;" N; "&amp;U664&amp;" E"</f>
        <v>45.718309 N; 77.246391 E</v>
      </c>
      <c r="BL664" t="s">
        <v>1019</v>
      </c>
      <c r="BM664" s="85" t="s">
        <v>1020</v>
      </c>
      <c r="BN664" t="s">
        <v>4895</v>
      </c>
      <c r="BO664">
        <f t="shared" si="223"/>
        <v>50000</v>
      </c>
      <c r="BP664" t="str">
        <f>IF(V664="original",H664,IF(V664="volunteer",C664,"Nekhaeva A.A."))</f>
        <v>Kim L.V.</v>
      </c>
      <c r="BQ664" t="str">
        <f>IF(V664="original",I664,IF(V664="volunteer",YEAR(A664)&amp;"-"&amp;IF(MONTH(A664)&lt;10,"0"&amp;MONTH(A664),MONTH(A664))&amp;"-"&amp;IF(DAY(A664)&lt;10,"0"&amp;DAY(A664),DAY(A664)),"__2025-05-15"))</f>
        <v>2025-04-24</v>
      </c>
      <c r="BR664"/>
      <c r="BS664"/>
      <c r="BT664" s="49" t="s">
        <v>4766</v>
      </c>
      <c r="BU664" t="s">
        <v>3631</v>
      </c>
      <c r="BV664" t="s">
        <v>3632</v>
      </c>
      <c r="BW664" t="s">
        <v>3633</v>
      </c>
      <c r="BX664" t="s">
        <v>3634</v>
      </c>
      <c r="BY664" s="44" t="s">
        <v>229</v>
      </c>
      <c r="BZ664" t="s">
        <v>1460</v>
      </c>
      <c r="CA664" t="s">
        <v>4174</v>
      </c>
      <c r="CB664" s="44" t="s">
        <v>4174</v>
      </c>
      <c r="CC664" t="s">
        <v>4820</v>
      </c>
      <c r="CD664" t="s">
        <v>4172</v>
      </c>
      <c r="CE664" t="s">
        <v>4173</v>
      </c>
      <c r="CF664" t="s">
        <v>3630</v>
      </c>
      <c r="CG664"/>
      <c r="CH664" t="str">
        <f>H664</f>
        <v>Спасский С.А., Шнитников В.Н.</v>
      </c>
      <c r="CI664">
        <f t="shared" si="215"/>
        <v>1937</v>
      </c>
      <c r="CJ664" t="s">
        <v>4696</v>
      </c>
    </row>
    <row r="665" spans="1:88" s="12" customFormat="1" x14ac:dyDescent="0.45">
      <c r="A665" s="11">
        <v>45771.532337962963</v>
      </c>
      <c r="B665" s="12">
        <v>412819044</v>
      </c>
      <c r="C665" s="6" t="s">
        <v>4897</v>
      </c>
      <c r="D665" s="12">
        <v>1</v>
      </c>
      <c r="E665" s="4" t="s">
        <v>51</v>
      </c>
      <c r="G665" s="12">
        <v>2590</v>
      </c>
      <c r="H665" s="44" t="s">
        <v>951</v>
      </c>
      <c r="I665" s="12">
        <v>1937</v>
      </c>
      <c r="J665" s="12" t="s">
        <v>952</v>
      </c>
      <c r="K665" s="12" t="s">
        <v>953</v>
      </c>
      <c r="L665" s="12" t="s">
        <v>954</v>
      </c>
      <c r="M665" s="12" t="s">
        <v>267</v>
      </c>
      <c r="P665" s="12" t="s">
        <v>1336</v>
      </c>
      <c r="Q665" t="str">
        <f t="shared" si="216"/>
        <v>Алакульская равнина</v>
      </c>
      <c r="R665" s="94">
        <v>46.304206999999998</v>
      </c>
      <c r="S665" s="94">
        <v>81.350284000000002</v>
      </c>
      <c r="T665" s="12" t="s">
        <v>1310</v>
      </c>
      <c r="U665" s="12" t="s">
        <v>1311</v>
      </c>
      <c r="V665" s="12" t="s">
        <v>106</v>
      </c>
      <c r="X665" s="12">
        <v>20000</v>
      </c>
      <c r="Y665" s="12">
        <v>1901</v>
      </c>
      <c r="AF665" s="12" t="s">
        <v>948</v>
      </c>
      <c r="AH665" s="12" t="s">
        <v>229</v>
      </c>
      <c r="AI665" s="12" t="s">
        <v>795</v>
      </c>
      <c r="AJ665" s="12" t="s">
        <v>1377</v>
      </c>
      <c r="AK665" s="12" t="b">
        <v>1</v>
      </c>
      <c r="AL665" s="12" t="b">
        <v>0</v>
      </c>
      <c r="AO665" s="49" t="s">
        <v>4952</v>
      </c>
      <c r="AP665" s="73"/>
      <c r="AQ665" s="49" t="s">
        <v>4951</v>
      </c>
      <c r="AR665" s="76" t="s">
        <v>5011</v>
      </c>
      <c r="AS665" s="73" t="s">
        <v>5012</v>
      </c>
      <c r="AT665" s="73">
        <f t="shared" si="219"/>
        <v>1</v>
      </c>
      <c r="AU665" s="112" t="s">
        <v>5383</v>
      </c>
      <c r="AV665" s="44" t="s">
        <v>5380</v>
      </c>
      <c r="AW665" t="s">
        <v>5014</v>
      </c>
      <c r="AX665" s="73"/>
      <c r="AY66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5" s="49" t="s">
        <v>4903</v>
      </c>
      <c r="BA665" s="44">
        <f>Y665</f>
        <v>1901</v>
      </c>
      <c r="BB665" s="44" t="str">
        <f>Y665&amp;IF(Z665&lt;&gt;0,"-"&amp;Z665,"")&amp;IF(AA665&lt;&gt;0,"-"&amp;AA665,"")&amp;IF(AB665&lt;&gt;0,"/"&amp;AB665,"")&amp;IF(AC665&lt;&gt;0,"-"&amp;AC665,"")&amp;IF(AD665&lt;&gt;0,"-"&amp;AD665,"")</f>
        <v>1901</v>
      </c>
      <c r="BC665" s="44"/>
      <c r="BD665" s="44"/>
      <c r="BE665" s="44"/>
      <c r="BF665" s="49" t="s">
        <v>4882</v>
      </c>
      <c r="BG665" t="s">
        <v>4893</v>
      </c>
      <c r="BH665" s="40" t="s">
        <v>5050</v>
      </c>
      <c r="BI665" t="s">
        <v>39</v>
      </c>
      <c r="BJ665" t="str">
        <f t="shared" si="224"/>
        <v>Алакульская равнина</v>
      </c>
      <c r="BK665" t="str">
        <f>T665&amp;" N; "&amp;U665&amp;" E"</f>
        <v>46.304207 N; 81.350284 E</v>
      </c>
      <c r="BL665" t="s">
        <v>1310</v>
      </c>
      <c r="BM665" s="85" t="s">
        <v>1311</v>
      </c>
      <c r="BN665" t="s">
        <v>4895</v>
      </c>
      <c r="BO665">
        <f t="shared" si="223"/>
        <v>20000</v>
      </c>
      <c r="BP665" t="str">
        <f>IF(V665="original",H665,IF(V665="volunteer",C665,"Nekhaeva A.A."))</f>
        <v>Kim L.V.</v>
      </c>
      <c r="BQ665" t="str">
        <f>IF(V665="original",I665,IF(V665="volunteer",YEAR(A665)&amp;"-"&amp;IF(MONTH(A665)&lt;10,"0"&amp;MONTH(A665),MONTH(A665))&amp;"-"&amp;IF(DAY(A665)&lt;10,"0"&amp;DAY(A665),DAY(A665)),"__2025-05-15"))</f>
        <v>2025-04-24</v>
      </c>
      <c r="BR665"/>
      <c r="BS665"/>
      <c r="BT665" s="49" t="s">
        <v>4766</v>
      </c>
      <c r="BU665" t="s">
        <v>3631</v>
      </c>
      <c r="BV665" t="s">
        <v>3632</v>
      </c>
      <c r="BW665" t="s">
        <v>3633</v>
      </c>
      <c r="BX665" t="s">
        <v>3634</v>
      </c>
      <c r="BY665" s="44" t="s">
        <v>229</v>
      </c>
      <c r="BZ665" t="s">
        <v>3333</v>
      </c>
      <c r="CA665" t="s">
        <v>4178</v>
      </c>
      <c r="CB665" s="44" t="s">
        <v>4178</v>
      </c>
      <c r="CC665" t="s">
        <v>4812</v>
      </c>
      <c r="CD665" t="s">
        <v>4176</v>
      </c>
      <c r="CE665" t="s">
        <v>4177</v>
      </c>
      <c r="CF665" t="s">
        <v>3630</v>
      </c>
      <c r="CG665"/>
      <c r="CH665" t="str">
        <f>H665</f>
        <v>Спасский С.А., Шнитников В.Н.</v>
      </c>
      <c r="CI665">
        <f t="shared" si="215"/>
        <v>1937</v>
      </c>
      <c r="CJ665" t="s">
        <v>4696</v>
      </c>
    </row>
    <row r="666" spans="1:88" s="12" customFormat="1" x14ac:dyDescent="0.45">
      <c r="A666" s="11">
        <v>45771.530092592591</v>
      </c>
      <c r="B666" s="12">
        <v>412819044</v>
      </c>
      <c r="C666" s="6" t="s">
        <v>4897</v>
      </c>
      <c r="D666" s="12">
        <v>1</v>
      </c>
      <c r="E666" s="4" t="s">
        <v>65</v>
      </c>
      <c r="G666" s="12">
        <v>2590</v>
      </c>
      <c r="H666" s="44" t="s">
        <v>951</v>
      </c>
      <c r="I666" s="12">
        <v>1937</v>
      </c>
      <c r="J666" s="12" t="s">
        <v>952</v>
      </c>
      <c r="K666" s="12" t="s">
        <v>953</v>
      </c>
      <c r="L666" s="12" t="s">
        <v>954</v>
      </c>
      <c r="M666" s="12" t="s">
        <v>267</v>
      </c>
      <c r="P666" s="12" t="s">
        <v>1018</v>
      </c>
      <c r="Q666" t="str">
        <f t="shared" si="216"/>
        <v>Копальский у.</v>
      </c>
      <c r="R666" s="94">
        <v>45.718308999999998</v>
      </c>
      <c r="S666" s="94">
        <v>77.246391000000003</v>
      </c>
      <c r="T666" s="12" t="s">
        <v>1019</v>
      </c>
      <c r="U666" s="12" t="s">
        <v>1020</v>
      </c>
      <c r="V666" s="12" t="s">
        <v>106</v>
      </c>
      <c r="X666" s="12">
        <v>50000</v>
      </c>
      <c r="Y666" s="12">
        <v>1910</v>
      </c>
      <c r="AF666" s="12" t="s">
        <v>948</v>
      </c>
      <c r="AG666" s="66" t="s">
        <v>959</v>
      </c>
      <c r="AH666" s="12" t="s">
        <v>229</v>
      </c>
      <c r="AI666" s="12" t="s">
        <v>230</v>
      </c>
      <c r="AJ666" s="12" t="s">
        <v>1109</v>
      </c>
      <c r="AK666" s="12" t="b">
        <v>1</v>
      </c>
      <c r="AL666" s="12" t="b">
        <v>0</v>
      </c>
      <c r="AO666" s="49" t="s">
        <v>4952</v>
      </c>
      <c r="AP666" s="73"/>
      <c r="AQ666" s="49" t="s">
        <v>4951</v>
      </c>
      <c r="AR666" s="76" t="s">
        <v>5011</v>
      </c>
      <c r="AS666" s="73" t="s">
        <v>5012</v>
      </c>
      <c r="AT666" s="73">
        <f t="shared" si="219"/>
        <v>1</v>
      </c>
      <c r="AU666" s="112" t="s">
        <v>5384</v>
      </c>
      <c r="AV666" s="44" t="s">
        <v>5380</v>
      </c>
      <c r="AW666" t="s">
        <v>5014</v>
      </c>
      <c r="AX666" s="73"/>
      <c r="AY66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6" s="49" t="s">
        <v>4903</v>
      </c>
      <c r="BA666" s="44">
        <f>Y666</f>
        <v>1910</v>
      </c>
      <c r="BB666" s="44" t="str">
        <f>Y666&amp;IF(Z666&lt;&gt;0,"-"&amp;Z666,"")&amp;IF(AA666&lt;&gt;0,"-"&amp;AA666,"")&amp;IF(AB666&lt;&gt;0,"/"&amp;AB666,"")&amp;IF(AC666&lt;&gt;0,"-"&amp;AC666,"")&amp;IF(AD666&lt;&gt;0,"-"&amp;AD666,"")</f>
        <v>1910</v>
      </c>
      <c r="BC666" s="44"/>
      <c r="BD666" s="44"/>
      <c r="BE666" s="44" t="s">
        <v>4941</v>
      </c>
      <c r="BF666" s="49" t="s">
        <v>4882</v>
      </c>
      <c r="BG666" t="s">
        <v>4893</v>
      </c>
      <c r="BH666" s="40" t="s">
        <v>5050</v>
      </c>
      <c r="BI666" t="s">
        <v>39</v>
      </c>
      <c r="BJ666" t="str">
        <f t="shared" si="224"/>
        <v>Копальский у.</v>
      </c>
      <c r="BK666" t="str">
        <f>T666&amp;" N; "&amp;U666&amp;" E"</f>
        <v>45.718309 N; 77.246391 E</v>
      </c>
      <c r="BL666" t="s">
        <v>1019</v>
      </c>
      <c r="BM666" s="85" t="s">
        <v>1020</v>
      </c>
      <c r="BN666" t="s">
        <v>4895</v>
      </c>
      <c r="BO666">
        <f t="shared" si="223"/>
        <v>50000</v>
      </c>
      <c r="BP666" t="str">
        <f>IF(V666="original",H666,IF(V666="volunteer",C666,"Nekhaeva A.A."))</f>
        <v>Kim L.V.</v>
      </c>
      <c r="BQ666" t="str">
        <f>IF(V666="original",I666,IF(V666="volunteer",YEAR(A666)&amp;"-"&amp;IF(MONTH(A666)&lt;10,"0"&amp;MONTH(A666),MONTH(A666))&amp;"-"&amp;IF(DAY(A666)&lt;10,"0"&amp;DAY(A666),DAY(A666)),"__2025-05-15"))</f>
        <v>2025-04-24</v>
      </c>
      <c r="BR666"/>
      <c r="BS666"/>
      <c r="BT666" s="49" t="s">
        <v>4766</v>
      </c>
      <c r="BU666" t="s">
        <v>3631</v>
      </c>
      <c r="BV666" t="s">
        <v>3632</v>
      </c>
      <c r="BW666" t="s">
        <v>3633</v>
      </c>
      <c r="BX666" t="s">
        <v>3634</v>
      </c>
      <c r="BY666" s="44" t="s">
        <v>229</v>
      </c>
      <c r="BZ666" t="s">
        <v>230</v>
      </c>
      <c r="CA666" t="s">
        <v>4180</v>
      </c>
      <c r="CB666" s="44" t="s">
        <v>4180</v>
      </c>
      <c r="CC666" t="s">
        <v>3779</v>
      </c>
      <c r="CD666" t="s">
        <v>4180</v>
      </c>
      <c r="CE666" t="s">
        <v>4181</v>
      </c>
      <c r="CF666" t="s">
        <v>3630</v>
      </c>
      <c r="CG666"/>
      <c r="CH666" t="str">
        <f>H666</f>
        <v>Спасский С.А., Шнитников В.Н.</v>
      </c>
      <c r="CI666">
        <f t="shared" si="215"/>
        <v>1937</v>
      </c>
      <c r="CJ666" t="s">
        <v>4696</v>
      </c>
    </row>
    <row r="667" spans="1:88" s="12" customFormat="1" x14ac:dyDescent="0.45">
      <c r="A667" s="11">
        <v>45771.528773148151</v>
      </c>
      <c r="B667" s="12">
        <v>412819044</v>
      </c>
      <c r="C667" s="6" t="s">
        <v>4897</v>
      </c>
      <c r="D667" s="12">
        <v>1</v>
      </c>
      <c r="E667" s="4" t="s">
        <v>51</v>
      </c>
      <c r="G667" s="12">
        <v>2590</v>
      </c>
      <c r="H667" s="44" t="s">
        <v>951</v>
      </c>
      <c r="I667" s="12">
        <v>1937</v>
      </c>
      <c r="J667" s="12" t="s">
        <v>952</v>
      </c>
      <c r="K667" s="12" t="s">
        <v>953</v>
      </c>
      <c r="L667" s="12" t="s">
        <v>954</v>
      </c>
      <c r="M667" s="12" t="s">
        <v>267</v>
      </c>
      <c r="P667" s="12" t="s">
        <v>1378</v>
      </c>
      <c r="Q667" t="str">
        <f t="shared" si="216"/>
        <v>колодезь Тумарча, Копальский у.</v>
      </c>
      <c r="R667" s="94">
        <v>44.858583000000003</v>
      </c>
      <c r="S667" s="94">
        <v>76.280281000000002</v>
      </c>
      <c r="T667" s="12" t="s">
        <v>1379</v>
      </c>
      <c r="U667" s="12" t="s">
        <v>1380</v>
      </c>
      <c r="V667" s="12" t="s">
        <v>106</v>
      </c>
      <c r="W667" s="12" t="s">
        <v>1381</v>
      </c>
      <c r="X667" s="12">
        <v>5000</v>
      </c>
      <c r="Y667" s="12">
        <v>1913</v>
      </c>
      <c r="Z667" s="12">
        <v>5</v>
      </c>
      <c r="AA667" s="12">
        <v>8</v>
      </c>
      <c r="AF667" s="12" t="s">
        <v>948</v>
      </c>
      <c r="AH667" s="12" t="s">
        <v>229</v>
      </c>
      <c r="AI667" s="12" t="s">
        <v>230</v>
      </c>
      <c r="AJ667" s="12" t="s">
        <v>1382</v>
      </c>
      <c r="AK667" s="12" t="b">
        <v>1</v>
      </c>
      <c r="AL667" s="12" t="b">
        <v>0</v>
      </c>
      <c r="AO667" s="49" t="s">
        <v>4952</v>
      </c>
      <c r="AP667" s="73"/>
      <c r="AQ667" s="49" t="s">
        <v>4951</v>
      </c>
      <c r="AR667" s="76" t="s">
        <v>5011</v>
      </c>
      <c r="AS667" s="73" t="s">
        <v>5012</v>
      </c>
      <c r="AT667" s="73">
        <f t="shared" si="219"/>
        <v>1</v>
      </c>
      <c r="AU667" s="112" t="s">
        <v>5383</v>
      </c>
      <c r="AV667" s="44" t="s">
        <v>5380</v>
      </c>
      <c r="AW667" t="s">
        <v>5014</v>
      </c>
      <c r="AX667" s="73"/>
      <c r="AY66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7" s="49" t="s">
        <v>4903</v>
      </c>
      <c r="BA667" s="58" t="str">
        <f>Y667&amp;"-"&amp;IF(Z667&lt;10,"0"&amp;Z667,Z667)&amp;"-"&amp;IF(AA667&lt;10,"0"&amp;AA667,AA667)</f>
        <v>1913-05-08</v>
      </c>
      <c r="BB667" s="44" t="str">
        <f>Y667&amp;IF(Z667&lt;&gt;0,"-"&amp;Z667,"")&amp;IF(AA667&lt;&gt;0,"-"&amp;AA667,"")&amp;IF(AB667&lt;&gt;0,"/"&amp;AB667,"")&amp;IF(AC667&lt;&gt;0,"-"&amp;AC667,"")&amp;IF(AD667&lt;&gt;0,"-"&amp;AD667,"")</f>
        <v>1913-5-8</v>
      </c>
      <c r="BC667" s="44"/>
      <c r="BD667" s="44"/>
      <c r="BE667" s="44"/>
      <c r="BF667" s="49" t="s">
        <v>4882</v>
      </c>
      <c r="BG667" t="s">
        <v>4893</v>
      </c>
      <c r="BH667" s="40" t="s">
        <v>5050</v>
      </c>
      <c r="BI667" t="s">
        <v>39</v>
      </c>
      <c r="BJ667" t="str">
        <f t="shared" si="224"/>
        <v>колодезь Тумарча, Копальский у.</v>
      </c>
      <c r="BK667" t="str">
        <f>T667&amp;" N; "&amp;U667&amp;" E"</f>
        <v>44.858583 N; 76.280281 E</v>
      </c>
      <c r="BL667" t="s">
        <v>1379</v>
      </c>
      <c r="BM667" s="85" t="s">
        <v>1380</v>
      </c>
      <c r="BN667" t="s">
        <v>4895</v>
      </c>
      <c r="BO667">
        <f t="shared" si="223"/>
        <v>5000</v>
      </c>
      <c r="BP667" t="str">
        <f>IF(V667="original",H667,IF(V667="volunteer",C667,"Nekhaeva A.A."))</f>
        <v>Kim L.V.</v>
      </c>
      <c r="BQ667" t="str">
        <f>IF(V667="original",I667,IF(V667="volunteer",YEAR(A667)&amp;"-"&amp;IF(MONTH(A667)&lt;10,"0"&amp;MONTH(A667),MONTH(A667))&amp;"-"&amp;IF(DAY(A667)&lt;10,"0"&amp;DAY(A667),DAY(A667)),"__2025-05-15"))</f>
        <v>2025-04-24</v>
      </c>
      <c r="BR667"/>
      <c r="BS667"/>
      <c r="BT667" s="49" t="s">
        <v>4766</v>
      </c>
      <c r="BU667" t="s">
        <v>3631</v>
      </c>
      <c r="BV667" t="s">
        <v>3632</v>
      </c>
      <c r="BW667" t="s">
        <v>3633</v>
      </c>
      <c r="BX667" t="s">
        <v>3634</v>
      </c>
      <c r="BY667" s="44" t="s">
        <v>229</v>
      </c>
      <c r="BZ667" t="s">
        <v>230</v>
      </c>
      <c r="CA667" t="s">
        <v>4182</v>
      </c>
      <c r="CB667" s="44" t="s">
        <v>4182</v>
      </c>
      <c r="CC667" t="s">
        <v>4835</v>
      </c>
      <c r="CD667" t="s">
        <v>4182</v>
      </c>
      <c r="CE667" t="s">
        <v>4183</v>
      </c>
      <c r="CF667" t="s">
        <v>3630</v>
      </c>
      <c r="CG667"/>
      <c r="CH667" t="str">
        <f>H667</f>
        <v>Спасский С.А., Шнитников В.Н.</v>
      </c>
      <c r="CI667">
        <f t="shared" si="215"/>
        <v>1937</v>
      </c>
      <c r="CJ667" t="s">
        <v>4696</v>
      </c>
    </row>
    <row r="668" spans="1:88" s="12" customFormat="1" x14ac:dyDescent="0.45">
      <c r="A668" s="11">
        <v>45771.523148148153</v>
      </c>
      <c r="B668" s="12">
        <v>412819044</v>
      </c>
      <c r="C668" s="6" t="s">
        <v>4897</v>
      </c>
      <c r="D668" s="12">
        <v>2</v>
      </c>
      <c r="E668" s="4" t="s">
        <v>247</v>
      </c>
      <c r="G668" s="12">
        <v>2590</v>
      </c>
      <c r="H668" s="44" t="s">
        <v>951</v>
      </c>
      <c r="I668" s="12">
        <v>1937</v>
      </c>
      <c r="J668" s="12" t="s">
        <v>952</v>
      </c>
      <c r="K668" s="12" t="s">
        <v>953</v>
      </c>
      <c r="L668" s="12" t="s">
        <v>954</v>
      </c>
      <c r="M668" s="12" t="s">
        <v>267</v>
      </c>
      <c r="P668" s="12" t="s">
        <v>1018</v>
      </c>
      <c r="Q668" t="str">
        <f t="shared" si="216"/>
        <v>Копальский у.</v>
      </c>
      <c r="R668" s="94">
        <v>45.718308999999998</v>
      </c>
      <c r="S668" s="94">
        <v>77.246391000000003</v>
      </c>
      <c r="T668" s="12" t="s">
        <v>1019</v>
      </c>
      <c r="U668" s="12" t="s">
        <v>1020</v>
      </c>
      <c r="V668" s="12" t="s">
        <v>106</v>
      </c>
      <c r="X668" s="12">
        <v>50000</v>
      </c>
      <c r="Y668" s="12">
        <v>1937</v>
      </c>
      <c r="AF668" s="12" t="s">
        <v>948</v>
      </c>
      <c r="AG668" s="66" t="s">
        <v>1207</v>
      </c>
      <c r="AI668" s="12" t="s">
        <v>1383</v>
      </c>
      <c r="AJ668" s="12" t="s">
        <v>1384</v>
      </c>
      <c r="AK668" s="12" t="b">
        <v>1</v>
      </c>
      <c r="AL668" s="12" t="b">
        <v>0</v>
      </c>
      <c r="AO668" s="49" t="s">
        <v>4952</v>
      </c>
      <c r="AP668" s="73"/>
      <c r="AQ668" s="49" t="s">
        <v>4951</v>
      </c>
      <c r="AR668" s="76" t="s">
        <v>5011</v>
      </c>
      <c r="AS668" s="73" t="s">
        <v>5012</v>
      </c>
      <c r="AT668" s="73">
        <f t="shared" si="219"/>
        <v>2</v>
      </c>
      <c r="AU668" s="112" t="s">
        <v>5384</v>
      </c>
      <c r="AV668" s="44" t="s">
        <v>5380</v>
      </c>
      <c r="AW668" t="s">
        <v>5014</v>
      </c>
      <c r="AX668" s="73"/>
      <c r="AY66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8" s="49" t="s">
        <v>4903</v>
      </c>
      <c r="BA668" s="44">
        <f>Y668</f>
        <v>1937</v>
      </c>
      <c r="BB668" s="44"/>
      <c r="BC668" s="44"/>
      <c r="BD668" s="44"/>
      <c r="BE668" s="44"/>
      <c r="BF668" s="49" t="s">
        <v>4882</v>
      </c>
      <c r="BG668" t="s">
        <v>4893</v>
      </c>
      <c r="BH668" s="40" t="s">
        <v>5050</v>
      </c>
      <c r="BI668" t="s">
        <v>39</v>
      </c>
      <c r="BJ668" t="str">
        <f t="shared" si="224"/>
        <v>Копальский у.</v>
      </c>
      <c r="BK668" t="str">
        <f>T668&amp;" N; "&amp;U668&amp;" E"</f>
        <v>45.718309 N; 77.246391 E</v>
      </c>
      <c r="BL668" t="s">
        <v>1019</v>
      </c>
      <c r="BM668" s="85" t="s">
        <v>1020</v>
      </c>
      <c r="BN668" t="s">
        <v>4895</v>
      </c>
      <c r="BO668">
        <f t="shared" si="223"/>
        <v>50000</v>
      </c>
      <c r="BP668" t="str">
        <f>IF(V668="original",H668,IF(V668="volunteer",C668,"Nekhaeva A.A."))</f>
        <v>Kim L.V.</v>
      </c>
      <c r="BQ668" t="str">
        <f>IF(V668="original",I668,IF(V668="volunteer",YEAR(A668)&amp;"-"&amp;IF(MONTH(A668)&lt;10,"0"&amp;MONTH(A668),MONTH(A668))&amp;"-"&amp;IF(DAY(A668)&lt;10,"0"&amp;DAY(A668),DAY(A668)),"__2025-05-15"))</f>
        <v>2025-04-24</v>
      </c>
      <c r="BR668"/>
      <c r="BS668"/>
      <c r="BT668" s="49" t="s">
        <v>4766</v>
      </c>
      <c r="BU668" t="s">
        <v>3631</v>
      </c>
      <c r="BV668" t="s">
        <v>3632</v>
      </c>
      <c r="BW668" t="s">
        <v>3633</v>
      </c>
      <c r="BX668" t="s">
        <v>3634</v>
      </c>
      <c r="BY668" s="44" t="s">
        <v>229</v>
      </c>
      <c r="BZ668" t="s">
        <v>1441</v>
      </c>
      <c r="CA668" t="s">
        <v>4186</v>
      </c>
      <c r="CB668" s="44" t="s">
        <v>4186</v>
      </c>
      <c r="CC668" t="s">
        <v>4809</v>
      </c>
      <c r="CD668" t="s">
        <v>4184</v>
      </c>
      <c r="CE668" t="s">
        <v>4185</v>
      </c>
      <c r="CF668" t="s">
        <v>3630</v>
      </c>
      <c r="CG668"/>
      <c r="CH668" t="str">
        <f>H668</f>
        <v>Спасский С.А., Шнитников В.Н.</v>
      </c>
      <c r="CI668">
        <f t="shared" si="215"/>
        <v>1937</v>
      </c>
      <c r="CJ668" t="s">
        <v>4696</v>
      </c>
    </row>
    <row r="669" spans="1:88" s="12" customFormat="1" x14ac:dyDescent="0.45">
      <c r="A669" s="11">
        <v>45771.522152777783</v>
      </c>
      <c r="B669" s="12">
        <v>412819044</v>
      </c>
      <c r="C669" s="6" t="s">
        <v>4897</v>
      </c>
      <c r="D669" s="12">
        <v>1</v>
      </c>
      <c r="E669" s="4" t="s">
        <v>65</v>
      </c>
      <c r="G669" s="12">
        <v>2590</v>
      </c>
      <c r="H669" s="44" t="s">
        <v>951</v>
      </c>
      <c r="I669" s="12">
        <v>1937</v>
      </c>
      <c r="J669" s="12" t="s">
        <v>952</v>
      </c>
      <c r="K669" s="12" t="s">
        <v>953</v>
      </c>
      <c r="L669" s="12" t="s">
        <v>954</v>
      </c>
      <c r="M669" s="12" t="s">
        <v>267</v>
      </c>
      <c r="P669" s="12" t="s">
        <v>947</v>
      </c>
      <c r="Q669" t="str">
        <f t="shared" si="216"/>
        <v>Алма-Ата и окрестности</v>
      </c>
      <c r="R669" s="94">
        <v>43.289437</v>
      </c>
      <c r="S669" s="94">
        <v>76.994337999999999</v>
      </c>
      <c r="T669" s="12" t="s">
        <v>765</v>
      </c>
      <c r="U669" s="12" t="s">
        <v>766</v>
      </c>
      <c r="V669" s="12" t="s">
        <v>106</v>
      </c>
      <c r="X669" s="12">
        <v>6000</v>
      </c>
      <c r="Y669" s="12">
        <v>1907</v>
      </c>
      <c r="AF669" s="12" t="s">
        <v>948</v>
      </c>
      <c r="AI669" s="12" t="s">
        <v>1383</v>
      </c>
      <c r="AJ669" s="12" t="s">
        <v>1385</v>
      </c>
      <c r="AK669" s="12" t="b">
        <v>1</v>
      </c>
      <c r="AL669" s="12" t="b">
        <v>0</v>
      </c>
      <c r="AO669" s="49" t="s">
        <v>4952</v>
      </c>
      <c r="AP669" s="73"/>
      <c r="AQ669" s="49" t="s">
        <v>4951</v>
      </c>
      <c r="AR669" s="76" t="s">
        <v>5011</v>
      </c>
      <c r="AS669" s="73" t="s">
        <v>5012</v>
      </c>
      <c r="AT669" s="73">
        <f t="shared" si="219"/>
        <v>1</v>
      </c>
      <c r="AU669" s="112" t="s">
        <v>5384</v>
      </c>
      <c r="AV669" s="44" t="s">
        <v>5380</v>
      </c>
      <c r="AW669" t="s">
        <v>5014</v>
      </c>
      <c r="AX669" s="73"/>
      <c r="AY66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69" s="49" t="s">
        <v>4903</v>
      </c>
      <c r="BA669" s="44">
        <f>Y669</f>
        <v>1907</v>
      </c>
      <c r="BB669" s="44" t="str">
        <f>Y669&amp;IF(Z669&lt;&gt;0,"-"&amp;Z669,"")&amp;IF(AA669&lt;&gt;0,"-"&amp;AA669,"")&amp;IF(AB669&lt;&gt;0,"/"&amp;AB669,"")&amp;IF(AC669&lt;&gt;0,"-"&amp;AC669,"")&amp;IF(AD669&lt;&gt;0,"-"&amp;AD669,"")</f>
        <v>1907</v>
      </c>
      <c r="BC669" s="44"/>
      <c r="BD669" s="44"/>
      <c r="BE669" s="44"/>
      <c r="BF669" s="49" t="s">
        <v>4882</v>
      </c>
      <c r="BG669" t="s">
        <v>4893</v>
      </c>
      <c r="BH669" s="40" t="s">
        <v>5050</v>
      </c>
      <c r="BI669" t="s">
        <v>39</v>
      </c>
      <c r="BJ669" t="str">
        <f t="shared" si="224"/>
        <v>Алма-Ата и окрестности</v>
      </c>
      <c r="BK669" t="str">
        <f>T669&amp;" N; "&amp;U669&amp;" E"</f>
        <v>43.289437 N; 76.994338 E</v>
      </c>
      <c r="BL669" t="s">
        <v>765</v>
      </c>
      <c r="BM669" s="85" t="s">
        <v>766</v>
      </c>
      <c r="BN669" t="s">
        <v>4895</v>
      </c>
      <c r="BO669">
        <f t="shared" si="223"/>
        <v>6000</v>
      </c>
      <c r="BP669" t="str">
        <f>IF(V669="original",H669,IF(V669="volunteer",C669,"Nekhaeva A.A."))</f>
        <v>Kim L.V.</v>
      </c>
      <c r="BQ669" t="str">
        <f>IF(V669="original",I669,IF(V669="volunteer",YEAR(A669)&amp;"-"&amp;IF(MONTH(A669)&lt;10,"0"&amp;MONTH(A669),MONTH(A669))&amp;"-"&amp;IF(DAY(A669)&lt;10,"0"&amp;DAY(A669),DAY(A669)),"__2025-05-15"))</f>
        <v>2025-04-24</v>
      </c>
      <c r="BR669"/>
      <c r="BS669"/>
      <c r="BT669" s="49" t="s">
        <v>4766</v>
      </c>
      <c r="BU669" t="s">
        <v>3631</v>
      </c>
      <c r="BV669" t="s">
        <v>3632</v>
      </c>
      <c r="BW669" t="s">
        <v>3633</v>
      </c>
      <c r="BX669" t="s">
        <v>3634</v>
      </c>
      <c r="BY669" s="44" t="s">
        <v>229</v>
      </c>
      <c r="BZ669" t="s">
        <v>4189</v>
      </c>
      <c r="CA669" t="s">
        <v>4190</v>
      </c>
      <c r="CB669" s="44" t="s">
        <v>4190</v>
      </c>
      <c r="CC669" t="s">
        <v>4809</v>
      </c>
      <c r="CD669" t="s">
        <v>4187</v>
      </c>
      <c r="CE669" t="s">
        <v>4188</v>
      </c>
      <c r="CF669" t="s">
        <v>3630</v>
      </c>
      <c r="CG669"/>
      <c r="CH669" t="str">
        <f>H669</f>
        <v>Спасский С.А., Шнитников В.Н.</v>
      </c>
      <c r="CI669">
        <f t="shared" si="215"/>
        <v>1937</v>
      </c>
      <c r="CJ669" t="s">
        <v>4696</v>
      </c>
    </row>
    <row r="670" spans="1:88" s="12" customFormat="1" x14ac:dyDescent="0.45">
      <c r="A670" s="11">
        <v>45771.521863425922</v>
      </c>
      <c r="B670" s="12">
        <v>412819044</v>
      </c>
      <c r="C670" s="6" t="s">
        <v>4897</v>
      </c>
      <c r="D670" s="12">
        <v>2</v>
      </c>
      <c r="E670" s="4" t="s">
        <v>86</v>
      </c>
      <c r="G670" s="12">
        <v>2590</v>
      </c>
      <c r="H670" s="44" t="s">
        <v>951</v>
      </c>
      <c r="I670" s="12">
        <v>1937</v>
      </c>
      <c r="J670" s="12" t="s">
        <v>952</v>
      </c>
      <c r="K670" s="12" t="s">
        <v>953</v>
      </c>
      <c r="L670" s="12" t="s">
        <v>954</v>
      </c>
      <c r="M670" s="12" t="s">
        <v>267</v>
      </c>
      <c r="P670" s="12" t="s">
        <v>947</v>
      </c>
      <c r="Q670" t="str">
        <f t="shared" si="216"/>
        <v>Алма-Ата и окрестности</v>
      </c>
      <c r="R670" s="94">
        <v>43.289437</v>
      </c>
      <c r="S670" s="94">
        <v>76.994337999999999</v>
      </c>
      <c r="T670" s="12" t="s">
        <v>765</v>
      </c>
      <c r="U670" s="12" t="s">
        <v>766</v>
      </c>
      <c r="V670" s="12" t="s">
        <v>106</v>
      </c>
      <c r="X670" s="12">
        <v>6000</v>
      </c>
      <c r="Y670" s="12">
        <v>1919</v>
      </c>
      <c r="Z670" s="12">
        <v>6</v>
      </c>
      <c r="AA670" s="12">
        <v>1</v>
      </c>
      <c r="AB670" s="12">
        <v>1919</v>
      </c>
      <c r="AC670" s="12">
        <v>6</v>
      </c>
      <c r="AD670" s="12">
        <v>10</v>
      </c>
      <c r="AF670" s="12" t="s">
        <v>948</v>
      </c>
      <c r="AI670" s="12" t="s">
        <v>1383</v>
      </c>
      <c r="AJ670" s="12" t="s">
        <v>1385</v>
      </c>
      <c r="AK670" s="12" t="b">
        <v>1</v>
      </c>
      <c r="AL670" s="12" t="b">
        <v>0</v>
      </c>
      <c r="AO670" s="49" t="s">
        <v>4952</v>
      </c>
      <c r="AP670" s="73"/>
      <c r="AQ670" s="49" t="s">
        <v>4951</v>
      </c>
      <c r="AR670" s="76" t="s">
        <v>5011</v>
      </c>
      <c r="AS670" s="73" t="s">
        <v>5012</v>
      </c>
      <c r="AT670" s="73">
        <f t="shared" si="219"/>
        <v>2</v>
      </c>
      <c r="AU670" s="112" t="s">
        <v>5383</v>
      </c>
      <c r="AV670" s="44" t="s">
        <v>5380</v>
      </c>
      <c r="AW670" t="s">
        <v>5014</v>
      </c>
      <c r="AX670" s="73"/>
      <c r="AY67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0" s="49" t="s">
        <v>4903</v>
      </c>
      <c r="BA670" s="58" t="str">
        <f>Y670&amp;"-"&amp;IF(Z670&lt;10,"0"&amp;Z670,Z670)&amp;"-"&amp;IF(AA670&lt;10,"0"&amp;AA670,AA670)&amp;"/"&amp;IF(AD670&lt;10,"0"&amp;AD670,AD670)</f>
        <v>1919-06-01/10</v>
      </c>
      <c r="BB670" s="44" t="str">
        <f>Y670&amp;IF(Z670&lt;&gt;0,"-"&amp;Z670,"")&amp;IF(AA670&lt;&gt;0,"-"&amp;AA670,"")&amp;IF(AB670&lt;&gt;0,"/"&amp;AB670,"")&amp;IF(AC670&lt;&gt;0,"-"&amp;AC670,"")&amp;IF(AD670&lt;&gt;0,"-"&amp;AD670,"")</f>
        <v>1919-6-1/1919-6-10</v>
      </c>
      <c r="BC670" s="44"/>
      <c r="BD670" s="44"/>
      <c r="BE670" s="44"/>
      <c r="BF670" s="49" t="s">
        <v>4882</v>
      </c>
      <c r="BG670" t="s">
        <v>4893</v>
      </c>
      <c r="BH670" s="40" t="s">
        <v>5050</v>
      </c>
      <c r="BI670" t="s">
        <v>39</v>
      </c>
      <c r="BJ670" t="str">
        <f t="shared" si="224"/>
        <v>Алма-Ата и окрестности</v>
      </c>
      <c r="BK670" t="str">
        <f>T670&amp;" N; "&amp;U670&amp;" E"</f>
        <v>43.289437 N; 76.994338 E</v>
      </c>
      <c r="BL670" t="s">
        <v>765</v>
      </c>
      <c r="BM670" s="85" t="s">
        <v>766</v>
      </c>
      <c r="BN670" t="s">
        <v>4895</v>
      </c>
      <c r="BO670">
        <f t="shared" si="223"/>
        <v>6000</v>
      </c>
      <c r="BP670" t="str">
        <f>IF(V670="original",H670,IF(V670="volunteer",C670,"Nekhaeva A.A."))</f>
        <v>Kim L.V.</v>
      </c>
      <c r="BQ670" t="str">
        <f>IF(V670="original",I670,IF(V670="volunteer",YEAR(A670)&amp;"-"&amp;IF(MONTH(A670)&lt;10,"0"&amp;MONTH(A670),MONTH(A670))&amp;"-"&amp;IF(DAY(A670)&lt;10,"0"&amp;DAY(A670),DAY(A670)),"__2025-05-15"))</f>
        <v>2025-04-24</v>
      </c>
      <c r="BR670"/>
      <c r="BS670"/>
      <c r="BT670" s="49" t="s">
        <v>4766</v>
      </c>
      <c r="BU670" t="s">
        <v>3631</v>
      </c>
      <c r="BV670" t="s">
        <v>3632</v>
      </c>
      <c r="BW670" t="s">
        <v>3633</v>
      </c>
      <c r="BX670" t="s">
        <v>3634</v>
      </c>
      <c r="BY670" s="44" t="s">
        <v>229</v>
      </c>
      <c r="BZ670" t="s">
        <v>4189</v>
      </c>
      <c r="CA670" t="s">
        <v>4190</v>
      </c>
      <c r="CB670" s="44" t="s">
        <v>4190</v>
      </c>
      <c r="CC670" t="s">
        <v>4809</v>
      </c>
      <c r="CD670" t="s">
        <v>4187</v>
      </c>
      <c r="CE670" t="s">
        <v>4188</v>
      </c>
      <c r="CF670" t="s">
        <v>3630</v>
      </c>
      <c r="CG670"/>
      <c r="CH670" t="str">
        <f>H670</f>
        <v>Спасский С.А., Шнитников В.Н.</v>
      </c>
      <c r="CI670">
        <f t="shared" si="215"/>
        <v>1937</v>
      </c>
      <c r="CJ670" t="s">
        <v>4696</v>
      </c>
    </row>
    <row r="671" spans="1:88" s="12" customFormat="1" x14ac:dyDescent="0.45">
      <c r="A671" s="11">
        <v>45771.521284722221</v>
      </c>
      <c r="B671" s="12">
        <v>412819044</v>
      </c>
      <c r="C671" s="6" t="s">
        <v>4897</v>
      </c>
      <c r="D671" s="12">
        <v>2</v>
      </c>
      <c r="E671" s="4" t="s">
        <v>86</v>
      </c>
      <c r="G671" s="12">
        <v>2590</v>
      </c>
      <c r="H671" s="44" t="s">
        <v>951</v>
      </c>
      <c r="I671" s="12">
        <v>1937</v>
      </c>
      <c r="J671" s="12" t="s">
        <v>952</v>
      </c>
      <c r="K671" s="12" t="s">
        <v>953</v>
      </c>
      <c r="L671" s="12" t="s">
        <v>954</v>
      </c>
      <c r="M671" s="12" t="s">
        <v>267</v>
      </c>
      <c r="P671" s="12" t="s">
        <v>947</v>
      </c>
      <c r="Q671" t="str">
        <f t="shared" si="216"/>
        <v>Алма-Ата и окрестности</v>
      </c>
      <c r="R671" s="94">
        <v>43.289437</v>
      </c>
      <c r="S671" s="94">
        <v>76.994337999999999</v>
      </c>
      <c r="T671" s="12" t="s">
        <v>765</v>
      </c>
      <c r="U671" s="12" t="s">
        <v>766</v>
      </c>
      <c r="V671" s="12" t="s">
        <v>106</v>
      </c>
      <c r="X671" s="12">
        <v>6000</v>
      </c>
      <c r="Y671" s="12">
        <v>1919</v>
      </c>
      <c r="Z671" s="12">
        <v>5</v>
      </c>
      <c r="AA671" s="12">
        <v>1</v>
      </c>
      <c r="AB671" s="12">
        <v>1919</v>
      </c>
      <c r="AC671" s="12">
        <v>5</v>
      </c>
      <c r="AD671" s="12">
        <v>15</v>
      </c>
      <c r="AF671" s="12" t="s">
        <v>948</v>
      </c>
      <c r="AI671" s="12" t="s">
        <v>1383</v>
      </c>
      <c r="AJ671" s="12" t="s">
        <v>1385</v>
      </c>
      <c r="AK671" s="12" t="b">
        <v>1</v>
      </c>
      <c r="AL671" s="12" t="b">
        <v>0</v>
      </c>
      <c r="AO671" s="49" t="s">
        <v>4952</v>
      </c>
      <c r="AP671" s="73"/>
      <c r="AQ671" s="49" t="s">
        <v>4951</v>
      </c>
      <c r="AR671" s="76" t="s">
        <v>5011</v>
      </c>
      <c r="AS671" s="73" t="s">
        <v>5012</v>
      </c>
      <c r="AT671" s="73">
        <f t="shared" si="219"/>
        <v>2</v>
      </c>
      <c r="AU671" s="112" t="s">
        <v>5383</v>
      </c>
      <c r="AV671" s="44" t="s">
        <v>5380</v>
      </c>
      <c r="AW671" t="s">
        <v>5014</v>
      </c>
      <c r="AX671" s="73"/>
      <c r="AY67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1" s="49" t="s">
        <v>4903</v>
      </c>
      <c r="BA671" s="58" t="str">
        <f>Y671&amp;"-"&amp;IF(Z671&lt;10,"0"&amp;Z671,Z671)&amp;"-"&amp;IF(AA671&lt;10,"0"&amp;AA671,AA671)&amp;"/"&amp;IF(AD671&lt;10,"0"&amp;AD671,AD671)</f>
        <v>1919-05-01/15</v>
      </c>
      <c r="BB671" s="44" t="str">
        <f>Y671&amp;IF(Z671&lt;&gt;0,"-"&amp;Z671,"")&amp;IF(AA671&lt;&gt;0,"-"&amp;AA671,"")&amp;IF(AB671&lt;&gt;0,"/"&amp;AB671,"")&amp;IF(AC671&lt;&gt;0,"-"&amp;AC671,"")&amp;IF(AD671&lt;&gt;0,"-"&amp;AD671,"")</f>
        <v>1919-5-1/1919-5-15</v>
      </c>
      <c r="BC671" s="44"/>
      <c r="BD671" s="44"/>
      <c r="BE671" s="44"/>
      <c r="BF671" s="49" t="s">
        <v>4882</v>
      </c>
      <c r="BG671" t="s">
        <v>4893</v>
      </c>
      <c r="BH671" s="40" t="s">
        <v>5050</v>
      </c>
      <c r="BI671" t="s">
        <v>39</v>
      </c>
      <c r="BJ671" t="str">
        <f t="shared" si="224"/>
        <v>Алма-Ата и окрестности</v>
      </c>
      <c r="BK671" t="str">
        <f>T671&amp;" N; "&amp;U671&amp;" E"</f>
        <v>43.289437 N; 76.994338 E</v>
      </c>
      <c r="BL671" t="s">
        <v>765</v>
      </c>
      <c r="BM671" s="85" t="s">
        <v>766</v>
      </c>
      <c r="BN671" t="s">
        <v>4895</v>
      </c>
      <c r="BO671">
        <f t="shared" si="223"/>
        <v>6000</v>
      </c>
      <c r="BP671" t="str">
        <f>IF(V671="original",H671,IF(V671="volunteer",C671,"Nekhaeva A.A."))</f>
        <v>Kim L.V.</v>
      </c>
      <c r="BQ671" t="str">
        <f>IF(V671="original",I671,IF(V671="volunteer",YEAR(A671)&amp;"-"&amp;IF(MONTH(A671)&lt;10,"0"&amp;MONTH(A671),MONTH(A671))&amp;"-"&amp;IF(DAY(A671)&lt;10,"0"&amp;DAY(A671),DAY(A671)),"__2025-05-15"))</f>
        <v>2025-04-24</v>
      </c>
      <c r="BR671"/>
      <c r="BS671"/>
      <c r="BT671" s="49" t="s">
        <v>4766</v>
      </c>
      <c r="BU671" t="s">
        <v>3631</v>
      </c>
      <c r="BV671" t="s">
        <v>3632</v>
      </c>
      <c r="BW671" t="s">
        <v>3633</v>
      </c>
      <c r="BX671" t="s">
        <v>3634</v>
      </c>
      <c r="BY671" s="44" t="s">
        <v>229</v>
      </c>
      <c r="BZ671" t="s">
        <v>4189</v>
      </c>
      <c r="CA671" t="s">
        <v>4190</v>
      </c>
      <c r="CB671" s="44" t="s">
        <v>4190</v>
      </c>
      <c r="CC671" t="s">
        <v>4809</v>
      </c>
      <c r="CD671" t="s">
        <v>4187</v>
      </c>
      <c r="CE671" t="s">
        <v>4188</v>
      </c>
      <c r="CF671" t="s">
        <v>3630</v>
      </c>
      <c r="CG671"/>
      <c r="CH671" t="str">
        <f>H671</f>
        <v>Спасский С.А., Шнитников В.Н.</v>
      </c>
      <c r="CI671">
        <f t="shared" si="215"/>
        <v>1937</v>
      </c>
      <c r="CJ671" t="s">
        <v>4696</v>
      </c>
    </row>
    <row r="672" spans="1:88" s="12" customFormat="1" x14ac:dyDescent="0.45">
      <c r="A672" s="11">
        <v>45771.520486111112</v>
      </c>
      <c r="B672" s="12">
        <v>412819044</v>
      </c>
      <c r="C672" s="6" t="s">
        <v>4897</v>
      </c>
      <c r="D672" s="12">
        <v>2</v>
      </c>
      <c r="E672" s="4" t="s">
        <v>247</v>
      </c>
      <c r="G672" s="12">
        <v>2590</v>
      </c>
      <c r="H672" s="44" t="s">
        <v>951</v>
      </c>
      <c r="I672" s="12">
        <v>1937</v>
      </c>
      <c r="J672" s="12" t="s">
        <v>952</v>
      </c>
      <c r="K672" s="12" t="s">
        <v>953</v>
      </c>
      <c r="L672" s="12" t="s">
        <v>954</v>
      </c>
      <c r="M672" s="12" t="s">
        <v>267</v>
      </c>
      <c r="P672" s="12" t="s">
        <v>986</v>
      </c>
      <c r="Q672" t="str">
        <f t="shared" si="216"/>
        <v>дача Волковского</v>
      </c>
      <c r="R672" s="85" t="str">
        <f>T672</f>
        <v>43.104043</v>
      </c>
      <c r="S672" s="85" t="str">
        <f>U672</f>
        <v>76.920158</v>
      </c>
      <c r="T672" s="12" t="s">
        <v>3576</v>
      </c>
      <c r="U672" s="12" t="s">
        <v>3577</v>
      </c>
      <c r="V672" s="12" t="s">
        <v>119</v>
      </c>
      <c r="W672" s="12" t="s">
        <v>3578</v>
      </c>
      <c r="X672" s="12">
        <v>6000</v>
      </c>
      <c r="Y672" s="12">
        <v>1919</v>
      </c>
      <c r="Z672" s="12">
        <v>6</v>
      </c>
      <c r="AA672" s="12">
        <v>26</v>
      </c>
      <c r="AB672" s="12">
        <v>1919</v>
      </c>
      <c r="AC672" s="12">
        <v>6</v>
      </c>
      <c r="AD672" s="12">
        <v>29</v>
      </c>
      <c r="AF672" s="12" t="s">
        <v>948</v>
      </c>
      <c r="AI672" s="12" t="s">
        <v>1383</v>
      </c>
      <c r="AJ672" s="12" t="s">
        <v>1386</v>
      </c>
      <c r="AK672" s="12" t="b">
        <v>1</v>
      </c>
      <c r="AL672" s="12" t="b">
        <v>0</v>
      </c>
      <c r="AO672" s="49" t="s">
        <v>4952</v>
      </c>
      <c r="AP672" s="73"/>
      <c r="AQ672" s="49" t="s">
        <v>4951</v>
      </c>
      <c r="AR672" s="76" t="s">
        <v>5011</v>
      </c>
      <c r="AS672" s="73" t="s">
        <v>5012</v>
      </c>
      <c r="AT672" s="73">
        <f t="shared" si="219"/>
        <v>2</v>
      </c>
      <c r="AU672" s="112" t="s">
        <v>5384</v>
      </c>
      <c r="AV672" s="44" t="s">
        <v>5380</v>
      </c>
      <c r="AW672" t="s">
        <v>5014</v>
      </c>
      <c r="AX672" s="73"/>
      <c r="AY67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2" s="49" t="s">
        <v>4903</v>
      </c>
      <c r="BA672" s="58" t="str">
        <f>Y672&amp;"-"&amp;IF(Z672&lt;10,"0"&amp;Z672,Z672)&amp;"-"&amp;IF(AA672&lt;10,"0"&amp;AA672,AA672)&amp;"/"&amp;IF(AD672&lt;10,"0"&amp;AD672,AD672)</f>
        <v>1919-06-26/29</v>
      </c>
      <c r="BB672" s="44" t="str">
        <f>Y672&amp;IF(Z672&lt;&gt;0,"-"&amp;Z672,"")&amp;IF(AA672&lt;&gt;0,"-"&amp;AA672,"")&amp;IF(AB672&lt;&gt;0,"/"&amp;AB672,"")&amp;IF(AC672&lt;&gt;0,"-"&amp;AC672,"")&amp;IF(AD672&lt;&gt;0,"-"&amp;AD672,"")</f>
        <v>1919-6-26/1919-6-29</v>
      </c>
      <c r="BC672" s="44"/>
      <c r="BD672" s="44"/>
      <c r="BE672" s="44"/>
      <c r="BF672" s="49" t="s">
        <v>4882</v>
      </c>
      <c r="BG672" t="s">
        <v>4893</v>
      </c>
      <c r="BH672" s="40" t="s">
        <v>5050</v>
      </c>
      <c r="BI672" t="s">
        <v>39</v>
      </c>
      <c r="BJ672" t="str">
        <f t="shared" si="224"/>
        <v>дача Волковского</v>
      </c>
      <c r="BK672" t="str">
        <f>T672&amp;" N; "&amp;U672&amp;" E"</f>
        <v>43.104043 N; 76.920158 E</v>
      </c>
      <c r="BL672" t="s">
        <v>3576</v>
      </c>
      <c r="BM672" s="85" t="s">
        <v>3577</v>
      </c>
      <c r="BN672" t="s">
        <v>4895</v>
      </c>
      <c r="BO672">
        <f t="shared" si="223"/>
        <v>6000</v>
      </c>
      <c r="BP672" t="str">
        <f>IF(V672="original",H672,IF(V672="volunteer",C672,"Nekhaeva A.A."))</f>
        <v>Nekhaeva A.A.</v>
      </c>
      <c r="BQ672" t="str">
        <f>IF(V672="original",I672,IF(V672="volunteer",YEAR(A672)&amp;"-"&amp;IF(MONTH(A672)&lt;10,"0"&amp;MONTH(A672),MONTH(A672))&amp;"-"&amp;IF(DAY(A672)&lt;10,"0"&amp;DAY(A672),DAY(A672)),"__2025-05-15"))</f>
        <v>__2025-05-15</v>
      </c>
      <c r="BR672"/>
      <c r="BS672"/>
      <c r="BT672" s="49" t="s">
        <v>4766</v>
      </c>
      <c r="BU672" t="s">
        <v>3631</v>
      </c>
      <c r="BV672" t="s">
        <v>3632</v>
      </c>
      <c r="BW672" t="s">
        <v>3633</v>
      </c>
      <c r="BX672" t="s">
        <v>3634</v>
      </c>
      <c r="BY672" s="44" t="s">
        <v>229</v>
      </c>
      <c r="BZ672" t="s">
        <v>1441</v>
      </c>
      <c r="CA672" t="s">
        <v>4193</v>
      </c>
      <c r="CB672" s="44" t="s">
        <v>4193</v>
      </c>
      <c r="CC672" t="s">
        <v>4814</v>
      </c>
      <c r="CD672" t="s">
        <v>4191</v>
      </c>
      <c r="CE672" t="s">
        <v>4192</v>
      </c>
      <c r="CF672" t="s">
        <v>3630</v>
      </c>
      <c r="CG672"/>
      <c r="CH672" t="str">
        <f>H672</f>
        <v>Спасский С.А., Шнитников В.Н.</v>
      </c>
      <c r="CI672">
        <f t="shared" si="215"/>
        <v>1937</v>
      </c>
      <c r="CJ672" t="s">
        <v>4696</v>
      </c>
    </row>
    <row r="673" spans="1:88" s="12" customFormat="1" x14ac:dyDescent="0.45">
      <c r="A673" s="11">
        <v>45771.516284722216</v>
      </c>
      <c r="B673" s="12">
        <v>412819044</v>
      </c>
      <c r="C673" s="6" t="s">
        <v>4897</v>
      </c>
      <c r="D673" s="12">
        <v>2</v>
      </c>
      <c r="E673" s="4" t="s">
        <v>86</v>
      </c>
      <c r="G673" s="12">
        <v>2590</v>
      </c>
      <c r="H673" s="44" t="s">
        <v>951</v>
      </c>
      <c r="I673" s="12">
        <v>1937</v>
      </c>
      <c r="J673" s="12" t="s">
        <v>952</v>
      </c>
      <c r="K673" s="12" t="s">
        <v>953</v>
      </c>
      <c r="L673" s="12" t="s">
        <v>954</v>
      </c>
      <c r="M673" s="12" t="s">
        <v>267</v>
      </c>
      <c r="Q673" t="str">
        <f t="shared" si="216"/>
        <v/>
      </c>
      <c r="R673" s="94"/>
      <c r="S673" s="94"/>
      <c r="V673" s="12" t="s">
        <v>119</v>
      </c>
      <c r="X673" s="12">
        <v>6000</v>
      </c>
      <c r="Y673" s="12">
        <v>1937</v>
      </c>
      <c r="AF673" s="12" t="s">
        <v>948</v>
      </c>
      <c r="AG673" s="64" t="s">
        <v>997</v>
      </c>
      <c r="AH673" s="12" t="s">
        <v>229</v>
      </c>
      <c r="AI673" s="12" t="s">
        <v>1387</v>
      </c>
      <c r="AJ673" s="12" t="s">
        <v>1388</v>
      </c>
      <c r="AK673" s="12" t="b">
        <v>1</v>
      </c>
      <c r="AL673" s="12" t="b">
        <v>0</v>
      </c>
      <c r="AO673" s="49" t="s">
        <v>4952</v>
      </c>
      <c r="AP673" s="73"/>
      <c r="AQ673" s="49" t="s">
        <v>4951</v>
      </c>
      <c r="AR673" s="76" t="s">
        <v>5011</v>
      </c>
      <c r="AS673" s="73" t="s">
        <v>5012</v>
      </c>
      <c r="AT673" s="73">
        <f t="shared" si="219"/>
        <v>2</v>
      </c>
      <c r="AU673" s="112" t="s">
        <v>5383</v>
      </c>
      <c r="AV673" s="44" t="s">
        <v>5380</v>
      </c>
      <c r="AW673" t="s">
        <v>5014</v>
      </c>
      <c r="AX673" s="73"/>
      <c r="AY67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3" s="49" t="s">
        <v>4903</v>
      </c>
      <c r="BA673" s="44">
        <f>Y673</f>
        <v>1937</v>
      </c>
      <c r="BB673" s="44" t="str">
        <f>Y673&amp;IF(Z673&lt;&gt;0,"-"&amp;Z673,"")&amp;IF(AA673&lt;&gt;0,"-"&amp;AA673,"")&amp;IF(AB673&lt;&gt;0,"/"&amp;AB673,"")&amp;IF(AC673&lt;&gt;0,"-"&amp;AC673,"")&amp;IF(AD673&lt;&gt;0,"-"&amp;AD673,"")</f>
        <v>1937</v>
      </c>
      <c r="BC673" s="44"/>
      <c r="BD673" s="44"/>
      <c r="BE673" s="44"/>
      <c r="BF673" s="49" t="s">
        <v>4882</v>
      </c>
      <c r="BG673" t="s">
        <v>4893</v>
      </c>
      <c r="BH673" s="40" t="s">
        <v>5050</v>
      </c>
      <c r="BI673" t="s">
        <v>39</v>
      </c>
      <c r="BJ673"/>
      <c r="BK673"/>
      <c r="BL673"/>
      <c r="BM673" s="85"/>
      <c r="BN673"/>
      <c r="BO673">
        <f t="shared" si="223"/>
        <v>6000</v>
      </c>
      <c r="BP673" t="str">
        <f>IF(V673="original",H673,IF(V673="volunteer",C673,"Nekhaeva A.A."))</f>
        <v>Nekhaeva A.A.</v>
      </c>
      <c r="BQ673" t="str">
        <f>IF(V673="original",I673,IF(V673="volunteer",YEAR(A673)&amp;"-"&amp;IF(MONTH(A673)&lt;10,"0"&amp;MONTH(A673),MONTH(A673))&amp;"-"&amp;IF(DAY(A673)&lt;10,"0"&amp;DAY(A673),DAY(A673)),"__2025-05-15"))</f>
        <v>__2025-05-15</v>
      </c>
      <c r="BR673"/>
      <c r="BS673"/>
      <c r="BT673" s="49" t="s">
        <v>4766</v>
      </c>
      <c r="BU673" t="s">
        <v>3631</v>
      </c>
      <c r="BV673" t="s">
        <v>3632</v>
      </c>
      <c r="BW673" t="s">
        <v>3633</v>
      </c>
      <c r="BX673" t="s">
        <v>3634</v>
      </c>
      <c r="BY673" s="44" t="s">
        <v>229</v>
      </c>
      <c r="BZ673" t="s">
        <v>4197</v>
      </c>
      <c r="CA673" t="s">
        <v>4198</v>
      </c>
      <c r="CB673" s="44" t="s">
        <v>4198</v>
      </c>
      <c r="CC673" t="s">
        <v>4809</v>
      </c>
      <c r="CD673" t="s">
        <v>4195</v>
      </c>
      <c r="CE673" t="s">
        <v>4196</v>
      </c>
      <c r="CF673" t="s">
        <v>3630</v>
      </c>
      <c r="CG673"/>
      <c r="CH673" t="str">
        <f>H673</f>
        <v>Спасский С.А., Шнитников В.Н.</v>
      </c>
      <c r="CI673">
        <f t="shared" si="215"/>
        <v>1937</v>
      </c>
      <c r="CJ673" t="s">
        <v>4696</v>
      </c>
    </row>
    <row r="674" spans="1:88" s="12" customFormat="1" x14ac:dyDescent="0.45">
      <c r="A674" s="11">
        <v>45771.515682870369</v>
      </c>
      <c r="B674" s="12">
        <v>412819044</v>
      </c>
      <c r="C674" s="6" t="s">
        <v>4897</v>
      </c>
      <c r="D674" s="12">
        <v>1</v>
      </c>
      <c r="E674" s="4" t="s">
        <v>51</v>
      </c>
      <c r="G674" s="12">
        <v>2590</v>
      </c>
      <c r="H674" s="44" t="s">
        <v>951</v>
      </c>
      <c r="I674" s="12">
        <v>1937</v>
      </c>
      <c r="J674" s="12" t="s">
        <v>952</v>
      </c>
      <c r="K674" s="12" t="s">
        <v>953</v>
      </c>
      <c r="L674" s="12" t="s">
        <v>954</v>
      </c>
      <c r="M674" s="12" t="s">
        <v>267</v>
      </c>
      <c r="P674" s="12" t="s">
        <v>947</v>
      </c>
      <c r="Q674" t="str">
        <f t="shared" si="216"/>
        <v>Алма-Ата и окрестности</v>
      </c>
      <c r="R674" s="94">
        <v>43.289437</v>
      </c>
      <c r="S674" s="94">
        <v>76.994337999999999</v>
      </c>
      <c r="T674" s="12" t="s">
        <v>765</v>
      </c>
      <c r="U674" s="12" t="s">
        <v>766</v>
      </c>
      <c r="V674" s="12" t="s">
        <v>106</v>
      </c>
      <c r="X674" s="12">
        <v>6000</v>
      </c>
      <c r="Y674" s="12">
        <v>1919</v>
      </c>
      <c r="AF674" s="12" t="s">
        <v>948</v>
      </c>
      <c r="AH674" s="12" t="s">
        <v>229</v>
      </c>
      <c r="AI674" s="12" t="s">
        <v>1387</v>
      </c>
      <c r="AJ674" s="12" t="s">
        <v>1388</v>
      </c>
      <c r="AK674" s="12" t="b">
        <v>1</v>
      </c>
      <c r="AL674" s="12" t="b">
        <v>0</v>
      </c>
      <c r="AO674" s="49" t="s">
        <v>4952</v>
      </c>
      <c r="AP674" s="73"/>
      <c r="AQ674" s="49" t="s">
        <v>4951</v>
      </c>
      <c r="AR674" s="76" t="s">
        <v>5011</v>
      </c>
      <c r="AS674" s="73" t="s">
        <v>5012</v>
      </c>
      <c r="AT674" s="73">
        <f t="shared" si="219"/>
        <v>1</v>
      </c>
      <c r="AU674" s="112" t="s">
        <v>5383</v>
      </c>
      <c r="AV674" s="44" t="s">
        <v>5380</v>
      </c>
      <c r="AW674" t="s">
        <v>5014</v>
      </c>
      <c r="AX674" s="73"/>
      <c r="AY67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4" s="49" t="s">
        <v>4903</v>
      </c>
      <c r="BA674" s="44">
        <f>Y674</f>
        <v>1919</v>
      </c>
      <c r="BB674" s="44" t="str">
        <f>Y674&amp;IF(Z674&lt;&gt;0,"-"&amp;Z674,"")&amp;IF(AA674&lt;&gt;0,"-"&amp;AA674,"")&amp;IF(AB674&lt;&gt;0,"/"&amp;AB674,"")&amp;IF(AC674&lt;&gt;0,"-"&amp;AC674,"")&amp;IF(AD674&lt;&gt;0,"-"&amp;AD674,"")</f>
        <v>1919</v>
      </c>
      <c r="BC674" s="44"/>
      <c r="BD674" s="44"/>
      <c r="BE674" s="44"/>
      <c r="BF674" s="49" t="s">
        <v>4882</v>
      </c>
      <c r="BG674" t="s">
        <v>4893</v>
      </c>
      <c r="BH674" s="40" t="s">
        <v>5050</v>
      </c>
      <c r="BI674" t="s">
        <v>39</v>
      </c>
      <c r="BJ674" t="str">
        <f t="shared" ref="BJ674:BJ707" si="225">P674</f>
        <v>Алма-Ата и окрестности</v>
      </c>
      <c r="BK674" t="str">
        <f>T674&amp;" N; "&amp;U674&amp;" E"</f>
        <v>43.289437 N; 76.994338 E</v>
      </c>
      <c r="BL674" t="s">
        <v>765</v>
      </c>
      <c r="BM674" s="85" t="s">
        <v>766</v>
      </c>
      <c r="BN674" t="s">
        <v>4895</v>
      </c>
      <c r="BO674">
        <f t="shared" si="223"/>
        <v>6000</v>
      </c>
      <c r="BP674" t="str">
        <f>IF(V674="original",H674,IF(V674="volunteer",C674,"Nekhaeva A.A."))</f>
        <v>Kim L.V.</v>
      </c>
      <c r="BQ674" t="str">
        <f>IF(V674="original",I674,IF(V674="volunteer",YEAR(A674)&amp;"-"&amp;IF(MONTH(A674)&lt;10,"0"&amp;MONTH(A674),MONTH(A674))&amp;"-"&amp;IF(DAY(A674)&lt;10,"0"&amp;DAY(A674),DAY(A674)),"__2025-05-15"))</f>
        <v>2025-04-24</v>
      </c>
      <c r="BR674"/>
      <c r="BS674"/>
      <c r="BT674" s="49" t="s">
        <v>4766</v>
      </c>
      <c r="BU674" t="s">
        <v>3631</v>
      </c>
      <c r="BV674" t="s">
        <v>3632</v>
      </c>
      <c r="BW674" t="s">
        <v>3633</v>
      </c>
      <c r="BX674" t="s">
        <v>3634</v>
      </c>
      <c r="BY674" s="44" t="s">
        <v>229</v>
      </c>
      <c r="BZ674" t="s">
        <v>4197</v>
      </c>
      <c r="CA674" t="s">
        <v>4198</v>
      </c>
      <c r="CB674" s="44" t="s">
        <v>4198</v>
      </c>
      <c r="CC674" t="s">
        <v>4809</v>
      </c>
      <c r="CD674" t="s">
        <v>4195</v>
      </c>
      <c r="CE674" t="s">
        <v>4196</v>
      </c>
      <c r="CF674" t="s">
        <v>3630</v>
      </c>
      <c r="CG674"/>
      <c r="CH674" t="str">
        <f>H674</f>
        <v>Спасский С.А., Шнитников В.Н.</v>
      </c>
      <c r="CI674">
        <f t="shared" si="215"/>
        <v>1937</v>
      </c>
      <c r="CJ674" t="s">
        <v>4696</v>
      </c>
    </row>
    <row r="675" spans="1:88" s="12" customFormat="1" x14ac:dyDescent="0.45">
      <c r="A675" s="11">
        <v>45771.515451388877</v>
      </c>
      <c r="B675" s="12">
        <v>412819044</v>
      </c>
      <c r="C675" s="6" t="s">
        <v>4897</v>
      </c>
      <c r="D675" s="12">
        <v>2</v>
      </c>
      <c r="E675" s="4" t="s">
        <v>86</v>
      </c>
      <c r="G675" s="12">
        <v>2590</v>
      </c>
      <c r="H675" s="44" t="s">
        <v>951</v>
      </c>
      <c r="I675" s="12">
        <v>1937</v>
      </c>
      <c r="J675" s="12" t="s">
        <v>952</v>
      </c>
      <c r="K675" s="12" t="s">
        <v>953</v>
      </c>
      <c r="L675" s="12" t="s">
        <v>954</v>
      </c>
      <c r="M675" s="12" t="s">
        <v>267</v>
      </c>
      <c r="P675" s="12" t="s">
        <v>947</v>
      </c>
      <c r="Q675" t="str">
        <f t="shared" si="216"/>
        <v>Алма-Ата и окрестности</v>
      </c>
      <c r="R675" s="94">
        <v>43.289437</v>
      </c>
      <c r="S675" s="94">
        <v>76.994337999999999</v>
      </c>
      <c r="T675" s="12" t="s">
        <v>765</v>
      </c>
      <c r="U675" s="12" t="s">
        <v>766</v>
      </c>
      <c r="V675" s="12" t="s">
        <v>106</v>
      </c>
      <c r="X675" s="12">
        <v>6000</v>
      </c>
      <c r="Y675" s="12">
        <v>1907</v>
      </c>
      <c r="AF675" s="12" t="s">
        <v>948</v>
      </c>
      <c r="AH675" s="12" t="s">
        <v>229</v>
      </c>
      <c r="AI675" s="12" t="s">
        <v>1387</v>
      </c>
      <c r="AJ675" s="12" t="s">
        <v>1388</v>
      </c>
      <c r="AK675" s="12" t="b">
        <v>1</v>
      </c>
      <c r="AL675" s="12" t="b">
        <v>0</v>
      </c>
      <c r="AO675" s="49" t="s">
        <v>4952</v>
      </c>
      <c r="AP675" s="73"/>
      <c r="AQ675" s="49" t="s">
        <v>4951</v>
      </c>
      <c r="AR675" s="76" t="s">
        <v>5011</v>
      </c>
      <c r="AS675" s="73" t="s">
        <v>5012</v>
      </c>
      <c r="AT675" s="73">
        <f t="shared" si="219"/>
        <v>2</v>
      </c>
      <c r="AU675" s="112" t="s">
        <v>5383</v>
      </c>
      <c r="AV675" s="44" t="s">
        <v>5380</v>
      </c>
      <c r="AW675" t="s">
        <v>5014</v>
      </c>
      <c r="AX675" s="73"/>
      <c r="AY67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5" s="49" t="s">
        <v>4903</v>
      </c>
      <c r="BA675" s="44">
        <f>Y675</f>
        <v>1907</v>
      </c>
      <c r="BB675" s="44" t="str">
        <f>Y675&amp;IF(Z675&lt;&gt;0,"-"&amp;Z675,"")&amp;IF(AA675&lt;&gt;0,"-"&amp;AA675,"")&amp;IF(AB675&lt;&gt;0,"/"&amp;AB675,"")&amp;IF(AC675&lt;&gt;0,"-"&amp;AC675,"")&amp;IF(AD675&lt;&gt;0,"-"&amp;AD675,"")</f>
        <v>1907</v>
      </c>
      <c r="BC675" s="44"/>
      <c r="BD675" s="44"/>
      <c r="BE675" s="44"/>
      <c r="BF675" s="49" t="s">
        <v>4882</v>
      </c>
      <c r="BG675" t="s">
        <v>4893</v>
      </c>
      <c r="BH675" s="40" t="s">
        <v>5050</v>
      </c>
      <c r="BI675" t="s">
        <v>39</v>
      </c>
      <c r="BJ675" t="str">
        <f t="shared" si="225"/>
        <v>Алма-Ата и окрестности</v>
      </c>
      <c r="BK675" t="str">
        <f>T675&amp;" N; "&amp;U675&amp;" E"</f>
        <v>43.289437 N; 76.994338 E</v>
      </c>
      <c r="BL675" t="s">
        <v>765</v>
      </c>
      <c r="BM675" s="85" t="s">
        <v>766</v>
      </c>
      <c r="BN675" t="s">
        <v>4895</v>
      </c>
      <c r="BO675">
        <f t="shared" si="223"/>
        <v>6000</v>
      </c>
      <c r="BP675" t="str">
        <f>IF(V675="original",H675,IF(V675="volunteer",C675,"Nekhaeva A.A."))</f>
        <v>Kim L.V.</v>
      </c>
      <c r="BQ675" t="str">
        <f>IF(V675="original",I675,IF(V675="volunteer",YEAR(A675)&amp;"-"&amp;IF(MONTH(A675)&lt;10,"0"&amp;MONTH(A675),MONTH(A675))&amp;"-"&amp;IF(DAY(A675)&lt;10,"0"&amp;DAY(A675),DAY(A675)),"__2025-05-15"))</f>
        <v>2025-04-24</v>
      </c>
      <c r="BR675"/>
      <c r="BS675"/>
      <c r="BT675" s="49" t="s">
        <v>4766</v>
      </c>
      <c r="BU675" t="s">
        <v>3631</v>
      </c>
      <c r="BV675" t="s">
        <v>3632</v>
      </c>
      <c r="BW675" t="s">
        <v>3633</v>
      </c>
      <c r="BX675" t="s">
        <v>3634</v>
      </c>
      <c r="BY675" s="44" t="s">
        <v>229</v>
      </c>
      <c r="BZ675" t="s">
        <v>4197</v>
      </c>
      <c r="CA675" t="s">
        <v>4198</v>
      </c>
      <c r="CB675" s="44" t="s">
        <v>4198</v>
      </c>
      <c r="CC675" t="s">
        <v>4809</v>
      </c>
      <c r="CD675" t="s">
        <v>4195</v>
      </c>
      <c r="CE675" t="s">
        <v>4196</v>
      </c>
      <c r="CF675" t="s">
        <v>3630</v>
      </c>
      <c r="CG675"/>
      <c r="CH675" t="str">
        <f>H675</f>
        <v>Спасский С.А., Шнитников В.Н.</v>
      </c>
      <c r="CI675">
        <f t="shared" si="215"/>
        <v>1937</v>
      </c>
      <c r="CJ675" t="s">
        <v>4696</v>
      </c>
    </row>
    <row r="676" spans="1:88" s="12" customFormat="1" x14ac:dyDescent="0.45">
      <c r="A676" s="11">
        <v>45771.515011574069</v>
      </c>
      <c r="B676" s="12">
        <v>412819044</v>
      </c>
      <c r="C676" s="6" t="s">
        <v>4897</v>
      </c>
      <c r="D676" s="12">
        <v>2</v>
      </c>
      <c r="E676" s="4" t="s">
        <v>247</v>
      </c>
      <c r="G676" s="12">
        <v>2590</v>
      </c>
      <c r="H676" s="44" t="s">
        <v>951</v>
      </c>
      <c r="I676" s="12">
        <v>1937</v>
      </c>
      <c r="J676" s="12" t="s">
        <v>952</v>
      </c>
      <c r="K676" s="12" t="s">
        <v>953</v>
      </c>
      <c r="L676" s="12" t="s">
        <v>954</v>
      </c>
      <c r="M676" s="12" t="s">
        <v>267</v>
      </c>
      <c r="P676" s="12" t="s">
        <v>947</v>
      </c>
      <c r="Q676" t="str">
        <f t="shared" si="216"/>
        <v>Алма-Ата и окрестности</v>
      </c>
      <c r="R676" s="94">
        <v>43.289437</v>
      </c>
      <c r="S676" s="94">
        <v>76.994337999999999</v>
      </c>
      <c r="T676" s="12" t="s">
        <v>765</v>
      </c>
      <c r="U676" s="12" t="s">
        <v>766</v>
      </c>
      <c r="V676" s="12" t="s">
        <v>106</v>
      </c>
      <c r="X676" s="12">
        <v>6000</v>
      </c>
      <c r="Y676" s="12">
        <v>1920</v>
      </c>
      <c r="Z676" s="12">
        <v>7</v>
      </c>
      <c r="AB676" s="12">
        <v>1920</v>
      </c>
      <c r="AC676" s="12">
        <v>9</v>
      </c>
      <c r="AF676" s="12" t="s">
        <v>948</v>
      </c>
      <c r="AH676" s="12" t="s">
        <v>229</v>
      </c>
      <c r="AI676" s="12" t="s">
        <v>1387</v>
      </c>
      <c r="AJ676" s="12" t="s">
        <v>1388</v>
      </c>
      <c r="AK676" s="12" t="b">
        <v>1</v>
      </c>
      <c r="AL676" s="12" t="b">
        <v>0</v>
      </c>
      <c r="AO676" s="49" t="s">
        <v>4952</v>
      </c>
      <c r="AP676" s="73"/>
      <c r="AQ676" s="49" t="s">
        <v>4951</v>
      </c>
      <c r="AR676" s="76" t="s">
        <v>5011</v>
      </c>
      <c r="AS676" s="73" t="s">
        <v>5012</v>
      </c>
      <c r="AT676" s="73">
        <f t="shared" si="219"/>
        <v>2</v>
      </c>
      <c r="AU676" s="112" t="s">
        <v>5384</v>
      </c>
      <c r="AV676" s="44" t="s">
        <v>5380</v>
      </c>
      <c r="AW676" t="s">
        <v>5014</v>
      </c>
      <c r="AX676" s="73"/>
      <c r="AY67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6" s="49" t="s">
        <v>4903</v>
      </c>
      <c r="BA676" s="59" t="str">
        <f>Y676&amp;"-"&amp;IF(Z676&lt;10,"0"&amp;Z676,Z676)&amp;"/"&amp;IF(AC676&lt;10,"0"&amp;AC676,AC676)</f>
        <v>1920-07/09</v>
      </c>
      <c r="BB676" s="44" t="str">
        <f>Y676&amp;IF(Z676&lt;&gt;0,"-"&amp;Z676,"")&amp;IF(AA676&lt;&gt;0,"-"&amp;AA676,"")&amp;IF(AB676&lt;&gt;0,"/"&amp;AB676,"")&amp;IF(AC676&lt;&gt;0,"-"&amp;AC676,"")&amp;IF(AD676&lt;&gt;0,"-"&amp;AD676,"")</f>
        <v>1920-7/1920-9</v>
      </c>
      <c r="BC676" s="44"/>
      <c r="BD676" s="44"/>
      <c r="BE676" s="44"/>
      <c r="BF676" s="49" t="s">
        <v>4882</v>
      </c>
      <c r="BG676" t="s">
        <v>4893</v>
      </c>
      <c r="BH676" s="40" t="s">
        <v>5050</v>
      </c>
      <c r="BI676" t="s">
        <v>39</v>
      </c>
      <c r="BJ676" t="str">
        <f t="shared" si="225"/>
        <v>Алма-Ата и окрестности</v>
      </c>
      <c r="BK676" t="str">
        <f>T676&amp;" N; "&amp;U676&amp;" E"</f>
        <v>43.289437 N; 76.994338 E</v>
      </c>
      <c r="BL676" t="s">
        <v>765</v>
      </c>
      <c r="BM676" s="85" t="s">
        <v>766</v>
      </c>
      <c r="BN676" t="s">
        <v>4895</v>
      </c>
      <c r="BO676">
        <f t="shared" si="223"/>
        <v>6000</v>
      </c>
      <c r="BP676" t="str">
        <f>IF(V676="original",H676,IF(V676="volunteer",C676,"Nekhaeva A.A."))</f>
        <v>Kim L.V.</v>
      </c>
      <c r="BQ676" t="str">
        <f>IF(V676="original",I676,IF(V676="volunteer",YEAR(A676)&amp;"-"&amp;IF(MONTH(A676)&lt;10,"0"&amp;MONTH(A676),MONTH(A676))&amp;"-"&amp;IF(DAY(A676)&lt;10,"0"&amp;DAY(A676),DAY(A676)),"__2025-05-15"))</f>
        <v>2025-04-24</v>
      </c>
      <c r="BR676"/>
      <c r="BS676"/>
      <c r="BT676" s="49" t="s">
        <v>4766</v>
      </c>
      <c r="BU676" t="s">
        <v>3631</v>
      </c>
      <c r="BV676" t="s">
        <v>3632</v>
      </c>
      <c r="BW676" t="s">
        <v>3633</v>
      </c>
      <c r="BX676" t="s">
        <v>3634</v>
      </c>
      <c r="BY676" s="44" t="s">
        <v>229</v>
      </c>
      <c r="BZ676" t="s">
        <v>4197</v>
      </c>
      <c r="CA676" t="s">
        <v>4198</v>
      </c>
      <c r="CB676" s="44" t="s">
        <v>4198</v>
      </c>
      <c r="CC676" t="s">
        <v>4809</v>
      </c>
      <c r="CD676" t="s">
        <v>4195</v>
      </c>
      <c r="CE676" t="s">
        <v>4196</v>
      </c>
      <c r="CF676" t="s">
        <v>3630</v>
      </c>
      <c r="CG676"/>
      <c r="CH676" t="str">
        <f>H676</f>
        <v>Спасский С.А., Шнитников В.Н.</v>
      </c>
      <c r="CI676">
        <f t="shared" si="215"/>
        <v>1937</v>
      </c>
      <c r="CJ676" t="s">
        <v>4696</v>
      </c>
    </row>
    <row r="677" spans="1:88" s="12" customFormat="1" x14ac:dyDescent="0.45">
      <c r="A677" s="11">
        <v>45771.513819444437</v>
      </c>
      <c r="B677" s="12">
        <v>412819044</v>
      </c>
      <c r="C677" s="6" t="s">
        <v>4897</v>
      </c>
      <c r="D677" s="12">
        <v>1</v>
      </c>
      <c r="E677" s="4" t="s">
        <v>65</v>
      </c>
      <c r="G677" s="12">
        <v>2590</v>
      </c>
      <c r="H677" s="44" t="s">
        <v>951</v>
      </c>
      <c r="I677" s="12">
        <v>1937</v>
      </c>
      <c r="J677" s="12" t="s">
        <v>952</v>
      </c>
      <c r="K677" s="12" t="s">
        <v>953</v>
      </c>
      <c r="L677" s="12" t="s">
        <v>954</v>
      </c>
      <c r="M677" s="12" t="s">
        <v>267</v>
      </c>
      <c r="P677" s="12" t="s">
        <v>986</v>
      </c>
      <c r="Q677" t="str">
        <f t="shared" si="216"/>
        <v>дача Волковского</v>
      </c>
      <c r="R677" s="85" t="str">
        <f>T677</f>
        <v>43.104043</v>
      </c>
      <c r="S677" s="85" t="str">
        <f>U677</f>
        <v>76.920158</v>
      </c>
      <c r="T677" s="12" t="s">
        <v>3576</v>
      </c>
      <c r="U677" s="12" t="s">
        <v>3577</v>
      </c>
      <c r="V677" s="12" t="s">
        <v>119</v>
      </c>
      <c r="W677" s="12" t="s">
        <v>3578</v>
      </c>
      <c r="X677" s="12">
        <v>50000</v>
      </c>
      <c r="Y677" s="12">
        <v>1919</v>
      </c>
      <c r="Z677" s="12">
        <v>6</v>
      </c>
      <c r="AA677" s="12">
        <v>26</v>
      </c>
      <c r="AB677" s="12">
        <v>1919</v>
      </c>
      <c r="AC677" s="12">
        <v>6</v>
      </c>
      <c r="AD677" s="12">
        <v>29</v>
      </c>
      <c r="AF677" s="12" t="s">
        <v>948</v>
      </c>
      <c r="AH677" s="12" t="s">
        <v>229</v>
      </c>
      <c r="AI677" s="12" t="s">
        <v>1387</v>
      </c>
      <c r="AJ677" s="12" t="s">
        <v>1389</v>
      </c>
      <c r="AK677" s="12" t="b">
        <v>1</v>
      </c>
      <c r="AL677" s="12" t="b">
        <v>0</v>
      </c>
      <c r="AO677" s="49" t="s">
        <v>4952</v>
      </c>
      <c r="AP677" s="73"/>
      <c r="AQ677" s="49" t="s">
        <v>4951</v>
      </c>
      <c r="AR677" s="76" t="s">
        <v>5011</v>
      </c>
      <c r="AS677" s="73" t="s">
        <v>5012</v>
      </c>
      <c r="AT677" s="73">
        <f t="shared" si="219"/>
        <v>1</v>
      </c>
      <c r="AU677" s="112" t="s">
        <v>5384</v>
      </c>
      <c r="AV677" s="44" t="s">
        <v>5380</v>
      </c>
      <c r="AW677" t="s">
        <v>5014</v>
      </c>
      <c r="AX677" s="73"/>
      <c r="AY67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7" s="49" t="s">
        <v>4903</v>
      </c>
      <c r="BA677" s="58" t="str">
        <f>Y677&amp;"-"&amp;IF(Z677&lt;10,"0"&amp;Z677,Z677)&amp;"-"&amp;IF(AA677&lt;10,"0"&amp;AA677,AA677)&amp;"/"&amp;IF(AD677&lt;10,"0"&amp;AD677,AD677)</f>
        <v>1919-06-26/29</v>
      </c>
      <c r="BB677" s="44" t="str">
        <f>Y677&amp;IF(Z677&lt;&gt;0,"-"&amp;Z677,"")&amp;IF(AA677&lt;&gt;0,"-"&amp;AA677,"")&amp;IF(AB677&lt;&gt;0,"/"&amp;AB677,"")&amp;IF(AC677&lt;&gt;0,"-"&amp;AC677,"")&amp;IF(AD677&lt;&gt;0,"-"&amp;AD677,"")</f>
        <v>1919-6-26/1919-6-29</v>
      </c>
      <c r="BC677" s="44"/>
      <c r="BD677" s="44"/>
      <c r="BE677" s="44"/>
      <c r="BF677" s="49" t="s">
        <v>4882</v>
      </c>
      <c r="BG677" t="s">
        <v>4893</v>
      </c>
      <c r="BH677" s="40" t="s">
        <v>5050</v>
      </c>
      <c r="BI677" t="s">
        <v>39</v>
      </c>
      <c r="BJ677" t="str">
        <f t="shared" si="225"/>
        <v>дача Волковского</v>
      </c>
      <c r="BK677" t="str">
        <f>T677&amp;" N; "&amp;U677&amp;" E"</f>
        <v>43.104043 N; 76.920158 E</v>
      </c>
      <c r="BL677" t="s">
        <v>3576</v>
      </c>
      <c r="BM677" s="85" t="s">
        <v>3577</v>
      </c>
      <c r="BN677" t="s">
        <v>4895</v>
      </c>
      <c r="BO677">
        <f t="shared" si="223"/>
        <v>50000</v>
      </c>
      <c r="BP677" t="str">
        <f>IF(V677="original",H677,IF(V677="volunteer",C677,"Nekhaeva A.A."))</f>
        <v>Nekhaeva A.A.</v>
      </c>
      <c r="BQ677" t="str">
        <f>IF(V677="original",I677,IF(V677="volunteer",YEAR(A677)&amp;"-"&amp;IF(MONTH(A677)&lt;10,"0"&amp;MONTH(A677),MONTH(A677))&amp;"-"&amp;IF(DAY(A677)&lt;10,"0"&amp;DAY(A677),DAY(A677)),"__2025-05-15"))</f>
        <v>__2025-05-15</v>
      </c>
      <c r="BR677"/>
      <c r="BS677"/>
      <c r="BT677" s="49" t="s">
        <v>4766</v>
      </c>
      <c r="BU677" t="s">
        <v>3631</v>
      </c>
      <c r="BV677" t="s">
        <v>3632</v>
      </c>
      <c r="BW677" t="s">
        <v>3633</v>
      </c>
      <c r="BX677" t="s">
        <v>3634</v>
      </c>
      <c r="BY677" s="44" t="s">
        <v>229</v>
      </c>
      <c r="BZ677" t="s">
        <v>1387</v>
      </c>
      <c r="CA677" t="s">
        <v>4199</v>
      </c>
      <c r="CB677" s="44" t="s">
        <v>4199</v>
      </c>
      <c r="CC677" t="s">
        <v>4855</v>
      </c>
      <c r="CD677" t="s">
        <v>4199</v>
      </c>
      <c r="CE677" t="s">
        <v>4200</v>
      </c>
      <c r="CF677" t="s">
        <v>3630</v>
      </c>
      <c r="CG677"/>
      <c r="CH677" t="str">
        <f>H677</f>
        <v>Спасский С.А., Шнитников В.Н.</v>
      </c>
      <c r="CI677">
        <f t="shared" si="215"/>
        <v>1937</v>
      </c>
      <c r="CJ677" t="s">
        <v>4696</v>
      </c>
    </row>
    <row r="678" spans="1:88" s="12" customFormat="1" x14ac:dyDescent="0.45">
      <c r="A678" s="11">
        <v>45771.511770833327</v>
      </c>
      <c r="B678" s="12">
        <v>412819044</v>
      </c>
      <c r="C678" s="6" t="s">
        <v>4897</v>
      </c>
      <c r="D678" s="12">
        <v>1</v>
      </c>
      <c r="E678" s="4" t="s">
        <v>51</v>
      </c>
      <c r="G678" s="12">
        <v>2590</v>
      </c>
      <c r="H678" s="44" t="s">
        <v>951</v>
      </c>
      <c r="I678" s="12">
        <v>1937</v>
      </c>
      <c r="J678" s="12" t="s">
        <v>952</v>
      </c>
      <c r="K678" s="12" t="s">
        <v>953</v>
      </c>
      <c r="L678" s="12" t="s">
        <v>954</v>
      </c>
      <c r="M678" s="12" t="s">
        <v>267</v>
      </c>
      <c r="P678" s="12" t="s">
        <v>1018</v>
      </c>
      <c r="Q678" t="str">
        <f t="shared" si="216"/>
        <v>Копальский у.</v>
      </c>
      <c r="R678" s="94">
        <v>45.718308999999998</v>
      </c>
      <c r="S678" s="94">
        <v>77.246391000000003</v>
      </c>
      <c r="T678" s="12" t="s">
        <v>1019</v>
      </c>
      <c r="U678" s="12" t="s">
        <v>1020</v>
      </c>
      <c r="V678" s="12" t="s">
        <v>106</v>
      </c>
      <c r="X678" s="12">
        <v>50000</v>
      </c>
      <c r="Y678" s="12">
        <v>1910</v>
      </c>
      <c r="AF678" s="12" t="s">
        <v>948</v>
      </c>
      <c r="AG678" s="66" t="s">
        <v>959</v>
      </c>
      <c r="AH678" s="12" t="s">
        <v>229</v>
      </c>
      <c r="AI678" s="12" t="s">
        <v>1387</v>
      </c>
      <c r="AJ678" s="12" t="s">
        <v>1390</v>
      </c>
      <c r="AK678" s="12" t="b">
        <v>1</v>
      </c>
      <c r="AL678" s="12" t="b">
        <v>0</v>
      </c>
      <c r="AO678" s="49" t="s">
        <v>4952</v>
      </c>
      <c r="AP678" s="73"/>
      <c r="AQ678" s="49" t="s">
        <v>4951</v>
      </c>
      <c r="AR678" s="76" t="s">
        <v>5011</v>
      </c>
      <c r="AS678" s="73" t="s">
        <v>5012</v>
      </c>
      <c r="AT678" s="73">
        <f t="shared" si="219"/>
        <v>1</v>
      </c>
      <c r="AU678" s="112" t="s">
        <v>5383</v>
      </c>
      <c r="AV678" s="44" t="s">
        <v>5380</v>
      </c>
      <c r="AW678" t="s">
        <v>5014</v>
      </c>
      <c r="AX678" s="73"/>
      <c r="AY67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8" s="49" t="s">
        <v>4903</v>
      </c>
      <c r="BA678" s="44">
        <f>Y678</f>
        <v>1910</v>
      </c>
      <c r="BB678" s="44" t="str">
        <f>Y678&amp;IF(Z678&lt;&gt;0,"-"&amp;Z678,"")&amp;IF(AA678&lt;&gt;0,"-"&amp;AA678,"")&amp;IF(AB678&lt;&gt;0,"/"&amp;AB678,"")&amp;IF(AC678&lt;&gt;0,"-"&amp;AC678,"")&amp;IF(AD678&lt;&gt;0,"-"&amp;AD678,"")</f>
        <v>1910</v>
      </c>
      <c r="BC678" s="44"/>
      <c r="BD678" s="44"/>
      <c r="BE678" s="44" t="s">
        <v>4941</v>
      </c>
      <c r="BF678" s="49" t="s">
        <v>4882</v>
      </c>
      <c r="BG678" t="s">
        <v>4893</v>
      </c>
      <c r="BH678" s="40" t="s">
        <v>5050</v>
      </c>
      <c r="BI678" t="s">
        <v>39</v>
      </c>
      <c r="BJ678" t="str">
        <f t="shared" si="225"/>
        <v>Копальский у.</v>
      </c>
      <c r="BK678" t="str">
        <f>T678&amp;" N; "&amp;U678&amp;" E"</f>
        <v>45.718309 N; 77.246391 E</v>
      </c>
      <c r="BL678" t="s">
        <v>1019</v>
      </c>
      <c r="BM678" s="85" t="s">
        <v>1020</v>
      </c>
      <c r="BN678" t="s">
        <v>4895</v>
      </c>
      <c r="BO678">
        <f t="shared" si="223"/>
        <v>50000</v>
      </c>
      <c r="BP678" t="str">
        <f>IF(V678="original",H678,IF(V678="volunteer",C678,"Nekhaeva A.A."))</f>
        <v>Kim L.V.</v>
      </c>
      <c r="BQ678" t="str">
        <f>IF(V678="original",I678,IF(V678="volunteer",YEAR(A678)&amp;"-"&amp;IF(MONTH(A678)&lt;10,"0"&amp;MONTH(A678),MONTH(A678))&amp;"-"&amp;IF(DAY(A678)&lt;10,"0"&amp;DAY(A678),DAY(A678)),"__2025-05-15"))</f>
        <v>2025-04-24</v>
      </c>
      <c r="BR678"/>
      <c r="BS678"/>
      <c r="BT678" s="49" t="s">
        <v>4766</v>
      </c>
      <c r="BU678" t="s">
        <v>3631</v>
      </c>
      <c r="BV678" t="s">
        <v>3632</v>
      </c>
      <c r="BW678" t="s">
        <v>3633</v>
      </c>
      <c r="BX678" t="s">
        <v>3634</v>
      </c>
      <c r="BY678" s="44" t="s">
        <v>229</v>
      </c>
      <c r="BZ678" t="s">
        <v>1387</v>
      </c>
      <c r="CA678" t="s">
        <v>4202</v>
      </c>
      <c r="CB678" s="44" t="s">
        <v>4202</v>
      </c>
      <c r="CC678" t="s">
        <v>4835</v>
      </c>
      <c r="CD678" t="s">
        <v>4202</v>
      </c>
      <c r="CE678" t="s">
        <v>4203</v>
      </c>
      <c r="CF678" t="s">
        <v>3630</v>
      </c>
      <c r="CG678"/>
      <c r="CH678" t="str">
        <f>H678</f>
        <v>Спасский С.А., Шнитников В.Н.</v>
      </c>
      <c r="CI678">
        <f t="shared" si="215"/>
        <v>1937</v>
      </c>
      <c r="CJ678" t="s">
        <v>4696</v>
      </c>
    </row>
    <row r="679" spans="1:88" s="12" customFormat="1" x14ac:dyDescent="0.45">
      <c r="A679" s="11">
        <v>45771.509641203702</v>
      </c>
      <c r="B679" s="12">
        <v>412819044</v>
      </c>
      <c r="C679" s="6" t="s">
        <v>4897</v>
      </c>
      <c r="D679" s="12">
        <v>1</v>
      </c>
      <c r="E679" s="4" t="s">
        <v>65</v>
      </c>
      <c r="G679" s="12">
        <v>2590</v>
      </c>
      <c r="H679" s="44" t="s">
        <v>951</v>
      </c>
      <c r="I679" s="12">
        <v>1937</v>
      </c>
      <c r="J679" s="12" t="s">
        <v>952</v>
      </c>
      <c r="K679" s="12" t="s">
        <v>953</v>
      </c>
      <c r="L679" s="12" t="s">
        <v>954</v>
      </c>
      <c r="M679" s="12" t="s">
        <v>267</v>
      </c>
      <c r="P679" s="12" t="s">
        <v>1053</v>
      </c>
      <c r="Q679" t="str">
        <f t="shared" si="216"/>
        <v>разные места Казахстана</v>
      </c>
      <c r="R679" s="94"/>
      <c r="S679" s="94"/>
      <c r="V679" s="12" t="s">
        <v>119</v>
      </c>
      <c r="X679" s="12">
        <v>6000</v>
      </c>
      <c r="Y679" s="12">
        <v>1937</v>
      </c>
      <c r="AF679" s="12" t="s">
        <v>948</v>
      </c>
      <c r="AG679" s="64" t="s">
        <v>997</v>
      </c>
      <c r="AH679" s="12" t="s">
        <v>229</v>
      </c>
      <c r="AI679" s="12" t="s">
        <v>1387</v>
      </c>
      <c r="AJ679" s="12" t="s">
        <v>1390</v>
      </c>
      <c r="AK679" s="12" t="b">
        <v>1</v>
      </c>
      <c r="AL679" s="12" t="b">
        <v>0</v>
      </c>
      <c r="AO679" s="49" t="s">
        <v>4952</v>
      </c>
      <c r="AP679" s="73"/>
      <c r="AQ679" s="49" t="s">
        <v>4951</v>
      </c>
      <c r="AR679" s="76" t="s">
        <v>5011</v>
      </c>
      <c r="AS679" s="73" t="s">
        <v>5012</v>
      </c>
      <c r="AT679" s="73">
        <f t="shared" si="219"/>
        <v>1</v>
      </c>
      <c r="AU679" s="112" t="s">
        <v>5384</v>
      </c>
      <c r="AV679" s="44" t="s">
        <v>5380</v>
      </c>
      <c r="AW679" t="s">
        <v>5014</v>
      </c>
      <c r="AX679" s="73"/>
      <c r="AY67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79" s="49" t="s">
        <v>4903</v>
      </c>
      <c r="BA679" s="44">
        <f>Y679</f>
        <v>1937</v>
      </c>
      <c r="BB679" s="44" t="str">
        <f>Y679&amp;IF(Z679&lt;&gt;0,"-"&amp;Z679,"")&amp;IF(AA679&lt;&gt;0,"-"&amp;AA679,"")&amp;IF(AB679&lt;&gt;0,"/"&amp;AB679,"")&amp;IF(AC679&lt;&gt;0,"-"&amp;AC679,"")&amp;IF(AD679&lt;&gt;0,"-"&amp;AD679,"")</f>
        <v>1937</v>
      </c>
      <c r="BC679" s="44"/>
      <c r="BD679" s="44"/>
      <c r="BE679" s="44"/>
      <c r="BF679" s="49" t="s">
        <v>4882</v>
      </c>
      <c r="BG679" t="s">
        <v>4893</v>
      </c>
      <c r="BH679" s="40" t="s">
        <v>5050</v>
      </c>
      <c r="BI679" t="s">
        <v>39</v>
      </c>
      <c r="BJ679" t="str">
        <f t="shared" si="225"/>
        <v>разные места Казахстана</v>
      </c>
      <c r="BK679"/>
      <c r="BL679"/>
      <c r="BM679" s="85"/>
      <c r="BN679"/>
      <c r="BO679">
        <f t="shared" si="223"/>
        <v>6000</v>
      </c>
      <c r="BP679" t="str">
        <f>IF(V679="original",H679,IF(V679="volunteer",C679,"Nekhaeva A.A."))</f>
        <v>Nekhaeva A.A.</v>
      </c>
      <c r="BQ679" t="str">
        <f>IF(V679="original",I679,IF(V679="volunteer",YEAR(A679)&amp;"-"&amp;IF(MONTH(A679)&lt;10,"0"&amp;MONTH(A679),MONTH(A679))&amp;"-"&amp;IF(DAY(A679)&lt;10,"0"&amp;DAY(A679),DAY(A679)),"__2025-05-15"))</f>
        <v>__2025-05-15</v>
      </c>
      <c r="BR679"/>
      <c r="BS679"/>
      <c r="BT679" s="49" t="s">
        <v>4766</v>
      </c>
      <c r="BU679" t="s">
        <v>3631</v>
      </c>
      <c r="BV679" t="s">
        <v>3632</v>
      </c>
      <c r="BW679" t="s">
        <v>3633</v>
      </c>
      <c r="BX679" t="s">
        <v>3634</v>
      </c>
      <c r="BY679" s="44" t="s">
        <v>229</v>
      </c>
      <c r="BZ679" t="s">
        <v>1387</v>
      </c>
      <c r="CA679" t="s">
        <v>4202</v>
      </c>
      <c r="CB679" s="44" t="s">
        <v>4202</v>
      </c>
      <c r="CC679" t="s">
        <v>4835</v>
      </c>
      <c r="CD679" t="s">
        <v>4202</v>
      </c>
      <c r="CE679" t="s">
        <v>4203</v>
      </c>
      <c r="CF679" t="s">
        <v>3630</v>
      </c>
      <c r="CG679"/>
      <c r="CH679" t="str">
        <f>H679</f>
        <v>Спасский С.А., Шнитников В.Н.</v>
      </c>
      <c r="CI679">
        <f t="shared" si="215"/>
        <v>1937</v>
      </c>
      <c r="CJ679" t="s">
        <v>4696</v>
      </c>
    </row>
    <row r="680" spans="1:88" s="12" customFormat="1" x14ac:dyDescent="0.45">
      <c r="A680" s="11">
        <v>45771.506365740737</v>
      </c>
      <c r="B680" s="12">
        <v>412819044</v>
      </c>
      <c r="C680" s="6" t="s">
        <v>4897</v>
      </c>
      <c r="D680" s="12">
        <v>2</v>
      </c>
      <c r="E680" s="4" t="s">
        <v>1003</v>
      </c>
      <c r="G680" s="12">
        <v>2590</v>
      </c>
      <c r="H680" s="44" t="s">
        <v>951</v>
      </c>
      <c r="I680" s="12">
        <v>1937</v>
      </c>
      <c r="J680" s="12" t="s">
        <v>952</v>
      </c>
      <c r="K680" s="12" t="s">
        <v>953</v>
      </c>
      <c r="L680" s="12" t="s">
        <v>954</v>
      </c>
      <c r="M680" s="12" t="s">
        <v>267</v>
      </c>
      <c r="P680" s="12" t="s">
        <v>1391</v>
      </c>
      <c r="Q680" t="str">
        <f t="shared" si="216"/>
        <v>главным образом Копальский у.</v>
      </c>
      <c r="R680" s="94">
        <v>45.718308999999998</v>
      </c>
      <c r="S680" s="94">
        <v>77.246391000000003</v>
      </c>
      <c r="T680" s="12" t="s">
        <v>1019</v>
      </c>
      <c r="U680" s="12" t="s">
        <v>1020</v>
      </c>
      <c r="V680" s="12" t="s">
        <v>119</v>
      </c>
      <c r="X680" s="12">
        <v>6000</v>
      </c>
      <c r="Y680" s="12">
        <v>1908</v>
      </c>
      <c r="AB680" s="12">
        <v>1910</v>
      </c>
      <c r="AF680" s="12" t="s">
        <v>948</v>
      </c>
      <c r="AI680" s="12" t="s">
        <v>1392</v>
      </c>
      <c r="AJ680" s="12" t="s">
        <v>1393</v>
      </c>
      <c r="AK680" s="12" t="b">
        <v>1</v>
      </c>
      <c r="AL680" s="12" t="b">
        <v>0</v>
      </c>
      <c r="AO680" s="49" t="s">
        <v>4952</v>
      </c>
      <c r="AP680" s="73"/>
      <c r="AQ680" s="49" t="s">
        <v>4951</v>
      </c>
      <c r="AR680" s="76" t="s">
        <v>5011</v>
      </c>
      <c r="AS680" s="73" t="s">
        <v>5012</v>
      </c>
      <c r="AT680" s="73">
        <f t="shared" si="219"/>
        <v>2</v>
      </c>
      <c r="AU680" s="44"/>
      <c r="AV680" s="44" t="s">
        <v>5381</v>
      </c>
      <c r="AW680" t="s">
        <v>5014</v>
      </c>
      <c r="AX680" s="73"/>
      <c r="AY68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0" s="49" t="s">
        <v>4903</v>
      </c>
      <c r="BA680" s="44" t="str">
        <f>Y680&amp;"/"&amp;AB680</f>
        <v>1908/1910</v>
      </c>
      <c r="BB680" s="44" t="str">
        <f>Y680&amp;IF(Z680&lt;&gt;0,"-"&amp;Z680,"")&amp;IF(AA680&lt;&gt;0,"-"&amp;AA680,"")&amp;IF(AB680&lt;&gt;0,"/"&amp;AB680,"")&amp;IF(AC680&lt;&gt;0,"-"&amp;AC680,"")&amp;IF(AD680&lt;&gt;0,"-"&amp;AD680,"")</f>
        <v>1908/1910</v>
      </c>
      <c r="BC680" s="44"/>
      <c r="BD680" s="44"/>
      <c r="BE680" s="44"/>
      <c r="BF680" s="49" t="s">
        <v>4882</v>
      </c>
      <c r="BG680" t="s">
        <v>4893</v>
      </c>
      <c r="BH680" s="40" t="s">
        <v>5050</v>
      </c>
      <c r="BI680" t="s">
        <v>39</v>
      </c>
      <c r="BJ680" t="str">
        <f t="shared" si="225"/>
        <v>главным образом Копальский у.</v>
      </c>
      <c r="BK680" t="str">
        <f>T680&amp;" N; "&amp;U680&amp;" E"</f>
        <v>45.718309 N; 77.246391 E</v>
      </c>
      <c r="BL680" t="s">
        <v>1019</v>
      </c>
      <c r="BM680" s="85" t="s">
        <v>1020</v>
      </c>
      <c r="BN680" t="s">
        <v>4895</v>
      </c>
      <c r="BO680">
        <f t="shared" si="223"/>
        <v>6000</v>
      </c>
      <c r="BP680" t="str">
        <f>IF(V680="original",H680,IF(V680="volunteer",C680,"Nekhaeva A.A."))</f>
        <v>Nekhaeva A.A.</v>
      </c>
      <c r="BQ680" t="str">
        <f>IF(V680="original",I680,IF(V680="volunteer",YEAR(A680)&amp;"-"&amp;IF(MONTH(A680)&lt;10,"0"&amp;MONTH(A680),MONTH(A680))&amp;"-"&amp;IF(DAY(A680)&lt;10,"0"&amp;DAY(A680),DAY(A680)),"__2025-05-15"))</f>
        <v>__2025-05-15</v>
      </c>
      <c r="BR680"/>
      <c r="BS680"/>
      <c r="BT680" s="49" t="s">
        <v>4766</v>
      </c>
      <c r="BU680" t="s">
        <v>3631</v>
      </c>
      <c r="BV680" t="s">
        <v>3632</v>
      </c>
      <c r="BW680" t="s">
        <v>3633</v>
      </c>
      <c r="BX680" t="s">
        <v>3634</v>
      </c>
      <c r="BY680" s="44" t="s">
        <v>4206</v>
      </c>
      <c r="BZ680" t="s">
        <v>1392</v>
      </c>
      <c r="CA680" t="s">
        <v>3644</v>
      </c>
      <c r="CB680" s="44" t="s">
        <v>1392</v>
      </c>
      <c r="CC680" t="s">
        <v>4207</v>
      </c>
      <c r="CD680" t="s">
        <v>4204</v>
      </c>
      <c r="CE680" t="s">
        <v>4205</v>
      </c>
      <c r="CF680" t="s">
        <v>3643</v>
      </c>
      <c r="CG680"/>
      <c r="CH680" t="str">
        <f>H680</f>
        <v>Спасский С.А., Шнитников В.Н.</v>
      </c>
      <c r="CI680">
        <f t="shared" si="215"/>
        <v>1937</v>
      </c>
      <c r="CJ680" t="s">
        <v>4691</v>
      </c>
    </row>
    <row r="681" spans="1:88" s="12" customFormat="1" x14ac:dyDescent="0.45">
      <c r="A681" s="11">
        <v>45771.502465277779</v>
      </c>
      <c r="B681" s="12">
        <v>412819044</v>
      </c>
      <c r="C681" s="6" t="s">
        <v>4897</v>
      </c>
      <c r="D681" s="12">
        <v>1</v>
      </c>
      <c r="E681" s="4" t="s">
        <v>65</v>
      </c>
      <c r="G681" s="12">
        <v>2590</v>
      </c>
      <c r="H681" s="44" t="s">
        <v>951</v>
      </c>
      <c r="I681" s="12">
        <v>1937</v>
      </c>
      <c r="J681" s="12" t="s">
        <v>952</v>
      </c>
      <c r="K681" s="12" t="s">
        <v>953</v>
      </c>
      <c r="L681" s="12" t="s">
        <v>954</v>
      </c>
      <c r="M681" s="12" t="s">
        <v>267</v>
      </c>
      <c r="P681" s="12" t="s">
        <v>1124</v>
      </c>
      <c r="Q681" t="str">
        <f t="shared" si="216"/>
        <v>Аксай, у гор</v>
      </c>
      <c r="R681" s="94">
        <v>43.096235999999998</v>
      </c>
      <c r="S681" s="94">
        <v>76.784267</v>
      </c>
      <c r="T681" s="12" t="s">
        <v>1125</v>
      </c>
      <c r="U681" s="12" t="s">
        <v>1126</v>
      </c>
      <c r="V681" s="12" t="s">
        <v>106</v>
      </c>
      <c r="X681" s="12">
        <v>6000</v>
      </c>
      <c r="Y681" s="12">
        <v>1919</v>
      </c>
      <c r="Z681" s="12">
        <v>7</v>
      </c>
      <c r="AF681" s="12" t="s">
        <v>948</v>
      </c>
      <c r="AG681" s="66" t="s">
        <v>987</v>
      </c>
      <c r="AH681" s="12" t="s">
        <v>274</v>
      </c>
      <c r="AI681" s="12" t="s">
        <v>347</v>
      </c>
      <c r="AJ681" s="12" t="s">
        <v>1394</v>
      </c>
      <c r="AK681" s="12" t="b">
        <v>1</v>
      </c>
      <c r="AL681" s="12" t="b">
        <v>0</v>
      </c>
      <c r="AO681" s="49" t="s">
        <v>4952</v>
      </c>
      <c r="AP681" s="73"/>
      <c r="AQ681" s="49" t="s">
        <v>4951</v>
      </c>
      <c r="AR681" s="76" t="s">
        <v>5011</v>
      </c>
      <c r="AS681" s="73" t="s">
        <v>5012</v>
      </c>
      <c r="AT681" s="73">
        <f t="shared" si="219"/>
        <v>1</v>
      </c>
      <c r="AU681" s="112" t="s">
        <v>5384</v>
      </c>
      <c r="AV681" s="44" t="s">
        <v>5380</v>
      </c>
      <c r="AW681" t="s">
        <v>5014</v>
      </c>
      <c r="AX681" s="73"/>
      <c r="AY68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1" s="49" t="s">
        <v>4903</v>
      </c>
      <c r="BA681" s="44" t="str">
        <f>Y681&amp;"-"&amp;IF(Z681&lt;10,"0"&amp;Z681,Z681)</f>
        <v>1919-07</v>
      </c>
      <c r="BB681" s="44" t="str">
        <f>Y681&amp;IF(Z681&lt;&gt;0,"-"&amp;Z681,"")&amp;IF(AA681&lt;&gt;0,"-"&amp;AA681,"")&amp;IF(AB681&lt;&gt;0,"/"&amp;AB681,"")&amp;IF(AC681&lt;&gt;0,"-"&amp;AC681,"")&amp;IF(AD681&lt;&gt;0,"-"&amp;AD681,"")</f>
        <v>1919-7</v>
      </c>
      <c r="BC681" s="44"/>
      <c r="BD681" s="44"/>
      <c r="BE681" s="44" t="s">
        <v>4944</v>
      </c>
      <c r="BF681" s="49" t="s">
        <v>4882</v>
      </c>
      <c r="BG681" t="s">
        <v>4893</v>
      </c>
      <c r="BH681" s="40" t="s">
        <v>5050</v>
      </c>
      <c r="BI681" t="s">
        <v>39</v>
      </c>
      <c r="BJ681" t="str">
        <f t="shared" si="225"/>
        <v>Аксай, у гор</v>
      </c>
      <c r="BK681" t="str">
        <f>T681&amp;" N; "&amp;U681&amp;" E"</f>
        <v>43.096236 N; 76.784267 E</v>
      </c>
      <c r="BL681" t="s">
        <v>1125</v>
      </c>
      <c r="BM681" s="85" t="s">
        <v>1126</v>
      </c>
      <c r="BN681" t="s">
        <v>4895</v>
      </c>
      <c r="BO681">
        <f t="shared" si="223"/>
        <v>6000</v>
      </c>
      <c r="BP681" t="str">
        <f>IF(V681="original",H681,IF(V681="volunteer",C681,"Nekhaeva A.A."))</f>
        <v>Kim L.V.</v>
      </c>
      <c r="BQ681" t="str">
        <f>IF(V681="original",I681,IF(V681="volunteer",YEAR(A681)&amp;"-"&amp;IF(MONTH(A681)&lt;10,"0"&amp;MONTH(A681),MONTH(A681))&amp;"-"&amp;IF(DAY(A681)&lt;10,"0"&amp;DAY(A681),DAY(A681)),"__2025-05-15"))</f>
        <v>2025-04-24</v>
      </c>
      <c r="BR681"/>
      <c r="BS681"/>
      <c r="BT681" s="49" t="s">
        <v>4766</v>
      </c>
      <c r="BU681" t="s">
        <v>3631</v>
      </c>
      <c r="BV681" t="s">
        <v>3632</v>
      </c>
      <c r="BW681" t="s">
        <v>3633</v>
      </c>
      <c r="BX681" t="s">
        <v>3634</v>
      </c>
      <c r="BY681" s="44" t="s">
        <v>274</v>
      </c>
      <c r="BZ681" t="s">
        <v>347</v>
      </c>
      <c r="CA681" t="s">
        <v>4208</v>
      </c>
      <c r="CB681" s="44" t="s">
        <v>4208</v>
      </c>
      <c r="CC681" t="s">
        <v>4793</v>
      </c>
      <c r="CD681" t="s">
        <v>4208</v>
      </c>
      <c r="CE681" t="s">
        <v>4209</v>
      </c>
      <c r="CF681" t="s">
        <v>3630</v>
      </c>
      <c r="CG681"/>
      <c r="CH681" t="str">
        <f>H681</f>
        <v>Спасский С.А., Шнитников В.Н.</v>
      </c>
      <c r="CI681">
        <f t="shared" si="215"/>
        <v>1937</v>
      </c>
      <c r="CJ681" t="s">
        <v>4694</v>
      </c>
    </row>
    <row r="682" spans="1:88" s="12" customFormat="1" x14ac:dyDescent="0.45">
      <c r="A682" s="11">
        <v>45771.501435185193</v>
      </c>
      <c r="B682" s="12">
        <v>412819044</v>
      </c>
      <c r="C682" s="6" t="s">
        <v>4897</v>
      </c>
      <c r="D682" s="12">
        <v>1</v>
      </c>
      <c r="E682" s="4" t="s">
        <v>65</v>
      </c>
      <c r="G682" s="12">
        <v>2590</v>
      </c>
      <c r="H682" s="44" t="s">
        <v>951</v>
      </c>
      <c r="I682" s="12">
        <v>1937</v>
      </c>
      <c r="J682" s="12" t="s">
        <v>952</v>
      </c>
      <c r="K682" s="12" t="s">
        <v>953</v>
      </c>
      <c r="L682" s="12" t="s">
        <v>954</v>
      </c>
      <c r="M682" s="12" t="s">
        <v>267</v>
      </c>
      <c r="P682" s="12" t="s">
        <v>1053</v>
      </c>
      <c r="Q682" t="str">
        <f t="shared" si="216"/>
        <v>разные места Казахстана</v>
      </c>
      <c r="R682" s="94"/>
      <c r="S682" s="94"/>
      <c r="V682" s="12" t="s">
        <v>119</v>
      </c>
      <c r="X682" s="12">
        <v>5000</v>
      </c>
      <c r="Y682" s="12">
        <v>1937</v>
      </c>
      <c r="AF682" s="12" t="s">
        <v>948</v>
      </c>
      <c r="AG682" s="64" t="s">
        <v>997</v>
      </c>
      <c r="AH682" s="12" t="s">
        <v>274</v>
      </c>
      <c r="AI682" s="12" t="s">
        <v>347</v>
      </c>
      <c r="AJ682" s="12" t="s">
        <v>400</v>
      </c>
      <c r="AK682" s="12" t="b">
        <v>1</v>
      </c>
      <c r="AL682" s="12" t="b">
        <v>0</v>
      </c>
      <c r="AO682" s="49" t="s">
        <v>4952</v>
      </c>
      <c r="AP682" s="73"/>
      <c r="AQ682" s="49" t="s">
        <v>4951</v>
      </c>
      <c r="AR682" s="76" t="s">
        <v>5011</v>
      </c>
      <c r="AS682" s="73" t="s">
        <v>5012</v>
      </c>
      <c r="AT682" s="73">
        <f t="shared" si="219"/>
        <v>1</v>
      </c>
      <c r="AU682" s="112" t="s">
        <v>5384</v>
      </c>
      <c r="AV682" s="44" t="s">
        <v>5380</v>
      </c>
      <c r="AW682" t="s">
        <v>5014</v>
      </c>
      <c r="AX682" s="73"/>
      <c r="AY68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2" s="49" t="s">
        <v>4903</v>
      </c>
      <c r="BA682" s="44">
        <f>Y682</f>
        <v>1937</v>
      </c>
      <c r="BB682" s="44" t="str">
        <f>Y682&amp;IF(Z682&lt;&gt;0,"-"&amp;Z682,"")&amp;IF(AA682&lt;&gt;0,"-"&amp;AA682,"")&amp;IF(AB682&lt;&gt;0,"/"&amp;AB682,"")&amp;IF(AC682&lt;&gt;0,"-"&amp;AC682,"")&amp;IF(AD682&lt;&gt;0,"-"&amp;AD682,"")</f>
        <v>1937</v>
      </c>
      <c r="BC682" s="44"/>
      <c r="BD682" s="44"/>
      <c r="BE682" s="44"/>
      <c r="BF682" s="49" t="s">
        <v>4882</v>
      </c>
      <c r="BG682" t="s">
        <v>4893</v>
      </c>
      <c r="BH682" s="40" t="s">
        <v>5050</v>
      </c>
      <c r="BI682" t="s">
        <v>39</v>
      </c>
      <c r="BJ682" t="str">
        <f t="shared" si="225"/>
        <v>разные места Казахстана</v>
      </c>
      <c r="BK682"/>
      <c r="BL682"/>
      <c r="BM682" s="85"/>
      <c r="BN682"/>
      <c r="BO682">
        <f t="shared" si="223"/>
        <v>5000</v>
      </c>
      <c r="BP682" t="str">
        <f>IF(V682="original",H682,IF(V682="volunteer",C682,"Nekhaeva A.A."))</f>
        <v>Nekhaeva A.A.</v>
      </c>
      <c r="BQ682" t="str">
        <f>IF(V682="original",I682,IF(V682="volunteer",YEAR(A682)&amp;"-"&amp;IF(MONTH(A682)&lt;10,"0"&amp;MONTH(A682),MONTH(A682))&amp;"-"&amp;IF(DAY(A682)&lt;10,"0"&amp;DAY(A682),DAY(A682)),"__2025-05-15"))</f>
        <v>__2025-05-15</v>
      </c>
      <c r="BR682"/>
      <c r="BS682"/>
      <c r="BT682" s="49" t="s">
        <v>4766</v>
      </c>
      <c r="BU682" t="s">
        <v>3631</v>
      </c>
      <c r="BV682" t="s">
        <v>3632</v>
      </c>
      <c r="BW682" t="s">
        <v>3633</v>
      </c>
      <c r="BX682" t="s">
        <v>3634</v>
      </c>
      <c r="BY682" s="44" t="s">
        <v>274</v>
      </c>
      <c r="BZ682" t="s">
        <v>347</v>
      </c>
      <c r="CA682" t="s">
        <v>3714</v>
      </c>
      <c r="CB682" s="44" t="s">
        <v>3714</v>
      </c>
      <c r="CC682" t="s">
        <v>3709</v>
      </c>
      <c r="CD682" t="s">
        <v>3714</v>
      </c>
      <c r="CE682" t="s">
        <v>3715</v>
      </c>
      <c r="CF682" t="s">
        <v>3630</v>
      </c>
      <c r="CG682"/>
      <c r="CH682" t="str">
        <f>H682</f>
        <v>Спасский С.А., Шнитников В.Н.</v>
      </c>
      <c r="CI682">
        <f t="shared" si="215"/>
        <v>1937</v>
      </c>
      <c r="CJ682" t="s">
        <v>4694</v>
      </c>
    </row>
    <row r="683" spans="1:88" s="12" customFormat="1" x14ac:dyDescent="0.45">
      <c r="A683" s="11">
        <v>45771.491516203707</v>
      </c>
      <c r="B683" s="12">
        <v>412819044</v>
      </c>
      <c r="C683" s="6" t="s">
        <v>4897</v>
      </c>
      <c r="D683" s="12">
        <v>2</v>
      </c>
      <c r="E683" s="4" t="s">
        <v>247</v>
      </c>
      <c r="G683" s="12">
        <v>2590</v>
      </c>
      <c r="H683" s="44" t="s">
        <v>951</v>
      </c>
      <c r="I683" s="12">
        <v>1937</v>
      </c>
      <c r="J683" s="12" t="s">
        <v>952</v>
      </c>
      <c r="K683" s="12" t="s">
        <v>953</v>
      </c>
      <c r="L683" s="12" t="s">
        <v>954</v>
      </c>
      <c r="M683" s="12" t="s">
        <v>267</v>
      </c>
      <c r="P683" s="12" t="s">
        <v>1320</v>
      </c>
      <c r="Q683" t="str">
        <f t="shared" si="216"/>
        <v>Лепсинский у.</v>
      </c>
      <c r="R683" s="85" t="str">
        <f t="shared" ref="R683:R684" si="226">T683</f>
        <v>45.836832</v>
      </c>
      <c r="S683" s="85" t="str">
        <f t="shared" ref="S683:S684" si="227">U683</f>
        <v>80.368378</v>
      </c>
      <c r="T683" s="12" t="s">
        <v>3579</v>
      </c>
      <c r="U683" s="12" t="s">
        <v>3580</v>
      </c>
      <c r="V683" s="12" t="s">
        <v>119</v>
      </c>
      <c r="X683" s="12">
        <v>5000</v>
      </c>
      <c r="Y683" s="12">
        <v>1937</v>
      </c>
      <c r="AF683" s="12" t="s">
        <v>948</v>
      </c>
      <c r="AG683" s="64" t="s">
        <v>969</v>
      </c>
      <c r="AH683" s="12" t="s">
        <v>274</v>
      </c>
      <c r="AI683" s="12" t="s">
        <v>418</v>
      </c>
      <c r="AJ683" s="12" t="s">
        <v>419</v>
      </c>
      <c r="AK683" s="12" t="b">
        <v>1</v>
      </c>
      <c r="AL683" s="12" t="b">
        <v>0</v>
      </c>
      <c r="AO683" s="49" t="s">
        <v>4952</v>
      </c>
      <c r="AP683" s="73"/>
      <c r="AQ683" s="49" t="s">
        <v>4951</v>
      </c>
      <c r="AR683" s="76" t="s">
        <v>5011</v>
      </c>
      <c r="AS683" s="73" t="s">
        <v>5012</v>
      </c>
      <c r="AT683" s="73">
        <f t="shared" si="219"/>
        <v>2</v>
      </c>
      <c r="AU683" s="112" t="s">
        <v>5384</v>
      </c>
      <c r="AV683" s="44" t="s">
        <v>5380</v>
      </c>
      <c r="AW683" t="s">
        <v>5014</v>
      </c>
      <c r="AX683" s="73"/>
      <c r="AY68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3" s="49" t="s">
        <v>4903</v>
      </c>
      <c r="BA683" s="44">
        <f>Y683</f>
        <v>1937</v>
      </c>
      <c r="BB683" s="44" t="str">
        <f>Y683&amp;IF(Z683&lt;&gt;0,"-"&amp;Z683,"")&amp;IF(AA683&lt;&gt;0,"-"&amp;AA683,"")&amp;IF(AB683&lt;&gt;0,"/"&amp;AB683,"")&amp;IF(AC683&lt;&gt;0,"-"&amp;AC683,"")&amp;IF(AD683&lt;&gt;0,"-"&amp;AD683,"")</f>
        <v>1937</v>
      </c>
      <c r="BC683" s="44"/>
      <c r="BD683" s="44"/>
      <c r="BE683" s="44"/>
      <c r="BF683" s="49" t="s">
        <v>4882</v>
      </c>
      <c r="BG683" t="s">
        <v>4893</v>
      </c>
      <c r="BH683" s="40" t="s">
        <v>5050</v>
      </c>
      <c r="BI683" t="s">
        <v>39</v>
      </c>
      <c r="BJ683" t="str">
        <f t="shared" si="225"/>
        <v>Лепсинский у.</v>
      </c>
      <c r="BK683" t="str">
        <f>T683&amp;" N; "&amp;U683&amp;" E"</f>
        <v>45.836832 N; 80.368378 E</v>
      </c>
      <c r="BL683" t="s">
        <v>3579</v>
      </c>
      <c r="BM683" s="85" t="s">
        <v>3580</v>
      </c>
      <c r="BN683" t="s">
        <v>4895</v>
      </c>
      <c r="BO683">
        <f t="shared" si="223"/>
        <v>5000</v>
      </c>
      <c r="BP683" t="str">
        <f>IF(V683="original",H683,IF(V683="volunteer",C683,"Nekhaeva A.A."))</f>
        <v>Nekhaeva A.A.</v>
      </c>
      <c r="BQ683" t="str">
        <f>IF(V683="original",I683,IF(V683="volunteer",YEAR(A683)&amp;"-"&amp;IF(MONTH(A683)&lt;10,"0"&amp;MONTH(A683),MONTH(A683))&amp;"-"&amp;IF(DAY(A683)&lt;10,"0"&amp;DAY(A683),DAY(A683)),"__2025-05-15"))</f>
        <v>__2025-05-15</v>
      </c>
      <c r="BR683"/>
      <c r="BS683"/>
      <c r="BT683" s="49" t="s">
        <v>4766</v>
      </c>
      <c r="BU683" t="s">
        <v>3631</v>
      </c>
      <c r="BV683" t="s">
        <v>3632</v>
      </c>
      <c r="BW683" t="s">
        <v>3633</v>
      </c>
      <c r="BX683" t="s">
        <v>3634</v>
      </c>
      <c r="BY683" s="44" t="s">
        <v>274</v>
      </c>
      <c r="BZ683" t="s">
        <v>418</v>
      </c>
      <c r="CA683" t="s">
        <v>3726</v>
      </c>
      <c r="CB683" s="44" t="s">
        <v>3726</v>
      </c>
      <c r="CC683" t="s">
        <v>4825</v>
      </c>
      <c r="CD683" t="s">
        <v>3726</v>
      </c>
      <c r="CE683" t="s">
        <v>3727</v>
      </c>
      <c r="CF683" t="s">
        <v>3630</v>
      </c>
      <c r="CG683"/>
      <c r="CH683" t="str">
        <f>H683</f>
        <v>Спасский С.А., Шнитников В.Н.</v>
      </c>
      <c r="CI683">
        <f t="shared" si="215"/>
        <v>1937</v>
      </c>
      <c r="CJ683"/>
    </row>
    <row r="684" spans="1:88" s="12" customFormat="1" x14ac:dyDescent="0.45">
      <c r="A684" s="11">
        <v>45771.491053240738</v>
      </c>
      <c r="B684" s="12">
        <v>412819044</v>
      </c>
      <c r="C684" s="6" t="s">
        <v>4897</v>
      </c>
      <c r="D684" s="12">
        <v>2</v>
      </c>
      <c r="E684" s="4" t="s">
        <v>247</v>
      </c>
      <c r="G684" s="12">
        <v>2590</v>
      </c>
      <c r="H684" s="44" t="s">
        <v>951</v>
      </c>
      <c r="I684" s="12">
        <v>1937</v>
      </c>
      <c r="J684" s="12" t="s">
        <v>952</v>
      </c>
      <c r="K684" s="12" t="s">
        <v>953</v>
      </c>
      <c r="L684" s="12" t="s">
        <v>954</v>
      </c>
      <c r="M684" s="12" t="s">
        <v>267</v>
      </c>
      <c r="P684" s="12" t="s">
        <v>1320</v>
      </c>
      <c r="Q684" t="str">
        <f t="shared" si="216"/>
        <v>Лепсинский у.</v>
      </c>
      <c r="R684" s="85" t="str">
        <f t="shared" si="226"/>
        <v>45.836832</v>
      </c>
      <c r="S684" s="85" t="str">
        <f t="shared" si="227"/>
        <v>80.368378</v>
      </c>
      <c r="T684" s="12" t="s">
        <v>3579</v>
      </c>
      <c r="U684" s="12" t="s">
        <v>3580</v>
      </c>
      <c r="V684" s="12" t="s">
        <v>119</v>
      </c>
      <c r="X684" s="12">
        <v>5000</v>
      </c>
      <c r="Y684" s="12">
        <v>1909</v>
      </c>
      <c r="AF684" s="12" t="s">
        <v>948</v>
      </c>
      <c r="AH684" s="12" t="s">
        <v>274</v>
      </c>
      <c r="AI684" s="12" t="s">
        <v>418</v>
      </c>
      <c r="AJ684" s="12" t="s">
        <v>419</v>
      </c>
      <c r="AK684" s="12" t="b">
        <v>1</v>
      </c>
      <c r="AL684" s="12" t="b">
        <v>0</v>
      </c>
      <c r="AO684" s="49" t="s">
        <v>4952</v>
      </c>
      <c r="AP684" s="73"/>
      <c r="AQ684" s="49" t="s">
        <v>4951</v>
      </c>
      <c r="AR684" s="76" t="s">
        <v>5011</v>
      </c>
      <c r="AS684" s="73" t="s">
        <v>5012</v>
      </c>
      <c r="AT684" s="73">
        <f t="shared" si="219"/>
        <v>2</v>
      </c>
      <c r="AU684" s="112" t="s">
        <v>5384</v>
      </c>
      <c r="AV684" s="44" t="s">
        <v>5380</v>
      </c>
      <c r="AW684" t="s">
        <v>5014</v>
      </c>
      <c r="AX684" s="73"/>
      <c r="AY68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4" s="49" t="s">
        <v>4903</v>
      </c>
      <c r="BA684" s="44">
        <f>Y684</f>
        <v>1909</v>
      </c>
      <c r="BB684" s="44" t="str">
        <f>Y684&amp;IF(Z684&lt;&gt;0,"-"&amp;Z684,"")&amp;IF(AA684&lt;&gt;0,"-"&amp;AA684,"")&amp;IF(AB684&lt;&gt;0,"/"&amp;AB684,"")&amp;IF(AC684&lt;&gt;0,"-"&amp;AC684,"")&amp;IF(AD684&lt;&gt;0,"-"&amp;AD684,"")</f>
        <v>1909</v>
      </c>
      <c r="BC684" s="44"/>
      <c r="BD684" s="44"/>
      <c r="BE684" s="44"/>
      <c r="BF684" s="49" t="s">
        <v>4882</v>
      </c>
      <c r="BG684" t="s">
        <v>4893</v>
      </c>
      <c r="BH684" s="40" t="s">
        <v>5050</v>
      </c>
      <c r="BI684" t="s">
        <v>39</v>
      </c>
      <c r="BJ684" t="str">
        <f t="shared" si="225"/>
        <v>Лепсинский у.</v>
      </c>
      <c r="BK684" t="str">
        <f>T684&amp;" N; "&amp;U684&amp;" E"</f>
        <v>45.836832 N; 80.368378 E</v>
      </c>
      <c r="BL684" t="s">
        <v>3579</v>
      </c>
      <c r="BM684" s="85" t="s">
        <v>3580</v>
      </c>
      <c r="BN684" t="s">
        <v>4895</v>
      </c>
      <c r="BO684">
        <f t="shared" si="223"/>
        <v>5000</v>
      </c>
      <c r="BP684" t="str">
        <f>IF(V684="original",H684,IF(V684="volunteer",C684,"Nekhaeva A.A."))</f>
        <v>Nekhaeva A.A.</v>
      </c>
      <c r="BQ684" t="str">
        <f>IF(V684="original",I684,IF(V684="volunteer",YEAR(A684)&amp;"-"&amp;IF(MONTH(A684)&lt;10,"0"&amp;MONTH(A684),MONTH(A684))&amp;"-"&amp;IF(DAY(A684)&lt;10,"0"&amp;DAY(A684),DAY(A684)),"__2025-05-15"))</f>
        <v>__2025-05-15</v>
      </c>
      <c r="BR684"/>
      <c r="BS684"/>
      <c r="BT684" s="49" t="s">
        <v>4766</v>
      </c>
      <c r="BU684" t="s">
        <v>3631</v>
      </c>
      <c r="BV684" t="s">
        <v>3632</v>
      </c>
      <c r="BW684" t="s">
        <v>3633</v>
      </c>
      <c r="BX684" t="s">
        <v>3634</v>
      </c>
      <c r="BY684" s="44" t="s">
        <v>274</v>
      </c>
      <c r="BZ684" t="s">
        <v>418</v>
      </c>
      <c r="CA684" t="s">
        <v>3726</v>
      </c>
      <c r="CB684" s="44" t="s">
        <v>3726</v>
      </c>
      <c r="CC684" t="s">
        <v>4825</v>
      </c>
      <c r="CD684" t="s">
        <v>3726</v>
      </c>
      <c r="CE684" t="s">
        <v>3727</v>
      </c>
      <c r="CF684" t="s">
        <v>3630</v>
      </c>
      <c r="CG684"/>
      <c r="CH684" t="str">
        <f>H684</f>
        <v>Спасский С.А., Шнитников В.Н.</v>
      </c>
      <c r="CI684">
        <f t="shared" si="215"/>
        <v>1937</v>
      </c>
      <c r="CJ684"/>
    </row>
    <row r="685" spans="1:88" s="12" customFormat="1" x14ac:dyDescent="0.45">
      <c r="A685" s="11">
        <v>45771.489004629642</v>
      </c>
      <c r="B685" s="12">
        <v>412819044</v>
      </c>
      <c r="C685" s="6" t="s">
        <v>4897</v>
      </c>
      <c r="D685" s="12">
        <v>1</v>
      </c>
      <c r="E685" s="4" t="s">
        <v>995</v>
      </c>
      <c r="G685" s="12">
        <v>2590</v>
      </c>
      <c r="H685" s="44" t="s">
        <v>951</v>
      </c>
      <c r="I685" s="12">
        <v>1937</v>
      </c>
      <c r="J685" s="12" t="s">
        <v>952</v>
      </c>
      <c r="K685" s="12" t="s">
        <v>953</v>
      </c>
      <c r="L685" s="12" t="s">
        <v>954</v>
      </c>
      <c r="M685" s="12" t="s">
        <v>267</v>
      </c>
      <c r="P685" s="12" t="s">
        <v>1395</v>
      </c>
      <c r="Q685" t="str">
        <f t="shared" si="216"/>
        <v>Алма-Ата и окрестности, Аксай</v>
      </c>
      <c r="R685" s="94">
        <v>43.154330999999999</v>
      </c>
      <c r="S685" s="94">
        <v>76.799824999999998</v>
      </c>
      <c r="T685" s="12" t="s">
        <v>1097</v>
      </c>
      <c r="U685" s="12" t="s">
        <v>1098</v>
      </c>
      <c r="V685" s="12" t="s">
        <v>106</v>
      </c>
      <c r="X685" s="12">
        <v>5000</v>
      </c>
      <c r="Y685" s="12">
        <v>1920</v>
      </c>
      <c r="Z685" s="12">
        <v>7</v>
      </c>
      <c r="AF685" s="12" t="s">
        <v>948</v>
      </c>
      <c r="AG685" s="66" t="s">
        <v>1198</v>
      </c>
      <c r="AH685" s="12" t="s">
        <v>274</v>
      </c>
      <c r="AI685" s="12" t="s">
        <v>418</v>
      </c>
      <c r="AJ685" s="12" t="s">
        <v>419</v>
      </c>
      <c r="AK685" s="12" t="b">
        <v>1</v>
      </c>
      <c r="AL685" s="12" t="b">
        <v>0</v>
      </c>
      <c r="AO685" s="49" t="s">
        <v>4952</v>
      </c>
      <c r="AP685" s="73"/>
      <c r="AQ685" s="49" t="s">
        <v>4951</v>
      </c>
      <c r="AR685" s="76" t="s">
        <v>5011</v>
      </c>
      <c r="AS685" s="73" t="s">
        <v>5012</v>
      </c>
      <c r="AT685" s="73">
        <f t="shared" si="219"/>
        <v>1</v>
      </c>
      <c r="AU685" s="112" t="s">
        <v>5384</v>
      </c>
      <c r="AV685" s="44" t="s">
        <v>5382</v>
      </c>
      <c r="AW685" t="s">
        <v>5014</v>
      </c>
      <c r="AX685" s="73"/>
      <c r="AY68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5" s="49" t="s">
        <v>4903</v>
      </c>
      <c r="BA685" s="44" t="str">
        <f>Y685&amp;"-"&amp;IF(Z685&lt;10,"0"&amp;Z685,Z685)</f>
        <v>1920-07</v>
      </c>
      <c r="BB685" s="44" t="str">
        <f>Y685&amp;IF(Z685&lt;&gt;0,"-"&amp;Z685,"")&amp;IF(AA685&lt;&gt;0,"-"&amp;AA685,"")&amp;IF(AB685&lt;&gt;0,"/"&amp;AB685,"")&amp;IF(AC685&lt;&gt;0,"-"&amp;AC685,"")&amp;IF(AD685&lt;&gt;0,"-"&amp;AD685,"")</f>
        <v>1920-7</v>
      </c>
      <c r="BC685" s="44"/>
      <c r="BD685" s="44"/>
      <c r="BE685" s="44" t="s">
        <v>4960</v>
      </c>
      <c r="BF685" s="49" t="s">
        <v>4882</v>
      </c>
      <c r="BG685" t="s">
        <v>4893</v>
      </c>
      <c r="BH685" s="40" t="s">
        <v>5050</v>
      </c>
      <c r="BI685" t="s">
        <v>39</v>
      </c>
      <c r="BJ685" t="str">
        <f t="shared" si="225"/>
        <v>Алма-Ата и окрестности, Аксай</v>
      </c>
      <c r="BK685" t="str">
        <f>T685&amp;" N; "&amp;U685&amp;" E"</f>
        <v>43.154331 N; 76.799825 E</v>
      </c>
      <c r="BL685" t="s">
        <v>1097</v>
      </c>
      <c r="BM685" s="85" t="s">
        <v>1098</v>
      </c>
      <c r="BN685" t="s">
        <v>4895</v>
      </c>
      <c r="BO685">
        <f t="shared" si="223"/>
        <v>5000</v>
      </c>
      <c r="BP685" t="str">
        <f>IF(V685="original",H685,IF(V685="volunteer",C685,"Nekhaeva A.A."))</f>
        <v>Kim L.V.</v>
      </c>
      <c r="BQ685" t="str">
        <f>IF(V685="original",I685,IF(V685="volunteer",YEAR(A685)&amp;"-"&amp;IF(MONTH(A685)&lt;10,"0"&amp;MONTH(A685),MONTH(A685))&amp;"-"&amp;IF(DAY(A685)&lt;10,"0"&amp;DAY(A685),DAY(A685)),"__2025-05-15"))</f>
        <v>2025-04-24</v>
      </c>
      <c r="BR685"/>
      <c r="BS685"/>
      <c r="BT685" s="49" t="s">
        <v>4766</v>
      </c>
      <c r="BU685" t="s">
        <v>3631</v>
      </c>
      <c r="BV685" t="s">
        <v>3632</v>
      </c>
      <c r="BW685" t="s">
        <v>3633</v>
      </c>
      <c r="BX685" t="s">
        <v>3634</v>
      </c>
      <c r="BY685" s="44" t="s">
        <v>274</v>
      </c>
      <c r="BZ685" t="s">
        <v>418</v>
      </c>
      <c r="CA685" t="s">
        <v>3726</v>
      </c>
      <c r="CB685" s="44" t="s">
        <v>3726</v>
      </c>
      <c r="CC685" t="s">
        <v>4825</v>
      </c>
      <c r="CD685" t="s">
        <v>3726</v>
      </c>
      <c r="CE685" t="s">
        <v>3727</v>
      </c>
      <c r="CF685" t="s">
        <v>3630</v>
      </c>
      <c r="CG685"/>
      <c r="CH685" t="str">
        <f>H685</f>
        <v>Спасский С.А., Шнитников В.Н.</v>
      </c>
      <c r="CI685">
        <f t="shared" si="215"/>
        <v>1937</v>
      </c>
      <c r="CJ685"/>
    </row>
    <row r="686" spans="1:88" s="12" customFormat="1" x14ac:dyDescent="0.45">
      <c r="A686" s="11">
        <v>45771.488263888888</v>
      </c>
      <c r="B686" s="12">
        <v>412819044</v>
      </c>
      <c r="C686" s="6" t="s">
        <v>4897</v>
      </c>
      <c r="D686" s="12">
        <v>2</v>
      </c>
      <c r="E686" s="4" t="s">
        <v>247</v>
      </c>
      <c r="G686" s="12">
        <v>2590</v>
      </c>
      <c r="H686" s="44" t="s">
        <v>951</v>
      </c>
      <c r="I686" s="12">
        <v>1937</v>
      </c>
      <c r="J686" s="12" t="s">
        <v>952</v>
      </c>
      <c r="K686" s="12" t="s">
        <v>953</v>
      </c>
      <c r="L686" s="12" t="s">
        <v>954</v>
      </c>
      <c r="M686" s="12" t="s">
        <v>267</v>
      </c>
      <c r="P686" s="12" t="s">
        <v>947</v>
      </c>
      <c r="Q686" t="str">
        <f t="shared" si="216"/>
        <v>Алма-Ата и окрестности</v>
      </c>
      <c r="R686" s="94">
        <v>43.289437</v>
      </c>
      <c r="S686" s="94">
        <v>76.994337999999999</v>
      </c>
      <c r="T686" s="12" t="s">
        <v>765</v>
      </c>
      <c r="U686" s="12" t="s">
        <v>766</v>
      </c>
      <c r="V686" s="12" t="s">
        <v>106</v>
      </c>
      <c r="X686" s="12">
        <v>6000</v>
      </c>
      <c r="Y686" s="12">
        <v>1919</v>
      </c>
      <c r="Z686" s="12">
        <v>7</v>
      </c>
      <c r="AF686" s="12" t="s">
        <v>948</v>
      </c>
      <c r="AG686" s="66" t="s">
        <v>987</v>
      </c>
      <c r="AH686" s="12" t="s">
        <v>274</v>
      </c>
      <c r="AI686" s="12" t="s">
        <v>418</v>
      </c>
      <c r="AJ686" s="12" t="s">
        <v>419</v>
      </c>
      <c r="AK686" s="12" t="b">
        <v>1</v>
      </c>
      <c r="AL686" s="12" t="b">
        <v>0</v>
      </c>
      <c r="AO686" s="49" t="s">
        <v>4952</v>
      </c>
      <c r="AP686" s="73"/>
      <c r="AQ686" s="49" t="s">
        <v>4951</v>
      </c>
      <c r="AR686" s="76" t="s">
        <v>5011</v>
      </c>
      <c r="AS686" s="73" t="s">
        <v>5012</v>
      </c>
      <c r="AT686" s="73">
        <f t="shared" si="219"/>
        <v>2</v>
      </c>
      <c r="AU686" s="112" t="s">
        <v>5384</v>
      </c>
      <c r="AV686" s="44" t="s">
        <v>5380</v>
      </c>
      <c r="AW686" t="s">
        <v>5014</v>
      </c>
      <c r="AX686" s="73"/>
      <c r="AY68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6" s="49" t="s">
        <v>4903</v>
      </c>
      <c r="BA686" s="44" t="str">
        <f>Y686&amp;"-"&amp;IF(Z686&lt;10,"0"&amp;Z686,Z686)</f>
        <v>1919-07</v>
      </c>
      <c r="BB686" s="44" t="str">
        <f>Y686&amp;IF(Z686&lt;&gt;0,"-"&amp;Z686,"")&amp;IF(AA686&lt;&gt;0,"-"&amp;AA686,"")&amp;IF(AB686&lt;&gt;0,"/"&amp;AB686,"")&amp;IF(AC686&lt;&gt;0,"-"&amp;AC686,"")&amp;IF(AD686&lt;&gt;0,"-"&amp;AD686,"")</f>
        <v>1919-7</v>
      </c>
      <c r="BC686" s="44"/>
      <c r="BD686" s="44"/>
      <c r="BE686" s="44" t="s">
        <v>4944</v>
      </c>
      <c r="BF686" s="49" t="s">
        <v>4882</v>
      </c>
      <c r="BG686" t="s">
        <v>4893</v>
      </c>
      <c r="BH686" s="40" t="s">
        <v>5050</v>
      </c>
      <c r="BI686" t="s">
        <v>39</v>
      </c>
      <c r="BJ686" t="str">
        <f t="shared" si="225"/>
        <v>Алма-Ата и окрестности</v>
      </c>
      <c r="BK686" t="str">
        <f>T686&amp;" N; "&amp;U686&amp;" E"</f>
        <v>43.289437 N; 76.994338 E</v>
      </c>
      <c r="BL686" t="s">
        <v>765</v>
      </c>
      <c r="BM686" s="85" t="s">
        <v>766</v>
      </c>
      <c r="BN686" t="s">
        <v>4895</v>
      </c>
      <c r="BO686">
        <f t="shared" si="223"/>
        <v>6000</v>
      </c>
      <c r="BP686" t="str">
        <f>IF(V686="original",H686,IF(V686="volunteer",C686,"Nekhaeva A.A."))</f>
        <v>Kim L.V.</v>
      </c>
      <c r="BQ686" t="str">
        <f>IF(V686="original",I686,IF(V686="volunteer",YEAR(A686)&amp;"-"&amp;IF(MONTH(A686)&lt;10,"0"&amp;MONTH(A686),MONTH(A686))&amp;"-"&amp;IF(DAY(A686)&lt;10,"0"&amp;DAY(A686),DAY(A686)),"__2025-05-15"))</f>
        <v>2025-04-24</v>
      </c>
      <c r="BR686"/>
      <c r="BS686"/>
      <c r="BT686" s="49" t="s">
        <v>4766</v>
      </c>
      <c r="BU686" t="s">
        <v>3631</v>
      </c>
      <c r="BV686" t="s">
        <v>3632</v>
      </c>
      <c r="BW686" t="s">
        <v>3633</v>
      </c>
      <c r="BX686" t="s">
        <v>3634</v>
      </c>
      <c r="BY686" s="44" t="s">
        <v>274</v>
      </c>
      <c r="BZ686" t="s">
        <v>418</v>
      </c>
      <c r="CA686" t="s">
        <v>3726</v>
      </c>
      <c r="CB686" s="44" t="s">
        <v>3726</v>
      </c>
      <c r="CC686" t="s">
        <v>4825</v>
      </c>
      <c r="CD686" t="s">
        <v>3726</v>
      </c>
      <c r="CE686" t="s">
        <v>3727</v>
      </c>
      <c r="CF686" t="s">
        <v>3630</v>
      </c>
      <c r="CG686"/>
      <c r="CH686" t="str">
        <f>H686</f>
        <v>Спасский С.А., Шнитников В.Н.</v>
      </c>
      <c r="CI686">
        <f t="shared" si="215"/>
        <v>1937</v>
      </c>
      <c r="CJ686"/>
    </row>
    <row r="687" spans="1:88" s="12" customFormat="1" x14ac:dyDescent="0.45">
      <c r="A687" s="11">
        <v>45771.487766203703</v>
      </c>
      <c r="B687" s="12">
        <v>412819044</v>
      </c>
      <c r="C687" s="6" t="s">
        <v>4897</v>
      </c>
      <c r="D687" s="12">
        <v>1</v>
      </c>
      <c r="E687" s="4" t="s">
        <v>65</v>
      </c>
      <c r="G687" s="12">
        <v>2590</v>
      </c>
      <c r="H687" s="44" t="s">
        <v>951</v>
      </c>
      <c r="I687" s="12">
        <v>1937</v>
      </c>
      <c r="J687" s="12" t="s">
        <v>952</v>
      </c>
      <c r="K687" s="12" t="s">
        <v>953</v>
      </c>
      <c r="L687" s="12" t="s">
        <v>954</v>
      </c>
      <c r="M687" s="12" t="s">
        <v>267</v>
      </c>
      <c r="P687" s="12" t="s">
        <v>947</v>
      </c>
      <c r="Q687" t="str">
        <f t="shared" si="216"/>
        <v>Алма-Ата и окрестности</v>
      </c>
      <c r="R687" s="94">
        <v>43.289437</v>
      </c>
      <c r="S687" s="94">
        <v>76.994337999999999</v>
      </c>
      <c r="T687" s="12" t="s">
        <v>765</v>
      </c>
      <c r="U687" s="12" t="s">
        <v>766</v>
      </c>
      <c r="V687" s="12" t="s">
        <v>106</v>
      </c>
      <c r="X687" s="12">
        <v>6000</v>
      </c>
      <c r="Y687" s="12">
        <v>1921</v>
      </c>
      <c r="Z687" s="12">
        <v>7</v>
      </c>
      <c r="AF687" s="12" t="s">
        <v>948</v>
      </c>
      <c r="AG687" s="66" t="s">
        <v>955</v>
      </c>
      <c r="AH687" s="12" t="s">
        <v>274</v>
      </c>
      <c r="AI687" s="12" t="s">
        <v>418</v>
      </c>
      <c r="AJ687" s="12" t="s">
        <v>419</v>
      </c>
      <c r="AK687" s="12" t="b">
        <v>1</v>
      </c>
      <c r="AL687" s="12" t="b">
        <v>0</v>
      </c>
      <c r="AO687" s="49" t="s">
        <v>4952</v>
      </c>
      <c r="AP687" s="73"/>
      <c r="AQ687" s="49" t="s">
        <v>4951</v>
      </c>
      <c r="AR687" s="76" t="s">
        <v>5011</v>
      </c>
      <c r="AS687" s="73" t="s">
        <v>5012</v>
      </c>
      <c r="AT687" s="73">
        <f t="shared" si="219"/>
        <v>1</v>
      </c>
      <c r="AU687" s="112" t="s">
        <v>5384</v>
      </c>
      <c r="AV687" s="44" t="s">
        <v>5380</v>
      </c>
      <c r="AW687" t="s">
        <v>5014</v>
      </c>
      <c r="AX687" s="73"/>
      <c r="AY68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7" s="49" t="s">
        <v>4903</v>
      </c>
      <c r="BA687" s="44" t="str">
        <f>Y687&amp;"-"&amp;IF(Z687&lt;10,"0"&amp;Z687,Z687)</f>
        <v>1921-07</v>
      </c>
      <c r="BB687" s="44" t="str">
        <f>Y687&amp;IF(Z687&lt;&gt;0,"-"&amp;Z687,"")&amp;IF(AA687&lt;&gt;0,"-"&amp;AA687,"")&amp;IF(AB687&lt;&gt;0,"/"&amp;AB687,"")&amp;IF(AC687&lt;&gt;0,"-"&amp;AC687,"")&amp;IF(AD687&lt;&gt;0,"-"&amp;AD687,"")</f>
        <v>1921-7</v>
      </c>
      <c r="BC687" s="44"/>
      <c r="BD687" s="44"/>
      <c r="BE687" s="44" t="s">
        <v>4959</v>
      </c>
      <c r="BF687" s="49" t="s">
        <v>4882</v>
      </c>
      <c r="BG687" t="s">
        <v>4893</v>
      </c>
      <c r="BH687" s="40" t="s">
        <v>5050</v>
      </c>
      <c r="BI687" t="s">
        <v>39</v>
      </c>
      <c r="BJ687" t="str">
        <f t="shared" si="225"/>
        <v>Алма-Ата и окрестности</v>
      </c>
      <c r="BK687" t="str">
        <f>T687&amp;" N; "&amp;U687&amp;" E"</f>
        <v>43.289437 N; 76.994338 E</v>
      </c>
      <c r="BL687" t="s">
        <v>765</v>
      </c>
      <c r="BM687" s="85" t="s">
        <v>766</v>
      </c>
      <c r="BN687" t="s">
        <v>4895</v>
      </c>
      <c r="BO687">
        <f t="shared" si="223"/>
        <v>6000</v>
      </c>
      <c r="BP687" t="str">
        <f>IF(V687="original",H687,IF(V687="volunteer",C687,"Nekhaeva A.A."))</f>
        <v>Kim L.V.</v>
      </c>
      <c r="BQ687" t="str">
        <f>IF(V687="original",I687,IF(V687="volunteer",YEAR(A687)&amp;"-"&amp;IF(MONTH(A687)&lt;10,"0"&amp;MONTH(A687),MONTH(A687))&amp;"-"&amp;IF(DAY(A687)&lt;10,"0"&amp;DAY(A687),DAY(A687)),"__2025-05-15"))</f>
        <v>2025-04-24</v>
      </c>
      <c r="BR687"/>
      <c r="BS687"/>
      <c r="BT687" s="49" t="s">
        <v>4766</v>
      </c>
      <c r="BU687" t="s">
        <v>3631</v>
      </c>
      <c r="BV687" t="s">
        <v>3632</v>
      </c>
      <c r="BW687" t="s">
        <v>3633</v>
      </c>
      <c r="BX687" t="s">
        <v>3634</v>
      </c>
      <c r="BY687" s="44" t="s">
        <v>274</v>
      </c>
      <c r="BZ687" t="s">
        <v>418</v>
      </c>
      <c r="CA687" t="s">
        <v>3726</v>
      </c>
      <c r="CB687" s="44" t="s">
        <v>3726</v>
      </c>
      <c r="CC687" t="s">
        <v>4825</v>
      </c>
      <c r="CD687" t="s">
        <v>3726</v>
      </c>
      <c r="CE687" t="s">
        <v>3727</v>
      </c>
      <c r="CF687" t="s">
        <v>3630</v>
      </c>
      <c r="CG687"/>
      <c r="CH687" t="str">
        <f>H687</f>
        <v>Спасский С.А., Шнитников В.Н.</v>
      </c>
      <c r="CI687">
        <f t="shared" si="215"/>
        <v>1937</v>
      </c>
      <c r="CJ687"/>
    </row>
    <row r="688" spans="1:88" s="12" customFormat="1" x14ac:dyDescent="0.45">
      <c r="A688" s="11">
        <v>45771.486990740741</v>
      </c>
      <c r="B688" s="12">
        <v>412819044</v>
      </c>
      <c r="C688" s="6" t="s">
        <v>4897</v>
      </c>
      <c r="D688" s="12">
        <v>1</v>
      </c>
      <c r="E688" s="4" t="s">
        <v>65</v>
      </c>
      <c r="G688" s="12">
        <v>2590</v>
      </c>
      <c r="H688" s="44" t="s">
        <v>951</v>
      </c>
      <c r="I688" s="12">
        <v>1937</v>
      </c>
      <c r="J688" s="12" t="s">
        <v>952</v>
      </c>
      <c r="K688" s="12" t="s">
        <v>953</v>
      </c>
      <c r="L688" s="12" t="s">
        <v>954</v>
      </c>
      <c r="M688" s="12" t="s">
        <v>267</v>
      </c>
      <c r="P688" s="12" t="s">
        <v>1396</v>
      </c>
      <c r="Q688" t="str">
        <f t="shared" si="216"/>
        <v>Алма-Ата и окрестности, Аксай, у горы</v>
      </c>
      <c r="R688" s="94">
        <v>43.096235999999998</v>
      </c>
      <c r="S688" s="94">
        <v>76.784267</v>
      </c>
      <c r="T688" s="12" t="s">
        <v>1125</v>
      </c>
      <c r="U688" s="12" t="s">
        <v>1126</v>
      </c>
      <c r="V688" s="12" t="s">
        <v>106</v>
      </c>
      <c r="X688" s="12">
        <v>6000</v>
      </c>
      <c r="Y688" s="12">
        <v>1919</v>
      </c>
      <c r="Z688" s="12">
        <v>7</v>
      </c>
      <c r="AF688" s="12" t="s">
        <v>948</v>
      </c>
      <c r="AG688" s="66" t="s">
        <v>987</v>
      </c>
      <c r="AH688" s="12" t="s">
        <v>274</v>
      </c>
      <c r="AI688" s="12" t="s">
        <v>418</v>
      </c>
      <c r="AJ688" s="12" t="s">
        <v>438</v>
      </c>
      <c r="AK688" s="12" t="b">
        <v>1</v>
      </c>
      <c r="AL688" s="12" t="b">
        <v>0</v>
      </c>
      <c r="AO688" s="49" t="s">
        <v>4952</v>
      </c>
      <c r="AP688" s="73"/>
      <c r="AQ688" s="49" t="s">
        <v>4951</v>
      </c>
      <c r="AR688" s="76" t="s">
        <v>5011</v>
      </c>
      <c r="AS688" s="73" t="s">
        <v>5012</v>
      </c>
      <c r="AT688" s="73">
        <f t="shared" si="219"/>
        <v>1</v>
      </c>
      <c r="AU688" s="112" t="s">
        <v>5384</v>
      </c>
      <c r="AV688" s="44" t="s">
        <v>5380</v>
      </c>
      <c r="AW688" t="s">
        <v>5014</v>
      </c>
      <c r="AX688" s="73"/>
      <c r="AY68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8" s="49" t="s">
        <v>4903</v>
      </c>
      <c r="BA688" s="44" t="str">
        <f>Y688&amp;"-"&amp;IF(Z688&lt;10,"0"&amp;Z688,Z688)</f>
        <v>1919-07</v>
      </c>
      <c r="BB688" s="44" t="str">
        <f>Y688&amp;IF(Z688&lt;&gt;0,"-"&amp;Z688,"")&amp;IF(AA688&lt;&gt;0,"-"&amp;AA688,"")&amp;IF(AB688&lt;&gt;0,"/"&amp;AB688,"")&amp;IF(AC688&lt;&gt;0,"-"&amp;AC688,"")&amp;IF(AD688&lt;&gt;0,"-"&amp;AD688,"")</f>
        <v>1919-7</v>
      </c>
      <c r="BC688" s="44"/>
      <c r="BD688" s="44"/>
      <c r="BE688" s="44" t="s">
        <v>4944</v>
      </c>
      <c r="BF688" s="49" t="s">
        <v>4882</v>
      </c>
      <c r="BG688" t="s">
        <v>4893</v>
      </c>
      <c r="BH688" s="40" t="s">
        <v>5050</v>
      </c>
      <c r="BI688" t="s">
        <v>39</v>
      </c>
      <c r="BJ688" t="str">
        <f t="shared" si="225"/>
        <v>Алма-Ата и окрестности, Аксай, у горы</v>
      </c>
      <c r="BK688" t="str">
        <f>T688&amp;" N; "&amp;U688&amp;" E"</f>
        <v>43.096236 N; 76.784267 E</v>
      </c>
      <c r="BL688" t="s">
        <v>1125</v>
      </c>
      <c r="BM688" s="85" t="s">
        <v>1126</v>
      </c>
      <c r="BN688" t="s">
        <v>4895</v>
      </c>
      <c r="BO688">
        <f t="shared" si="223"/>
        <v>6000</v>
      </c>
      <c r="BP688" t="str">
        <f>IF(V688="original",H688,IF(V688="volunteer",C688,"Nekhaeva A.A."))</f>
        <v>Kim L.V.</v>
      </c>
      <c r="BQ688" t="str">
        <f>IF(V688="original",I688,IF(V688="volunteer",YEAR(A688)&amp;"-"&amp;IF(MONTH(A688)&lt;10,"0"&amp;MONTH(A688),MONTH(A688))&amp;"-"&amp;IF(DAY(A688)&lt;10,"0"&amp;DAY(A688),DAY(A688)),"__2025-05-15"))</f>
        <v>2025-04-24</v>
      </c>
      <c r="BR688"/>
      <c r="BS688"/>
      <c r="BT688" s="49" t="s">
        <v>4766</v>
      </c>
      <c r="BU688" t="s">
        <v>3631</v>
      </c>
      <c r="BV688" t="s">
        <v>3632</v>
      </c>
      <c r="BW688" t="s">
        <v>3633</v>
      </c>
      <c r="BX688" t="s">
        <v>3634</v>
      </c>
      <c r="BY688" s="44" t="s">
        <v>274</v>
      </c>
      <c r="BZ688" t="s">
        <v>418</v>
      </c>
      <c r="CA688" t="s">
        <v>3729</v>
      </c>
      <c r="CB688" s="44" t="s">
        <v>3729</v>
      </c>
      <c r="CC688" t="s">
        <v>4833</v>
      </c>
      <c r="CD688" t="s">
        <v>3729</v>
      </c>
      <c r="CE688" t="s">
        <v>3730</v>
      </c>
      <c r="CF688" t="s">
        <v>3630</v>
      </c>
      <c r="CG688"/>
      <c r="CH688" t="str">
        <f>H688</f>
        <v>Спасский С.А., Шнитников В.Н.</v>
      </c>
      <c r="CI688">
        <f t="shared" si="215"/>
        <v>1937</v>
      </c>
      <c r="CJ688"/>
    </row>
    <row r="689" spans="1:88" s="12" customFormat="1" x14ac:dyDescent="0.45">
      <c r="A689" s="11">
        <v>45771.483506944453</v>
      </c>
      <c r="B689" s="12">
        <v>412819044</v>
      </c>
      <c r="C689" s="6" t="s">
        <v>4897</v>
      </c>
      <c r="D689" s="12">
        <v>2</v>
      </c>
      <c r="E689" s="4" t="s">
        <v>247</v>
      </c>
      <c r="G689" s="12">
        <v>2590</v>
      </c>
      <c r="H689" s="44" t="s">
        <v>951</v>
      </c>
      <c r="I689" s="12">
        <v>1937</v>
      </c>
      <c r="J689" s="12" t="s">
        <v>952</v>
      </c>
      <c r="K689" s="12" t="s">
        <v>953</v>
      </c>
      <c r="L689" s="12" t="s">
        <v>954</v>
      </c>
      <c r="M689" s="12" t="s">
        <v>267</v>
      </c>
      <c r="P689" s="12" t="s">
        <v>1397</v>
      </c>
      <c r="Q689" t="str">
        <f t="shared" si="216"/>
        <v>Алма-Ата и окрестности, берег Алматинки</v>
      </c>
      <c r="R689" s="94">
        <v>43.205584000000002</v>
      </c>
      <c r="S689" s="94">
        <v>76.979079999999996</v>
      </c>
      <c r="T689" s="12" t="s">
        <v>981</v>
      </c>
      <c r="U689" s="12" t="s">
        <v>982</v>
      </c>
      <c r="V689" s="12" t="s">
        <v>106</v>
      </c>
      <c r="X689" s="12">
        <v>5000</v>
      </c>
      <c r="Y689" s="12">
        <v>1937</v>
      </c>
      <c r="Z689" s="12">
        <v>8</v>
      </c>
      <c r="AA689" s="12">
        <v>9</v>
      </c>
      <c r="AF689" s="12" t="s">
        <v>948</v>
      </c>
      <c r="AG689" s="66" t="s">
        <v>949</v>
      </c>
      <c r="AH689" s="12" t="s">
        <v>274</v>
      </c>
      <c r="AI689" s="12" t="s">
        <v>418</v>
      </c>
      <c r="AJ689" s="12" t="s">
        <v>438</v>
      </c>
      <c r="AK689" s="12" t="b">
        <v>1</v>
      </c>
      <c r="AL689" s="12" t="b">
        <v>0</v>
      </c>
      <c r="AO689" s="49" t="s">
        <v>4952</v>
      </c>
      <c r="AP689" s="73"/>
      <c r="AQ689" s="49" t="s">
        <v>4951</v>
      </c>
      <c r="AR689" s="76" t="s">
        <v>5011</v>
      </c>
      <c r="AS689" s="73" t="s">
        <v>5012</v>
      </c>
      <c r="AT689" s="73">
        <f t="shared" si="219"/>
        <v>2</v>
      </c>
      <c r="AU689" s="112" t="s">
        <v>5384</v>
      </c>
      <c r="AV689" s="44" t="s">
        <v>5380</v>
      </c>
      <c r="AW689" t="s">
        <v>5014</v>
      </c>
      <c r="AX689" s="73"/>
      <c r="AY68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89" s="49" t="s">
        <v>4903</v>
      </c>
      <c r="BA689" s="58" t="str">
        <f>Y689&amp;"-"&amp;IF(Z689&lt;10,"0"&amp;Z689,Z689)&amp;"-"&amp;IF(AA689&lt;10,"0"&amp;AA689,AA689)</f>
        <v>1937-08-09</v>
      </c>
      <c r="BB689" s="44" t="str">
        <f>Y689&amp;IF(Z689&lt;&gt;0,"-"&amp;Z689,"")&amp;IF(AA689&lt;&gt;0,"-"&amp;AA689,"")&amp;IF(AB689&lt;&gt;0,"/"&amp;AB689,"")&amp;IF(AC689&lt;&gt;0,"-"&amp;AC689,"")&amp;IF(AD689&lt;&gt;0,"-"&amp;AD689,"")</f>
        <v>1937-8-9</v>
      </c>
      <c r="BC689" s="44"/>
      <c r="BD689" s="44"/>
      <c r="BE689" s="44" t="s">
        <v>4943</v>
      </c>
      <c r="BF689" s="49" t="s">
        <v>4882</v>
      </c>
      <c r="BG689" t="s">
        <v>4893</v>
      </c>
      <c r="BH689" s="40" t="s">
        <v>5050</v>
      </c>
      <c r="BI689" t="s">
        <v>39</v>
      </c>
      <c r="BJ689" t="str">
        <f t="shared" si="225"/>
        <v>Алма-Ата и окрестности, берег Алматинки</v>
      </c>
      <c r="BK689" t="str">
        <f>T689&amp;" N; "&amp;U689&amp;" E"</f>
        <v>43.205584 N; 76.97908 E</v>
      </c>
      <c r="BL689" t="s">
        <v>981</v>
      </c>
      <c r="BM689" s="85" t="s">
        <v>982</v>
      </c>
      <c r="BN689" t="s">
        <v>4895</v>
      </c>
      <c r="BO689">
        <f t="shared" si="223"/>
        <v>5000</v>
      </c>
      <c r="BP689" t="str">
        <f>IF(V689="original",H689,IF(V689="volunteer",C689,"Nekhaeva A.A."))</f>
        <v>Kim L.V.</v>
      </c>
      <c r="BQ689" t="str">
        <f>IF(V689="original",I689,IF(V689="volunteer",YEAR(A689)&amp;"-"&amp;IF(MONTH(A689)&lt;10,"0"&amp;MONTH(A689),MONTH(A689))&amp;"-"&amp;IF(DAY(A689)&lt;10,"0"&amp;DAY(A689),DAY(A689)),"__2025-05-15"))</f>
        <v>2025-04-24</v>
      </c>
      <c r="BR689"/>
      <c r="BS689"/>
      <c r="BT689" s="49" t="s">
        <v>4766</v>
      </c>
      <c r="BU689" t="s">
        <v>3631</v>
      </c>
      <c r="BV689" t="s">
        <v>3632</v>
      </c>
      <c r="BW689" t="s">
        <v>3633</v>
      </c>
      <c r="BX689" t="s">
        <v>3634</v>
      </c>
      <c r="BY689" s="44" t="s">
        <v>274</v>
      </c>
      <c r="BZ689" t="s">
        <v>418</v>
      </c>
      <c r="CA689" t="s">
        <v>3729</v>
      </c>
      <c r="CB689" s="44" t="s">
        <v>3729</v>
      </c>
      <c r="CC689" t="s">
        <v>4833</v>
      </c>
      <c r="CD689" t="s">
        <v>3729</v>
      </c>
      <c r="CE689" t="s">
        <v>3730</v>
      </c>
      <c r="CF689" t="s">
        <v>3630</v>
      </c>
      <c r="CG689"/>
      <c r="CH689" t="str">
        <f>H689</f>
        <v>Спасский С.А., Шнитников В.Н.</v>
      </c>
      <c r="CI689">
        <f t="shared" si="215"/>
        <v>1937</v>
      </c>
      <c r="CJ689"/>
    </row>
    <row r="690" spans="1:88" s="12" customFormat="1" x14ac:dyDescent="0.45">
      <c r="A690" s="11">
        <v>45771.481979166667</v>
      </c>
      <c r="B690" s="12">
        <v>412819044</v>
      </c>
      <c r="C690" s="6" t="s">
        <v>4897</v>
      </c>
      <c r="D690" s="12">
        <v>3</v>
      </c>
      <c r="E690" s="4" t="s">
        <v>846</v>
      </c>
      <c r="G690" s="12">
        <v>2590</v>
      </c>
      <c r="H690" s="44" t="s">
        <v>951</v>
      </c>
      <c r="I690" s="12">
        <v>1937</v>
      </c>
      <c r="J690" s="12" t="s">
        <v>952</v>
      </c>
      <c r="K690" s="12" t="s">
        <v>953</v>
      </c>
      <c r="L690" s="12" t="s">
        <v>954</v>
      </c>
      <c r="M690" s="12" t="s">
        <v>267</v>
      </c>
      <c r="P690" s="12" t="s">
        <v>1398</v>
      </c>
      <c r="Q690" t="str">
        <f t="shared" si="216"/>
        <v>Алма-Ата и окрестности, Алферовская роща и пруд</v>
      </c>
      <c r="R690" s="94">
        <v>43.306286999999998</v>
      </c>
      <c r="S690" s="94">
        <v>76.949597999999995</v>
      </c>
      <c r="T690" s="12" t="s">
        <v>1218</v>
      </c>
      <c r="U690" s="12" t="s">
        <v>1219</v>
      </c>
      <c r="V690" s="12" t="s">
        <v>106</v>
      </c>
      <c r="X690" s="12">
        <v>2000</v>
      </c>
      <c r="Y690" s="12">
        <v>1919</v>
      </c>
      <c r="Z690" s="12">
        <v>7</v>
      </c>
      <c r="AA690" s="12">
        <v>26</v>
      </c>
      <c r="AF690" s="12" t="s">
        <v>948</v>
      </c>
      <c r="AH690" s="12" t="s">
        <v>274</v>
      </c>
      <c r="AI690" s="12" t="s">
        <v>418</v>
      </c>
      <c r="AJ690" s="12" t="s">
        <v>438</v>
      </c>
      <c r="AK690" s="12" t="b">
        <v>1</v>
      </c>
      <c r="AL690" s="12" t="b">
        <v>0</v>
      </c>
      <c r="AO690" s="49" t="s">
        <v>4952</v>
      </c>
      <c r="AP690" s="73"/>
      <c r="AQ690" s="49" t="s">
        <v>4951</v>
      </c>
      <c r="AR690" s="76" t="s">
        <v>5011</v>
      </c>
      <c r="AS690" s="73" t="s">
        <v>5012</v>
      </c>
      <c r="AT690" s="73">
        <f t="shared" si="219"/>
        <v>3</v>
      </c>
      <c r="AU690" s="112" t="s">
        <v>5384</v>
      </c>
      <c r="AV690" s="44" t="s">
        <v>5380</v>
      </c>
      <c r="AW690" t="s">
        <v>5014</v>
      </c>
      <c r="AX690" s="73"/>
      <c r="AY69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0" s="49" t="s">
        <v>4903</v>
      </c>
      <c r="BA690" s="58" t="str">
        <f>Y690&amp;"-"&amp;IF(Z690&lt;10,"0"&amp;Z690,Z690)&amp;"-"&amp;IF(AA690&lt;10,"0"&amp;AA690,AA690)</f>
        <v>1919-07-26</v>
      </c>
      <c r="BB690" s="44" t="str">
        <f>Y690&amp;IF(Z690&lt;&gt;0,"-"&amp;Z690,"")&amp;IF(AA690&lt;&gt;0,"-"&amp;AA690,"")&amp;IF(AB690&lt;&gt;0,"/"&amp;AB690,"")&amp;IF(AC690&lt;&gt;0,"-"&amp;AC690,"")&amp;IF(AD690&lt;&gt;0,"-"&amp;AD690,"")</f>
        <v>1919-7-26</v>
      </c>
      <c r="BC690" s="44"/>
      <c r="BD690" s="44"/>
      <c r="BE690" s="44"/>
      <c r="BF690" s="49" t="s">
        <v>4882</v>
      </c>
      <c r="BG690" t="s">
        <v>4893</v>
      </c>
      <c r="BH690" s="40" t="s">
        <v>5050</v>
      </c>
      <c r="BI690" t="s">
        <v>39</v>
      </c>
      <c r="BJ690" t="str">
        <f t="shared" si="225"/>
        <v>Алма-Ата и окрестности, Алферовская роща и пруд</v>
      </c>
      <c r="BK690" t="str">
        <f>T690&amp;" N; "&amp;U690&amp;" E"</f>
        <v>43.306287 N; 76.949598 E</v>
      </c>
      <c r="BL690" t="s">
        <v>1218</v>
      </c>
      <c r="BM690" s="85" t="s">
        <v>1219</v>
      </c>
      <c r="BN690" t="s">
        <v>4895</v>
      </c>
      <c r="BO690">
        <f t="shared" si="223"/>
        <v>2000</v>
      </c>
      <c r="BP690" t="str">
        <f>IF(V690="original",H690,IF(V690="volunteer",C690,"Nekhaeva A.A."))</f>
        <v>Kim L.V.</v>
      </c>
      <c r="BQ690" t="str">
        <f>IF(V690="original",I690,IF(V690="volunteer",YEAR(A690)&amp;"-"&amp;IF(MONTH(A690)&lt;10,"0"&amp;MONTH(A690),MONTH(A690))&amp;"-"&amp;IF(DAY(A690)&lt;10,"0"&amp;DAY(A690),DAY(A690)),"__2025-05-15"))</f>
        <v>2025-04-24</v>
      </c>
      <c r="BR690"/>
      <c r="BS690"/>
      <c r="BT690" s="49" t="s">
        <v>4766</v>
      </c>
      <c r="BU690" t="s">
        <v>3631</v>
      </c>
      <c r="BV690" t="s">
        <v>3632</v>
      </c>
      <c r="BW690" t="s">
        <v>3633</v>
      </c>
      <c r="BX690" t="s">
        <v>3634</v>
      </c>
      <c r="BY690" s="44" t="s">
        <v>274</v>
      </c>
      <c r="BZ690" t="s">
        <v>418</v>
      </c>
      <c r="CA690" t="s">
        <v>3729</v>
      </c>
      <c r="CB690" s="44" t="s">
        <v>3729</v>
      </c>
      <c r="CC690" t="s">
        <v>4833</v>
      </c>
      <c r="CD690" t="s">
        <v>3729</v>
      </c>
      <c r="CE690" t="s">
        <v>3730</v>
      </c>
      <c r="CF690" t="s">
        <v>3630</v>
      </c>
      <c r="CG690"/>
      <c r="CH690" t="str">
        <f>H690</f>
        <v>Спасский С.А., Шнитников В.Н.</v>
      </c>
      <c r="CI690">
        <f t="shared" si="215"/>
        <v>1937</v>
      </c>
      <c r="CJ690"/>
    </row>
    <row r="691" spans="1:88" s="12" customFormat="1" x14ac:dyDescent="0.45">
      <c r="A691" s="11">
        <v>45771.480671296304</v>
      </c>
      <c r="B691" s="12">
        <v>412819044</v>
      </c>
      <c r="C691" s="6" t="s">
        <v>4897</v>
      </c>
      <c r="D691" s="12">
        <v>4</v>
      </c>
      <c r="E691" s="4" t="s">
        <v>835</v>
      </c>
      <c r="G691" s="12">
        <v>2590</v>
      </c>
      <c r="H691" s="44" t="s">
        <v>951</v>
      </c>
      <c r="I691" s="12">
        <v>1937</v>
      </c>
      <c r="J691" s="12" t="s">
        <v>952</v>
      </c>
      <c r="K691" s="12" t="s">
        <v>953</v>
      </c>
      <c r="L691" s="12" t="s">
        <v>954</v>
      </c>
      <c r="M691" s="12" t="s">
        <v>267</v>
      </c>
      <c r="P691" s="12" t="s">
        <v>947</v>
      </c>
      <c r="Q691" t="str">
        <f t="shared" si="216"/>
        <v>Алма-Ата и окрестности</v>
      </c>
      <c r="R691" s="94">
        <v>43.289437</v>
      </c>
      <c r="S691" s="94">
        <v>76.994337999999999</v>
      </c>
      <c r="T691" s="12" t="s">
        <v>765</v>
      </c>
      <c r="U691" s="12" t="s">
        <v>766</v>
      </c>
      <c r="V691" s="12" t="s">
        <v>106</v>
      </c>
      <c r="X691" s="12">
        <v>6000</v>
      </c>
      <c r="Y691" s="12">
        <v>1919</v>
      </c>
      <c r="Z691" s="12">
        <v>7</v>
      </c>
      <c r="AB691" s="12">
        <v>1919</v>
      </c>
      <c r="AC691" s="12">
        <v>8</v>
      </c>
      <c r="AF691" s="12" t="s">
        <v>948</v>
      </c>
      <c r="AH691" s="12" t="s">
        <v>274</v>
      </c>
      <c r="AI691" s="12" t="s">
        <v>418</v>
      </c>
      <c r="AJ691" s="12" t="s">
        <v>438</v>
      </c>
      <c r="AK691" s="12" t="b">
        <v>1</v>
      </c>
      <c r="AL691" s="12" t="b">
        <v>0</v>
      </c>
      <c r="AO691" s="49" t="s">
        <v>4952</v>
      </c>
      <c r="AP691" s="73"/>
      <c r="AQ691" s="49" t="s">
        <v>4951</v>
      </c>
      <c r="AR691" s="76" t="s">
        <v>5011</v>
      </c>
      <c r="AS691" s="73" t="s">
        <v>5012</v>
      </c>
      <c r="AT691" s="73">
        <f t="shared" si="219"/>
        <v>4</v>
      </c>
      <c r="AU691" s="112" t="s">
        <v>5384</v>
      </c>
      <c r="AV691" s="44" t="s">
        <v>5380</v>
      </c>
      <c r="AW691" t="s">
        <v>5014</v>
      </c>
      <c r="AX691" s="73"/>
      <c r="AY69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1" s="49" t="s">
        <v>4903</v>
      </c>
      <c r="BA691" s="59" t="str">
        <f>Y691&amp;"-"&amp;IF(Z691&lt;10,"0"&amp;Z691,Z691)&amp;"/"&amp;IF(AC691&lt;10,"0"&amp;AC691,AC691)</f>
        <v>1919-07/08</v>
      </c>
      <c r="BB691" s="44" t="str">
        <f>Y691&amp;IF(Z691&lt;&gt;0,"-"&amp;Z691,"")&amp;IF(AA691&lt;&gt;0,"-"&amp;AA691,"")&amp;IF(AB691&lt;&gt;0,"/"&amp;AB691,"")&amp;IF(AC691&lt;&gt;0,"-"&amp;AC691,"")&amp;IF(AD691&lt;&gt;0,"-"&amp;AD691,"")</f>
        <v>1919-7/1919-8</v>
      </c>
      <c r="BC691" s="44"/>
      <c r="BD691" s="44"/>
      <c r="BE691" s="44"/>
      <c r="BF691" s="49" t="s">
        <v>4882</v>
      </c>
      <c r="BG691" t="s">
        <v>4893</v>
      </c>
      <c r="BH691" s="40" t="s">
        <v>5050</v>
      </c>
      <c r="BI691" t="s">
        <v>39</v>
      </c>
      <c r="BJ691" t="str">
        <f t="shared" si="225"/>
        <v>Алма-Ата и окрестности</v>
      </c>
      <c r="BK691" t="str">
        <f>T691&amp;" N; "&amp;U691&amp;" E"</f>
        <v>43.289437 N; 76.994338 E</v>
      </c>
      <c r="BL691" t="s">
        <v>765</v>
      </c>
      <c r="BM691" s="85" t="s">
        <v>766</v>
      </c>
      <c r="BN691" t="s">
        <v>4895</v>
      </c>
      <c r="BO691">
        <f t="shared" si="223"/>
        <v>6000</v>
      </c>
      <c r="BP691" t="str">
        <f>IF(V691="original",H691,IF(V691="volunteer",C691,"Nekhaeva A.A."))</f>
        <v>Kim L.V.</v>
      </c>
      <c r="BQ691" t="str">
        <f>IF(V691="original",I691,IF(V691="volunteer",YEAR(A691)&amp;"-"&amp;IF(MONTH(A691)&lt;10,"0"&amp;MONTH(A691),MONTH(A691))&amp;"-"&amp;IF(DAY(A691)&lt;10,"0"&amp;DAY(A691),DAY(A691)),"__2025-05-15"))</f>
        <v>2025-04-24</v>
      </c>
      <c r="BR691"/>
      <c r="BS691"/>
      <c r="BT691" s="49" t="s">
        <v>4766</v>
      </c>
      <c r="BU691" t="s">
        <v>3631</v>
      </c>
      <c r="BV691" t="s">
        <v>3632</v>
      </c>
      <c r="BW691" t="s">
        <v>3633</v>
      </c>
      <c r="BX691" t="s">
        <v>3634</v>
      </c>
      <c r="BY691" s="44" t="s">
        <v>274</v>
      </c>
      <c r="BZ691" t="s">
        <v>418</v>
      </c>
      <c r="CA691" t="s">
        <v>3729</v>
      </c>
      <c r="CB691" s="44" t="s">
        <v>3729</v>
      </c>
      <c r="CC691" t="s">
        <v>4833</v>
      </c>
      <c r="CD691" t="s">
        <v>3729</v>
      </c>
      <c r="CE691" t="s">
        <v>3730</v>
      </c>
      <c r="CF691" t="s">
        <v>3630</v>
      </c>
      <c r="CG691"/>
      <c r="CH691" t="str">
        <f>H691</f>
        <v>Спасский С.А., Шнитников В.Н.</v>
      </c>
      <c r="CI691">
        <f t="shared" si="215"/>
        <v>1937</v>
      </c>
      <c r="CJ691"/>
    </row>
    <row r="692" spans="1:88" s="12" customFormat="1" x14ac:dyDescent="0.45">
      <c r="A692" s="11">
        <v>45771.480231481481</v>
      </c>
      <c r="B692" s="12">
        <v>412819044</v>
      </c>
      <c r="C692" s="6" t="s">
        <v>4897</v>
      </c>
      <c r="D692" s="12">
        <v>1</v>
      </c>
      <c r="E692" s="4" t="s">
        <v>995</v>
      </c>
      <c r="G692" s="12">
        <v>2590</v>
      </c>
      <c r="H692" s="44" t="s">
        <v>951</v>
      </c>
      <c r="I692" s="12">
        <v>1937</v>
      </c>
      <c r="J692" s="12" t="s">
        <v>952</v>
      </c>
      <c r="K692" s="12" t="s">
        <v>953</v>
      </c>
      <c r="L692" s="12" t="s">
        <v>954</v>
      </c>
      <c r="M692" s="12" t="s">
        <v>267</v>
      </c>
      <c r="P692" s="12" t="s">
        <v>947</v>
      </c>
      <c r="Q692" t="str">
        <f t="shared" si="216"/>
        <v>Алма-Ата и окрестности</v>
      </c>
      <c r="R692" s="94">
        <v>43.289437</v>
      </c>
      <c r="S692" s="94">
        <v>76.994337999999999</v>
      </c>
      <c r="T692" s="12" t="s">
        <v>765</v>
      </c>
      <c r="U692" s="12" t="s">
        <v>766</v>
      </c>
      <c r="V692" s="12" t="s">
        <v>106</v>
      </c>
      <c r="X692" s="12">
        <v>6000</v>
      </c>
      <c r="Y692" s="12">
        <v>1920</v>
      </c>
      <c r="Z692" s="12">
        <v>6</v>
      </c>
      <c r="AA692" s="12">
        <v>26</v>
      </c>
      <c r="AB692" s="12">
        <v>1920</v>
      </c>
      <c r="AC692" s="12">
        <v>6</v>
      </c>
      <c r="AD692" s="12">
        <v>28</v>
      </c>
      <c r="AF692" s="12" t="s">
        <v>948</v>
      </c>
      <c r="AH692" s="12" t="s">
        <v>274</v>
      </c>
      <c r="AI692" s="12" t="s">
        <v>418</v>
      </c>
      <c r="AJ692" s="12" t="s">
        <v>438</v>
      </c>
      <c r="AK692" s="12" t="b">
        <v>1</v>
      </c>
      <c r="AL692" s="12" t="b">
        <v>0</v>
      </c>
      <c r="AO692" s="49" t="s">
        <v>4952</v>
      </c>
      <c r="AP692" s="73"/>
      <c r="AQ692" s="49" t="s">
        <v>4951</v>
      </c>
      <c r="AR692" s="76" t="s">
        <v>5011</v>
      </c>
      <c r="AS692" s="73" t="s">
        <v>5012</v>
      </c>
      <c r="AT692" s="73">
        <f t="shared" si="219"/>
        <v>1</v>
      </c>
      <c r="AU692" s="112" t="s">
        <v>5384</v>
      </c>
      <c r="AV692" s="44" t="s">
        <v>5382</v>
      </c>
      <c r="AW692" t="s">
        <v>5014</v>
      </c>
      <c r="AX692" s="73"/>
      <c r="AY69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2" s="49" t="s">
        <v>4903</v>
      </c>
      <c r="BA692" s="58" t="str">
        <f>Y692&amp;"-"&amp;IF(Z692&lt;10,"0"&amp;Z692,Z692)&amp;"-"&amp;IF(AA692&lt;10,"0"&amp;AA692,AA692)&amp;"/"&amp;IF(AD692&lt;10,"0"&amp;AD692,AD692)</f>
        <v>1920-06-26/28</v>
      </c>
      <c r="BB692" s="44" t="str">
        <f>Y692&amp;IF(Z692&lt;&gt;0,"-"&amp;Z692,"")&amp;IF(AA692&lt;&gt;0,"-"&amp;AA692,"")&amp;IF(AB692&lt;&gt;0,"/"&amp;AB692,"")&amp;IF(AC692&lt;&gt;0,"-"&amp;AC692,"")&amp;IF(AD692&lt;&gt;0,"-"&amp;AD692,"")</f>
        <v>1920-6-26/1920-6-28</v>
      </c>
      <c r="BC692" s="44"/>
      <c r="BD692" s="44"/>
      <c r="BE692" s="44"/>
      <c r="BF692" s="49" t="s">
        <v>4882</v>
      </c>
      <c r="BG692" t="s">
        <v>4893</v>
      </c>
      <c r="BH692" s="40" t="s">
        <v>5050</v>
      </c>
      <c r="BI692" t="s">
        <v>39</v>
      </c>
      <c r="BJ692" t="str">
        <f t="shared" si="225"/>
        <v>Алма-Ата и окрестности</v>
      </c>
      <c r="BK692" t="str">
        <f>T692&amp;" N; "&amp;U692&amp;" E"</f>
        <v>43.289437 N; 76.994338 E</v>
      </c>
      <c r="BL692" t="s">
        <v>765</v>
      </c>
      <c r="BM692" s="85" t="s">
        <v>766</v>
      </c>
      <c r="BN692" t="s">
        <v>4895</v>
      </c>
      <c r="BO692">
        <f t="shared" si="223"/>
        <v>6000</v>
      </c>
      <c r="BP692" t="str">
        <f>IF(V692="original",H692,IF(V692="volunteer",C692,"Nekhaeva A.A."))</f>
        <v>Kim L.V.</v>
      </c>
      <c r="BQ692" t="str">
        <f>IF(V692="original",I692,IF(V692="volunteer",YEAR(A692)&amp;"-"&amp;IF(MONTH(A692)&lt;10,"0"&amp;MONTH(A692),MONTH(A692))&amp;"-"&amp;IF(DAY(A692)&lt;10,"0"&amp;DAY(A692),DAY(A692)),"__2025-05-15"))</f>
        <v>2025-04-24</v>
      </c>
      <c r="BR692"/>
      <c r="BS692"/>
      <c r="BT692" s="49" t="s">
        <v>4766</v>
      </c>
      <c r="BU692" t="s">
        <v>3631</v>
      </c>
      <c r="BV692" t="s">
        <v>3632</v>
      </c>
      <c r="BW692" t="s">
        <v>3633</v>
      </c>
      <c r="BX692" t="s">
        <v>3634</v>
      </c>
      <c r="BY692" s="44" t="s">
        <v>274</v>
      </c>
      <c r="BZ692" t="s">
        <v>418</v>
      </c>
      <c r="CA692" t="s">
        <v>3729</v>
      </c>
      <c r="CB692" s="44" t="s">
        <v>3729</v>
      </c>
      <c r="CC692" t="s">
        <v>4833</v>
      </c>
      <c r="CD692" t="s">
        <v>3729</v>
      </c>
      <c r="CE692" t="s">
        <v>3730</v>
      </c>
      <c r="CF692" t="s">
        <v>3630</v>
      </c>
      <c r="CG692"/>
      <c r="CH692" t="str">
        <f>H692</f>
        <v>Спасский С.А., Шнитников В.Н.</v>
      </c>
      <c r="CI692">
        <f t="shared" si="215"/>
        <v>1937</v>
      </c>
      <c r="CJ692"/>
    </row>
    <row r="693" spans="1:88" s="12" customFormat="1" x14ac:dyDescent="0.45">
      <c r="A693" s="11">
        <v>45771.473344907412</v>
      </c>
      <c r="B693" s="12">
        <v>412819044</v>
      </c>
      <c r="C693" s="6" t="s">
        <v>4897</v>
      </c>
      <c r="D693" s="12">
        <v>1</v>
      </c>
      <c r="E693" s="4" t="s">
        <v>65</v>
      </c>
      <c r="G693" s="12">
        <v>2590</v>
      </c>
      <c r="H693" s="44" t="s">
        <v>951</v>
      </c>
      <c r="I693" s="12">
        <v>1937</v>
      </c>
      <c r="J693" s="12" t="s">
        <v>952</v>
      </c>
      <c r="K693" s="12" t="s">
        <v>953</v>
      </c>
      <c r="L693" s="12" t="s">
        <v>954</v>
      </c>
      <c r="M693" s="12" t="s">
        <v>267</v>
      </c>
      <c r="P693" s="12" t="s">
        <v>947</v>
      </c>
      <c r="Q693" t="str">
        <f t="shared" si="216"/>
        <v>Алма-Ата и окрестности</v>
      </c>
      <c r="R693" s="94">
        <v>43.289437</v>
      </c>
      <c r="S693" s="94">
        <v>76.994337999999999</v>
      </c>
      <c r="T693" s="12" t="s">
        <v>765</v>
      </c>
      <c r="U693" s="12" t="s">
        <v>766</v>
      </c>
      <c r="V693" s="12" t="s">
        <v>106</v>
      </c>
      <c r="X693" s="12">
        <v>6000</v>
      </c>
      <c r="Y693" s="12">
        <v>1922</v>
      </c>
      <c r="AF693" s="12" t="s">
        <v>948</v>
      </c>
      <c r="AH693" s="12" t="s">
        <v>1399</v>
      </c>
      <c r="AI693" s="12" t="s">
        <v>1400</v>
      </c>
      <c r="AJ693" s="12" t="s">
        <v>1401</v>
      </c>
      <c r="AK693" s="12" t="b">
        <v>1</v>
      </c>
      <c r="AL693" s="12" t="b">
        <v>0</v>
      </c>
      <c r="AO693" s="49" t="s">
        <v>4952</v>
      </c>
      <c r="AP693" s="73"/>
      <c r="AQ693" s="49" t="s">
        <v>4951</v>
      </c>
      <c r="AR693" s="76" t="s">
        <v>5011</v>
      </c>
      <c r="AS693" s="73" t="s">
        <v>5012</v>
      </c>
      <c r="AT693" s="73">
        <f t="shared" si="219"/>
        <v>1</v>
      </c>
      <c r="AU693" s="112" t="s">
        <v>5384</v>
      </c>
      <c r="AV693" s="44" t="s">
        <v>5380</v>
      </c>
      <c r="AW693" t="s">
        <v>5014</v>
      </c>
      <c r="AX693" s="73"/>
      <c r="AY69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3" s="49" t="s">
        <v>4903</v>
      </c>
      <c r="BA693" s="44">
        <f>Y693</f>
        <v>1922</v>
      </c>
      <c r="BB693" s="44" t="str">
        <f>Y693&amp;IF(Z693&lt;&gt;0,"-"&amp;Z693,"")&amp;IF(AA693&lt;&gt;0,"-"&amp;AA693,"")&amp;IF(AB693&lt;&gt;0,"/"&amp;AB693,"")&amp;IF(AC693&lt;&gt;0,"-"&amp;AC693,"")&amp;IF(AD693&lt;&gt;0,"-"&amp;AD693,"")</f>
        <v>1922</v>
      </c>
      <c r="BC693" s="44"/>
      <c r="BD693" s="44"/>
      <c r="BE693" s="44"/>
      <c r="BF693" s="49" t="s">
        <v>4882</v>
      </c>
      <c r="BG693" t="s">
        <v>4893</v>
      </c>
      <c r="BH693" s="40" t="s">
        <v>5050</v>
      </c>
      <c r="BI693" t="s">
        <v>39</v>
      </c>
      <c r="BJ693" t="str">
        <f t="shared" si="225"/>
        <v>Алма-Ата и окрестности</v>
      </c>
      <c r="BK693" t="str">
        <f>T693&amp;" N; "&amp;U693&amp;" E"</f>
        <v>43.289437 N; 76.994338 E</v>
      </c>
      <c r="BL693" t="s">
        <v>765</v>
      </c>
      <c r="BM693" s="85" t="s">
        <v>766</v>
      </c>
      <c r="BN693" t="s">
        <v>4895</v>
      </c>
      <c r="BO693">
        <f t="shared" si="223"/>
        <v>6000</v>
      </c>
      <c r="BP693" t="str">
        <f>IF(V693="original",H693,IF(V693="volunteer",C693,"Nekhaeva A.A."))</f>
        <v>Kim L.V.</v>
      </c>
      <c r="BQ693" t="str">
        <f>IF(V693="original",I693,IF(V693="volunteer",YEAR(A693)&amp;"-"&amp;IF(MONTH(A693)&lt;10,"0"&amp;MONTH(A693),MONTH(A693))&amp;"-"&amp;IF(DAY(A693)&lt;10,"0"&amp;DAY(A693),DAY(A693)),"__2025-05-15"))</f>
        <v>2025-04-24</v>
      </c>
      <c r="BR693"/>
      <c r="BS693"/>
      <c r="BT693" s="49" t="s">
        <v>4766</v>
      </c>
      <c r="BU693" t="s">
        <v>3631</v>
      </c>
      <c r="BV693" t="s">
        <v>3632</v>
      </c>
      <c r="BW693" t="s">
        <v>3633</v>
      </c>
      <c r="BX693" t="s">
        <v>3634</v>
      </c>
      <c r="BY693" s="44" t="s">
        <v>1399</v>
      </c>
      <c r="BZ693" t="s">
        <v>4212</v>
      </c>
      <c r="CA693" t="s">
        <v>4213</v>
      </c>
      <c r="CB693" s="44" t="s">
        <v>4213</v>
      </c>
      <c r="CC693" t="s">
        <v>4806</v>
      </c>
      <c r="CD693" s="40" t="s">
        <v>4210</v>
      </c>
      <c r="CE693" t="s">
        <v>4211</v>
      </c>
      <c r="CF693" t="s">
        <v>3630</v>
      </c>
      <c r="CG693"/>
      <c r="CH693" t="str">
        <f>H693</f>
        <v>Спасский С.А., Шнитников В.Н.</v>
      </c>
      <c r="CI693">
        <f t="shared" si="215"/>
        <v>1937</v>
      </c>
      <c r="CJ693" t="s">
        <v>4694</v>
      </c>
    </row>
    <row r="694" spans="1:88" s="12" customFormat="1" x14ac:dyDescent="0.45">
      <c r="A694" s="11">
        <v>45771.472997685181</v>
      </c>
      <c r="B694" s="12">
        <v>412819044</v>
      </c>
      <c r="C694" s="6" t="s">
        <v>4897</v>
      </c>
      <c r="D694" s="12">
        <v>1</v>
      </c>
      <c r="E694" s="4" t="s">
        <v>65</v>
      </c>
      <c r="G694" s="12">
        <v>2590</v>
      </c>
      <c r="H694" s="44" t="s">
        <v>951</v>
      </c>
      <c r="I694" s="12">
        <v>1937</v>
      </c>
      <c r="J694" s="12" t="s">
        <v>952</v>
      </c>
      <c r="K694" s="12" t="s">
        <v>953</v>
      </c>
      <c r="L694" s="12" t="s">
        <v>954</v>
      </c>
      <c r="M694" s="12" t="s">
        <v>267</v>
      </c>
      <c r="P694" s="12" t="s">
        <v>947</v>
      </c>
      <c r="Q694" t="str">
        <f t="shared" si="216"/>
        <v>Алма-Ата и окрестности</v>
      </c>
      <c r="R694" s="94">
        <v>43.289437</v>
      </c>
      <c r="S694" s="94">
        <v>76.994337999999999</v>
      </c>
      <c r="T694" s="12" t="s">
        <v>765</v>
      </c>
      <c r="U694" s="12" t="s">
        <v>766</v>
      </c>
      <c r="V694" s="12" t="s">
        <v>106</v>
      </c>
      <c r="X694" s="12">
        <v>6000</v>
      </c>
      <c r="Y694" s="12">
        <v>1919</v>
      </c>
      <c r="Z694" s="12">
        <v>5</v>
      </c>
      <c r="AA694" s="12">
        <v>1</v>
      </c>
      <c r="AB694" s="12">
        <v>1919</v>
      </c>
      <c r="AC694" s="12">
        <v>5</v>
      </c>
      <c r="AD694" s="12">
        <v>15</v>
      </c>
      <c r="AF694" s="12" t="s">
        <v>948</v>
      </c>
      <c r="AH694" s="12" t="s">
        <v>1399</v>
      </c>
      <c r="AI694" s="12" t="s">
        <v>1400</v>
      </c>
      <c r="AJ694" s="12" t="s">
        <v>1401</v>
      </c>
      <c r="AK694" s="12" t="b">
        <v>1</v>
      </c>
      <c r="AL694" s="12" t="b">
        <v>0</v>
      </c>
      <c r="AO694" s="49" t="s">
        <v>4952</v>
      </c>
      <c r="AP694" s="73"/>
      <c r="AQ694" s="49" t="s">
        <v>4951</v>
      </c>
      <c r="AR694" s="76" t="s">
        <v>5011</v>
      </c>
      <c r="AS694" s="73" t="s">
        <v>5012</v>
      </c>
      <c r="AT694" s="73">
        <f t="shared" si="219"/>
        <v>1</v>
      </c>
      <c r="AU694" s="112" t="s">
        <v>5384</v>
      </c>
      <c r="AV694" s="44" t="s">
        <v>5380</v>
      </c>
      <c r="AW694" t="s">
        <v>5014</v>
      </c>
      <c r="AX694" s="73"/>
      <c r="AY69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4" s="49" t="s">
        <v>4903</v>
      </c>
      <c r="BA694" s="58" t="str">
        <f>Y694&amp;"-"&amp;IF(Z694&lt;10,"0"&amp;Z694,Z694)&amp;"-"&amp;IF(AA694&lt;10,"0"&amp;AA694,AA694)&amp;"/"&amp;IF(AD694&lt;10,"0"&amp;AD694,AD694)</f>
        <v>1919-05-01/15</v>
      </c>
      <c r="BB694" s="44" t="str">
        <f>Y694&amp;IF(Z694&lt;&gt;0,"-"&amp;Z694,"")&amp;IF(AA694&lt;&gt;0,"-"&amp;AA694,"")&amp;IF(AB694&lt;&gt;0,"/"&amp;AB694,"")&amp;IF(AC694&lt;&gt;0,"-"&amp;AC694,"")&amp;IF(AD694&lt;&gt;0,"-"&amp;AD694,"")</f>
        <v>1919-5-1/1919-5-15</v>
      </c>
      <c r="BC694" s="44"/>
      <c r="BD694" s="44"/>
      <c r="BE694" s="44"/>
      <c r="BF694" s="49" t="s">
        <v>4882</v>
      </c>
      <c r="BG694" t="s">
        <v>4893</v>
      </c>
      <c r="BH694" s="40" t="s">
        <v>5050</v>
      </c>
      <c r="BI694" t="s">
        <v>39</v>
      </c>
      <c r="BJ694" t="str">
        <f t="shared" si="225"/>
        <v>Алма-Ата и окрестности</v>
      </c>
      <c r="BK694" t="str">
        <f>T694&amp;" N; "&amp;U694&amp;" E"</f>
        <v>43.289437 N; 76.994338 E</v>
      </c>
      <c r="BL694" t="s">
        <v>765</v>
      </c>
      <c r="BM694" s="85" t="s">
        <v>766</v>
      </c>
      <c r="BN694" t="s">
        <v>4895</v>
      </c>
      <c r="BO694">
        <f t="shared" ref="BO694:BO707" si="228">X694</f>
        <v>6000</v>
      </c>
      <c r="BP694" t="str">
        <f>IF(V694="original",H694,IF(V694="volunteer",C694,"Nekhaeva A.A."))</f>
        <v>Kim L.V.</v>
      </c>
      <c r="BQ694" t="str">
        <f>IF(V694="original",I694,IF(V694="volunteer",YEAR(A694)&amp;"-"&amp;IF(MONTH(A694)&lt;10,"0"&amp;MONTH(A694),MONTH(A694))&amp;"-"&amp;IF(DAY(A694)&lt;10,"0"&amp;DAY(A694),DAY(A694)),"__2025-05-15"))</f>
        <v>2025-04-24</v>
      </c>
      <c r="BR694"/>
      <c r="BS694"/>
      <c r="BT694" s="49" t="s">
        <v>4766</v>
      </c>
      <c r="BU694" t="s">
        <v>3631</v>
      </c>
      <c r="BV694" t="s">
        <v>3632</v>
      </c>
      <c r="BW694" t="s">
        <v>3633</v>
      </c>
      <c r="BX694" t="s">
        <v>3634</v>
      </c>
      <c r="BY694" s="44" t="s">
        <v>1399</v>
      </c>
      <c r="BZ694" t="s">
        <v>4212</v>
      </c>
      <c r="CA694" t="s">
        <v>4213</v>
      </c>
      <c r="CB694" s="44" t="s">
        <v>4213</v>
      </c>
      <c r="CC694" t="s">
        <v>4806</v>
      </c>
      <c r="CD694" s="40" t="s">
        <v>4210</v>
      </c>
      <c r="CE694" t="s">
        <v>4211</v>
      </c>
      <c r="CF694" t="s">
        <v>3630</v>
      </c>
      <c r="CG694"/>
      <c r="CH694" t="str">
        <f>H694</f>
        <v>Спасский С.А., Шнитников В.Н.</v>
      </c>
      <c r="CI694">
        <f t="shared" si="215"/>
        <v>1937</v>
      </c>
      <c r="CJ694" t="s">
        <v>4694</v>
      </c>
    </row>
    <row r="695" spans="1:88" s="12" customFormat="1" x14ac:dyDescent="0.45">
      <c r="A695" s="11">
        <v>45771.470416666663</v>
      </c>
      <c r="B695" s="12">
        <v>412819044</v>
      </c>
      <c r="C695" s="6" t="s">
        <v>4897</v>
      </c>
      <c r="D695" s="12">
        <v>1</v>
      </c>
      <c r="E695" s="4" t="s">
        <v>51</v>
      </c>
      <c r="F695" s="12" t="s">
        <v>1406</v>
      </c>
      <c r="G695" s="12">
        <v>2590</v>
      </c>
      <c r="H695" s="44" t="s">
        <v>951</v>
      </c>
      <c r="I695" s="12">
        <v>1937</v>
      </c>
      <c r="J695" s="12" t="s">
        <v>952</v>
      </c>
      <c r="K695" s="12" t="s">
        <v>953</v>
      </c>
      <c r="L695" s="12" t="s">
        <v>954</v>
      </c>
      <c r="M695" s="12" t="s">
        <v>267</v>
      </c>
      <c r="P695" s="12" t="s">
        <v>1073</v>
      </c>
      <c r="Q695" t="str">
        <f t="shared" si="216"/>
        <v>берег Алматинки</v>
      </c>
      <c r="R695" s="94">
        <v>43.205584000000002</v>
      </c>
      <c r="S695" s="94">
        <v>76.979079999999996</v>
      </c>
      <c r="T695" s="12" t="s">
        <v>981</v>
      </c>
      <c r="U695" s="12" t="s">
        <v>982</v>
      </c>
      <c r="V695" s="12" t="s">
        <v>106</v>
      </c>
      <c r="W695" s="12" t="s">
        <v>1403</v>
      </c>
      <c r="X695" s="12">
        <v>6000</v>
      </c>
      <c r="Y695" s="12">
        <v>1937</v>
      </c>
      <c r="Z695" s="12">
        <v>8</v>
      </c>
      <c r="AA695" s="12">
        <v>9</v>
      </c>
      <c r="AF695" s="12" t="s">
        <v>948</v>
      </c>
      <c r="AG695" s="66" t="s">
        <v>949</v>
      </c>
      <c r="AH695" s="12" t="s">
        <v>1399</v>
      </c>
      <c r="AI695" s="12" t="s">
        <v>1404</v>
      </c>
      <c r="AJ695" s="12" t="s">
        <v>1405</v>
      </c>
      <c r="AK695" s="12" t="b">
        <v>1</v>
      </c>
      <c r="AL695" s="12" t="b">
        <v>0</v>
      </c>
      <c r="AO695" s="49" t="s">
        <v>4952</v>
      </c>
      <c r="AP695" s="73"/>
      <c r="AQ695" s="49" t="s">
        <v>4951</v>
      </c>
      <c r="AR695" s="76" t="s">
        <v>5011</v>
      </c>
      <c r="AS695" s="73" t="s">
        <v>5012</v>
      </c>
      <c r="AT695" s="73">
        <f t="shared" si="219"/>
        <v>1</v>
      </c>
      <c r="AU695" s="112" t="s">
        <v>5383</v>
      </c>
      <c r="AV695" s="44" t="s">
        <v>5380</v>
      </c>
      <c r="AW695" t="s">
        <v>5014</v>
      </c>
      <c r="AX695" s="73" t="s">
        <v>1406</v>
      </c>
      <c r="AY69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5" s="49" t="s">
        <v>4903</v>
      </c>
      <c r="BA695" s="58" t="str">
        <f>Y695&amp;"-"&amp;IF(Z695&lt;10,"0"&amp;Z695,Z695)&amp;"-"&amp;IF(AA695&lt;10,"0"&amp;AA695,AA695)</f>
        <v>1937-08-09</v>
      </c>
      <c r="BB695" s="44" t="str">
        <f>Y695&amp;IF(Z695&lt;&gt;0,"-"&amp;Z695,"")&amp;IF(AA695&lt;&gt;0,"-"&amp;AA695,"")&amp;IF(AB695&lt;&gt;0,"/"&amp;AB695,"")&amp;IF(AC695&lt;&gt;0,"-"&amp;AC695,"")&amp;IF(AD695&lt;&gt;0,"-"&amp;AD695,"")</f>
        <v>1937-8-9</v>
      </c>
      <c r="BC695" s="44"/>
      <c r="BD695" s="44"/>
      <c r="BE695" s="44" t="s">
        <v>4943</v>
      </c>
      <c r="BF695" s="49" t="s">
        <v>4882</v>
      </c>
      <c r="BG695" t="s">
        <v>4893</v>
      </c>
      <c r="BH695" s="40" t="s">
        <v>5050</v>
      </c>
      <c r="BI695" t="s">
        <v>39</v>
      </c>
      <c r="BJ695" t="str">
        <f t="shared" si="225"/>
        <v>берег Алматинки</v>
      </c>
      <c r="BK695" t="str">
        <f>T695&amp;" N; "&amp;U695&amp;" E"</f>
        <v>43.205584 N; 76.97908 E</v>
      </c>
      <c r="BL695" t="s">
        <v>981</v>
      </c>
      <c r="BM695" s="85" t="s">
        <v>982</v>
      </c>
      <c r="BN695" t="s">
        <v>4895</v>
      </c>
      <c r="BO695">
        <f t="shared" si="228"/>
        <v>6000</v>
      </c>
      <c r="BP695" t="str">
        <f>IF(V695="original",H695,IF(V695="volunteer",C695,"Nekhaeva A.A."))</f>
        <v>Kim L.V.</v>
      </c>
      <c r="BQ695" t="str">
        <f>IF(V695="original",I695,IF(V695="volunteer",YEAR(A695)&amp;"-"&amp;IF(MONTH(A695)&lt;10,"0"&amp;MONTH(A695),MONTH(A695))&amp;"-"&amp;IF(DAY(A695)&lt;10,"0"&amp;DAY(A695),DAY(A695)),"__2025-05-15"))</f>
        <v>2025-04-24</v>
      </c>
      <c r="BR695"/>
      <c r="BS695"/>
      <c r="BT695" s="49" t="s">
        <v>4766</v>
      </c>
      <c r="BU695" t="s">
        <v>3631</v>
      </c>
      <c r="BV695" t="s">
        <v>3632</v>
      </c>
      <c r="BW695" t="s">
        <v>3633</v>
      </c>
      <c r="BX695" t="s">
        <v>3634</v>
      </c>
      <c r="BY695" s="44" t="s">
        <v>1399</v>
      </c>
      <c r="BZ695" t="s">
        <v>1404</v>
      </c>
      <c r="CA695" t="s">
        <v>4214</v>
      </c>
      <c r="CB695" s="44" t="s">
        <v>4214</v>
      </c>
      <c r="CC695" t="s">
        <v>3998</v>
      </c>
      <c r="CD695" t="s">
        <v>4214</v>
      </c>
      <c r="CE695" t="s">
        <v>4215</v>
      </c>
      <c r="CF695" t="s">
        <v>3630</v>
      </c>
      <c r="CG695"/>
      <c r="CH695" t="str">
        <f>H695</f>
        <v>Спасский С.А., Шнитников В.Н.</v>
      </c>
      <c r="CI695">
        <f t="shared" si="215"/>
        <v>1937</v>
      </c>
      <c r="CJ695"/>
    </row>
    <row r="696" spans="1:88" s="12" customFormat="1" x14ac:dyDescent="0.45">
      <c r="A696" s="11">
        <v>45771.456782407397</v>
      </c>
      <c r="B696" s="12">
        <v>412819044</v>
      </c>
      <c r="C696" s="6" t="s">
        <v>4897</v>
      </c>
      <c r="D696" s="12">
        <v>1</v>
      </c>
      <c r="E696" s="4" t="s">
        <v>65</v>
      </c>
      <c r="G696" s="12">
        <v>2590</v>
      </c>
      <c r="H696" s="44" t="s">
        <v>951</v>
      </c>
      <c r="I696" s="12">
        <v>1937</v>
      </c>
      <c r="J696" s="12" t="s">
        <v>952</v>
      </c>
      <c r="K696" s="12" t="s">
        <v>953</v>
      </c>
      <c r="L696" s="12" t="s">
        <v>954</v>
      </c>
      <c r="M696" s="12" t="s">
        <v>267</v>
      </c>
      <c r="P696" s="12" t="s">
        <v>1053</v>
      </c>
      <c r="Q696" t="str">
        <f t="shared" si="216"/>
        <v>разные места Казахстана</v>
      </c>
      <c r="R696" s="94"/>
      <c r="S696" s="94"/>
      <c r="V696" s="12" t="s">
        <v>119</v>
      </c>
      <c r="X696" s="12">
        <v>6000</v>
      </c>
      <c r="Y696" s="12">
        <v>1937</v>
      </c>
      <c r="AF696" s="12" t="s">
        <v>948</v>
      </c>
      <c r="AG696" s="64" t="s">
        <v>997</v>
      </c>
      <c r="AH696" s="12" t="s">
        <v>1399</v>
      </c>
      <c r="AI696" s="12" t="s">
        <v>1404</v>
      </c>
      <c r="AJ696" s="12" t="s">
        <v>1405</v>
      </c>
      <c r="AK696" s="12" t="b">
        <v>1</v>
      </c>
      <c r="AL696" s="12" t="b">
        <v>0</v>
      </c>
      <c r="AO696" s="49" t="s">
        <v>4952</v>
      </c>
      <c r="AP696" s="73"/>
      <c r="AQ696" s="49" t="s">
        <v>4951</v>
      </c>
      <c r="AR696" s="76" t="s">
        <v>5011</v>
      </c>
      <c r="AS696" s="73" t="s">
        <v>5012</v>
      </c>
      <c r="AT696" s="73">
        <f t="shared" si="219"/>
        <v>1</v>
      </c>
      <c r="AU696" s="112" t="s">
        <v>5384</v>
      </c>
      <c r="AV696" s="44" t="s">
        <v>5380</v>
      </c>
      <c r="AW696" t="s">
        <v>5014</v>
      </c>
      <c r="AX696" s="73"/>
      <c r="AY69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6" s="49" t="s">
        <v>4903</v>
      </c>
      <c r="BA696" s="44">
        <f>Y696</f>
        <v>1937</v>
      </c>
      <c r="BB696" s="44" t="str">
        <f>Y696&amp;IF(Z696&lt;&gt;0,"-"&amp;Z696,"")&amp;IF(AA696&lt;&gt;0,"-"&amp;AA696,"")&amp;IF(AB696&lt;&gt;0,"/"&amp;AB696,"")&amp;IF(AC696&lt;&gt;0,"-"&amp;AC696,"")&amp;IF(AD696&lt;&gt;0,"-"&amp;AD696,"")</f>
        <v>1937</v>
      </c>
      <c r="BC696" s="44"/>
      <c r="BD696" s="44"/>
      <c r="BE696" s="44"/>
      <c r="BF696" s="49" t="s">
        <v>4882</v>
      </c>
      <c r="BG696" t="s">
        <v>4893</v>
      </c>
      <c r="BH696" s="40" t="s">
        <v>5050</v>
      </c>
      <c r="BI696" t="s">
        <v>39</v>
      </c>
      <c r="BJ696" t="str">
        <f t="shared" si="225"/>
        <v>разные места Казахстана</v>
      </c>
      <c r="BK696"/>
      <c r="BL696"/>
      <c r="BM696" s="85"/>
      <c r="BN696"/>
      <c r="BO696">
        <f t="shared" si="228"/>
        <v>6000</v>
      </c>
      <c r="BP696" t="str">
        <f>IF(V696="original",H696,IF(V696="volunteer",C696,"Nekhaeva A.A."))</f>
        <v>Nekhaeva A.A.</v>
      </c>
      <c r="BQ696" t="str">
        <f>IF(V696="original",I696,IF(V696="volunteer",YEAR(A696)&amp;"-"&amp;IF(MONTH(A696)&lt;10,"0"&amp;MONTH(A696),MONTH(A696))&amp;"-"&amp;IF(DAY(A696)&lt;10,"0"&amp;DAY(A696),DAY(A696)),"__2025-05-15"))</f>
        <v>__2025-05-15</v>
      </c>
      <c r="BR696"/>
      <c r="BS696"/>
      <c r="BT696" s="49" t="s">
        <v>4766</v>
      </c>
      <c r="BU696" t="s">
        <v>3631</v>
      </c>
      <c r="BV696" t="s">
        <v>3632</v>
      </c>
      <c r="BW696" t="s">
        <v>3633</v>
      </c>
      <c r="BX696" t="s">
        <v>3634</v>
      </c>
      <c r="BY696" s="44" t="s">
        <v>1399</v>
      </c>
      <c r="BZ696" t="s">
        <v>1404</v>
      </c>
      <c r="CA696" t="s">
        <v>4214</v>
      </c>
      <c r="CB696" s="44" t="s">
        <v>4214</v>
      </c>
      <c r="CC696" t="s">
        <v>3998</v>
      </c>
      <c r="CD696" t="s">
        <v>4214</v>
      </c>
      <c r="CE696" t="s">
        <v>4215</v>
      </c>
      <c r="CF696" t="s">
        <v>3630</v>
      </c>
      <c r="CG696"/>
      <c r="CH696" t="str">
        <f>H696</f>
        <v>Спасский С.А., Шнитников В.Н.</v>
      </c>
      <c r="CI696">
        <f t="shared" si="215"/>
        <v>1937</v>
      </c>
      <c r="CJ696"/>
    </row>
    <row r="697" spans="1:88" s="12" customFormat="1" x14ac:dyDescent="0.45">
      <c r="A697" s="11">
        <v>45771.456261574072</v>
      </c>
      <c r="B697" s="12">
        <v>412819044</v>
      </c>
      <c r="C697" s="6" t="s">
        <v>4897</v>
      </c>
      <c r="D697" s="12">
        <v>1</v>
      </c>
      <c r="E697" s="4" t="s">
        <v>65</v>
      </c>
      <c r="G697" s="12">
        <v>2590</v>
      </c>
      <c r="H697" s="44" t="s">
        <v>951</v>
      </c>
      <c r="I697" s="12">
        <v>1937</v>
      </c>
      <c r="J697" s="12" t="s">
        <v>952</v>
      </c>
      <c r="K697" s="12" t="s">
        <v>953</v>
      </c>
      <c r="L697" s="12" t="s">
        <v>954</v>
      </c>
      <c r="M697" s="12" t="s">
        <v>267</v>
      </c>
      <c r="P697" s="12" t="s">
        <v>947</v>
      </c>
      <c r="Q697" t="str">
        <f t="shared" si="216"/>
        <v>Алма-Ата и окрестности</v>
      </c>
      <c r="R697" s="94">
        <v>43.289437</v>
      </c>
      <c r="S697" s="94">
        <v>76.994337999999999</v>
      </c>
      <c r="T697" s="12" t="s">
        <v>765</v>
      </c>
      <c r="U697" s="12" t="s">
        <v>766</v>
      </c>
      <c r="V697" s="12" t="s">
        <v>106</v>
      </c>
      <c r="X697" s="12">
        <v>6000</v>
      </c>
      <c r="Y697" s="12">
        <v>1920</v>
      </c>
      <c r="Z697" s="12">
        <v>6</v>
      </c>
      <c r="AF697" s="12" t="s">
        <v>948</v>
      </c>
      <c r="AH697" s="12" t="s">
        <v>1399</v>
      </c>
      <c r="AI697" s="12" t="s">
        <v>1404</v>
      </c>
      <c r="AJ697" s="12" t="s">
        <v>1405</v>
      </c>
      <c r="AK697" s="12" t="b">
        <v>1</v>
      </c>
      <c r="AL697" s="12" t="b">
        <v>0</v>
      </c>
      <c r="AO697" s="49" t="s">
        <v>4952</v>
      </c>
      <c r="AP697" s="73"/>
      <c r="AQ697" s="49" t="s">
        <v>4951</v>
      </c>
      <c r="AR697" s="76" t="s">
        <v>5011</v>
      </c>
      <c r="AS697" s="73" t="s">
        <v>5012</v>
      </c>
      <c r="AT697" s="73">
        <f t="shared" si="219"/>
        <v>1</v>
      </c>
      <c r="AU697" s="112" t="s">
        <v>5384</v>
      </c>
      <c r="AV697" s="44" t="s">
        <v>5380</v>
      </c>
      <c r="AW697" t="s">
        <v>5014</v>
      </c>
      <c r="AX697" s="73"/>
      <c r="AY69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7" s="49" t="s">
        <v>4903</v>
      </c>
      <c r="BA697" s="44" t="str">
        <f>Y697&amp;"-"&amp;IF(Z697&lt;10,"0"&amp;Z697,Z697)</f>
        <v>1920-06</v>
      </c>
      <c r="BB697" s="44" t="str">
        <f>Y697&amp;IF(Z697&lt;&gt;0,"-"&amp;Z697,"")&amp;IF(AA697&lt;&gt;0,"-"&amp;AA697,"")&amp;IF(AB697&lt;&gt;0,"/"&amp;AB697,"")&amp;IF(AC697&lt;&gt;0,"-"&amp;AC697,"")&amp;IF(AD697&lt;&gt;0,"-"&amp;AD697,"")</f>
        <v>1920-6</v>
      </c>
      <c r="BC697" s="44"/>
      <c r="BD697" s="44"/>
      <c r="BE697" s="44"/>
      <c r="BF697" s="49" t="s">
        <v>4882</v>
      </c>
      <c r="BG697" t="s">
        <v>4893</v>
      </c>
      <c r="BH697" s="40" t="s">
        <v>5050</v>
      </c>
      <c r="BI697" t="s">
        <v>39</v>
      </c>
      <c r="BJ697" t="str">
        <f t="shared" si="225"/>
        <v>Алма-Ата и окрестности</v>
      </c>
      <c r="BK697" t="str">
        <f>T697&amp;" N; "&amp;U697&amp;" E"</f>
        <v>43.289437 N; 76.994338 E</v>
      </c>
      <c r="BL697" t="s">
        <v>765</v>
      </c>
      <c r="BM697" s="85" t="s">
        <v>766</v>
      </c>
      <c r="BN697" t="s">
        <v>4895</v>
      </c>
      <c r="BO697">
        <f t="shared" si="228"/>
        <v>6000</v>
      </c>
      <c r="BP697" t="str">
        <f>IF(V697="original",H697,IF(V697="volunteer",C697,"Nekhaeva A.A."))</f>
        <v>Kim L.V.</v>
      </c>
      <c r="BQ697" t="str">
        <f>IF(V697="original",I697,IF(V697="volunteer",YEAR(A697)&amp;"-"&amp;IF(MONTH(A697)&lt;10,"0"&amp;MONTH(A697),MONTH(A697))&amp;"-"&amp;IF(DAY(A697)&lt;10,"0"&amp;DAY(A697),DAY(A697)),"__2025-05-15"))</f>
        <v>2025-04-24</v>
      </c>
      <c r="BR697"/>
      <c r="BS697"/>
      <c r="BT697" s="49" t="s">
        <v>4766</v>
      </c>
      <c r="BU697" t="s">
        <v>3631</v>
      </c>
      <c r="BV697" t="s">
        <v>3632</v>
      </c>
      <c r="BW697" t="s">
        <v>3633</v>
      </c>
      <c r="BX697" t="s">
        <v>3634</v>
      </c>
      <c r="BY697" s="44" t="s">
        <v>1399</v>
      </c>
      <c r="BZ697" t="s">
        <v>1404</v>
      </c>
      <c r="CA697" t="s">
        <v>4214</v>
      </c>
      <c r="CB697" s="44" t="s">
        <v>4214</v>
      </c>
      <c r="CC697" t="s">
        <v>3998</v>
      </c>
      <c r="CD697" t="s">
        <v>4214</v>
      </c>
      <c r="CE697" t="s">
        <v>4215</v>
      </c>
      <c r="CF697" t="s">
        <v>3630</v>
      </c>
      <c r="CG697"/>
      <c r="CH697" t="str">
        <f>H697</f>
        <v>Спасский С.А., Шнитников В.Н.</v>
      </c>
      <c r="CI697">
        <f t="shared" si="215"/>
        <v>1937</v>
      </c>
      <c r="CJ697"/>
    </row>
    <row r="698" spans="1:88" s="12" customFormat="1" x14ac:dyDescent="0.45">
      <c r="A698" s="11">
        <v>45771.455787037034</v>
      </c>
      <c r="B698" s="12">
        <v>412819044</v>
      </c>
      <c r="C698" s="6" t="s">
        <v>4897</v>
      </c>
      <c r="D698" s="12">
        <v>1</v>
      </c>
      <c r="E698" s="4" t="s">
        <v>51</v>
      </c>
      <c r="G698" s="12">
        <v>2590</v>
      </c>
      <c r="H698" s="44" t="s">
        <v>951</v>
      </c>
      <c r="I698" s="12">
        <v>1937</v>
      </c>
      <c r="J698" s="12" t="s">
        <v>952</v>
      </c>
      <c r="K698" s="12" t="s">
        <v>953</v>
      </c>
      <c r="L698" s="12" t="s">
        <v>954</v>
      </c>
      <c r="M698" s="12" t="s">
        <v>267</v>
      </c>
      <c r="P698" s="12" t="s">
        <v>947</v>
      </c>
      <c r="Q698" t="str">
        <f t="shared" si="216"/>
        <v>Алма-Ата и окрестности</v>
      </c>
      <c r="R698" s="94">
        <v>43.289437</v>
      </c>
      <c r="S698" s="94">
        <v>76.994337999999999</v>
      </c>
      <c r="T698" s="12" t="s">
        <v>765</v>
      </c>
      <c r="U698" s="12" t="s">
        <v>766</v>
      </c>
      <c r="V698" s="12" t="s">
        <v>106</v>
      </c>
      <c r="X698" s="12">
        <v>6000</v>
      </c>
      <c r="Y698" s="12">
        <v>1920</v>
      </c>
      <c r="Z698" s="12">
        <v>6</v>
      </c>
      <c r="AF698" s="12" t="s">
        <v>948</v>
      </c>
      <c r="AH698" s="12" t="s">
        <v>1399</v>
      </c>
      <c r="AI698" s="12" t="s">
        <v>1404</v>
      </c>
      <c r="AJ698" s="12" t="s">
        <v>1407</v>
      </c>
      <c r="AK698" s="12" t="b">
        <v>1</v>
      </c>
      <c r="AL698" s="12" t="b">
        <v>0</v>
      </c>
      <c r="AO698" s="49" t="s">
        <v>4952</v>
      </c>
      <c r="AP698" s="73"/>
      <c r="AQ698" s="49" t="s">
        <v>4951</v>
      </c>
      <c r="AR698" s="76" t="s">
        <v>5011</v>
      </c>
      <c r="AS698" s="73" t="s">
        <v>5012</v>
      </c>
      <c r="AT698" s="73">
        <f t="shared" si="219"/>
        <v>1</v>
      </c>
      <c r="AU698" s="112" t="s">
        <v>5383</v>
      </c>
      <c r="AV698" s="44" t="s">
        <v>5380</v>
      </c>
      <c r="AW698" t="s">
        <v>5014</v>
      </c>
      <c r="AX698" s="73"/>
      <c r="AY698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8" s="49" t="s">
        <v>4903</v>
      </c>
      <c r="BA698" s="44" t="str">
        <f>Y698&amp;"-"&amp;IF(Z698&lt;10,"0"&amp;Z698,Z698)</f>
        <v>1920-06</v>
      </c>
      <c r="BB698" s="44" t="str">
        <f>Y698&amp;IF(Z698&lt;&gt;0,"-"&amp;Z698,"")&amp;IF(AA698&lt;&gt;0,"-"&amp;AA698,"")&amp;IF(AB698&lt;&gt;0,"/"&amp;AB698,"")&amp;IF(AC698&lt;&gt;0,"-"&amp;AC698,"")&amp;IF(AD698&lt;&gt;0,"-"&amp;AD698,"")</f>
        <v>1920-6</v>
      </c>
      <c r="BC698" s="44"/>
      <c r="BD698" s="44"/>
      <c r="BE698" s="44"/>
      <c r="BF698" s="49" t="s">
        <v>4882</v>
      </c>
      <c r="BG698" t="s">
        <v>4893</v>
      </c>
      <c r="BH698" s="40" t="s">
        <v>5050</v>
      </c>
      <c r="BI698" t="s">
        <v>39</v>
      </c>
      <c r="BJ698" t="str">
        <f t="shared" si="225"/>
        <v>Алма-Ата и окрестности</v>
      </c>
      <c r="BK698" t="str">
        <f>T698&amp;" N; "&amp;U698&amp;" E"</f>
        <v>43.289437 N; 76.994338 E</v>
      </c>
      <c r="BL698" t="s">
        <v>765</v>
      </c>
      <c r="BM698" s="85" t="s">
        <v>766</v>
      </c>
      <c r="BN698" t="s">
        <v>4895</v>
      </c>
      <c r="BO698">
        <f t="shared" si="228"/>
        <v>6000</v>
      </c>
      <c r="BP698" t="str">
        <f>IF(V698="original",H698,IF(V698="volunteer",C698,"Nekhaeva A.A."))</f>
        <v>Kim L.V.</v>
      </c>
      <c r="BQ698" t="str">
        <f>IF(V698="original",I698,IF(V698="volunteer",YEAR(A698)&amp;"-"&amp;IF(MONTH(A698)&lt;10,"0"&amp;MONTH(A698),MONTH(A698))&amp;"-"&amp;IF(DAY(A698)&lt;10,"0"&amp;DAY(A698),DAY(A698)),"__2025-05-15"))</f>
        <v>2025-04-24</v>
      </c>
      <c r="BR698"/>
      <c r="BS698"/>
      <c r="BT698" s="49" t="s">
        <v>4766</v>
      </c>
      <c r="BU698" t="s">
        <v>3631</v>
      </c>
      <c r="BV698" t="s">
        <v>3632</v>
      </c>
      <c r="BW698" t="s">
        <v>3633</v>
      </c>
      <c r="BX698" t="s">
        <v>3634</v>
      </c>
      <c r="BY698" s="44" t="s">
        <v>1399</v>
      </c>
      <c r="BZ698" t="s">
        <v>1404</v>
      </c>
      <c r="CA698" t="s">
        <v>4218</v>
      </c>
      <c r="CB698" s="44" t="s">
        <v>4218</v>
      </c>
      <c r="CC698" t="s">
        <v>4219</v>
      </c>
      <c r="CD698" t="s">
        <v>4216</v>
      </c>
      <c r="CE698" t="s">
        <v>4217</v>
      </c>
      <c r="CF698" t="s">
        <v>3630</v>
      </c>
      <c r="CG698"/>
      <c r="CH698" t="str">
        <f>H698</f>
        <v>Спасский С.А., Шнитников В.Н.</v>
      </c>
      <c r="CI698">
        <f t="shared" si="215"/>
        <v>1937</v>
      </c>
      <c r="CJ698"/>
    </row>
    <row r="699" spans="1:88" s="12" customFormat="1" x14ac:dyDescent="0.45">
      <c r="A699" s="11">
        <v>45771.4534837963</v>
      </c>
      <c r="B699" s="12">
        <v>412819044</v>
      </c>
      <c r="C699" s="6" t="s">
        <v>4897</v>
      </c>
      <c r="D699" s="12">
        <v>1</v>
      </c>
      <c r="E699" s="4" t="s">
        <v>65</v>
      </c>
      <c r="G699" s="12">
        <v>2590</v>
      </c>
      <c r="H699" s="44" t="s">
        <v>951</v>
      </c>
      <c r="I699" s="12">
        <v>1937</v>
      </c>
      <c r="J699" s="12" t="s">
        <v>952</v>
      </c>
      <c r="K699" s="12" t="s">
        <v>953</v>
      </c>
      <c r="L699" s="12" t="s">
        <v>954</v>
      </c>
      <c r="M699" s="12" t="s">
        <v>267</v>
      </c>
      <c r="P699" s="12" t="s">
        <v>947</v>
      </c>
      <c r="Q699" t="str">
        <f t="shared" si="216"/>
        <v>Алма-Ата и окрестности</v>
      </c>
      <c r="R699" s="94">
        <v>43.289437</v>
      </c>
      <c r="S699" s="94">
        <v>76.994337999999999</v>
      </c>
      <c r="T699" s="12" t="s">
        <v>765</v>
      </c>
      <c r="U699" s="12" t="s">
        <v>766</v>
      </c>
      <c r="V699" s="12" t="s">
        <v>106</v>
      </c>
      <c r="X699" s="12">
        <v>6000</v>
      </c>
      <c r="Y699" s="12">
        <v>1919</v>
      </c>
      <c r="Z699" s="12">
        <v>6</v>
      </c>
      <c r="AA699" s="12">
        <v>4</v>
      </c>
      <c r="AB699" s="12">
        <v>1919</v>
      </c>
      <c r="AC699" s="12">
        <v>6</v>
      </c>
      <c r="AD699" s="12">
        <v>5</v>
      </c>
      <c r="AE699" s="12" t="s">
        <v>1058</v>
      </c>
      <c r="AF699" s="12" t="s">
        <v>948</v>
      </c>
      <c r="AH699" s="12" t="s">
        <v>1399</v>
      </c>
      <c r="AI699" s="12" t="s">
        <v>1404</v>
      </c>
      <c r="AJ699" s="12" t="s">
        <v>1407</v>
      </c>
      <c r="AK699" s="12" t="b">
        <v>1</v>
      </c>
      <c r="AL699" s="12" t="b">
        <v>0</v>
      </c>
      <c r="AO699" s="49" t="s">
        <v>4952</v>
      </c>
      <c r="AP699" s="73"/>
      <c r="AQ699" s="49" t="s">
        <v>4951</v>
      </c>
      <c r="AR699" s="76" t="s">
        <v>5011</v>
      </c>
      <c r="AS699" s="73" t="s">
        <v>5012</v>
      </c>
      <c r="AT699" s="73">
        <f t="shared" si="219"/>
        <v>1</v>
      </c>
      <c r="AU699" s="112" t="s">
        <v>5384</v>
      </c>
      <c r="AV699" s="44" t="s">
        <v>5380</v>
      </c>
      <c r="AW699" t="s">
        <v>5014</v>
      </c>
      <c r="AX699" s="73"/>
      <c r="AY699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699" s="49" t="s">
        <v>4903</v>
      </c>
      <c r="BA699" s="58" t="str">
        <f>Y699&amp;"-"&amp;IF(Z699&lt;10,"0"&amp;Z699,Z699)&amp;"-"&amp;IF(AA699&lt;10,"0"&amp;AA699,AA699)&amp;"/"&amp;IF(AD699&lt;10,"0"&amp;AD699,AD699)</f>
        <v>1919-06-04/05</v>
      </c>
      <c r="BB699" s="44" t="str">
        <f>Y699&amp;IF(Z699&lt;&gt;0,"-"&amp;Z699,"")&amp;IF(AA699&lt;&gt;0,"-"&amp;AA699,"")&amp;IF(AB699&lt;&gt;0,"/"&amp;AB699,"")&amp;IF(AC699&lt;&gt;0,"-"&amp;AC699,"")&amp;IF(AD699&lt;&gt;0,"-"&amp;AD699,"")</f>
        <v>1919-6-4/1919-6-5</v>
      </c>
      <c r="BC699" s="44" t="str">
        <f>AE699</f>
        <v>поле, сенокос, болото</v>
      </c>
      <c r="BD699" s="44"/>
      <c r="BE699" s="44"/>
      <c r="BF699" s="49" t="s">
        <v>4882</v>
      </c>
      <c r="BG699" t="s">
        <v>4893</v>
      </c>
      <c r="BH699" s="40" t="s">
        <v>5050</v>
      </c>
      <c r="BI699" t="s">
        <v>39</v>
      </c>
      <c r="BJ699" t="str">
        <f t="shared" si="225"/>
        <v>Алма-Ата и окрестности</v>
      </c>
      <c r="BK699" t="str">
        <f>T699&amp;" N; "&amp;U699&amp;" E"</f>
        <v>43.289437 N; 76.994338 E</v>
      </c>
      <c r="BL699" t="s">
        <v>765</v>
      </c>
      <c r="BM699" s="85" t="s">
        <v>766</v>
      </c>
      <c r="BN699" t="s">
        <v>4895</v>
      </c>
      <c r="BO699">
        <f t="shared" si="228"/>
        <v>6000</v>
      </c>
      <c r="BP699" t="str">
        <f>IF(V699="original",H699,IF(V699="volunteer",C699,"Nekhaeva A.A."))</f>
        <v>Kim L.V.</v>
      </c>
      <c r="BQ699" t="str">
        <f>IF(V699="original",I699,IF(V699="volunteer",YEAR(A699)&amp;"-"&amp;IF(MONTH(A699)&lt;10,"0"&amp;MONTH(A699),MONTH(A699))&amp;"-"&amp;IF(DAY(A699)&lt;10,"0"&amp;DAY(A699),DAY(A699)),"__2025-05-15"))</f>
        <v>2025-04-24</v>
      </c>
      <c r="BR699"/>
      <c r="BS699"/>
      <c r="BT699" s="49" t="s">
        <v>4766</v>
      </c>
      <c r="BU699" t="s">
        <v>3631</v>
      </c>
      <c r="BV699" t="s">
        <v>3632</v>
      </c>
      <c r="BW699" t="s">
        <v>3633</v>
      </c>
      <c r="BX699" t="s">
        <v>3634</v>
      </c>
      <c r="BY699" s="44" t="s">
        <v>1399</v>
      </c>
      <c r="BZ699" t="s">
        <v>1404</v>
      </c>
      <c r="CA699" t="s">
        <v>4218</v>
      </c>
      <c r="CB699" s="44" t="s">
        <v>4218</v>
      </c>
      <c r="CC699" t="s">
        <v>4219</v>
      </c>
      <c r="CD699" t="s">
        <v>4216</v>
      </c>
      <c r="CE699" t="s">
        <v>4217</v>
      </c>
      <c r="CF699" t="s">
        <v>3630</v>
      </c>
      <c r="CG699"/>
      <c r="CH699" t="str">
        <f>H699</f>
        <v>Спасский С.А., Шнитников В.Н.</v>
      </c>
      <c r="CI699">
        <f t="shared" si="215"/>
        <v>1937</v>
      </c>
      <c r="CJ699"/>
    </row>
    <row r="700" spans="1:88" s="12" customFormat="1" x14ac:dyDescent="0.45">
      <c r="A700" s="11">
        <v>45771.451886574083</v>
      </c>
      <c r="B700" s="12">
        <v>412819044</v>
      </c>
      <c r="C700" s="6" t="s">
        <v>4897</v>
      </c>
      <c r="D700" s="12">
        <v>2</v>
      </c>
      <c r="E700" s="4" t="s">
        <v>86</v>
      </c>
      <c r="G700" s="12">
        <v>2590</v>
      </c>
      <c r="H700" s="44" t="s">
        <v>951</v>
      </c>
      <c r="I700" s="12">
        <v>1937</v>
      </c>
      <c r="J700" s="12" t="s">
        <v>952</v>
      </c>
      <c r="K700" s="12" t="s">
        <v>953</v>
      </c>
      <c r="L700" s="12" t="s">
        <v>954</v>
      </c>
      <c r="M700" s="12" t="s">
        <v>267</v>
      </c>
      <c r="P700" s="12" t="s">
        <v>1409</v>
      </c>
      <c r="Q700" t="str">
        <f t="shared" si="216"/>
        <v>Алма-Атинский у.</v>
      </c>
      <c r="R700" s="85" t="str">
        <f>T700</f>
        <v>44.063048</v>
      </c>
      <c r="S700" s="85" t="str">
        <f>U700</f>
        <v>76.339227</v>
      </c>
      <c r="T700" s="12" t="s">
        <v>3581</v>
      </c>
      <c r="U700" s="12" t="s">
        <v>3582</v>
      </c>
      <c r="V700" s="12" t="s">
        <v>119</v>
      </c>
      <c r="X700" s="12">
        <v>6000</v>
      </c>
      <c r="Y700" s="12">
        <v>1907</v>
      </c>
      <c r="AF700" s="12" t="s">
        <v>948</v>
      </c>
      <c r="AH700" s="12" t="s">
        <v>1399</v>
      </c>
      <c r="AI700" s="12" t="s">
        <v>1404</v>
      </c>
      <c r="AJ700" s="12" t="s">
        <v>1410</v>
      </c>
      <c r="AK700" s="12" t="b">
        <v>1</v>
      </c>
      <c r="AL700" s="12" t="b">
        <v>0</v>
      </c>
      <c r="AO700" s="49" t="s">
        <v>4952</v>
      </c>
      <c r="AP700" s="73"/>
      <c r="AQ700" s="49" t="s">
        <v>4951</v>
      </c>
      <c r="AR700" s="76" t="s">
        <v>5011</v>
      </c>
      <c r="AS700" s="73" t="s">
        <v>5012</v>
      </c>
      <c r="AT700" s="73">
        <f t="shared" si="219"/>
        <v>2</v>
      </c>
      <c r="AU700" s="112" t="s">
        <v>5383</v>
      </c>
      <c r="AV700" s="44" t="s">
        <v>5380</v>
      </c>
      <c r="AW700" t="s">
        <v>5014</v>
      </c>
      <c r="AX700" s="73"/>
      <c r="AY700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0" s="49" t="s">
        <v>4903</v>
      </c>
      <c r="BA700" s="44">
        <f>Y700</f>
        <v>1907</v>
      </c>
      <c r="BB700" s="44" t="str">
        <f>Y700&amp;IF(Z700&lt;&gt;0,"-"&amp;Z700,"")&amp;IF(AA700&lt;&gt;0,"-"&amp;AA700,"")&amp;IF(AB700&lt;&gt;0,"/"&amp;AB700,"")&amp;IF(AC700&lt;&gt;0,"-"&amp;AC700,"")&amp;IF(AD700&lt;&gt;0,"-"&amp;AD700,"")</f>
        <v>1907</v>
      </c>
      <c r="BC700" s="44"/>
      <c r="BD700" s="44"/>
      <c r="BE700" s="44"/>
      <c r="BF700" s="49" t="s">
        <v>4882</v>
      </c>
      <c r="BG700" t="s">
        <v>4893</v>
      </c>
      <c r="BH700" s="40" t="s">
        <v>5050</v>
      </c>
      <c r="BI700" t="s">
        <v>39</v>
      </c>
      <c r="BJ700" t="str">
        <f t="shared" si="225"/>
        <v>Алма-Атинский у.</v>
      </c>
      <c r="BK700" t="str">
        <f>T700&amp;" N; "&amp;U700&amp;" E"</f>
        <v>44.063048 N; 76.339227 E</v>
      </c>
      <c r="BL700" t="s">
        <v>3581</v>
      </c>
      <c r="BM700" s="85" t="s">
        <v>3582</v>
      </c>
      <c r="BN700" t="s">
        <v>4895</v>
      </c>
      <c r="BO700">
        <f t="shared" si="228"/>
        <v>6000</v>
      </c>
      <c r="BP700" t="str">
        <f>IF(V700="original",H700,IF(V700="volunteer",C700,"Nekhaeva A.A."))</f>
        <v>Nekhaeva A.A.</v>
      </c>
      <c r="BQ700" t="str">
        <f>IF(V700="original",I700,IF(V700="volunteer",YEAR(A700)&amp;"-"&amp;IF(MONTH(A700)&lt;10,"0"&amp;MONTH(A700),MONTH(A700))&amp;"-"&amp;IF(DAY(A700)&lt;10,"0"&amp;DAY(A700),DAY(A700)),"__2025-05-15"))</f>
        <v>__2025-05-15</v>
      </c>
      <c r="BR700"/>
      <c r="BS700"/>
      <c r="BT700" s="49" t="s">
        <v>4766</v>
      </c>
      <c r="BU700" t="s">
        <v>3631</v>
      </c>
      <c r="BV700" t="s">
        <v>3632</v>
      </c>
      <c r="BW700" t="s">
        <v>3633</v>
      </c>
      <c r="BX700" t="s">
        <v>3634</v>
      </c>
      <c r="BY700" s="44" t="s">
        <v>1399</v>
      </c>
      <c r="BZ700" t="s">
        <v>1404</v>
      </c>
      <c r="CA700" t="s">
        <v>4220</v>
      </c>
      <c r="CB700" s="44" t="s">
        <v>4220</v>
      </c>
      <c r="CC700" t="s">
        <v>4222</v>
      </c>
      <c r="CD700" t="s">
        <v>4220</v>
      </c>
      <c r="CE700" t="s">
        <v>4221</v>
      </c>
      <c r="CF700" t="s">
        <v>3630</v>
      </c>
      <c r="CG700"/>
      <c r="CH700" t="str">
        <f>H700</f>
        <v>Спасский С.А., Шнитников В.Н.</v>
      </c>
      <c r="CI700">
        <f t="shared" si="215"/>
        <v>1937</v>
      </c>
      <c r="CJ700"/>
    </row>
    <row r="701" spans="1:88" s="12" customFormat="1" x14ac:dyDescent="0.45">
      <c r="A701" s="11">
        <v>45771.446956018517</v>
      </c>
      <c r="B701" s="12">
        <v>412819044</v>
      </c>
      <c r="C701" s="6" t="s">
        <v>4897</v>
      </c>
      <c r="D701" s="12">
        <v>3</v>
      </c>
      <c r="E701" s="4" t="s">
        <v>846</v>
      </c>
      <c r="G701" s="12">
        <v>2590</v>
      </c>
      <c r="H701" s="44" t="s">
        <v>951</v>
      </c>
      <c r="I701" s="12">
        <v>1937</v>
      </c>
      <c r="J701" s="12" t="s">
        <v>952</v>
      </c>
      <c r="K701" s="12" t="s">
        <v>953</v>
      </c>
      <c r="L701" s="12" t="s">
        <v>954</v>
      </c>
      <c r="M701" s="12" t="s">
        <v>267</v>
      </c>
      <c r="P701" s="12" t="s">
        <v>1411</v>
      </c>
      <c r="Q701" t="str">
        <f t="shared" si="216"/>
        <v>Алма-Ата и окрестности, Б. Алматинка</v>
      </c>
      <c r="R701" s="94">
        <v>43.130749000000002</v>
      </c>
      <c r="S701" s="94">
        <v>76.908208000000002</v>
      </c>
      <c r="T701" s="12" t="s">
        <v>942</v>
      </c>
      <c r="U701" s="12" t="s">
        <v>943</v>
      </c>
      <c r="V701" s="12" t="s">
        <v>106</v>
      </c>
      <c r="X701" s="12">
        <v>6000</v>
      </c>
      <c r="Y701" s="12">
        <v>1937</v>
      </c>
      <c r="Z701" s="12">
        <v>8</v>
      </c>
      <c r="AA701" s="12">
        <v>9</v>
      </c>
      <c r="AF701" s="12" t="s">
        <v>948</v>
      </c>
      <c r="AG701" s="66" t="s">
        <v>949</v>
      </c>
      <c r="AH701" s="12" t="s">
        <v>1399</v>
      </c>
      <c r="AI701" s="12" t="s">
        <v>1404</v>
      </c>
      <c r="AJ701" s="12" t="s">
        <v>1412</v>
      </c>
      <c r="AK701" s="12" t="b">
        <v>1</v>
      </c>
      <c r="AL701" s="12" t="b">
        <v>0</v>
      </c>
      <c r="AO701" s="49" t="s">
        <v>4952</v>
      </c>
      <c r="AP701" s="73"/>
      <c r="AQ701" s="49" t="s">
        <v>4951</v>
      </c>
      <c r="AR701" s="76" t="s">
        <v>5011</v>
      </c>
      <c r="AS701" s="73" t="s">
        <v>5012</v>
      </c>
      <c r="AT701" s="73">
        <f t="shared" si="219"/>
        <v>3</v>
      </c>
      <c r="AU701" s="112" t="s">
        <v>5384</v>
      </c>
      <c r="AV701" s="44" t="s">
        <v>5380</v>
      </c>
      <c r="AW701" t="s">
        <v>5014</v>
      </c>
      <c r="AX701" s="73"/>
      <c r="AY701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1" s="49" t="s">
        <v>4903</v>
      </c>
      <c r="BA701" s="58" t="str">
        <f>Y701&amp;"-"&amp;IF(Z701&lt;10,"0"&amp;Z701,Z701)&amp;"-"&amp;IF(AA701&lt;10,"0"&amp;AA701,AA701)</f>
        <v>1937-08-09</v>
      </c>
      <c r="BB701" s="44" t="str">
        <f>Y701&amp;IF(Z701&lt;&gt;0,"-"&amp;Z701,"")&amp;IF(AA701&lt;&gt;0,"-"&amp;AA701,"")&amp;IF(AB701&lt;&gt;0,"/"&amp;AB701,"")&amp;IF(AC701&lt;&gt;0,"-"&amp;AC701,"")&amp;IF(AD701&lt;&gt;0,"-"&amp;AD701,"")</f>
        <v>1937-8-9</v>
      </c>
      <c r="BC701" s="44"/>
      <c r="BD701" s="44"/>
      <c r="BE701" s="44" t="s">
        <v>4943</v>
      </c>
      <c r="BF701" s="49" t="s">
        <v>4882</v>
      </c>
      <c r="BG701" t="s">
        <v>4893</v>
      </c>
      <c r="BH701" s="40" t="s">
        <v>5050</v>
      </c>
      <c r="BI701" t="s">
        <v>39</v>
      </c>
      <c r="BJ701" t="str">
        <f t="shared" si="225"/>
        <v>Алма-Ата и окрестности, Б. Алматинка</v>
      </c>
      <c r="BK701" t="str">
        <f>T701&amp;" N; "&amp;U701&amp;" E"</f>
        <v>43.130749 N; 76.908208 E</v>
      </c>
      <c r="BL701" t="s">
        <v>942</v>
      </c>
      <c r="BM701" s="85" t="s">
        <v>943</v>
      </c>
      <c r="BN701" t="s">
        <v>4895</v>
      </c>
      <c r="BO701">
        <f t="shared" si="228"/>
        <v>6000</v>
      </c>
      <c r="BP701" t="str">
        <f>IF(V701="original",H701,IF(V701="volunteer",C701,"Nekhaeva A.A."))</f>
        <v>Kim L.V.</v>
      </c>
      <c r="BQ701" t="str">
        <f>IF(V701="original",I701,IF(V701="volunteer",YEAR(A701)&amp;"-"&amp;IF(MONTH(A701)&lt;10,"0"&amp;MONTH(A701),MONTH(A701))&amp;"-"&amp;IF(DAY(A701)&lt;10,"0"&amp;DAY(A701),DAY(A701)),"__2025-05-15"))</f>
        <v>2025-04-24</v>
      </c>
      <c r="BR701"/>
      <c r="BS701"/>
      <c r="BT701" s="49" t="s">
        <v>4766</v>
      </c>
      <c r="BU701" t="s">
        <v>3631</v>
      </c>
      <c r="BV701" t="s">
        <v>3632</v>
      </c>
      <c r="BW701" t="s">
        <v>3633</v>
      </c>
      <c r="BX701" t="s">
        <v>3634</v>
      </c>
      <c r="BY701" s="44" t="s">
        <v>1399</v>
      </c>
      <c r="BZ701" t="s">
        <v>1404</v>
      </c>
      <c r="CA701" t="s">
        <v>4223</v>
      </c>
      <c r="CB701" s="44" t="s">
        <v>4223</v>
      </c>
      <c r="CC701" t="s">
        <v>4831</v>
      </c>
      <c r="CD701" t="s">
        <v>4223</v>
      </c>
      <c r="CE701" t="s">
        <v>4224</v>
      </c>
      <c r="CF701" t="s">
        <v>3630</v>
      </c>
      <c r="CG701"/>
      <c r="CH701" t="str">
        <f>H701</f>
        <v>Спасский С.А., Шнитников В.Н.</v>
      </c>
      <c r="CI701">
        <f t="shared" ref="CI701:CI764" si="229">I701</f>
        <v>1937</v>
      </c>
      <c r="CJ701"/>
    </row>
    <row r="702" spans="1:88" s="12" customFormat="1" x14ac:dyDescent="0.45">
      <c r="A702" s="11">
        <v>45771.444398148153</v>
      </c>
      <c r="B702" s="12">
        <v>412819044</v>
      </c>
      <c r="C702" s="6" t="s">
        <v>4897</v>
      </c>
      <c r="D702" s="12">
        <v>1</v>
      </c>
      <c r="E702" s="4" t="s">
        <v>65</v>
      </c>
      <c r="G702" s="12">
        <v>2590</v>
      </c>
      <c r="H702" s="44" t="s">
        <v>951</v>
      </c>
      <c r="I702" s="12">
        <v>1937</v>
      </c>
      <c r="J702" s="12" t="s">
        <v>952</v>
      </c>
      <c r="K702" s="12" t="s">
        <v>953</v>
      </c>
      <c r="L702" s="12" t="s">
        <v>954</v>
      </c>
      <c r="M702" s="12" t="s">
        <v>267</v>
      </c>
      <c r="P702" s="12" t="s">
        <v>1413</v>
      </c>
      <c r="Q702" t="str">
        <f t="shared" ref="Q702:Q765" si="230">IF(LEN(P702)&gt;0,P702,"")</f>
        <v>Алма-Ата и окрестности, у горы, Алферовская роща и пруд</v>
      </c>
      <c r="R702" s="94">
        <v>43.306286999999998</v>
      </c>
      <c r="S702" s="94">
        <v>76.949597999999995</v>
      </c>
      <c r="T702" s="12" t="s">
        <v>1218</v>
      </c>
      <c r="U702" s="12" t="s">
        <v>1219</v>
      </c>
      <c r="V702" s="12" t="s">
        <v>106</v>
      </c>
      <c r="X702" s="12">
        <v>2000</v>
      </c>
      <c r="Y702" s="12">
        <v>1919</v>
      </c>
      <c r="Z702" s="12">
        <v>7</v>
      </c>
      <c r="AA702" s="12">
        <v>26</v>
      </c>
      <c r="AF702" s="12" t="s">
        <v>948</v>
      </c>
      <c r="AH702" s="12" t="s">
        <v>1399</v>
      </c>
      <c r="AI702" s="12" t="s">
        <v>1404</v>
      </c>
      <c r="AJ702" s="12" t="s">
        <v>1412</v>
      </c>
      <c r="AK702" s="12" t="b">
        <v>1</v>
      </c>
      <c r="AL702" s="12" t="b">
        <v>0</v>
      </c>
      <c r="AO702" s="49" t="s">
        <v>4952</v>
      </c>
      <c r="AP702" s="73"/>
      <c r="AQ702" s="49" t="s">
        <v>4951</v>
      </c>
      <c r="AR702" s="76" t="s">
        <v>5011</v>
      </c>
      <c r="AS702" s="73" t="s">
        <v>5012</v>
      </c>
      <c r="AT702" s="73">
        <f t="shared" si="219"/>
        <v>1</v>
      </c>
      <c r="AU702" s="112" t="s">
        <v>5384</v>
      </c>
      <c r="AV702" s="44" t="s">
        <v>5380</v>
      </c>
      <c r="AW702" t="s">
        <v>5014</v>
      </c>
      <c r="AX702" s="73"/>
      <c r="AY702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2" s="49" t="s">
        <v>4903</v>
      </c>
      <c r="BA702" s="58" t="str">
        <f>Y702&amp;"-"&amp;IF(Z702&lt;10,"0"&amp;Z702,Z702)&amp;"-"&amp;IF(AA702&lt;10,"0"&amp;AA702,AA702)</f>
        <v>1919-07-26</v>
      </c>
      <c r="BB702" s="44" t="str">
        <f>Y702&amp;IF(Z702&lt;&gt;0,"-"&amp;Z702,"")&amp;IF(AA702&lt;&gt;0,"-"&amp;AA702,"")&amp;IF(AB702&lt;&gt;0,"/"&amp;AB702,"")&amp;IF(AC702&lt;&gt;0,"-"&amp;AC702,"")&amp;IF(AD702&lt;&gt;0,"-"&amp;AD702,"")</f>
        <v>1919-7-26</v>
      </c>
      <c r="BC702" s="44"/>
      <c r="BD702" s="44"/>
      <c r="BE702" s="44"/>
      <c r="BF702" s="49" t="s">
        <v>4882</v>
      </c>
      <c r="BG702" t="s">
        <v>4893</v>
      </c>
      <c r="BH702" s="40" t="s">
        <v>5050</v>
      </c>
      <c r="BI702" t="s">
        <v>39</v>
      </c>
      <c r="BJ702" t="str">
        <f t="shared" si="225"/>
        <v>Алма-Ата и окрестности, у горы, Алферовская роща и пруд</v>
      </c>
      <c r="BK702" t="str">
        <f>T702&amp;" N; "&amp;U702&amp;" E"</f>
        <v>43.306287 N; 76.949598 E</v>
      </c>
      <c r="BL702" t="s">
        <v>1218</v>
      </c>
      <c r="BM702" s="85" t="s">
        <v>1219</v>
      </c>
      <c r="BN702" t="s">
        <v>4895</v>
      </c>
      <c r="BO702">
        <f t="shared" si="228"/>
        <v>2000</v>
      </c>
      <c r="BP702" t="str">
        <f>IF(V702="original",H702,IF(V702="volunteer",C702,"Nekhaeva A.A."))</f>
        <v>Kim L.V.</v>
      </c>
      <c r="BQ702" t="str">
        <f>IF(V702="original",I702,IF(V702="volunteer",YEAR(A702)&amp;"-"&amp;IF(MONTH(A702)&lt;10,"0"&amp;MONTH(A702),MONTH(A702))&amp;"-"&amp;IF(DAY(A702)&lt;10,"0"&amp;DAY(A702),DAY(A702)),"__2025-05-15"))</f>
        <v>2025-04-24</v>
      </c>
      <c r="BR702"/>
      <c r="BS702"/>
      <c r="BT702" s="49" t="s">
        <v>4766</v>
      </c>
      <c r="BU702" t="s">
        <v>3631</v>
      </c>
      <c r="BV702" t="s">
        <v>3632</v>
      </c>
      <c r="BW702" t="s">
        <v>3633</v>
      </c>
      <c r="BX702" t="s">
        <v>3634</v>
      </c>
      <c r="BY702" s="44" t="s">
        <v>1399</v>
      </c>
      <c r="BZ702" t="s">
        <v>1404</v>
      </c>
      <c r="CA702" t="s">
        <v>4223</v>
      </c>
      <c r="CB702" s="44" t="s">
        <v>4223</v>
      </c>
      <c r="CC702" t="s">
        <v>4831</v>
      </c>
      <c r="CD702" t="s">
        <v>4223</v>
      </c>
      <c r="CE702" t="s">
        <v>4224</v>
      </c>
      <c r="CF702" t="s">
        <v>3630</v>
      </c>
      <c r="CG702"/>
      <c r="CH702" t="str">
        <f>H702</f>
        <v>Спасский С.А., Шнитников В.Н.</v>
      </c>
      <c r="CI702">
        <f t="shared" si="229"/>
        <v>1937</v>
      </c>
      <c r="CJ702"/>
    </row>
    <row r="703" spans="1:88" s="12" customFormat="1" x14ac:dyDescent="0.45">
      <c r="A703" s="11">
        <v>45771.441180555557</v>
      </c>
      <c r="B703" s="12">
        <v>412819044</v>
      </c>
      <c r="C703" s="6" t="s">
        <v>4897</v>
      </c>
      <c r="D703" s="12">
        <v>1</v>
      </c>
      <c r="E703" s="4" t="s">
        <v>65</v>
      </c>
      <c r="G703" s="12">
        <v>2590</v>
      </c>
      <c r="H703" s="44" t="s">
        <v>951</v>
      </c>
      <c r="I703" s="12">
        <v>1937</v>
      </c>
      <c r="J703" s="12" t="s">
        <v>952</v>
      </c>
      <c r="K703" s="12" t="s">
        <v>953</v>
      </c>
      <c r="L703" s="12" t="s">
        <v>954</v>
      </c>
      <c r="M703" s="12" t="s">
        <v>267</v>
      </c>
      <c r="P703" s="12" t="s">
        <v>1395</v>
      </c>
      <c r="Q703" t="str">
        <f t="shared" si="230"/>
        <v>Алма-Ата и окрестности, Аксай</v>
      </c>
      <c r="R703" s="94">
        <v>43.154330999999999</v>
      </c>
      <c r="S703" s="94">
        <v>76.799824999999998</v>
      </c>
      <c r="T703" s="12" t="s">
        <v>1097</v>
      </c>
      <c r="U703" s="12" t="s">
        <v>1098</v>
      </c>
      <c r="V703" s="12" t="s">
        <v>106</v>
      </c>
      <c r="X703" s="12">
        <v>6000</v>
      </c>
      <c r="Y703" s="12">
        <v>1919</v>
      </c>
      <c r="Z703" s="12">
        <v>7</v>
      </c>
      <c r="AF703" s="12" t="s">
        <v>948</v>
      </c>
      <c r="AG703" s="66" t="s">
        <v>987</v>
      </c>
      <c r="AH703" s="12" t="s">
        <v>1399</v>
      </c>
      <c r="AI703" s="12" t="s">
        <v>1404</v>
      </c>
      <c r="AJ703" s="12" t="s">
        <v>1412</v>
      </c>
      <c r="AK703" s="12" t="b">
        <v>1</v>
      </c>
      <c r="AL703" s="12" t="b">
        <v>0</v>
      </c>
      <c r="AO703" s="49" t="s">
        <v>4952</v>
      </c>
      <c r="AP703" s="73"/>
      <c r="AQ703" s="49" t="s">
        <v>4951</v>
      </c>
      <c r="AR703" s="76" t="s">
        <v>5011</v>
      </c>
      <c r="AS703" s="73" t="s">
        <v>5012</v>
      </c>
      <c r="AT703" s="73">
        <f t="shared" si="219"/>
        <v>1</v>
      </c>
      <c r="AU703" s="112" t="s">
        <v>5384</v>
      </c>
      <c r="AV703" s="44" t="s">
        <v>5380</v>
      </c>
      <c r="AW703" t="s">
        <v>5014</v>
      </c>
      <c r="AX703" s="73"/>
      <c r="AY703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3" s="49" t="s">
        <v>4903</v>
      </c>
      <c r="BA703" s="44" t="str">
        <f>Y703&amp;"-"&amp;IF(Z703&lt;10,"0"&amp;Z703,Z703)</f>
        <v>1919-07</v>
      </c>
      <c r="BB703" s="44" t="str">
        <f>Y703&amp;IF(Z703&lt;&gt;0,"-"&amp;Z703,"")&amp;IF(AA703&lt;&gt;0,"-"&amp;AA703,"")&amp;IF(AB703&lt;&gt;0,"/"&amp;AB703,"")&amp;IF(AC703&lt;&gt;0,"-"&amp;AC703,"")&amp;IF(AD703&lt;&gt;0,"-"&amp;AD703,"")</f>
        <v>1919-7</v>
      </c>
      <c r="BC703" s="44"/>
      <c r="BD703" s="44"/>
      <c r="BE703" s="44" t="s">
        <v>4944</v>
      </c>
      <c r="BF703" s="49" t="s">
        <v>4882</v>
      </c>
      <c r="BG703" t="s">
        <v>4893</v>
      </c>
      <c r="BH703" s="40" t="s">
        <v>5050</v>
      </c>
      <c r="BI703" t="s">
        <v>39</v>
      </c>
      <c r="BJ703" t="str">
        <f t="shared" si="225"/>
        <v>Алма-Ата и окрестности, Аксай</v>
      </c>
      <c r="BK703" t="str">
        <f>T703&amp;" N; "&amp;U703&amp;" E"</f>
        <v>43.154331 N; 76.799825 E</v>
      </c>
      <c r="BL703" t="s">
        <v>1097</v>
      </c>
      <c r="BM703" s="85" t="s">
        <v>1098</v>
      </c>
      <c r="BN703" t="s">
        <v>4895</v>
      </c>
      <c r="BO703">
        <f t="shared" si="228"/>
        <v>6000</v>
      </c>
      <c r="BP703" t="str">
        <f>IF(V703="original",H703,IF(V703="volunteer",C703,"Nekhaeva A.A."))</f>
        <v>Kim L.V.</v>
      </c>
      <c r="BQ703" t="str">
        <f>IF(V703="original",I703,IF(V703="volunteer",YEAR(A703)&amp;"-"&amp;IF(MONTH(A703)&lt;10,"0"&amp;MONTH(A703),MONTH(A703))&amp;"-"&amp;IF(DAY(A703)&lt;10,"0"&amp;DAY(A703),DAY(A703)),"__2025-05-15"))</f>
        <v>2025-04-24</v>
      </c>
      <c r="BR703"/>
      <c r="BS703"/>
      <c r="BT703" s="49" t="s">
        <v>4766</v>
      </c>
      <c r="BU703" t="s">
        <v>3631</v>
      </c>
      <c r="BV703" t="s">
        <v>3632</v>
      </c>
      <c r="BW703" t="s">
        <v>3633</v>
      </c>
      <c r="BX703" t="s">
        <v>3634</v>
      </c>
      <c r="BY703" s="44" t="s">
        <v>1399</v>
      </c>
      <c r="BZ703" t="s">
        <v>1404</v>
      </c>
      <c r="CA703" t="s">
        <v>4223</v>
      </c>
      <c r="CB703" s="44" t="s">
        <v>4223</v>
      </c>
      <c r="CC703" t="s">
        <v>4831</v>
      </c>
      <c r="CD703" t="s">
        <v>4223</v>
      </c>
      <c r="CE703" t="s">
        <v>4224</v>
      </c>
      <c r="CF703" t="s">
        <v>3630</v>
      </c>
      <c r="CG703"/>
      <c r="CH703" t="str">
        <f>H703</f>
        <v>Спасский С.А., Шнитников В.Н.</v>
      </c>
      <c r="CI703">
        <f t="shared" si="229"/>
        <v>1937</v>
      </c>
      <c r="CJ703"/>
    </row>
    <row r="704" spans="1:88" s="12" customFormat="1" x14ac:dyDescent="0.45">
      <c r="A704" s="11">
        <v>45771.440729166672</v>
      </c>
      <c r="B704" s="12">
        <v>412819044</v>
      </c>
      <c r="C704" s="6" t="s">
        <v>4897</v>
      </c>
      <c r="D704" s="12">
        <v>2</v>
      </c>
      <c r="E704" s="4" t="s">
        <v>247</v>
      </c>
      <c r="G704" s="12">
        <v>2590</v>
      </c>
      <c r="H704" s="44" t="s">
        <v>951</v>
      </c>
      <c r="I704" s="12">
        <v>1937</v>
      </c>
      <c r="J704" s="12" t="s">
        <v>952</v>
      </c>
      <c r="K704" s="12" t="s">
        <v>953</v>
      </c>
      <c r="L704" s="12" t="s">
        <v>954</v>
      </c>
      <c r="M704" s="12" t="s">
        <v>267</v>
      </c>
      <c r="P704" s="12" t="s">
        <v>1395</v>
      </c>
      <c r="Q704" t="str">
        <f t="shared" si="230"/>
        <v>Алма-Ата и окрестности, Аксай</v>
      </c>
      <c r="R704" s="94">
        <v>43.154330999999999</v>
      </c>
      <c r="S704" s="94">
        <v>76.799824999999998</v>
      </c>
      <c r="T704" s="12" t="s">
        <v>1097</v>
      </c>
      <c r="U704" s="12" t="s">
        <v>1098</v>
      </c>
      <c r="V704" s="12" t="s">
        <v>106</v>
      </c>
      <c r="X704" s="12">
        <v>6000</v>
      </c>
      <c r="Y704" s="12">
        <v>1920</v>
      </c>
      <c r="Z704" s="12">
        <v>7</v>
      </c>
      <c r="AF704" s="12" t="s">
        <v>948</v>
      </c>
      <c r="AG704" s="66" t="s">
        <v>1198</v>
      </c>
      <c r="AH704" s="12" t="s">
        <v>1399</v>
      </c>
      <c r="AI704" s="12" t="s">
        <v>1404</v>
      </c>
      <c r="AJ704" s="12" t="s">
        <v>1412</v>
      </c>
      <c r="AK704" s="12" t="b">
        <v>1</v>
      </c>
      <c r="AL704" s="12" t="b">
        <v>0</v>
      </c>
      <c r="AO704" s="49" t="s">
        <v>4952</v>
      </c>
      <c r="AP704" s="73"/>
      <c r="AQ704" s="49" t="s">
        <v>4951</v>
      </c>
      <c r="AR704" s="76" t="s">
        <v>5011</v>
      </c>
      <c r="AS704" s="73" t="s">
        <v>5012</v>
      </c>
      <c r="AT704" s="73">
        <f t="shared" si="219"/>
        <v>2</v>
      </c>
      <c r="AU704" s="112" t="s">
        <v>5384</v>
      </c>
      <c r="AV704" s="44" t="s">
        <v>5380</v>
      </c>
      <c r="AW704" t="s">
        <v>5014</v>
      </c>
      <c r="AX704" s="73"/>
      <c r="AY704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4" s="49" t="s">
        <v>4903</v>
      </c>
      <c r="BA704" s="44" t="str">
        <f>Y704&amp;"-"&amp;IF(Z704&lt;10,"0"&amp;Z704,Z704)</f>
        <v>1920-07</v>
      </c>
      <c r="BB704" s="44" t="str">
        <f>Y704&amp;IF(Z704&lt;&gt;0,"-"&amp;Z704,"")&amp;IF(AA704&lt;&gt;0,"-"&amp;AA704,"")&amp;IF(AB704&lt;&gt;0,"/"&amp;AB704,"")&amp;IF(AC704&lt;&gt;0,"-"&amp;AC704,"")&amp;IF(AD704&lt;&gt;0,"-"&amp;AD704,"")</f>
        <v>1920-7</v>
      </c>
      <c r="BC704" s="44"/>
      <c r="BD704" s="44"/>
      <c r="BE704" s="44" t="s">
        <v>4960</v>
      </c>
      <c r="BF704" s="49" t="s">
        <v>4882</v>
      </c>
      <c r="BG704" t="s">
        <v>4893</v>
      </c>
      <c r="BH704" s="40" t="s">
        <v>5050</v>
      </c>
      <c r="BI704" t="s">
        <v>39</v>
      </c>
      <c r="BJ704" t="str">
        <f t="shared" si="225"/>
        <v>Алма-Ата и окрестности, Аксай</v>
      </c>
      <c r="BK704" t="str">
        <f>T704&amp;" N; "&amp;U704&amp;" E"</f>
        <v>43.154331 N; 76.799825 E</v>
      </c>
      <c r="BL704" t="s">
        <v>1097</v>
      </c>
      <c r="BM704" s="85" t="s">
        <v>1098</v>
      </c>
      <c r="BN704" t="s">
        <v>4895</v>
      </c>
      <c r="BO704">
        <f t="shared" si="228"/>
        <v>6000</v>
      </c>
      <c r="BP704" t="str">
        <f>IF(V704="original",H704,IF(V704="volunteer",C704,"Nekhaeva A.A."))</f>
        <v>Kim L.V.</v>
      </c>
      <c r="BQ704" t="str">
        <f>IF(V704="original",I704,IF(V704="volunteer",YEAR(A704)&amp;"-"&amp;IF(MONTH(A704)&lt;10,"0"&amp;MONTH(A704),MONTH(A704))&amp;"-"&amp;IF(DAY(A704)&lt;10,"0"&amp;DAY(A704),DAY(A704)),"__2025-05-15"))</f>
        <v>2025-04-24</v>
      </c>
      <c r="BR704"/>
      <c r="BS704"/>
      <c r="BT704" s="49" t="s">
        <v>4766</v>
      </c>
      <c r="BU704" t="s">
        <v>3631</v>
      </c>
      <c r="BV704" t="s">
        <v>3632</v>
      </c>
      <c r="BW704" t="s">
        <v>3633</v>
      </c>
      <c r="BX704" t="s">
        <v>3634</v>
      </c>
      <c r="BY704" s="44" t="s">
        <v>1399</v>
      </c>
      <c r="BZ704" t="s">
        <v>1404</v>
      </c>
      <c r="CA704" t="s">
        <v>4223</v>
      </c>
      <c r="CB704" s="44" t="s">
        <v>4223</v>
      </c>
      <c r="CC704" t="s">
        <v>4831</v>
      </c>
      <c r="CD704" t="s">
        <v>4223</v>
      </c>
      <c r="CE704" t="s">
        <v>4224</v>
      </c>
      <c r="CF704" t="s">
        <v>3630</v>
      </c>
      <c r="CG704"/>
      <c r="CH704" t="str">
        <f>H704</f>
        <v>Спасский С.А., Шнитников В.Н.</v>
      </c>
      <c r="CI704">
        <f t="shared" si="229"/>
        <v>1937</v>
      </c>
      <c r="CJ704"/>
    </row>
    <row r="705" spans="1:88" s="12" customFormat="1" x14ac:dyDescent="0.45">
      <c r="A705" s="11">
        <v>45771.435960648138</v>
      </c>
      <c r="B705" s="12">
        <v>412819044</v>
      </c>
      <c r="C705" s="6" t="s">
        <v>4897</v>
      </c>
      <c r="D705" s="12">
        <v>4</v>
      </c>
      <c r="E705" s="4" t="s">
        <v>835</v>
      </c>
      <c r="G705" s="12">
        <v>2590</v>
      </c>
      <c r="H705" s="44" t="s">
        <v>951</v>
      </c>
      <c r="I705" s="12">
        <v>1937</v>
      </c>
      <c r="J705" s="12" t="s">
        <v>952</v>
      </c>
      <c r="K705" s="12" t="s">
        <v>953</v>
      </c>
      <c r="L705" s="12" t="s">
        <v>954</v>
      </c>
      <c r="M705" s="12" t="s">
        <v>267</v>
      </c>
      <c r="P705" s="12" t="s">
        <v>947</v>
      </c>
      <c r="Q705" t="str">
        <f t="shared" si="230"/>
        <v>Алма-Ата и окрестности</v>
      </c>
      <c r="R705" s="94">
        <v>76.994337999999999</v>
      </c>
      <c r="S705" s="94">
        <v>43.289437</v>
      </c>
      <c r="T705" s="12" t="s">
        <v>766</v>
      </c>
      <c r="U705" s="12" t="s">
        <v>765</v>
      </c>
      <c r="V705" s="12" t="s">
        <v>106</v>
      </c>
      <c r="X705" s="12">
        <v>6000</v>
      </c>
      <c r="Y705" s="12">
        <v>1919</v>
      </c>
      <c r="Z705" s="12">
        <v>7</v>
      </c>
      <c r="AA705" s="12">
        <v>30</v>
      </c>
      <c r="AF705" s="12" t="s">
        <v>948</v>
      </c>
      <c r="AH705" s="12" t="s">
        <v>1399</v>
      </c>
      <c r="AI705" s="12" t="s">
        <v>1404</v>
      </c>
      <c r="AJ705" s="12" t="s">
        <v>1412</v>
      </c>
      <c r="AK705" s="12" t="b">
        <v>1</v>
      </c>
      <c r="AL705" s="12" t="b">
        <v>0</v>
      </c>
      <c r="AO705" s="49" t="s">
        <v>4952</v>
      </c>
      <c r="AP705" s="73"/>
      <c r="AQ705" s="49" t="s">
        <v>4951</v>
      </c>
      <c r="AR705" s="76" t="s">
        <v>5011</v>
      </c>
      <c r="AS705" s="73" t="s">
        <v>5012</v>
      </c>
      <c r="AT705" s="73">
        <f t="shared" si="219"/>
        <v>4</v>
      </c>
      <c r="AU705" s="112" t="s">
        <v>5384</v>
      </c>
      <c r="AV705" s="44" t="s">
        <v>5380</v>
      </c>
      <c r="AW705" t="s">
        <v>5014</v>
      </c>
      <c r="AX705" s="73"/>
      <c r="AY705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5" s="49" t="s">
        <v>4903</v>
      </c>
      <c r="BA705" s="58" t="str">
        <f>Y705&amp;"-"&amp;IF(Z705&lt;10,"0"&amp;Z705,Z705)&amp;"-"&amp;IF(AA705&lt;10,"0"&amp;AA705,AA705)</f>
        <v>1919-07-30</v>
      </c>
      <c r="BB705" s="44" t="str">
        <f>Y705&amp;IF(Z705&lt;&gt;0,"-"&amp;Z705,"")&amp;IF(AA705&lt;&gt;0,"-"&amp;AA705,"")&amp;IF(AB705&lt;&gt;0,"/"&amp;AB705,"")&amp;IF(AC705&lt;&gt;0,"-"&amp;AC705,"")&amp;IF(AD705&lt;&gt;0,"-"&amp;AD705,"")</f>
        <v>1919-7-30</v>
      </c>
      <c r="BC705" s="44"/>
      <c r="BD705" s="44"/>
      <c r="BE705" s="44"/>
      <c r="BF705" s="49" t="s">
        <v>4882</v>
      </c>
      <c r="BG705" t="s">
        <v>4893</v>
      </c>
      <c r="BH705" s="40" t="s">
        <v>5050</v>
      </c>
      <c r="BI705" t="s">
        <v>39</v>
      </c>
      <c r="BJ705" t="str">
        <f t="shared" si="225"/>
        <v>Алма-Ата и окрестности</v>
      </c>
      <c r="BK705" t="str">
        <f>T705&amp;" N; "&amp;U705&amp;" E"</f>
        <v>76.994338 N; 43.289437 E</v>
      </c>
      <c r="BL705" t="s">
        <v>766</v>
      </c>
      <c r="BM705" s="85" t="s">
        <v>765</v>
      </c>
      <c r="BN705" t="s">
        <v>4895</v>
      </c>
      <c r="BO705">
        <f t="shared" si="228"/>
        <v>6000</v>
      </c>
      <c r="BP705" t="str">
        <f>IF(V705="original",H705,IF(V705="volunteer",C705,"Nekhaeva A.A."))</f>
        <v>Kim L.V.</v>
      </c>
      <c r="BQ705" t="str">
        <f>IF(V705="original",I705,IF(V705="volunteer",YEAR(A705)&amp;"-"&amp;IF(MONTH(A705)&lt;10,"0"&amp;MONTH(A705),MONTH(A705))&amp;"-"&amp;IF(DAY(A705)&lt;10,"0"&amp;DAY(A705),DAY(A705)),"__2025-05-15"))</f>
        <v>2025-04-24</v>
      </c>
      <c r="BR705"/>
      <c r="BS705"/>
      <c r="BT705" s="49" t="s">
        <v>4766</v>
      </c>
      <c r="BU705" t="s">
        <v>3631</v>
      </c>
      <c r="BV705" t="s">
        <v>3632</v>
      </c>
      <c r="BW705" t="s">
        <v>3633</v>
      </c>
      <c r="BX705" t="s">
        <v>3634</v>
      </c>
      <c r="BY705" s="44" t="s">
        <v>1399</v>
      </c>
      <c r="BZ705" t="s">
        <v>1404</v>
      </c>
      <c r="CA705" t="s">
        <v>4223</v>
      </c>
      <c r="CB705" s="44" t="s">
        <v>4223</v>
      </c>
      <c r="CC705" t="s">
        <v>4831</v>
      </c>
      <c r="CD705" t="s">
        <v>4223</v>
      </c>
      <c r="CE705" t="s">
        <v>4224</v>
      </c>
      <c r="CF705" t="s">
        <v>3630</v>
      </c>
      <c r="CG705"/>
      <c r="CH705" t="str">
        <f>H705</f>
        <v>Спасский С.А., Шнитников В.Н.</v>
      </c>
      <c r="CI705">
        <f t="shared" si="229"/>
        <v>1937</v>
      </c>
      <c r="CJ705"/>
    </row>
    <row r="706" spans="1:88" s="12" customFormat="1" x14ac:dyDescent="0.45">
      <c r="A706" s="11">
        <v>45771.435196759259</v>
      </c>
      <c r="B706" s="12">
        <v>412819044</v>
      </c>
      <c r="C706" s="6" t="s">
        <v>4897</v>
      </c>
      <c r="D706" s="12">
        <v>1</v>
      </c>
      <c r="E706" s="4" t="s">
        <v>65</v>
      </c>
      <c r="G706" s="12">
        <v>2590</v>
      </c>
      <c r="H706" s="44" t="s">
        <v>951</v>
      </c>
      <c r="I706" s="12">
        <v>1937</v>
      </c>
      <c r="J706" s="12" t="s">
        <v>952</v>
      </c>
      <c r="K706" s="12" t="s">
        <v>953</v>
      </c>
      <c r="L706" s="12" t="s">
        <v>954</v>
      </c>
      <c r="M706" s="12" t="s">
        <v>267</v>
      </c>
      <c r="P706" s="12" t="s">
        <v>947</v>
      </c>
      <c r="Q706" t="str">
        <f t="shared" si="230"/>
        <v>Алма-Ата и окрестности</v>
      </c>
      <c r="R706" s="94">
        <v>76.994337999999999</v>
      </c>
      <c r="S706" s="94">
        <v>43.289437</v>
      </c>
      <c r="T706" s="12" t="s">
        <v>766</v>
      </c>
      <c r="U706" s="12" t="s">
        <v>765</v>
      </c>
      <c r="V706" s="12" t="s">
        <v>106</v>
      </c>
      <c r="X706" s="12">
        <v>6000</v>
      </c>
      <c r="Y706" s="12">
        <v>1919</v>
      </c>
      <c r="Z706" s="12">
        <v>6</v>
      </c>
      <c r="AA706" s="12">
        <v>4</v>
      </c>
      <c r="AB706" s="12">
        <v>1919</v>
      </c>
      <c r="AC706" s="12">
        <v>6</v>
      </c>
      <c r="AD706" s="12">
        <v>5</v>
      </c>
      <c r="AE706" s="12" t="s">
        <v>1058</v>
      </c>
      <c r="AF706" s="12" t="s">
        <v>948</v>
      </c>
      <c r="AH706" s="12" t="s">
        <v>1399</v>
      </c>
      <c r="AI706" s="12" t="s">
        <v>1404</v>
      </c>
      <c r="AJ706" s="12" t="s">
        <v>1412</v>
      </c>
      <c r="AK706" s="12" t="b">
        <v>1</v>
      </c>
      <c r="AL706" s="12" t="b">
        <v>0</v>
      </c>
      <c r="AO706" s="49" t="s">
        <v>4952</v>
      </c>
      <c r="AP706" s="73"/>
      <c r="AQ706" s="49" t="s">
        <v>4951</v>
      </c>
      <c r="AR706" s="76" t="s">
        <v>5011</v>
      </c>
      <c r="AS706" s="73" t="s">
        <v>5012</v>
      </c>
      <c r="AT706" s="73">
        <f t="shared" si="219"/>
        <v>1</v>
      </c>
      <c r="AU706" s="112" t="s">
        <v>5384</v>
      </c>
      <c r="AV706" s="44" t="s">
        <v>5380</v>
      </c>
      <c r="AW706" t="s">
        <v>5014</v>
      </c>
      <c r="AX706" s="73"/>
      <c r="AY706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6" s="49" t="s">
        <v>4903</v>
      </c>
      <c r="BA706" s="58" t="str">
        <f>Y706&amp;"-"&amp;IF(Z706&lt;10,"0"&amp;Z706,Z706)&amp;"-"&amp;IF(AA706&lt;10,"0"&amp;AA706,AA706)&amp;"/"&amp;IF(AD706&lt;10,"0"&amp;AD706,AD706)</f>
        <v>1919-06-04/05</v>
      </c>
      <c r="BB706" s="44" t="str">
        <f>Y706&amp;IF(Z706&lt;&gt;0,"-"&amp;Z706,"")&amp;IF(AA706&lt;&gt;0,"-"&amp;AA706,"")&amp;IF(AB706&lt;&gt;0,"/"&amp;AB706,"")&amp;IF(AC706&lt;&gt;0,"-"&amp;AC706,"")&amp;IF(AD706&lt;&gt;0,"-"&amp;AD706,"")</f>
        <v>1919-6-4/1919-6-5</v>
      </c>
      <c r="BC706" s="44" t="str">
        <f>AE706</f>
        <v>поле, сенокос, болото</v>
      </c>
      <c r="BD706" s="44"/>
      <c r="BE706" s="44"/>
      <c r="BF706" s="49" t="s">
        <v>4882</v>
      </c>
      <c r="BG706" t="s">
        <v>4893</v>
      </c>
      <c r="BH706" s="40" t="s">
        <v>5050</v>
      </c>
      <c r="BI706" t="s">
        <v>39</v>
      </c>
      <c r="BJ706" t="str">
        <f t="shared" si="225"/>
        <v>Алма-Ата и окрестности</v>
      </c>
      <c r="BK706" t="str">
        <f>T706&amp;" N; "&amp;U706&amp;" E"</f>
        <v>76.994338 N; 43.289437 E</v>
      </c>
      <c r="BL706" t="s">
        <v>766</v>
      </c>
      <c r="BM706" s="85" t="s">
        <v>765</v>
      </c>
      <c r="BN706" t="s">
        <v>4895</v>
      </c>
      <c r="BO706">
        <f t="shared" si="228"/>
        <v>6000</v>
      </c>
      <c r="BP706" t="str">
        <f>IF(V706="original",H706,IF(V706="volunteer",C706,"Nekhaeva A.A."))</f>
        <v>Kim L.V.</v>
      </c>
      <c r="BQ706" t="str">
        <f>IF(V706="original",I706,IF(V706="volunteer",YEAR(A706)&amp;"-"&amp;IF(MONTH(A706)&lt;10,"0"&amp;MONTH(A706),MONTH(A706))&amp;"-"&amp;IF(DAY(A706)&lt;10,"0"&amp;DAY(A706),DAY(A706)),"__2025-05-15"))</f>
        <v>2025-04-24</v>
      </c>
      <c r="BR706"/>
      <c r="BS706"/>
      <c r="BT706" s="49" t="s">
        <v>4766</v>
      </c>
      <c r="BU706" t="s">
        <v>3631</v>
      </c>
      <c r="BV706" t="s">
        <v>3632</v>
      </c>
      <c r="BW706" t="s">
        <v>3633</v>
      </c>
      <c r="BX706" t="s">
        <v>3634</v>
      </c>
      <c r="BY706" s="44" t="s">
        <v>1399</v>
      </c>
      <c r="BZ706" t="s">
        <v>1404</v>
      </c>
      <c r="CA706" t="s">
        <v>4223</v>
      </c>
      <c r="CB706" s="44" t="s">
        <v>4223</v>
      </c>
      <c r="CC706" t="s">
        <v>4831</v>
      </c>
      <c r="CD706" t="s">
        <v>4223</v>
      </c>
      <c r="CE706" t="s">
        <v>4224</v>
      </c>
      <c r="CF706" t="s">
        <v>3630</v>
      </c>
      <c r="CG706"/>
      <c r="CH706" t="str">
        <f>H706</f>
        <v>Спасский С.А., Шнитников В.Н.</v>
      </c>
      <c r="CI706">
        <f t="shared" si="229"/>
        <v>1937</v>
      </c>
      <c r="CJ706"/>
    </row>
    <row r="707" spans="1:88" s="12" customFormat="1" x14ac:dyDescent="0.45">
      <c r="A707" s="11">
        <v>45771.434560185182</v>
      </c>
      <c r="B707" s="12">
        <v>412819044</v>
      </c>
      <c r="C707" s="6" t="s">
        <v>4897</v>
      </c>
      <c r="D707" s="12">
        <v>2</v>
      </c>
      <c r="E707" s="4" t="s">
        <v>247</v>
      </c>
      <c r="G707" s="12">
        <v>2590</v>
      </c>
      <c r="H707" s="44" t="s">
        <v>951</v>
      </c>
      <c r="I707" s="12">
        <v>1937</v>
      </c>
      <c r="J707" s="12" t="s">
        <v>952</v>
      </c>
      <c r="K707" s="12" t="s">
        <v>953</v>
      </c>
      <c r="L707" s="12" t="s">
        <v>954</v>
      </c>
      <c r="M707" s="12" t="s">
        <v>267</v>
      </c>
      <c r="P707" s="12" t="s">
        <v>947</v>
      </c>
      <c r="Q707" t="str">
        <f t="shared" si="230"/>
        <v>Алма-Ата и окрестности</v>
      </c>
      <c r="R707" s="94">
        <v>76.994337999999999</v>
      </c>
      <c r="S707" s="94">
        <v>43.289437</v>
      </c>
      <c r="T707" s="12" t="s">
        <v>766</v>
      </c>
      <c r="U707" s="12" t="s">
        <v>765</v>
      </c>
      <c r="V707" s="12" t="s">
        <v>106</v>
      </c>
      <c r="X707" s="12">
        <v>6000</v>
      </c>
      <c r="Y707" s="12">
        <v>1920</v>
      </c>
      <c r="Z707" s="12">
        <v>6</v>
      </c>
      <c r="AA707" s="12">
        <v>20</v>
      </c>
      <c r="AF707" s="12" t="s">
        <v>948</v>
      </c>
      <c r="AH707" s="12" t="s">
        <v>1399</v>
      </c>
      <c r="AI707" s="12" t="s">
        <v>1404</v>
      </c>
      <c r="AJ707" s="12" t="s">
        <v>1412</v>
      </c>
      <c r="AK707" s="12" t="b">
        <v>1</v>
      </c>
      <c r="AL707" s="12" t="b">
        <v>0</v>
      </c>
      <c r="AO707" s="49" t="s">
        <v>4952</v>
      </c>
      <c r="AP707" s="73"/>
      <c r="AQ707" s="49" t="s">
        <v>4951</v>
      </c>
      <c r="AR707" s="76" t="s">
        <v>5011</v>
      </c>
      <c r="AS707" s="73" t="s">
        <v>5012</v>
      </c>
      <c r="AT707" s="73">
        <f t="shared" si="219"/>
        <v>2</v>
      </c>
      <c r="AU707" s="112" t="s">
        <v>5384</v>
      </c>
      <c r="AV707" s="44" t="s">
        <v>5380</v>
      </c>
      <c r="AW707" t="s">
        <v>5014</v>
      </c>
      <c r="AX707" s="73"/>
      <c r="AY707" s="73" t="str">
        <f t="shared" si="2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07" s="49" t="s">
        <v>4903</v>
      </c>
      <c r="BA707" s="58" t="str">
        <f>Y707&amp;"-"&amp;IF(Z707&lt;10,"0"&amp;Z707,Z707)&amp;"-"&amp;IF(AA707&lt;10,"0"&amp;AA707,AA707)</f>
        <v>1920-06-20</v>
      </c>
      <c r="BB707" s="44" t="str">
        <f>Y707&amp;IF(Z707&lt;&gt;0,"-"&amp;Z707,"")&amp;IF(AA707&lt;&gt;0,"-"&amp;AA707,"")&amp;IF(AB707&lt;&gt;0,"/"&amp;AB707,"")&amp;IF(AC707&lt;&gt;0,"-"&amp;AC707,"")&amp;IF(AD707&lt;&gt;0,"-"&amp;AD707,"")</f>
        <v>1920-6-20</v>
      </c>
      <c r="BC707" s="44"/>
      <c r="BD707" s="44"/>
      <c r="BE707" s="44"/>
      <c r="BF707" s="49" t="s">
        <v>4882</v>
      </c>
      <c r="BG707" t="s">
        <v>4893</v>
      </c>
      <c r="BH707" s="40" t="s">
        <v>5050</v>
      </c>
      <c r="BI707" t="s">
        <v>39</v>
      </c>
      <c r="BJ707" t="str">
        <f t="shared" si="225"/>
        <v>Алма-Ата и окрестности</v>
      </c>
      <c r="BK707" t="str">
        <f>T707&amp;" N; "&amp;U707&amp;" E"</f>
        <v>76.994338 N; 43.289437 E</v>
      </c>
      <c r="BL707" t="s">
        <v>766</v>
      </c>
      <c r="BM707" s="85" t="s">
        <v>765</v>
      </c>
      <c r="BN707" t="s">
        <v>4895</v>
      </c>
      <c r="BO707">
        <f t="shared" si="228"/>
        <v>6000</v>
      </c>
      <c r="BP707" t="str">
        <f>IF(V707="original",H707,IF(V707="volunteer",C707,"Nekhaeva A.A."))</f>
        <v>Kim L.V.</v>
      </c>
      <c r="BQ707" t="str">
        <f>IF(V707="original",I707,IF(V707="volunteer",YEAR(A707)&amp;"-"&amp;IF(MONTH(A707)&lt;10,"0"&amp;MONTH(A707),MONTH(A707))&amp;"-"&amp;IF(DAY(A707)&lt;10,"0"&amp;DAY(A707),DAY(A707)),"__2025-05-15"))</f>
        <v>2025-04-24</v>
      </c>
      <c r="BR707"/>
      <c r="BS707"/>
      <c r="BT707" s="49" t="s">
        <v>4766</v>
      </c>
      <c r="BU707" t="s">
        <v>3631</v>
      </c>
      <c r="BV707" t="s">
        <v>3632</v>
      </c>
      <c r="BW707" t="s">
        <v>3633</v>
      </c>
      <c r="BX707" t="s">
        <v>3634</v>
      </c>
      <c r="BY707" s="44" t="s">
        <v>1399</v>
      </c>
      <c r="BZ707" t="s">
        <v>1404</v>
      </c>
      <c r="CA707" t="s">
        <v>4223</v>
      </c>
      <c r="CB707" s="44" t="s">
        <v>4223</v>
      </c>
      <c r="CC707" t="s">
        <v>4831</v>
      </c>
      <c r="CD707" t="s">
        <v>4223</v>
      </c>
      <c r="CE707" t="s">
        <v>4224</v>
      </c>
      <c r="CF707" t="s">
        <v>3630</v>
      </c>
      <c r="CG707"/>
      <c r="CH707" t="str">
        <f>H707</f>
        <v>Спасский С.А., Шнитников В.Н.</v>
      </c>
      <c r="CI707">
        <f t="shared" si="229"/>
        <v>1937</v>
      </c>
      <c r="CJ707"/>
    </row>
    <row r="708" spans="1:88" x14ac:dyDescent="0.45">
      <c r="A708" s="1">
        <v>45770.34820601852</v>
      </c>
      <c r="B708">
        <v>911269241</v>
      </c>
      <c r="C708" t="s">
        <v>4896</v>
      </c>
      <c r="E708" s="4"/>
      <c r="F708" t="s">
        <v>1421</v>
      </c>
      <c r="G708">
        <v>2683</v>
      </c>
      <c r="H708" s="44" t="s">
        <v>1422</v>
      </c>
      <c r="I708">
        <v>2009</v>
      </c>
      <c r="J708" t="s">
        <v>1423</v>
      </c>
      <c r="K708" t="s">
        <v>1424</v>
      </c>
      <c r="L708" t="s">
        <v>1425</v>
      </c>
      <c r="M708" t="s">
        <v>267</v>
      </c>
      <c r="N708" t="s">
        <v>1414</v>
      </c>
      <c r="P708" t="s">
        <v>1415</v>
      </c>
      <c r="Q708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08" s="85">
        <v>43.810723000000003</v>
      </c>
      <c r="S708" s="85">
        <v>78.455612000000002</v>
      </c>
      <c r="T708" t="s">
        <v>1416</v>
      </c>
      <c r="U708" t="s">
        <v>1417</v>
      </c>
      <c r="V708" s="54" t="s">
        <v>106</v>
      </c>
      <c r="Y708">
        <v>1992</v>
      </c>
      <c r="Z708"/>
      <c r="AA708"/>
      <c r="AB708">
        <v>2004</v>
      </c>
      <c r="AC708"/>
      <c r="AD708"/>
      <c r="AE708" t="s">
        <v>1418</v>
      </c>
      <c r="AF708" t="s">
        <v>1419</v>
      </c>
      <c r="AH708" t="s">
        <v>127</v>
      </c>
      <c r="AI708" t="s">
        <v>502</v>
      </c>
      <c r="AJ708" t="s">
        <v>1420</v>
      </c>
      <c r="AK708" t="b">
        <v>1</v>
      </c>
      <c r="AL708" t="b">
        <v>0</v>
      </c>
      <c r="AO708" s="49" t="s">
        <v>4952</v>
      </c>
      <c r="AP708" s="73"/>
      <c r="AQ708" s="49" t="s">
        <v>4951</v>
      </c>
      <c r="AR708" s="76" t="s">
        <v>5011</v>
      </c>
      <c r="AS708" s="73" t="s">
        <v>5012</v>
      </c>
      <c r="AT708" s="73">
        <f t="shared" ref="AT708:AT771" si="231">D708</f>
        <v>0</v>
      </c>
      <c r="AW708" t="s">
        <v>2137</v>
      </c>
      <c r="AX708" s="112" t="s">
        <v>5332</v>
      </c>
      <c r="AY708" s="73" t="str">
        <f t="shared" ref="AY708:AY771" si="232">H708&amp;" "&amp;I708&amp;". "&amp;J708&amp;" // "&amp;K708</f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08" s="49" t="s">
        <v>4903</v>
      </c>
      <c r="BA708" s="44" t="str">
        <f>Y708&amp;"/"&amp;AB708</f>
        <v>1992/2004</v>
      </c>
      <c r="BB708" s="44" t="str">
        <f>Y708&amp;IF(Z708&lt;&gt;0,"-"&amp;Z708,"")&amp;IF(AA708&lt;&gt;0,"-"&amp;AA708,"")&amp;IF(AB708&lt;&gt;0,"/"&amp;AB708,"")&amp;IF(AC708&lt;&gt;0,"-"&amp;AC708,"")&amp;IF(AD708&lt;&gt;0,"-"&amp;AD708,"")</f>
        <v>1992/2004</v>
      </c>
      <c r="BC708" s="44" t="str">
        <f t="shared" ref="BC708:BC747" si="233">AE708</f>
        <v>засоленные берега в среднем и нижнем течении р. Или</v>
      </c>
      <c r="BF708" s="49" t="s">
        <v>4882</v>
      </c>
      <c r="BG708" t="s">
        <v>4893</v>
      </c>
      <c r="BH708" s="40" t="s">
        <v>5050</v>
      </c>
      <c r="BI708" t="s">
        <v>39</v>
      </c>
      <c r="BJ708" t="str">
        <f>N708&amp;", "&amp;P708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08" t="str">
        <f>T708&amp;" N; "&amp;U708&amp;" E"</f>
        <v>43.810723 N; 78.455612 E</v>
      </c>
      <c r="BL708" t="s">
        <v>1416</v>
      </c>
      <c r="BM708" s="85" t="s">
        <v>1417</v>
      </c>
      <c r="BN708" t="s">
        <v>4895</v>
      </c>
      <c r="BP708" t="str">
        <f>IF(V708="original",H708,IF(V708="volunteer",C708,"Nekhaeva A.A."))</f>
        <v>Nekhaeva A.A.</v>
      </c>
      <c r="BQ708" t="str">
        <f>IF(V708="original",I708,IF(V708="volunteer",YEAR(A708)&amp;"-"&amp;IF(MONTH(A708)&lt;10,"0"&amp;MONTH(A708),MONTH(A708))&amp;"-"&amp;IF(DAY(A708)&lt;10,"0"&amp;DAY(A708),DAY(A708)),"__2025-05-15"))</f>
        <v>2025-04-23</v>
      </c>
      <c r="BT708" s="49" t="s">
        <v>4766</v>
      </c>
      <c r="BU708" t="s">
        <v>3631</v>
      </c>
      <c r="BV708" t="s">
        <v>3632</v>
      </c>
      <c r="BW708" t="s">
        <v>3633</v>
      </c>
      <c r="BX708" t="s">
        <v>3634</v>
      </c>
      <c r="BY708" s="44" t="s">
        <v>127</v>
      </c>
      <c r="BZ708" t="s">
        <v>502</v>
      </c>
      <c r="CA708" t="s">
        <v>4225</v>
      </c>
      <c r="CB708" s="44" t="s">
        <v>4225</v>
      </c>
      <c r="CC708" t="s">
        <v>4227</v>
      </c>
      <c r="CD708" t="s">
        <v>4225</v>
      </c>
      <c r="CE708" t="s">
        <v>4226</v>
      </c>
      <c r="CF708" t="s">
        <v>3630</v>
      </c>
      <c r="CH708" t="str">
        <f>H708</f>
        <v>Тлеппаева А.М.</v>
      </c>
      <c r="CI708">
        <f t="shared" si="229"/>
        <v>2009</v>
      </c>
    </row>
    <row r="709" spans="1:88" x14ac:dyDescent="0.45">
      <c r="A709" s="1">
        <v>45770.347962962958</v>
      </c>
      <c r="B709">
        <v>911269241</v>
      </c>
      <c r="C709" t="s">
        <v>4896</v>
      </c>
      <c r="E709" s="4"/>
      <c r="F709" t="s">
        <v>1421</v>
      </c>
      <c r="G709">
        <v>2683</v>
      </c>
      <c r="H709" s="44" t="s">
        <v>1422</v>
      </c>
      <c r="I709">
        <v>2009</v>
      </c>
      <c r="J709" t="s">
        <v>1423</v>
      </c>
      <c r="K709" t="s">
        <v>1424</v>
      </c>
      <c r="L709" t="s">
        <v>1425</v>
      </c>
      <c r="M709" t="s">
        <v>267</v>
      </c>
      <c r="N709" t="s">
        <v>1414</v>
      </c>
      <c r="P709" t="s">
        <v>1415</v>
      </c>
      <c r="Q709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09" s="85">
        <v>43.810723000000003</v>
      </c>
      <c r="S709" s="85">
        <v>78.455612000000002</v>
      </c>
      <c r="T709" t="s">
        <v>1416</v>
      </c>
      <c r="U709" t="s">
        <v>1417</v>
      </c>
      <c r="V709" s="54" t="s">
        <v>106</v>
      </c>
      <c r="Y709">
        <v>1992</v>
      </c>
      <c r="Z709"/>
      <c r="AA709"/>
      <c r="AB709">
        <v>2004</v>
      </c>
      <c r="AC709"/>
      <c r="AD709"/>
      <c r="AE709" t="s">
        <v>1418</v>
      </c>
      <c r="AF709" t="s">
        <v>1419</v>
      </c>
      <c r="AI709" t="s">
        <v>502</v>
      </c>
      <c r="AJ709" t="s">
        <v>1426</v>
      </c>
      <c r="AK709" t="b">
        <v>1</v>
      </c>
      <c r="AL709" t="b">
        <v>0</v>
      </c>
      <c r="AO709" s="49" t="s">
        <v>4952</v>
      </c>
      <c r="AP709" s="73"/>
      <c r="AQ709" s="49" t="s">
        <v>4951</v>
      </c>
      <c r="AR709" s="76" t="s">
        <v>5011</v>
      </c>
      <c r="AS709" s="73" t="s">
        <v>5012</v>
      </c>
      <c r="AT709" s="73">
        <f t="shared" si="231"/>
        <v>0</v>
      </c>
      <c r="AW709" t="s">
        <v>2137</v>
      </c>
      <c r="AX709" s="112" t="s">
        <v>5332</v>
      </c>
      <c r="AY709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09" s="49" t="s">
        <v>4903</v>
      </c>
      <c r="BA709" s="44" t="str">
        <f>Y709&amp;"/"&amp;AB709</f>
        <v>1992/2004</v>
      </c>
      <c r="BB709" s="44" t="str">
        <f>Y709&amp;IF(Z709&lt;&gt;0,"-"&amp;Z709,"")&amp;IF(AA709&lt;&gt;0,"-"&amp;AA709,"")&amp;IF(AB709&lt;&gt;0,"/"&amp;AB709,"")&amp;IF(AC709&lt;&gt;0,"-"&amp;AC709,"")&amp;IF(AD709&lt;&gt;0,"-"&amp;AD709,"")</f>
        <v>1992/2004</v>
      </c>
      <c r="BC709" s="44" t="str">
        <f t="shared" si="233"/>
        <v>засоленные берега в среднем и нижнем течении р. Или</v>
      </c>
      <c r="BF709" s="49" t="s">
        <v>4882</v>
      </c>
      <c r="BG709" t="s">
        <v>4893</v>
      </c>
      <c r="BH709" s="40" t="s">
        <v>5050</v>
      </c>
      <c r="BI709" t="s">
        <v>39</v>
      </c>
      <c r="BJ709" t="str">
        <f>N709&amp;", "&amp;P709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09" t="str">
        <f>T709&amp;" N; "&amp;U709&amp;" E"</f>
        <v>43.810723 N; 78.455612 E</v>
      </c>
      <c r="BL709" t="s">
        <v>1416</v>
      </c>
      <c r="BM709" s="85" t="s">
        <v>1417</v>
      </c>
      <c r="BN709" t="s">
        <v>4895</v>
      </c>
      <c r="BP709" t="str">
        <f>IF(V709="original",H709,IF(V709="volunteer",C709,"Nekhaeva A.A."))</f>
        <v>Nekhaeva A.A.</v>
      </c>
      <c r="BQ709" t="str">
        <f>IF(V709="original",I709,IF(V709="volunteer",YEAR(A709)&amp;"-"&amp;IF(MONTH(A709)&lt;10,"0"&amp;MONTH(A709),MONTH(A709))&amp;"-"&amp;IF(DAY(A709)&lt;10,"0"&amp;DAY(A709),DAY(A709)),"__2025-05-15"))</f>
        <v>2025-04-23</v>
      </c>
      <c r="BT709" s="49" t="s">
        <v>4766</v>
      </c>
      <c r="BU709" t="s">
        <v>3631</v>
      </c>
      <c r="BV709" t="s">
        <v>3632</v>
      </c>
      <c r="BW709" t="s">
        <v>3633</v>
      </c>
      <c r="BX709" t="s">
        <v>3634</v>
      </c>
      <c r="BY709" s="44" t="s">
        <v>127</v>
      </c>
      <c r="BZ709" t="s">
        <v>502</v>
      </c>
      <c r="CA709" t="s">
        <v>3908</v>
      </c>
      <c r="CB709" s="44" t="s">
        <v>3908</v>
      </c>
      <c r="CC709" t="s">
        <v>4837</v>
      </c>
      <c r="CD709" t="s">
        <v>4228</v>
      </c>
      <c r="CE709" t="s">
        <v>3907</v>
      </c>
      <c r="CF709" t="s">
        <v>3630</v>
      </c>
      <c r="CH709" t="str">
        <f>H709</f>
        <v>Тлеппаева А.М.</v>
      </c>
      <c r="CI709">
        <f t="shared" si="229"/>
        <v>2009</v>
      </c>
    </row>
    <row r="710" spans="1:88" x14ac:dyDescent="0.45">
      <c r="A710" s="1">
        <v>45770.347500000003</v>
      </c>
      <c r="B710">
        <v>911269241</v>
      </c>
      <c r="C710" t="s">
        <v>4896</v>
      </c>
      <c r="E710" s="4"/>
      <c r="F710" t="s">
        <v>1421</v>
      </c>
      <c r="G710">
        <v>2683</v>
      </c>
      <c r="H710" s="44" t="s">
        <v>1422</v>
      </c>
      <c r="I710">
        <v>2009</v>
      </c>
      <c r="J710" t="s">
        <v>1423</v>
      </c>
      <c r="K710" t="s">
        <v>1424</v>
      </c>
      <c r="L710" t="s">
        <v>1425</v>
      </c>
      <c r="M710" t="s">
        <v>267</v>
      </c>
      <c r="N710" t="s">
        <v>1414</v>
      </c>
      <c r="P710" t="s">
        <v>1415</v>
      </c>
      <c r="Q710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0" s="85">
        <v>43.810723000000003</v>
      </c>
      <c r="S710" s="85">
        <v>78.455612000000002</v>
      </c>
      <c r="T710" t="s">
        <v>1416</v>
      </c>
      <c r="U710" t="s">
        <v>1417</v>
      </c>
      <c r="V710" s="54" t="s">
        <v>106</v>
      </c>
      <c r="Y710">
        <v>1992</v>
      </c>
      <c r="Z710"/>
      <c r="AA710"/>
      <c r="AB710">
        <v>2004</v>
      </c>
      <c r="AC710"/>
      <c r="AD710"/>
      <c r="AE710" t="s">
        <v>1418</v>
      </c>
      <c r="AF710" t="s">
        <v>1419</v>
      </c>
      <c r="AH710" t="s">
        <v>127</v>
      </c>
      <c r="AI710" t="s">
        <v>1069</v>
      </c>
      <c r="AK710" t="b">
        <v>0</v>
      </c>
      <c r="AL710" t="b">
        <v>0</v>
      </c>
      <c r="AO710" s="49" t="s">
        <v>4952</v>
      </c>
      <c r="AP710" s="73"/>
      <c r="AQ710" s="49" t="s">
        <v>4951</v>
      </c>
      <c r="AR710" s="76" t="s">
        <v>5011</v>
      </c>
      <c r="AS710" s="73" t="s">
        <v>5012</v>
      </c>
      <c r="AT710" s="73">
        <f t="shared" si="231"/>
        <v>0</v>
      </c>
      <c r="AW710" t="s">
        <v>2137</v>
      </c>
      <c r="AX710" s="112" t="s">
        <v>5332</v>
      </c>
      <c r="AY710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0" s="49" t="s">
        <v>4903</v>
      </c>
      <c r="BA710" s="44" t="str">
        <f>Y710&amp;"/"&amp;AB710</f>
        <v>1992/2004</v>
      </c>
      <c r="BB710" s="44" t="str">
        <f>Y710&amp;IF(Z710&lt;&gt;0,"-"&amp;Z710,"")&amp;IF(AA710&lt;&gt;0,"-"&amp;AA710,"")&amp;IF(AB710&lt;&gt;0,"/"&amp;AB710,"")&amp;IF(AC710&lt;&gt;0,"-"&amp;AC710,"")&amp;IF(AD710&lt;&gt;0,"-"&amp;AD710,"")</f>
        <v>1992/2004</v>
      </c>
      <c r="BC710" s="44" t="str">
        <f t="shared" si="233"/>
        <v>засоленные берега в среднем и нижнем течении р. Или</v>
      </c>
      <c r="BF710" s="49" t="s">
        <v>4882</v>
      </c>
      <c r="BG710" t="s">
        <v>4893</v>
      </c>
      <c r="BH710" s="40" t="s">
        <v>5050</v>
      </c>
      <c r="BI710" t="s">
        <v>39</v>
      </c>
      <c r="BJ710" t="str">
        <f>N710&amp;", "&amp;P710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0" t="str">
        <f>T710&amp;" N; "&amp;U710&amp;" E"</f>
        <v>43.810723 N; 78.455612 E</v>
      </c>
      <c r="BL710" t="s">
        <v>1416</v>
      </c>
      <c r="BM710" s="85" t="s">
        <v>1417</v>
      </c>
      <c r="BN710" t="s">
        <v>4895</v>
      </c>
      <c r="BP710" t="str">
        <f>IF(V710="original",H710,IF(V710="volunteer",C710,"Nekhaeva A.A."))</f>
        <v>Nekhaeva A.A.</v>
      </c>
      <c r="BQ710" t="str">
        <f>IF(V710="original",I710,IF(V710="volunteer",YEAR(A710)&amp;"-"&amp;IF(MONTH(A710)&lt;10,"0"&amp;MONTH(A710),MONTH(A710))&amp;"-"&amp;IF(DAY(A710)&lt;10,"0"&amp;DAY(A710),DAY(A710)),"__2025-05-15"))</f>
        <v>2025-04-23</v>
      </c>
      <c r="BT710" s="49" t="s">
        <v>4766</v>
      </c>
      <c r="BU710" t="s">
        <v>3631</v>
      </c>
      <c r="BV710" t="s">
        <v>3632</v>
      </c>
      <c r="BW710" t="s">
        <v>3633</v>
      </c>
      <c r="BX710" t="s">
        <v>3634</v>
      </c>
      <c r="BY710" s="44" t="s">
        <v>127</v>
      </c>
      <c r="BZ710" t="s">
        <v>1069</v>
      </c>
      <c r="CA710" t="s">
        <v>3644</v>
      </c>
      <c r="CB710" s="44" t="s">
        <v>1069</v>
      </c>
      <c r="CC710" t="s">
        <v>4230</v>
      </c>
      <c r="CD710" t="s">
        <v>1069</v>
      </c>
      <c r="CE710" t="s">
        <v>4229</v>
      </c>
      <c r="CF710" t="s">
        <v>3643</v>
      </c>
      <c r="CH710" t="str">
        <f>H710</f>
        <v>Тлеппаева А.М.</v>
      </c>
      <c r="CI710">
        <f t="shared" si="229"/>
        <v>2009</v>
      </c>
    </row>
    <row r="711" spans="1:88" x14ac:dyDescent="0.45">
      <c r="A711" s="1">
        <v>45770.346967592588</v>
      </c>
      <c r="B711">
        <v>911269241</v>
      </c>
      <c r="C711" t="s">
        <v>4896</v>
      </c>
      <c r="E711" s="4"/>
      <c r="F711" t="s">
        <v>1421</v>
      </c>
      <c r="G711">
        <v>2683</v>
      </c>
      <c r="H711" s="44" t="s">
        <v>1422</v>
      </c>
      <c r="I711">
        <v>2009</v>
      </c>
      <c r="J711" t="s">
        <v>1423</v>
      </c>
      <c r="K711" t="s">
        <v>1424</v>
      </c>
      <c r="L711" t="s">
        <v>1425</v>
      </c>
      <c r="M711" t="s">
        <v>267</v>
      </c>
      <c r="N711" t="s">
        <v>1414</v>
      </c>
      <c r="P711" t="s">
        <v>1415</v>
      </c>
      <c r="Q711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1" s="85">
        <v>43.810723000000003</v>
      </c>
      <c r="S711" s="85">
        <v>78.455612000000002</v>
      </c>
      <c r="T711" t="s">
        <v>1416</v>
      </c>
      <c r="U711" t="s">
        <v>1417</v>
      </c>
      <c r="V711" s="54" t="s">
        <v>106</v>
      </c>
      <c r="Y711">
        <v>1992</v>
      </c>
      <c r="Z711"/>
      <c r="AA711"/>
      <c r="AB711">
        <v>2004</v>
      </c>
      <c r="AC711"/>
      <c r="AD711"/>
      <c r="AE711" t="s">
        <v>1427</v>
      </c>
      <c r="AF711" t="s">
        <v>1419</v>
      </c>
      <c r="AH711" t="s">
        <v>1428</v>
      </c>
      <c r="AI711" t="s">
        <v>1429</v>
      </c>
      <c r="AK711" t="b">
        <v>0</v>
      </c>
      <c r="AL711" t="b">
        <v>0</v>
      </c>
      <c r="AO711" s="49" t="s">
        <v>4952</v>
      </c>
      <c r="AP711" s="73"/>
      <c r="AQ711" s="49" t="s">
        <v>4951</v>
      </c>
      <c r="AR711" s="76" t="s">
        <v>5011</v>
      </c>
      <c r="AS711" s="73" t="s">
        <v>5012</v>
      </c>
      <c r="AT711" s="73">
        <f t="shared" si="231"/>
        <v>0</v>
      </c>
      <c r="AW711" t="s">
        <v>2137</v>
      </c>
      <c r="AX711" s="112" t="s">
        <v>5332</v>
      </c>
      <c r="AY711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1" s="49" t="s">
        <v>4903</v>
      </c>
      <c r="BA711" s="44" t="str">
        <f>Y711&amp;"/"&amp;AB711</f>
        <v>1992/2004</v>
      </c>
      <c r="BB711" s="44" t="str">
        <f>Y711&amp;IF(Z711&lt;&gt;0,"-"&amp;Z711,"")&amp;IF(AA711&lt;&gt;0,"-"&amp;AA711,"")&amp;IF(AB711&lt;&gt;0,"/"&amp;AB711,"")&amp;IF(AC711&lt;&gt;0,"-"&amp;AC711,"")&amp;IF(AD711&lt;&gt;0,"-"&amp;AD711,"")</f>
        <v>1992/2004</v>
      </c>
      <c r="BC711" s="44" t="str">
        <f t="shared" si="233"/>
        <v>Заливные луга первой пойменной террасы р. Или</v>
      </c>
      <c r="BF711" s="49" t="s">
        <v>4882</v>
      </c>
      <c r="BG711" t="s">
        <v>4893</v>
      </c>
      <c r="BH711" s="40" t="s">
        <v>5050</v>
      </c>
      <c r="BI711" t="s">
        <v>39</v>
      </c>
      <c r="BJ711" t="str">
        <f>N711&amp;", "&amp;P711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1" t="str">
        <f>T711&amp;" N; "&amp;U711&amp;" E"</f>
        <v>43.810723 N; 78.455612 E</v>
      </c>
      <c r="BL711" t="s">
        <v>1416</v>
      </c>
      <c r="BM711" s="85" t="s">
        <v>1417</v>
      </c>
      <c r="BN711" t="s">
        <v>4895</v>
      </c>
      <c r="BP711" t="str">
        <f>IF(V711="original",H711,IF(V711="volunteer",C711,"Nekhaeva A.A."))</f>
        <v>Nekhaeva A.A.</v>
      </c>
      <c r="BQ711" t="str">
        <f>IF(V711="original",I711,IF(V711="volunteer",YEAR(A711)&amp;"-"&amp;IF(MONTH(A711)&lt;10,"0"&amp;MONTH(A711),MONTH(A711))&amp;"-"&amp;IF(DAY(A711)&lt;10,"0"&amp;DAY(A711),DAY(A711)),"__2025-05-15"))</f>
        <v>2025-04-23</v>
      </c>
      <c r="BT711" s="49" t="s">
        <v>4766</v>
      </c>
      <c r="BU711" t="s">
        <v>3631</v>
      </c>
      <c r="BV711" t="s">
        <v>3632</v>
      </c>
      <c r="BW711" t="s">
        <v>3633</v>
      </c>
      <c r="BX711" t="s">
        <v>3634</v>
      </c>
      <c r="BY711" s="44" t="s">
        <v>1428</v>
      </c>
      <c r="BZ711" t="s">
        <v>1429</v>
      </c>
      <c r="CA711" t="s">
        <v>3644</v>
      </c>
      <c r="CB711" s="44" t="s">
        <v>1429</v>
      </c>
      <c r="CC711" t="s">
        <v>4232</v>
      </c>
      <c r="CD711" t="s">
        <v>1429</v>
      </c>
      <c r="CE711" t="s">
        <v>4231</v>
      </c>
      <c r="CF711" t="s">
        <v>3643</v>
      </c>
      <c r="CH711" t="str">
        <f>H711</f>
        <v>Тлеппаева А.М.</v>
      </c>
      <c r="CI711">
        <f t="shared" si="229"/>
        <v>2009</v>
      </c>
    </row>
    <row r="712" spans="1:88" x14ac:dyDescent="0.45">
      <c r="A712" s="1">
        <v>45770.346666666657</v>
      </c>
      <c r="B712">
        <v>911269241</v>
      </c>
      <c r="C712" t="s">
        <v>4896</v>
      </c>
      <c r="E712" s="4"/>
      <c r="F712" t="s">
        <v>1421</v>
      </c>
      <c r="G712">
        <v>2683</v>
      </c>
      <c r="H712" s="44" t="s">
        <v>1422</v>
      </c>
      <c r="I712">
        <v>2009</v>
      </c>
      <c r="J712" t="s">
        <v>1423</v>
      </c>
      <c r="K712" t="s">
        <v>1424</v>
      </c>
      <c r="L712" t="s">
        <v>1425</v>
      </c>
      <c r="M712" t="s">
        <v>267</v>
      </c>
      <c r="N712" t="s">
        <v>1414</v>
      </c>
      <c r="P712" t="s">
        <v>1415</v>
      </c>
      <c r="Q712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2" s="85">
        <v>43.810723000000003</v>
      </c>
      <c r="S712" s="85">
        <v>78.455612000000002</v>
      </c>
      <c r="T712" t="s">
        <v>1416</v>
      </c>
      <c r="U712" t="s">
        <v>1417</v>
      </c>
      <c r="V712" s="54" t="s">
        <v>106</v>
      </c>
      <c r="Y712">
        <v>1992</v>
      </c>
      <c r="Z712"/>
      <c r="AA712"/>
      <c r="AB712">
        <v>2004</v>
      </c>
      <c r="AC712"/>
      <c r="AD712"/>
      <c r="AE712" t="s">
        <v>1427</v>
      </c>
      <c r="AF712" t="s">
        <v>1419</v>
      </c>
      <c r="AH712" t="s">
        <v>1399</v>
      </c>
      <c r="AI712" t="s">
        <v>1430</v>
      </c>
      <c r="AJ712" t="s">
        <v>1431</v>
      </c>
      <c r="AK712" t="b">
        <v>1</v>
      </c>
      <c r="AL712" t="b">
        <v>0</v>
      </c>
      <c r="AO712" s="49" t="s">
        <v>4952</v>
      </c>
      <c r="AP712" s="73"/>
      <c r="AQ712" s="49" t="s">
        <v>4951</v>
      </c>
      <c r="AR712" s="76" t="s">
        <v>5011</v>
      </c>
      <c r="AS712" s="73" t="s">
        <v>5012</v>
      </c>
      <c r="AT712" s="73">
        <f t="shared" si="231"/>
        <v>0</v>
      </c>
      <c r="AW712" t="s">
        <v>2137</v>
      </c>
      <c r="AX712" s="112" t="s">
        <v>5332</v>
      </c>
      <c r="AY712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2" s="49" t="s">
        <v>4903</v>
      </c>
      <c r="BA712" s="44" t="str">
        <f>Y712&amp;"/"&amp;AB712</f>
        <v>1992/2004</v>
      </c>
      <c r="BB712" s="44" t="str">
        <f>Y712&amp;IF(Z712&lt;&gt;0,"-"&amp;Z712,"")&amp;IF(AA712&lt;&gt;0,"-"&amp;AA712,"")&amp;IF(AB712&lt;&gt;0,"/"&amp;AB712,"")&amp;IF(AC712&lt;&gt;0,"-"&amp;AC712,"")&amp;IF(AD712&lt;&gt;0,"-"&amp;AD712,"")</f>
        <v>1992/2004</v>
      </c>
      <c r="BC712" s="44" t="str">
        <f t="shared" si="233"/>
        <v>Заливные луга первой пойменной террасы р. Или</v>
      </c>
      <c r="BF712" s="49" t="s">
        <v>4882</v>
      </c>
      <c r="BG712" t="s">
        <v>4893</v>
      </c>
      <c r="BH712" s="40" t="s">
        <v>5050</v>
      </c>
      <c r="BI712" t="s">
        <v>39</v>
      </c>
      <c r="BJ712" t="str">
        <f>N712&amp;", "&amp;P712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2" t="str">
        <f>T712&amp;" N; "&amp;U712&amp;" E"</f>
        <v>43.810723 N; 78.455612 E</v>
      </c>
      <c r="BL712" t="s">
        <v>1416</v>
      </c>
      <c r="BM712" s="85" t="s">
        <v>1417</v>
      </c>
      <c r="BN712" t="s">
        <v>4895</v>
      </c>
      <c r="BP712" t="str">
        <f>IF(V712="original",H712,IF(V712="volunteer",C712,"Nekhaeva A.A."))</f>
        <v>Nekhaeva A.A.</v>
      </c>
      <c r="BQ712" t="str">
        <f>IF(V712="original",I712,IF(V712="volunteer",YEAR(A712)&amp;"-"&amp;IF(MONTH(A712)&lt;10,"0"&amp;MONTH(A712),MONTH(A712))&amp;"-"&amp;IF(DAY(A712)&lt;10,"0"&amp;DAY(A712),DAY(A712)),"__2025-05-15"))</f>
        <v>2025-04-23</v>
      </c>
      <c r="BT712" s="49" t="s">
        <v>4766</v>
      </c>
      <c r="BU712" t="s">
        <v>3631</v>
      </c>
      <c r="BV712" t="s">
        <v>3632</v>
      </c>
      <c r="BW712" t="s">
        <v>3633</v>
      </c>
      <c r="BX712" t="s">
        <v>3634</v>
      </c>
      <c r="BY712" s="44" t="s">
        <v>1399</v>
      </c>
      <c r="BZ712" t="s">
        <v>1430</v>
      </c>
      <c r="CA712" t="s">
        <v>4233</v>
      </c>
      <c r="CB712" s="44" t="s">
        <v>4233</v>
      </c>
      <c r="CC712" t="s">
        <v>4235</v>
      </c>
      <c r="CD712" t="s">
        <v>4233</v>
      </c>
      <c r="CE712" t="s">
        <v>4234</v>
      </c>
      <c r="CF712" t="s">
        <v>3630</v>
      </c>
      <c r="CH712" t="str">
        <f>H712</f>
        <v>Тлеппаева А.М.</v>
      </c>
      <c r="CI712">
        <f t="shared" si="229"/>
        <v>2009</v>
      </c>
    </row>
    <row r="713" spans="1:88" x14ac:dyDescent="0.45">
      <c r="A713" s="1">
        <v>45770.346412037034</v>
      </c>
      <c r="B713">
        <v>911269241</v>
      </c>
      <c r="C713" t="s">
        <v>4896</v>
      </c>
      <c r="E713" s="4"/>
      <c r="F713" t="s">
        <v>1421</v>
      </c>
      <c r="G713">
        <v>2683</v>
      </c>
      <c r="H713" s="44" t="s">
        <v>1422</v>
      </c>
      <c r="I713">
        <v>2009</v>
      </c>
      <c r="J713" t="s">
        <v>1423</v>
      </c>
      <c r="K713" t="s">
        <v>1424</v>
      </c>
      <c r="L713" t="s">
        <v>1425</v>
      </c>
      <c r="M713" t="s">
        <v>267</v>
      </c>
      <c r="N713" t="s">
        <v>1414</v>
      </c>
      <c r="P713" t="s">
        <v>1415</v>
      </c>
      <c r="Q713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3" s="85">
        <v>43.810723000000003</v>
      </c>
      <c r="S713" s="85">
        <v>78.455612000000002</v>
      </c>
      <c r="T713" t="s">
        <v>1416</v>
      </c>
      <c r="U713" t="s">
        <v>1417</v>
      </c>
      <c r="V713" s="54" t="s">
        <v>106</v>
      </c>
      <c r="Y713">
        <v>1992</v>
      </c>
      <c r="Z713"/>
      <c r="AA713"/>
      <c r="AB713">
        <v>2004</v>
      </c>
      <c r="AC713"/>
      <c r="AD713"/>
      <c r="AE713" t="s">
        <v>1427</v>
      </c>
      <c r="AF713" t="s">
        <v>1419</v>
      </c>
      <c r="AH713" t="s">
        <v>127</v>
      </c>
      <c r="AI713" t="s">
        <v>502</v>
      </c>
      <c r="AK713" t="b">
        <v>0</v>
      </c>
      <c r="AL713" t="b">
        <v>0</v>
      </c>
      <c r="AO713" s="49" t="s">
        <v>4952</v>
      </c>
      <c r="AP713" s="73"/>
      <c r="AQ713" s="49" t="s">
        <v>4951</v>
      </c>
      <c r="AR713" s="76" t="s">
        <v>5011</v>
      </c>
      <c r="AS713" s="73" t="s">
        <v>5012</v>
      </c>
      <c r="AT713" s="73">
        <f t="shared" si="231"/>
        <v>0</v>
      </c>
      <c r="AW713" t="s">
        <v>2137</v>
      </c>
      <c r="AX713" s="112" t="s">
        <v>5332</v>
      </c>
      <c r="AY713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3" s="49" t="s">
        <v>4903</v>
      </c>
      <c r="BA713" s="44" t="str">
        <f>Y713&amp;"/"&amp;AB713</f>
        <v>1992/2004</v>
      </c>
      <c r="BB713" s="44" t="str">
        <f>Y713&amp;IF(Z713&lt;&gt;0,"-"&amp;Z713,"")&amp;IF(AA713&lt;&gt;0,"-"&amp;AA713,"")&amp;IF(AB713&lt;&gt;0,"/"&amp;AB713,"")&amp;IF(AC713&lt;&gt;0,"-"&amp;AC713,"")&amp;IF(AD713&lt;&gt;0,"-"&amp;AD713,"")</f>
        <v>1992/2004</v>
      </c>
      <c r="BC713" s="44" t="str">
        <f t="shared" si="233"/>
        <v>Заливные луга первой пойменной террасы р. Или</v>
      </c>
      <c r="BF713" s="49" t="s">
        <v>4882</v>
      </c>
      <c r="BG713" t="s">
        <v>4893</v>
      </c>
      <c r="BH713" s="40" t="s">
        <v>5050</v>
      </c>
      <c r="BI713" t="s">
        <v>39</v>
      </c>
      <c r="BJ713" t="str">
        <f>N713&amp;", "&amp;P713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3" t="str">
        <f>T713&amp;" N; "&amp;U713&amp;" E"</f>
        <v>43.810723 N; 78.455612 E</v>
      </c>
      <c r="BL713" t="s">
        <v>1416</v>
      </c>
      <c r="BM713" s="85" t="s">
        <v>1417</v>
      </c>
      <c r="BN713" t="s">
        <v>4895</v>
      </c>
      <c r="BP713" t="str">
        <f>IF(V713="original",H713,IF(V713="volunteer",C713,"Nekhaeva A.A."))</f>
        <v>Nekhaeva A.A.</v>
      </c>
      <c r="BQ713" t="str">
        <f>IF(V713="original",I713,IF(V713="volunteer",YEAR(A713)&amp;"-"&amp;IF(MONTH(A713)&lt;10,"0"&amp;MONTH(A713),MONTH(A713))&amp;"-"&amp;IF(DAY(A713)&lt;10,"0"&amp;DAY(A713),DAY(A713)),"__2025-05-15"))</f>
        <v>2025-04-23</v>
      </c>
      <c r="BT713" s="49" t="s">
        <v>4766</v>
      </c>
      <c r="BU713" t="s">
        <v>3631</v>
      </c>
      <c r="BV713" t="s">
        <v>3632</v>
      </c>
      <c r="BW713" t="s">
        <v>3633</v>
      </c>
      <c r="BX713" t="s">
        <v>3634</v>
      </c>
      <c r="BY713" s="44" t="s">
        <v>127</v>
      </c>
      <c r="BZ713" t="s">
        <v>502</v>
      </c>
      <c r="CA713" t="s">
        <v>3644</v>
      </c>
      <c r="CB713" s="44" t="s">
        <v>502</v>
      </c>
      <c r="CC713" t="s">
        <v>4230</v>
      </c>
      <c r="CD713" t="s">
        <v>502</v>
      </c>
      <c r="CE713" t="s">
        <v>4236</v>
      </c>
      <c r="CF713" t="s">
        <v>3643</v>
      </c>
      <c r="CH713" t="str">
        <f>H713</f>
        <v>Тлеппаева А.М.</v>
      </c>
      <c r="CI713">
        <f t="shared" si="229"/>
        <v>2009</v>
      </c>
    </row>
    <row r="714" spans="1:88" x14ac:dyDescent="0.45">
      <c r="A714" s="1">
        <v>45770.345787037033</v>
      </c>
      <c r="B714">
        <v>911269241</v>
      </c>
      <c r="C714" t="s">
        <v>4896</v>
      </c>
      <c r="E714" s="4"/>
      <c r="F714" t="s">
        <v>1421</v>
      </c>
      <c r="G714">
        <v>2683</v>
      </c>
      <c r="H714" s="44" t="s">
        <v>1422</v>
      </c>
      <c r="I714">
        <v>2009</v>
      </c>
      <c r="J714" t="s">
        <v>1423</v>
      </c>
      <c r="K714" t="s">
        <v>1424</v>
      </c>
      <c r="L714" t="s">
        <v>1425</v>
      </c>
      <c r="M714" t="s">
        <v>267</v>
      </c>
      <c r="N714" t="s">
        <v>1414</v>
      </c>
      <c r="P714" t="s">
        <v>1415</v>
      </c>
      <c r="Q714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4" s="85">
        <v>43.810723000000003</v>
      </c>
      <c r="S714" s="85">
        <v>78.455612000000002</v>
      </c>
      <c r="T714" t="s">
        <v>1416</v>
      </c>
      <c r="U714" t="s">
        <v>1417</v>
      </c>
      <c r="V714" s="54" t="s">
        <v>106</v>
      </c>
      <c r="Y714">
        <v>1992</v>
      </c>
      <c r="Z714"/>
      <c r="AA714"/>
      <c r="AB714">
        <v>2004</v>
      </c>
      <c r="AC714"/>
      <c r="AD714"/>
      <c r="AE714" t="s">
        <v>1432</v>
      </c>
      <c r="AF714" t="s">
        <v>1419</v>
      </c>
      <c r="AH714" t="s">
        <v>127</v>
      </c>
      <c r="AI714" t="s">
        <v>1433</v>
      </c>
      <c r="AK714" t="b">
        <v>0</v>
      </c>
      <c r="AL714" t="b">
        <v>0</v>
      </c>
      <c r="AO714" s="49" t="s">
        <v>4952</v>
      </c>
      <c r="AP714" s="73"/>
      <c r="AQ714" s="49" t="s">
        <v>4951</v>
      </c>
      <c r="AR714" s="76" t="s">
        <v>5011</v>
      </c>
      <c r="AS714" s="73" t="s">
        <v>5012</v>
      </c>
      <c r="AT714" s="73">
        <f t="shared" si="231"/>
        <v>0</v>
      </c>
      <c r="AW714" t="s">
        <v>2137</v>
      </c>
      <c r="AX714" s="112" t="s">
        <v>5332</v>
      </c>
      <c r="AY714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4" s="49" t="s">
        <v>4903</v>
      </c>
      <c r="BA714" s="44" t="str">
        <f>Y714&amp;"/"&amp;AB714</f>
        <v>1992/2004</v>
      </c>
      <c r="BB714" s="44" t="str">
        <f>Y714&amp;IF(Z714&lt;&gt;0,"-"&amp;Z714,"")&amp;IF(AA714&lt;&gt;0,"-"&amp;AA714,"")&amp;IF(AB714&lt;&gt;0,"/"&amp;AB714,"")&amp;IF(AC714&lt;&gt;0,"-"&amp;AC714,"")&amp;IF(AD714&lt;&gt;0,"-"&amp;AD714,"")</f>
        <v>1992/2004</v>
      </c>
      <c r="BC714" s="44" t="str">
        <f t="shared" si="233"/>
        <v>глинистые берега</v>
      </c>
      <c r="BF714" s="49" t="s">
        <v>4882</v>
      </c>
      <c r="BG714" t="s">
        <v>4893</v>
      </c>
      <c r="BH714" s="40" t="s">
        <v>5050</v>
      </c>
      <c r="BI714" t="s">
        <v>39</v>
      </c>
      <c r="BJ714" t="str">
        <f>N714&amp;", "&amp;P714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4" t="str">
        <f>T714&amp;" N; "&amp;U714&amp;" E"</f>
        <v>43.810723 N; 78.455612 E</v>
      </c>
      <c r="BL714" t="s">
        <v>1416</v>
      </c>
      <c r="BM714" s="85" t="s">
        <v>1417</v>
      </c>
      <c r="BN714" t="s">
        <v>4895</v>
      </c>
      <c r="BP714" t="str">
        <f>IF(V714="original",H714,IF(V714="volunteer",C714,"Nekhaeva A.A."))</f>
        <v>Nekhaeva A.A.</v>
      </c>
      <c r="BQ714" t="str">
        <f>IF(V714="original",I714,IF(V714="volunteer",YEAR(A714)&amp;"-"&amp;IF(MONTH(A714)&lt;10,"0"&amp;MONTH(A714),MONTH(A714))&amp;"-"&amp;IF(DAY(A714)&lt;10,"0"&amp;DAY(A714),DAY(A714)),"__2025-05-15"))</f>
        <v>2025-04-23</v>
      </c>
      <c r="BT714" s="49" t="s">
        <v>4766</v>
      </c>
      <c r="BU714" t="s">
        <v>3631</v>
      </c>
      <c r="BV714" t="s">
        <v>3632</v>
      </c>
      <c r="BW714" t="s">
        <v>3633</v>
      </c>
      <c r="BX714" t="s">
        <v>3634</v>
      </c>
      <c r="BY714" s="44" t="s">
        <v>127</v>
      </c>
      <c r="BZ714" t="s">
        <v>1433</v>
      </c>
      <c r="CA714" t="s">
        <v>3644</v>
      </c>
      <c r="CB714" s="44" t="s">
        <v>1433</v>
      </c>
      <c r="CC714" t="s">
        <v>4232</v>
      </c>
      <c r="CD714" t="s">
        <v>1433</v>
      </c>
      <c r="CE714" t="s">
        <v>4237</v>
      </c>
      <c r="CF714" t="s">
        <v>3643</v>
      </c>
      <c r="CH714" t="str">
        <f>H714</f>
        <v>Тлеппаева А.М.</v>
      </c>
      <c r="CI714">
        <f t="shared" si="229"/>
        <v>2009</v>
      </c>
    </row>
    <row r="715" spans="1:88" x14ac:dyDescent="0.45">
      <c r="A715" s="1">
        <v>45770.345497685194</v>
      </c>
      <c r="B715">
        <v>911269241</v>
      </c>
      <c r="C715" t="s">
        <v>4896</v>
      </c>
      <c r="E715" s="4"/>
      <c r="F715" t="s">
        <v>1421</v>
      </c>
      <c r="G715">
        <v>2683</v>
      </c>
      <c r="H715" s="44" t="s">
        <v>1422</v>
      </c>
      <c r="I715">
        <v>2009</v>
      </c>
      <c r="J715" t="s">
        <v>1423</v>
      </c>
      <c r="K715" t="s">
        <v>1424</v>
      </c>
      <c r="L715" t="s">
        <v>1425</v>
      </c>
      <c r="M715" t="s">
        <v>267</v>
      </c>
      <c r="N715" t="s">
        <v>1414</v>
      </c>
      <c r="P715" t="s">
        <v>1415</v>
      </c>
      <c r="Q715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5" s="85">
        <v>43.810723000000003</v>
      </c>
      <c r="S715" s="85">
        <v>78.455612000000002</v>
      </c>
      <c r="T715" t="s">
        <v>1416</v>
      </c>
      <c r="U715" t="s">
        <v>1417</v>
      </c>
      <c r="V715" s="54" t="s">
        <v>106</v>
      </c>
      <c r="Y715">
        <v>1992</v>
      </c>
      <c r="Z715"/>
      <c r="AA715"/>
      <c r="AB715">
        <v>2004</v>
      </c>
      <c r="AC715"/>
      <c r="AD715"/>
      <c r="AE715" t="s">
        <v>1432</v>
      </c>
      <c r="AF715" t="s">
        <v>1419</v>
      </c>
      <c r="AH715" t="s">
        <v>127</v>
      </c>
      <c r="AI715" t="s">
        <v>502</v>
      </c>
      <c r="AJ715" t="s">
        <v>1434</v>
      </c>
      <c r="AK715" t="b">
        <v>1</v>
      </c>
      <c r="AL715" t="b">
        <v>0</v>
      </c>
      <c r="AO715" s="49" t="s">
        <v>4952</v>
      </c>
      <c r="AP715" s="73"/>
      <c r="AQ715" s="49" t="s">
        <v>4951</v>
      </c>
      <c r="AR715" s="76" t="s">
        <v>5011</v>
      </c>
      <c r="AS715" s="73" t="s">
        <v>5012</v>
      </c>
      <c r="AT715" s="73">
        <f t="shared" si="231"/>
        <v>0</v>
      </c>
      <c r="AW715" t="s">
        <v>2137</v>
      </c>
      <c r="AX715" s="112" t="s">
        <v>5332</v>
      </c>
      <c r="AY715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5" s="49" t="s">
        <v>4903</v>
      </c>
      <c r="BA715" s="44" t="str">
        <f>Y715&amp;"/"&amp;AB715</f>
        <v>1992/2004</v>
      </c>
      <c r="BB715" s="44" t="str">
        <f>Y715&amp;IF(Z715&lt;&gt;0,"-"&amp;Z715,"")&amp;IF(AA715&lt;&gt;0,"-"&amp;AA715,"")&amp;IF(AB715&lt;&gt;0,"/"&amp;AB715,"")&amp;IF(AC715&lt;&gt;0,"-"&amp;AC715,"")&amp;IF(AD715&lt;&gt;0,"-"&amp;AD715,"")</f>
        <v>1992/2004</v>
      </c>
      <c r="BC715" s="44" t="str">
        <f t="shared" si="233"/>
        <v>глинистые берега</v>
      </c>
      <c r="BF715" s="49" t="s">
        <v>4882</v>
      </c>
      <c r="BG715" t="s">
        <v>4893</v>
      </c>
      <c r="BH715" s="40" t="s">
        <v>5050</v>
      </c>
      <c r="BI715" t="s">
        <v>39</v>
      </c>
      <c r="BJ715" t="str">
        <f>N715&amp;", "&amp;P715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5" t="str">
        <f>T715&amp;" N; "&amp;U715&amp;" E"</f>
        <v>43.810723 N; 78.455612 E</v>
      </c>
      <c r="BL715" t="s">
        <v>1416</v>
      </c>
      <c r="BM715" s="85" t="s">
        <v>1417</v>
      </c>
      <c r="BN715" t="s">
        <v>4895</v>
      </c>
      <c r="BP715" t="str">
        <f>IF(V715="original",H715,IF(V715="volunteer",C715,"Nekhaeva A.A."))</f>
        <v>Nekhaeva A.A.</v>
      </c>
      <c r="BQ715" t="str">
        <f>IF(V715="original",I715,IF(V715="volunteer",YEAR(A715)&amp;"-"&amp;IF(MONTH(A715)&lt;10,"0"&amp;MONTH(A715),MONTH(A715))&amp;"-"&amp;IF(DAY(A715)&lt;10,"0"&amp;DAY(A715),DAY(A715)),"__2025-05-15"))</f>
        <v>2025-04-23</v>
      </c>
      <c r="BT715" s="49" t="s">
        <v>4766</v>
      </c>
      <c r="BU715" t="s">
        <v>3631</v>
      </c>
      <c r="BV715" t="s">
        <v>3632</v>
      </c>
      <c r="BW715" t="s">
        <v>3633</v>
      </c>
      <c r="BX715" t="s">
        <v>3634</v>
      </c>
      <c r="BY715" s="44" t="s">
        <v>127</v>
      </c>
      <c r="BZ715" t="s">
        <v>502</v>
      </c>
      <c r="CA715" t="s">
        <v>3912</v>
      </c>
      <c r="CB715" s="44" t="s">
        <v>3912</v>
      </c>
      <c r="CC715" t="s">
        <v>4857</v>
      </c>
      <c r="CD715" t="s">
        <v>3912</v>
      </c>
      <c r="CE715" t="s">
        <v>3911</v>
      </c>
      <c r="CF715" t="s">
        <v>3630</v>
      </c>
      <c r="CH715" t="str">
        <f>H715</f>
        <v>Тлеппаева А.М.</v>
      </c>
      <c r="CI715">
        <f t="shared" si="229"/>
        <v>2009</v>
      </c>
    </row>
    <row r="716" spans="1:88" x14ac:dyDescent="0.45">
      <c r="A716" s="1">
        <v>45770.345219907409</v>
      </c>
      <c r="B716">
        <v>911269241</v>
      </c>
      <c r="C716" t="s">
        <v>4896</v>
      </c>
      <c r="E716" s="4"/>
      <c r="F716" t="s">
        <v>1421</v>
      </c>
      <c r="G716">
        <v>2683</v>
      </c>
      <c r="H716" s="44" t="s">
        <v>1422</v>
      </c>
      <c r="I716">
        <v>2009</v>
      </c>
      <c r="J716" t="s">
        <v>1423</v>
      </c>
      <c r="K716" t="s">
        <v>1424</v>
      </c>
      <c r="L716" t="s">
        <v>1425</v>
      </c>
      <c r="M716" t="s">
        <v>267</v>
      </c>
      <c r="N716" t="s">
        <v>1414</v>
      </c>
      <c r="P716" t="s">
        <v>1415</v>
      </c>
      <c r="Q716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6" s="85">
        <v>43.810723000000003</v>
      </c>
      <c r="S716" s="85">
        <v>78.455612000000002</v>
      </c>
      <c r="T716" t="s">
        <v>1416</v>
      </c>
      <c r="U716" t="s">
        <v>1417</v>
      </c>
      <c r="V716" s="54" t="s">
        <v>106</v>
      </c>
      <c r="Y716">
        <v>1992</v>
      </c>
      <c r="Z716"/>
      <c r="AA716"/>
      <c r="AB716">
        <v>2004</v>
      </c>
      <c r="AC716"/>
      <c r="AD716"/>
      <c r="AE716" t="s">
        <v>1432</v>
      </c>
      <c r="AF716" t="s">
        <v>1419</v>
      </c>
      <c r="AH716" t="s">
        <v>533</v>
      </c>
      <c r="AI716" t="s">
        <v>1435</v>
      </c>
      <c r="AJ716" t="s">
        <v>1401</v>
      </c>
      <c r="AK716" t="b">
        <v>1</v>
      </c>
      <c r="AL716" t="b">
        <v>0</v>
      </c>
      <c r="AO716" s="49" t="s">
        <v>4952</v>
      </c>
      <c r="AP716" s="73"/>
      <c r="AQ716" s="49" t="s">
        <v>4951</v>
      </c>
      <c r="AR716" s="76" t="s">
        <v>5011</v>
      </c>
      <c r="AS716" s="73" t="s">
        <v>5012</v>
      </c>
      <c r="AT716" s="73">
        <f t="shared" si="231"/>
        <v>0</v>
      </c>
      <c r="AW716" t="s">
        <v>2137</v>
      </c>
      <c r="AX716" s="112" t="s">
        <v>5332</v>
      </c>
      <c r="AY716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6" s="49" t="s">
        <v>4903</v>
      </c>
      <c r="BA716" s="44" t="str">
        <f>Y716&amp;"/"&amp;AB716</f>
        <v>1992/2004</v>
      </c>
      <c r="BB716" s="44" t="str">
        <f>Y716&amp;IF(Z716&lt;&gt;0,"-"&amp;Z716,"")&amp;IF(AA716&lt;&gt;0,"-"&amp;AA716,"")&amp;IF(AB716&lt;&gt;0,"/"&amp;AB716,"")&amp;IF(AC716&lt;&gt;0,"-"&amp;AC716,"")&amp;IF(AD716&lt;&gt;0,"-"&amp;AD716,"")</f>
        <v>1992/2004</v>
      </c>
      <c r="BC716" s="44" t="str">
        <f t="shared" si="233"/>
        <v>глинистые берега</v>
      </c>
      <c r="BF716" s="49" t="s">
        <v>4882</v>
      </c>
      <c r="BG716" t="s">
        <v>4893</v>
      </c>
      <c r="BH716" s="40" t="s">
        <v>5050</v>
      </c>
      <c r="BI716" t="s">
        <v>39</v>
      </c>
      <c r="BJ716" t="str">
        <f>N716&amp;", "&amp;P716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6" t="str">
        <f>T716&amp;" N; "&amp;U716&amp;" E"</f>
        <v>43.810723 N; 78.455612 E</v>
      </c>
      <c r="BL716" t="s">
        <v>1416</v>
      </c>
      <c r="BM716" s="85" t="s">
        <v>1417</v>
      </c>
      <c r="BN716" t="s">
        <v>4895</v>
      </c>
      <c r="BP716" t="str">
        <f>IF(V716="original",H716,IF(V716="volunteer",C716,"Nekhaeva A.A."))</f>
        <v>Nekhaeva A.A.</v>
      </c>
      <c r="BQ716" t="str">
        <f>IF(V716="original",I716,IF(V716="volunteer",YEAR(A716)&amp;"-"&amp;IF(MONTH(A716)&lt;10,"0"&amp;MONTH(A716),MONTH(A716))&amp;"-"&amp;IF(DAY(A716)&lt;10,"0"&amp;DAY(A716),DAY(A716)),"__2025-05-15"))</f>
        <v>2025-04-23</v>
      </c>
      <c r="BT716" s="49" t="s">
        <v>4766</v>
      </c>
      <c r="BU716" t="s">
        <v>3631</v>
      </c>
      <c r="BV716" t="s">
        <v>3632</v>
      </c>
      <c r="BW716" t="s">
        <v>3633</v>
      </c>
      <c r="BX716" t="s">
        <v>3634</v>
      </c>
      <c r="BY716" s="44" t="s">
        <v>533</v>
      </c>
      <c r="BZ716" t="s">
        <v>1435</v>
      </c>
      <c r="CA716" t="s">
        <v>4238</v>
      </c>
      <c r="CB716" s="44" t="s">
        <v>4238</v>
      </c>
      <c r="CC716" t="s">
        <v>4864</v>
      </c>
      <c r="CD716" t="s">
        <v>4238</v>
      </c>
      <c r="CE716" t="s">
        <v>4239</v>
      </c>
      <c r="CF716" t="s">
        <v>3630</v>
      </c>
      <c r="CH716" t="str">
        <f>H716</f>
        <v>Тлеппаева А.М.</v>
      </c>
      <c r="CI716">
        <f t="shared" si="229"/>
        <v>2009</v>
      </c>
    </row>
    <row r="717" spans="1:88" x14ac:dyDescent="0.45">
      <c r="A717" s="1">
        <v>45770.319837962961</v>
      </c>
      <c r="B717">
        <v>911269241</v>
      </c>
      <c r="C717" t="s">
        <v>4896</v>
      </c>
      <c r="E717" s="4"/>
      <c r="F717" t="s">
        <v>1439</v>
      </c>
      <c r="G717">
        <v>2683</v>
      </c>
      <c r="H717" s="44" t="s">
        <v>1422</v>
      </c>
      <c r="I717">
        <v>2009</v>
      </c>
      <c r="J717" t="s">
        <v>1423</v>
      </c>
      <c r="K717" t="s">
        <v>1424</v>
      </c>
      <c r="L717" t="s">
        <v>1425</v>
      </c>
      <c r="M717" t="s">
        <v>267</v>
      </c>
      <c r="N717" t="s">
        <v>1414</v>
      </c>
      <c r="P717" t="s">
        <v>1415</v>
      </c>
      <c r="Q717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7" s="85">
        <v>43.781391999999997</v>
      </c>
      <c r="S717" s="85">
        <v>78.616221999999993</v>
      </c>
      <c r="T717" t="s">
        <v>1436</v>
      </c>
      <c r="U717" t="s">
        <v>1437</v>
      </c>
      <c r="V717" s="54" t="s">
        <v>106</v>
      </c>
      <c r="Y717">
        <v>1992</v>
      </c>
      <c r="Z717"/>
      <c r="AA717"/>
      <c r="AB717">
        <v>2004</v>
      </c>
      <c r="AC717"/>
      <c r="AD717"/>
      <c r="AE717" t="s">
        <v>1438</v>
      </c>
      <c r="AF717" t="s">
        <v>1419</v>
      </c>
      <c r="AH717" t="s">
        <v>127</v>
      </c>
      <c r="AI717" t="s">
        <v>1069</v>
      </c>
      <c r="AK717" t="b">
        <v>0</v>
      </c>
      <c r="AL717" t="b">
        <v>0</v>
      </c>
      <c r="AO717" s="49" t="s">
        <v>4952</v>
      </c>
      <c r="AP717" s="73"/>
      <c r="AQ717" s="49" t="s">
        <v>4951</v>
      </c>
      <c r="AR717" s="76" t="s">
        <v>5011</v>
      </c>
      <c r="AS717" s="73" t="s">
        <v>5012</v>
      </c>
      <c r="AT717" s="73">
        <f t="shared" si="231"/>
        <v>0</v>
      </c>
      <c r="AW717" t="s">
        <v>2137</v>
      </c>
      <c r="AX717" s="112" t="s">
        <v>5332</v>
      </c>
      <c r="AY717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7" s="49" t="s">
        <v>4903</v>
      </c>
      <c r="BA717" s="44" t="str">
        <f>Y717&amp;"/"&amp;AB717</f>
        <v>1992/2004</v>
      </c>
      <c r="BB717" s="44" t="str">
        <f>Y717&amp;IF(Z717&lt;&gt;0,"-"&amp;Z717,"")&amp;IF(AA717&lt;&gt;0,"-"&amp;AA717,"")&amp;IF(AB717&lt;&gt;0,"/"&amp;AB717,"")&amp;IF(AC717&lt;&gt;0,"-"&amp;AC717,"")&amp;IF(AD717&lt;&gt;0,"-"&amp;AD717,"")</f>
        <v>1992/2004</v>
      </c>
      <c r="BC717" s="44" t="str">
        <f t="shared" si="233"/>
        <v>песчаные пологие берега лишенные растительности</v>
      </c>
      <c r="BF717" s="49" t="s">
        <v>4882</v>
      </c>
      <c r="BG717" t="s">
        <v>4893</v>
      </c>
      <c r="BH717" s="40" t="s">
        <v>5050</v>
      </c>
      <c r="BI717" t="s">
        <v>39</v>
      </c>
      <c r="BJ717" t="str">
        <f>N717&amp;", "&amp;P717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7" t="str">
        <f>T717&amp;" N; "&amp;U717&amp;" E"</f>
        <v>43.781392 N; 78.616222 E</v>
      </c>
      <c r="BL717" t="s">
        <v>1436</v>
      </c>
      <c r="BM717" s="85" t="s">
        <v>1437</v>
      </c>
      <c r="BN717" t="s">
        <v>4895</v>
      </c>
      <c r="BP717" t="str">
        <f>IF(V717="original",H717,IF(V717="volunteer",C717,"Nekhaeva A.A."))</f>
        <v>Nekhaeva A.A.</v>
      </c>
      <c r="BQ717" t="str">
        <f>IF(V717="original",I717,IF(V717="volunteer",YEAR(A717)&amp;"-"&amp;IF(MONTH(A717)&lt;10,"0"&amp;MONTH(A717),MONTH(A717))&amp;"-"&amp;IF(DAY(A717)&lt;10,"0"&amp;DAY(A717),DAY(A717)),"__2025-05-15"))</f>
        <v>2025-04-23</v>
      </c>
      <c r="BT717" s="49" t="s">
        <v>4766</v>
      </c>
      <c r="BU717" t="s">
        <v>3631</v>
      </c>
      <c r="BV717" t="s">
        <v>3632</v>
      </c>
      <c r="BW717" t="s">
        <v>3633</v>
      </c>
      <c r="BX717" t="s">
        <v>3634</v>
      </c>
      <c r="BY717" s="44" t="s">
        <v>127</v>
      </c>
      <c r="BZ717" t="s">
        <v>1069</v>
      </c>
      <c r="CA717" t="s">
        <v>3644</v>
      </c>
      <c r="CB717" s="44" t="s">
        <v>1069</v>
      </c>
      <c r="CC717" t="s">
        <v>4230</v>
      </c>
      <c r="CD717" t="s">
        <v>1069</v>
      </c>
      <c r="CE717" t="s">
        <v>4229</v>
      </c>
      <c r="CF717" t="s">
        <v>3643</v>
      </c>
      <c r="CH717" t="str">
        <f>H717</f>
        <v>Тлеппаева А.М.</v>
      </c>
      <c r="CI717">
        <f t="shared" si="229"/>
        <v>2009</v>
      </c>
    </row>
    <row r="718" spans="1:88" x14ac:dyDescent="0.45">
      <c r="A718" s="1">
        <v>45770.319108796291</v>
      </c>
      <c r="B718">
        <v>911269241</v>
      </c>
      <c r="C718" t="s">
        <v>4896</v>
      </c>
      <c r="E718" s="4"/>
      <c r="F718" t="s">
        <v>1439</v>
      </c>
      <c r="G718">
        <v>2683</v>
      </c>
      <c r="H718" s="44" t="s">
        <v>1422</v>
      </c>
      <c r="I718">
        <v>2009</v>
      </c>
      <c r="J718" t="s">
        <v>1423</v>
      </c>
      <c r="K718" t="s">
        <v>1424</v>
      </c>
      <c r="L718" t="s">
        <v>1425</v>
      </c>
      <c r="M718" t="s">
        <v>267</v>
      </c>
      <c r="N718" t="s">
        <v>1414</v>
      </c>
      <c r="P718" t="s">
        <v>1415</v>
      </c>
      <c r="Q718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8" s="85">
        <v>43.781391999999997</v>
      </c>
      <c r="S718" s="85">
        <v>78.616221999999993</v>
      </c>
      <c r="T718" t="s">
        <v>1436</v>
      </c>
      <c r="U718" t="s">
        <v>1437</v>
      </c>
      <c r="V718" s="54" t="s">
        <v>106</v>
      </c>
      <c r="Y718">
        <v>1992</v>
      </c>
      <c r="Z718"/>
      <c r="AA718"/>
      <c r="AB718">
        <v>2004</v>
      </c>
      <c r="AC718"/>
      <c r="AD718"/>
      <c r="AE718" t="s">
        <v>1438</v>
      </c>
      <c r="AF718" t="s">
        <v>1419</v>
      </c>
      <c r="AH718" t="s">
        <v>490</v>
      </c>
      <c r="AI718" t="s">
        <v>1152</v>
      </c>
      <c r="AJ718" t="s">
        <v>1156</v>
      </c>
      <c r="AK718" t="b">
        <v>1</v>
      </c>
      <c r="AL718" t="b">
        <v>0</v>
      </c>
      <c r="AO718" s="49" t="s">
        <v>4952</v>
      </c>
      <c r="AP718" s="73"/>
      <c r="AQ718" s="49" t="s">
        <v>4951</v>
      </c>
      <c r="AR718" s="76" t="s">
        <v>5011</v>
      </c>
      <c r="AS718" s="73" t="s">
        <v>5012</v>
      </c>
      <c r="AT718" s="73">
        <f t="shared" si="231"/>
        <v>0</v>
      </c>
      <c r="AW718" t="s">
        <v>2137</v>
      </c>
      <c r="AX718" s="112" t="s">
        <v>5332</v>
      </c>
      <c r="AY718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8" s="49" t="s">
        <v>4903</v>
      </c>
      <c r="BA718" s="44" t="str">
        <f>Y718&amp;"/"&amp;AB718</f>
        <v>1992/2004</v>
      </c>
      <c r="BB718" s="44" t="str">
        <f>Y718&amp;IF(Z718&lt;&gt;0,"-"&amp;Z718,"")&amp;IF(AA718&lt;&gt;0,"-"&amp;AA718,"")&amp;IF(AB718&lt;&gt;0,"/"&amp;AB718,"")&amp;IF(AC718&lt;&gt;0,"-"&amp;AC718,"")&amp;IF(AD718&lt;&gt;0,"-"&amp;AD718,"")</f>
        <v>1992/2004</v>
      </c>
      <c r="BC718" s="44" t="str">
        <f t="shared" si="233"/>
        <v>песчаные пологие берега лишенные растительности</v>
      </c>
      <c r="BF718" s="49" t="s">
        <v>4882</v>
      </c>
      <c r="BG718" t="s">
        <v>4893</v>
      </c>
      <c r="BH718" s="40" t="s">
        <v>5050</v>
      </c>
      <c r="BI718" t="s">
        <v>39</v>
      </c>
      <c r="BJ718" t="str">
        <f>N718&amp;", "&amp;P718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8" t="str">
        <f>T718&amp;" N; "&amp;U718&amp;" E"</f>
        <v>43.781392 N; 78.616222 E</v>
      </c>
      <c r="BL718" t="s">
        <v>1436</v>
      </c>
      <c r="BM718" s="85" t="s">
        <v>1437</v>
      </c>
      <c r="BN718" t="s">
        <v>4895</v>
      </c>
      <c r="BP718" t="str">
        <f>IF(V718="original",H718,IF(V718="volunteer",C718,"Nekhaeva A.A."))</f>
        <v>Nekhaeva A.A.</v>
      </c>
      <c r="BQ718" t="str">
        <f>IF(V718="original",I718,IF(V718="volunteer",YEAR(A718)&amp;"-"&amp;IF(MONTH(A718)&lt;10,"0"&amp;MONTH(A718),MONTH(A718))&amp;"-"&amp;IF(DAY(A718)&lt;10,"0"&amp;DAY(A718),DAY(A718)),"__2025-05-15"))</f>
        <v>2025-04-23</v>
      </c>
      <c r="BT718" s="49" t="s">
        <v>4766</v>
      </c>
      <c r="BU718" t="s">
        <v>3631</v>
      </c>
      <c r="BV718" t="s">
        <v>3632</v>
      </c>
      <c r="BW718" t="s">
        <v>3633</v>
      </c>
      <c r="BX718" t="s">
        <v>3634</v>
      </c>
      <c r="BY718" s="44" t="s">
        <v>490</v>
      </c>
      <c r="BZ718" t="s">
        <v>1152</v>
      </c>
      <c r="CA718" t="s">
        <v>4046</v>
      </c>
      <c r="CB718" s="44" t="s">
        <v>4046</v>
      </c>
      <c r="CC718" t="s">
        <v>4796</v>
      </c>
      <c r="CD718" t="s">
        <v>4046</v>
      </c>
      <c r="CE718" t="s">
        <v>4047</v>
      </c>
      <c r="CF718" t="s">
        <v>3630</v>
      </c>
      <c r="CH718" t="str">
        <f>H718</f>
        <v>Тлеппаева А.М.</v>
      </c>
      <c r="CI718">
        <f t="shared" si="229"/>
        <v>2009</v>
      </c>
      <c r="CJ718" t="s">
        <v>4699</v>
      </c>
    </row>
    <row r="719" spans="1:88" x14ac:dyDescent="0.45">
      <c r="A719" s="1">
        <v>45770.318298611113</v>
      </c>
      <c r="B719">
        <v>911269241</v>
      </c>
      <c r="C719" t="s">
        <v>4896</v>
      </c>
      <c r="E719" s="4"/>
      <c r="F719" t="s">
        <v>1439</v>
      </c>
      <c r="G719">
        <v>2683</v>
      </c>
      <c r="H719" s="44" t="s">
        <v>1422</v>
      </c>
      <c r="I719">
        <v>2009</v>
      </c>
      <c r="J719" t="s">
        <v>1423</v>
      </c>
      <c r="K719" t="s">
        <v>1424</v>
      </c>
      <c r="L719" t="s">
        <v>1425</v>
      </c>
      <c r="M719" t="s">
        <v>267</v>
      </c>
      <c r="N719" t="s">
        <v>1414</v>
      </c>
      <c r="P719" t="s">
        <v>1415</v>
      </c>
      <c r="Q719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19" s="85">
        <v>43.781391999999997</v>
      </c>
      <c r="S719" s="85">
        <v>78.616221999999993</v>
      </c>
      <c r="T719" t="s">
        <v>1436</v>
      </c>
      <c r="U719" t="s">
        <v>1437</v>
      </c>
      <c r="V719" s="54" t="s">
        <v>106</v>
      </c>
      <c r="Y719">
        <v>1992</v>
      </c>
      <c r="Z719"/>
      <c r="AA719"/>
      <c r="AB719">
        <v>2004</v>
      </c>
      <c r="AC719"/>
      <c r="AD719"/>
      <c r="AE719" t="s">
        <v>1438</v>
      </c>
      <c r="AF719" t="s">
        <v>1419</v>
      </c>
      <c r="AH719" t="s">
        <v>127</v>
      </c>
      <c r="AI719" t="s">
        <v>502</v>
      </c>
      <c r="AJ719" t="s">
        <v>1440</v>
      </c>
      <c r="AK719" t="b">
        <v>1</v>
      </c>
      <c r="AL719" t="b">
        <v>0</v>
      </c>
      <c r="AO719" s="49" t="s">
        <v>4952</v>
      </c>
      <c r="AP719" s="73"/>
      <c r="AQ719" s="49" t="s">
        <v>4951</v>
      </c>
      <c r="AR719" s="76" t="s">
        <v>5011</v>
      </c>
      <c r="AS719" s="73" t="s">
        <v>5012</v>
      </c>
      <c r="AT719" s="73">
        <f t="shared" si="231"/>
        <v>0</v>
      </c>
      <c r="AW719" t="s">
        <v>2137</v>
      </c>
      <c r="AX719" s="112" t="s">
        <v>5332</v>
      </c>
      <c r="AY719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19" s="49" t="s">
        <v>4903</v>
      </c>
      <c r="BA719" s="44" t="str">
        <f>Y719&amp;"/"&amp;AB719</f>
        <v>1992/2004</v>
      </c>
      <c r="BB719" s="44" t="str">
        <f>Y719&amp;IF(Z719&lt;&gt;0,"-"&amp;Z719,"")&amp;IF(AA719&lt;&gt;0,"-"&amp;AA719,"")&amp;IF(AB719&lt;&gt;0,"/"&amp;AB719,"")&amp;IF(AC719&lt;&gt;0,"-"&amp;AC719,"")&amp;IF(AD719&lt;&gt;0,"-"&amp;AD719,"")</f>
        <v>1992/2004</v>
      </c>
      <c r="BC719" s="44" t="str">
        <f t="shared" si="233"/>
        <v>песчаные пологие берега лишенные растительности</v>
      </c>
      <c r="BF719" s="49" t="s">
        <v>4882</v>
      </c>
      <c r="BG719" t="s">
        <v>4893</v>
      </c>
      <c r="BH719" s="40" t="s">
        <v>5050</v>
      </c>
      <c r="BI719" t="s">
        <v>39</v>
      </c>
      <c r="BJ719" t="str">
        <f>N719&amp;", "&amp;P719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19" t="str">
        <f>T719&amp;" N; "&amp;U719&amp;" E"</f>
        <v>43.781392 N; 78.616222 E</v>
      </c>
      <c r="BL719" t="s">
        <v>1436</v>
      </c>
      <c r="BM719" s="85" t="s">
        <v>1437</v>
      </c>
      <c r="BN719" t="s">
        <v>4895</v>
      </c>
      <c r="BP719" t="str">
        <f>IF(V719="original",H719,IF(V719="volunteer",C719,"Nekhaeva A.A."))</f>
        <v>Nekhaeva A.A.</v>
      </c>
      <c r="BQ719" t="str">
        <f>IF(V719="original",I719,IF(V719="volunteer",YEAR(A719)&amp;"-"&amp;IF(MONTH(A719)&lt;10,"0"&amp;MONTH(A719),MONTH(A719))&amp;"-"&amp;IF(DAY(A719)&lt;10,"0"&amp;DAY(A719),DAY(A719)),"__2025-05-15"))</f>
        <v>2025-04-23</v>
      </c>
      <c r="BT719" s="49" t="s">
        <v>4766</v>
      </c>
      <c r="BU719" t="s">
        <v>3631</v>
      </c>
      <c r="BV719" t="s">
        <v>3632</v>
      </c>
      <c r="BW719" t="s">
        <v>3633</v>
      </c>
      <c r="BX719" t="s">
        <v>3634</v>
      </c>
      <c r="BY719" s="44" t="s">
        <v>127</v>
      </c>
      <c r="BZ719" t="s">
        <v>502</v>
      </c>
      <c r="CA719" t="s">
        <v>4240</v>
      </c>
      <c r="CB719" s="44" t="s">
        <v>4240</v>
      </c>
      <c r="CC719" t="s">
        <v>4242</v>
      </c>
      <c r="CD719" t="s">
        <v>4240</v>
      </c>
      <c r="CE719" t="s">
        <v>4241</v>
      </c>
      <c r="CF719" t="s">
        <v>3630</v>
      </c>
      <c r="CH719" t="str">
        <f>H719</f>
        <v>Тлеппаева А.М.</v>
      </c>
      <c r="CI719">
        <f t="shared" si="229"/>
        <v>2009</v>
      </c>
    </row>
    <row r="720" spans="1:88" x14ac:dyDescent="0.45">
      <c r="A720" s="1">
        <v>45770.317349537043</v>
      </c>
      <c r="B720">
        <v>911269241</v>
      </c>
      <c r="C720" t="s">
        <v>4896</v>
      </c>
      <c r="E720" s="4"/>
      <c r="F720" t="s">
        <v>1439</v>
      </c>
      <c r="G720">
        <v>2683</v>
      </c>
      <c r="H720" s="44" t="s">
        <v>1422</v>
      </c>
      <c r="I720">
        <v>2009</v>
      </c>
      <c r="J720" t="s">
        <v>1423</v>
      </c>
      <c r="K720" t="s">
        <v>1424</v>
      </c>
      <c r="L720" t="s">
        <v>1425</v>
      </c>
      <c r="M720" t="s">
        <v>267</v>
      </c>
      <c r="N720" t="s">
        <v>1414</v>
      </c>
      <c r="P720" t="s">
        <v>1415</v>
      </c>
      <c r="Q720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0" s="85">
        <v>43.781391999999997</v>
      </c>
      <c r="S720" s="85">
        <v>78.616221999999993</v>
      </c>
      <c r="T720" t="s">
        <v>1436</v>
      </c>
      <c r="U720" t="s">
        <v>1437</v>
      </c>
      <c r="V720" s="54" t="s">
        <v>106</v>
      </c>
      <c r="Y720">
        <v>1992</v>
      </c>
      <c r="Z720"/>
      <c r="AA720"/>
      <c r="AB720">
        <v>2004</v>
      </c>
      <c r="AC720"/>
      <c r="AD720"/>
      <c r="AE720" t="s">
        <v>1438</v>
      </c>
      <c r="AF720" t="s">
        <v>1419</v>
      </c>
      <c r="AH720" t="s">
        <v>229</v>
      </c>
      <c r="AI720" t="s">
        <v>1441</v>
      </c>
      <c r="AK720" t="b">
        <v>0</v>
      </c>
      <c r="AL720" t="b">
        <v>0</v>
      </c>
      <c r="AO720" s="49" t="s">
        <v>4952</v>
      </c>
      <c r="AP720" s="73"/>
      <c r="AQ720" s="49" t="s">
        <v>4951</v>
      </c>
      <c r="AR720" s="76" t="s">
        <v>5011</v>
      </c>
      <c r="AS720" s="73" t="s">
        <v>5012</v>
      </c>
      <c r="AT720" s="73">
        <f t="shared" si="231"/>
        <v>0</v>
      </c>
      <c r="AW720" t="s">
        <v>2137</v>
      </c>
      <c r="AX720" s="112" t="s">
        <v>5332</v>
      </c>
      <c r="AY720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0" s="49" t="s">
        <v>4903</v>
      </c>
      <c r="BA720" s="44" t="str">
        <f>Y720&amp;"/"&amp;AB720</f>
        <v>1992/2004</v>
      </c>
      <c r="BB720" s="44" t="str">
        <f>Y720&amp;IF(Z720&lt;&gt;0,"-"&amp;Z720,"")&amp;IF(AA720&lt;&gt;0,"-"&amp;AA720,"")&amp;IF(AB720&lt;&gt;0,"/"&amp;AB720,"")&amp;IF(AC720&lt;&gt;0,"-"&amp;AC720,"")&amp;IF(AD720&lt;&gt;0,"-"&amp;AD720,"")</f>
        <v>1992/2004</v>
      </c>
      <c r="BC720" s="44" t="str">
        <f t="shared" si="233"/>
        <v>песчаные пологие берега лишенные растительности</v>
      </c>
      <c r="BF720" s="49" t="s">
        <v>4882</v>
      </c>
      <c r="BG720" t="s">
        <v>4893</v>
      </c>
      <c r="BH720" s="40" t="s">
        <v>5050</v>
      </c>
      <c r="BI720" t="s">
        <v>39</v>
      </c>
      <c r="BJ720" t="str">
        <f>N720&amp;", "&amp;P720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0" t="str">
        <f>T720&amp;" N; "&amp;U720&amp;" E"</f>
        <v>43.781392 N; 78.616222 E</v>
      </c>
      <c r="BL720" t="s">
        <v>1436</v>
      </c>
      <c r="BM720" s="85" t="s">
        <v>1437</v>
      </c>
      <c r="BN720" t="s">
        <v>4895</v>
      </c>
      <c r="BP720" t="str">
        <f>IF(V720="original",H720,IF(V720="volunteer",C720,"Nekhaeva A.A."))</f>
        <v>Nekhaeva A.A.</v>
      </c>
      <c r="BQ720" t="str">
        <f>IF(V720="original",I720,IF(V720="volunteer",YEAR(A720)&amp;"-"&amp;IF(MONTH(A720)&lt;10,"0"&amp;MONTH(A720),MONTH(A720))&amp;"-"&amp;IF(DAY(A720)&lt;10,"0"&amp;DAY(A720),DAY(A720)),"__2025-05-15"))</f>
        <v>2025-04-23</v>
      </c>
      <c r="BT720" s="49" t="s">
        <v>4766</v>
      </c>
      <c r="BU720" t="s">
        <v>3631</v>
      </c>
      <c r="BV720" t="s">
        <v>3632</v>
      </c>
      <c r="BW720" t="s">
        <v>3633</v>
      </c>
      <c r="BX720" t="s">
        <v>3634</v>
      </c>
      <c r="BY720" s="44" t="s">
        <v>229</v>
      </c>
      <c r="BZ720" t="s">
        <v>1441</v>
      </c>
      <c r="CA720" t="s">
        <v>3644</v>
      </c>
      <c r="CB720" s="44" t="s">
        <v>1441</v>
      </c>
      <c r="CC720" t="s">
        <v>4244</v>
      </c>
      <c r="CD720" t="s">
        <v>1441</v>
      </c>
      <c r="CE720" t="s">
        <v>4243</v>
      </c>
      <c r="CF720" t="s">
        <v>3643</v>
      </c>
      <c r="CH720" t="str">
        <f>H720</f>
        <v>Тлеппаева А.М.</v>
      </c>
      <c r="CI720">
        <f t="shared" si="229"/>
        <v>2009</v>
      </c>
    </row>
    <row r="721" spans="1:88" x14ac:dyDescent="0.45">
      <c r="A721" s="1">
        <v>45770.317048611112</v>
      </c>
      <c r="B721">
        <v>911269241</v>
      </c>
      <c r="C721" t="s">
        <v>4896</v>
      </c>
      <c r="E721" s="4"/>
      <c r="F721" t="s">
        <v>1439</v>
      </c>
      <c r="G721">
        <v>2683</v>
      </c>
      <c r="H721" s="44" t="s">
        <v>1422</v>
      </c>
      <c r="I721">
        <v>2009</v>
      </c>
      <c r="J721" t="s">
        <v>1423</v>
      </c>
      <c r="K721" t="s">
        <v>1424</v>
      </c>
      <c r="L721" t="s">
        <v>1425</v>
      </c>
      <c r="M721" t="s">
        <v>267</v>
      </c>
      <c r="N721" t="s">
        <v>1414</v>
      </c>
      <c r="P721" t="s">
        <v>1415</v>
      </c>
      <c r="Q721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1" s="85">
        <v>43.781391999999997</v>
      </c>
      <c r="S721" s="85">
        <v>78.616221999999993</v>
      </c>
      <c r="T721" t="s">
        <v>1436</v>
      </c>
      <c r="U721" t="s">
        <v>1437</v>
      </c>
      <c r="V721" s="54" t="s">
        <v>106</v>
      </c>
      <c r="Y721">
        <v>1992</v>
      </c>
      <c r="Z721"/>
      <c r="AA721"/>
      <c r="AB721">
        <v>2004</v>
      </c>
      <c r="AC721"/>
      <c r="AD721"/>
      <c r="AE721" t="s">
        <v>1438</v>
      </c>
      <c r="AF721" t="s">
        <v>1419</v>
      </c>
      <c r="AI721" t="s">
        <v>1442</v>
      </c>
      <c r="AK721" t="b">
        <v>0</v>
      </c>
      <c r="AL721" t="b">
        <v>0</v>
      </c>
      <c r="AO721" s="49" t="s">
        <v>4952</v>
      </c>
      <c r="AP721" s="73"/>
      <c r="AQ721" s="49" t="s">
        <v>4951</v>
      </c>
      <c r="AR721" s="76" t="s">
        <v>5011</v>
      </c>
      <c r="AS721" s="73" t="s">
        <v>5012</v>
      </c>
      <c r="AT721" s="73">
        <f t="shared" si="231"/>
        <v>0</v>
      </c>
      <c r="AW721" t="s">
        <v>2137</v>
      </c>
      <c r="AX721" s="112" t="s">
        <v>5332</v>
      </c>
      <c r="AY721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1" s="49" t="s">
        <v>4903</v>
      </c>
      <c r="BA721" s="44" t="str">
        <f>Y721&amp;"/"&amp;AB721</f>
        <v>1992/2004</v>
      </c>
      <c r="BB721" s="44" t="str">
        <f>Y721&amp;IF(Z721&lt;&gt;0,"-"&amp;Z721,"")&amp;IF(AA721&lt;&gt;0,"-"&amp;AA721,"")&amp;IF(AB721&lt;&gt;0,"/"&amp;AB721,"")&amp;IF(AC721&lt;&gt;0,"-"&amp;AC721,"")&amp;IF(AD721&lt;&gt;0,"-"&amp;AD721,"")</f>
        <v>1992/2004</v>
      </c>
      <c r="BC721" s="44" t="str">
        <f t="shared" si="233"/>
        <v>песчаные пологие берега лишенные растительности</v>
      </c>
      <c r="BF721" s="49" t="s">
        <v>4882</v>
      </c>
      <c r="BG721" t="s">
        <v>4893</v>
      </c>
      <c r="BH721" s="40" t="s">
        <v>5050</v>
      </c>
      <c r="BI721" t="s">
        <v>39</v>
      </c>
      <c r="BJ721" t="str">
        <f>N721&amp;", "&amp;P721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1" t="str">
        <f>T721&amp;" N; "&amp;U721&amp;" E"</f>
        <v>43.781392 N; 78.616222 E</v>
      </c>
      <c r="BL721" t="s">
        <v>1436</v>
      </c>
      <c r="BM721" s="85" t="s">
        <v>1437</v>
      </c>
      <c r="BN721" t="s">
        <v>4895</v>
      </c>
      <c r="BP721" t="str">
        <f>IF(V721="original",H721,IF(V721="volunteer",C721,"Nekhaeva A.A."))</f>
        <v>Nekhaeva A.A.</v>
      </c>
      <c r="BQ721" t="str">
        <f>IF(V721="original",I721,IF(V721="volunteer",YEAR(A721)&amp;"-"&amp;IF(MONTH(A721)&lt;10,"0"&amp;MONTH(A721),MONTH(A721))&amp;"-"&amp;IF(DAY(A721)&lt;10,"0"&amp;DAY(A721),DAY(A721)),"__2025-05-15"))</f>
        <v>2025-04-23</v>
      </c>
      <c r="BT721" s="49" t="s">
        <v>4766</v>
      </c>
      <c r="BU721" t="s">
        <v>3631</v>
      </c>
      <c r="BV721" t="s">
        <v>3632</v>
      </c>
      <c r="BW721" t="s">
        <v>3633</v>
      </c>
      <c r="BX721" t="s">
        <v>3634</v>
      </c>
      <c r="BY721" s="44" t="s">
        <v>533</v>
      </c>
      <c r="BZ721" t="s">
        <v>4246</v>
      </c>
      <c r="CA721" t="s">
        <v>3644</v>
      </c>
      <c r="CB721" s="44" t="s">
        <v>4246</v>
      </c>
      <c r="CC721" t="s">
        <v>4247</v>
      </c>
      <c r="CD721" t="s">
        <v>1442</v>
      </c>
      <c r="CE721" t="s">
        <v>4245</v>
      </c>
      <c r="CF721" t="s">
        <v>3643</v>
      </c>
      <c r="CH721" t="str">
        <f>H721</f>
        <v>Тлеппаева А.М.</v>
      </c>
      <c r="CI721">
        <f t="shared" si="229"/>
        <v>2009</v>
      </c>
    </row>
    <row r="722" spans="1:88" x14ac:dyDescent="0.45">
      <c r="A722" s="1">
        <v>45770.316747685181</v>
      </c>
      <c r="B722">
        <v>911269241</v>
      </c>
      <c r="C722" t="s">
        <v>4896</v>
      </c>
      <c r="E722" s="4"/>
      <c r="F722" t="s">
        <v>1439</v>
      </c>
      <c r="G722">
        <v>2683</v>
      </c>
      <c r="H722" s="44" t="s">
        <v>1422</v>
      </c>
      <c r="I722">
        <v>2009</v>
      </c>
      <c r="J722" t="s">
        <v>1423</v>
      </c>
      <c r="K722" t="s">
        <v>1424</v>
      </c>
      <c r="L722" t="s">
        <v>1425</v>
      </c>
      <c r="M722" t="s">
        <v>267</v>
      </c>
      <c r="N722" t="s">
        <v>1414</v>
      </c>
      <c r="P722" t="s">
        <v>1415</v>
      </c>
      <c r="Q722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2" s="85">
        <v>43.781391999999997</v>
      </c>
      <c r="S722" s="85">
        <v>78.616221999999993</v>
      </c>
      <c r="T722" t="s">
        <v>1436</v>
      </c>
      <c r="U722" t="s">
        <v>1437</v>
      </c>
      <c r="V722" s="54" t="s">
        <v>106</v>
      </c>
      <c r="Y722">
        <v>1992</v>
      </c>
      <c r="Z722"/>
      <c r="AA722"/>
      <c r="AB722">
        <v>2004</v>
      </c>
      <c r="AC722"/>
      <c r="AD722"/>
      <c r="AE722" t="s">
        <v>1438</v>
      </c>
      <c r="AF722" t="s">
        <v>1419</v>
      </c>
      <c r="AH722" t="s">
        <v>127</v>
      </c>
      <c r="AI722" t="s">
        <v>1089</v>
      </c>
      <c r="AJ722" t="s">
        <v>1090</v>
      </c>
      <c r="AK722" t="b">
        <v>1</v>
      </c>
      <c r="AL722" t="b">
        <v>0</v>
      </c>
      <c r="AO722" s="49" t="s">
        <v>4952</v>
      </c>
      <c r="AP722" s="73"/>
      <c r="AQ722" s="49" t="s">
        <v>4951</v>
      </c>
      <c r="AR722" s="76" t="s">
        <v>5011</v>
      </c>
      <c r="AS722" s="73" t="s">
        <v>5012</v>
      </c>
      <c r="AT722" s="73">
        <f t="shared" si="231"/>
        <v>0</v>
      </c>
      <c r="AW722" t="s">
        <v>2137</v>
      </c>
      <c r="AX722" s="112" t="s">
        <v>5332</v>
      </c>
      <c r="AY722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2" s="49" t="s">
        <v>4903</v>
      </c>
      <c r="BA722" s="44" t="str">
        <f>Y722&amp;"/"&amp;AB722</f>
        <v>1992/2004</v>
      </c>
      <c r="BB722" s="44" t="str">
        <f>Y722&amp;IF(Z722&lt;&gt;0,"-"&amp;Z722,"")&amp;IF(AA722&lt;&gt;0,"-"&amp;AA722,"")&amp;IF(AB722&lt;&gt;0,"/"&amp;AB722,"")&amp;IF(AC722&lt;&gt;0,"-"&amp;AC722,"")&amp;IF(AD722&lt;&gt;0,"-"&amp;AD722,"")</f>
        <v>1992/2004</v>
      </c>
      <c r="BC722" s="44" t="str">
        <f t="shared" si="233"/>
        <v>песчаные пологие берега лишенные растительности</v>
      </c>
      <c r="BF722" s="49" t="s">
        <v>4882</v>
      </c>
      <c r="BG722" t="s">
        <v>4893</v>
      </c>
      <c r="BH722" s="40" t="s">
        <v>5050</v>
      </c>
      <c r="BI722" t="s">
        <v>39</v>
      </c>
      <c r="BJ722" t="str">
        <f>N722&amp;", "&amp;P722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2" t="str">
        <f>T722&amp;" N; "&amp;U722&amp;" E"</f>
        <v>43.781392 N; 78.616222 E</v>
      </c>
      <c r="BL722" t="s">
        <v>1436</v>
      </c>
      <c r="BM722" s="85" t="s">
        <v>1437</v>
      </c>
      <c r="BN722" t="s">
        <v>4895</v>
      </c>
      <c r="BP722" t="str">
        <f>IF(V722="original",H722,IF(V722="volunteer",C722,"Nekhaeva A.A."))</f>
        <v>Nekhaeva A.A.</v>
      </c>
      <c r="BQ722" t="str">
        <f>IF(V722="original",I722,IF(V722="volunteer",YEAR(A722)&amp;"-"&amp;IF(MONTH(A722)&lt;10,"0"&amp;MONTH(A722),MONTH(A722))&amp;"-"&amp;IF(DAY(A722)&lt;10,"0"&amp;DAY(A722),DAY(A722)),"__2025-05-15"))</f>
        <v>2025-04-23</v>
      </c>
      <c r="BT722" s="49" t="s">
        <v>4766</v>
      </c>
      <c r="BU722" t="s">
        <v>3631</v>
      </c>
      <c r="BV722" t="s">
        <v>3632</v>
      </c>
      <c r="BW722" t="s">
        <v>3633</v>
      </c>
      <c r="BX722" t="s">
        <v>3634</v>
      </c>
      <c r="BY722" s="44" t="s">
        <v>127</v>
      </c>
      <c r="BZ722" t="s">
        <v>1089</v>
      </c>
      <c r="CA722" t="s">
        <v>3977</v>
      </c>
      <c r="CB722" s="44" t="s">
        <v>3977</v>
      </c>
      <c r="CC722" t="s">
        <v>4788</v>
      </c>
      <c r="CD722" t="s">
        <v>3977</v>
      </c>
      <c r="CE722" t="s">
        <v>3978</v>
      </c>
      <c r="CF722" t="s">
        <v>3630</v>
      </c>
      <c r="CH722" t="str">
        <f>H722</f>
        <v>Тлеппаева А.М.</v>
      </c>
      <c r="CI722">
        <f t="shared" si="229"/>
        <v>2009</v>
      </c>
    </row>
    <row r="723" spans="1:88" x14ac:dyDescent="0.45">
      <c r="A723" s="1">
        <v>45770.316469907411</v>
      </c>
      <c r="B723">
        <v>911269241</v>
      </c>
      <c r="C723" t="s">
        <v>4896</v>
      </c>
      <c r="E723" s="4"/>
      <c r="F723" t="s">
        <v>1439</v>
      </c>
      <c r="G723">
        <v>2683</v>
      </c>
      <c r="H723" s="44" t="s">
        <v>1422</v>
      </c>
      <c r="I723">
        <v>2009</v>
      </c>
      <c r="J723" t="s">
        <v>1423</v>
      </c>
      <c r="K723" t="s">
        <v>1424</v>
      </c>
      <c r="L723" t="s">
        <v>1425</v>
      </c>
      <c r="M723" t="s">
        <v>267</v>
      </c>
      <c r="N723" t="s">
        <v>1414</v>
      </c>
      <c r="P723" t="s">
        <v>1415</v>
      </c>
      <c r="Q723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3" s="85">
        <v>43.781391999999997</v>
      </c>
      <c r="S723" s="85">
        <v>78.616221999999993</v>
      </c>
      <c r="T723" t="s">
        <v>1436</v>
      </c>
      <c r="U723" t="s">
        <v>1437</v>
      </c>
      <c r="V723" s="54" t="s">
        <v>106</v>
      </c>
      <c r="Y723">
        <v>1992</v>
      </c>
      <c r="Z723"/>
      <c r="AA723"/>
      <c r="AB723">
        <v>2004</v>
      </c>
      <c r="AC723"/>
      <c r="AD723"/>
      <c r="AE723" t="s">
        <v>1438</v>
      </c>
      <c r="AF723" t="s">
        <v>1419</v>
      </c>
      <c r="AH723" t="s">
        <v>533</v>
      </c>
      <c r="AI723" t="s">
        <v>1443</v>
      </c>
      <c r="AJ723" t="s">
        <v>1444</v>
      </c>
      <c r="AK723" t="b">
        <v>1</v>
      </c>
      <c r="AL723" t="b">
        <v>0</v>
      </c>
      <c r="AO723" s="49" t="s">
        <v>4952</v>
      </c>
      <c r="AP723" s="73"/>
      <c r="AQ723" s="49" t="s">
        <v>4951</v>
      </c>
      <c r="AR723" s="76" t="s">
        <v>5011</v>
      </c>
      <c r="AS723" s="73" t="s">
        <v>5012</v>
      </c>
      <c r="AT723" s="73">
        <f t="shared" si="231"/>
        <v>0</v>
      </c>
      <c r="AW723" t="s">
        <v>2137</v>
      </c>
      <c r="AX723" s="112" t="s">
        <v>5332</v>
      </c>
      <c r="AY723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3" s="49" t="s">
        <v>4903</v>
      </c>
      <c r="BA723" s="44" t="str">
        <f>Y723&amp;"/"&amp;AB723</f>
        <v>1992/2004</v>
      </c>
      <c r="BB723" s="44" t="str">
        <f>Y723&amp;IF(Z723&lt;&gt;0,"-"&amp;Z723,"")&amp;IF(AA723&lt;&gt;0,"-"&amp;AA723,"")&amp;IF(AB723&lt;&gt;0,"/"&amp;AB723,"")&amp;IF(AC723&lt;&gt;0,"-"&amp;AC723,"")&amp;IF(AD723&lt;&gt;0,"-"&amp;AD723,"")</f>
        <v>1992/2004</v>
      </c>
      <c r="BC723" s="44" t="str">
        <f t="shared" si="233"/>
        <v>песчаные пологие берега лишенные растительности</v>
      </c>
      <c r="BF723" s="49" t="s">
        <v>4882</v>
      </c>
      <c r="BG723" t="s">
        <v>4893</v>
      </c>
      <c r="BH723" s="40" t="s">
        <v>5050</v>
      </c>
      <c r="BI723" t="s">
        <v>39</v>
      </c>
      <c r="BJ723" t="str">
        <f>N723&amp;", "&amp;P723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3" t="str">
        <f>T723&amp;" N; "&amp;U723&amp;" E"</f>
        <v>43.781392 N; 78.616222 E</v>
      </c>
      <c r="BL723" t="s">
        <v>1436</v>
      </c>
      <c r="BM723" s="85" t="s">
        <v>1437</v>
      </c>
      <c r="BN723" t="s">
        <v>4895</v>
      </c>
      <c r="BP723" t="str">
        <f>IF(V723="original",H723,IF(V723="volunteer",C723,"Nekhaeva A.A."))</f>
        <v>Nekhaeva A.A.</v>
      </c>
      <c r="BQ723" t="str">
        <f>IF(V723="original",I723,IF(V723="volunteer",YEAR(A723)&amp;"-"&amp;IF(MONTH(A723)&lt;10,"0"&amp;MONTH(A723),MONTH(A723))&amp;"-"&amp;IF(DAY(A723)&lt;10,"0"&amp;DAY(A723),DAY(A723)),"__2025-05-15"))</f>
        <v>2025-04-23</v>
      </c>
      <c r="BT723" s="49" t="s">
        <v>4766</v>
      </c>
      <c r="BU723" t="s">
        <v>3631</v>
      </c>
      <c r="BV723" t="s">
        <v>3632</v>
      </c>
      <c r="BW723" t="s">
        <v>3633</v>
      </c>
      <c r="BX723" t="s">
        <v>3634</v>
      </c>
      <c r="BY723" s="44" t="s">
        <v>533</v>
      </c>
      <c r="BZ723" t="s">
        <v>1443</v>
      </c>
      <c r="CA723" t="s">
        <v>4248</v>
      </c>
      <c r="CB723" s="44" t="s">
        <v>4248</v>
      </c>
      <c r="CC723" t="s">
        <v>4787</v>
      </c>
      <c r="CD723" t="s">
        <v>4248</v>
      </c>
      <c r="CE723" t="s">
        <v>4249</v>
      </c>
      <c r="CF723" t="s">
        <v>3630</v>
      </c>
      <c r="CH723" t="str">
        <f>H723</f>
        <v>Тлеппаева А.М.</v>
      </c>
      <c r="CI723">
        <f t="shared" si="229"/>
        <v>2009</v>
      </c>
    </row>
    <row r="724" spans="1:88" x14ac:dyDescent="0.45">
      <c r="A724" s="1">
        <v>45770.31621527778</v>
      </c>
      <c r="B724">
        <v>911269241</v>
      </c>
      <c r="C724" t="s">
        <v>4896</v>
      </c>
      <c r="E724" s="4"/>
      <c r="F724" t="s">
        <v>1439</v>
      </c>
      <c r="G724">
        <v>2683</v>
      </c>
      <c r="H724" s="44" t="s">
        <v>1422</v>
      </c>
      <c r="I724">
        <v>2009</v>
      </c>
      <c r="J724" t="s">
        <v>1423</v>
      </c>
      <c r="K724" t="s">
        <v>1424</v>
      </c>
      <c r="L724" t="s">
        <v>1425</v>
      </c>
      <c r="M724" t="s">
        <v>267</v>
      </c>
      <c r="N724" t="s">
        <v>1414</v>
      </c>
      <c r="P724" t="s">
        <v>1415</v>
      </c>
      <c r="Q724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4" s="85">
        <v>43.781391999999997</v>
      </c>
      <c r="S724" s="85">
        <v>78.616221999999993</v>
      </c>
      <c r="T724" t="s">
        <v>1436</v>
      </c>
      <c r="U724" t="s">
        <v>1437</v>
      </c>
      <c r="V724" s="54" t="s">
        <v>106</v>
      </c>
      <c r="Y724">
        <v>1992</v>
      </c>
      <c r="Z724"/>
      <c r="AA724"/>
      <c r="AB724">
        <v>2004</v>
      </c>
      <c r="AC724"/>
      <c r="AD724"/>
      <c r="AE724" t="s">
        <v>1438</v>
      </c>
      <c r="AF724" t="s">
        <v>1419</v>
      </c>
      <c r="AH724" t="s">
        <v>533</v>
      </c>
      <c r="AI724" t="s">
        <v>1435</v>
      </c>
      <c r="AJ724" t="s">
        <v>1401</v>
      </c>
      <c r="AK724" t="b">
        <v>1</v>
      </c>
      <c r="AL724" t="b">
        <v>0</v>
      </c>
      <c r="AO724" s="49" t="s">
        <v>4952</v>
      </c>
      <c r="AP724" s="73"/>
      <c r="AQ724" s="49" t="s">
        <v>4951</v>
      </c>
      <c r="AR724" s="76" t="s">
        <v>5011</v>
      </c>
      <c r="AS724" s="73" t="s">
        <v>5012</v>
      </c>
      <c r="AT724" s="73">
        <f t="shared" si="231"/>
        <v>0</v>
      </c>
      <c r="AW724" t="s">
        <v>2137</v>
      </c>
      <c r="AX724" s="112" t="s">
        <v>5332</v>
      </c>
      <c r="AY724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4" s="49" t="s">
        <v>4903</v>
      </c>
      <c r="BA724" s="44" t="str">
        <f>Y724&amp;"/"&amp;AB724</f>
        <v>1992/2004</v>
      </c>
      <c r="BB724" s="44" t="str">
        <f>Y724&amp;IF(Z724&lt;&gt;0,"-"&amp;Z724,"")&amp;IF(AA724&lt;&gt;0,"-"&amp;AA724,"")&amp;IF(AB724&lt;&gt;0,"/"&amp;AB724,"")&amp;IF(AC724&lt;&gt;0,"-"&amp;AC724,"")&amp;IF(AD724&lt;&gt;0,"-"&amp;AD724,"")</f>
        <v>1992/2004</v>
      </c>
      <c r="BC724" s="44" t="str">
        <f t="shared" si="233"/>
        <v>песчаные пологие берега лишенные растительности</v>
      </c>
      <c r="BF724" s="49" t="s">
        <v>4882</v>
      </c>
      <c r="BG724" t="s">
        <v>4893</v>
      </c>
      <c r="BH724" s="40" t="s">
        <v>5050</v>
      </c>
      <c r="BI724" t="s">
        <v>39</v>
      </c>
      <c r="BJ724" t="str">
        <f>N724&amp;", "&amp;P724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4" t="str">
        <f>T724&amp;" N; "&amp;U724&amp;" E"</f>
        <v>43.781392 N; 78.616222 E</v>
      </c>
      <c r="BL724" t="s">
        <v>1436</v>
      </c>
      <c r="BM724" s="85" t="s">
        <v>1437</v>
      </c>
      <c r="BN724" t="s">
        <v>4895</v>
      </c>
      <c r="BP724" t="str">
        <f>IF(V724="original",H724,IF(V724="volunteer",C724,"Nekhaeva A.A."))</f>
        <v>Nekhaeva A.A.</v>
      </c>
      <c r="BQ724" t="str">
        <f>IF(V724="original",I724,IF(V724="volunteer",YEAR(A724)&amp;"-"&amp;IF(MONTH(A724)&lt;10,"0"&amp;MONTH(A724),MONTH(A724))&amp;"-"&amp;IF(DAY(A724)&lt;10,"0"&amp;DAY(A724),DAY(A724)),"__2025-05-15"))</f>
        <v>2025-04-23</v>
      </c>
      <c r="BT724" s="49" t="s">
        <v>4766</v>
      </c>
      <c r="BU724" t="s">
        <v>3631</v>
      </c>
      <c r="BV724" t="s">
        <v>3632</v>
      </c>
      <c r="BW724" t="s">
        <v>3633</v>
      </c>
      <c r="BX724" t="s">
        <v>3634</v>
      </c>
      <c r="BY724" s="44" t="s">
        <v>533</v>
      </c>
      <c r="BZ724" t="s">
        <v>1435</v>
      </c>
      <c r="CA724" t="s">
        <v>4238</v>
      </c>
      <c r="CB724" s="44" t="s">
        <v>4238</v>
      </c>
      <c r="CC724" t="s">
        <v>4864</v>
      </c>
      <c r="CD724" t="s">
        <v>4238</v>
      </c>
      <c r="CE724" t="s">
        <v>4239</v>
      </c>
      <c r="CF724" t="s">
        <v>3630</v>
      </c>
      <c r="CH724" t="str">
        <f>H724</f>
        <v>Тлеппаева А.М.</v>
      </c>
      <c r="CI724">
        <f t="shared" si="229"/>
        <v>2009</v>
      </c>
    </row>
    <row r="725" spans="1:88" x14ac:dyDescent="0.45">
      <c r="A725" s="1">
        <v>45770.315902777773</v>
      </c>
      <c r="B725">
        <v>911269241</v>
      </c>
      <c r="C725" t="s">
        <v>4896</v>
      </c>
      <c r="E725" s="4"/>
      <c r="F725" t="s">
        <v>1439</v>
      </c>
      <c r="G725">
        <v>2683</v>
      </c>
      <c r="H725" s="44" t="s">
        <v>1422</v>
      </c>
      <c r="I725">
        <v>2009</v>
      </c>
      <c r="J725" t="s">
        <v>1423</v>
      </c>
      <c r="K725" t="s">
        <v>1424</v>
      </c>
      <c r="L725" t="s">
        <v>1425</v>
      </c>
      <c r="M725" t="s">
        <v>267</v>
      </c>
      <c r="N725" t="s">
        <v>1414</v>
      </c>
      <c r="P725" t="s">
        <v>1415</v>
      </c>
      <c r="Q725" t="str">
        <f t="shared" si="230"/>
        <v>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R725" s="85">
        <v>43.781391999999997</v>
      </c>
      <c r="S725" s="85">
        <v>78.616221999999993</v>
      </c>
      <c r="T725" t="s">
        <v>1436</v>
      </c>
      <c r="U725" t="s">
        <v>1437</v>
      </c>
      <c r="V725" s="54" t="s">
        <v>106</v>
      </c>
      <c r="Y725">
        <v>1992</v>
      </c>
      <c r="Z725"/>
      <c r="AA725"/>
      <c r="AB725">
        <v>2004</v>
      </c>
      <c r="AC725"/>
      <c r="AD725"/>
      <c r="AE725" t="s">
        <v>1438</v>
      </c>
      <c r="AF725" t="s">
        <v>1419</v>
      </c>
      <c r="AH725" t="s">
        <v>127</v>
      </c>
      <c r="AI725" t="s">
        <v>502</v>
      </c>
      <c r="AK725" t="b">
        <v>0</v>
      </c>
      <c r="AL725" t="b">
        <v>0</v>
      </c>
      <c r="AO725" s="49" t="s">
        <v>4952</v>
      </c>
      <c r="AP725" s="73"/>
      <c r="AQ725" s="49" t="s">
        <v>4951</v>
      </c>
      <c r="AR725" s="76" t="s">
        <v>5011</v>
      </c>
      <c r="AS725" s="73" t="s">
        <v>5012</v>
      </c>
      <c r="AT725" s="73">
        <f t="shared" si="231"/>
        <v>0</v>
      </c>
      <c r="AW725" t="s">
        <v>2137</v>
      </c>
      <c r="AX725" s="112" t="s">
        <v>5332</v>
      </c>
      <c r="AY725" s="73" t="str">
        <f t="shared" si="232"/>
        <v>Тлеппаева А.М. 2009. Пространственно-биотпическое распределение членистоногих (Arthropoda) — обитателей супралиторали на берегах равнинных водоемов Юго-Восточного Казахстана // А.М. Мелдебеков (гл. ред.). Экология животных Казахстана. Тр. ин-та зоологии МОН РК. Т.50. С.124–131 (рус., рез. англ., каз.)</v>
      </c>
      <c r="AZ725" s="49" t="s">
        <v>4903</v>
      </c>
      <c r="BA725" s="44" t="str">
        <f>Y725&amp;"/"&amp;AB725</f>
        <v>1992/2004</v>
      </c>
      <c r="BB725" s="44" t="str">
        <f>Y725&amp;IF(Z725&lt;&gt;0,"-"&amp;Z725,"")&amp;IF(AA725&lt;&gt;0,"-"&amp;AA725,"")&amp;IF(AB725&lt;&gt;0,"/"&amp;AB725,"")&amp;IF(AC725&lt;&gt;0,"-"&amp;AC725,"")&amp;IF(AD725&lt;&gt;0,"-"&amp;AD725,"")</f>
        <v>1992/2004</v>
      </c>
      <c r="BC725" s="44" t="str">
        <f t="shared" si="233"/>
        <v>песчаные пологие берега лишенные растительности</v>
      </c>
      <c r="BF725" s="49" t="s">
        <v>4882</v>
      </c>
      <c r="BG725" t="s">
        <v>4893</v>
      </c>
      <c r="BH725" s="40" t="s">
        <v>5050</v>
      </c>
      <c r="BI725" t="s">
        <v>39</v>
      </c>
      <c r="BJ725" t="str">
        <f>N725&amp;", "&amp;P725</f>
        <v>Алматинская область, пойменные биотопы р. Или в ее среднем и нижнем течении (урочище Аяк-Калкан, крестности Баканаса, Капчагайское водохранилище), а также ее притоки - реки Чилик, Чарын, Борохудзир</v>
      </c>
      <c r="BK725" t="str">
        <f>T725&amp;" N; "&amp;U725&amp;" E"</f>
        <v>43.781392 N; 78.616222 E</v>
      </c>
      <c r="BL725" t="s">
        <v>1436</v>
      </c>
      <c r="BM725" s="85" t="s">
        <v>1437</v>
      </c>
      <c r="BN725" t="s">
        <v>4895</v>
      </c>
      <c r="BP725" t="str">
        <f>IF(V725="original",H725,IF(V725="volunteer",C725,"Nekhaeva A.A."))</f>
        <v>Nekhaeva A.A.</v>
      </c>
      <c r="BQ725" t="str">
        <f>IF(V725="original",I725,IF(V725="volunteer",YEAR(A725)&amp;"-"&amp;IF(MONTH(A725)&lt;10,"0"&amp;MONTH(A725),MONTH(A725))&amp;"-"&amp;IF(DAY(A725)&lt;10,"0"&amp;DAY(A725),DAY(A725)),"__2025-05-15"))</f>
        <v>2025-04-23</v>
      </c>
      <c r="BT725" s="49" t="s">
        <v>4766</v>
      </c>
      <c r="BU725" t="s">
        <v>3631</v>
      </c>
      <c r="BV725" t="s">
        <v>3632</v>
      </c>
      <c r="BW725" t="s">
        <v>3633</v>
      </c>
      <c r="BX725" t="s">
        <v>3634</v>
      </c>
      <c r="BY725" s="44" t="s">
        <v>127</v>
      </c>
      <c r="BZ725" t="s">
        <v>502</v>
      </c>
      <c r="CA725" t="s">
        <v>3644</v>
      </c>
      <c r="CB725" s="44" t="s">
        <v>502</v>
      </c>
      <c r="CC725" t="s">
        <v>4230</v>
      </c>
      <c r="CD725" t="s">
        <v>502</v>
      </c>
      <c r="CE725" t="s">
        <v>4236</v>
      </c>
      <c r="CF725" t="s">
        <v>3643</v>
      </c>
      <c r="CH725" t="str">
        <f>H725</f>
        <v>Тлеппаева А.М.</v>
      </c>
      <c r="CI725">
        <f t="shared" si="229"/>
        <v>2009</v>
      </c>
    </row>
    <row r="726" spans="1:88" x14ac:dyDescent="0.45">
      <c r="A726" s="1">
        <v>45769.500092592592</v>
      </c>
      <c r="B726">
        <v>911269241</v>
      </c>
      <c r="C726" t="s">
        <v>4896</v>
      </c>
      <c r="E726" s="4"/>
      <c r="F726" t="s">
        <v>1451</v>
      </c>
      <c r="G726">
        <v>2680</v>
      </c>
      <c r="H726" s="44" t="s">
        <v>1422</v>
      </c>
      <c r="I726">
        <v>1999</v>
      </c>
      <c r="J726" t="s">
        <v>1452</v>
      </c>
      <c r="K726" t="s">
        <v>1453</v>
      </c>
      <c r="L726" t="s">
        <v>1454</v>
      </c>
      <c r="M726" t="s">
        <v>39</v>
      </c>
      <c r="P726" t="s">
        <v>1446</v>
      </c>
      <c r="Q726" t="str">
        <f t="shared" si="230"/>
        <v>middle and lower reaches of Ili River, supralittoral; various localities of mountain reservoirs of the Trans-Ili Alatau</v>
      </c>
      <c r="R726" s="85">
        <v>43.965133999999999</v>
      </c>
      <c r="S726" s="85">
        <v>77.05574</v>
      </c>
      <c r="T726" t="s">
        <v>1447</v>
      </c>
      <c r="U726" t="s">
        <v>1448</v>
      </c>
      <c r="V726" s="54" t="s">
        <v>106</v>
      </c>
      <c r="Y726">
        <v>1994</v>
      </c>
      <c r="Z726"/>
      <c r="AA726"/>
      <c r="AB726">
        <v>1998</v>
      </c>
      <c r="AC726"/>
      <c r="AD726"/>
      <c r="AE726" t="s">
        <v>1449</v>
      </c>
      <c r="AF726" t="s">
        <v>1450</v>
      </c>
      <c r="AH726" t="s">
        <v>490</v>
      </c>
      <c r="AI726" t="s">
        <v>1152</v>
      </c>
      <c r="AK726" t="b">
        <v>0</v>
      </c>
      <c r="AL726" t="b">
        <v>0</v>
      </c>
      <c r="AO726" s="49" t="s">
        <v>4952</v>
      </c>
      <c r="AP726" s="73"/>
      <c r="AQ726" s="49" t="s">
        <v>4951</v>
      </c>
      <c r="AR726" s="76" t="s">
        <v>5011</v>
      </c>
      <c r="AS726" s="73" t="s">
        <v>5012</v>
      </c>
      <c r="AT726" s="73">
        <f t="shared" si="231"/>
        <v>0</v>
      </c>
      <c r="AW726" t="s">
        <v>2137</v>
      </c>
      <c r="AX726" s="112" t="s">
        <v>5332</v>
      </c>
      <c r="AY726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26" s="49" t="s">
        <v>4903</v>
      </c>
      <c r="BA726" s="44" t="str">
        <f>Y726&amp;"/"&amp;AB726</f>
        <v>1994/1998</v>
      </c>
      <c r="BB726" s="44" t="str">
        <f>Y726&amp;IF(Z726&lt;&gt;0,"-"&amp;Z726,"")&amp;IF(AA726&lt;&gt;0,"-"&amp;AA726,"")&amp;IF(AB726&lt;&gt;0,"/"&amp;AB726,"")&amp;IF(AC726&lt;&gt;0,"-"&amp;AC726,"")&amp;IF(AD726&lt;&gt;0,"-"&amp;AD726,"")</f>
        <v>1994/1998</v>
      </c>
      <c r="BC726" s="44" t="str">
        <f t="shared" si="233"/>
        <v>supralittoral</v>
      </c>
      <c r="BF726" s="49" t="s">
        <v>4882</v>
      </c>
      <c r="BG726" t="s">
        <v>4893</v>
      </c>
      <c r="BH726" s="40" t="s">
        <v>5050</v>
      </c>
      <c r="BI726" t="s">
        <v>39</v>
      </c>
      <c r="BJ726" t="str">
        <f t="shared" ref="BJ726:BJ759" si="234">P726</f>
        <v>middle and lower reaches of Ili River, supralittoral; various localities of mountain reservoirs of the Trans-Ili Alatau</v>
      </c>
      <c r="BK726" t="str">
        <f>T726&amp;" N; "&amp;U726&amp;" E"</f>
        <v>43.965134 N; 77.05574 E</v>
      </c>
      <c r="BL726" t="s">
        <v>1447</v>
      </c>
      <c r="BM726" s="85" t="s">
        <v>1448</v>
      </c>
      <c r="BN726" t="s">
        <v>4895</v>
      </c>
      <c r="BP726" t="str">
        <f>IF(V726="original",H726,IF(V726="volunteer",C726,"Nekhaeva A.A."))</f>
        <v>Nekhaeva A.A.</v>
      </c>
      <c r="BQ726" t="str">
        <f>IF(V726="original",I726,IF(V726="volunteer",YEAR(A726)&amp;"-"&amp;IF(MONTH(A726)&lt;10,"0"&amp;MONTH(A726),MONTH(A726))&amp;"-"&amp;IF(DAY(A726)&lt;10,"0"&amp;DAY(A726),DAY(A726)),"__2025-05-15"))</f>
        <v>2025-04-22</v>
      </c>
      <c r="BT726" s="49" t="s">
        <v>4766</v>
      </c>
      <c r="BU726" t="s">
        <v>3631</v>
      </c>
      <c r="BV726" t="s">
        <v>3632</v>
      </c>
      <c r="BW726" t="s">
        <v>3633</v>
      </c>
      <c r="BX726" t="s">
        <v>3634</v>
      </c>
      <c r="BY726" s="44" t="s">
        <v>490</v>
      </c>
      <c r="BZ726" t="s">
        <v>1152</v>
      </c>
      <c r="CA726" t="s">
        <v>3644</v>
      </c>
      <c r="CB726" s="44" t="s">
        <v>1152</v>
      </c>
      <c r="CC726" t="s">
        <v>4779</v>
      </c>
      <c r="CD726" t="s">
        <v>1152</v>
      </c>
      <c r="CE726" t="s">
        <v>4778</v>
      </c>
      <c r="CF726" t="s">
        <v>3643</v>
      </c>
      <c r="CH726" t="str">
        <f>H726</f>
        <v>Тлеппаева А.М.</v>
      </c>
      <c r="CI726">
        <f t="shared" si="229"/>
        <v>1999</v>
      </c>
    </row>
    <row r="727" spans="1:88" x14ac:dyDescent="0.45">
      <c r="A727" s="1">
        <v>45769.499699074076</v>
      </c>
      <c r="B727">
        <v>911269241</v>
      </c>
      <c r="C727" t="s">
        <v>4896</v>
      </c>
      <c r="E727" s="4"/>
      <c r="F727" t="s">
        <v>1451</v>
      </c>
      <c r="G727">
        <v>2680</v>
      </c>
      <c r="H727" s="44" t="s">
        <v>1422</v>
      </c>
      <c r="I727">
        <v>1999</v>
      </c>
      <c r="J727" t="s">
        <v>1452</v>
      </c>
      <c r="K727" t="s">
        <v>1453</v>
      </c>
      <c r="L727" t="s">
        <v>1454</v>
      </c>
      <c r="M727" t="s">
        <v>39</v>
      </c>
      <c r="P727" t="s">
        <v>1446</v>
      </c>
      <c r="Q727" t="str">
        <f t="shared" si="230"/>
        <v>middle and lower reaches of Ili River, supralittoral; various localities of mountain reservoirs of the Trans-Ili Alatau</v>
      </c>
      <c r="R727" s="85">
        <v>43.965133999999999</v>
      </c>
      <c r="S727" s="85">
        <v>77.05574</v>
      </c>
      <c r="T727" t="s">
        <v>1447</v>
      </c>
      <c r="U727" t="s">
        <v>1448</v>
      </c>
      <c r="V727" s="54" t="s">
        <v>106</v>
      </c>
      <c r="Y727">
        <v>1994</v>
      </c>
      <c r="Z727"/>
      <c r="AA727"/>
      <c r="AB727">
        <v>1998</v>
      </c>
      <c r="AC727"/>
      <c r="AD727"/>
      <c r="AE727" t="s">
        <v>1449</v>
      </c>
      <c r="AF727" t="s">
        <v>1450</v>
      </c>
      <c r="AH727" t="s">
        <v>490</v>
      </c>
      <c r="AI727" t="s">
        <v>1152</v>
      </c>
      <c r="AJ727" t="s">
        <v>1156</v>
      </c>
      <c r="AK727" t="b">
        <v>1</v>
      </c>
      <c r="AL727" t="b">
        <v>0</v>
      </c>
      <c r="AO727" s="49" t="s">
        <v>4952</v>
      </c>
      <c r="AP727" s="73"/>
      <c r="AQ727" s="49" t="s">
        <v>4951</v>
      </c>
      <c r="AR727" s="76" t="s">
        <v>5011</v>
      </c>
      <c r="AS727" s="73" t="s">
        <v>5012</v>
      </c>
      <c r="AT727" s="73">
        <f t="shared" si="231"/>
        <v>0</v>
      </c>
      <c r="AW727" t="s">
        <v>2137</v>
      </c>
      <c r="AX727" s="112" t="s">
        <v>5332</v>
      </c>
      <c r="AY727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27" s="49" t="s">
        <v>4903</v>
      </c>
      <c r="BA727" s="44" t="str">
        <f>Y727&amp;"/"&amp;AB727</f>
        <v>1994/1998</v>
      </c>
      <c r="BB727" s="44" t="str">
        <f>Y727&amp;IF(Z727&lt;&gt;0,"-"&amp;Z727,"")&amp;IF(AA727&lt;&gt;0,"-"&amp;AA727,"")&amp;IF(AB727&lt;&gt;0,"/"&amp;AB727,"")&amp;IF(AC727&lt;&gt;0,"-"&amp;AC727,"")&amp;IF(AD727&lt;&gt;0,"-"&amp;AD727,"")</f>
        <v>1994/1998</v>
      </c>
      <c r="BC727" s="44" t="str">
        <f t="shared" si="233"/>
        <v>supralittoral</v>
      </c>
      <c r="BF727" s="49" t="s">
        <v>4882</v>
      </c>
      <c r="BG727" t="s">
        <v>4893</v>
      </c>
      <c r="BH727" s="40" t="s">
        <v>5050</v>
      </c>
      <c r="BI727" t="s">
        <v>39</v>
      </c>
      <c r="BJ727" t="str">
        <f t="shared" si="234"/>
        <v>middle and lower reaches of Ili River, supralittoral; various localities of mountain reservoirs of the Trans-Ili Alatau</v>
      </c>
      <c r="BK727" t="str">
        <f>T727&amp;" N; "&amp;U727&amp;" E"</f>
        <v>43.965134 N; 77.05574 E</v>
      </c>
      <c r="BL727" t="s">
        <v>1447</v>
      </c>
      <c r="BM727" s="85" t="s">
        <v>1448</v>
      </c>
      <c r="BN727" t="s">
        <v>4895</v>
      </c>
      <c r="BP727" t="str">
        <f>IF(V727="original",H727,IF(V727="volunteer",C727,"Nekhaeva A.A."))</f>
        <v>Nekhaeva A.A.</v>
      </c>
      <c r="BQ727" t="str">
        <f>IF(V727="original",I727,IF(V727="volunteer",YEAR(A727)&amp;"-"&amp;IF(MONTH(A727)&lt;10,"0"&amp;MONTH(A727),MONTH(A727))&amp;"-"&amp;IF(DAY(A727)&lt;10,"0"&amp;DAY(A727),DAY(A727)),"__2025-05-15"))</f>
        <v>2025-04-22</v>
      </c>
      <c r="BT727" s="49" t="s">
        <v>4766</v>
      </c>
      <c r="BU727" t="s">
        <v>3631</v>
      </c>
      <c r="BV727" t="s">
        <v>3632</v>
      </c>
      <c r="BW727" t="s">
        <v>3633</v>
      </c>
      <c r="BX727" t="s">
        <v>3634</v>
      </c>
      <c r="BY727" s="44" t="s">
        <v>490</v>
      </c>
      <c r="BZ727" t="s">
        <v>1152</v>
      </c>
      <c r="CA727" t="s">
        <v>4046</v>
      </c>
      <c r="CB727" s="44" t="s">
        <v>4046</v>
      </c>
      <c r="CC727" t="s">
        <v>4796</v>
      </c>
      <c r="CD727" t="s">
        <v>4046</v>
      </c>
      <c r="CE727" t="s">
        <v>4047</v>
      </c>
      <c r="CF727" t="s">
        <v>3630</v>
      </c>
      <c r="CH727" t="str">
        <f>H727</f>
        <v>Тлеппаева А.М.</v>
      </c>
      <c r="CI727">
        <f t="shared" si="229"/>
        <v>1999</v>
      </c>
      <c r="CJ727" t="s">
        <v>4699</v>
      </c>
    </row>
    <row r="728" spans="1:88" x14ac:dyDescent="0.45">
      <c r="A728" s="1">
        <v>45769.499143518522</v>
      </c>
      <c r="B728">
        <v>911269241</v>
      </c>
      <c r="C728" t="s">
        <v>4896</v>
      </c>
      <c r="E728" s="4"/>
      <c r="F728" t="s">
        <v>1451</v>
      </c>
      <c r="G728">
        <v>2680</v>
      </c>
      <c r="H728" s="44" t="s">
        <v>1422</v>
      </c>
      <c r="I728">
        <v>1999</v>
      </c>
      <c r="J728" t="s">
        <v>1452</v>
      </c>
      <c r="K728" t="s">
        <v>1453</v>
      </c>
      <c r="L728" t="s">
        <v>1454</v>
      </c>
      <c r="M728" t="s">
        <v>39</v>
      </c>
      <c r="P728" t="s">
        <v>1446</v>
      </c>
      <c r="Q728" t="str">
        <f t="shared" si="230"/>
        <v>middle and lower reaches of Ili River, supralittoral; various localities of mountain reservoirs of the Trans-Ili Alatau</v>
      </c>
      <c r="R728" s="85">
        <v>43.965133999999999</v>
      </c>
      <c r="S728" s="85">
        <v>77.05574</v>
      </c>
      <c r="T728" t="s">
        <v>1447</v>
      </c>
      <c r="U728" t="s">
        <v>1448</v>
      </c>
      <c r="V728" s="54" t="s">
        <v>106</v>
      </c>
      <c r="Y728">
        <v>1994</v>
      </c>
      <c r="Z728"/>
      <c r="AA728"/>
      <c r="AB728">
        <v>1998</v>
      </c>
      <c r="AC728"/>
      <c r="AD728"/>
      <c r="AE728" t="s">
        <v>1449</v>
      </c>
      <c r="AF728" t="s">
        <v>1450</v>
      </c>
      <c r="AH728" t="s">
        <v>127</v>
      </c>
      <c r="AI728" t="s">
        <v>1089</v>
      </c>
      <c r="AJ728" t="s">
        <v>1090</v>
      </c>
      <c r="AK728" t="b">
        <v>1</v>
      </c>
      <c r="AL728" t="b">
        <v>0</v>
      </c>
      <c r="AO728" s="49" t="s">
        <v>4952</v>
      </c>
      <c r="AP728" s="73"/>
      <c r="AQ728" s="49" t="s">
        <v>4951</v>
      </c>
      <c r="AR728" s="76" t="s">
        <v>5011</v>
      </c>
      <c r="AS728" s="73" t="s">
        <v>5012</v>
      </c>
      <c r="AT728" s="73">
        <f t="shared" si="231"/>
        <v>0</v>
      </c>
      <c r="AW728" t="s">
        <v>2137</v>
      </c>
      <c r="AX728" s="112" t="s">
        <v>5332</v>
      </c>
      <c r="AY728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28" s="49" t="s">
        <v>4903</v>
      </c>
      <c r="BA728" s="44" t="str">
        <f>Y728&amp;"/"&amp;AB728</f>
        <v>1994/1998</v>
      </c>
      <c r="BB728" s="44" t="str">
        <f>Y728&amp;IF(Z728&lt;&gt;0,"-"&amp;Z728,"")&amp;IF(AA728&lt;&gt;0,"-"&amp;AA728,"")&amp;IF(AB728&lt;&gt;0,"/"&amp;AB728,"")&amp;IF(AC728&lt;&gt;0,"-"&amp;AC728,"")&amp;IF(AD728&lt;&gt;0,"-"&amp;AD728,"")</f>
        <v>1994/1998</v>
      </c>
      <c r="BC728" s="44" t="str">
        <f t="shared" si="233"/>
        <v>supralittoral</v>
      </c>
      <c r="BF728" s="49" t="s">
        <v>4882</v>
      </c>
      <c r="BG728" t="s">
        <v>4893</v>
      </c>
      <c r="BH728" s="40" t="s">
        <v>5050</v>
      </c>
      <c r="BI728" t="s">
        <v>39</v>
      </c>
      <c r="BJ728" t="str">
        <f t="shared" si="234"/>
        <v>middle and lower reaches of Ili River, supralittoral; various localities of mountain reservoirs of the Trans-Ili Alatau</v>
      </c>
      <c r="BK728" t="str">
        <f>T728&amp;" N; "&amp;U728&amp;" E"</f>
        <v>43.965134 N; 77.05574 E</v>
      </c>
      <c r="BL728" t="s">
        <v>1447</v>
      </c>
      <c r="BM728" s="85" t="s">
        <v>1448</v>
      </c>
      <c r="BN728" t="s">
        <v>4895</v>
      </c>
      <c r="BP728" t="str">
        <f>IF(V728="original",H728,IF(V728="volunteer",C728,"Nekhaeva A.A."))</f>
        <v>Nekhaeva A.A.</v>
      </c>
      <c r="BQ728" t="str">
        <f>IF(V728="original",I728,IF(V728="volunteer",YEAR(A728)&amp;"-"&amp;IF(MONTH(A728)&lt;10,"0"&amp;MONTH(A728),MONTH(A728))&amp;"-"&amp;IF(DAY(A728)&lt;10,"0"&amp;DAY(A728),DAY(A728)),"__2025-05-15"))</f>
        <v>2025-04-22</v>
      </c>
      <c r="BT728" s="49" t="s">
        <v>4766</v>
      </c>
      <c r="BU728" t="s">
        <v>3631</v>
      </c>
      <c r="BV728" t="s">
        <v>3632</v>
      </c>
      <c r="BW728" t="s">
        <v>3633</v>
      </c>
      <c r="BX728" t="s">
        <v>3634</v>
      </c>
      <c r="BY728" s="44" t="s">
        <v>127</v>
      </c>
      <c r="BZ728" t="s">
        <v>1089</v>
      </c>
      <c r="CA728" t="s">
        <v>3977</v>
      </c>
      <c r="CB728" s="44" t="s">
        <v>3977</v>
      </c>
      <c r="CC728" t="s">
        <v>4788</v>
      </c>
      <c r="CD728" t="s">
        <v>3977</v>
      </c>
      <c r="CE728" t="s">
        <v>3978</v>
      </c>
      <c r="CF728" t="s">
        <v>3630</v>
      </c>
      <c r="CH728" t="str">
        <f>H728</f>
        <v>Тлеппаева А.М.</v>
      </c>
      <c r="CI728">
        <f t="shared" si="229"/>
        <v>1999</v>
      </c>
    </row>
    <row r="729" spans="1:88" x14ac:dyDescent="0.45">
      <c r="A729" s="1">
        <v>45769.498842592591</v>
      </c>
      <c r="B729">
        <v>911269241</v>
      </c>
      <c r="C729" t="s">
        <v>4896</v>
      </c>
      <c r="E729" s="4"/>
      <c r="F729" t="s">
        <v>1451</v>
      </c>
      <c r="G729">
        <v>2680</v>
      </c>
      <c r="H729" s="44" t="s">
        <v>1422</v>
      </c>
      <c r="I729">
        <v>1999</v>
      </c>
      <c r="J729" t="s">
        <v>1452</v>
      </c>
      <c r="K729" t="s">
        <v>1453</v>
      </c>
      <c r="L729" t="s">
        <v>1454</v>
      </c>
      <c r="M729" t="s">
        <v>39</v>
      </c>
      <c r="P729" t="s">
        <v>1446</v>
      </c>
      <c r="Q729" t="str">
        <f t="shared" si="230"/>
        <v>middle and lower reaches of Ili River, supralittoral; various localities of mountain reservoirs of the Trans-Ili Alatau</v>
      </c>
      <c r="R729" s="85">
        <v>43.965133999999999</v>
      </c>
      <c r="S729" s="85">
        <v>77.05574</v>
      </c>
      <c r="T729" t="s">
        <v>1447</v>
      </c>
      <c r="U729" t="s">
        <v>1448</v>
      </c>
      <c r="V729" s="54" t="s">
        <v>106</v>
      </c>
      <c r="Y729">
        <v>1994</v>
      </c>
      <c r="Z729"/>
      <c r="AA729"/>
      <c r="AB729">
        <v>1998</v>
      </c>
      <c r="AC729"/>
      <c r="AD729"/>
      <c r="AE729" t="s">
        <v>1449</v>
      </c>
      <c r="AF729" t="s">
        <v>1450</v>
      </c>
      <c r="AH729" t="s">
        <v>127</v>
      </c>
      <c r="AI729" t="s">
        <v>1071</v>
      </c>
      <c r="AJ729" t="s">
        <v>1072</v>
      </c>
      <c r="AK729" t="b">
        <v>1</v>
      </c>
      <c r="AL729" t="b">
        <v>0</v>
      </c>
      <c r="AO729" s="49" t="s">
        <v>4952</v>
      </c>
      <c r="AP729" s="73"/>
      <c r="AQ729" s="49" t="s">
        <v>4951</v>
      </c>
      <c r="AR729" s="76" t="s">
        <v>5011</v>
      </c>
      <c r="AS729" s="73" t="s">
        <v>5012</v>
      </c>
      <c r="AT729" s="73">
        <f t="shared" si="231"/>
        <v>0</v>
      </c>
      <c r="AW729" t="s">
        <v>2137</v>
      </c>
      <c r="AX729" s="112" t="s">
        <v>5332</v>
      </c>
      <c r="AY729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29" s="49" t="s">
        <v>4903</v>
      </c>
      <c r="BA729" s="44" t="str">
        <f>Y729&amp;"/"&amp;AB729</f>
        <v>1994/1998</v>
      </c>
      <c r="BB729" s="44" t="str">
        <f>Y729&amp;IF(Z729&lt;&gt;0,"-"&amp;Z729,"")&amp;IF(AA729&lt;&gt;0,"-"&amp;AA729,"")&amp;IF(AB729&lt;&gt;0,"/"&amp;AB729,"")&amp;IF(AC729&lt;&gt;0,"-"&amp;AC729,"")&amp;IF(AD729&lt;&gt;0,"-"&amp;AD729,"")</f>
        <v>1994/1998</v>
      </c>
      <c r="BC729" s="44" t="str">
        <f t="shared" si="233"/>
        <v>supralittoral</v>
      </c>
      <c r="BF729" s="49" t="s">
        <v>4882</v>
      </c>
      <c r="BG729" t="s">
        <v>4893</v>
      </c>
      <c r="BH729" s="40" t="s">
        <v>5050</v>
      </c>
      <c r="BI729" t="s">
        <v>39</v>
      </c>
      <c r="BJ729" t="str">
        <f t="shared" si="234"/>
        <v>middle and lower reaches of Ili River, supralittoral; various localities of mountain reservoirs of the Trans-Ili Alatau</v>
      </c>
      <c r="BK729" t="str">
        <f>T729&amp;" N; "&amp;U729&amp;" E"</f>
        <v>43.965134 N; 77.05574 E</v>
      </c>
      <c r="BL729" t="s">
        <v>1447</v>
      </c>
      <c r="BM729" s="85" t="s">
        <v>1448</v>
      </c>
      <c r="BN729" t="s">
        <v>4895</v>
      </c>
      <c r="BP729" t="str">
        <f>IF(V729="original",H729,IF(V729="volunteer",C729,"Nekhaeva A.A."))</f>
        <v>Nekhaeva A.A.</v>
      </c>
      <c r="BQ729" t="str">
        <f>IF(V729="original",I729,IF(V729="volunteer",YEAR(A729)&amp;"-"&amp;IF(MONTH(A729)&lt;10,"0"&amp;MONTH(A729),MONTH(A729))&amp;"-"&amp;IF(DAY(A729)&lt;10,"0"&amp;DAY(A729),DAY(A729)),"__2025-05-15"))</f>
        <v>2025-04-22</v>
      </c>
      <c r="BT729" s="49" t="s">
        <v>4766</v>
      </c>
      <c r="BU729" t="s">
        <v>3631</v>
      </c>
      <c r="BV729" t="s">
        <v>3632</v>
      </c>
      <c r="BW729" t="s">
        <v>3633</v>
      </c>
      <c r="BX729" t="s">
        <v>3634</v>
      </c>
      <c r="BY729" s="44" t="s">
        <v>127</v>
      </c>
      <c r="BZ729" t="s">
        <v>1071</v>
      </c>
      <c r="CA729" t="s">
        <v>3946</v>
      </c>
      <c r="CB729" s="44" t="s">
        <v>3946</v>
      </c>
      <c r="CC729" t="s">
        <v>4797</v>
      </c>
      <c r="CD729" t="s">
        <v>3946</v>
      </c>
      <c r="CE729" t="s">
        <v>3947</v>
      </c>
      <c r="CF729" t="s">
        <v>3630</v>
      </c>
      <c r="CH729" t="str">
        <f>H729</f>
        <v>Тлеппаева А.М.</v>
      </c>
      <c r="CI729">
        <f t="shared" si="229"/>
        <v>1999</v>
      </c>
    </row>
    <row r="730" spans="1:88" x14ac:dyDescent="0.45">
      <c r="A730" s="1">
        <v>45769.498530092591</v>
      </c>
      <c r="B730">
        <v>911269241</v>
      </c>
      <c r="C730" t="s">
        <v>4896</v>
      </c>
      <c r="E730" s="4"/>
      <c r="F730" t="s">
        <v>1451</v>
      </c>
      <c r="G730">
        <v>2680</v>
      </c>
      <c r="H730" s="44" t="s">
        <v>1422</v>
      </c>
      <c r="I730">
        <v>1999</v>
      </c>
      <c r="J730" t="s">
        <v>1452</v>
      </c>
      <c r="K730" t="s">
        <v>1453</v>
      </c>
      <c r="L730" t="s">
        <v>1454</v>
      </c>
      <c r="M730" t="s">
        <v>39</v>
      </c>
      <c r="P730" t="s">
        <v>1446</v>
      </c>
      <c r="Q730" t="str">
        <f t="shared" si="230"/>
        <v>middle and lower reaches of Ili River, supralittoral; various localities of mountain reservoirs of the Trans-Ili Alatau</v>
      </c>
      <c r="R730" s="85">
        <v>43.965133999999999</v>
      </c>
      <c r="S730" s="85">
        <v>77.05574</v>
      </c>
      <c r="T730" t="s">
        <v>1447</v>
      </c>
      <c r="U730" t="s">
        <v>1448</v>
      </c>
      <c r="V730" s="54" t="s">
        <v>106</v>
      </c>
      <c r="Y730">
        <v>1994</v>
      </c>
      <c r="Z730"/>
      <c r="AA730"/>
      <c r="AB730">
        <v>1998</v>
      </c>
      <c r="AC730"/>
      <c r="AD730"/>
      <c r="AE730" t="s">
        <v>1449</v>
      </c>
      <c r="AF730" t="s">
        <v>1450</v>
      </c>
      <c r="AH730" t="s">
        <v>207</v>
      </c>
      <c r="AI730" t="s">
        <v>1337</v>
      </c>
      <c r="AJ730" t="s">
        <v>1455</v>
      </c>
      <c r="AK730" t="b">
        <v>1</v>
      </c>
      <c r="AL730" t="b">
        <v>0</v>
      </c>
      <c r="AO730" s="49" t="s">
        <v>4952</v>
      </c>
      <c r="AP730" s="73"/>
      <c r="AQ730" s="49" t="s">
        <v>4951</v>
      </c>
      <c r="AR730" s="76" t="s">
        <v>5011</v>
      </c>
      <c r="AS730" s="73" t="s">
        <v>5012</v>
      </c>
      <c r="AT730" s="73">
        <f t="shared" si="231"/>
        <v>0</v>
      </c>
      <c r="AW730" t="s">
        <v>2137</v>
      </c>
      <c r="AX730" s="112" t="s">
        <v>5332</v>
      </c>
      <c r="AY730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0" s="49" t="s">
        <v>4903</v>
      </c>
      <c r="BA730" s="44" t="str">
        <f>Y730&amp;"/"&amp;AB730</f>
        <v>1994/1998</v>
      </c>
      <c r="BB730" s="44" t="str">
        <f>Y730&amp;IF(Z730&lt;&gt;0,"-"&amp;Z730,"")&amp;IF(AA730&lt;&gt;0,"-"&amp;AA730,"")&amp;IF(AB730&lt;&gt;0,"/"&amp;AB730,"")&amp;IF(AC730&lt;&gt;0,"-"&amp;AC730,"")&amp;IF(AD730&lt;&gt;0,"-"&amp;AD730,"")</f>
        <v>1994/1998</v>
      </c>
      <c r="BC730" s="44" t="str">
        <f t="shared" si="233"/>
        <v>supralittoral</v>
      </c>
      <c r="BF730" s="49" t="s">
        <v>4882</v>
      </c>
      <c r="BG730" t="s">
        <v>4893</v>
      </c>
      <c r="BH730" s="40" t="s">
        <v>5050</v>
      </c>
      <c r="BI730" t="s">
        <v>39</v>
      </c>
      <c r="BJ730" t="str">
        <f t="shared" si="234"/>
        <v>middle and lower reaches of Ili River, supralittoral; various localities of mountain reservoirs of the Trans-Ili Alatau</v>
      </c>
      <c r="BK730" t="str">
        <f>T730&amp;" N; "&amp;U730&amp;" E"</f>
        <v>43.965134 N; 77.05574 E</v>
      </c>
      <c r="BL730" t="s">
        <v>1447</v>
      </c>
      <c r="BM730" s="85" t="s">
        <v>1448</v>
      </c>
      <c r="BN730" t="s">
        <v>4895</v>
      </c>
      <c r="BP730" t="str">
        <f>IF(V730="original",H730,IF(V730="volunteer",C730,"Nekhaeva A.A."))</f>
        <v>Nekhaeva A.A.</v>
      </c>
      <c r="BQ730" t="str">
        <f>IF(V730="original",I730,IF(V730="volunteer",YEAR(A730)&amp;"-"&amp;IF(MONTH(A730)&lt;10,"0"&amp;MONTH(A730),MONTH(A730))&amp;"-"&amp;IF(DAY(A730)&lt;10,"0"&amp;DAY(A730),DAY(A730)),"__2025-05-15"))</f>
        <v>2025-04-22</v>
      </c>
      <c r="BT730" s="49" t="s">
        <v>4766</v>
      </c>
      <c r="BU730" t="s">
        <v>3631</v>
      </c>
      <c r="BV730" t="s">
        <v>3632</v>
      </c>
      <c r="BW730" t="s">
        <v>3633</v>
      </c>
      <c r="BX730" t="s">
        <v>3634</v>
      </c>
      <c r="BY730" s="44" t="s">
        <v>207</v>
      </c>
      <c r="BZ730" t="s">
        <v>1337</v>
      </c>
      <c r="CA730" t="s">
        <v>4134</v>
      </c>
      <c r="CB730" s="44" t="s">
        <v>4134</v>
      </c>
      <c r="CC730" t="s">
        <v>4836</v>
      </c>
      <c r="CD730" t="s">
        <v>4134</v>
      </c>
      <c r="CE730" t="s">
        <v>4133</v>
      </c>
      <c r="CF730" t="s">
        <v>3630</v>
      </c>
      <c r="CH730" t="str">
        <f>H730</f>
        <v>Тлеппаева А.М.</v>
      </c>
      <c r="CI730">
        <f t="shared" si="229"/>
        <v>1999</v>
      </c>
    </row>
    <row r="731" spans="1:88" x14ac:dyDescent="0.45">
      <c r="A731" s="1">
        <v>45769.498182870368</v>
      </c>
      <c r="B731">
        <v>911269241</v>
      </c>
      <c r="C731" t="s">
        <v>4896</v>
      </c>
      <c r="E731" s="4"/>
      <c r="F731" t="s">
        <v>1451</v>
      </c>
      <c r="G731">
        <v>2680</v>
      </c>
      <c r="H731" s="44" t="s">
        <v>1422</v>
      </c>
      <c r="I731">
        <v>1999</v>
      </c>
      <c r="J731" t="s">
        <v>1452</v>
      </c>
      <c r="K731" t="s">
        <v>1453</v>
      </c>
      <c r="L731" t="s">
        <v>1454</v>
      </c>
      <c r="M731" t="s">
        <v>39</v>
      </c>
      <c r="P731" t="s">
        <v>1446</v>
      </c>
      <c r="Q731" t="str">
        <f t="shared" si="230"/>
        <v>middle and lower reaches of Ili River, supralittoral; various localities of mountain reservoirs of the Trans-Ili Alatau</v>
      </c>
      <c r="R731" s="85">
        <v>43.965133999999999</v>
      </c>
      <c r="S731" s="85">
        <v>77.05574</v>
      </c>
      <c r="T731" t="s">
        <v>1447</v>
      </c>
      <c r="U731" t="s">
        <v>1448</v>
      </c>
      <c r="V731" s="54" t="s">
        <v>106</v>
      </c>
      <c r="Y731">
        <v>1994</v>
      </c>
      <c r="Z731"/>
      <c r="AA731"/>
      <c r="AB731">
        <v>1998</v>
      </c>
      <c r="AC731"/>
      <c r="AD731"/>
      <c r="AE731" t="s">
        <v>1449</v>
      </c>
      <c r="AF731" t="s">
        <v>1450</v>
      </c>
      <c r="AH731" t="s">
        <v>207</v>
      </c>
      <c r="AI731" t="s">
        <v>1337</v>
      </c>
      <c r="AJ731" t="s">
        <v>1456</v>
      </c>
      <c r="AK731" t="b">
        <v>1</v>
      </c>
      <c r="AL731" t="b">
        <v>0</v>
      </c>
      <c r="AO731" s="49" t="s">
        <v>4952</v>
      </c>
      <c r="AP731" s="73"/>
      <c r="AQ731" s="49" t="s">
        <v>4951</v>
      </c>
      <c r="AR731" s="76" t="s">
        <v>5011</v>
      </c>
      <c r="AS731" s="73" t="s">
        <v>5012</v>
      </c>
      <c r="AT731" s="73">
        <f t="shared" si="231"/>
        <v>0</v>
      </c>
      <c r="AW731" t="s">
        <v>2137</v>
      </c>
      <c r="AX731" s="112" t="s">
        <v>5332</v>
      </c>
      <c r="AY731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1" s="49" t="s">
        <v>4903</v>
      </c>
      <c r="BA731" s="44" t="str">
        <f>Y731&amp;"/"&amp;AB731</f>
        <v>1994/1998</v>
      </c>
      <c r="BB731" s="44" t="str">
        <f>Y731&amp;IF(Z731&lt;&gt;0,"-"&amp;Z731,"")&amp;IF(AA731&lt;&gt;0,"-"&amp;AA731,"")&amp;IF(AB731&lt;&gt;0,"/"&amp;AB731,"")&amp;IF(AC731&lt;&gt;0,"-"&amp;AC731,"")&amp;IF(AD731&lt;&gt;0,"-"&amp;AD731,"")</f>
        <v>1994/1998</v>
      </c>
      <c r="BC731" s="44" t="str">
        <f t="shared" si="233"/>
        <v>supralittoral</v>
      </c>
      <c r="BF731" s="49" t="s">
        <v>4882</v>
      </c>
      <c r="BG731" t="s">
        <v>4893</v>
      </c>
      <c r="BH731" s="40" t="s">
        <v>5050</v>
      </c>
      <c r="BI731" t="s">
        <v>39</v>
      </c>
      <c r="BJ731" t="str">
        <f t="shared" si="234"/>
        <v>middle and lower reaches of Ili River, supralittoral; various localities of mountain reservoirs of the Trans-Ili Alatau</v>
      </c>
      <c r="BK731" t="str">
        <f>T731&amp;" N; "&amp;U731&amp;" E"</f>
        <v>43.965134 N; 77.05574 E</v>
      </c>
      <c r="BL731" t="s">
        <v>1447</v>
      </c>
      <c r="BM731" s="85" t="s">
        <v>1448</v>
      </c>
      <c r="BN731" t="s">
        <v>4895</v>
      </c>
      <c r="BP731" t="str">
        <f>IF(V731="original",H731,IF(V731="volunteer",C731,"Nekhaeva A.A."))</f>
        <v>Nekhaeva A.A.</v>
      </c>
      <c r="BQ731" t="str">
        <f>IF(V731="original",I731,IF(V731="volunteer",YEAR(A731)&amp;"-"&amp;IF(MONTH(A731)&lt;10,"0"&amp;MONTH(A731),MONTH(A731))&amp;"-"&amp;IF(DAY(A731)&lt;10,"0"&amp;DAY(A731),DAY(A731)),"__2025-05-15"))</f>
        <v>2025-04-22</v>
      </c>
      <c r="BT731" s="49" t="s">
        <v>4766</v>
      </c>
      <c r="BU731" t="s">
        <v>3631</v>
      </c>
      <c r="BV731" t="s">
        <v>3632</v>
      </c>
      <c r="BW731" t="s">
        <v>3633</v>
      </c>
      <c r="BX731" t="s">
        <v>3634</v>
      </c>
      <c r="BY731" s="44" t="s">
        <v>207</v>
      </c>
      <c r="BZ731" t="s">
        <v>1337</v>
      </c>
      <c r="CA731" t="s">
        <v>4138</v>
      </c>
      <c r="CB731" s="44" t="s">
        <v>4138</v>
      </c>
      <c r="CC731" t="s">
        <v>4797</v>
      </c>
      <c r="CD731" t="s">
        <v>4138</v>
      </c>
      <c r="CE731" t="s">
        <v>4137</v>
      </c>
      <c r="CF731" t="s">
        <v>3630</v>
      </c>
      <c r="CH731" t="str">
        <f>H731</f>
        <v>Тлеппаева А.М.</v>
      </c>
      <c r="CI731">
        <f t="shared" si="229"/>
        <v>1999</v>
      </c>
    </row>
    <row r="732" spans="1:88" x14ac:dyDescent="0.45">
      <c r="A732" s="1">
        <v>45769.497824074067</v>
      </c>
      <c r="B732">
        <v>911269241</v>
      </c>
      <c r="C732" t="s">
        <v>4896</v>
      </c>
      <c r="E732" s="4"/>
      <c r="F732" t="s">
        <v>1451</v>
      </c>
      <c r="G732">
        <v>2680</v>
      </c>
      <c r="H732" s="44" t="s">
        <v>1422</v>
      </c>
      <c r="I732">
        <v>1999</v>
      </c>
      <c r="J732" t="s">
        <v>1452</v>
      </c>
      <c r="K732" t="s">
        <v>1453</v>
      </c>
      <c r="L732" t="s">
        <v>1454</v>
      </c>
      <c r="M732" t="s">
        <v>39</v>
      </c>
      <c r="P732" t="s">
        <v>1446</v>
      </c>
      <c r="Q732" t="str">
        <f t="shared" si="230"/>
        <v>middle and lower reaches of Ili River, supralittoral; various localities of mountain reservoirs of the Trans-Ili Alatau</v>
      </c>
      <c r="R732" s="85">
        <v>43.965133999999999</v>
      </c>
      <c r="S732" s="85">
        <v>77.05574</v>
      </c>
      <c r="T732" t="s">
        <v>1447</v>
      </c>
      <c r="U732" t="s">
        <v>1448</v>
      </c>
      <c r="V732" s="54" t="s">
        <v>106</v>
      </c>
      <c r="Y732">
        <v>1994</v>
      </c>
      <c r="Z732"/>
      <c r="AA732"/>
      <c r="AB732">
        <v>1998</v>
      </c>
      <c r="AC732"/>
      <c r="AD732"/>
      <c r="AE732" t="s">
        <v>1449</v>
      </c>
      <c r="AF732" t="s">
        <v>1450</v>
      </c>
      <c r="AH732" t="s">
        <v>127</v>
      </c>
      <c r="AI732" t="s">
        <v>1433</v>
      </c>
      <c r="AK732" t="b">
        <v>0</v>
      </c>
      <c r="AL732" t="b">
        <v>0</v>
      </c>
      <c r="AO732" s="49" t="s">
        <v>4952</v>
      </c>
      <c r="AP732" s="73"/>
      <c r="AQ732" s="49" t="s">
        <v>4951</v>
      </c>
      <c r="AR732" s="76" t="s">
        <v>5011</v>
      </c>
      <c r="AS732" s="73" t="s">
        <v>5012</v>
      </c>
      <c r="AT732" s="73">
        <f t="shared" si="231"/>
        <v>0</v>
      </c>
      <c r="AW732" t="s">
        <v>2137</v>
      </c>
      <c r="AX732" s="112" t="s">
        <v>5332</v>
      </c>
      <c r="AY732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2" s="49" t="s">
        <v>4903</v>
      </c>
      <c r="BA732" s="44" t="str">
        <f>Y732&amp;"/"&amp;AB732</f>
        <v>1994/1998</v>
      </c>
      <c r="BB732" s="44" t="str">
        <f>Y732&amp;IF(Z732&lt;&gt;0,"-"&amp;Z732,"")&amp;IF(AA732&lt;&gt;0,"-"&amp;AA732,"")&amp;IF(AB732&lt;&gt;0,"/"&amp;AB732,"")&amp;IF(AC732&lt;&gt;0,"-"&amp;AC732,"")&amp;IF(AD732&lt;&gt;0,"-"&amp;AD732,"")</f>
        <v>1994/1998</v>
      </c>
      <c r="BC732" s="44" t="str">
        <f t="shared" si="233"/>
        <v>supralittoral</v>
      </c>
      <c r="BF732" s="49" t="s">
        <v>4882</v>
      </c>
      <c r="BG732" t="s">
        <v>4893</v>
      </c>
      <c r="BH732" s="40" t="s">
        <v>5050</v>
      </c>
      <c r="BI732" t="s">
        <v>39</v>
      </c>
      <c r="BJ732" t="str">
        <f t="shared" si="234"/>
        <v>middle and lower reaches of Ili River, supralittoral; various localities of mountain reservoirs of the Trans-Ili Alatau</v>
      </c>
      <c r="BK732" t="str">
        <f>T732&amp;" N; "&amp;U732&amp;" E"</f>
        <v>43.965134 N; 77.05574 E</v>
      </c>
      <c r="BL732" t="s">
        <v>1447</v>
      </c>
      <c r="BM732" s="85" t="s">
        <v>1448</v>
      </c>
      <c r="BN732" t="s">
        <v>4895</v>
      </c>
      <c r="BP732" t="str">
        <f>IF(V732="original",H732,IF(V732="volunteer",C732,"Nekhaeva A.A."))</f>
        <v>Nekhaeva A.A.</v>
      </c>
      <c r="BQ732" t="str">
        <f>IF(V732="original",I732,IF(V732="volunteer",YEAR(A732)&amp;"-"&amp;IF(MONTH(A732)&lt;10,"0"&amp;MONTH(A732),MONTH(A732))&amp;"-"&amp;IF(DAY(A732)&lt;10,"0"&amp;DAY(A732),DAY(A732)),"__2025-05-15"))</f>
        <v>2025-04-22</v>
      </c>
      <c r="BT732" s="49" t="s">
        <v>4766</v>
      </c>
      <c r="BU732" t="s">
        <v>3631</v>
      </c>
      <c r="BV732" t="s">
        <v>3632</v>
      </c>
      <c r="BW732" t="s">
        <v>3633</v>
      </c>
      <c r="BX732" t="s">
        <v>3634</v>
      </c>
      <c r="BY732" s="44" t="s">
        <v>127</v>
      </c>
      <c r="BZ732" t="s">
        <v>1433</v>
      </c>
      <c r="CA732" t="s">
        <v>3644</v>
      </c>
      <c r="CB732" s="44" t="s">
        <v>1433</v>
      </c>
      <c r="CC732" t="s">
        <v>4232</v>
      </c>
      <c r="CD732" t="s">
        <v>1433</v>
      </c>
      <c r="CE732" t="s">
        <v>4237</v>
      </c>
      <c r="CF732" t="s">
        <v>3643</v>
      </c>
      <c r="CH732" t="str">
        <f>H732</f>
        <v>Тлеппаева А.М.</v>
      </c>
      <c r="CI732">
        <f t="shared" si="229"/>
        <v>1999</v>
      </c>
    </row>
    <row r="733" spans="1:88" x14ac:dyDescent="0.45">
      <c r="A733" s="1">
        <v>45769.497476851851</v>
      </c>
      <c r="B733">
        <v>911269241</v>
      </c>
      <c r="C733" t="s">
        <v>4896</v>
      </c>
      <c r="E733" s="4"/>
      <c r="F733" t="s">
        <v>1451</v>
      </c>
      <c r="G733">
        <v>2680</v>
      </c>
      <c r="H733" s="44" t="s">
        <v>1422</v>
      </c>
      <c r="I733">
        <v>1999</v>
      </c>
      <c r="J733" t="s">
        <v>1452</v>
      </c>
      <c r="K733" t="s">
        <v>1453</v>
      </c>
      <c r="L733" t="s">
        <v>1454</v>
      </c>
      <c r="M733" t="s">
        <v>39</v>
      </c>
      <c r="P733" t="s">
        <v>1446</v>
      </c>
      <c r="Q733" t="str">
        <f t="shared" si="230"/>
        <v>middle and lower reaches of Ili River, supralittoral; various localities of mountain reservoirs of the Trans-Ili Alatau</v>
      </c>
      <c r="R733" s="85">
        <v>43.965133999999999</v>
      </c>
      <c r="S733" s="85">
        <v>77.05574</v>
      </c>
      <c r="T733" t="s">
        <v>1447</v>
      </c>
      <c r="U733" t="s">
        <v>1448</v>
      </c>
      <c r="V733" s="54" t="s">
        <v>106</v>
      </c>
      <c r="Y733">
        <v>1994</v>
      </c>
      <c r="Z733"/>
      <c r="AA733"/>
      <c r="AB733">
        <v>1998</v>
      </c>
      <c r="AC733"/>
      <c r="AD733"/>
      <c r="AE733" t="s">
        <v>1449</v>
      </c>
      <c r="AF733" t="s">
        <v>1450</v>
      </c>
      <c r="AH733" t="s">
        <v>127</v>
      </c>
      <c r="AI733" t="s">
        <v>502</v>
      </c>
      <c r="AJ733" t="s">
        <v>1457</v>
      </c>
      <c r="AK733" t="b">
        <v>1</v>
      </c>
      <c r="AL733" t="b">
        <v>0</v>
      </c>
      <c r="AO733" s="49" t="s">
        <v>4952</v>
      </c>
      <c r="AP733" s="73"/>
      <c r="AQ733" s="49" t="s">
        <v>4951</v>
      </c>
      <c r="AR733" s="76" t="s">
        <v>5011</v>
      </c>
      <c r="AS733" s="73" t="s">
        <v>5012</v>
      </c>
      <c r="AT733" s="73">
        <f t="shared" si="231"/>
        <v>0</v>
      </c>
      <c r="AW733" t="s">
        <v>2137</v>
      </c>
      <c r="AX733" s="112" t="s">
        <v>5332</v>
      </c>
      <c r="AY733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3" s="49" t="s">
        <v>4903</v>
      </c>
      <c r="BA733" s="44" t="str">
        <f>Y733&amp;"/"&amp;AB733</f>
        <v>1994/1998</v>
      </c>
      <c r="BB733" s="44" t="str">
        <f>Y733&amp;IF(Z733&lt;&gt;0,"-"&amp;Z733,"")&amp;IF(AA733&lt;&gt;0,"-"&amp;AA733,"")&amp;IF(AB733&lt;&gt;0,"/"&amp;AB733,"")&amp;IF(AC733&lt;&gt;0,"-"&amp;AC733,"")&amp;IF(AD733&lt;&gt;0,"-"&amp;AD733,"")</f>
        <v>1994/1998</v>
      </c>
      <c r="BC733" s="44" t="str">
        <f t="shared" si="233"/>
        <v>supralittoral</v>
      </c>
      <c r="BF733" s="49" t="s">
        <v>4882</v>
      </c>
      <c r="BG733" t="s">
        <v>4893</v>
      </c>
      <c r="BH733" s="40" t="s">
        <v>5050</v>
      </c>
      <c r="BI733" t="s">
        <v>39</v>
      </c>
      <c r="BJ733" t="str">
        <f t="shared" si="234"/>
        <v>middle and lower reaches of Ili River, supralittoral; various localities of mountain reservoirs of the Trans-Ili Alatau</v>
      </c>
      <c r="BK733" t="str">
        <f>T733&amp;" N; "&amp;U733&amp;" E"</f>
        <v>43.965134 N; 77.05574 E</v>
      </c>
      <c r="BL733" t="s">
        <v>1447</v>
      </c>
      <c r="BM733" s="85" t="s">
        <v>1448</v>
      </c>
      <c r="BN733" t="s">
        <v>4895</v>
      </c>
      <c r="BP733" t="str">
        <f>IF(V733="original",H733,IF(V733="volunteer",C733,"Nekhaeva A.A."))</f>
        <v>Nekhaeva A.A.</v>
      </c>
      <c r="BQ733" t="str">
        <f>IF(V733="original",I733,IF(V733="volunteer",YEAR(A733)&amp;"-"&amp;IF(MONTH(A733)&lt;10,"0"&amp;MONTH(A733),MONTH(A733))&amp;"-"&amp;IF(DAY(A733)&lt;10,"0"&amp;DAY(A733),DAY(A733)),"__2025-05-15"))</f>
        <v>2025-04-22</v>
      </c>
      <c r="BT733" s="49" t="s">
        <v>4766</v>
      </c>
      <c r="BU733" t="s">
        <v>3631</v>
      </c>
      <c r="BV733" t="s">
        <v>3632</v>
      </c>
      <c r="BW733" t="s">
        <v>3633</v>
      </c>
      <c r="BX733" t="s">
        <v>3634</v>
      </c>
      <c r="BY733" s="44" t="s">
        <v>127</v>
      </c>
      <c r="BZ733" t="s">
        <v>502</v>
      </c>
      <c r="CA733" t="s">
        <v>3908</v>
      </c>
      <c r="CB733" s="44" t="s">
        <v>3908</v>
      </c>
      <c r="CC733" t="s">
        <v>4837</v>
      </c>
      <c r="CD733" t="s">
        <v>3908</v>
      </c>
      <c r="CE733" t="s">
        <v>3907</v>
      </c>
      <c r="CF733" t="s">
        <v>3630</v>
      </c>
      <c r="CH733" t="str">
        <f>H733</f>
        <v>Тлеппаева А.М.</v>
      </c>
      <c r="CI733">
        <f t="shared" si="229"/>
        <v>1999</v>
      </c>
    </row>
    <row r="734" spans="1:88" x14ac:dyDescent="0.45">
      <c r="A734" s="1">
        <v>45769.497141203698</v>
      </c>
      <c r="B734">
        <v>911269241</v>
      </c>
      <c r="C734" t="s">
        <v>4896</v>
      </c>
      <c r="E734" s="4"/>
      <c r="F734" t="s">
        <v>1451</v>
      </c>
      <c r="G734">
        <v>2680</v>
      </c>
      <c r="H734" s="44" t="s">
        <v>1422</v>
      </c>
      <c r="I734">
        <v>1999</v>
      </c>
      <c r="J734" t="s">
        <v>1452</v>
      </c>
      <c r="K734" t="s">
        <v>1453</v>
      </c>
      <c r="L734" t="s">
        <v>1454</v>
      </c>
      <c r="M734" t="s">
        <v>39</v>
      </c>
      <c r="P734" t="s">
        <v>1446</v>
      </c>
      <c r="Q734" t="str">
        <f t="shared" si="230"/>
        <v>middle and lower reaches of Ili River, supralittoral; various localities of mountain reservoirs of the Trans-Ili Alatau</v>
      </c>
      <c r="R734" s="85">
        <v>43.965133999999999</v>
      </c>
      <c r="S734" s="85">
        <v>77.05574</v>
      </c>
      <c r="T734" t="s">
        <v>1447</v>
      </c>
      <c r="U734" t="s">
        <v>1448</v>
      </c>
      <c r="V734" s="54" t="s">
        <v>106</v>
      </c>
      <c r="Y734">
        <v>1994</v>
      </c>
      <c r="Z734"/>
      <c r="AA734"/>
      <c r="AB734">
        <v>1998</v>
      </c>
      <c r="AC734"/>
      <c r="AD734"/>
      <c r="AE734" t="s">
        <v>1449</v>
      </c>
      <c r="AF734" t="s">
        <v>1450</v>
      </c>
      <c r="AH734" t="s">
        <v>127</v>
      </c>
      <c r="AI734" t="s">
        <v>502</v>
      </c>
      <c r="AK734" t="b">
        <v>0</v>
      </c>
      <c r="AL734" t="b">
        <v>0</v>
      </c>
      <c r="AO734" s="49" t="s">
        <v>4952</v>
      </c>
      <c r="AP734" s="73"/>
      <c r="AQ734" s="49" t="s">
        <v>4951</v>
      </c>
      <c r="AR734" s="76" t="s">
        <v>5011</v>
      </c>
      <c r="AS734" s="73" t="s">
        <v>5012</v>
      </c>
      <c r="AT734" s="73">
        <f t="shared" si="231"/>
        <v>0</v>
      </c>
      <c r="AW734" t="s">
        <v>2137</v>
      </c>
      <c r="AX734" s="112" t="s">
        <v>5332</v>
      </c>
      <c r="AY734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4" s="49" t="s">
        <v>4903</v>
      </c>
      <c r="BA734" s="44" t="str">
        <f>Y734&amp;"/"&amp;AB734</f>
        <v>1994/1998</v>
      </c>
      <c r="BB734" s="44" t="str">
        <f>Y734&amp;IF(Z734&lt;&gt;0,"-"&amp;Z734,"")&amp;IF(AA734&lt;&gt;0,"-"&amp;AA734,"")&amp;IF(AB734&lt;&gt;0,"/"&amp;AB734,"")&amp;IF(AC734&lt;&gt;0,"-"&amp;AC734,"")&amp;IF(AD734&lt;&gt;0,"-"&amp;AD734,"")</f>
        <v>1994/1998</v>
      </c>
      <c r="BC734" s="44" t="str">
        <f t="shared" si="233"/>
        <v>supralittoral</v>
      </c>
      <c r="BF734" s="49" t="s">
        <v>4882</v>
      </c>
      <c r="BG734" t="s">
        <v>4893</v>
      </c>
      <c r="BH734" s="40" t="s">
        <v>5050</v>
      </c>
      <c r="BI734" t="s">
        <v>39</v>
      </c>
      <c r="BJ734" t="str">
        <f t="shared" si="234"/>
        <v>middle and lower reaches of Ili River, supralittoral; various localities of mountain reservoirs of the Trans-Ili Alatau</v>
      </c>
      <c r="BK734" t="str">
        <f>T734&amp;" N; "&amp;U734&amp;" E"</f>
        <v>43.965134 N; 77.05574 E</v>
      </c>
      <c r="BL734" t="s">
        <v>1447</v>
      </c>
      <c r="BM734" s="85" t="s">
        <v>1448</v>
      </c>
      <c r="BN734" t="s">
        <v>4895</v>
      </c>
      <c r="BP734" t="str">
        <f>IF(V734="original",H734,IF(V734="volunteer",C734,"Nekhaeva A.A."))</f>
        <v>Nekhaeva A.A.</v>
      </c>
      <c r="BQ734" t="str">
        <f>IF(V734="original",I734,IF(V734="volunteer",YEAR(A734)&amp;"-"&amp;IF(MONTH(A734)&lt;10,"0"&amp;MONTH(A734),MONTH(A734))&amp;"-"&amp;IF(DAY(A734)&lt;10,"0"&amp;DAY(A734),DAY(A734)),"__2025-05-15"))</f>
        <v>2025-04-22</v>
      </c>
      <c r="BT734" s="49" t="s">
        <v>4766</v>
      </c>
      <c r="BU734" t="s">
        <v>3631</v>
      </c>
      <c r="BV734" t="s">
        <v>3632</v>
      </c>
      <c r="BW734" t="s">
        <v>3633</v>
      </c>
      <c r="BX734" t="s">
        <v>3634</v>
      </c>
      <c r="BY734" s="44" t="s">
        <v>127</v>
      </c>
      <c r="BZ734" t="s">
        <v>502</v>
      </c>
      <c r="CA734" t="s">
        <v>3644</v>
      </c>
      <c r="CB734" s="44" t="s">
        <v>502</v>
      </c>
      <c r="CC734" t="s">
        <v>4230</v>
      </c>
      <c r="CD734" t="s">
        <v>502</v>
      </c>
      <c r="CE734" t="s">
        <v>4236</v>
      </c>
      <c r="CF734" t="s">
        <v>3643</v>
      </c>
      <c r="CH734" t="str">
        <f>H734</f>
        <v>Тлеппаева А.М.</v>
      </c>
      <c r="CI734">
        <f t="shared" si="229"/>
        <v>1999</v>
      </c>
      <c r="CJ734" t="s">
        <v>4708</v>
      </c>
    </row>
    <row r="735" spans="1:88" x14ac:dyDescent="0.45">
      <c r="A735" s="1">
        <v>45769.496759259258</v>
      </c>
      <c r="B735">
        <v>911269241</v>
      </c>
      <c r="C735" t="s">
        <v>4896</v>
      </c>
      <c r="E735" s="4"/>
      <c r="F735" t="s">
        <v>1451</v>
      </c>
      <c r="G735">
        <v>2680</v>
      </c>
      <c r="H735" s="44" t="s">
        <v>1422</v>
      </c>
      <c r="I735">
        <v>1999</v>
      </c>
      <c r="J735" t="s">
        <v>1452</v>
      </c>
      <c r="K735" t="s">
        <v>1453</v>
      </c>
      <c r="L735" t="s">
        <v>1454</v>
      </c>
      <c r="M735" t="s">
        <v>39</v>
      </c>
      <c r="P735" t="s">
        <v>1446</v>
      </c>
      <c r="Q735" t="str">
        <f t="shared" si="230"/>
        <v>middle and lower reaches of Ili River, supralittoral; various localities of mountain reservoirs of the Trans-Ili Alatau</v>
      </c>
      <c r="R735" s="85">
        <v>43.965133999999999</v>
      </c>
      <c r="S735" s="85">
        <v>77.05574</v>
      </c>
      <c r="T735" t="s">
        <v>1447</v>
      </c>
      <c r="U735" t="s">
        <v>1448</v>
      </c>
      <c r="V735" s="54" t="s">
        <v>106</v>
      </c>
      <c r="Y735">
        <v>1994</v>
      </c>
      <c r="Z735"/>
      <c r="AA735"/>
      <c r="AB735">
        <v>1998</v>
      </c>
      <c r="AC735"/>
      <c r="AD735"/>
      <c r="AE735" t="s">
        <v>1449</v>
      </c>
      <c r="AF735" t="s">
        <v>1450</v>
      </c>
      <c r="AH735" t="s">
        <v>127</v>
      </c>
      <c r="AI735" t="s">
        <v>502</v>
      </c>
      <c r="AJ735" t="s">
        <v>1434</v>
      </c>
      <c r="AK735" t="b">
        <v>1</v>
      </c>
      <c r="AL735" t="b">
        <v>0</v>
      </c>
      <c r="AO735" s="49" t="s">
        <v>4952</v>
      </c>
      <c r="AP735" s="73"/>
      <c r="AQ735" s="49" t="s">
        <v>4951</v>
      </c>
      <c r="AR735" s="76" t="s">
        <v>5011</v>
      </c>
      <c r="AS735" s="73" t="s">
        <v>5012</v>
      </c>
      <c r="AT735" s="73">
        <f t="shared" si="231"/>
        <v>0</v>
      </c>
      <c r="AW735" t="s">
        <v>2137</v>
      </c>
      <c r="AX735" s="112" t="s">
        <v>5332</v>
      </c>
      <c r="AY735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5" s="49" t="s">
        <v>4903</v>
      </c>
      <c r="BA735" s="44" t="str">
        <f>Y735&amp;"/"&amp;AB735</f>
        <v>1994/1998</v>
      </c>
      <c r="BB735" s="44" t="str">
        <f>Y735&amp;IF(Z735&lt;&gt;0,"-"&amp;Z735,"")&amp;IF(AA735&lt;&gt;0,"-"&amp;AA735,"")&amp;IF(AB735&lt;&gt;0,"/"&amp;AB735,"")&amp;IF(AC735&lt;&gt;0,"-"&amp;AC735,"")&amp;IF(AD735&lt;&gt;0,"-"&amp;AD735,"")</f>
        <v>1994/1998</v>
      </c>
      <c r="BC735" s="44" t="str">
        <f t="shared" si="233"/>
        <v>supralittoral</v>
      </c>
      <c r="BF735" s="49" t="s">
        <v>4882</v>
      </c>
      <c r="BG735" t="s">
        <v>4893</v>
      </c>
      <c r="BH735" s="40" t="s">
        <v>5050</v>
      </c>
      <c r="BI735" t="s">
        <v>39</v>
      </c>
      <c r="BJ735" t="str">
        <f t="shared" si="234"/>
        <v>middle and lower reaches of Ili River, supralittoral; various localities of mountain reservoirs of the Trans-Ili Alatau</v>
      </c>
      <c r="BK735" t="str">
        <f>T735&amp;" N; "&amp;U735&amp;" E"</f>
        <v>43.965134 N; 77.05574 E</v>
      </c>
      <c r="BL735" t="s">
        <v>1447</v>
      </c>
      <c r="BM735" s="85" t="s">
        <v>1448</v>
      </c>
      <c r="BN735" t="s">
        <v>4895</v>
      </c>
      <c r="BP735" t="str">
        <f>IF(V735="original",H735,IF(V735="volunteer",C735,"Nekhaeva A.A."))</f>
        <v>Nekhaeva A.A.</v>
      </c>
      <c r="BQ735" t="str">
        <f>IF(V735="original",I735,IF(V735="volunteer",YEAR(A735)&amp;"-"&amp;IF(MONTH(A735)&lt;10,"0"&amp;MONTH(A735),MONTH(A735))&amp;"-"&amp;IF(DAY(A735)&lt;10,"0"&amp;DAY(A735),DAY(A735)),"__2025-05-15"))</f>
        <v>2025-04-22</v>
      </c>
      <c r="BT735" s="49" t="s">
        <v>4766</v>
      </c>
      <c r="BU735" t="s">
        <v>3631</v>
      </c>
      <c r="BV735" t="s">
        <v>3632</v>
      </c>
      <c r="BW735" t="s">
        <v>3633</v>
      </c>
      <c r="BX735" t="s">
        <v>3634</v>
      </c>
      <c r="BY735" s="44" t="s">
        <v>127</v>
      </c>
      <c r="BZ735" t="s">
        <v>502</v>
      </c>
      <c r="CA735" t="s">
        <v>3912</v>
      </c>
      <c r="CB735" s="44" t="s">
        <v>3912</v>
      </c>
      <c r="CC735" t="s">
        <v>4857</v>
      </c>
      <c r="CD735" t="s">
        <v>3912</v>
      </c>
      <c r="CE735" t="s">
        <v>3911</v>
      </c>
      <c r="CF735" t="s">
        <v>3630</v>
      </c>
      <c r="CH735" t="str">
        <f>H735</f>
        <v>Тлеппаева А.М.</v>
      </c>
      <c r="CI735">
        <f t="shared" si="229"/>
        <v>1999</v>
      </c>
    </row>
    <row r="736" spans="1:88" x14ac:dyDescent="0.45">
      <c r="A736" s="1">
        <v>45769.496469907397</v>
      </c>
      <c r="B736">
        <v>911269241</v>
      </c>
      <c r="C736" t="s">
        <v>4896</v>
      </c>
      <c r="E736" s="4"/>
      <c r="F736" t="s">
        <v>1451</v>
      </c>
      <c r="G736">
        <v>2680</v>
      </c>
      <c r="H736" s="44" t="s">
        <v>1422</v>
      </c>
      <c r="I736">
        <v>1999</v>
      </c>
      <c r="J736" t="s">
        <v>1452</v>
      </c>
      <c r="K736" t="s">
        <v>1453</v>
      </c>
      <c r="L736" t="s">
        <v>1454</v>
      </c>
      <c r="M736" t="s">
        <v>39</v>
      </c>
      <c r="P736" t="s">
        <v>1446</v>
      </c>
      <c r="Q736" t="str">
        <f t="shared" si="230"/>
        <v>middle and lower reaches of Ili River, supralittoral; various localities of mountain reservoirs of the Trans-Ili Alatau</v>
      </c>
      <c r="R736" s="85">
        <v>43.965133999999999</v>
      </c>
      <c r="S736" s="85">
        <v>77.05574</v>
      </c>
      <c r="T736" t="s">
        <v>1447</v>
      </c>
      <c r="U736" t="s">
        <v>1448</v>
      </c>
      <c r="V736" s="54" t="s">
        <v>106</v>
      </c>
      <c r="Y736">
        <v>1994</v>
      </c>
      <c r="Z736"/>
      <c r="AA736"/>
      <c r="AB736">
        <v>1998</v>
      </c>
      <c r="AC736"/>
      <c r="AD736"/>
      <c r="AE736" t="s">
        <v>1449</v>
      </c>
      <c r="AF736" t="s">
        <v>1450</v>
      </c>
      <c r="AH736" t="s">
        <v>127</v>
      </c>
      <c r="AI736" t="s">
        <v>502</v>
      </c>
      <c r="AJ736" t="s">
        <v>1440</v>
      </c>
      <c r="AK736" t="b">
        <v>1</v>
      </c>
      <c r="AL736" t="b">
        <v>0</v>
      </c>
      <c r="AO736" s="49" t="s">
        <v>4952</v>
      </c>
      <c r="AP736" s="73"/>
      <c r="AQ736" s="49" t="s">
        <v>4951</v>
      </c>
      <c r="AR736" s="76" t="s">
        <v>5011</v>
      </c>
      <c r="AS736" s="73" t="s">
        <v>5012</v>
      </c>
      <c r="AT736" s="73">
        <f t="shared" si="231"/>
        <v>0</v>
      </c>
      <c r="AW736" t="s">
        <v>2137</v>
      </c>
      <c r="AX736" s="112" t="s">
        <v>5332</v>
      </c>
      <c r="AY736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6" s="49" t="s">
        <v>4903</v>
      </c>
      <c r="BA736" s="44" t="str">
        <f>Y736&amp;"/"&amp;AB736</f>
        <v>1994/1998</v>
      </c>
      <c r="BB736" s="44" t="str">
        <f>Y736&amp;IF(Z736&lt;&gt;0,"-"&amp;Z736,"")&amp;IF(AA736&lt;&gt;0,"-"&amp;AA736,"")&amp;IF(AB736&lt;&gt;0,"/"&amp;AB736,"")&amp;IF(AC736&lt;&gt;0,"-"&amp;AC736,"")&amp;IF(AD736&lt;&gt;0,"-"&amp;AD736,"")</f>
        <v>1994/1998</v>
      </c>
      <c r="BC736" s="44" t="str">
        <f t="shared" si="233"/>
        <v>supralittoral</v>
      </c>
      <c r="BF736" s="49" t="s">
        <v>4882</v>
      </c>
      <c r="BG736" t="s">
        <v>4893</v>
      </c>
      <c r="BH736" s="40" t="s">
        <v>5050</v>
      </c>
      <c r="BI736" t="s">
        <v>39</v>
      </c>
      <c r="BJ736" t="str">
        <f t="shared" si="234"/>
        <v>middle and lower reaches of Ili River, supralittoral; various localities of mountain reservoirs of the Trans-Ili Alatau</v>
      </c>
      <c r="BK736" t="str">
        <f>T736&amp;" N; "&amp;U736&amp;" E"</f>
        <v>43.965134 N; 77.05574 E</v>
      </c>
      <c r="BL736" t="s">
        <v>1447</v>
      </c>
      <c r="BM736" s="85" t="s">
        <v>1448</v>
      </c>
      <c r="BN736" t="s">
        <v>4895</v>
      </c>
      <c r="BP736" t="str">
        <f>IF(V736="original",H736,IF(V736="volunteer",C736,"Nekhaeva A.A."))</f>
        <v>Nekhaeva A.A.</v>
      </c>
      <c r="BQ736" t="str">
        <f>IF(V736="original",I736,IF(V736="volunteer",YEAR(A736)&amp;"-"&amp;IF(MONTH(A736)&lt;10,"0"&amp;MONTH(A736),MONTH(A736))&amp;"-"&amp;IF(DAY(A736)&lt;10,"0"&amp;DAY(A736),DAY(A736)),"__2025-05-15"))</f>
        <v>2025-04-22</v>
      </c>
      <c r="BT736" s="49" t="s">
        <v>4766</v>
      </c>
      <c r="BU736" t="s">
        <v>3631</v>
      </c>
      <c r="BV736" t="s">
        <v>3632</v>
      </c>
      <c r="BW736" t="s">
        <v>3633</v>
      </c>
      <c r="BX736" t="s">
        <v>3634</v>
      </c>
      <c r="BY736" s="44" t="s">
        <v>127</v>
      </c>
      <c r="BZ736" t="s">
        <v>502</v>
      </c>
      <c r="CA736" t="s">
        <v>4240</v>
      </c>
      <c r="CB736" s="44" t="s">
        <v>4240</v>
      </c>
      <c r="CC736" t="s">
        <v>4242</v>
      </c>
      <c r="CD736" t="s">
        <v>4240</v>
      </c>
      <c r="CE736" t="s">
        <v>4241</v>
      </c>
      <c r="CF736" t="s">
        <v>3630</v>
      </c>
      <c r="CH736" t="str">
        <f>H736</f>
        <v>Тлеппаева А.М.</v>
      </c>
      <c r="CI736">
        <f t="shared" si="229"/>
        <v>1999</v>
      </c>
    </row>
    <row r="737" spans="1:88" x14ac:dyDescent="0.45">
      <c r="A737" s="1">
        <v>45769.496134259258</v>
      </c>
      <c r="B737">
        <v>911269241</v>
      </c>
      <c r="C737" t="s">
        <v>4896</v>
      </c>
      <c r="E737" s="4"/>
      <c r="F737" t="s">
        <v>1451</v>
      </c>
      <c r="G737">
        <v>2680</v>
      </c>
      <c r="H737" s="44" t="s">
        <v>1422</v>
      </c>
      <c r="I737">
        <v>1999</v>
      </c>
      <c r="J737" t="s">
        <v>1452</v>
      </c>
      <c r="K737" t="s">
        <v>1453</v>
      </c>
      <c r="L737" t="s">
        <v>1454</v>
      </c>
      <c r="M737" t="s">
        <v>39</v>
      </c>
      <c r="P737" t="s">
        <v>1446</v>
      </c>
      <c r="Q737" t="str">
        <f t="shared" si="230"/>
        <v>middle and lower reaches of Ili River, supralittoral; various localities of mountain reservoirs of the Trans-Ili Alatau</v>
      </c>
      <c r="R737" s="85">
        <v>43.965133999999999</v>
      </c>
      <c r="S737" s="85">
        <v>77.05574</v>
      </c>
      <c r="T737" t="s">
        <v>1447</v>
      </c>
      <c r="U737" t="s">
        <v>1448</v>
      </c>
      <c r="V737" s="54" t="s">
        <v>106</v>
      </c>
      <c r="Y737">
        <v>1994</v>
      </c>
      <c r="Z737"/>
      <c r="AA737"/>
      <c r="AB737">
        <v>1998</v>
      </c>
      <c r="AC737"/>
      <c r="AD737"/>
      <c r="AE737" t="s">
        <v>1449</v>
      </c>
      <c r="AF737" t="s">
        <v>1450</v>
      </c>
      <c r="AH737" t="s">
        <v>127</v>
      </c>
      <c r="AI737" t="s">
        <v>502</v>
      </c>
      <c r="AJ737" t="s">
        <v>1420</v>
      </c>
      <c r="AK737" t="b">
        <v>1</v>
      </c>
      <c r="AL737" t="b">
        <v>0</v>
      </c>
      <c r="AO737" s="49" t="s">
        <v>4952</v>
      </c>
      <c r="AP737" s="73"/>
      <c r="AQ737" s="49" t="s">
        <v>4951</v>
      </c>
      <c r="AR737" s="76" t="s">
        <v>5011</v>
      </c>
      <c r="AS737" s="73" t="s">
        <v>5012</v>
      </c>
      <c r="AT737" s="73">
        <f t="shared" si="231"/>
        <v>0</v>
      </c>
      <c r="AW737" t="s">
        <v>2137</v>
      </c>
      <c r="AX737" s="112" t="s">
        <v>5332</v>
      </c>
      <c r="AY737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7" s="49" t="s">
        <v>4903</v>
      </c>
      <c r="BA737" s="44" t="str">
        <f>Y737&amp;"/"&amp;AB737</f>
        <v>1994/1998</v>
      </c>
      <c r="BB737" s="44" t="str">
        <f>Y737&amp;IF(Z737&lt;&gt;0,"-"&amp;Z737,"")&amp;IF(AA737&lt;&gt;0,"-"&amp;AA737,"")&amp;IF(AB737&lt;&gt;0,"/"&amp;AB737,"")&amp;IF(AC737&lt;&gt;0,"-"&amp;AC737,"")&amp;IF(AD737&lt;&gt;0,"-"&amp;AD737,"")</f>
        <v>1994/1998</v>
      </c>
      <c r="BC737" s="44" t="str">
        <f t="shared" si="233"/>
        <v>supralittoral</v>
      </c>
      <c r="BF737" s="49" t="s">
        <v>4882</v>
      </c>
      <c r="BG737" t="s">
        <v>4893</v>
      </c>
      <c r="BH737" s="40" t="s">
        <v>5050</v>
      </c>
      <c r="BI737" t="s">
        <v>39</v>
      </c>
      <c r="BJ737" t="str">
        <f t="shared" si="234"/>
        <v>middle and lower reaches of Ili River, supralittoral; various localities of mountain reservoirs of the Trans-Ili Alatau</v>
      </c>
      <c r="BK737" t="str">
        <f>T737&amp;" N; "&amp;U737&amp;" E"</f>
        <v>43.965134 N; 77.05574 E</v>
      </c>
      <c r="BL737" t="s">
        <v>1447</v>
      </c>
      <c r="BM737" s="85" t="s">
        <v>1448</v>
      </c>
      <c r="BN737" t="s">
        <v>4895</v>
      </c>
      <c r="BP737" t="str">
        <f>IF(V737="original",H737,IF(V737="volunteer",C737,"Nekhaeva A.A."))</f>
        <v>Nekhaeva A.A.</v>
      </c>
      <c r="BQ737" t="str">
        <f>IF(V737="original",I737,IF(V737="volunteer",YEAR(A737)&amp;"-"&amp;IF(MONTH(A737)&lt;10,"0"&amp;MONTH(A737),MONTH(A737))&amp;"-"&amp;IF(DAY(A737)&lt;10,"0"&amp;DAY(A737),DAY(A737)),"__2025-05-15"))</f>
        <v>2025-04-22</v>
      </c>
      <c r="BT737" s="49" t="s">
        <v>4766</v>
      </c>
      <c r="BU737" t="s">
        <v>3631</v>
      </c>
      <c r="BV737" t="s">
        <v>3632</v>
      </c>
      <c r="BW737" t="s">
        <v>3633</v>
      </c>
      <c r="BX737" t="s">
        <v>3634</v>
      </c>
      <c r="BY737" s="44" t="s">
        <v>127</v>
      </c>
      <c r="BZ737" t="s">
        <v>502</v>
      </c>
      <c r="CA737" t="s">
        <v>4225</v>
      </c>
      <c r="CB737" s="44" t="s">
        <v>4225</v>
      </c>
      <c r="CC737" t="s">
        <v>4227</v>
      </c>
      <c r="CD737" t="s">
        <v>4225</v>
      </c>
      <c r="CE737" t="s">
        <v>4226</v>
      </c>
      <c r="CF737" t="s">
        <v>3630</v>
      </c>
      <c r="CH737" t="str">
        <f>H737</f>
        <v>Тлеппаева А.М.</v>
      </c>
      <c r="CI737">
        <f t="shared" si="229"/>
        <v>1999</v>
      </c>
    </row>
    <row r="738" spans="1:88" x14ac:dyDescent="0.45">
      <c r="A738" s="1">
        <v>45769.495682870373</v>
      </c>
      <c r="B738">
        <v>911269241</v>
      </c>
      <c r="C738" t="s">
        <v>4896</v>
      </c>
      <c r="E738" s="4"/>
      <c r="F738" t="s">
        <v>1451</v>
      </c>
      <c r="G738">
        <v>2680</v>
      </c>
      <c r="H738" s="44" t="s">
        <v>1422</v>
      </c>
      <c r="I738">
        <v>1999</v>
      </c>
      <c r="J738" t="s">
        <v>1452</v>
      </c>
      <c r="K738" t="s">
        <v>1453</v>
      </c>
      <c r="L738" t="s">
        <v>1454</v>
      </c>
      <c r="M738" t="s">
        <v>39</v>
      </c>
      <c r="P738" t="s">
        <v>1446</v>
      </c>
      <c r="Q738" t="str">
        <f t="shared" si="230"/>
        <v>middle and lower reaches of Ili River, supralittoral; various localities of mountain reservoirs of the Trans-Ili Alatau</v>
      </c>
      <c r="R738" s="85">
        <v>43.965133999999999</v>
      </c>
      <c r="S738" s="85">
        <v>77.05574</v>
      </c>
      <c r="T738" t="s">
        <v>1447</v>
      </c>
      <c r="U738" t="s">
        <v>1448</v>
      </c>
      <c r="V738" s="54" t="s">
        <v>106</v>
      </c>
      <c r="Y738">
        <v>1994</v>
      </c>
      <c r="Z738"/>
      <c r="AA738"/>
      <c r="AB738">
        <v>1998</v>
      </c>
      <c r="AC738"/>
      <c r="AD738"/>
      <c r="AE738" t="s">
        <v>1449</v>
      </c>
      <c r="AF738" t="s">
        <v>1450</v>
      </c>
      <c r="AH738" t="s">
        <v>1399</v>
      </c>
      <c r="AI738" t="s">
        <v>1430</v>
      </c>
      <c r="AJ738" t="s">
        <v>1431</v>
      </c>
      <c r="AK738" t="b">
        <v>1</v>
      </c>
      <c r="AL738" t="b">
        <v>0</v>
      </c>
      <c r="AO738" s="49" t="s">
        <v>4952</v>
      </c>
      <c r="AP738" s="73"/>
      <c r="AQ738" s="49" t="s">
        <v>4951</v>
      </c>
      <c r="AR738" s="76" t="s">
        <v>5011</v>
      </c>
      <c r="AS738" s="73" t="s">
        <v>5012</v>
      </c>
      <c r="AT738" s="73">
        <f t="shared" si="231"/>
        <v>0</v>
      </c>
      <c r="AW738" t="s">
        <v>2137</v>
      </c>
      <c r="AX738" s="112" t="s">
        <v>5332</v>
      </c>
      <c r="AY738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8" s="49" t="s">
        <v>4903</v>
      </c>
      <c r="BA738" s="44" t="str">
        <f>Y738&amp;"/"&amp;AB738</f>
        <v>1994/1998</v>
      </c>
      <c r="BB738" s="44" t="str">
        <f>Y738&amp;IF(Z738&lt;&gt;0,"-"&amp;Z738,"")&amp;IF(AA738&lt;&gt;0,"-"&amp;AA738,"")&amp;IF(AB738&lt;&gt;0,"/"&amp;AB738,"")&amp;IF(AC738&lt;&gt;0,"-"&amp;AC738,"")&amp;IF(AD738&lt;&gt;0,"-"&amp;AD738,"")</f>
        <v>1994/1998</v>
      </c>
      <c r="BC738" s="44" t="str">
        <f t="shared" si="233"/>
        <v>supralittoral</v>
      </c>
      <c r="BF738" s="49" t="s">
        <v>4882</v>
      </c>
      <c r="BG738" t="s">
        <v>4893</v>
      </c>
      <c r="BH738" s="40" t="s">
        <v>5050</v>
      </c>
      <c r="BI738" t="s">
        <v>39</v>
      </c>
      <c r="BJ738" t="str">
        <f t="shared" si="234"/>
        <v>middle and lower reaches of Ili River, supralittoral; various localities of mountain reservoirs of the Trans-Ili Alatau</v>
      </c>
      <c r="BK738" t="str">
        <f>T738&amp;" N; "&amp;U738&amp;" E"</f>
        <v>43.965134 N; 77.05574 E</v>
      </c>
      <c r="BL738" t="s">
        <v>1447</v>
      </c>
      <c r="BM738" s="85" t="s">
        <v>1448</v>
      </c>
      <c r="BN738" t="s">
        <v>4895</v>
      </c>
      <c r="BP738" t="str">
        <f>IF(V738="original",H738,IF(V738="volunteer",C738,"Nekhaeva A.A."))</f>
        <v>Nekhaeva A.A.</v>
      </c>
      <c r="BQ738" t="str">
        <f>IF(V738="original",I738,IF(V738="volunteer",YEAR(A738)&amp;"-"&amp;IF(MONTH(A738)&lt;10,"0"&amp;MONTH(A738),MONTH(A738))&amp;"-"&amp;IF(DAY(A738)&lt;10,"0"&amp;DAY(A738),DAY(A738)),"__2025-05-15"))</f>
        <v>2025-04-22</v>
      </c>
      <c r="BT738" s="49" t="s">
        <v>4766</v>
      </c>
      <c r="BU738" t="s">
        <v>3631</v>
      </c>
      <c r="BV738" t="s">
        <v>3632</v>
      </c>
      <c r="BW738" t="s">
        <v>3633</v>
      </c>
      <c r="BX738" t="s">
        <v>3634</v>
      </c>
      <c r="BY738" s="44" t="s">
        <v>1399</v>
      </c>
      <c r="BZ738" t="s">
        <v>1430</v>
      </c>
      <c r="CA738" t="s">
        <v>4233</v>
      </c>
      <c r="CB738" s="44" t="s">
        <v>4233</v>
      </c>
      <c r="CC738" t="s">
        <v>4235</v>
      </c>
      <c r="CD738" t="s">
        <v>4233</v>
      </c>
      <c r="CE738" t="s">
        <v>4234</v>
      </c>
      <c r="CF738" t="s">
        <v>3630</v>
      </c>
      <c r="CH738" t="str">
        <f>H738</f>
        <v>Тлеппаева А.М.</v>
      </c>
      <c r="CI738">
        <f t="shared" si="229"/>
        <v>1999</v>
      </c>
    </row>
    <row r="739" spans="1:88" x14ac:dyDescent="0.45">
      <c r="A739" s="1">
        <v>45769.495300925933</v>
      </c>
      <c r="B739">
        <v>911269241</v>
      </c>
      <c r="C739" t="s">
        <v>4896</v>
      </c>
      <c r="E739" s="4"/>
      <c r="F739" t="s">
        <v>1451</v>
      </c>
      <c r="G739">
        <v>2680</v>
      </c>
      <c r="H739" s="44" t="s">
        <v>1422</v>
      </c>
      <c r="I739">
        <v>1999</v>
      </c>
      <c r="J739" t="s">
        <v>1452</v>
      </c>
      <c r="K739" t="s">
        <v>1453</v>
      </c>
      <c r="L739" t="s">
        <v>1454</v>
      </c>
      <c r="M739" t="s">
        <v>39</v>
      </c>
      <c r="P739" t="s">
        <v>1446</v>
      </c>
      <c r="Q739" t="str">
        <f t="shared" si="230"/>
        <v>middle and lower reaches of Ili River, supralittoral; various localities of mountain reservoirs of the Trans-Ili Alatau</v>
      </c>
      <c r="R739" s="85">
        <v>43.965133999999999</v>
      </c>
      <c r="S739" s="85">
        <v>77.05574</v>
      </c>
      <c r="T739" t="s">
        <v>1447</v>
      </c>
      <c r="U739" t="s">
        <v>1448</v>
      </c>
      <c r="V739" s="54" t="s">
        <v>106</v>
      </c>
      <c r="Y739">
        <v>1994</v>
      </c>
      <c r="Z739"/>
      <c r="AA739"/>
      <c r="AB739">
        <v>1998</v>
      </c>
      <c r="AC739"/>
      <c r="AD739"/>
      <c r="AE739" t="s">
        <v>1449</v>
      </c>
      <c r="AF739" t="s">
        <v>1450</v>
      </c>
      <c r="AH739" t="s">
        <v>1399</v>
      </c>
      <c r="AI739" t="s">
        <v>1430</v>
      </c>
      <c r="AJ739" t="s">
        <v>1458</v>
      </c>
      <c r="AK739" t="b">
        <v>1</v>
      </c>
      <c r="AL739" t="b">
        <v>0</v>
      </c>
      <c r="AO739" s="49" t="s">
        <v>4952</v>
      </c>
      <c r="AP739" s="73"/>
      <c r="AQ739" s="49" t="s">
        <v>4951</v>
      </c>
      <c r="AR739" s="76" t="s">
        <v>5011</v>
      </c>
      <c r="AS739" s="73" t="s">
        <v>5012</v>
      </c>
      <c r="AT739" s="73">
        <f t="shared" si="231"/>
        <v>0</v>
      </c>
      <c r="AW739" t="s">
        <v>2137</v>
      </c>
      <c r="AX739" s="112" t="s">
        <v>5332</v>
      </c>
      <c r="AY739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39" s="49" t="s">
        <v>4903</v>
      </c>
      <c r="BA739" s="44" t="str">
        <f>Y739&amp;"/"&amp;AB739</f>
        <v>1994/1998</v>
      </c>
      <c r="BB739" s="44" t="str">
        <f>Y739&amp;IF(Z739&lt;&gt;0,"-"&amp;Z739,"")&amp;IF(AA739&lt;&gt;0,"-"&amp;AA739,"")&amp;IF(AB739&lt;&gt;0,"/"&amp;AB739,"")&amp;IF(AC739&lt;&gt;0,"-"&amp;AC739,"")&amp;IF(AD739&lt;&gt;0,"-"&amp;AD739,"")</f>
        <v>1994/1998</v>
      </c>
      <c r="BC739" s="44" t="str">
        <f t="shared" si="233"/>
        <v>supralittoral</v>
      </c>
      <c r="BF739" s="49" t="s">
        <v>4882</v>
      </c>
      <c r="BG739" t="s">
        <v>4893</v>
      </c>
      <c r="BH739" s="40" t="s">
        <v>5050</v>
      </c>
      <c r="BI739" t="s">
        <v>39</v>
      </c>
      <c r="BJ739" t="str">
        <f t="shared" si="234"/>
        <v>middle and lower reaches of Ili River, supralittoral; various localities of mountain reservoirs of the Trans-Ili Alatau</v>
      </c>
      <c r="BK739" t="str">
        <f>T739&amp;" N; "&amp;U739&amp;" E"</f>
        <v>43.965134 N; 77.05574 E</v>
      </c>
      <c r="BL739" t="s">
        <v>1447</v>
      </c>
      <c r="BM739" s="85" t="s">
        <v>1448</v>
      </c>
      <c r="BN739" t="s">
        <v>4895</v>
      </c>
      <c r="BP739" t="str">
        <f>IF(V739="original",H739,IF(V739="volunteer",C739,"Nekhaeva A.A."))</f>
        <v>Nekhaeva A.A.</v>
      </c>
      <c r="BQ739" t="str">
        <f>IF(V739="original",I739,IF(V739="volunteer",YEAR(A739)&amp;"-"&amp;IF(MONTH(A739)&lt;10,"0"&amp;MONTH(A739),MONTH(A739))&amp;"-"&amp;IF(DAY(A739)&lt;10,"0"&amp;DAY(A739),DAY(A739)),"__2025-05-15"))</f>
        <v>2025-04-22</v>
      </c>
      <c r="BT739" s="49" t="s">
        <v>4766</v>
      </c>
      <c r="BU739" t="s">
        <v>3631</v>
      </c>
      <c r="BV739" t="s">
        <v>3632</v>
      </c>
      <c r="BW739" t="s">
        <v>3633</v>
      </c>
      <c r="BX739" t="s">
        <v>3634</v>
      </c>
      <c r="BY739" s="44" t="s">
        <v>1399</v>
      </c>
      <c r="BZ739" t="s">
        <v>1430</v>
      </c>
      <c r="CA739" t="s">
        <v>4253</v>
      </c>
      <c r="CB739" s="44" t="s">
        <v>4253</v>
      </c>
      <c r="CC739" t="s">
        <v>4255</v>
      </c>
      <c r="CD739" t="s">
        <v>4253</v>
      </c>
      <c r="CE739" t="s">
        <v>4254</v>
      </c>
      <c r="CF739" t="s">
        <v>3630</v>
      </c>
      <c r="CH739" t="str">
        <f>H739</f>
        <v>Тлеппаева А.М.</v>
      </c>
      <c r="CI739">
        <f t="shared" si="229"/>
        <v>1999</v>
      </c>
    </row>
    <row r="740" spans="1:88" x14ac:dyDescent="0.45">
      <c r="A740" s="1">
        <v>45769.49491898148</v>
      </c>
      <c r="B740">
        <v>911269241</v>
      </c>
      <c r="C740" t="s">
        <v>4896</v>
      </c>
      <c r="E740" s="4"/>
      <c r="F740" t="s">
        <v>1451</v>
      </c>
      <c r="G740">
        <v>2680</v>
      </c>
      <c r="H740" s="44" t="s">
        <v>1422</v>
      </c>
      <c r="I740">
        <v>1999</v>
      </c>
      <c r="J740" t="s">
        <v>1452</v>
      </c>
      <c r="K740" t="s">
        <v>1453</v>
      </c>
      <c r="L740" t="s">
        <v>1454</v>
      </c>
      <c r="M740" t="s">
        <v>39</v>
      </c>
      <c r="P740" t="s">
        <v>1446</v>
      </c>
      <c r="Q740" t="str">
        <f t="shared" si="230"/>
        <v>middle and lower reaches of Ili River, supralittoral; various localities of mountain reservoirs of the Trans-Ili Alatau</v>
      </c>
      <c r="R740" s="85">
        <v>43.965133999999999</v>
      </c>
      <c r="S740" s="85">
        <v>77.05574</v>
      </c>
      <c r="T740" t="s">
        <v>1447</v>
      </c>
      <c r="U740" t="s">
        <v>1448</v>
      </c>
      <c r="V740" s="54" t="s">
        <v>106</v>
      </c>
      <c r="Y740">
        <v>1994</v>
      </c>
      <c r="Z740"/>
      <c r="AA740"/>
      <c r="AB740">
        <v>1998</v>
      </c>
      <c r="AC740"/>
      <c r="AD740"/>
      <c r="AE740" t="s">
        <v>1449</v>
      </c>
      <c r="AF740" t="s">
        <v>1450</v>
      </c>
      <c r="AH740" t="s">
        <v>533</v>
      </c>
      <c r="AI740" t="s">
        <v>1443</v>
      </c>
      <c r="AJ740" t="s">
        <v>1444</v>
      </c>
      <c r="AK740" t="b">
        <v>1</v>
      </c>
      <c r="AL740" t="b">
        <v>0</v>
      </c>
      <c r="AO740" s="49" t="s">
        <v>4952</v>
      </c>
      <c r="AP740" s="73"/>
      <c r="AQ740" s="49" t="s">
        <v>4951</v>
      </c>
      <c r="AR740" s="76" t="s">
        <v>5011</v>
      </c>
      <c r="AS740" s="73" t="s">
        <v>5012</v>
      </c>
      <c r="AT740" s="73">
        <f t="shared" si="231"/>
        <v>0</v>
      </c>
      <c r="AW740" t="s">
        <v>2137</v>
      </c>
      <c r="AX740" s="112" t="s">
        <v>5332</v>
      </c>
      <c r="AY740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0" s="49" t="s">
        <v>4903</v>
      </c>
      <c r="BA740" s="44" t="str">
        <f>Y740&amp;"/"&amp;AB740</f>
        <v>1994/1998</v>
      </c>
      <c r="BB740" s="44" t="str">
        <f>Y740&amp;IF(Z740&lt;&gt;0,"-"&amp;Z740,"")&amp;IF(AA740&lt;&gt;0,"-"&amp;AA740,"")&amp;IF(AB740&lt;&gt;0,"/"&amp;AB740,"")&amp;IF(AC740&lt;&gt;0,"-"&amp;AC740,"")&amp;IF(AD740&lt;&gt;0,"-"&amp;AD740,"")</f>
        <v>1994/1998</v>
      </c>
      <c r="BC740" s="44" t="str">
        <f t="shared" si="233"/>
        <v>supralittoral</v>
      </c>
      <c r="BF740" s="49" t="s">
        <v>4882</v>
      </c>
      <c r="BG740" t="s">
        <v>4893</v>
      </c>
      <c r="BH740" s="40" t="s">
        <v>5050</v>
      </c>
      <c r="BI740" t="s">
        <v>39</v>
      </c>
      <c r="BJ740" t="str">
        <f t="shared" si="234"/>
        <v>middle and lower reaches of Ili River, supralittoral; various localities of mountain reservoirs of the Trans-Ili Alatau</v>
      </c>
      <c r="BK740" t="str">
        <f>T740&amp;" N; "&amp;U740&amp;" E"</f>
        <v>43.965134 N; 77.05574 E</v>
      </c>
      <c r="BL740" t="s">
        <v>1447</v>
      </c>
      <c r="BM740" s="85" t="s">
        <v>1448</v>
      </c>
      <c r="BN740" t="s">
        <v>4895</v>
      </c>
      <c r="BP740" t="str">
        <f>IF(V740="original",H740,IF(V740="volunteer",C740,"Nekhaeva A.A."))</f>
        <v>Nekhaeva A.A.</v>
      </c>
      <c r="BQ740" t="str">
        <f>IF(V740="original",I740,IF(V740="volunteer",YEAR(A740)&amp;"-"&amp;IF(MONTH(A740)&lt;10,"0"&amp;MONTH(A740),MONTH(A740))&amp;"-"&amp;IF(DAY(A740)&lt;10,"0"&amp;DAY(A740),DAY(A740)),"__2025-05-15"))</f>
        <v>2025-04-22</v>
      </c>
      <c r="BT740" s="49" t="s">
        <v>4766</v>
      </c>
      <c r="BU740" t="s">
        <v>3631</v>
      </c>
      <c r="BV740" t="s">
        <v>3632</v>
      </c>
      <c r="BW740" t="s">
        <v>3633</v>
      </c>
      <c r="BX740" t="s">
        <v>3634</v>
      </c>
      <c r="BY740" s="44" t="s">
        <v>533</v>
      </c>
      <c r="BZ740" t="s">
        <v>1443</v>
      </c>
      <c r="CA740" t="s">
        <v>4248</v>
      </c>
      <c r="CB740" s="44" t="s">
        <v>4248</v>
      </c>
      <c r="CC740" t="s">
        <v>4787</v>
      </c>
      <c r="CD740" t="s">
        <v>4248</v>
      </c>
      <c r="CE740" t="s">
        <v>4249</v>
      </c>
      <c r="CF740" t="s">
        <v>3630</v>
      </c>
      <c r="CH740" t="str">
        <f>H740</f>
        <v>Тлеппаева А.М.</v>
      </c>
      <c r="CI740">
        <f t="shared" si="229"/>
        <v>1999</v>
      </c>
    </row>
    <row r="741" spans="1:88" x14ac:dyDescent="0.45">
      <c r="A741" s="1">
        <v>45769.494618055563</v>
      </c>
      <c r="B741">
        <v>911269241</v>
      </c>
      <c r="C741" t="s">
        <v>4896</v>
      </c>
      <c r="E741" s="4"/>
      <c r="F741" t="s">
        <v>1451</v>
      </c>
      <c r="G741">
        <v>2680</v>
      </c>
      <c r="H741" s="44" t="s">
        <v>1422</v>
      </c>
      <c r="I741">
        <v>1999</v>
      </c>
      <c r="J741" t="s">
        <v>1452</v>
      </c>
      <c r="K741" t="s">
        <v>1453</v>
      </c>
      <c r="L741" t="s">
        <v>1454</v>
      </c>
      <c r="M741" t="s">
        <v>39</v>
      </c>
      <c r="P741" t="s">
        <v>1446</v>
      </c>
      <c r="Q741" t="str">
        <f t="shared" si="230"/>
        <v>middle and lower reaches of Ili River, supralittoral; various localities of mountain reservoirs of the Trans-Ili Alatau</v>
      </c>
      <c r="R741" s="85">
        <v>43.965133999999999</v>
      </c>
      <c r="S741" s="85">
        <v>77.05574</v>
      </c>
      <c r="T741" t="s">
        <v>1447</v>
      </c>
      <c r="U741" t="s">
        <v>1448</v>
      </c>
      <c r="V741" s="54" t="s">
        <v>106</v>
      </c>
      <c r="Y741">
        <v>1994</v>
      </c>
      <c r="Z741"/>
      <c r="AA741"/>
      <c r="AB741">
        <v>1998</v>
      </c>
      <c r="AC741"/>
      <c r="AD741"/>
      <c r="AE741" t="s">
        <v>1449</v>
      </c>
      <c r="AF741" t="s">
        <v>1450</v>
      </c>
      <c r="AH741" t="s">
        <v>229</v>
      </c>
      <c r="AI741" t="s">
        <v>686</v>
      </c>
      <c r="AK741" t="b">
        <v>0</v>
      </c>
      <c r="AL741" t="b">
        <v>0</v>
      </c>
      <c r="AO741" s="49" t="s">
        <v>4952</v>
      </c>
      <c r="AP741" s="73"/>
      <c r="AQ741" s="49" t="s">
        <v>4951</v>
      </c>
      <c r="AR741" s="76" t="s">
        <v>5011</v>
      </c>
      <c r="AS741" s="73" t="s">
        <v>5012</v>
      </c>
      <c r="AT741" s="73">
        <f t="shared" si="231"/>
        <v>0</v>
      </c>
      <c r="AW741" t="s">
        <v>2137</v>
      </c>
      <c r="AX741" s="112" t="s">
        <v>5332</v>
      </c>
      <c r="AY741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1" s="49" t="s">
        <v>4903</v>
      </c>
      <c r="BA741" s="44" t="str">
        <f>Y741&amp;"/"&amp;AB741</f>
        <v>1994/1998</v>
      </c>
      <c r="BB741" s="44" t="str">
        <f>Y741&amp;IF(Z741&lt;&gt;0,"-"&amp;Z741,"")&amp;IF(AA741&lt;&gt;0,"-"&amp;AA741,"")&amp;IF(AB741&lt;&gt;0,"/"&amp;AB741,"")&amp;IF(AC741&lt;&gt;0,"-"&amp;AC741,"")&amp;IF(AD741&lt;&gt;0,"-"&amp;AD741,"")</f>
        <v>1994/1998</v>
      </c>
      <c r="BC741" s="44" t="str">
        <f t="shared" si="233"/>
        <v>supralittoral</v>
      </c>
      <c r="BF741" s="49" t="s">
        <v>4882</v>
      </c>
      <c r="BG741" t="s">
        <v>4893</v>
      </c>
      <c r="BH741" s="40" t="s">
        <v>5050</v>
      </c>
      <c r="BI741" t="s">
        <v>39</v>
      </c>
      <c r="BJ741" t="str">
        <f t="shared" si="234"/>
        <v>middle and lower reaches of Ili River, supralittoral; various localities of mountain reservoirs of the Trans-Ili Alatau</v>
      </c>
      <c r="BK741" t="str">
        <f>T741&amp;" N; "&amp;U741&amp;" E"</f>
        <v>43.965134 N; 77.05574 E</v>
      </c>
      <c r="BL741" t="s">
        <v>1447</v>
      </c>
      <c r="BM741" s="85" t="s">
        <v>1448</v>
      </c>
      <c r="BN741" t="s">
        <v>4895</v>
      </c>
      <c r="BP741" t="str">
        <f>IF(V741="original",H741,IF(V741="volunteer",C741,"Nekhaeva A.A."))</f>
        <v>Nekhaeva A.A.</v>
      </c>
      <c r="BQ741" t="str">
        <f>IF(V741="original",I741,IF(V741="volunteer",YEAR(A741)&amp;"-"&amp;IF(MONTH(A741)&lt;10,"0"&amp;MONTH(A741),MONTH(A741))&amp;"-"&amp;IF(DAY(A741)&lt;10,"0"&amp;DAY(A741),DAY(A741)),"__2025-05-15"))</f>
        <v>2025-04-22</v>
      </c>
      <c r="BT741" s="49" t="s">
        <v>4766</v>
      </c>
      <c r="BU741" t="s">
        <v>3631</v>
      </c>
      <c r="BV741" t="s">
        <v>3632</v>
      </c>
      <c r="BW741" t="s">
        <v>3633</v>
      </c>
      <c r="BX741" t="s">
        <v>3634</v>
      </c>
      <c r="BY741" s="44" t="s">
        <v>229</v>
      </c>
      <c r="BZ741" t="s">
        <v>686</v>
      </c>
      <c r="CA741" t="s">
        <v>3644</v>
      </c>
      <c r="CB741" s="44" t="s">
        <v>686</v>
      </c>
      <c r="CC741" t="s">
        <v>4683</v>
      </c>
      <c r="CD741" t="s">
        <v>686</v>
      </c>
      <c r="CE741" t="s">
        <v>4682</v>
      </c>
      <c r="CF741" t="s">
        <v>3643</v>
      </c>
      <c r="CH741" t="str">
        <f>H741</f>
        <v>Тлеппаева А.М.</v>
      </c>
      <c r="CI741">
        <f t="shared" si="229"/>
        <v>1999</v>
      </c>
    </row>
    <row r="742" spans="1:88" x14ac:dyDescent="0.45">
      <c r="A742" s="1">
        <v>45769.494293981479</v>
      </c>
      <c r="B742">
        <v>911269241</v>
      </c>
      <c r="C742" t="s">
        <v>4896</v>
      </c>
      <c r="E742" s="4"/>
      <c r="F742" t="s">
        <v>1451</v>
      </c>
      <c r="G742">
        <v>2680</v>
      </c>
      <c r="H742" s="44" t="s">
        <v>1422</v>
      </c>
      <c r="I742">
        <v>1999</v>
      </c>
      <c r="J742" t="s">
        <v>1452</v>
      </c>
      <c r="K742" t="s">
        <v>1453</v>
      </c>
      <c r="L742" t="s">
        <v>1454</v>
      </c>
      <c r="M742" t="s">
        <v>39</v>
      </c>
      <c r="P742" t="s">
        <v>1446</v>
      </c>
      <c r="Q742" t="str">
        <f t="shared" si="230"/>
        <v>middle and lower reaches of Ili River, supralittoral; various localities of mountain reservoirs of the Trans-Ili Alatau</v>
      </c>
      <c r="R742" s="85">
        <v>43.965133999999999</v>
      </c>
      <c r="S742" s="85">
        <v>77.05574</v>
      </c>
      <c r="T742" t="s">
        <v>1447</v>
      </c>
      <c r="U742" t="s">
        <v>1448</v>
      </c>
      <c r="V742" s="54" t="s">
        <v>106</v>
      </c>
      <c r="Y742">
        <v>1994</v>
      </c>
      <c r="Z742"/>
      <c r="AA742"/>
      <c r="AB742">
        <v>1998</v>
      </c>
      <c r="AC742"/>
      <c r="AD742"/>
      <c r="AE742" t="s">
        <v>1449</v>
      </c>
      <c r="AF742" t="s">
        <v>1450</v>
      </c>
      <c r="AI742" t="s">
        <v>1442</v>
      </c>
      <c r="AK742" t="b">
        <v>0</v>
      </c>
      <c r="AL742" t="b">
        <v>0</v>
      </c>
      <c r="AO742" s="49" t="s">
        <v>4952</v>
      </c>
      <c r="AP742" s="73"/>
      <c r="AQ742" s="49" t="s">
        <v>4951</v>
      </c>
      <c r="AR742" s="76" t="s">
        <v>5011</v>
      </c>
      <c r="AS742" s="73" t="s">
        <v>5012</v>
      </c>
      <c r="AT742" s="73">
        <f t="shared" si="231"/>
        <v>0</v>
      </c>
      <c r="AW742" t="s">
        <v>2137</v>
      </c>
      <c r="AX742" s="112" t="s">
        <v>5332</v>
      </c>
      <c r="AY742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2" s="49" t="s">
        <v>4903</v>
      </c>
      <c r="BA742" s="44" t="str">
        <f>Y742&amp;"/"&amp;AB742</f>
        <v>1994/1998</v>
      </c>
      <c r="BB742" s="44" t="str">
        <f>Y742&amp;IF(Z742&lt;&gt;0,"-"&amp;Z742,"")&amp;IF(AA742&lt;&gt;0,"-"&amp;AA742,"")&amp;IF(AB742&lt;&gt;0,"/"&amp;AB742,"")&amp;IF(AC742&lt;&gt;0,"-"&amp;AC742,"")&amp;IF(AD742&lt;&gt;0,"-"&amp;AD742,"")</f>
        <v>1994/1998</v>
      </c>
      <c r="BC742" s="44" t="str">
        <f t="shared" si="233"/>
        <v>supralittoral</v>
      </c>
      <c r="BF742" s="49" t="s">
        <v>4882</v>
      </c>
      <c r="BG742" t="s">
        <v>4893</v>
      </c>
      <c r="BH742" s="40" t="s">
        <v>5050</v>
      </c>
      <c r="BI742" t="s">
        <v>39</v>
      </c>
      <c r="BJ742" t="str">
        <f t="shared" si="234"/>
        <v>middle and lower reaches of Ili River, supralittoral; various localities of mountain reservoirs of the Trans-Ili Alatau</v>
      </c>
      <c r="BK742" t="str">
        <f>T742&amp;" N; "&amp;U742&amp;" E"</f>
        <v>43.965134 N; 77.05574 E</v>
      </c>
      <c r="BL742" t="s">
        <v>1447</v>
      </c>
      <c r="BM742" s="85" t="s">
        <v>1448</v>
      </c>
      <c r="BN742" t="s">
        <v>4895</v>
      </c>
      <c r="BP742" t="str">
        <f>IF(V742="original",H742,IF(V742="volunteer",C742,"Nekhaeva A.A."))</f>
        <v>Nekhaeva A.A.</v>
      </c>
      <c r="BQ742" t="str">
        <f>IF(V742="original",I742,IF(V742="volunteer",YEAR(A742)&amp;"-"&amp;IF(MONTH(A742)&lt;10,"0"&amp;MONTH(A742),MONTH(A742))&amp;"-"&amp;IF(DAY(A742)&lt;10,"0"&amp;DAY(A742),DAY(A742)),"__2025-05-15"))</f>
        <v>2025-04-22</v>
      </c>
      <c r="BT742" s="49" t="s">
        <v>4766</v>
      </c>
      <c r="BU742" t="s">
        <v>3631</v>
      </c>
      <c r="BV742" t="s">
        <v>3632</v>
      </c>
      <c r="BW742" t="s">
        <v>3633</v>
      </c>
      <c r="BX742" t="s">
        <v>3634</v>
      </c>
      <c r="BY742" s="44" t="s">
        <v>533</v>
      </c>
      <c r="BZ742" t="s">
        <v>4246</v>
      </c>
      <c r="CA742" t="s">
        <v>3644</v>
      </c>
      <c r="CB742" s="44" t="s">
        <v>4246</v>
      </c>
      <c r="CC742" t="s">
        <v>4247</v>
      </c>
      <c r="CD742" t="s">
        <v>1442</v>
      </c>
      <c r="CE742" t="s">
        <v>4245</v>
      </c>
      <c r="CF742" t="s">
        <v>3643</v>
      </c>
      <c r="CH742" t="str">
        <f>H742</f>
        <v>Тлеппаева А.М.</v>
      </c>
      <c r="CI742">
        <f t="shared" si="229"/>
        <v>1999</v>
      </c>
    </row>
    <row r="743" spans="1:88" x14ac:dyDescent="0.45">
      <c r="A743" s="1">
        <v>45769.493715277778</v>
      </c>
      <c r="B743">
        <v>911269241</v>
      </c>
      <c r="C743" t="s">
        <v>4896</v>
      </c>
      <c r="E743" s="4"/>
      <c r="F743" t="s">
        <v>1451</v>
      </c>
      <c r="G743">
        <v>2680</v>
      </c>
      <c r="H743" s="44" t="s">
        <v>1422</v>
      </c>
      <c r="I743">
        <v>1999</v>
      </c>
      <c r="J743" t="s">
        <v>1452</v>
      </c>
      <c r="K743" t="s">
        <v>1453</v>
      </c>
      <c r="L743" t="s">
        <v>1454</v>
      </c>
      <c r="M743" t="s">
        <v>39</v>
      </c>
      <c r="P743" t="s">
        <v>1446</v>
      </c>
      <c r="Q743" t="str">
        <f t="shared" si="230"/>
        <v>middle and lower reaches of Ili River, supralittoral; various localities of mountain reservoirs of the Trans-Ili Alatau</v>
      </c>
      <c r="R743" s="85">
        <v>43.965133999999999</v>
      </c>
      <c r="S743" s="85">
        <v>77.05574</v>
      </c>
      <c r="T743" t="s">
        <v>1447</v>
      </c>
      <c r="U743" t="s">
        <v>1448</v>
      </c>
      <c r="V743" s="54" t="s">
        <v>106</v>
      </c>
      <c r="Y743">
        <v>1994</v>
      </c>
      <c r="Z743"/>
      <c r="AA743"/>
      <c r="AB743">
        <v>1998</v>
      </c>
      <c r="AC743"/>
      <c r="AD743"/>
      <c r="AE743" t="s">
        <v>1449</v>
      </c>
      <c r="AF743" t="s">
        <v>1450</v>
      </c>
      <c r="AH743" t="s">
        <v>533</v>
      </c>
      <c r="AI743" t="s">
        <v>1435</v>
      </c>
      <c r="AJ743" t="s">
        <v>1401</v>
      </c>
      <c r="AK743" t="b">
        <v>1</v>
      </c>
      <c r="AL743" t="b">
        <v>0</v>
      </c>
      <c r="AO743" s="49" t="s">
        <v>4952</v>
      </c>
      <c r="AP743" s="73"/>
      <c r="AQ743" s="49" t="s">
        <v>4951</v>
      </c>
      <c r="AR743" s="76" t="s">
        <v>5011</v>
      </c>
      <c r="AS743" s="73" t="s">
        <v>5012</v>
      </c>
      <c r="AT743" s="73">
        <f t="shared" si="231"/>
        <v>0</v>
      </c>
      <c r="AW743" t="s">
        <v>2137</v>
      </c>
      <c r="AX743" s="112" t="s">
        <v>5332</v>
      </c>
      <c r="AY743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3" s="49" t="s">
        <v>4903</v>
      </c>
      <c r="BA743" s="44" t="str">
        <f>Y743&amp;"/"&amp;AB743</f>
        <v>1994/1998</v>
      </c>
      <c r="BB743" s="44" t="str">
        <f>Y743&amp;IF(Z743&lt;&gt;0,"-"&amp;Z743,"")&amp;IF(AA743&lt;&gt;0,"-"&amp;AA743,"")&amp;IF(AB743&lt;&gt;0,"/"&amp;AB743,"")&amp;IF(AC743&lt;&gt;0,"-"&amp;AC743,"")&amp;IF(AD743&lt;&gt;0,"-"&amp;AD743,"")</f>
        <v>1994/1998</v>
      </c>
      <c r="BC743" s="44" t="str">
        <f t="shared" si="233"/>
        <v>supralittoral</v>
      </c>
      <c r="BF743" s="49" t="s">
        <v>4882</v>
      </c>
      <c r="BG743" t="s">
        <v>4893</v>
      </c>
      <c r="BH743" s="40" t="s">
        <v>5050</v>
      </c>
      <c r="BI743" t="s">
        <v>39</v>
      </c>
      <c r="BJ743" t="str">
        <f t="shared" si="234"/>
        <v>middle and lower reaches of Ili River, supralittoral; various localities of mountain reservoirs of the Trans-Ili Alatau</v>
      </c>
      <c r="BK743" t="str">
        <f>T743&amp;" N; "&amp;U743&amp;" E"</f>
        <v>43.965134 N; 77.05574 E</v>
      </c>
      <c r="BL743" t="s">
        <v>1447</v>
      </c>
      <c r="BM743" s="85" t="s">
        <v>1448</v>
      </c>
      <c r="BN743" t="s">
        <v>4895</v>
      </c>
      <c r="BP743" t="str">
        <f>IF(V743="original",H743,IF(V743="volunteer",C743,"Nekhaeva A.A."))</f>
        <v>Nekhaeva A.A.</v>
      </c>
      <c r="BQ743" t="str">
        <f>IF(V743="original",I743,IF(V743="volunteer",YEAR(A743)&amp;"-"&amp;IF(MONTH(A743)&lt;10,"0"&amp;MONTH(A743),MONTH(A743))&amp;"-"&amp;IF(DAY(A743)&lt;10,"0"&amp;DAY(A743),DAY(A743)),"__2025-05-15"))</f>
        <v>2025-04-22</v>
      </c>
      <c r="BT743" s="49" t="s">
        <v>4766</v>
      </c>
      <c r="BU743" t="s">
        <v>3631</v>
      </c>
      <c r="BV743" t="s">
        <v>3632</v>
      </c>
      <c r="BW743" t="s">
        <v>3633</v>
      </c>
      <c r="BX743" t="s">
        <v>3634</v>
      </c>
      <c r="BY743" s="44" t="s">
        <v>533</v>
      </c>
      <c r="BZ743" t="s">
        <v>1435</v>
      </c>
      <c r="CA743" t="s">
        <v>4238</v>
      </c>
      <c r="CB743" s="44" t="s">
        <v>4238</v>
      </c>
      <c r="CC743" t="s">
        <v>4864</v>
      </c>
      <c r="CD743" t="s">
        <v>4238</v>
      </c>
      <c r="CE743" t="s">
        <v>4239</v>
      </c>
      <c r="CF743" t="s">
        <v>3630</v>
      </c>
      <c r="CH743" t="str">
        <f>H743</f>
        <v>Тлеппаева А.М.</v>
      </c>
      <c r="CI743">
        <f t="shared" si="229"/>
        <v>1999</v>
      </c>
    </row>
    <row r="744" spans="1:88" x14ac:dyDescent="0.45">
      <c r="A744" s="1">
        <v>45769.493379629617</v>
      </c>
      <c r="B744">
        <v>911269241</v>
      </c>
      <c r="C744" t="s">
        <v>4896</v>
      </c>
      <c r="E744" s="4"/>
      <c r="F744" t="s">
        <v>1451</v>
      </c>
      <c r="G744">
        <v>2680</v>
      </c>
      <c r="H744" s="44" t="s">
        <v>1422</v>
      </c>
      <c r="I744">
        <v>1999</v>
      </c>
      <c r="J744" t="s">
        <v>1452</v>
      </c>
      <c r="K744" t="s">
        <v>1453</v>
      </c>
      <c r="L744" t="s">
        <v>1454</v>
      </c>
      <c r="M744" t="s">
        <v>39</v>
      </c>
      <c r="P744" t="s">
        <v>1446</v>
      </c>
      <c r="Q744" t="str">
        <f t="shared" si="230"/>
        <v>middle and lower reaches of Ili River, supralittoral; various localities of mountain reservoirs of the Trans-Ili Alatau</v>
      </c>
      <c r="R744" s="85">
        <v>43.965133999999999</v>
      </c>
      <c r="S744" s="85">
        <v>77.05574</v>
      </c>
      <c r="T744" t="s">
        <v>1447</v>
      </c>
      <c r="U744" t="s">
        <v>1448</v>
      </c>
      <c r="V744" s="54" t="s">
        <v>106</v>
      </c>
      <c r="Y744">
        <v>1994</v>
      </c>
      <c r="Z744"/>
      <c r="AA744"/>
      <c r="AB744">
        <v>1998</v>
      </c>
      <c r="AC744"/>
      <c r="AD744"/>
      <c r="AE744" t="s">
        <v>1449</v>
      </c>
      <c r="AF744" t="s">
        <v>1450</v>
      </c>
      <c r="AH744" t="s">
        <v>533</v>
      </c>
      <c r="AI744" t="s">
        <v>1435</v>
      </c>
      <c r="AJ744" t="s">
        <v>1459</v>
      </c>
      <c r="AK744" t="b">
        <v>1</v>
      </c>
      <c r="AL744" t="b">
        <v>0</v>
      </c>
      <c r="AO744" s="49" t="s">
        <v>4952</v>
      </c>
      <c r="AP744" s="73"/>
      <c r="AQ744" s="49" t="s">
        <v>4951</v>
      </c>
      <c r="AR744" s="76" t="s">
        <v>5011</v>
      </c>
      <c r="AS744" s="73" t="s">
        <v>5012</v>
      </c>
      <c r="AT744" s="73">
        <f t="shared" si="231"/>
        <v>0</v>
      </c>
      <c r="AW744" t="s">
        <v>2137</v>
      </c>
      <c r="AX744" s="112" t="s">
        <v>5332</v>
      </c>
      <c r="AY744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4" s="49" t="s">
        <v>4903</v>
      </c>
      <c r="BA744" s="44" t="str">
        <f>Y744&amp;"/"&amp;AB744</f>
        <v>1994/1998</v>
      </c>
      <c r="BB744" s="44" t="str">
        <f>Y744&amp;IF(Z744&lt;&gt;0,"-"&amp;Z744,"")&amp;IF(AA744&lt;&gt;0,"-"&amp;AA744,"")&amp;IF(AB744&lt;&gt;0,"/"&amp;AB744,"")&amp;IF(AC744&lt;&gt;0,"-"&amp;AC744,"")&amp;IF(AD744&lt;&gt;0,"-"&amp;AD744,"")</f>
        <v>1994/1998</v>
      </c>
      <c r="BC744" s="44" t="str">
        <f t="shared" si="233"/>
        <v>supralittoral</v>
      </c>
      <c r="BF744" s="49" t="s">
        <v>4882</v>
      </c>
      <c r="BG744" t="s">
        <v>4893</v>
      </c>
      <c r="BH744" s="40" t="s">
        <v>5050</v>
      </c>
      <c r="BI744" t="s">
        <v>39</v>
      </c>
      <c r="BJ744" t="str">
        <f t="shared" si="234"/>
        <v>middle and lower reaches of Ili River, supralittoral; various localities of mountain reservoirs of the Trans-Ili Alatau</v>
      </c>
      <c r="BK744" t="str">
        <f>T744&amp;" N; "&amp;U744&amp;" E"</f>
        <v>43.965134 N; 77.05574 E</v>
      </c>
      <c r="BL744" t="s">
        <v>1447</v>
      </c>
      <c r="BM744" s="85" t="s">
        <v>1448</v>
      </c>
      <c r="BN744" t="s">
        <v>4895</v>
      </c>
      <c r="BP744" t="str">
        <f>IF(V744="original",H744,IF(V744="volunteer",C744,"Nekhaeva A.A."))</f>
        <v>Nekhaeva A.A.</v>
      </c>
      <c r="BQ744" t="str">
        <f>IF(V744="original",I744,IF(V744="volunteer",YEAR(A744)&amp;"-"&amp;IF(MONTH(A744)&lt;10,"0"&amp;MONTH(A744),MONTH(A744))&amp;"-"&amp;IF(DAY(A744)&lt;10,"0"&amp;DAY(A744),DAY(A744)),"__2025-05-15"))</f>
        <v>2025-04-22</v>
      </c>
      <c r="BT744" s="49" t="s">
        <v>4766</v>
      </c>
      <c r="BU744" t="s">
        <v>3631</v>
      </c>
      <c r="BV744" t="s">
        <v>3632</v>
      </c>
      <c r="BW744" t="s">
        <v>3633</v>
      </c>
      <c r="BX744" t="s">
        <v>3634</v>
      </c>
      <c r="BY744" s="44" t="s">
        <v>533</v>
      </c>
      <c r="BZ744" t="s">
        <v>1435</v>
      </c>
      <c r="CA744" t="s">
        <v>4257</v>
      </c>
      <c r="CB744" s="44" t="s">
        <v>4257</v>
      </c>
      <c r="CC744" t="s">
        <v>4680</v>
      </c>
      <c r="CD744" t="s">
        <v>4257</v>
      </c>
      <c r="CE744" t="s">
        <v>4681</v>
      </c>
      <c r="CF744" t="s">
        <v>3630</v>
      </c>
      <c r="CH744" t="str">
        <f>H744</f>
        <v>Тлеппаева А.М.</v>
      </c>
      <c r="CI744">
        <f t="shared" si="229"/>
        <v>1999</v>
      </c>
    </row>
    <row r="745" spans="1:88" x14ac:dyDescent="0.45">
      <c r="A745" s="1">
        <v>45769.492974537032</v>
      </c>
      <c r="B745">
        <v>911269241</v>
      </c>
      <c r="C745" t="s">
        <v>4896</v>
      </c>
      <c r="E745" s="4"/>
      <c r="F745" t="s">
        <v>1451</v>
      </c>
      <c r="G745">
        <v>2680</v>
      </c>
      <c r="H745" s="44" t="s">
        <v>1422</v>
      </c>
      <c r="I745">
        <v>1999</v>
      </c>
      <c r="J745" t="s">
        <v>1452</v>
      </c>
      <c r="K745" t="s">
        <v>1453</v>
      </c>
      <c r="L745" t="s">
        <v>1454</v>
      </c>
      <c r="M745" t="s">
        <v>39</v>
      </c>
      <c r="P745" t="s">
        <v>1446</v>
      </c>
      <c r="Q745" t="str">
        <f t="shared" si="230"/>
        <v>middle and lower reaches of Ili River, supralittoral; various localities of mountain reservoirs of the Trans-Ili Alatau</v>
      </c>
      <c r="R745" s="85">
        <v>43.965133999999999</v>
      </c>
      <c r="S745" s="85">
        <v>77.05574</v>
      </c>
      <c r="T745" t="s">
        <v>1447</v>
      </c>
      <c r="U745" t="s">
        <v>1448</v>
      </c>
      <c r="V745" s="54" t="s">
        <v>106</v>
      </c>
      <c r="Y745">
        <v>1994</v>
      </c>
      <c r="Z745"/>
      <c r="AA745"/>
      <c r="AB745">
        <v>1998</v>
      </c>
      <c r="AC745"/>
      <c r="AD745"/>
      <c r="AE745" t="s">
        <v>1449</v>
      </c>
      <c r="AF745" t="s">
        <v>1450</v>
      </c>
      <c r="AH745" t="s">
        <v>229</v>
      </c>
      <c r="AI745" t="s">
        <v>1460</v>
      </c>
      <c r="AK745" t="b">
        <v>0</v>
      </c>
      <c r="AL745" t="b">
        <v>0</v>
      </c>
      <c r="AO745" s="49" t="s">
        <v>4952</v>
      </c>
      <c r="AP745" s="73"/>
      <c r="AQ745" s="49" t="s">
        <v>4951</v>
      </c>
      <c r="AR745" s="76" t="s">
        <v>5011</v>
      </c>
      <c r="AS745" s="73" t="s">
        <v>5012</v>
      </c>
      <c r="AT745" s="73">
        <f t="shared" si="231"/>
        <v>0</v>
      </c>
      <c r="AW745" t="s">
        <v>2137</v>
      </c>
      <c r="AX745" s="112" t="s">
        <v>5332</v>
      </c>
      <c r="AY745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5" s="49" t="s">
        <v>4903</v>
      </c>
      <c r="BA745" s="44" t="str">
        <f>Y745&amp;"/"&amp;AB745</f>
        <v>1994/1998</v>
      </c>
      <c r="BB745" s="44" t="str">
        <f>Y745&amp;IF(Z745&lt;&gt;0,"-"&amp;Z745,"")&amp;IF(AA745&lt;&gt;0,"-"&amp;AA745,"")&amp;IF(AB745&lt;&gt;0,"/"&amp;AB745,"")&amp;IF(AC745&lt;&gt;0,"-"&amp;AC745,"")&amp;IF(AD745&lt;&gt;0,"-"&amp;AD745,"")</f>
        <v>1994/1998</v>
      </c>
      <c r="BC745" s="44" t="str">
        <f t="shared" si="233"/>
        <v>supralittoral</v>
      </c>
      <c r="BF745" s="49" t="s">
        <v>4882</v>
      </c>
      <c r="BG745" t="s">
        <v>4893</v>
      </c>
      <c r="BH745" s="40" t="s">
        <v>5050</v>
      </c>
      <c r="BI745" t="s">
        <v>39</v>
      </c>
      <c r="BJ745" t="str">
        <f t="shared" si="234"/>
        <v>middle and lower reaches of Ili River, supralittoral; various localities of mountain reservoirs of the Trans-Ili Alatau</v>
      </c>
      <c r="BK745" t="str">
        <f>T745&amp;" N; "&amp;U745&amp;" E"</f>
        <v>43.965134 N; 77.05574 E</v>
      </c>
      <c r="BL745" t="s">
        <v>1447</v>
      </c>
      <c r="BM745" s="85" t="s">
        <v>1448</v>
      </c>
      <c r="BN745" t="s">
        <v>4895</v>
      </c>
      <c r="BP745" t="str">
        <f>IF(V745="original",H745,IF(V745="volunteer",C745,"Nekhaeva A.A."))</f>
        <v>Nekhaeva A.A.</v>
      </c>
      <c r="BQ745" t="str">
        <f>IF(V745="original",I745,IF(V745="volunteer",YEAR(A745)&amp;"-"&amp;IF(MONTH(A745)&lt;10,"0"&amp;MONTH(A745),MONTH(A745))&amp;"-"&amp;IF(DAY(A745)&lt;10,"0"&amp;DAY(A745),DAY(A745)),"__2025-05-15"))</f>
        <v>2025-04-22</v>
      </c>
      <c r="BT745" s="49" t="s">
        <v>4766</v>
      </c>
      <c r="BU745" t="s">
        <v>3631</v>
      </c>
      <c r="BV745" t="s">
        <v>3632</v>
      </c>
      <c r="BW745" t="s">
        <v>3633</v>
      </c>
      <c r="BX745" t="s">
        <v>3634</v>
      </c>
      <c r="BY745" s="44" t="s">
        <v>229</v>
      </c>
      <c r="BZ745" t="s">
        <v>1460</v>
      </c>
      <c r="CA745" t="s">
        <v>3644</v>
      </c>
      <c r="CB745" s="44" t="s">
        <v>1460</v>
      </c>
      <c r="CC745" t="s">
        <v>4259</v>
      </c>
      <c r="CD745" t="s">
        <v>1460</v>
      </c>
      <c r="CE745" t="s">
        <v>4258</v>
      </c>
      <c r="CF745" t="s">
        <v>3643</v>
      </c>
      <c r="CH745" t="str">
        <f>H745</f>
        <v>Тлеппаева А.М.</v>
      </c>
      <c r="CI745">
        <f t="shared" si="229"/>
        <v>1999</v>
      </c>
    </row>
    <row r="746" spans="1:88" x14ac:dyDescent="0.45">
      <c r="A746" s="1">
        <v>45769.492523148147</v>
      </c>
      <c r="B746">
        <v>911269241</v>
      </c>
      <c r="C746" t="s">
        <v>4896</v>
      </c>
      <c r="E746" s="4"/>
      <c r="F746" t="s">
        <v>1451</v>
      </c>
      <c r="G746">
        <v>2680</v>
      </c>
      <c r="H746" s="44" t="s">
        <v>1422</v>
      </c>
      <c r="I746">
        <v>1999</v>
      </c>
      <c r="J746" t="s">
        <v>1452</v>
      </c>
      <c r="K746" t="s">
        <v>1453</v>
      </c>
      <c r="L746" t="s">
        <v>1454</v>
      </c>
      <c r="M746" t="s">
        <v>39</v>
      </c>
      <c r="P746" t="s">
        <v>1446</v>
      </c>
      <c r="Q746" t="str">
        <f t="shared" si="230"/>
        <v>middle and lower reaches of Ili River, supralittoral; various localities of mountain reservoirs of the Trans-Ili Alatau</v>
      </c>
      <c r="R746" s="85">
        <v>43.965133999999999</v>
      </c>
      <c r="S746" s="85">
        <v>77.05574</v>
      </c>
      <c r="T746" t="s">
        <v>1447</v>
      </c>
      <c r="U746" t="s">
        <v>1448</v>
      </c>
      <c r="V746" s="54" t="s">
        <v>106</v>
      </c>
      <c r="Y746">
        <v>1994</v>
      </c>
      <c r="Z746"/>
      <c r="AA746"/>
      <c r="AB746">
        <v>1998</v>
      </c>
      <c r="AC746"/>
      <c r="AD746"/>
      <c r="AE746" t="s">
        <v>1449</v>
      </c>
      <c r="AF746" t="s">
        <v>1450</v>
      </c>
      <c r="AH746" t="s">
        <v>127</v>
      </c>
      <c r="AI746" t="s">
        <v>1069</v>
      </c>
      <c r="AK746" t="b">
        <v>0</v>
      </c>
      <c r="AL746" t="b">
        <v>0</v>
      </c>
      <c r="AO746" s="49" t="s">
        <v>4952</v>
      </c>
      <c r="AP746" s="73"/>
      <c r="AQ746" s="49" t="s">
        <v>4951</v>
      </c>
      <c r="AR746" s="76" t="s">
        <v>5011</v>
      </c>
      <c r="AS746" s="73" t="s">
        <v>5012</v>
      </c>
      <c r="AT746" s="73">
        <f t="shared" si="231"/>
        <v>0</v>
      </c>
      <c r="AW746" t="s">
        <v>2137</v>
      </c>
      <c r="AX746" s="112" t="s">
        <v>5332</v>
      </c>
      <c r="AY746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6" s="49" t="s">
        <v>4903</v>
      </c>
      <c r="BA746" s="44" t="str">
        <f>Y746&amp;"/"&amp;AB746</f>
        <v>1994/1998</v>
      </c>
      <c r="BB746" s="44" t="str">
        <f>Y746&amp;IF(Z746&lt;&gt;0,"-"&amp;Z746,"")&amp;IF(AA746&lt;&gt;0,"-"&amp;AA746,"")&amp;IF(AB746&lt;&gt;0,"/"&amp;AB746,"")&amp;IF(AC746&lt;&gt;0,"-"&amp;AC746,"")&amp;IF(AD746&lt;&gt;0,"-"&amp;AD746,"")</f>
        <v>1994/1998</v>
      </c>
      <c r="BC746" s="44" t="str">
        <f t="shared" si="233"/>
        <v>supralittoral</v>
      </c>
      <c r="BF746" s="49" t="s">
        <v>4882</v>
      </c>
      <c r="BG746" t="s">
        <v>4893</v>
      </c>
      <c r="BH746" s="40" t="s">
        <v>5050</v>
      </c>
      <c r="BI746" t="s">
        <v>39</v>
      </c>
      <c r="BJ746" t="str">
        <f t="shared" si="234"/>
        <v>middle and lower reaches of Ili River, supralittoral; various localities of mountain reservoirs of the Trans-Ili Alatau</v>
      </c>
      <c r="BK746" t="str">
        <f>T746&amp;" N; "&amp;U746&amp;" E"</f>
        <v>43.965134 N; 77.05574 E</v>
      </c>
      <c r="BL746" t="s">
        <v>1447</v>
      </c>
      <c r="BM746" s="85" t="s">
        <v>1448</v>
      </c>
      <c r="BN746" t="s">
        <v>4895</v>
      </c>
      <c r="BP746" t="str">
        <f>IF(V746="original",H746,IF(V746="volunteer",C746,"Nekhaeva A.A."))</f>
        <v>Nekhaeva A.A.</v>
      </c>
      <c r="BQ746" t="str">
        <f>IF(V746="original",I746,IF(V746="volunteer",YEAR(A746)&amp;"-"&amp;IF(MONTH(A746)&lt;10,"0"&amp;MONTH(A746),MONTH(A746))&amp;"-"&amp;IF(DAY(A746)&lt;10,"0"&amp;DAY(A746),DAY(A746)),"__2025-05-15"))</f>
        <v>2025-04-22</v>
      </c>
      <c r="BT746" s="49" t="s">
        <v>4766</v>
      </c>
      <c r="BU746" t="s">
        <v>3631</v>
      </c>
      <c r="BV746" t="s">
        <v>3632</v>
      </c>
      <c r="BW746" t="s">
        <v>3633</v>
      </c>
      <c r="BX746" t="s">
        <v>3634</v>
      </c>
      <c r="BY746" s="44" t="s">
        <v>127</v>
      </c>
      <c r="BZ746" t="s">
        <v>1069</v>
      </c>
      <c r="CA746" t="s">
        <v>3644</v>
      </c>
      <c r="CB746" s="44" t="s">
        <v>1069</v>
      </c>
      <c r="CC746" t="s">
        <v>4230</v>
      </c>
      <c r="CD746" t="s">
        <v>1069</v>
      </c>
      <c r="CE746" t="s">
        <v>4229</v>
      </c>
      <c r="CF746" t="s">
        <v>3643</v>
      </c>
      <c r="CH746" t="str">
        <f>H746</f>
        <v>Тлеппаева А.М.</v>
      </c>
      <c r="CI746">
        <f t="shared" si="229"/>
        <v>1999</v>
      </c>
      <c r="CJ746" t="s">
        <v>4703</v>
      </c>
    </row>
    <row r="747" spans="1:88" x14ac:dyDescent="0.45">
      <c r="A747" s="1">
        <v>45769.492106481477</v>
      </c>
      <c r="B747">
        <v>911269241</v>
      </c>
      <c r="C747" t="s">
        <v>4896</v>
      </c>
      <c r="E747" s="4"/>
      <c r="F747" t="s">
        <v>1451</v>
      </c>
      <c r="G747">
        <v>2680</v>
      </c>
      <c r="H747" s="44" t="s">
        <v>1422</v>
      </c>
      <c r="I747">
        <v>1999</v>
      </c>
      <c r="J747" t="s">
        <v>1452</v>
      </c>
      <c r="K747" t="s">
        <v>1453</v>
      </c>
      <c r="L747" t="s">
        <v>1454</v>
      </c>
      <c r="M747" t="s">
        <v>39</v>
      </c>
      <c r="P747" t="s">
        <v>1446</v>
      </c>
      <c r="Q747" t="str">
        <f t="shared" si="230"/>
        <v>middle and lower reaches of Ili River, supralittoral; various localities of mountain reservoirs of the Trans-Ili Alatau</v>
      </c>
      <c r="R747" s="85">
        <v>43.965133999999999</v>
      </c>
      <c r="S747" s="85">
        <v>77.05574</v>
      </c>
      <c r="T747" t="s">
        <v>1447</v>
      </c>
      <c r="U747" t="s">
        <v>1448</v>
      </c>
      <c r="V747" s="54" t="s">
        <v>106</v>
      </c>
      <c r="Y747">
        <v>1994</v>
      </c>
      <c r="Z747"/>
      <c r="AA747"/>
      <c r="AB747">
        <v>1998</v>
      </c>
      <c r="AC747"/>
      <c r="AD747"/>
      <c r="AE747" t="s">
        <v>1449</v>
      </c>
      <c r="AF747" t="s">
        <v>1450</v>
      </c>
      <c r="AH747" t="s">
        <v>533</v>
      </c>
      <c r="AI747" t="s">
        <v>1461</v>
      </c>
      <c r="AK747" t="b">
        <v>0</v>
      </c>
      <c r="AL747" t="b">
        <v>0</v>
      </c>
      <c r="AO747" s="49" t="s">
        <v>4952</v>
      </c>
      <c r="AP747" s="73"/>
      <c r="AQ747" s="49" t="s">
        <v>4951</v>
      </c>
      <c r="AR747" s="76" t="s">
        <v>5011</v>
      </c>
      <c r="AS747" s="73" t="s">
        <v>5012</v>
      </c>
      <c r="AT747" s="73">
        <f t="shared" si="231"/>
        <v>0</v>
      </c>
      <c r="AW747" t="s">
        <v>2137</v>
      </c>
      <c r="AX747" s="112" t="s">
        <v>5332</v>
      </c>
      <c r="AY747" s="73" t="str">
        <f t="shared" si="232"/>
        <v>Тлеппаева А.М. 1999. Обзор мезофауны членистоногих, населяющих супралитораль водоемов юго-восточного Казахстана // Selevinia (1998–1999). Almaty: TETHYS. С.66–72 (рус., рез. англ.). [опр. А.А. Зюзин]</v>
      </c>
      <c r="AZ747" s="49" t="s">
        <v>4903</v>
      </c>
      <c r="BA747" s="44" t="str">
        <f>Y747&amp;"/"&amp;AB747</f>
        <v>1994/1998</v>
      </c>
      <c r="BB747" s="44" t="str">
        <f>Y747&amp;IF(Z747&lt;&gt;0,"-"&amp;Z747,"")&amp;IF(AA747&lt;&gt;0,"-"&amp;AA747,"")&amp;IF(AB747&lt;&gt;0,"/"&amp;AB747,"")&amp;IF(AC747&lt;&gt;0,"-"&amp;AC747,"")&amp;IF(AD747&lt;&gt;0,"-"&amp;AD747,"")</f>
        <v>1994/1998</v>
      </c>
      <c r="BC747" s="44" t="str">
        <f t="shared" si="233"/>
        <v>supralittoral</v>
      </c>
      <c r="BF747" s="49" t="s">
        <v>4882</v>
      </c>
      <c r="BG747" t="s">
        <v>4893</v>
      </c>
      <c r="BH747" s="40" t="s">
        <v>5050</v>
      </c>
      <c r="BI747" t="s">
        <v>39</v>
      </c>
      <c r="BJ747" t="str">
        <f t="shared" si="234"/>
        <v>middle and lower reaches of Ili River, supralittoral; various localities of mountain reservoirs of the Trans-Ili Alatau</v>
      </c>
      <c r="BK747" t="str">
        <f>T747&amp;" N; "&amp;U747&amp;" E"</f>
        <v>43.965134 N; 77.05574 E</v>
      </c>
      <c r="BL747" t="s">
        <v>1447</v>
      </c>
      <c r="BM747" s="85" t="s">
        <v>1448</v>
      </c>
      <c r="BN747" t="s">
        <v>4895</v>
      </c>
      <c r="BP747" t="str">
        <f>IF(V747="original",H747,IF(V747="volunteer",C747,"Nekhaeva A.A."))</f>
        <v>Nekhaeva A.A.</v>
      </c>
      <c r="BQ747" t="str">
        <f>IF(V747="original",I747,IF(V747="volunteer",YEAR(A747)&amp;"-"&amp;IF(MONTH(A747)&lt;10,"0"&amp;MONTH(A747),MONTH(A747))&amp;"-"&amp;IF(DAY(A747)&lt;10,"0"&amp;DAY(A747),DAY(A747)),"__2025-05-15"))</f>
        <v>2025-04-22</v>
      </c>
      <c r="BT747" s="49" t="s">
        <v>4766</v>
      </c>
      <c r="BU747" t="s">
        <v>3631</v>
      </c>
      <c r="BV747" t="s">
        <v>3632</v>
      </c>
      <c r="BW747" t="s">
        <v>3633</v>
      </c>
      <c r="BX747" t="s">
        <v>3634</v>
      </c>
      <c r="BY747" s="44" t="s">
        <v>533</v>
      </c>
      <c r="BZ747" t="s">
        <v>1461</v>
      </c>
      <c r="CA747" t="s">
        <v>3644</v>
      </c>
      <c r="CB747" s="44" t="s">
        <v>1461</v>
      </c>
      <c r="CC747" t="s">
        <v>4261</v>
      </c>
      <c r="CD747" t="s">
        <v>1461</v>
      </c>
      <c r="CE747" t="s">
        <v>4260</v>
      </c>
      <c r="CF747" t="s">
        <v>3643</v>
      </c>
      <c r="CH747" t="str">
        <f>H747</f>
        <v>Тлеппаева А.М.</v>
      </c>
      <c r="CI747">
        <f t="shared" si="229"/>
        <v>1999</v>
      </c>
    </row>
    <row r="748" spans="1:88" s="6" customFormat="1" x14ac:dyDescent="0.45">
      <c r="A748" s="5">
        <v>45769.475289351853</v>
      </c>
      <c r="B748" s="6">
        <v>412819044</v>
      </c>
      <c r="C748" s="6" t="s">
        <v>4897</v>
      </c>
      <c r="D748" s="6">
        <v>1</v>
      </c>
      <c r="E748" s="4" t="s">
        <v>995</v>
      </c>
      <c r="G748" s="6">
        <v>2590</v>
      </c>
      <c r="H748" s="44" t="s">
        <v>951</v>
      </c>
      <c r="I748" s="6">
        <v>1937</v>
      </c>
      <c r="J748" s="6" t="s">
        <v>952</v>
      </c>
      <c r="K748" s="6" t="s">
        <v>953</v>
      </c>
      <c r="L748" s="6" t="s">
        <v>954</v>
      </c>
      <c r="M748" s="6" t="s">
        <v>267</v>
      </c>
      <c r="P748" s="6" t="s">
        <v>1176</v>
      </c>
      <c r="Q748" t="str">
        <f t="shared" si="230"/>
        <v>дачи Медеу</v>
      </c>
      <c r="R748" s="84">
        <v>43.173715000000001</v>
      </c>
      <c r="S748" s="84">
        <v>77.039698999999999</v>
      </c>
      <c r="T748" s="6" t="s">
        <v>1177</v>
      </c>
      <c r="U748" s="6" t="s">
        <v>1178</v>
      </c>
      <c r="V748" s="6" t="s">
        <v>106</v>
      </c>
      <c r="X748" s="6">
        <v>5000</v>
      </c>
      <c r="Y748" s="6">
        <v>1928</v>
      </c>
      <c r="Z748" s="6">
        <v>6</v>
      </c>
      <c r="AA748" s="6">
        <v>29</v>
      </c>
      <c r="AB748" s="6">
        <v>1928</v>
      </c>
      <c r="AC748" s="6">
        <v>7</v>
      </c>
      <c r="AD748" s="6">
        <v>3</v>
      </c>
      <c r="AF748" s="6" t="s">
        <v>4942</v>
      </c>
      <c r="AG748" s="67" t="s">
        <v>1463</v>
      </c>
      <c r="AI748" s="6" t="s">
        <v>1430</v>
      </c>
      <c r="AJ748" s="6" t="s">
        <v>1464</v>
      </c>
      <c r="AK748" s="6" t="b">
        <v>1</v>
      </c>
      <c r="AL748" s="6" t="b">
        <v>0</v>
      </c>
      <c r="AO748" s="49" t="s">
        <v>4952</v>
      </c>
      <c r="AP748" s="73"/>
      <c r="AQ748" s="49" t="s">
        <v>4951</v>
      </c>
      <c r="AR748" s="76" t="s">
        <v>5011</v>
      </c>
      <c r="AS748" s="73" t="s">
        <v>5012</v>
      </c>
      <c r="AT748" s="73">
        <f t="shared" si="231"/>
        <v>1</v>
      </c>
      <c r="AU748" s="112" t="s">
        <v>5384</v>
      </c>
      <c r="AV748" s="44" t="s">
        <v>5382</v>
      </c>
      <c r="AW748" t="s">
        <v>5025</v>
      </c>
      <c r="AX748" s="73"/>
      <c r="AY748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48" s="49" t="s">
        <v>4903</v>
      </c>
      <c r="BA748" s="58" t="str">
        <f>Y748&amp;"-"&amp;IF(Z748&lt;10,"0"&amp;Z748,Z748)&amp;"-"&amp;IF(AA748&lt;10,"0"&amp;AA748,AA748)&amp;"/"&amp;IF(AC748&lt;10,"0"&amp;AC748,AC748)&amp;"-"&amp;IF(AD748&lt;10,"0"&amp;AD748,AD748)</f>
        <v>1928-06-29/07-03</v>
      </c>
      <c r="BB748" s="44" t="str">
        <f>Y748&amp;IF(Z748&lt;&gt;0,"-"&amp;Z748,"")&amp;IF(AA748&lt;&gt;0,"-"&amp;AA748,"")&amp;IF(AB748&lt;&gt;0,"/"&amp;AB748,"")&amp;IF(AC748&lt;&gt;0,"-"&amp;AC748,"")&amp;IF(AD748&lt;&gt;0,"-"&amp;AD748,"")</f>
        <v>1928-6-29/1928-7-3</v>
      </c>
      <c r="BC748" s="44"/>
      <c r="BD748" s="44"/>
      <c r="BE748" s="44" t="s">
        <v>4943</v>
      </c>
      <c r="BF748" s="49" t="s">
        <v>4882</v>
      </c>
      <c r="BG748" t="s">
        <v>4893</v>
      </c>
      <c r="BH748" s="40" t="s">
        <v>5050</v>
      </c>
      <c r="BI748" t="s">
        <v>39</v>
      </c>
      <c r="BJ748" t="str">
        <f t="shared" si="234"/>
        <v>дачи Медеу</v>
      </c>
      <c r="BK748" t="str">
        <f>T748&amp;" N; "&amp;U748&amp;" E"</f>
        <v>43.173715 N; 77.039699 E</v>
      </c>
      <c r="BL748" t="s">
        <v>1177</v>
      </c>
      <c r="BM748" s="85" t="s">
        <v>1178</v>
      </c>
      <c r="BN748" t="s">
        <v>4895</v>
      </c>
      <c r="BO748">
        <f t="shared" ref="BO748:BO757" si="235">X748</f>
        <v>5000</v>
      </c>
      <c r="BP748" t="str">
        <f>IF(V748="original",H748,IF(V748="volunteer",C748,"Nekhaeva A.A."))</f>
        <v>Kim L.V.</v>
      </c>
      <c r="BQ748" t="str">
        <f>IF(V748="original",I748,IF(V748="volunteer",YEAR(A748)&amp;"-"&amp;IF(MONTH(A748)&lt;10,"0"&amp;MONTH(A748),MONTH(A748))&amp;"-"&amp;IF(DAY(A748)&lt;10,"0"&amp;DAY(A748),DAY(A748)),"__2025-05-15"))</f>
        <v>2025-04-22</v>
      </c>
      <c r="BR748"/>
      <c r="BS748"/>
      <c r="BT748" s="49" t="s">
        <v>4766</v>
      </c>
      <c r="BU748" t="s">
        <v>3631</v>
      </c>
      <c r="BV748" t="s">
        <v>3632</v>
      </c>
      <c r="BW748" t="s">
        <v>3633</v>
      </c>
      <c r="BX748" t="s">
        <v>3634</v>
      </c>
      <c r="BY748" s="44" t="s">
        <v>1399</v>
      </c>
      <c r="BZ748" t="s">
        <v>1430</v>
      </c>
      <c r="CA748" t="s">
        <v>4233</v>
      </c>
      <c r="CB748" s="44" t="s">
        <v>4233</v>
      </c>
      <c r="CC748" t="s">
        <v>4235</v>
      </c>
      <c r="CD748" s="40" t="s">
        <v>4262</v>
      </c>
      <c r="CE748" t="s">
        <v>4234</v>
      </c>
      <c r="CF748" t="s">
        <v>3630</v>
      </c>
      <c r="CG748"/>
      <c r="CH748" t="str">
        <f>H748</f>
        <v>Спасский С.А., Шнитников В.Н.</v>
      </c>
      <c r="CI748">
        <f t="shared" si="229"/>
        <v>1937</v>
      </c>
      <c r="CJ748" t="s">
        <v>4694</v>
      </c>
    </row>
    <row r="749" spans="1:88" s="6" customFormat="1" x14ac:dyDescent="0.45">
      <c r="A749" s="5">
        <v>45769.471076388887</v>
      </c>
      <c r="B749" s="6">
        <v>412819044</v>
      </c>
      <c r="C749" s="6" t="s">
        <v>4897</v>
      </c>
      <c r="D749" s="6">
        <v>2</v>
      </c>
      <c r="E749" s="4" t="s">
        <v>86</v>
      </c>
      <c r="G749" s="6">
        <v>2590</v>
      </c>
      <c r="H749" s="44" t="s">
        <v>951</v>
      </c>
      <c r="I749" s="6">
        <v>1937</v>
      </c>
      <c r="J749" s="6" t="s">
        <v>952</v>
      </c>
      <c r="K749" s="6" t="s">
        <v>953</v>
      </c>
      <c r="L749" s="6" t="s">
        <v>954</v>
      </c>
      <c r="M749" s="6" t="s">
        <v>267</v>
      </c>
      <c r="P749" s="6" t="s">
        <v>972</v>
      </c>
      <c r="Q749" t="str">
        <f t="shared" si="230"/>
        <v>Алма-Ата</v>
      </c>
      <c r="R749" s="84">
        <v>43.289437</v>
      </c>
      <c r="S749" s="84">
        <v>76.994337999999999</v>
      </c>
      <c r="T749" s="6" t="s">
        <v>765</v>
      </c>
      <c r="U749" s="6" t="s">
        <v>766</v>
      </c>
      <c r="V749" s="6" t="s">
        <v>106</v>
      </c>
      <c r="X749" s="6">
        <v>6000</v>
      </c>
      <c r="Y749" s="6">
        <v>1921</v>
      </c>
      <c r="Z749" s="6">
        <v>4</v>
      </c>
      <c r="AA749" s="6">
        <v>1</v>
      </c>
      <c r="AB749" s="6">
        <v>1921</v>
      </c>
      <c r="AC749" s="6">
        <v>4</v>
      </c>
      <c r="AD749" s="6">
        <v>10</v>
      </c>
      <c r="AF749" s="6" t="s">
        <v>948</v>
      </c>
      <c r="AI749" s="6" t="s">
        <v>1430</v>
      </c>
      <c r="AJ749" s="6" t="s">
        <v>1464</v>
      </c>
      <c r="AK749" s="6" t="b">
        <v>1</v>
      </c>
      <c r="AL749" s="6" t="b">
        <v>0</v>
      </c>
      <c r="AO749" s="49" t="s">
        <v>4952</v>
      </c>
      <c r="AP749" s="73"/>
      <c r="AQ749" s="49" t="s">
        <v>4951</v>
      </c>
      <c r="AR749" s="76" t="s">
        <v>5011</v>
      </c>
      <c r="AS749" s="73" t="s">
        <v>5012</v>
      </c>
      <c r="AT749" s="73">
        <f t="shared" si="231"/>
        <v>2</v>
      </c>
      <c r="AU749" s="112" t="s">
        <v>5383</v>
      </c>
      <c r="AV749" s="44" t="s">
        <v>5380</v>
      </c>
      <c r="AW749" t="s">
        <v>5014</v>
      </c>
      <c r="AX749" s="73"/>
      <c r="AY749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49" s="49" t="s">
        <v>4903</v>
      </c>
      <c r="BA749" s="58" t="str">
        <f>Y749&amp;"-"&amp;IF(Z749&lt;10,"0"&amp;Z749,Z749)&amp;"-"&amp;IF(AA749&lt;10,"0"&amp;AA749,AA749)&amp;"/"&amp;IF(AD749&lt;10,"0"&amp;AD749,AD749)</f>
        <v>1921-04-01/10</v>
      </c>
      <c r="BB749" s="44" t="str">
        <f>Y749&amp;IF(Z749&lt;&gt;0,"-"&amp;Z749,"")&amp;IF(AA749&lt;&gt;0,"-"&amp;AA749,"")&amp;IF(AB749&lt;&gt;0,"/"&amp;AB749,"")&amp;IF(AC749&lt;&gt;0,"-"&amp;AC749,"")&amp;IF(AD749&lt;&gt;0,"-"&amp;AD749,"")</f>
        <v>1921-4-1/1921-4-10</v>
      </c>
      <c r="BC749" s="44"/>
      <c r="BD749" s="44"/>
      <c r="BE749" s="44"/>
      <c r="BF749" s="49" t="s">
        <v>4882</v>
      </c>
      <c r="BG749" t="s">
        <v>4893</v>
      </c>
      <c r="BH749" s="40" t="s">
        <v>5050</v>
      </c>
      <c r="BI749" t="s">
        <v>39</v>
      </c>
      <c r="BJ749" t="str">
        <f t="shared" si="234"/>
        <v>Алма-Ата</v>
      </c>
      <c r="BK749" t="str">
        <f>T749&amp;" N; "&amp;U749&amp;" E"</f>
        <v>43.289437 N; 76.994338 E</v>
      </c>
      <c r="BL749" t="s">
        <v>765</v>
      </c>
      <c r="BM749" s="85" t="s">
        <v>766</v>
      </c>
      <c r="BN749" t="s">
        <v>4895</v>
      </c>
      <c r="BO749">
        <f t="shared" si="235"/>
        <v>6000</v>
      </c>
      <c r="BP749" t="str">
        <f>IF(V749="original",H749,IF(V749="volunteer",C749,"Nekhaeva A.A."))</f>
        <v>Kim L.V.</v>
      </c>
      <c r="BQ749" t="str">
        <f>IF(V749="original",I749,IF(V749="volunteer",YEAR(A749)&amp;"-"&amp;IF(MONTH(A749)&lt;10,"0"&amp;MONTH(A749),MONTH(A749))&amp;"-"&amp;IF(DAY(A749)&lt;10,"0"&amp;DAY(A749),DAY(A749)),"__2025-05-15"))</f>
        <v>2025-04-22</v>
      </c>
      <c r="BR749"/>
      <c r="BS749"/>
      <c r="BT749" s="49" t="s">
        <v>4766</v>
      </c>
      <c r="BU749" t="s">
        <v>3631</v>
      </c>
      <c r="BV749" t="s">
        <v>3632</v>
      </c>
      <c r="BW749" t="s">
        <v>3633</v>
      </c>
      <c r="BX749" t="s">
        <v>3634</v>
      </c>
      <c r="BY749" s="44" t="s">
        <v>1399</v>
      </c>
      <c r="BZ749" t="s">
        <v>1430</v>
      </c>
      <c r="CA749" t="s">
        <v>4233</v>
      </c>
      <c r="CB749" s="44" t="s">
        <v>4233</v>
      </c>
      <c r="CC749" t="s">
        <v>4235</v>
      </c>
      <c r="CD749" s="40" t="s">
        <v>4262</v>
      </c>
      <c r="CE749" t="s">
        <v>4234</v>
      </c>
      <c r="CF749" t="s">
        <v>3630</v>
      </c>
      <c r="CG749"/>
      <c r="CH749" t="str">
        <f>H749</f>
        <v>Спасский С.А., Шнитников В.Н.</v>
      </c>
      <c r="CI749">
        <f t="shared" si="229"/>
        <v>1937</v>
      </c>
      <c r="CJ749" t="s">
        <v>4694</v>
      </c>
    </row>
    <row r="750" spans="1:88" s="6" customFormat="1" x14ac:dyDescent="0.45">
      <c r="A750" s="5">
        <v>45769.470185185193</v>
      </c>
      <c r="B750" s="6">
        <v>412819044</v>
      </c>
      <c r="C750" s="6" t="s">
        <v>4897</v>
      </c>
      <c r="D750" s="6">
        <v>1</v>
      </c>
      <c r="E750" s="4" t="s">
        <v>51</v>
      </c>
      <c r="G750" s="6">
        <v>2590</v>
      </c>
      <c r="H750" s="44" t="s">
        <v>951</v>
      </c>
      <c r="I750" s="6">
        <v>1937</v>
      </c>
      <c r="J750" s="6" t="s">
        <v>952</v>
      </c>
      <c r="K750" s="6" t="s">
        <v>953</v>
      </c>
      <c r="L750" s="6" t="s">
        <v>954</v>
      </c>
      <c r="M750" s="6" t="s">
        <v>267</v>
      </c>
      <c r="P750" s="6" t="s">
        <v>972</v>
      </c>
      <c r="Q750" t="str">
        <f t="shared" si="230"/>
        <v>Алма-Ата</v>
      </c>
      <c r="R750" s="84">
        <v>43.289437</v>
      </c>
      <c r="S750" s="84">
        <v>76.994337999999999</v>
      </c>
      <c r="T750" s="6" t="s">
        <v>765</v>
      </c>
      <c r="U750" s="6" t="s">
        <v>766</v>
      </c>
      <c r="V750" s="6" t="s">
        <v>106</v>
      </c>
      <c r="X750" s="6">
        <v>6000</v>
      </c>
      <c r="Y750" s="6">
        <v>1921</v>
      </c>
      <c r="Z750" s="6">
        <v>4</v>
      </c>
      <c r="AA750" s="6">
        <v>1</v>
      </c>
      <c r="AB750" s="6">
        <v>1921</v>
      </c>
      <c r="AC750" s="6">
        <v>4</v>
      </c>
      <c r="AD750" s="6">
        <v>5</v>
      </c>
      <c r="AF750" s="6" t="s">
        <v>948</v>
      </c>
      <c r="AH750" s="6" t="s">
        <v>533</v>
      </c>
      <c r="AI750" s="6" t="s">
        <v>1465</v>
      </c>
      <c r="AJ750" s="6" t="s">
        <v>1466</v>
      </c>
      <c r="AK750" s="6" t="b">
        <v>1</v>
      </c>
      <c r="AL750" s="6" t="b">
        <v>0</v>
      </c>
      <c r="AO750" s="49" t="s">
        <v>4952</v>
      </c>
      <c r="AP750" s="73"/>
      <c r="AQ750" s="49" t="s">
        <v>4951</v>
      </c>
      <c r="AR750" s="76" t="s">
        <v>5011</v>
      </c>
      <c r="AS750" s="73" t="s">
        <v>5012</v>
      </c>
      <c r="AT750" s="73">
        <f t="shared" si="231"/>
        <v>1</v>
      </c>
      <c r="AU750" s="112" t="s">
        <v>5383</v>
      </c>
      <c r="AV750" s="44" t="s">
        <v>5380</v>
      </c>
      <c r="AW750" t="s">
        <v>5014</v>
      </c>
      <c r="AX750" s="73"/>
      <c r="AY750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0" s="49" t="s">
        <v>4903</v>
      </c>
      <c r="BA750" s="58" t="str">
        <f>Y750&amp;"-"&amp;IF(Z750&lt;10,"0"&amp;Z750,Z750)&amp;"-"&amp;IF(AA750&lt;10,"0"&amp;AA750,AA750)&amp;"/"&amp;IF(AD750&lt;10,"0"&amp;AD750,AD750)</f>
        <v>1921-04-01/05</v>
      </c>
      <c r="BB750" s="44" t="str">
        <f>Y750&amp;IF(Z750&lt;&gt;0,"-"&amp;Z750,"")&amp;IF(AA750&lt;&gt;0,"-"&amp;AA750,"")&amp;IF(AB750&lt;&gt;0,"/"&amp;AB750,"")&amp;IF(AC750&lt;&gt;0,"-"&amp;AC750,"")&amp;IF(AD750&lt;&gt;0,"-"&amp;AD750,"")</f>
        <v>1921-4-1/1921-4-5</v>
      </c>
      <c r="BC750" s="44"/>
      <c r="BD750" s="44"/>
      <c r="BE750" s="44"/>
      <c r="BF750" s="49" t="s">
        <v>4882</v>
      </c>
      <c r="BG750" t="s">
        <v>4893</v>
      </c>
      <c r="BH750" s="40" t="s">
        <v>5050</v>
      </c>
      <c r="BI750" t="s">
        <v>39</v>
      </c>
      <c r="BJ750" t="str">
        <f t="shared" si="234"/>
        <v>Алма-Ата</v>
      </c>
      <c r="BK750" t="str">
        <f>T750&amp;" N; "&amp;U750&amp;" E"</f>
        <v>43.289437 N; 76.994338 E</v>
      </c>
      <c r="BL750" t="s">
        <v>765</v>
      </c>
      <c r="BM750" s="85" t="s">
        <v>766</v>
      </c>
      <c r="BN750" t="s">
        <v>4895</v>
      </c>
      <c r="BO750">
        <f t="shared" si="235"/>
        <v>6000</v>
      </c>
      <c r="BP750" t="str">
        <f>IF(V750="original",H750,IF(V750="volunteer",C750,"Nekhaeva A.A."))</f>
        <v>Kim L.V.</v>
      </c>
      <c r="BQ750" t="str">
        <f>IF(V750="original",I750,IF(V750="volunteer",YEAR(A750)&amp;"-"&amp;IF(MONTH(A750)&lt;10,"0"&amp;MONTH(A750),MONTH(A750))&amp;"-"&amp;IF(DAY(A750)&lt;10,"0"&amp;DAY(A750),DAY(A750)),"__2025-05-15"))</f>
        <v>2025-04-22</v>
      </c>
      <c r="BR750"/>
      <c r="BS750"/>
      <c r="BT750" s="49" t="s">
        <v>4766</v>
      </c>
      <c r="BU750" t="s">
        <v>3631</v>
      </c>
      <c r="BV750" t="s">
        <v>3632</v>
      </c>
      <c r="BW750" t="s">
        <v>3633</v>
      </c>
      <c r="BX750" t="s">
        <v>3634</v>
      </c>
      <c r="BY750" s="44" t="s">
        <v>533</v>
      </c>
      <c r="BZ750"/>
      <c r="CA750"/>
      <c r="CB750" t="s">
        <v>533</v>
      </c>
      <c r="CC750" t="s">
        <v>4873</v>
      </c>
      <c r="CD750" t="s">
        <v>4263</v>
      </c>
      <c r="CE750" t="s">
        <v>4872</v>
      </c>
      <c r="CF750" t="s">
        <v>4676</v>
      </c>
      <c r="CG750"/>
      <c r="CH750" t="str">
        <f>H750</f>
        <v>Спасский С.А., Шнитников В.Н.</v>
      </c>
      <c r="CI750">
        <f t="shared" si="229"/>
        <v>1937</v>
      </c>
      <c r="CJ750" t="s">
        <v>4775</v>
      </c>
    </row>
    <row r="751" spans="1:88" s="6" customFormat="1" x14ac:dyDescent="0.45">
      <c r="A751" s="5">
        <v>45769.450624999998</v>
      </c>
      <c r="B751" s="6">
        <v>412819044</v>
      </c>
      <c r="C751" s="6" t="s">
        <v>4897</v>
      </c>
      <c r="D751" s="6">
        <v>1</v>
      </c>
      <c r="E751" s="4" t="s">
        <v>65</v>
      </c>
      <c r="G751" s="6">
        <v>2590</v>
      </c>
      <c r="H751" s="44" t="s">
        <v>951</v>
      </c>
      <c r="I751" s="6">
        <v>1937</v>
      </c>
      <c r="J751" s="6" t="s">
        <v>952</v>
      </c>
      <c r="K751" s="6" t="s">
        <v>953</v>
      </c>
      <c r="L751" s="6" t="s">
        <v>954</v>
      </c>
      <c r="M751" s="6" t="s">
        <v>267</v>
      </c>
      <c r="P751" s="6" t="s">
        <v>972</v>
      </c>
      <c r="Q751" t="str">
        <f t="shared" si="230"/>
        <v>Алма-Ата</v>
      </c>
      <c r="R751" s="84">
        <v>43.289437</v>
      </c>
      <c r="S751" s="84">
        <v>76.994337999999999</v>
      </c>
      <c r="T751" s="6" t="s">
        <v>765</v>
      </c>
      <c r="U751" s="6" t="s">
        <v>766</v>
      </c>
      <c r="V751" s="6" t="s">
        <v>106</v>
      </c>
      <c r="X751" s="6">
        <v>6000</v>
      </c>
      <c r="Y751" s="6">
        <v>1919</v>
      </c>
      <c r="Z751" s="6">
        <v>7</v>
      </c>
      <c r="AA751" s="6">
        <v>10</v>
      </c>
      <c r="AB751" s="6">
        <v>1919</v>
      </c>
      <c r="AC751" s="6">
        <v>7</v>
      </c>
      <c r="AD751" s="6">
        <v>22</v>
      </c>
      <c r="AF751" s="6" t="s">
        <v>948</v>
      </c>
      <c r="AH751" s="6" t="s">
        <v>533</v>
      </c>
      <c r="AI751" s="6" t="s">
        <v>1467</v>
      </c>
      <c r="AJ751" s="6" t="s">
        <v>1468</v>
      </c>
      <c r="AK751" s="6" t="b">
        <v>1</v>
      </c>
      <c r="AL751" s="6" t="b">
        <v>0</v>
      </c>
      <c r="AO751" s="49" t="s">
        <v>4952</v>
      </c>
      <c r="AP751" s="73"/>
      <c r="AQ751" s="49" t="s">
        <v>4951</v>
      </c>
      <c r="AR751" s="76" t="s">
        <v>5011</v>
      </c>
      <c r="AS751" s="73" t="s">
        <v>5012</v>
      </c>
      <c r="AT751" s="73">
        <f t="shared" si="231"/>
        <v>1</v>
      </c>
      <c r="AU751" s="112" t="s">
        <v>5384</v>
      </c>
      <c r="AV751" s="44" t="s">
        <v>5380</v>
      </c>
      <c r="AW751" t="s">
        <v>5014</v>
      </c>
      <c r="AX751" s="73"/>
      <c r="AY751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1" s="49" t="s">
        <v>4903</v>
      </c>
      <c r="BA751" s="58" t="str">
        <f>Y751&amp;"-"&amp;IF(Z751&lt;10,"0"&amp;Z751,Z751)&amp;"-"&amp;IF(AA751&lt;10,"0"&amp;AA751,AA751)&amp;"/"&amp;IF(AD751&lt;10,"0"&amp;AD751,AD751)</f>
        <v>1919-07-10/22</v>
      </c>
      <c r="BB751" s="44" t="str">
        <f>Y751&amp;IF(Z751&lt;&gt;0,"-"&amp;Z751,"")&amp;IF(AA751&lt;&gt;0,"-"&amp;AA751,"")&amp;IF(AB751&lt;&gt;0,"/"&amp;AB751,"")&amp;IF(AC751&lt;&gt;0,"-"&amp;AC751,"")&amp;IF(AD751&lt;&gt;0,"-"&amp;AD751,"")</f>
        <v>1919-7-10/1919-7-22</v>
      </c>
      <c r="BC751" s="44"/>
      <c r="BD751" s="44"/>
      <c r="BE751" s="44"/>
      <c r="BF751" s="49" t="s">
        <v>4882</v>
      </c>
      <c r="BG751" t="s">
        <v>4893</v>
      </c>
      <c r="BH751" s="40" t="s">
        <v>5050</v>
      </c>
      <c r="BI751" t="s">
        <v>39</v>
      </c>
      <c r="BJ751" t="str">
        <f t="shared" si="234"/>
        <v>Алма-Ата</v>
      </c>
      <c r="BK751" t="str">
        <f>T751&amp;" N; "&amp;U751&amp;" E"</f>
        <v>43.289437 N; 76.994338 E</v>
      </c>
      <c r="BL751" t="s">
        <v>765</v>
      </c>
      <c r="BM751" s="85" t="s">
        <v>766</v>
      </c>
      <c r="BN751" t="s">
        <v>4895</v>
      </c>
      <c r="BO751">
        <f t="shared" si="235"/>
        <v>6000</v>
      </c>
      <c r="BP751" t="str">
        <f>IF(V751="original",H751,IF(V751="volunteer",C751,"Nekhaeva A.A."))</f>
        <v>Kim L.V.</v>
      </c>
      <c r="BQ751" t="str">
        <f>IF(V751="original",I751,IF(V751="volunteer",YEAR(A751)&amp;"-"&amp;IF(MONTH(A751)&lt;10,"0"&amp;MONTH(A751),MONTH(A751))&amp;"-"&amp;IF(DAY(A751)&lt;10,"0"&amp;DAY(A751),DAY(A751)),"__2025-05-15"))</f>
        <v>2025-04-22</v>
      </c>
      <c r="BR751"/>
      <c r="BS751"/>
      <c r="BT751" s="49" t="s">
        <v>4766</v>
      </c>
      <c r="BU751" t="s">
        <v>3631</v>
      </c>
      <c r="BV751" t="s">
        <v>3632</v>
      </c>
      <c r="BW751" t="s">
        <v>3633</v>
      </c>
      <c r="BX751" t="s">
        <v>3634</v>
      </c>
      <c r="BY751" s="44" t="s">
        <v>533</v>
      </c>
      <c r="BZ751" t="s">
        <v>4267</v>
      </c>
      <c r="CA751" t="s">
        <v>4268</v>
      </c>
      <c r="CB751" s="44" t="s">
        <v>4268</v>
      </c>
      <c r="CC751" t="s">
        <v>4822</v>
      </c>
      <c r="CD751" t="s">
        <v>4265</v>
      </c>
      <c r="CE751" t="s">
        <v>4266</v>
      </c>
      <c r="CF751" t="s">
        <v>3630</v>
      </c>
      <c r="CG751"/>
      <c r="CH751" t="str">
        <f>H751</f>
        <v>Спасский С.А., Шнитников В.Н.</v>
      </c>
      <c r="CI751">
        <f t="shared" si="229"/>
        <v>1937</v>
      </c>
      <c r="CJ751" t="s">
        <v>4694</v>
      </c>
    </row>
    <row r="752" spans="1:88" s="6" customFormat="1" x14ac:dyDescent="0.45">
      <c r="A752" s="5">
        <v>45769.449062500003</v>
      </c>
      <c r="B752" s="6">
        <v>412819044</v>
      </c>
      <c r="C752" s="6" t="s">
        <v>4897</v>
      </c>
      <c r="D752" s="6">
        <v>2</v>
      </c>
      <c r="E752" s="4" t="s">
        <v>247</v>
      </c>
      <c r="G752" s="6">
        <v>2590</v>
      </c>
      <c r="H752" s="44" t="s">
        <v>951</v>
      </c>
      <c r="I752" s="6">
        <v>1937</v>
      </c>
      <c r="J752" s="6" t="s">
        <v>952</v>
      </c>
      <c r="K752" s="6" t="s">
        <v>953</v>
      </c>
      <c r="L752" s="6" t="s">
        <v>954</v>
      </c>
      <c r="M752" s="6" t="s">
        <v>267</v>
      </c>
      <c r="P752" s="6" t="s">
        <v>1469</v>
      </c>
      <c r="Q752" t="str">
        <f t="shared" si="230"/>
        <v>Дача Волковского</v>
      </c>
      <c r="R752" s="85" t="str">
        <f t="shared" ref="R752:R754" si="236">T752</f>
        <v>43.104043</v>
      </c>
      <c r="S752" s="85" t="str">
        <f t="shared" ref="S752:S754" si="237">U752</f>
        <v>76.920158</v>
      </c>
      <c r="T752" s="6" t="s">
        <v>3576</v>
      </c>
      <c r="U752" s="6" t="s">
        <v>3577</v>
      </c>
      <c r="V752" s="6" t="s">
        <v>119</v>
      </c>
      <c r="W752" s="6" t="s">
        <v>3578</v>
      </c>
      <c r="X752" s="6">
        <v>6000</v>
      </c>
      <c r="Y752" s="6">
        <v>1919</v>
      </c>
      <c r="Z752" s="6">
        <v>7</v>
      </c>
      <c r="AE752" s="6" t="s">
        <v>1470</v>
      </c>
      <c r="AF752" s="6" t="s">
        <v>948</v>
      </c>
      <c r="AH752" s="6" t="s">
        <v>533</v>
      </c>
      <c r="AI752" s="6" t="s">
        <v>1467</v>
      </c>
      <c r="AJ752" s="6" t="s">
        <v>1471</v>
      </c>
      <c r="AK752" s="6" t="b">
        <v>1</v>
      </c>
      <c r="AL752" s="6" t="b">
        <v>0</v>
      </c>
      <c r="AO752" s="49" t="s">
        <v>4952</v>
      </c>
      <c r="AP752" s="73"/>
      <c r="AQ752" s="49" t="s">
        <v>4951</v>
      </c>
      <c r="AR752" s="76" t="s">
        <v>5011</v>
      </c>
      <c r="AS752" s="73" t="s">
        <v>5012</v>
      </c>
      <c r="AT752" s="73">
        <f t="shared" si="231"/>
        <v>2</v>
      </c>
      <c r="AU752" s="112" t="s">
        <v>5384</v>
      </c>
      <c r="AV752" s="44" t="s">
        <v>5380</v>
      </c>
      <c r="AW752" t="s">
        <v>5014</v>
      </c>
      <c r="AX752" s="73"/>
      <c r="AY752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2" s="49" t="s">
        <v>4903</v>
      </c>
      <c r="BA752" s="44" t="str">
        <f>Y752&amp;"-"&amp;IF(Z752&lt;10,"0"&amp;Z752,Z752)</f>
        <v>1919-07</v>
      </c>
      <c r="BB752" s="44" t="str">
        <f>Y752&amp;IF(Z752&lt;&gt;0,"-"&amp;Z752,"")&amp;IF(AA752&lt;&gt;0,"-"&amp;AA752,"")&amp;IF(AB752&lt;&gt;0,"/"&amp;AB752,"")&amp;IF(AC752&lt;&gt;0,"-"&amp;AC752,"")&amp;IF(AD752&lt;&gt;0,"-"&amp;AD752,"")</f>
        <v>1919-7</v>
      </c>
      <c r="BC752" s="44" t="str">
        <f>AE752</f>
        <v>на капусте</v>
      </c>
      <c r="BD752" s="44"/>
      <c r="BE752" s="44"/>
      <c r="BF752" s="49" t="s">
        <v>4882</v>
      </c>
      <c r="BG752" t="s">
        <v>4893</v>
      </c>
      <c r="BH752" s="40" t="s">
        <v>5050</v>
      </c>
      <c r="BI752" t="s">
        <v>39</v>
      </c>
      <c r="BJ752" t="str">
        <f t="shared" si="234"/>
        <v>Дача Волковского</v>
      </c>
      <c r="BK752" t="str">
        <f>T752&amp;" N; "&amp;U752&amp;" E"</f>
        <v>43.104043 N; 76.920158 E</v>
      </c>
      <c r="BL752" t="s">
        <v>3576</v>
      </c>
      <c r="BM752" s="85" t="s">
        <v>3577</v>
      </c>
      <c r="BN752" t="s">
        <v>4895</v>
      </c>
      <c r="BO752">
        <f t="shared" si="235"/>
        <v>6000</v>
      </c>
      <c r="BP752" t="str">
        <f>IF(V752="original",H752,IF(V752="volunteer",C752,"Nekhaeva A.A."))</f>
        <v>Nekhaeva A.A.</v>
      </c>
      <c r="BQ752" t="str">
        <f>IF(V752="original",I752,IF(V752="volunteer",YEAR(A752)&amp;"-"&amp;IF(MONTH(A752)&lt;10,"0"&amp;MONTH(A752),MONTH(A752))&amp;"-"&amp;IF(DAY(A752)&lt;10,"0"&amp;DAY(A752),DAY(A752)),"__2025-05-15"))</f>
        <v>__2025-05-15</v>
      </c>
      <c r="BR752"/>
      <c r="BS752"/>
      <c r="BT752" s="49" t="s">
        <v>4766</v>
      </c>
      <c r="BU752" t="s">
        <v>3631</v>
      </c>
      <c r="BV752" t="s">
        <v>3632</v>
      </c>
      <c r="BW752" t="s">
        <v>3633</v>
      </c>
      <c r="BX752" t="s">
        <v>3634</v>
      </c>
      <c r="BY752" s="44" t="s">
        <v>533</v>
      </c>
      <c r="BZ752" t="s">
        <v>4272</v>
      </c>
      <c r="CA752" t="s">
        <v>4273</v>
      </c>
      <c r="CB752" s="44" t="s">
        <v>4273</v>
      </c>
      <c r="CC752" t="s">
        <v>4822</v>
      </c>
      <c r="CD752" t="s">
        <v>4270</v>
      </c>
      <c r="CE752" t="s">
        <v>4271</v>
      </c>
      <c r="CF752" t="s">
        <v>3630</v>
      </c>
      <c r="CG752"/>
      <c r="CH752" t="str">
        <f>H752</f>
        <v>Спасский С.А., Шнитников В.Н.</v>
      </c>
      <c r="CI752">
        <f t="shared" si="229"/>
        <v>1937</v>
      </c>
      <c r="CJ752" t="s">
        <v>4694</v>
      </c>
    </row>
    <row r="753" spans="1:88" s="6" customFormat="1" x14ac:dyDescent="0.45">
      <c r="A753" s="5">
        <v>45769.448564814811</v>
      </c>
      <c r="B753" s="6">
        <v>412819044</v>
      </c>
      <c r="C753" s="6" t="s">
        <v>4897</v>
      </c>
      <c r="D753" s="6">
        <v>1</v>
      </c>
      <c r="E753" s="4" t="s">
        <v>65</v>
      </c>
      <c r="G753" s="6">
        <v>2590</v>
      </c>
      <c r="H753" s="44" t="s">
        <v>951</v>
      </c>
      <c r="I753" s="6">
        <v>1937</v>
      </c>
      <c r="J753" s="6" t="s">
        <v>952</v>
      </c>
      <c r="K753" s="6" t="s">
        <v>953</v>
      </c>
      <c r="L753" s="6" t="s">
        <v>954</v>
      </c>
      <c r="M753" s="6" t="s">
        <v>267</v>
      </c>
      <c r="P753" s="6" t="s">
        <v>1469</v>
      </c>
      <c r="Q753" t="str">
        <f t="shared" si="230"/>
        <v>Дача Волковского</v>
      </c>
      <c r="R753" s="85" t="str">
        <f t="shared" si="236"/>
        <v>43.104043</v>
      </c>
      <c r="S753" s="85" t="str">
        <f t="shared" si="237"/>
        <v>76.920158</v>
      </c>
      <c r="T753" s="6" t="s">
        <v>3576</v>
      </c>
      <c r="U753" s="6" t="s">
        <v>3577</v>
      </c>
      <c r="V753" s="6" t="s">
        <v>119</v>
      </c>
      <c r="W753" s="6" t="s">
        <v>3578</v>
      </c>
      <c r="X753" s="6">
        <v>6000</v>
      </c>
      <c r="Y753" s="6">
        <v>1919</v>
      </c>
      <c r="Z753" s="6">
        <v>6</v>
      </c>
      <c r="AA753" s="6">
        <v>25</v>
      </c>
      <c r="AB753" s="6">
        <v>1919</v>
      </c>
      <c r="AC753" s="6">
        <v>6</v>
      </c>
      <c r="AD753" s="6">
        <v>30</v>
      </c>
      <c r="AF753" s="6" t="s">
        <v>948</v>
      </c>
      <c r="AH753" s="6" t="s">
        <v>533</v>
      </c>
      <c r="AI753" s="6" t="s">
        <v>1467</v>
      </c>
      <c r="AJ753" s="6" t="s">
        <v>1471</v>
      </c>
      <c r="AK753" s="6" t="b">
        <v>1</v>
      </c>
      <c r="AL753" s="6" t="b">
        <v>0</v>
      </c>
      <c r="AO753" s="49" t="s">
        <v>4952</v>
      </c>
      <c r="AP753" s="73"/>
      <c r="AQ753" s="49" t="s">
        <v>4951</v>
      </c>
      <c r="AR753" s="76" t="s">
        <v>5011</v>
      </c>
      <c r="AS753" s="73" t="s">
        <v>5012</v>
      </c>
      <c r="AT753" s="73">
        <f t="shared" si="231"/>
        <v>1</v>
      </c>
      <c r="AU753" s="112" t="s">
        <v>5384</v>
      </c>
      <c r="AV753" s="44" t="s">
        <v>5380</v>
      </c>
      <c r="AW753" t="s">
        <v>5014</v>
      </c>
      <c r="AX753" s="73"/>
      <c r="AY753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3" s="49" t="s">
        <v>4903</v>
      </c>
      <c r="BA753" s="58" t="str">
        <f>Y753&amp;"-"&amp;IF(Z753&lt;10,"0"&amp;Z753,Z753)&amp;"-"&amp;IF(AA753&lt;10,"0"&amp;AA753,AA753)&amp;"/"&amp;IF(AD753&lt;10,"0"&amp;AD753,AD753)</f>
        <v>1919-06-25/30</v>
      </c>
      <c r="BB753" s="44" t="str">
        <f>Y753&amp;IF(Z753&lt;&gt;0,"-"&amp;Z753,"")&amp;IF(AA753&lt;&gt;0,"-"&amp;AA753,"")&amp;IF(AB753&lt;&gt;0,"/"&amp;AB753,"")&amp;IF(AC753&lt;&gt;0,"-"&amp;AC753,"")&amp;IF(AD753&lt;&gt;0,"-"&amp;AD753,"")</f>
        <v>1919-6-25/1919-6-30</v>
      </c>
      <c r="BC753" s="44"/>
      <c r="BD753" s="44"/>
      <c r="BE753" s="44"/>
      <c r="BF753" s="49" t="s">
        <v>4882</v>
      </c>
      <c r="BG753" t="s">
        <v>4893</v>
      </c>
      <c r="BH753" s="40" t="s">
        <v>5050</v>
      </c>
      <c r="BI753" t="s">
        <v>39</v>
      </c>
      <c r="BJ753" t="str">
        <f t="shared" si="234"/>
        <v>Дача Волковского</v>
      </c>
      <c r="BK753" t="str">
        <f>T753&amp;" N; "&amp;U753&amp;" E"</f>
        <v>43.104043 N; 76.920158 E</v>
      </c>
      <c r="BL753" t="s">
        <v>3576</v>
      </c>
      <c r="BM753" s="85" t="s">
        <v>3577</v>
      </c>
      <c r="BN753" t="s">
        <v>4895</v>
      </c>
      <c r="BO753">
        <f t="shared" si="235"/>
        <v>6000</v>
      </c>
      <c r="BP753" t="str">
        <f>IF(V753="original",H753,IF(V753="volunteer",C753,"Nekhaeva A.A."))</f>
        <v>Nekhaeva A.A.</v>
      </c>
      <c r="BQ753" t="str">
        <f>IF(V753="original",I753,IF(V753="volunteer",YEAR(A753)&amp;"-"&amp;IF(MONTH(A753)&lt;10,"0"&amp;MONTH(A753),MONTH(A753))&amp;"-"&amp;IF(DAY(A753)&lt;10,"0"&amp;DAY(A753),DAY(A753)),"__2025-05-15"))</f>
        <v>__2025-05-15</v>
      </c>
      <c r="BR753"/>
      <c r="BS753"/>
      <c r="BT753" s="49" t="s">
        <v>4766</v>
      </c>
      <c r="BU753" t="s">
        <v>3631</v>
      </c>
      <c r="BV753" t="s">
        <v>3632</v>
      </c>
      <c r="BW753" t="s">
        <v>3633</v>
      </c>
      <c r="BX753" t="s">
        <v>3634</v>
      </c>
      <c r="BY753" s="44" t="s">
        <v>533</v>
      </c>
      <c r="BZ753" t="s">
        <v>4272</v>
      </c>
      <c r="CA753" t="s">
        <v>4273</v>
      </c>
      <c r="CB753" s="44" t="s">
        <v>4273</v>
      </c>
      <c r="CC753" t="s">
        <v>4822</v>
      </c>
      <c r="CD753" t="s">
        <v>4270</v>
      </c>
      <c r="CE753" t="s">
        <v>4271</v>
      </c>
      <c r="CF753" t="s">
        <v>3630</v>
      </c>
      <c r="CG753"/>
      <c r="CH753" t="str">
        <f>H753</f>
        <v>Спасский С.А., Шнитников В.Н.</v>
      </c>
      <c r="CI753">
        <f t="shared" si="229"/>
        <v>1937</v>
      </c>
      <c r="CJ753" t="s">
        <v>4694</v>
      </c>
    </row>
    <row r="754" spans="1:88" s="6" customFormat="1" x14ac:dyDescent="0.45">
      <c r="A754" s="5">
        <v>45769.448148148149</v>
      </c>
      <c r="B754" s="6">
        <v>412819044</v>
      </c>
      <c r="C754" s="6" t="s">
        <v>4897</v>
      </c>
      <c r="D754" s="6">
        <v>1</v>
      </c>
      <c r="E754" s="4" t="s">
        <v>51</v>
      </c>
      <c r="G754" s="6">
        <v>2590</v>
      </c>
      <c r="H754" s="44" t="s">
        <v>951</v>
      </c>
      <c r="I754" s="6">
        <v>1937</v>
      </c>
      <c r="J754" s="6" t="s">
        <v>952</v>
      </c>
      <c r="K754" s="6" t="s">
        <v>953</v>
      </c>
      <c r="L754" s="6" t="s">
        <v>954</v>
      </c>
      <c r="M754" s="6" t="s">
        <v>267</v>
      </c>
      <c r="P754" s="6" t="s">
        <v>1469</v>
      </c>
      <c r="Q754" t="str">
        <f t="shared" si="230"/>
        <v>Дача Волковского</v>
      </c>
      <c r="R754" s="85" t="str">
        <f t="shared" si="236"/>
        <v>43.104043</v>
      </c>
      <c r="S754" s="85" t="str">
        <f t="shared" si="237"/>
        <v>76.920158</v>
      </c>
      <c r="T754" s="6" t="s">
        <v>3576</v>
      </c>
      <c r="U754" s="6" t="s">
        <v>3577</v>
      </c>
      <c r="V754" s="6" t="s">
        <v>119</v>
      </c>
      <c r="W754" s="6" t="s">
        <v>3578</v>
      </c>
      <c r="X754" s="6">
        <v>6000</v>
      </c>
      <c r="Y754" s="6">
        <v>1919</v>
      </c>
      <c r="Z754" s="6">
        <v>6</v>
      </c>
      <c r="AA754" s="6">
        <v>26</v>
      </c>
      <c r="AB754" s="6">
        <v>1919</v>
      </c>
      <c r="AC754" s="6">
        <v>6</v>
      </c>
      <c r="AD754" s="6">
        <v>29</v>
      </c>
      <c r="AF754" s="6" t="s">
        <v>948</v>
      </c>
      <c r="AH754" s="6" t="s">
        <v>533</v>
      </c>
      <c r="AI754" s="6" t="s">
        <v>1467</v>
      </c>
      <c r="AJ754" s="6" t="s">
        <v>1471</v>
      </c>
      <c r="AK754" s="6" t="b">
        <v>1</v>
      </c>
      <c r="AL754" s="6" t="b">
        <v>0</v>
      </c>
      <c r="AO754" s="49" t="s">
        <v>4952</v>
      </c>
      <c r="AP754" s="73"/>
      <c r="AQ754" s="49" t="s">
        <v>4951</v>
      </c>
      <c r="AR754" s="76" t="s">
        <v>5011</v>
      </c>
      <c r="AS754" s="73" t="s">
        <v>5012</v>
      </c>
      <c r="AT754" s="73">
        <f t="shared" si="231"/>
        <v>1</v>
      </c>
      <c r="AU754" s="112" t="s">
        <v>5383</v>
      </c>
      <c r="AV754" s="44" t="s">
        <v>5380</v>
      </c>
      <c r="AW754" t="s">
        <v>5014</v>
      </c>
      <c r="AX754" s="73"/>
      <c r="AY754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4" s="49" t="s">
        <v>4903</v>
      </c>
      <c r="BA754" s="58" t="str">
        <f>Y754&amp;"-"&amp;IF(Z754&lt;10,"0"&amp;Z754,Z754)&amp;"-"&amp;IF(AA754&lt;10,"0"&amp;AA754,AA754)&amp;"/"&amp;IF(AD754&lt;10,"0"&amp;AD754,AD754)</f>
        <v>1919-06-26/29</v>
      </c>
      <c r="BB754" s="44" t="str">
        <f>Y754&amp;IF(Z754&lt;&gt;0,"-"&amp;Z754,"")&amp;IF(AA754&lt;&gt;0,"-"&amp;AA754,"")&amp;IF(AB754&lt;&gt;0,"/"&amp;AB754,"")&amp;IF(AC754&lt;&gt;0,"-"&amp;AC754,"")&amp;IF(AD754&lt;&gt;0,"-"&amp;AD754,"")</f>
        <v>1919-6-26/1919-6-29</v>
      </c>
      <c r="BC754" s="44"/>
      <c r="BD754" s="44"/>
      <c r="BE754" s="44"/>
      <c r="BF754" s="49" t="s">
        <v>4882</v>
      </c>
      <c r="BG754" t="s">
        <v>4893</v>
      </c>
      <c r="BH754" s="40" t="s">
        <v>5050</v>
      </c>
      <c r="BI754" t="s">
        <v>39</v>
      </c>
      <c r="BJ754" t="str">
        <f t="shared" si="234"/>
        <v>Дача Волковского</v>
      </c>
      <c r="BK754" t="str">
        <f>T754&amp;" N; "&amp;U754&amp;" E"</f>
        <v>43.104043 N; 76.920158 E</v>
      </c>
      <c r="BL754" t="s">
        <v>3576</v>
      </c>
      <c r="BM754" s="85" t="s">
        <v>3577</v>
      </c>
      <c r="BN754" t="s">
        <v>4895</v>
      </c>
      <c r="BO754">
        <f t="shared" si="235"/>
        <v>6000</v>
      </c>
      <c r="BP754" t="str">
        <f>IF(V754="original",H754,IF(V754="volunteer",C754,"Nekhaeva A.A."))</f>
        <v>Nekhaeva A.A.</v>
      </c>
      <c r="BQ754" t="str">
        <f>IF(V754="original",I754,IF(V754="volunteer",YEAR(A754)&amp;"-"&amp;IF(MONTH(A754)&lt;10,"0"&amp;MONTH(A754),MONTH(A754))&amp;"-"&amp;IF(DAY(A754)&lt;10,"0"&amp;DAY(A754),DAY(A754)),"__2025-05-15"))</f>
        <v>__2025-05-15</v>
      </c>
      <c r="BR754"/>
      <c r="BS754"/>
      <c r="BT754" s="49" t="s">
        <v>4766</v>
      </c>
      <c r="BU754" t="s">
        <v>3631</v>
      </c>
      <c r="BV754" t="s">
        <v>3632</v>
      </c>
      <c r="BW754" t="s">
        <v>3633</v>
      </c>
      <c r="BX754" t="s">
        <v>3634</v>
      </c>
      <c r="BY754" s="44" t="s">
        <v>533</v>
      </c>
      <c r="BZ754" t="s">
        <v>4272</v>
      </c>
      <c r="CA754" t="s">
        <v>4273</v>
      </c>
      <c r="CB754" s="44" t="s">
        <v>4273</v>
      </c>
      <c r="CC754" t="s">
        <v>4822</v>
      </c>
      <c r="CD754" t="s">
        <v>4270</v>
      </c>
      <c r="CE754" t="s">
        <v>4271</v>
      </c>
      <c r="CF754" t="s">
        <v>3630</v>
      </c>
      <c r="CG754"/>
      <c r="CH754" t="str">
        <f>H754</f>
        <v>Спасский С.А., Шнитников В.Н.</v>
      </c>
      <c r="CI754">
        <f t="shared" si="229"/>
        <v>1937</v>
      </c>
      <c r="CJ754" t="s">
        <v>4694</v>
      </c>
    </row>
    <row r="755" spans="1:88" s="6" customFormat="1" x14ac:dyDescent="0.45">
      <c r="A755" s="5">
        <v>45769.447245370371</v>
      </c>
      <c r="B755" s="6">
        <v>412819044</v>
      </c>
      <c r="C755" s="6" t="s">
        <v>4897</v>
      </c>
      <c r="D755" s="6">
        <v>1</v>
      </c>
      <c r="E755" s="4" t="s">
        <v>65</v>
      </c>
      <c r="G755" s="6">
        <v>2590</v>
      </c>
      <c r="H755" s="44" t="s">
        <v>951</v>
      </c>
      <c r="I755" s="6">
        <v>1937</v>
      </c>
      <c r="J755" s="6" t="s">
        <v>952</v>
      </c>
      <c r="K755" s="6" t="s">
        <v>953</v>
      </c>
      <c r="L755" s="6" t="s">
        <v>954</v>
      </c>
      <c r="M755" s="6" t="s">
        <v>267</v>
      </c>
      <c r="P755" s="6" t="s">
        <v>1472</v>
      </c>
      <c r="Q755" t="str">
        <f t="shared" si="230"/>
        <v>Алма-Ата и его окрестности</v>
      </c>
      <c r="R755" s="84">
        <v>43.289437</v>
      </c>
      <c r="S755" s="84">
        <v>76.994337999999999</v>
      </c>
      <c r="T755" s="6" t="s">
        <v>765</v>
      </c>
      <c r="U755" s="6" t="s">
        <v>766</v>
      </c>
      <c r="V755" s="6" t="s">
        <v>106</v>
      </c>
      <c r="X755" s="6">
        <v>6000</v>
      </c>
      <c r="Y755" s="6">
        <v>1921</v>
      </c>
      <c r="Z755" s="6">
        <v>7</v>
      </c>
      <c r="AF755" s="6" t="s">
        <v>948</v>
      </c>
      <c r="AG755" s="67" t="s">
        <v>955</v>
      </c>
      <c r="AH755" s="6" t="s">
        <v>533</v>
      </c>
      <c r="AI755" s="6" t="s">
        <v>1467</v>
      </c>
      <c r="AJ755" s="6" t="s">
        <v>1471</v>
      </c>
      <c r="AK755" s="6" t="b">
        <v>1</v>
      </c>
      <c r="AL755" s="6" t="b">
        <v>0</v>
      </c>
      <c r="AO755" s="49" t="s">
        <v>4952</v>
      </c>
      <c r="AP755" s="73"/>
      <c r="AQ755" s="49" t="s">
        <v>4951</v>
      </c>
      <c r="AR755" s="76" t="s">
        <v>5011</v>
      </c>
      <c r="AS755" s="73" t="s">
        <v>5012</v>
      </c>
      <c r="AT755" s="73">
        <f t="shared" si="231"/>
        <v>1</v>
      </c>
      <c r="AU755" s="112" t="s">
        <v>5384</v>
      </c>
      <c r="AV755" s="44" t="s">
        <v>5380</v>
      </c>
      <c r="AW755" t="s">
        <v>5014</v>
      </c>
      <c r="AX755" s="73"/>
      <c r="AY755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5" s="49" t="s">
        <v>4903</v>
      </c>
      <c r="BA755" s="44" t="str">
        <f>Y755&amp;"-"&amp;IF(Z755&lt;10,"0"&amp;Z755,Z755)</f>
        <v>1921-07</v>
      </c>
      <c r="BB755" s="44" t="str">
        <f>Y755&amp;IF(Z755&lt;&gt;0,"-"&amp;Z755,"")&amp;IF(AA755&lt;&gt;0,"-"&amp;AA755,"")&amp;IF(AB755&lt;&gt;0,"/"&amp;AB755,"")&amp;IF(AC755&lt;&gt;0,"-"&amp;AC755,"")&amp;IF(AD755&lt;&gt;0,"-"&amp;AD755,"")</f>
        <v>1921-7</v>
      </c>
      <c r="BC755" s="44"/>
      <c r="BD755" s="44"/>
      <c r="BE755" s="44" t="s">
        <v>4959</v>
      </c>
      <c r="BF755" s="49" t="s">
        <v>4882</v>
      </c>
      <c r="BG755" t="s">
        <v>4893</v>
      </c>
      <c r="BH755" s="40" t="s">
        <v>5050</v>
      </c>
      <c r="BI755" t="s">
        <v>39</v>
      </c>
      <c r="BJ755" t="str">
        <f t="shared" si="234"/>
        <v>Алма-Ата и его окрестности</v>
      </c>
      <c r="BK755" t="str">
        <f>T755&amp;" N; "&amp;U755&amp;" E"</f>
        <v>43.289437 N; 76.994338 E</v>
      </c>
      <c r="BL755" t="s">
        <v>765</v>
      </c>
      <c r="BM755" s="85" t="s">
        <v>766</v>
      </c>
      <c r="BN755" t="s">
        <v>4895</v>
      </c>
      <c r="BO755">
        <f t="shared" si="235"/>
        <v>6000</v>
      </c>
      <c r="BP755" t="str">
        <f>IF(V755="original",H755,IF(V755="volunteer",C755,"Nekhaeva A.A."))</f>
        <v>Kim L.V.</v>
      </c>
      <c r="BQ755" t="str">
        <f>IF(V755="original",I755,IF(V755="volunteer",YEAR(A755)&amp;"-"&amp;IF(MONTH(A755)&lt;10,"0"&amp;MONTH(A755),MONTH(A755))&amp;"-"&amp;IF(DAY(A755)&lt;10,"0"&amp;DAY(A755),DAY(A755)),"__2025-05-15"))</f>
        <v>2025-04-22</v>
      </c>
      <c r="BR755"/>
      <c r="BS755"/>
      <c r="BT755" s="49" t="s">
        <v>4766</v>
      </c>
      <c r="BU755" t="s">
        <v>3631</v>
      </c>
      <c r="BV755" t="s">
        <v>3632</v>
      </c>
      <c r="BW755" t="s">
        <v>3633</v>
      </c>
      <c r="BX755" t="s">
        <v>3634</v>
      </c>
      <c r="BY755" s="44" t="s">
        <v>533</v>
      </c>
      <c r="BZ755" t="s">
        <v>4272</v>
      </c>
      <c r="CA755" t="s">
        <v>4273</v>
      </c>
      <c r="CB755" s="44" t="s">
        <v>4273</v>
      </c>
      <c r="CC755" t="s">
        <v>4822</v>
      </c>
      <c r="CD755" t="s">
        <v>4270</v>
      </c>
      <c r="CE755" t="s">
        <v>4271</v>
      </c>
      <c r="CF755" t="s">
        <v>3630</v>
      </c>
      <c r="CG755"/>
      <c r="CH755" t="str">
        <f>H755</f>
        <v>Спасский С.А., Шнитников В.Н.</v>
      </c>
      <c r="CI755">
        <f t="shared" si="229"/>
        <v>1937</v>
      </c>
      <c r="CJ755" t="s">
        <v>4694</v>
      </c>
    </row>
    <row r="756" spans="1:88" s="6" customFormat="1" x14ac:dyDescent="0.45">
      <c r="A756" s="5">
        <v>45769.446655092594</v>
      </c>
      <c r="B756" s="6">
        <v>412819044</v>
      </c>
      <c r="C756" s="6" t="s">
        <v>4897</v>
      </c>
      <c r="D756" s="6">
        <v>1</v>
      </c>
      <c r="E756" s="4" t="s">
        <v>51</v>
      </c>
      <c r="G756" s="6">
        <v>2590</v>
      </c>
      <c r="H756" s="44" t="s">
        <v>951</v>
      </c>
      <c r="I756" s="6">
        <v>1937</v>
      </c>
      <c r="J756" s="6" t="s">
        <v>952</v>
      </c>
      <c r="K756" s="6" t="s">
        <v>953</v>
      </c>
      <c r="L756" s="6" t="s">
        <v>954</v>
      </c>
      <c r="M756" s="6" t="s">
        <v>267</v>
      </c>
      <c r="P756" s="6" t="s">
        <v>1472</v>
      </c>
      <c r="Q756" t="str">
        <f t="shared" si="230"/>
        <v>Алма-Ата и его окрестности</v>
      </c>
      <c r="R756" s="84">
        <v>43.289437</v>
      </c>
      <c r="S756" s="84">
        <v>76.994337999999999</v>
      </c>
      <c r="T756" s="6" t="s">
        <v>765</v>
      </c>
      <c r="U756" s="6" t="s">
        <v>766</v>
      </c>
      <c r="V756" s="6" t="s">
        <v>106</v>
      </c>
      <c r="X756" s="6">
        <v>6000</v>
      </c>
      <c r="Y756" s="6">
        <v>1919</v>
      </c>
      <c r="Z756" s="6">
        <v>8</v>
      </c>
      <c r="AA756" s="6">
        <v>2</v>
      </c>
      <c r="AF756" s="6" t="s">
        <v>948</v>
      </c>
      <c r="AH756" s="6" t="s">
        <v>533</v>
      </c>
      <c r="AI756" s="6" t="s">
        <v>1467</v>
      </c>
      <c r="AJ756" s="6" t="s">
        <v>1471</v>
      </c>
      <c r="AK756" s="6" t="b">
        <v>1</v>
      </c>
      <c r="AL756" s="6" t="b">
        <v>0</v>
      </c>
      <c r="AO756" s="49" t="s">
        <v>4952</v>
      </c>
      <c r="AP756" s="73"/>
      <c r="AQ756" s="49" t="s">
        <v>4951</v>
      </c>
      <c r="AR756" s="76" t="s">
        <v>5011</v>
      </c>
      <c r="AS756" s="73" t="s">
        <v>5012</v>
      </c>
      <c r="AT756" s="73">
        <f t="shared" si="231"/>
        <v>1</v>
      </c>
      <c r="AU756" s="112" t="s">
        <v>5383</v>
      </c>
      <c r="AV756" s="44" t="s">
        <v>5380</v>
      </c>
      <c r="AW756" t="s">
        <v>5014</v>
      </c>
      <c r="AX756" s="73"/>
      <c r="AY756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6" s="49" t="s">
        <v>4903</v>
      </c>
      <c r="BA756" s="58" t="str">
        <f>Y756&amp;"-"&amp;IF(Z756&lt;10,"0"&amp;Z756,Z756)&amp;"-"&amp;IF(AA756&lt;10,"0"&amp;AA756,AA756)</f>
        <v>1919-08-02</v>
      </c>
      <c r="BB756" s="44" t="str">
        <f>Y756&amp;IF(Z756&lt;&gt;0,"-"&amp;Z756,"")&amp;IF(AA756&lt;&gt;0,"-"&amp;AA756,"")&amp;IF(AB756&lt;&gt;0,"/"&amp;AB756,"")&amp;IF(AC756&lt;&gt;0,"-"&amp;AC756,"")&amp;IF(AD756&lt;&gt;0,"-"&amp;AD756,"")</f>
        <v>1919-8-2</v>
      </c>
      <c r="BC756" s="44"/>
      <c r="BD756" s="44"/>
      <c r="BE756" s="44"/>
      <c r="BF756" s="49" t="s">
        <v>4882</v>
      </c>
      <c r="BG756" t="s">
        <v>4893</v>
      </c>
      <c r="BH756" s="40" t="s">
        <v>5050</v>
      </c>
      <c r="BI756" t="s">
        <v>39</v>
      </c>
      <c r="BJ756" t="str">
        <f t="shared" si="234"/>
        <v>Алма-Ата и его окрестности</v>
      </c>
      <c r="BK756" t="str">
        <f>T756&amp;" N; "&amp;U756&amp;" E"</f>
        <v>43.289437 N; 76.994338 E</v>
      </c>
      <c r="BL756" t="s">
        <v>765</v>
      </c>
      <c r="BM756" s="85" t="s">
        <v>766</v>
      </c>
      <c r="BN756" t="s">
        <v>4895</v>
      </c>
      <c r="BO756">
        <f t="shared" si="235"/>
        <v>6000</v>
      </c>
      <c r="BP756" t="str">
        <f>IF(V756="original",H756,IF(V756="volunteer",C756,"Nekhaeva A.A."))</f>
        <v>Kim L.V.</v>
      </c>
      <c r="BQ756" t="str">
        <f>IF(V756="original",I756,IF(V756="volunteer",YEAR(A756)&amp;"-"&amp;IF(MONTH(A756)&lt;10,"0"&amp;MONTH(A756),MONTH(A756))&amp;"-"&amp;IF(DAY(A756)&lt;10,"0"&amp;DAY(A756),DAY(A756)),"__2025-05-15"))</f>
        <v>2025-04-22</v>
      </c>
      <c r="BR756"/>
      <c r="BS756"/>
      <c r="BT756" s="49" t="s">
        <v>4766</v>
      </c>
      <c r="BU756" t="s">
        <v>3631</v>
      </c>
      <c r="BV756" t="s">
        <v>3632</v>
      </c>
      <c r="BW756" t="s">
        <v>3633</v>
      </c>
      <c r="BX756" t="s">
        <v>3634</v>
      </c>
      <c r="BY756" s="44" t="s">
        <v>533</v>
      </c>
      <c r="BZ756" t="s">
        <v>4272</v>
      </c>
      <c r="CA756" t="s">
        <v>4273</v>
      </c>
      <c r="CB756" s="44" t="s">
        <v>4273</v>
      </c>
      <c r="CC756" t="s">
        <v>4822</v>
      </c>
      <c r="CD756" t="s">
        <v>4270</v>
      </c>
      <c r="CE756" t="s">
        <v>4271</v>
      </c>
      <c r="CF756" t="s">
        <v>3630</v>
      </c>
      <c r="CG756"/>
      <c r="CH756" t="str">
        <f>H756</f>
        <v>Спасский С.А., Шнитников В.Н.</v>
      </c>
      <c r="CI756">
        <f t="shared" si="229"/>
        <v>1937</v>
      </c>
      <c r="CJ756" t="s">
        <v>4694</v>
      </c>
    </row>
    <row r="757" spans="1:88" s="6" customFormat="1" x14ac:dyDescent="0.45">
      <c r="A757" s="5">
        <v>45769.446180555547</v>
      </c>
      <c r="B757" s="6">
        <v>412819044</v>
      </c>
      <c r="C757" s="6" t="s">
        <v>4897</v>
      </c>
      <c r="D757" s="6">
        <v>1</v>
      </c>
      <c r="E757" s="4" t="s">
        <v>51</v>
      </c>
      <c r="G757" s="6">
        <v>2590</v>
      </c>
      <c r="H757" s="44" t="s">
        <v>951</v>
      </c>
      <c r="I757" s="6">
        <v>1937</v>
      </c>
      <c r="J757" s="6" t="s">
        <v>952</v>
      </c>
      <c r="K757" s="6" t="s">
        <v>953</v>
      </c>
      <c r="L757" s="6" t="s">
        <v>954</v>
      </c>
      <c r="M757" s="6" t="s">
        <v>267</v>
      </c>
      <c r="P757" s="6" t="s">
        <v>1472</v>
      </c>
      <c r="Q757" t="str">
        <f t="shared" si="230"/>
        <v>Алма-Ата и его окрестности</v>
      </c>
      <c r="R757" s="84">
        <v>43.289437</v>
      </c>
      <c r="S757" s="84">
        <v>76.994337999999999</v>
      </c>
      <c r="T757" s="6" t="s">
        <v>765</v>
      </c>
      <c r="U757" s="6" t="s">
        <v>766</v>
      </c>
      <c r="V757" s="6" t="s">
        <v>106</v>
      </c>
      <c r="X757" s="6">
        <v>6000</v>
      </c>
      <c r="Y757" s="6">
        <v>1919</v>
      </c>
      <c r="Z757" s="6">
        <v>7</v>
      </c>
      <c r="AA757" s="6">
        <v>30</v>
      </c>
      <c r="AF757" s="6" t="s">
        <v>948</v>
      </c>
      <c r="AH757" s="6" t="s">
        <v>533</v>
      </c>
      <c r="AI757" s="6" t="s">
        <v>1467</v>
      </c>
      <c r="AJ757" s="6" t="s">
        <v>1471</v>
      </c>
      <c r="AK757" s="6" t="b">
        <v>1</v>
      </c>
      <c r="AL757" s="6" t="b">
        <v>0</v>
      </c>
      <c r="AO757" s="49" t="s">
        <v>4952</v>
      </c>
      <c r="AP757" s="73"/>
      <c r="AQ757" s="49" t="s">
        <v>4951</v>
      </c>
      <c r="AR757" s="76" t="s">
        <v>5011</v>
      </c>
      <c r="AS757" s="73" t="s">
        <v>5012</v>
      </c>
      <c r="AT757" s="73">
        <f t="shared" si="231"/>
        <v>1</v>
      </c>
      <c r="AU757" s="112" t="s">
        <v>5383</v>
      </c>
      <c r="AV757" s="44" t="s">
        <v>5380</v>
      </c>
      <c r="AW757" t="s">
        <v>5014</v>
      </c>
      <c r="AX757" s="73"/>
      <c r="AY757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7" s="49" t="s">
        <v>4903</v>
      </c>
      <c r="BA757" s="58" t="str">
        <f>Y757&amp;"-"&amp;IF(Z757&lt;10,"0"&amp;Z757,Z757)&amp;"-"&amp;IF(AA757&lt;10,"0"&amp;AA757,AA757)</f>
        <v>1919-07-30</v>
      </c>
      <c r="BB757" s="44" t="str">
        <f>Y757&amp;IF(Z757&lt;&gt;0,"-"&amp;Z757,"")&amp;IF(AA757&lt;&gt;0,"-"&amp;AA757,"")&amp;IF(AB757&lt;&gt;0,"/"&amp;AB757,"")&amp;IF(AC757&lt;&gt;0,"-"&amp;AC757,"")&amp;IF(AD757&lt;&gt;0,"-"&amp;AD757,"")</f>
        <v>1919-7-30</v>
      </c>
      <c r="BC757" s="44"/>
      <c r="BD757" s="44"/>
      <c r="BE757" s="44"/>
      <c r="BF757" s="49" t="s">
        <v>4882</v>
      </c>
      <c r="BG757" t="s">
        <v>4893</v>
      </c>
      <c r="BH757" s="40" t="s">
        <v>5050</v>
      </c>
      <c r="BI757" t="s">
        <v>39</v>
      </c>
      <c r="BJ757" t="str">
        <f t="shared" si="234"/>
        <v>Алма-Ата и его окрестности</v>
      </c>
      <c r="BK757" t="str">
        <f>T757&amp;" N; "&amp;U757&amp;" E"</f>
        <v>43.289437 N; 76.994338 E</v>
      </c>
      <c r="BL757" t="s">
        <v>765</v>
      </c>
      <c r="BM757" s="85" t="s">
        <v>766</v>
      </c>
      <c r="BN757" t="s">
        <v>4895</v>
      </c>
      <c r="BO757">
        <f t="shared" si="235"/>
        <v>6000</v>
      </c>
      <c r="BP757" t="str">
        <f>IF(V757="original",H757,IF(V757="volunteer",C757,"Nekhaeva A.A."))</f>
        <v>Kim L.V.</v>
      </c>
      <c r="BQ757" t="str">
        <f>IF(V757="original",I757,IF(V757="volunteer",YEAR(A757)&amp;"-"&amp;IF(MONTH(A757)&lt;10,"0"&amp;MONTH(A757),MONTH(A757))&amp;"-"&amp;IF(DAY(A757)&lt;10,"0"&amp;DAY(A757),DAY(A757)),"__2025-05-15"))</f>
        <v>2025-04-22</v>
      </c>
      <c r="BR757"/>
      <c r="BS757"/>
      <c r="BT757" s="49" t="s">
        <v>4766</v>
      </c>
      <c r="BU757" t="s">
        <v>3631</v>
      </c>
      <c r="BV757" t="s">
        <v>3632</v>
      </c>
      <c r="BW757" t="s">
        <v>3633</v>
      </c>
      <c r="BX757" t="s">
        <v>3634</v>
      </c>
      <c r="BY757" s="44" t="s">
        <v>533</v>
      </c>
      <c r="BZ757" t="s">
        <v>4272</v>
      </c>
      <c r="CA757" t="s">
        <v>4273</v>
      </c>
      <c r="CB757" s="44" t="s">
        <v>4273</v>
      </c>
      <c r="CC757" t="s">
        <v>4822</v>
      </c>
      <c r="CD757" t="s">
        <v>4270</v>
      </c>
      <c r="CE757" t="s">
        <v>4271</v>
      </c>
      <c r="CF757" t="s">
        <v>3630</v>
      </c>
      <c r="CG757"/>
      <c r="CH757" t="str">
        <f>H757</f>
        <v>Спасский С.А., Шнитников В.Н.</v>
      </c>
      <c r="CI757">
        <f t="shared" si="229"/>
        <v>1937</v>
      </c>
      <c r="CJ757" t="s">
        <v>4694</v>
      </c>
    </row>
    <row r="758" spans="1:88" s="6" customFormat="1" x14ac:dyDescent="0.45">
      <c r="A758" s="5">
        <v>45769.444733796292</v>
      </c>
      <c r="B758" s="6">
        <v>412819044</v>
      </c>
      <c r="C758" s="6" t="s">
        <v>4897</v>
      </c>
      <c r="D758" s="6">
        <v>1</v>
      </c>
      <c r="E758" s="4" t="s">
        <v>51</v>
      </c>
      <c r="G758" s="6">
        <v>2590</v>
      </c>
      <c r="H758" s="44" t="s">
        <v>951</v>
      </c>
      <c r="I758" s="6">
        <v>1937</v>
      </c>
      <c r="J758" s="6" t="s">
        <v>952</v>
      </c>
      <c r="K758" s="6" t="s">
        <v>953</v>
      </c>
      <c r="L758" s="6" t="s">
        <v>954</v>
      </c>
      <c r="M758" s="6" t="s">
        <v>267</v>
      </c>
      <c r="P758" s="6" t="s">
        <v>1053</v>
      </c>
      <c r="Q758" t="str">
        <f t="shared" si="230"/>
        <v>разные места Казахстана</v>
      </c>
      <c r="R758" s="84"/>
      <c r="S758" s="84"/>
      <c r="V758" s="6" t="s">
        <v>119</v>
      </c>
      <c r="Y758" s="6">
        <v>1900</v>
      </c>
      <c r="AF758" s="6" t="s">
        <v>948</v>
      </c>
      <c r="AG758" s="67" t="s">
        <v>1473</v>
      </c>
      <c r="AH758" s="6" t="s">
        <v>533</v>
      </c>
      <c r="AI758" s="6" t="s">
        <v>1467</v>
      </c>
      <c r="AJ758" s="6" t="s">
        <v>1474</v>
      </c>
      <c r="AK758" s="6" t="b">
        <v>1</v>
      </c>
      <c r="AL758" s="6" t="b">
        <v>0</v>
      </c>
      <c r="AO758" s="49" t="s">
        <v>4952</v>
      </c>
      <c r="AP758" s="73"/>
      <c r="AQ758" s="49" t="s">
        <v>4951</v>
      </c>
      <c r="AR758" s="76" t="s">
        <v>5011</v>
      </c>
      <c r="AS758" s="73" t="s">
        <v>5012</v>
      </c>
      <c r="AT758" s="73">
        <f t="shared" si="231"/>
        <v>1</v>
      </c>
      <c r="AU758" s="112" t="s">
        <v>5383</v>
      </c>
      <c r="AV758" s="44" t="s">
        <v>5380</v>
      </c>
      <c r="AW758" t="s">
        <v>5014</v>
      </c>
      <c r="AX758" s="73"/>
      <c r="AY758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8" s="49" t="s">
        <v>4903</v>
      </c>
      <c r="BA758" s="44">
        <f>Y758</f>
        <v>1900</v>
      </c>
      <c r="BB758" s="44"/>
      <c r="BC758" s="44"/>
      <c r="BD758" s="44"/>
      <c r="BE758" s="44"/>
      <c r="BF758" s="49" t="s">
        <v>4882</v>
      </c>
      <c r="BG758" t="s">
        <v>4893</v>
      </c>
      <c r="BH758" s="40" t="s">
        <v>5050</v>
      </c>
      <c r="BI758" t="s">
        <v>39</v>
      </c>
      <c r="BJ758" t="str">
        <f t="shared" si="234"/>
        <v>разные места Казахстана</v>
      </c>
      <c r="BK758"/>
      <c r="BL758"/>
      <c r="BM758" s="85"/>
      <c r="BN758"/>
      <c r="BO758"/>
      <c r="BP758"/>
      <c r="BQ758"/>
      <c r="BR758"/>
      <c r="BS758"/>
      <c r="BT758" s="49" t="s">
        <v>4766</v>
      </c>
      <c r="BU758" t="s">
        <v>3631</v>
      </c>
      <c r="BV758" t="s">
        <v>3632</v>
      </c>
      <c r="BW758" t="s">
        <v>3633</v>
      </c>
      <c r="BX758" t="s">
        <v>3634</v>
      </c>
      <c r="BY758" s="44" t="s">
        <v>533</v>
      </c>
      <c r="BZ758" t="s">
        <v>4267</v>
      </c>
      <c r="CA758" t="s">
        <v>4276</v>
      </c>
      <c r="CB758" s="44" t="s">
        <v>4276</v>
      </c>
      <c r="CC758" t="s">
        <v>4796</v>
      </c>
      <c r="CD758" s="40" t="s">
        <v>4274</v>
      </c>
      <c r="CE758" t="s">
        <v>4275</v>
      </c>
      <c r="CF758" t="s">
        <v>3630</v>
      </c>
      <c r="CG758"/>
      <c r="CH758" t="str">
        <f>H758</f>
        <v>Спасский С.А., Шнитников В.Н.</v>
      </c>
      <c r="CI758">
        <f t="shared" si="229"/>
        <v>1937</v>
      </c>
      <c r="CJ758" t="s">
        <v>4694</v>
      </c>
    </row>
    <row r="759" spans="1:88" s="6" customFormat="1" x14ac:dyDescent="0.45">
      <c r="A759" s="5">
        <v>45769.444108796291</v>
      </c>
      <c r="B759" s="6">
        <v>412819044</v>
      </c>
      <c r="C759" s="6" t="s">
        <v>4897</v>
      </c>
      <c r="D759" s="6">
        <v>2</v>
      </c>
      <c r="E759" s="4" t="s">
        <v>247</v>
      </c>
      <c r="G759" s="6">
        <v>2590</v>
      </c>
      <c r="H759" s="44" t="s">
        <v>951</v>
      </c>
      <c r="I759" s="6">
        <v>1937</v>
      </c>
      <c r="J759" s="6" t="s">
        <v>952</v>
      </c>
      <c r="K759" s="6" t="s">
        <v>953</v>
      </c>
      <c r="L759" s="6" t="s">
        <v>954</v>
      </c>
      <c r="M759" s="6" t="s">
        <v>267</v>
      </c>
      <c r="P759" s="6" t="s">
        <v>1053</v>
      </c>
      <c r="Q759" t="str">
        <f t="shared" si="230"/>
        <v>разные места Казахстана</v>
      </c>
      <c r="R759" s="84"/>
      <c r="S759" s="84"/>
      <c r="V759" s="6" t="s">
        <v>119</v>
      </c>
      <c r="Y759" s="6">
        <v>1900</v>
      </c>
      <c r="AF759" s="6" t="s">
        <v>948</v>
      </c>
      <c r="AG759" s="67" t="s">
        <v>1473</v>
      </c>
      <c r="AH759" s="6" t="s">
        <v>533</v>
      </c>
      <c r="AI759" s="6" t="s">
        <v>1467</v>
      </c>
      <c r="AJ759" s="6" t="s">
        <v>1476</v>
      </c>
      <c r="AK759" s="6" t="b">
        <v>1</v>
      </c>
      <c r="AL759" s="6" t="b">
        <v>0</v>
      </c>
      <c r="AO759" s="49" t="s">
        <v>4952</v>
      </c>
      <c r="AP759" s="73"/>
      <c r="AQ759" s="49" t="s">
        <v>4951</v>
      </c>
      <c r="AR759" s="76" t="s">
        <v>5011</v>
      </c>
      <c r="AS759" s="73" t="s">
        <v>5012</v>
      </c>
      <c r="AT759" s="73">
        <f t="shared" si="231"/>
        <v>2</v>
      </c>
      <c r="AU759" s="112" t="s">
        <v>5384</v>
      </c>
      <c r="AV759" s="44" t="s">
        <v>5380</v>
      </c>
      <c r="AW759" t="s">
        <v>5014</v>
      </c>
      <c r="AX759" s="73"/>
      <c r="AY759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59" s="49" t="s">
        <v>4903</v>
      </c>
      <c r="BA759" s="44">
        <f>Y759</f>
        <v>1900</v>
      </c>
      <c r="BB759" s="44"/>
      <c r="BC759" s="44"/>
      <c r="BD759" s="44"/>
      <c r="BE759" s="44"/>
      <c r="BF759" s="49" t="s">
        <v>4882</v>
      </c>
      <c r="BG759" t="s">
        <v>4893</v>
      </c>
      <c r="BH759" s="40" t="s">
        <v>5050</v>
      </c>
      <c r="BI759" t="s">
        <v>39</v>
      </c>
      <c r="BJ759" t="str">
        <f t="shared" si="234"/>
        <v>разные места Казахстана</v>
      </c>
      <c r="BK759"/>
      <c r="BL759"/>
      <c r="BM759" s="85"/>
      <c r="BN759"/>
      <c r="BO759"/>
      <c r="BP759"/>
      <c r="BQ759"/>
      <c r="BR759"/>
      <c r="BS759"/>
      <c r="BT759" s="49" t="s">
        <v>4766</v>
      </c>
      <c r="BU759" t="s">
        <v>3631</v>
      </c>
      <c r="BV759" t="s">
        <v>3632</v>
      </c>
      <c r="BW759" t="s">
        <v>3633</v>
      </c>
      <c r="BX759" t="s">
        <v>3634</v>
      </c>
      <c r="BY759" s="44" t="s">
        <v>533</v>
      </c>
      <c r="BZ759" t="s">
        <v>4279</v>
      </c>
      <c r="CA759" t="s">
        <v>4280</v>
      </c>
      <c r="CB759" s="44" t="s">
        <v>4280</v>
      </c>
      <c r="CC759" t="s">
        <v>4790</v>
      </c>
      <c r="CD759" t="s">
        <v>4277</v>
      </c>
      <c r="CE759" t="s">
        <v>4278</v>
      </c>
      <c r="CF759" t="s">
        <v>3630</v>
      </c>
      <c r="CG759"/>
      <c r="CH759" t="str">
        <f>H759</f>
        <v>Спасский С.А., Шнитников В.Н.</v>
      </c>
      <c r="CI759">
        <f t="shared" si="229"/>
        <v>1937</v>
      </c>
      <c r="CJ759" t="s">
        <v>4694</v>
      </c>
    </row>
    <row r="760" spans="1:88" s="6" customFormat="1" x14ac:dyDescent="0.45">
      <c r="A760" s="5">
        <v>45769.426631944443</v>
      </c>
      <c r="B760" s="6">
        <v>412819044</v>
      </c>
      <c r="C760" s="6" t="s">
        <v>4897</v>
      </c>
      <c r="D760" s="6">
        <v>1</v>
      </c>
      <c r="E760" s="4" t="s">
        <v>51</v>
      </c>
      <c r="G760" s="6">
        <v>2590</v>
      </c>
      <c r="H760" s="44" t="s">
        <v>951</v>
      </c>
      <c r="I760" s="6">
        <v>1937</v>
      </c>
      <c r="J760" s="6" t="s">
        <v>952</v>
      </c>
      <c r="K760" s="6" t="s">
        <v>953</v>
      </c>
      <c r="L760" s="6" t="s">
        <v>954</v>
      </c>
      <c r="M760" s="6" t="s">
        <v>267</v>
      </c>
      <c r="Q760" t="str">
        <f t="shared" si="230"/>
        <v/>
      </c>
      <c r="R760" s="84"/>
      <c r="S760" s="84"/>
      <c r="V760" s="6" t="s">
        <v>119</v>
      </c>
      <c r="Y760" s="6">
        <v>1900</v>
      </c>
      <c r="AF760" s="6" t="s">
        <v>948</v>
      </c>
      <c r="AG760" s="67" t="s">
        <v>1473</v>
      </c>
      <c r="AH760" s="6" t="s">
        <v>533</v>
      </c>
      <c r="AI760" s="6" t="s">
        <v>534</v>
      </c>
      <c r="AJ760" s="6" t="s">
        <v>1477</v>
      </c>
      <c r="AK760" s="6" t="b">
        <v>1</v>
      </c>
      <c r="AL760" s="6" t="b">
        <v>0</v>
      </c>
      <c r="AO760" s="49" t="s">
        <v>4952</v>
      </c>
      <c r="AP760" s="73"/>
      <c r="AQ760" s="49" t="s">
        <v>4951</v>
      </c>
      <c r="AR760" s="76" t="s">
        <v>5011</v>
      </c>
      <c r="AS760" s="73" t="s">
        <v>5012</v>
      </c>
      <c r="AT760" s="73">
        <f t="shared" si="231"/>
        <v>1</v>
      </c>
      <c r="AU760" s="112" t="s">
        <v>5383</v>
      </c>
      <c r="AV760" s="44" t="s">
        <v>5380</v>
      </c>
      <c r="AW760" t="s">
        <v>5014</v>
      </c>
      <c r="AX760" s="73"/>
      <c r="AY760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0" s="49" t="s">
        <v>4903</v>
      </c>
      <c r="BA760" s="44">
        <f>Y760</f>
        <v>1900</v>
      </c>
      <c r="BB760" s="44"/>
      <c r="BC760" s="44"/>
      <c r="BD760" s="44"/>
      <c r="BE760" s="44"/>
      <c r="BF760" s="49" t="s">
        <v>4882</v>
      </c>
      <c r="BG760" t="s">
        <v>4893</v>
      </c>
      <c r="BH760" s="40" t="s">
        <v>5050</v>
      </c>
      <c r="BI760" t="s">
        <v>39</v>
      </c>
      <c r="BJ760"/>
      <c r="BK760"/>
      <c r="BL760"/>
      <c r="BM760" s="85"/>
      <c r="BN760"/>
      <c r="BO760"/>
      <c r="BP760"/>
      <c r="BQ760"/>
      <c r="BR760"/>
      <c r="BS760"/>
      <c r="BT760" s="49" t="s">
        <v>4766</v>
      </c>
      <c r="BU760" t="s">
        <v>3631</v>
      </c>
      <c r="BV760" t="s">
        <v>3632</v>
      </c>
      <c r="BW760" t="s">
        <v>3633</v>
      </c>
      <c r="BX760" t="s">
        <v>3634</v>
      </c>
      <c r="BY760" s="44" t="s">
        <v>533</v>
      </c>
      <c r="BZ760" t="s">
        <v>534</v>
      </c>
      <c r="CA760" t="s">
        <v>4282</v>
      </c>
      <c r="CB760" s="44" t="s">
        <v>4282</v>
      </c>
      <c r="CC760" t="s">
        <v>4832</v>
      </c>
      <c r="CD760" t="s">
        <v>4282</v>
      </c>
      <c r="CE760" t="s">
        <v>4283</v>
      </c>
      <c r="CF760" t="s">
        <v>3630</v>
      </c>
      <c r="CG760"/>
      <c r="CH760" t="str">
        <f>H760</f>
        <v>Спасский С.А., Шнитников В.Н.</v>
      </c>
      <c r="CI760">
        <f t="shared" si="229"/>
        <v>1937</v>
      </c>
      <c r="CJ760" t="s">
        <v>4694</v>
      </c>
    </row>
    <row r="761" spans="1:88" s="6" customFormat="1" x14ac:dyDescent="0.45">
      <c r="A761" s="5">
        <v>45769.419282407413</v>
      </c>
      <c r="B761" s="6">
        <v>412819044</v>
      </c>
      <c r="C761" s="6" t="s">
        <v>4897</v>
      </c>
      <c r="D761" s="6">
        <v>2</v>
      </c>
      <c r="E761" s="4" t="s">
        <v>86</v>
      </c>
      <c r="G761" s="6">
        <v>2590</v>
      </c>
      <c r="H761" s="44" t="s">
        <v>951</v>
      </c>
      <c r="I761" s="6">
        <v>1937</v>
      </c>
      <c r="J761" s="6" t="s">
        <v>952</v>
      </c>
      <c r="K761" s="6" t="s">
        <v>953</v>
      </c>
      <c r="L761" s="6" t="s">
        <v>954</v>
      </c>
      <c r="M761" s="6" t="s">
        <v>267</v>
      </c>
      <c r="P761" s="6" t="s">
        <v>972</v>
      </c>
      <c r="Q761" t="str">
        <f t="shared" si="230"/>
        <v>Алма-Ата</v>
      </c>
      <c r="R761" s="84">
        <v>43.289437</v>
      </c>
      <c r="S761" s="84">
        <v>76.994337999999999</v>
      </c>
      <c r="T761" s="6" t="s">
        <v>765</v>
      </c>
      <c r="U761" s="6" t="s">
        <v>766</v>
      </c>
      <c r="V761" s="6" t="s">
        <v>106</v>
      </c>
      <c r="X761" s="6">
        <v>6000</v>
      </c>
      <c r="Y761" s="6">
        <v>1919</v>
      </c>
      <c r="Z761" s="6">
        <v>7</v>
      </c>
      <c r="AF761" s="6" t="s">
        <v>948</v>
      </c>
      <c r="AH761" s="6" t="s">
        <v>533</v>
      </c>
      <c r="AI761" s="6" t="s">
        <v>1435</v>
      </c>
      <c r="AJ761" s="6" t="s">
        <v>1401</v>
      </c>
      <c r="AK761" s="6" t="b">
        <v>1</v>
      </c>
      <c r="AL761" s="6" t="b">
        <v>0</v>
      </c>
      <c r="AO761" s="49" t="s">
        <v>4952</v>
      </c>
      <c r="AP761" s="73"/>
      <c r="AQ761" s="49" t="s">
        <v>4951</v>
      </c>
      <c r="AR761" s="76" t="s">
        <v>5011</v>
      </c>
      <c r="AS761" s="73" t="s">
        <v>5012</v>
      </c>
      <c r="AT761" s="73">
        <f t="shared" si="231"/>
        <v>2</v>
      </c>
      <c r="AU761" s="112" t="s">
        <v>5383</v>
      </c>
      <c r="AV761" s="44" t="s">
        <v>5380</v>
      </c>
      <c r="AW761" t="s">
        <v>5014</v>
      </c>
      <c r="AX761" s="73"/>
      <c r="AY761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1" s="49" t="s">
        <v>4903</v>
      </c>
      <c r="BA761" s="44" t="str">
        <f>Y761&amp;"-"&amp;IF(Z761&lt;10,"0"&amp;Z761,Z761)</f>
        <v>1919-07</v>
      </c>
      <c r="BB761" s="44" t="str">
        <f>Y761&amp;IF(Z761&lt;&gt;0,"-"&amp;Z761,"")&amp;IF(AA761&lt;&gt;0,"-"&amp;AA761,"")&amp;IF(AB761&lt;&gt;0,"/"&amp;AB761,"")&amp;IF(AC761&lt;&gt;0,"-"&amp;AC761,"")&amp;IF(AD761&lt;&gt;0,"-"&amp;AD761,"")</f>
        <v>1919-7</v>
      </c>
      <c r="BC761" s="44"/>
      <c r="BD761" s="44"/>
      <c r="BE761" s="44"/>
      <c r="BF761" s="49" t="s">
        <v>4882</v>
      </c>
      <c r="BG761" t="s">
        <v>4893</v>
      </c>
      <c r="BH761" s="40" t="s">
        <v>5050</v>
      </c>
      <c r="BI761" t="s">
        <v>39</v>
      </c>
      <c r="BJ761" t="str">
        <f t="shared" ref="BJ761:BJ763" si="238">P761</f>
        <v>Алма-Ата</v>
      </c>
      <c r="BK761" t="str">
        <f>T761&amp;" N; "&amp;U761&amp;" E"</f>
        <v>43.289437 N; 76.994338 E</v>
      </c>
      <c r="BL761" t="s">
        <v>765</v>
      </c>
      <c r="BM761" s="85" t="s">
        <v>766</v>
      </c>
      <c r="BN761" t="s">
        <v>4895</v>
      </c>
      <c r="BO761">
        <f>X761</f>
        <v>6000</v>
      </c>
      <c r="BP761" t="str">
        <f>IF(V761="original",H761,IF(V761="volunteer",C761,"Nekhaeva A.A."))</f>
        <v>Kim L.V.</v>
      </c>
      <c r="BQ761" t="str">
        <f>IF(V761="original",I761,IF(V761="volunteer",YEAR(A761)&amp;"-"&amp;IF(MONTH(A761)&lt;10,"0"&amp;MONTH(A761),MONTH(A761))&amp;"-"&amp;IF(DAY(A761)&lt;10,"0"&amp;DAY(A761),DAY(A761)),"__2025-05-15"))</f>
        <v>2025-04-22</v>
      </c>
      <c r="BR761"/>
      <c r="BS761"/>
      <c r="BT761" s="49" t="s">
        <v>4766</v>
      </c>
      <c r="BU761" t="s">
        <v>3631</v>
      </c>
      <c r="BV761" t="s">
        <v>3632</v>
      </c>
      <c r="BW761" t="s">
        <v>3633</v>
      </c>
      <c r="BX761" t="s">
        <v>3634</v>
      </c>
      <c r="BY761" s="44" t="s">
        <v>533</v>
      </c>
      <c r="BZ761" t="s">
        <v>1435</v>
      </c>
      <c r="CA761" t="s">
        <v>4238</v>
      </c>
      <c r="CB761" s="44" t="s">
        <v>4238</v>
      </c>
      <c r="CC761" t="s">
        <v>4864</v>
      </c>
      <c r="CD761" t="s">
        <v>4238</v>
      </c>
      <c r="CE761" t="s">
        <v>4239</v>
      </c>
      <c r="CF761" t="s">
        <v>3630</v>
      </c>
      <c r="CG761"/>
      <c r="CH761" t="str">
        <f>H761</f>
        <v>Спасский С.А., Шнитников В.Н.</v>
      </c>
      <c r="CI761">
        <f t="shared" si="229"/>
        <v>1937</v>
      </c>
      <c r="CJ761"/>
    </row>
    <row r="762" spans="1:88" s="6" customFormat="1" x14ac:dyDescent="0.45">
      <c r="A762" s="5">
        <v>45769.418217592603</v>
      </c>
      <c r="B762" s="6">
        <v>412819044</v>
      </c>
      <c r="C762" s="6" t="s">
        <v>4897</v>
      </c>
      <c r="D762" s="6">
        <v>1</v>
      </c>
      <c r="E762" s="4" t="s">
        <v>65</v>
      </c>
      <c r="G762" s="6">
        <v>2590</v>
      </c>
      <c r="H762" s="44" t="s">
        <v>951</v>
      </c>
      <c r="I762" s="6">
        <v>1937</v>
      </c>
      <c r="J762" s="6" t="s">
        <v>952</v>
      </c>
      <c r="K762" s="6" t="s">
        <v>953</v>
      </c>
      <c r="L762" s="6" t="s">
        <v>954</v>
      </c>
      <c r="M762" s="6" t="s">
        <v>267</v>
      </c>
      <c r="P762" s="6" t="s">
        <v>972</v>
      </c>
      <c r="Q762" t="str">
        <f t="shared" si="230"/>
        <v>Алма-Ата</v>
      </c>
      <c r="R762" s="84">
        <v>43.289437</v>
      </c>
      <c r="S762" s="84">
        <v>76.994337999999999</v>
      </c>
      <c r="T762" s="6" t="s">
        <v>765</v>
      </c>
      <c r="U762" s="6" t="s">
        <v>766</v>
      </c>
      <c r="V762" s="6" t="s">
        <v>106</v>
      </c>
      <c r="X762" s="6">
        <v>6000</v>
      </c>
      <c r="Y762" s="6">
        <v>1920</v>
      </c>
      <c r="Z762" s="6">
        <v>3</v>
      </c>
      <c r="AA762" s="6">
        <v>22</v>
      </c>
      <c r="AF762" s="6" t="s">
        <v>948</v>
      </c>
      <c r="AH762" s="6" t="s">
        <v>533</v>
      </c>
      <c r="AI762" s="6" t="s">
        <v>1435</v>
      </c>
      <c r="AJ762" s="6" t="s">
        <v>1401</v>
      </c>
      <c r="AK762" s="6" t="b">
        <v>1</v>
      </c>
      <c r="AL762" s="6" t="b">
        <v>0</v>
      </c>
      <c r="AO762" s="49" t="s">
        <v>4952</v>
      </c>
      <c r="AP762" s="73"/>
      <c r="AQ762" s="49" t="s">
        <v>4951</v>
      </c>
      <c r="AR762" s="76" t="s">
        <v>5011</v>
      </c>
      <c r="AS762" s="73" t="s">
        <v>5012</v>
      </c>
      <c r="AT762" s="73">
        <f t="shared" si="231"/>
        <v>1</v>
      </c>
      <c r="AU762" s="112" t="s">
        <v>5384</v>
      </c>
      <c r="AV762" s="44" t="s">
        <v>5380</v>
      </c>
      <c r="AW762" t="s">
        <v>5014</v>
      </c>
      <c r="AX762" s="73"/>
      <c r="AY762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2" s="49" t="s">
        <v>4903</v>
      </c>
      <c r="BA762" s="58" t="str">
        <f>Y762&amp;"-"&amp;IF(Z762&lt;10,"0"&amp;Z762,Z762)&amp;"-"&amp;IF(AA762&lt;10,"0"&amp;AA762,AA762)</f>
        <v>1920-03-22</v>
      </c>
      <c r="BB762" s="44" t="str">
        <f>Y762&amp;IF(Z762&lt;&gt;0,"-"&amp;Z762,"")&amp;IF(AA762&lt;&gt;0,"-"&amp;AA762,"")&amp;IF(AB762&lt;&gt;0,"/"&amp;AB762,"")&amp;IF(AC762&lt;&gt;0,"-"&amp;AC762,"")&amp;IF(AD762&lt;&gt;0,"-"&amp;AD762,"")</f>
        <v>1920-3-22</v>
      </c>
      <c r="BC762" s="44"/>
      <c r="BD762" s="44"/>
      <c r="BE762" s="44"/>
      <c r="BF762" s="49" t="s">
        <v>4882</v>
      </c>
      <c r="BG762" t="s">
        <v>4893</v>
      </c>
      <c r="BH762" s="40" t="s">
        <v>5050</v>
      </c>
      <c r="BI762" t="s">
        <v>39</v>
      </c>
      <c r="BJ762" t="str">
        <f t="shared" si="238"/>
        <v>Алма-Ата</v>
      </c>
      <c r="BK762" t="str">
        <f>T762&amp;" N; "&amp;U762&amp;" E"</f>
        <v>43.289437 N; 76.994338 E</v>
      </c>
      <c r="BL762" t="s">
        <v>765</v>
      </c>
      <c r="BM762" s="85" t="s">
        <v>766</v>
      </c>
      <c r="BN762" t="s">
        <v>4895</v>
      </c>
      <c r="BO762">
        <f>X762</f>
        <v>6000</v>
      </c>
      <c r="BP762" t="str">
        <f>IF(V762="original",H762,IF(V762="volunteer",C762,"Nekhaeva A.A."))</f>
        <v>Kim L.V.</v>
      </c>
      <c r="BQ762" t="str">
        <f>IF(V762="original",I762,IF(V762="volunteer",YEAR(A762)&amp;"-"&amp;IF(MONTH(A762)&lt;10,"0"&amp;MONTH(A762),MONTH(A762))&amp;"-"&amp;IF(DAY(A762)&lt;10,"0"&amp;DAY(A762),DAY(A762)),"__2025-05-15"))</f>
        <v>2025-04-22</v>
      </c>
      <c r="BR762"/>
      <c r="BS762"/>
      <c r="BT762" s="49" t="s">
        <v>4766</v>
      </c>
      <c r="BU762" t="s">
        <v>3631</v>
      </c>
      <c r="BV762" t="s">
        <v>3632</v>
      </c>
      <c r="BW762" t="s">
        <v>3633</v>
      </c>
      <c r="BX762" t="s">
        <v>3634</v>
      </c>
      <c r="BY762" s="44" t="s">
        <v>533</v>
      </c>
      <c r="BZ762" t="s">
        <v>1435</v>
      </c>
      <c r="CA762" t="s">
        <v>4238</v>
      </c>
      <c r="CB762" s="44" t="s">
        <v>4238</v>
      </c>
      <c r="CC762" t="s">
        <v>4864</v>
      </c>
      <c r="CD762" t="s">
        <v>4238</v>
      </c>
      <c r="CE762" t="s">
        <v>4239</v>
      </c>
      <c r="CF762" t="s">
        <v>3630</v>
      </c>
      <c r="CG762"/>
      <c r="CH762" t="str">
        <f>H762</f>
        <v>Спасский С.А., Шнитников В.Н.</v>
      </c>
      <c r="CI762">
        <f t="shared" si="229"/>
        <v>1937</v>
      </c>
      <c r="CJ762"/>
    </row>
    <row r="763" spans="1:88" s="6" customFormat="1" x14ac:dyDescent="0.45">
      <c r="A763" s="5">
        <v>45769.417534722219</v>
      </c>
      <c r="B763" s="6">
        <v>412819044</v>
      </c>
      <c r="C763" s="6" t="s">
        <v>4897</v>
      </c>
      <c r="D763" s="6">
        <v>1</v>
      </c>
      <c r="E763" s="4" t="s">
        <v>51</v>
      </c>
      <c r="G763" s="6">
        <v>2590</v>
      </c>
      <c r="H763" s="44" t="s">
        <v>951</v>
      </c>
      <c r="I763" s="6">
        <v>1937</v>
      </c>
      <c r="J763" s="6" t="s">
        <v>952</v>
      </c>
      <c r="K763" s="6" t="s">
        <v>953</v>
      </c>
      <c r="L763" s="6" t="s">
        <v>954</v>
      </c>
      <c r="M763" s="6" t="s">
        <v>267</v>
      </c>
      <c r="P763" s="6" t="s">
        <v>972</v>
      </c>
      <c r="Q763" t="str">
        <f t="shared" si="230"/>
        <v>Алма-Ата</v>
      </c>
      <c r="R763" s="84">
        <v>43.289437</v>
      </c>
      <c r="S763" s="84">
        <v>76.994337999999999</v>
      </c>
      <c r="T763" s="6" t="s">
        <v>765</v>
      </c>
      <c r="U763" s="6" t="s">
        <v>766</v>
      </c>
      <c r="V763" s="6" t="s">
        <v>106</v>
      </c>
      <c r="X763" s="6">
        <v>6000</v>
      </c>
      <c r="Y763" s="6">
        <v>1919</v>
      </c>
      <c r="Z763" s="6">
        <v>5</v>
      </c>
      <c r="AA763" s="6">
        <v>15</v>
      </c>
      <c r="AB763" s="6">
        <v>1919</v>
      </c>
      <c r="AC763" s="6">
        <v>5</v>
      </c>
      <c r="AD763" s="6">
        <v>31</v>
      </c>
      <c r="AF763" s="6" t="s">
        <v>948</v>
      </c>
      <c r="AH763" s="6" t="s">
        <v>533</v>
      </c>
      <c r="AI763" s="6" t="s">
        <v>1478</v>
      </c>
      <c r="AJ763" s="6" t="s">
        <v>1479</v>
      </c>
      <c r="AK763" s="6" t="b">
        <v>1</v>
      </c>
      <c r="AL763" s="6" t="b">
        <v>0</v>
      </c>
      <c r="AO763" s="49" t="s">
        <v>4952</v>
      </c>
      <c r="AP763" s="73"/>
      <c r="AQ763" s="49" t="s">
        <v>4951</v>
      </c>
      <c r="AR763" s="76" t="s">
        <v>5011</v>
      </c>
      <c r="AS763" s="73" t="s">
        <v>5012</v>
      </c>
      <c r="AT763" s="73">
        <f t="shared" si="231"/>
        <v>1</v>
      </c>
      <c r="AU763" s="112" t="s">
        <v>5383</v>
      </c>
      <c r="AV763" s="44" t="s">
        <v>5380</v>
      </c>
      <c r="AW763" t="s">
        <v>5014</v>
      </c>
      <c r="AX763" s="73"/>
      <c r="AY763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3" s="49" t="s">
        <v>4903</v>
      </c>
      <c r="BA763" s="58" t="str">
        <f>Y763&amp;"-"&amp;IF(Z763&lt;10,"0"&amp;Z763,Z763)&amp;"-"&amp;IF(AA763&lt;10,"0"&amp;AA763,AA763)&amp;"/"&amp;IF(AD763&lt;10,"0"&amp;AD763,AD763)</f>
        <v>1919-05-15/31</v>
      </c>
      <c r="BB763" s="44" t="str">
        <f>Y763&amp;IF(Z763&lt;&gt;0,"-"&amp;Z763,"")&amp;IF(AA763&lt;&gt;0,"-"&amp;AA763,"")&amp;IF(AB763&lt;&gt;0,"/"&amp;AB763,"")&amp;IF(AC763&lt;&gt;0,"-"&amp;AC763,"")&amp;IF(AD763&lt;&gt;0,"-"&amp;AD763,"")</f>
        <v>1919-5-15/1919-5-31</v>
      </c>
      <c r="BC763" s="44"/>
      <c r="BD763" s="44"/>
      <c r="BE763" s="44"/>
      <c r="BF763" s="49" t="s">
        <v>4882</v>
      </c>
      <c r="BG763" t="s">
        <v>4893</v>
      </c>
      <c r="BH763" s="40" t="s">
        <v>5050</v>
      </c>
      <c r="BI763" t="s">
        <v>39</v>
      </c>
      <c r="BJ763" t="str">
        <f t="shared" si="238"/>
        <v>Алма-Ата</v>
      </c>
      <c r="BK763" t="str">
        <f>T763&amp;" N; "&amp;U763&amp;" E"</f>
        <v>43.289437 N; 76.994338 E</v>
      </c>
      <c r="BL763" t="s">
        <v>765</v>
      </c>
      <c r="BM763" s="85" t="s">
        <v>766</v>
      </c>
      <c r="BN763" t="s">
        <v>4895</v>
      </c>
      <c r="BO763">
        <f>X763</f>
        <v>6000</v>
      </c>
      <c r="BP763" t="str">
        <f>IF(V763="original",H763,IF(V763="volunteer",C763,"Nekhaeva A.A."))</f>
        <v>Kim L.V.</v>
      </c>
      <c r="BQ763" t="str">
        <f>IF(V763="original",I763,IF(V763="volunteer",YEAR(A763)&amp;"-"&amp;IF(MONTH(A763)&lt;10,"0"&amp;MONTH(A763),MONTH(A763))&amp;"-"&amp;IF(DAY(A763)&lt;10,"0"&amp;DAY(A763),DAY(A763)),"__2025-05-15"))</f>
        <v>2025-04-22</v>
      </c>
      <c r="BR763"/>
      <c r="BS763"/>
      <c r="BT763" s="49" t="s">
        <v>4766</v>
      </c>
      <c r="BU763" t="s">
        <v>3631</v>
      </c>
      <c r="BV763" t="s">
        <v>3632</v>
      </c>
      <c r="BW763" t="s">
        <v>3633</v>
      </c>
      <c r="BX763" t="s">
        <v>3634</v>
      </c>
      <c r="BY763" s="44" t="s">
        <v>533</v>
      </c>
      <c r="BZ763" t="s">
        <v>1478</v>
      </c>
      <c r="CA763" t="s">
        <v>4284</v>
      </c>
      <c r="CB763" s="44" t="s">
        <v>4284</v>
      </c>
      <c r="CC763" t="s">
        <v>4864</v>
      </c>
      <c r="CD763" t="s">
        <v>4284</v>
      </c>
      <c r="CE763" t="s">
        <v>4285</v>
      </c>
      <c r="CF763" t="s">
        <v>3630</v>
      </c>
      <c r="CG763"/>
      <c r="CH763" t="str">
        <f>H763</f>
        <v>Спасский С.А., Шнитников В.Н.</v>
      </c>
      <c r="CI763">
        <f t="shared" si="229"/>
        <v>1937</v>
      </c>
      <c r="CJ763" t="s">
        <v>4694</v>
      </c>
    </row>
    <row r="764" spans="1:88" s="6" customFormat="1" x14ac:dyDescent="0.45">
      <c r="A764" s="5">
        <v>45769.414618055547</v>
      </c>
      <c r="B764" s="6">
        <v>412819044</v>
      </c>
      <c r="C764" s="6" t="s">
        <v>4897</v>
      </c>
      <c r="D764" s="6">
        <v>1</v>
      </c>
      <c r="E764" s="4" t="s">
        <v>51</v>
      </c>
      <c r="G764" s="6">
        <v>2590</v>
      </c>
      <c r="H764" s="44" t="s">
        <v>951</v>
      </c>
      <c r="I764" s="6">
        <v>1937</v>
      </c>
      <c r="J764" s="6" t="s">
        <v>952</v>
      </c>
      <c r="K764" s="6" t="s">
        <v>953</v>
      </c>
      <c r="L764" s="6" t="s">
        <v>954</v>
      </c>
      <c r="M764" s="6" t="s">
        <v>267</v>
      </c>
      <c r="N764" s="84"/>
      <c r="Q764" t="str">
        <f t="shared" si="230"/>
        <v/>
      </c>
      <c r="R764" s="84"/>
      <c r="S764" s="84"/>
      <c r="V764" s="6" t="s">
        <v>119</v>
      </c>
      <c r="Y764" s="6">
        <v>1916</v>
      </c>
      <c r="AF764" s="6" t="s">
        <v>948</v>
      </c>
      <c r="AH764" s="6" t="s">
        <v>195</v>
      </c>
      <c r="AI764" s="6" t="s">
        <v>196</v>
      </c>
      <c r="AJ764" s="6" t="s">
        <v>1480</v>
      </c>
      <c r="AK764" s="6" t="b">
        <v>1</v>
      </c>
      <c r="AL764" s="6" t="b">
        <v>0</v>
      </c>
      <c r="AO764" s="49" t="s">
        <v>4952</v>
      </c>
      <c r="AP764" s="73"/>
      <c r="AQ764" s="49" t="s">
        <v>4951</v>
      </c>
      <c r="AR764" s="76" t="s">
        <v>5011</v>
      </c>
      <c r="AS764" s="73" t="s">
        <v>5012</v>
      </c>
      <c r="AT764" s="73">
        <f t="shared" si="231"/>
        <v>1</v>
      </c>
      <c r="AU764" s="112" t="s">
        <v>5383</v>
      </c>
      <c r="AV764" s="44" t="s">
        <v>5380</v>
      </c>
      <c r="AW764" t="s">
        <v>5014</v>
      </c>
      <c r="AX764" s="73"/>
      <c r="AY764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4" s="49" t="s">
        <v>4903</v>
      </c>
      <c r="BA764" s="44">
        <f>Y764</f>
        <v>1916</v>
      </c>
      <c r="BB764" s="44" t="str">
        <f>Y764&amp;IF(Z764&lt;&gt;0,"-"&amp;Z764,"")&amp;IF(AA764&lt;&gt;0,"-"&amp;AA764,"")&amp;IF(AB764&lt;&gt;0,"/"&amp;AB764,"")&amp;IF(AC764&lt;&gt;0,"-"&amp;AC764,"")&amp;IF(AD764&lt;&gt;0,"-"&amp;AD764,"")</f>
        <v>1916</v>
      </c>
      <c r="BC764" s="44"/>
      <c r="BD764" s="44"/>
      <c r="BE764" s="44"/>
      <c r="BF764" s="49" t="s">
        <v>4882</v>
      </c>
      <c r="BG764" t="s">
        <v>4893</v>
      </c>
      <c r="BH764" s="40" t="s">
        <v>5050</v>
      </c>
      <c r="BI764" t="s">
        <v>39</v>
      </c>
      <c r="BJ764" s="85"/>
      <c r="BK764"/>
      <c r="BL764"/>
      <c r="BM764" s="85"/>
      <c r="BN764"/>
      <c r="BO764"/>
      <c r="BP764"/>
      <c r="BQ764"/>
      <c r="BR764"/>
      <c r="BS764"/>
      <c r="BT764" s="49" t="s">
        <v>4766</v>
      </c>
      <c r="BU764" t="s">
        <v>3631</v>
      </c>
      <c r="BV764" t="s">
        <v>3632</v>
      </c>
      <c r="BW764" t="s">
        <v>3633</v>
      </c>
      <c r="BX764" t="s">
        <v>3634</v>
      </c>
      <c r="BY764" s="44" t="s">
        <v>195</v>
      </c>
      <c r="BZ764" t="s">
        <v>196</v>
      </c>
      <c r="CA764" t="s">
        <v>4286</v>
      </c>
      <c r="CB764" s="44" t="s">
        <v>4286</v>
      </c>
      <c r="CC764" t="s">
        <v>4288</v>
      </c>
      <c r="CD764" t="s">
        <v>4286</v>
      </c>
      <c r="CE764" t="s">
        <v>4287</v>
      </c>
      <c r="CF764" t="s">
        <v>3630</v>
      </c>
      <c r="CG764"/>
      <c r="CH764" t="str">
        <f>H764</f>
        <v>Спасский С.А., Шнитников В.Н.</v>
      </c>
      <c r="CI764">
        <f t="shared" si="229"/>
        <v>1937</v>
      </c>
      <c r="CJ764"/>
    </row>
    <row r="765" spans="1:88" s="6" customFormat="1" x14ac:dyDescent="0.45">
      <c r="A765" s="5">
        <v>45769.413101851853</v>
      </c>
      <c r="B765" s="6">
        <v>412819044</v>
      </c>
      <c r="C765" s="6" t="s">
        <v>4897</v>
      </c>
      <c r="D765" s="6">
        <v>4</v>
      </c>
      <c r="E765" s="4" t="s">
        <v>727</v>
      </c>
      <c r="G765" s="6">
        <v>2590</v>
      </c>
      <c r="H765" s="44" t="s">
        <v>951</v>
      </c>
      <c r="I765" s="6">
        <v>1937</v>
      </c>
      <c r="J765" s="6" t="s">
        <v>952</v>
      </c>
      <c r="K765" s="6" t="s">
        <v>953</v>
      </c>
      <c r="L765" s="6" t="s">
        <v>954</v>
      </c>
      <c r="M765" s="6" t="s">
        <v>267</v>
      </c>
      <c r="N765" s="6" t="s">
        <v>1481</v>
      </c>
      <c r="P765" s="6" t="s">
        <v>1482</v>
      </c>
      <c r="Q765" t="str">
        <f t="shared" si="230"/>
        <v>разные места Казахстана, главным образом Копальский у.</v>
      </c>
      <c r="R765" s="84">
        <v>45.718308999999998</v>
      </c>
      <c r="S765" s="84">
        <v>77.246391000000003</v>
      </c>
      <c r="T765" s="6" t="s">
        <v>1019</v>
      </c>
      <c r="U765" s="6" t="s">
        <v>1020</v>
      </c>
      <c r="V765" s="6" t="s">
        <v>119</v>
      </c>
      <c r="Y765" s="6">
        <v>1908</v>
      </c>
      <c r="AB765" s="6">
        <v>1910</v>
      </c>
      <c r="AF765" s="6" t="s">
        <v>948</v>
      </c>
      <c r="AH765" s="6" t="s">
        <v>195</v>
      </c>
      <c r="AI765" s="6" t="s">
        <v>196</v>
      </c>
      <c r="AJ765" s="6" t="s">
        <v>1483</v>
      </c>
      <c r="AK765" s="6" t="b">
        <v>1</v>
      </c>
      <c r="AL765" s="6" t="b">
        <v>0</v>
      </c>
      <c r="AO765" s="49" t="s">
        <v>4952</v>
      </c>
      <c r="AP765" s="73"/>
      <c r="AQ765" s="49" t="s">
        <v>4951</v>
      </c>
      <c r="AR765" s="76" t="s">
        <v>5011</v>
      </c>
      <c r="AS765" s="73" t="s">
        <v>5012</v>
      </c>
      <c r="AT765" s="73">
        <f t="shared" si="231"/>
        <v>4</v>
      </c>
      <c r="AU765" s="112" t="s">
        <v>5383</v>
      </c>
      <c r="AV765" s="44" t="s">
        <v>5380</v>
      </c>
      <c r="AW765" t="s">
        <v>5014</v>
      </c>
      <c r="AX765" s="73"/>
      <c r="AY765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5" s="49" t="s">
        <v>4903</v>
      </c>
      <c r="BA765" s="44" t="str">
        <f>Y765&amp;"/"&amp;AB765</f>
        <v>1908/1910</v>
      </c>
      <c r="BB765" s="44" t="str">
        <f>Y765&amp;IF(Z765&lt;&gt;0,"-"&amp;Z765,"")&amp;IF(AA765&lt;&gt;0,"-"&amp;AA765,"")&amp;IF(AB765&lt;&gt;0,"/"&amp;AB765,"")&amp;IF(AC765&lt;&gt;0,"-"&amp;AC765,"")&amp;IF(AD765&lt;&gt;0,"-"&amp;AD765,"")</f>
        <v>1908/1910</v>
      </c>
      <c r="BC765" s="44"/>
      <c r="BD765" s="44"/>
      <c r="BE765" s="44"/>
      <c r="BF765" s="49" t="s">
        <v>4882</v>
      </c>
      <c r="BG765" t="s">
        <v>4893</v>
      </c>
      <c r="BH765" s="40" t="s">
        <v>5050</v>
      </c>
      <c r="BI765" t="s">
        <v>39</v>
      </c>
      <c r="BJ765" t="str">
        <f>N765&amp;", "&amp;P765</f>
        <v>Копальский уезд, разные места Казахстана, главным образом Копальский у.</v>
      </c>
      <c r="BK765" t="str">
        <f>T765&amp;" N; "&amp;U765&amp;" E"</f>
        <v>45.718309 N; 77.246391 E</v>
      </c>
      <c r="BL765" t="s">
        <v>1019</v>
      </c>
      <c r="BM765" s="85" t="s">
        <v>1020</v>
      </c>
      <c r="BN765" t="s">
        <v>4895</v>
      </c>
      <c r="BO765"/>
      <c r="BP765" t="str">
        <f>IF(V765="original",H765,IF(V765="volunteer",C765,"Nekhaeva A.A."))</f>
        <v>Nekhaeva A.A.</v>
      </c>
      <c r="BQ765" t="str">
        <f>IF(V765="original",I765,IF(V765="volunteer",YEAR(A765)&amp;"-"&amp;IF(MONTH(A765)&lt;10,"0"&amp;MONTH(A765),MONTH(A765))&amp;"-"&amp;IF(DAY(A765)&lt;10,"0"&amp;DAY(A765),DAY(A765)),"__2025-05-15"))</f>
        <v>__2025-05-15</v>
      </c>
      <c r="BR765"/>
      <c r="BS765"/>
      <c r="BT765" s="49" t="s">
        <v>4766</v>
      </c>
      <c r="BU765" t="s">
        <v>3631</v>
      </c>
      <c r="BV765" t="s">
        <v>3632</v>
      </c>
      <c r="BW765" t="s">
        <v>3633</v>
      </c>
      <c r="BX765" t="s">
        <v>3634</v>
      </c>
      <c r="BY765" s="44" t="s">
        <v>195</v>
      </c>
      <c r="BZ765" t="s">
        <v>196</v>
      </c>
      <c r="CA765" t="s">
        <v>3644</v>
      </c>
      <c r="CB765" s="44" t="s">
        <v>196</v>
      </c>
      <c r="CC765" t="s">
        <v>3668</v>
      </c>
      <c r="CD765" t="s">
        <v>4289</v>
      </c>
      <c r="CE765" t="s">
        <v>3667</v>
      </c>
      <c r="CF765" t="s">
        <v>3643</v>
      </c>
      <c r="CG765"/>
      <c r="CH765" t="str">
        <f>H765</f>
        <v>Спасский С.А., Шнитников В.Н.</v>
      </c>
      <c r="CI765">
        <f t="shared" ref="CI765:CI828" si="239">I765</f>
        <v>1937</v>
      </c>
      <c r="CJ765"/>
    </row>
    <row r="766" spans="1:88" s="6" customFormat="1" x14ac:dyDescent="0.45">
      <c r="A766" s="5">
        <v>45769.407488425917</v>
      </c>
      <c r="B766" s="6">
        <v>412819044</v>
      </c>
      <c r="C766" s="6" t="s">
        <v>4897</v>
      </c>
      <c r="D766" s="6">
        <v>1</v>
      </c>
      <c r="E766" s="4" t="s">
        <v>51</v>
      </c>
      <c r="G766" s="6">
        <v>2590</v>
      </c>
      <c r="H766" s="44" t="s">
        <v>951</v>
      </c>
      <c r="I766" s="6">
        <v>1937</v>
      </c>
      <c r="J766" s="6" t="s">
        <v>952</v>
      </c>
      <c r="K766" s="6" t="s">
        <v>953</v>
      </c>
      <c r="L766" s="6" t="s">
        <v>954</v>
      </c>
      <c r="M766" s="6" t="s">
        <v>267</v>
      </c>
      <c r="P766" s="6" t="s">
        <v>1485</v>
      </c>
      <c r="Q766" t="str">
        <f t="shared" ref="Q766:Q829" si="240">IF(LEN(P766)&gt;0,P766,"")</f>
        <v>Б. Алматинка, поле люцерны</v>
      </c>
      <c r="R766" s="84">
        <v>43.218065000000003</v>
      </c>
      <c r="S766" s="84">
        <v>76.885390000000001</v>
      </c>
      <c r="T766" s="6" t="s">
        <v>1486</v>
      </c>
      <c r="U766" s="6" t="s">
        <v>1487</v>
      </c>
      <c r="V766" s="6" t="s">
        <v>106</v>
      </c>
      <c r="X766" s="6">
        <v>6000</v>
      </c>
      <c r="Y766" s="6">
        <v>1919</v>
      </c>
      <c r="Z766" s="6">
        <v>7</v>
      </c>
      <c r="AF766" s="6" t="s">
        <v>948</v>
      </c>
      <c r="AH766" s="6" t="s">
        <v>1488</v>
      </c>
      <c r="AI766" s="6" t="s">
        <v>1489</v>
      </c>
      <c r="AJ766" s="6" t="s">
        <v>1490</v>
      </c>
      <c r="AK766" s="6" t="b">
        <v>1</v>
      </c>
      <c r="AL766" s="6" t="b">
        <v>0</v>
      </c>
      <c r="AO766" s="49" t="s">
        <v>4952</v>
      </c>
      <c r="AP766" s="73"/>
      <c r="AQ766" s="49" t="s">
        <v>4951</v>
      </c>
      <c r="AR766" s="76" t="s">
        <v>5011</v>
      </c>
      <c r="AS766" s="73" t="s">
        <v>5012</v>
      </c>
      <c r="AT766" s="73">
        <f t="shared" si="231"/>
        <v>1</v>
      </c>
      <c r="AU766" s="112" t="s">
        <v>5383</v>
      </c>
      <c r="AV766" s="44" t="s">
        <v>5380</v>
      </c>
      <c r="AW766" t="s">
        <v>5014</v>
      </c>
      <c r="AX766" s="73"/>
      <c r="AY766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6" s="49" t="s">
        <v>4903</v>
      </c>
      <c r="BA766" s="44" t="str">
        <f>Y766&amp;"-"&amp;IF(Z766&lt;10,"0"&amp;Z766,Z766)</f>
        <v>1919-07</v>
      </c>
      <c r="BB766" s="44" t="str">
        <f>Y766&amp;IF(Z766&lt;&gt;0,"-"&amp;Z766,"")&amp;IF(AA766&lt;&gt;0,"-"&amp;AA766,"")&amp;IF(AB766&lt;&gt;0,"/"&amp;AB766,"")&amp;IF(AC766&lt;&gt;0,"-"&amp;AC766,"")&amp;IF(AD766&lt;&gt;0,"-"&amp;AD766,"")</f>
        <v>1919-7</v>
      </c>
      <c r="BC766" s="44"/>
      <c r="BD766" s="44"/>
      <c r="BE766" s="44"/>
      <c r="BF766" s="49" t="s">
        <v>4882</v>
      </c>
      <c r="BG766" t="s">
        <v>4893</v>
      </c>
      <c r="BH766" s="40" t="s">
        <v>5050</v>
      </c>
      <c r="BI766" t="s">
        <v>39</v>
      </c>
      <c r="BJ766" t="str">
        <f t="shared" ref="BJ766:BJ780" si="241">P766</f>
        <v>Б. Алматинка, поле люцерны</v>
      </c>
      <c r="BK766" t="str">
        <f>T766&amp;" N; "&amp;U766&amp;" E"</f>
        <v>43.218065 N; 76.88539 E</v>
      </c>
      <c r="BL766" t="s">
        <v>1486</v>
      </c>
      <c r="BM766" s="85" t="s">
        <v>1487</v>
      </c>
      <c r="BN766" t="s">
        <v>4895</v>
      </c>
      <c r="BO766">
        <f t="shared" ref="BO766:BO777" si="242">X766</f>
        <v>6000</v>
      </c>
      <c r="BP766" t="str">
        <f>IF(V766="original",H766,IF(V766="volunteer",C766,"Nekhaeva A.A."))</f>
        <v>Kim L.V.</v>
      </c>
      <c r="BQ766" t="str">
        <f>IF(V766="original",I766,IF(V766="volunteer",YEAR(A766)&amp;"-"&amp;IF(MONTH(A766)&lt;10,"0"&amp;MONTH(A766),MONTH(A766))&amp;"-"&amp;IF(DAY(A766)&lt;10,"0"&amp;DAY(A766),DAY(A766)),"__2025-05-15"))</f>
        <v>2025-04-22</v>
      </c>
      <c r="BR766"/>
      <c r="BS766"/>
      <c r="BT766" s="49" t="s">
        <v>4766</v>
      </c>
      <c r="BU766" t="s">
        <v>3631</v>
      </c>
      <c r="BV766" t="s">
        <v>3632</v>
      </c>
      <c r="BW766" t="s">
        <v>3633</v>
      </c>
      <c r="BX766" t="s">
        <v>3634</v>
      </c>
      <c r="BY766" s="44" t="s">
        <v>1488</v>
      </c>
      <c r="BZ766" t="s">
        <v>1489</v>
      </c>
      <c r="CA766" t="s">
        <v>4290</v>
      </c>
      <c r="CB766" s="44" t="s">
        <v>4290</v>
      </c>
      <c r="CC766" t="s">
        <v>4219</v>
      </c>
      <c r="CD766" t="s">
        <v>4290</v>
      </c>
      <c r="CE766" t="s">
        <v>4291</v>
      </c>
      <c r="CF766" t="s">
        <v>3630</v>
      </c>
      <c r="CG766"/>
      <c r="CH766" t="str">
        <f>H766</f>
        <v>Спасский С.А., Шнитников В.Н.</v>
      </c>
      <c r="CI766">
        <f t="shared" si="239"/>
        <v>1937</v>
      </c>
      <c r="CJ766"/>
    </row>
    <row r="767" spans="1:88" s="6" customFormat="1" x14ac:dyDescent="0.45">
      <c r="A767" s="5">
        <v>45769.385833333326</v>
      </c>
      <c r="B767" s="6">
        <v>412819044</v>
      </c>
      <c r="C767" s="6" t="s">
        <v>4897</v>
      </c>
      <c r="D767" s="6">
        <v>1</v>
      </c>
      <c r="E767" s="4" t="s">
        <v>51</v>
      </c>
      <c r="G767" s="6">
        <v>2590</v>
      </c>
      <c r="H767" s="44" t="s">
        <v>951</v>
      </c>
      <c r="I767" s="6">
        <v>1937</v>
      </c>
      <c r="J767" s="6" t="s">
        <v>952</v>
      </c>
      <c r="K767" s="6" t="s">
        <v>953</v>
      </c>
      <c r="L767" s="6" t="s">
        <v>954</v>
      </c>
      <c r="M767" s="6" t="s">
        <v>267</v>
      </c>
      <c r="P767" s="6" t="s">
        <v>1491</v>
      </c>
      <c r="Q767" t="str">
        <f t="shared" si="240"/>
        <v>Верный и окрестности</v>
      </c>
      <c r="R767" s="84">
        <v>43.289437</v>
      </c>
      <c r="S767" s="84">
        <v>76.994337999999999</v>
      </c>
      <c r="T767" s="6" t="s">
        <v>765</v>
      </c>
      <c r="U767" s="6" t="s">
        <v>766</v>
      </c>
      <c r="V767" s="6" t="s">
        <v>106</v>
      </c>
      <c r="X767" s="6">
        <v>6000</v>
      </c>
      <c r="Y767" s="6">
        <v>1900</v>
      </c>
      <c r="AF767" s="6" t="s">
        <v>948</v>
      </c>
      <c r="AG767" s="62" t="s">
        <v>1492</v>
      </c>
      <c r="AH767" s="6" t="s">
        <v>1428</v>
      </c>
      <c r="AI767" s="6" t="s">
        <v>1429</v>
      </c>
      <c r="AJ767" s="6" t="s">
        <v>1493</v>
      </c>
      <c r="AK767" s="6" t="b">
        <v>1</v>
      </c>
      <c r="AL767" s="6" t="b">
        <v>0</v>
      </c>
      <c r="AO767" s="49" t="s">
        <v>4952</v>
      </c>
      <c r="AP767" s="73"/>
      <c r="AQ767" s="49" t="s">
        <v>4951</v>
      </c>
      <c r="AR767" s="76" t="s">
        <v>5011</v>
      </c>
      <c r="AS767" s="73" t="s">
        <v>5012</v>
      </c>
      <c r="AT767" s="73">
        <f t="shared" si="231"/>
        <v>1</v>
      </c>
      <c r="AU767" s="112" t="s">
        <v>5383</v>
      </c>
      <c r="AV767" s="44" t="s">
        <v>5380</v>
      </c>
      <c r="AW767" t="s">
        <v>5014</v>
      </c>
      <c r="AX767" s="73"/>
      <c r="AY767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7" s="49" t="s">
        <v>4903</v>
      </c>
      <c r="BA767" s="44">
        <f>Y767</f>
        <v>1900</v>
      </c>
      <c r="BB767" s="44" t="str">
        <f>Y767&amp;IF(Z767&lt;&gt;0,"-"&amp;Z767,"")&amp;IF(AA767&lt;&gt;0,"-"&amp;AA767,"")&amp;IF(AB767&lt;&gt;0,"/"&amp;AB767,"")&amp;IF(AC767&lt;&gt;0,"-"&amp;AC767,"")&amp;IF(AD767&lt;&gt;0,"-"&amp;AD767,"")</f>
        <v>1900</v>
      </c>
      <c r="BC767" s="44"/>
      <c r="BD767" s="44"/>
      <c r="BE767" s="44"/>
      <c r="BF767" s="49" t="s">
        <v>4882</v>
      </c>
      <c r="BG767" t="s">
        <v>4893</v>
      </c>
      <c r="BH767" s="40" t="s">
        <v>5050</v>
      </c>
      <c r="BI767" t="s">
        <v>39</v>
      </c>
      <c r="BJ767" t="str">
        <f t="shared" si="241"/>
        <v>Верный и окрестности</v>
      </c>
      <c r="BK767" t="str">
        <f>T767&amp;" N; "&amp;U767&amp;" E"</f>
        <v>43.289437 N; 76.994338 E</v>
      </c>
      <c r="BL767" t="s">
        <v>765</v>
      </c>
      <c r="BM767" s="85" t="s">
        <v>766</v>
      </c>
      <c r="BN767" t="s">
        <v>4895</v>
      </c>
      <c r="BO767">
        <f t="shared" si="242"/>
        <v>6000</v>
      </c>
      <c r="BP767" t="str">
        <f>IF(V767="original",H767,IF(V767="volunteer",C767,"Nekhaeva A.A."))</f>
        <v>Kim L.V.</v>
      </c>
      <c r="BQ767" t="str">
        <f>IF(V767="original",I767,IF(V767="volunteer",YEAR(A767)&amp;"-"&amp;IF(MONTH(A767)&lt;10,"0"&amp;MONTH(A767),MONTH(A767))&amp;"-"&amp;IF(DAY(A767)&lt;10,"0"&amp;DAY(A767),DAY(A767)),"__2025-05-15"))</f>
        <v>2025-04-22</v>
      </c>
      <c r="BR767"/>
      <c r="BS767"/>
      <c r="BT767" s="49" t="s">
        <v>4766</v>
      </c>
      <c r="BU767" t="s">
        <v>3631</v>
      </c>
      <c r="BV767" t="s">
        <v>3632</v>
      </c>
      <c r="BW767" t="s">
        <v>3633</v>
      </c>
      <c r="BX767" t="s">
        <v>3634</v>
      </c>
      <c r="BY767" s="44" t="s">
        <v>1428</v>
      </c>
      <c r="BZ767" t="s">
        <v>4294</v>
      </c>
      <c r="CA767" t="s">
        <v>4295</v>
      </c>
      <c r="CB767" s="44" t="s">
        <v>4295</v>
      </c>
      <c r="CC767" t="s">
        <v>4798</v>
      </c>
      <c r="CD767" t="s">
        <v>4292</v>
      </c>
      <c r="CE767" t="s">
        <v>4293</v>
      </c>
      <c r="CF767" t="s">
        <v>3630</v>
      </c>
      <c r="CG767"/>
      <c r="CH767" t="str">
        <f>H767</f>
        <v>Спасский С.А., Шнитников В.Н.</v>
      </c>
      <c r="CI767">
        <f t="shared" si="239"/>
        <v>1937</v>
      </c>
      <c r="CJ767" t="s">
        <v>1494</v>
      </c>
    </row>
    <row r="768" spans="1:88" s="6" customFormat="1" x14ac:dyDescent="0.45">
      <c r="A768" s="5">
        <v>45769.384872685187</v>
      </c>
      <c r="B768" s="6">
        <v>412819044</v>
      </c>
      <c r="C768" s="6" t="s">
        <v>4897</v>
      </c>
      <c r="D768" s="6">
        <v>2</v>
      </c>
      <c r="E768" s="4" t="s">
        <v>86</v>
      </c>
      <c r="G768" s="6">
        <v>2590</v>
      </c>
      <c r="H768" s="44" t="s">
        <v>951</v>
      </c>
      <c r="I768" s="6">
        <v>1937</v>
      </c>
      <c r="J768" s="6" t="s">
        <v>952</v>
      </c>
      <c r="K768" s="6" t="s">
        <v>953</v>
      </c>
      <c r="L768" s="6" t="s">
        <v>954</v>
      </c>
      <c r="M768" s="6" t="s">
        <v>267</v>
      </c>
      <c r="P768" s="6" t="s">
        <v>1491</v>
      </c>
      <c r="Q768" t="str">
        <f t="shared" si="240"/>
        <v>Верный и окрестности</v>
      </c>
      <c r="R768" s="84">
        <v>43.289437</v>
      </c>
      <c r="S768" s="84">
        <v>76.994337999999999</v>
      </c>
      <c r="T768" s="6" t="s">
        <v>765</v>
      </c>
      <c r="U768" s="6" t="s">
        <v>766</v>
      </c>
      <c r="V768" s="6" t="s">
        <v>106</v>
      </c>
      <c r="X768" s="6">
        <v>6000</v>
      </c>
      <c r="Y768" s="6">
        <v>1919</v>
      </c>
      <c r="Z768" s="6">
        <v>6</v>
      </c>
      <c r="AA768" s="6">
        <v>26</v>
      </c>
      <c r="AB768" s="6">
        <v>1919</v>
      </c>
      <c r="AC768" s="6">
        <v>6</v>
      </c>
      <c r="AD768" s="6">
        <v>29</v>
      </c>
      <c r="AF768" s="6" t="s">
        <v>948</v>
      </c>
      <c r="AH768" s="6" t="s">
        <v>1428</v>
      </c>
      <c r="AI768" s="6" t="s">
        <v>1429</v>
      </c>
      <c r="AJ768" s="6" t="s">
        <v>1493</v>
      </c>
      <c r="AK768" s="6" t="b">
        <v>1</v>
      </c>
      <c r="AL768" s="6" t="b">
        <v>0</v>
      </c>
      <c r="AO768" s="49" t="s">
        <v>4952</v>
      </c>
      <c r="AP768" s="73"/>
      <c r="AQ768" s="49" t="s">
        <v>4951</v>
      </c>
      <c r="AR768" s="76" t="s">
        <v>5011</v>
      </c>
      <c r="AS768" s="73" t="s">
        <v>5012</v>
      </c>
      <c r="AT768" s="73">
        <f t="shared" si="231"/>
        <v>2</v>
      </c>
      <c r="AU768" s="112" t="s">
        <v>5383</v>
      </c>
      <c r="AV768" s="44" t="s">
        <v>5380</v>
      </c>
      <c r="AW768" t="s">
        <v>5014</v>
      </c>
      <c r="AX768" s="73"/>
      <c r="AY768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8" s="49" t="s">
        <v>4903</v>
      </c>
      <c r="BA768" s="58" t="str">
        <f>Y768&amp;"-"&amp;IF(Z768&lt;10,"0"&amp;Z768,Z768)&amp;"-"&amp;IF(AA768&lt;10,"0"&amp;AA768,AA768)&amp;"/"&amp;IF(AD768&lt;10,"0"&amp;AD768,AD768)</f>
        <v>1919-06-26/29</v>
      </c>
      <c r="BB768" s="44" t="str">
        <f>Y768&amp;IF(Z768&lt;&gt;0,"-"&amp;Z768,"")&amp;IF(AA768&lt;&gt;0,"-"&amp;AA768,"")&amp;IF(AB768&lt;&gt;0,"/"&amp;AB768,"")&amp;IF(AC768&lt;&gt;0,"-"&amp;AC768,"")&amp;IF(AD768&lt;&gt;0,"-"&amp;AD768,"")</f>
        <v>1919-6-26/1919-6-29</v>
      </c>
      <c r="BC768" s="44"/>
      <c r="BD768" s="44"/>
      <c r="BE768" s="44"/>
      <c r="BF768" s="49" t="s">
        <v>4882</v>
      </c>
      <c r="BG768" t="s">
        <v>4893</v>
      </c>
      <c r="BH768" s="40" t="s">
        <v>5050</v>
      </c>
      <c r="BI768" t="s">
        <v>39</v>
      </c>
      <c r="BJ768" t="str">
        <f t="shared" si="241"/>
        <v>Верный и окрестности</v>
      </c>
      <c r="BK768" t="str">
        <f>T768&amp;" N; "&amp;U768&amp;" E"</f>
        <v>43.289437 N; 76.994338 E</v>
      </c>
      <c r="BL768" t="s">
        <v>765</v>
      </c>
      <c r="BM768" s="85" t="s">
        <v>766</v>
      </c>
      <c r="BN768" t="s">
        <v>4895</v>
      </c>
      <c r="BO768">
        <f t="shared" si="242"/>
        <v>6000</v>
      </c>
      <c r="BP768" t="str">
        <f>IF(V768="original",H768,IF(V768="volunteer",C768,"Nekhaeva A.A."))</f>
        <v>Kim L.V.</v>
      </c>
      <c r="BQ768" t="str">
        <f>IF(V768="original",I768,IF(V768="volunteer",YEAR(A768)&amp;"-"&amp;IF(MONTH(A768)&lt;10,"0"&amp;MONTH(A768),MONTH(A768))&amp;"-"&amp;IF(DAY(A768)&lt;10,"0"&amp;DAY(A768),DAY(A768)),"__2025-05-15"))</f>
        <v>2025-04-22</v>
      </c>
      <c r="BR768"/>
      <c r="BS768"/>
      <c r="BT768" s="49" t="s">
        <v>4766</v>
      </c>
      <c r="BU768" t="s">
        <v>3631</v>
      </c>
      <c r="BV768" t="s">
        <v>3632</v>
      </c>
      <c r="BW768" t="s">
        <v>3633</v>
      </c>
      <c r="BX768" t="s">
        <v>3634</v>
      </c>
      <c r="BY768" s="44" t="s">
        <v>1428</v>
      </c>
      <c r="BZ768" t="s">
        <v>4294</v>
      </c>
      <c r="CA768" t="s">
        <v>4295</v>
      </c>
      <c r="CB768" s="44" t="s">
        <v>4295</v>
      </c>
      <c r="CC768" t="s">
        <v>4798</v>
      </c>
      <c r="CD768" t="s">
        <v>4292</v>
      </c>
      <c r="CE768" t="s">
        <v>4293</v>
      </c>
      <c r="CF768" t="s">
        <v>3630</v>
      </c>
      <c r="CG768"/>
      <c r="CH768" t="str">
        <f>H768</f>
        <v>Спасский С.А., Шнитников В.Н.</v>
      </c>
      <c r="CI768">
        <f t="shared" si="239"/>
        <v>1937</v>
      </c>
      <c r="CJ768" t="s">
        <v>1494</v>
      </c>
    </row>
    <row r="769" spans="1:88" s="6" customFormat="1" x14ac:dyDescent="0.45">
      <c r="A769" s="5">
        <v>45769.384328703702</v>
      </c>
      <c r="B769" s="6">
        <v>412819044</v>
      </c>
      <c r="C769" s="6" t="s">
        <v>4897</v>
      </c>
      <c r="D769" s="6">
        <v>1</v>
      </c>
      <c r="E769" s="4" t="s">
        <v>65</v>
      </c>
      <c r="G769" s="6">
        <v>2590</v>
      </c>
      <c r="H769" s="44" t="s">
        <v>951</v>
      </c>
      <c r="I769" s="6">
        <v>1937</v>
      </c>
      <c r="J769" s="6" t="s">
        <v>952</v>
      </c>
      <c r="K769" s="6" t="s">
        <v>953</v>
      </c>
      <c r="L769" s="6" t="s">
        <v>954</v>
      </c>
      <c r="M769" s="6" t="s">
        <v>267</v>
      </c>
      <c r="P769" s="6" t="s">
        <v>1491</v>
      </c>
      <c r="Q769" t="str">
        <f t="shared" si="240"/>
        <v>Верный и окрестности</v>
      </c>
      <c r="R769" s="84">
        <v>43.289437</v>
      </c>
      <c r="S769" s="84">
        <v>76.994337999999999</v>
      </c>
      <c r="T769" s="6" t="s">
        <v>765</v>
      </c>
      <c r="U769" s="6" t="s">
        <v>766</v>
      </c>
      <c r="V769" s="6" t="s">
        <v>106</v>
      </c>
      <c r="X769" s="6">
        <v>6000</v>
      </c>
      <c r="Y769" s="6">
        <v>1907</v>
      </c>
      <c r="AF769" s="6" t="s">
        <v>948</v>
      </c>
      <c r="AH769" s="6" t="s">
        <v>1428</v>
      </c>
      <c r="AI769" s="6" t="s">
        <v>1429</v>
      </c>
      <c r="AJ769" s="6" t="s">
        <v>1493</v>
      </c>
      <c r="AK769" s="6" t="b">
        <v>1</v>
      </c>
      <c r="AL769" s="6" t="b">
        <v>0</v>
      </c>
      <c r="AO769" s="49" t="s">
        <v>4952</v>
      </c>
      <c r="AP769" s="73"/>
      <c r="AQ769" s="49" t="s">
        <v>4951</v>
      </c>
      <c r="AR769" s="76" t="s">
        <v>5011</v>
      </c>
      <c r="AS769" s="73" t="s">
        <v>5012</v>
      </c>
      <c r="AT769" s="73">
        <f t="shared" si="231"/>
        <v>1</v>
      </c>
      <c r="AU769" s="112" t="s">
        <v>5384</v>
      </c>
      <c r="AV769" s="44" t="s">
        <v>5380</v>
      </c>
      <c r="AW769" t="s">
        <v>5014</v>
      </c>
      <c r="AX769" s="73"/>
      <c r="AY769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69" s="49" t="s">
        <v>4903</v>
      </c>
      <c r="BA769" s="44">
        <f>Y769</f>
        <v>1907</v>
      </c>
      <c r="BB769" s="44" t="str">
        <f>Y769&amp;IF(Z769&lt;&gt;0,"-"&amp;Z769,"")&amp;IF(AA769&lt;&gt;0,"-"&amp;AA769,"")&amp;IF(AB769&lt;&gt;0,"/"&amp;AB769,"")&amp;IF(AC769&lt;&gt;0,"-"&amp;AC769,"")&amp;IF(AD769&lt;&gt;0,"-"&amp;AD769,"")</f>
        <v>1907</v>
      </c>
      <c r="BC769" s="44"/>
      <c r="BD769" s="44"/>
      <c r="BE769" s="44"/>
      <c r="BF769" s="49" t="s">
        <v>4882</v>
      </c>
      <c r="BG769" t="s">
        <v>4893</v>
      </c>
      <c r="BH769" s="40" t="s">
        <v>5050</v>
      </c>
      <c r="BI769" t="s">
        <v>39</v>
      </c>
      <c r="BJ769" t="str">
        <f t="shared" si="241"/>
        <v>Верный и окрестности</v>
      </c>
      <c r="BK769" t="str">
        <f>T769&amp;" N; "&amp;U769&amp;" E"</f>
        <v>43.289437 N; 76.994338 E</v>
      </c>
      <c r="BL769" t="s">
        <v>765</v>
      </c>
      <c r="BM769" s="85" t="s">
        <v>766</v>
      </c>
      <c r="BN769" t="s">
        <v>4895</v>
      </c>
      <c r="BO769">
        <f t="shared" si="242"/>
        <v>6000</v>
      </c>
      <c r="BP769" t="str">
        <f>IF(V769="original",H769,IF(V769="volunteer",C769,"Nekhaeva A.A."))</f>
        <v>Kim L.V.</v>
      </c>
      <c r="BQ769" t="str">
        <f>IF(V769="original",I769,IF(V769="volunteer",YEAR(A769)&amp;"-"&amp;IF(MONTH(A769)&lt;10,"0"&amp;MONTH(A769),MONTH(A769))&amp;"-"&amp;IF(DAY(A769)&lt;10,"0"&amp;DAY(A769),DAY(A769)),"__2025-05-15"))</f>
        <v>2025-04-22</v>
      </c>
      <c r="BR769"/>
      <c r="BS769"/>
      <c r="BT769" s="49" t="s">
        <v>4766</v>
      </c>
      <c r="BU769" t="s">
        <v>3631</v>
      </c>
      <c r="BV769" t="s">
        <v>3632</v>
      </c>
      <c r="BW769" t="s">
        <v>3633</v>
      </c>
      <c r="BX769" t="s">
        <v>3634</v>
      </c>
      <c r="BY769" s="44" t="s">
        <v>1428</v>
      </c>
      <c r="BZ769" t="s">
        <v>4294</v>
      </c>
      <c r="CA769" t="s">
        <v>4295</v>
      </c>
      <c r="CB769" s="44" t="s">
        <v>4295</v>
      </c>
      <c r="CC769" t="s">
        <v>4798</v>
      </c>
      <c r="CD769" t="s">
        <v>4292</v>
      </c>
      <c r="CE769" t="s">
        <v>4293</v>
      </c>
      <c r="CF769" t="s">
        <v>3630</v>
      </c>
      <c r="CG769"/>
      <c r="CH769" t="str">
        <f>H769</f>
        <v>Спасский С.А., Шнитников В.Н.</v>
      </c>
      <c r="CI769">
        <f t="shared" si="239"/>
        <v>1937</v>
      </c>
      <c r="CJ769" t="s">
        <v>1494</v>
      </c>
    </row>
    <row r="770" spans="1:88" s="6" customFormat="1" x14ac:dyDescent="0.45">
      <c r="A770" s="5">
        <v>45769.383923611109</v>
      </c>
      <c r="B770" s="6">
        <v>412819044</v>
      </c>
      <c r="C770" s="6" t="s">
        <v>4897</v>
      </c>
      <c r="D770" s="6">
        <v>1</v>
      </c>
      <c r="E770" s="4" t="s">
        <v>51</v>
      </c>
      <c r="G770" s="6">
        <v>2590</v>
      </c>
      <c r="H770" s="44" t="s">
        <v>951</v>
      </c>
      <c r="I770" s="6">
        <v>1937</v>
      </c>
      <c r="J770" s="6" t="s">
        <v>952</v>
      </c>
      <c r="K770" s="6" t="s">
        <v>953</v>
      </c>
      <c r="L770" s="6" t="s">
        <v>954</v>
      </c>
      <c r="M770" s="6" t="s">
        <v>267</v>
      </c>
      <c r="P770" s="6" t="s">
        <v>1491</v>
      </c>
      <c r="Q770" t="str">
        <f t="shared" si="240"/>
        <v>Верный и окрестности</v>
      </c>
      <c r="R770" s="84">
        <v>43.289437</v>
      </c>
      <c r="S770" s="84">
        <v>76.994337999999999</v>
      </c>
      <c r="T770" s="6" t="s">
        <v>765</v>
      </c>
      <c r="U770" s="6" t="s">
        <v>766</v>
      </c>
      <c r="V770" s="6" t="s">
        <v>106</v>
      </c>
      <c r="X770" s="6">
        <v>6000</v>
      </c>
      <c r="Y770" s="6">
        <v>1920</v>
      </c>
      <c r="Z770" s="6">
        <v>6</v>
      </c>
      <c r="AA770" s="6">
        <v>26</v>
      </c>
      <c r="AB770" s="6">
        <v>1920</v>
      </c>
      <c r="AC770" s="6">
        <v>6</v>
      </c>
      <c r="AD770" s="6">
        <v>29</v>
      </c>
      <c r="AF770" s="6" t="s">
        <v>948</v>
      </c>
      <c r="AH770" s="6" t="s">
        <v>1428</v>
      </c>
      <c r="AI770" s="6" t="s">
        <v>1429</v>
      </c>
      <c r="AJ770" s="6" t="s">
        <v>1493</v>
      </c>
      <c r="AK770" s="6" t="b">
        <v>1</v>
      </c>
      <c r="AL770" s="6" t="b">
        <v>0</v>
      </c>
      <c r="AO770" s="49" t="s">
        <v>4952</v>
      </c>
      <c r="AP770" s="73"/>
      <c r="AQ770" s="49" t="s">
        <v>4951</v>
      </c>
      <c r="AR770" s="76" t="s">
        <v>5011</v>
      </c>
      <c r="AS770" s="73" t="s">
        <v>5012</v>
      </c>
      <c r="AT770" s="73">
        <f t="shared" si="231"/>
        <v>1</v>
      </c>
      <c r="AU770" s="112" t="s">
        <v>5383</v>
      </c>
      <c r="AV770" s="44" t="s">
        <v>5380</v>
      </c>
      <c r="AW770" t="s">
        <v>5014</v>
      </c>
      <c r="AX770" s="73"/>
      <c r="AY770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0" s="49" t="s">
        <v>4903</v>
      </c>
      <c r="BA770" s="58" t="str">
        <f>Y770&amp;"-"&amp;IF(Z770&lt;10,"0"&amp;Z770,Z770)&amp;"-"&amp;IF(AA770&lt;10,"0"&amp;AA770,AA770)&amp;"/"&amp;IF(AD770&lt;10,"0"&amp;AD770,AD770)</f>
        <v>1920-06-26/29</v>
      </c>
      <c r="BB770" s="44" t="str">
        <f>Y770&amp;IF(Z770&lt;&gt;0,"-"&amp;Z770,"")&amp;IF(AA770&lt;&gt;0,"-"&amp;AA770,"")&amp;IF(AB770&lt;&gt;0,"/"&amp;AB770,"")&amp;IF(AC770&lt;&gt;0,"-"&amp;AC770,"")&amp;IF(AD770&lt;&gt;0,"-"&amp;AD770,"")</f>
        <v>1920-6-26/1920-6-29</v>
      </c>
      <c r="BC770" s="44"/>
      <c r="BD770" s="44"/>
      <c r="BE770" s="44"/>
      <c r="BF770" s="49" t="s">
        <v>4882</v>
      </c>
      <c r="BG770" t="s">
        <v>4893</v>
      </c>
      <c r="BH770" s="40" t="s">
        <v>5050</v>
      </c>
      <c r="BI770" t="s">
        <v>39</v>
      </c>
      <c r="BJ770" t="str">
        <f t="shared" si="241"/>
        <v>Верный и окрестности</v>
      </c>
      <c r="BK770" t="str">
        <f>T770&amp;" N; "&amp;U770&amp;" E"</f>
        <v>43.289437 N; 76.994338 E</v>
      </c>
      <c r="BL770" t="s">
        <v>765</v>
      </c>
      <c r="BM770" s="85" t="s">
        <v>766</v>
      </c>
      <c r="BN770" t="s">
        <v>4895</v>
      </c>
      <c r="BO770">
        <f t="shared" si="242"/>
        <v>6000</v>
      </c>
      <c r="BP770" t="str">
        <f>IF(V770="original",H770,IF(V770="volunteer",C770,"Nekhaeva A.A."))</f>
        <v>Kim L.V.</v>
      </c>
      <c r="BQ770" t="str">
        <f>IF(V770="original",I770,IF(V770="volunteer",YEAR(A770)&amp;"-"&amp;IF(MONTH(A770)&lt;10,"0"&amp;MONTH(A770),MONTH(A770))&amp;"-"&amp;IF(DAY(A770)&lt;10,"0"&amp;DAY(A770),DAY(A770)),"__2025-05-15"))</f>
        <v>2025-04-22</v>
      </c>
      <c r="BR770"/>
      <c r="BS770"/>
      <c r="BT770" s="49" t="s">
        <v>4766</v>
      </c>
      <c r="BU770" t="s">
        <v>3631</v>
      </c>
      <c r="BV770" t="s">
        <v>3632</v>
      </c>
      <c r="BW770" t="s">
        <v>3633</v>
      </c>
      <c r="BX770" t="s">
        <v>3634</v>
      </c>
      <c r="BY770" s="44" t="s">
        <v>1428</v>
      </c>
      <c r="BZ770" t="s">
        <v>4294</v>
      </c>
      <c r="CA770" t="s">
        <v>4295</v>
      </c>
      <c r="CB770" s="44" t="s">
        <v>4295</v>
      </c>
      <c r="CC770" t="s">
        <v>4798</v>
      </c>
      <c r="CD770" t="s">
        <v>4292</v>
      </c>
      <c r="CE770" t="s">
        <v>4293</v>
      </c>
      <c r="CF770" t="s">
        <v>3630</v>
      </c>
      <c r="CG770"/>
      <c r="CH770" t="str">
        <f>H770</f>
        <v>Спасский С.А., Шнитников В.Н.</v>
      </c>
      <c r="CI770">
        <f t="shared" si="239"/>
        <v>1937</v>
      </c>
      <c r="CJ770" t="s">
        <v>1494</v>
      </c>
    </row>
    <row r="771" spans="1:88" s="6" customFormat="1" x14ac:dyDescent="0.45">
      <c r="A771" s="5">
        <v>45769.383599537032</v>
      </c>
      <c r="B771" s="6">
        <v>412819044</v>
      </c>
      <c r="C771" s="6" t="s">
        <v>4897</v>
      </c>
      <c r="D771" s="6">
        <v>6</v>
      </c>
      <c r="E771" s="4" t="s">
        <v>1197</v>
      </c>
      <c r="G771" s="6">
        <v>2590</v>
      </c>
      <c r="H771" s="44" t="s">
        <v>951</v>
      </c>
      <c r="I771" s="6">
        <v>1937</v>
      </c>
      <c r="J771" s="6" t="s">
        <v>952</v>
      </c>
      <c r="K771" s="6" t="s">
        <v>953</v>
      </c>
      <c r="L771" s="6" t="s">
        <v>954</v>
      </c>
      <c r="M771" s="6" t="s">
        <v>267</v>
      </c>
      <c r="P771" s="6" t="s">
        <v>1491</v>
      </c>
      <c r="Q771" t="str">
        <f t="shared" si="240"/>
        <v>Верный и окрестности</v>
      </c>
      <c r="R771" s="84">
        <v>43.289437</v>
      </c>
      <c r="S771" s="84">
        <v>76.994337999999999</v>
      </c>
      <c r="T771" s="6" t="s">
        <v>765</v>
      </c>
      <c r="U771" s="6" t="s">
        <v>766</v>
      </c>
      <c r="V771" s="6" t="s">
        <v>106</v>
      </c>
      <c r="X771" s="6">
        <v>6000</v>
      </c>
      <c r="Y771" s="6">
        <v>1920</v>
      </c>
      <c r="Z771" s="6">
        <v>6</v>
      </c>
      <c r="AA771" s="6">
        <v>16</v>
      </c>
      <c r="AF771" s="6" t="s">
        <v>948</v>
      </c>
      <c r="AH771" s="6" t="s">
        <v>1428</v>
      </c>
      <c r="AI771" s="6" t="s">
        <v>1429</v>
      </c>
      <c r="AJ771" s="6" t="s">
        <v>1493</v>
      </c>
      <c r="AK771" s="6" t="b">
        <v>1</v>
      </c>
      <c r="AL771" s="6" t="b">
        <v>0</v>
      </c>
      <c r="AO771" s="49" t="s">
        <v>4952</v>
      </c>
      <c r="AP771" s="73"/>
      <c r="AQ771" s="49" t="s">
        <v>4951</v>
      </c>
      <c r="AR771" s="76" t="s">
        <v>5011</v>
      </c>
      <c r="AS771" s="73" t="s">
        <v>5012</v>
      </c>
      <c r="AT771" s="73">
        <f t="shared" si="231"/>
        <v>6</v>
      </c>
      <c r="AU771" s="112" t="s">
        <v>5384</v>
      </c>
      <c r="AV771" s="44" t="s">
        <v>5380</v>
      </c>
      <c r="AW771" t="s">
        <v>5014</v>
      </c>
      <c r="AX771" s="73"/>
      <c r="AY771" s="73" t="str">
        <f t="shared" si="23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1" s="49" t="s">
        <v>4903</v>
      </c>
      <c r="BA771" s="58" t="str">
        <f>Y771&amp;"-"&amp;IF(Z771&lt;10,"0"&amp;Z771,Z771)&amp;"-"&amp;IF(AA771&lt;10,"0"&amp;AA771,AA771)</f>
        <v>1920-06-16</v>
      </c>
      <c r="BB771" s="44" t="str">
        <f>Y771&amp;IF(Z771&lt;&gt;0,"-"&amp;Z771,"")&amp;IF(AA771&lt;&gt;0,"-"&amp;AA771,"")&amp;IF(AB771&lt;&gt;0,"/"&amp;AB771,"")&amp;IF(AC771&lt;&gt;0,"-"&amp;AC771,"")&amp;IF(AD771&lt;&gt;0,"-"&amp;AD771,"")</f>
        <v>1920-6-16</v>
      </c>
      <c r="BC771" s="44"/>
      <c r="BD771" s="44"/>
      <c r="BE771" s="44"/>
      <c r="BF771" s="49" t="s">
        <v>4882</v>
      </c>
      <c r="BG771" t="s">
        <v>4893</v>
      </c>
      <c r="BH771" s="40" t="s">
        <v>5050</v>
      </c>
      <c r="BI771" t="s">
        <v>39</v>
      </c>
      <c r="BJ771" t="str">
        <f t="shared" si="241"/>
        <v>Верный и окрестности</v>
      </c>
      <c r="BK771" t="str">
        <f>T771&amp;" N; "&amp;U771&amp;" E"</f>
        <v>43.289437 N; 76.994338 E</v>
      </c>
      <c r="BL771" t="s">
        <v>765</v>
      </c>
      <c r="BM771" s="85" t="s">
        <v>766</v>
      </c>
      <c r="BN771" t="s">
        <v>4895</v>
      </c>
      <c r="BO771">
        <f t="shared" si="242"/>
        <v>6000</v>
      </c>
      <c r="BP771" t="str">
        <f>IF(V771="original",H771,IF(V771="volunteer",C771,"Nekhaeva A.A."))</f>
        <v>Kim L.V.</v>
      </c>
      <c r="BQ771" t="str">
        <f>IF(V771="original",I771,IF(V771="volunteer",YEAR(A771)&amp;"-"&amp;IF(MONTH(A771)&lt;10,"0"&amp;MONTH(A771),MONTH(A771))&amp;"-"&amp;IF(DAY(A771)&lt;10,"0"&amp;DAY(A771),DAY(A771)),"__2025-05-15"))</f>
        <v>2025-04-22</v>
      </c>
      <c r="BR771"/>
      <c r="BS771"/>
      <c r="BT771" s="49" t="s">
        <v>4766</v>
      </c>
      <c r="BU771" t="s">
        <v>3631</v>
      </c>
      <c r="BV771" t="s">
        <v>3632</v>
      </c>
      <c r="BW771" t="s">
        <v>3633</v>
      </c>
      <c r="BX771" t="s">
        <v>3634</v>
      </c>
      <c r="BY771" s="44" t="s">
        <v>1428</v>
      </c>
      <c r="BZ771" t="s">
        <v>4294</v>
      </c>
      <c r="CA771" t="s">
        <v>4295</v>
      </c>
      <c r="CB771" s="44" t="s">
        <v>4295</v>
      </c>
      <c r="CC771" t="s">
        <v>4798</v>
      </c>
      <c r="CD771" t="s">
        <v>4292</v>
      </c>
      <c r="CE771" t="s">
        <v>4293</v>
      </c>
      <c r="CF771" t="s">
        <v>3630</v>
      </c>
      <c r="CG771"/>
      <c r="CH771" t="str">
        <f>H771</f>
        <v>Спасский С.А., Шнитников В.Н.</v>
      </c>
      <c r="CI771">
        <f t="shared" si="239"/>
        <v>1937</v>
      </c>
      <c r="CJ771" t="s">
        <v>1494</v>
      </c>
    </row>
    <row r="772" spans="1:88" s="6" customFormat="1" x14ac:dyDescent="0.45">
      <c r="A772" s="5">
        <v>45769.383333333331</v>
      </c>
      <c r="B772" s="6">
        <v>412819044</v>
      </c>
      <c r="C772" s="6" t="s">
        <v>4897</v>
      </c>
      <c r="D772" s="6">
        <v>1</v>
      </c>
      <c r="E772" s="4" t="s">
        <v>51</v>
      </c>
      <c r="G772" s="6">
        <v>2590</v>
      </c>
      <c r="H772" s="44" t="s">
        <v>951</v>
      </c>
      <c r="I772" s="6">
        <v>1937</v>
      </c>
      <c r="J772" s="6" t="s">
        <v>952</v>
      </c>
      <c r="K772" s="6" t="s">
        <v>953</v>
      </c>
      <c r="L772" s="6" t="s">
        <v>954</v>
      </c>
      <c r="M772" s="6" t="s">
        <v>267</v>
      </c>
      <c r="P772" s="6" t="s">
        <v>1491</v>
      </c>
      <c r="Q772" t="str">
        <f t="shared" si="240"/>
        <v>Верный и окрестности</v>
      </c>
      <c r="R772" s="84">
        <v>43.289437</v>
      </c>
      <c r="S772" s="84">
        <v>76.994337999999999</v>
      </c>
      <c r="T772" s="6" t="s">
        <v>765</v>
      </c>
      <c r="U772" s="6" t="s">
        <v>766</v>
      </c>
      <c r="V772" s="6" t="s">
        <v>106</v>
      </c>
      <c r="X772" s="6">
        <v>6000</v>
      </c>
      <c r="Y772" s="6">
        <v>1920</v>
      </c>
      <c r="Z772" s="6">
        <v>6</v>
      </c>
      <c r="AA772" s="6">
        <v>11</v>
      </c>
      <c r="AB772" s="6">
        <v>1920</v>
      </c>
      <c r="AC772" s="6">
        <v>6</v>
      </c>
      <c r="AD772" s="6">
        <v>20</v>
      </c>
      <c r="AF772" s="6" t="s">
        <v>948</v>
      </c>
      <c r="AH772" s="6" t="s">
        <v>1428</v>
      </c>
      <c r="AI772" s="6" t="s">
        <v>1429</v>
      </c>
      <c r="AJ772" s="6" t="s">
        <v>1493</v>
      </c>
      <c r="AK772" s="6" t="b">
        <v>1</v>
      </c>
      <c r="AL772" s="6" t="b">
        <v>0</v>
      </c>
      <c r="AO772" s="49" t="s">
        <v>4952</v>
      </c>
      <c r="AP772" s="73"/>
      <c r="AQ772" s="49" t="s">
        <v>4951</v>
      </c>
      <c r="AR772" s="76" t="s">
        <v>5011</v>
      </c>
      <c r="AS772" s="73" t="s">
        <v>5012</v>
      </c>
      <c r="AT772" s="73">
        <f t="shared" ref="AT772:AT835" si="243">D772</f>
        <v>1</v>
      </c>
      <c r="AU772" s="112" t="s">
        <v>5383</v>
      </c>
      <c r="AV772" s="44" t="s">
        <v>5380</v>
      </c>
      <c r="AW772" t="s">
        <v>5014</v>
      </c>
      <c r="AX772" s="73"/>
      <c r="AY772" s="73" t="str">
        <f t="shared" ref="AY772:AY835" si="244">H772&amp;" "&amp;I772&amp;". "&amp;J772&amp;" // "&amp;K772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2" s="49" t="s">
        <v>4903</v>
      </c>
      <c r="BA772" s="58" t="str">
        <f>Y772&amp;"-"&amp;IF(Z772&lt;10,"0"&amp;Z772,Z772)&amp;"-"&amp;IF(AA772&lt;10,"0"&amp;AA772,AA772)&amp;"/"&amp;IF(AD772&lt;10,"0"&amp;AD772,AD772)</f>
        <v>1920-06-11/20</v>
      </c>
      <c r="BB772" s="44" t="str">
        <f>Y772&amp;IF(Z772&lt;&gt;0,"-"&amp;Z772,"")&amp;IF(AA772&lt;&gt;0,"-"&amp;AA772,"")&amp;IF(AB772&lt;&gt;0,"/"&amp;AB772,"")&amp;IF(AC772&lt;&gt;0,"-"&amp;AC772,"")&amp;IF(AD772&lt;&gt;0,"-"&amp;AD772,"")</f>
        <v>1920-6-11/1920-6-20</v>
      </c>
      <c r="BC772" s="44"/>
      <c r="BD772" s="44"/>
      <c r="BE772" s="44"/>
      <c r="BF772" s="49" t="s">
        <v>4882</v>
      </c>
      <c r="BG772" t="s">
        <v>4893</v>
      </c>
      <c r="BH772" s="40" t="s">
        <v>5050</v>
      </c>
      <c r="BI772" t="s">
        <v>39</v>
      </c>
      <c r="BJ772" t="str">
        <f t="shared" si="241"/>
        <v>Верный и окрестности</v>
      </c>
      <c r="BK772" t="str">
        <f>T772&amp;" N; "&amp;U772&amp;" E"</f>
        <v>43.289437 N; 76.994338 E</v>
      </c>
      <c r="BL772" t="s">
        <v>765</v>
      </c>
      <c r="BM772" s="85" t="s">
        <v>766</v>
      </c>
      <c r="BN772" t="s">
        <v>4895</v>
      </c>
      <c r="BO772">
        <f t="shared" si="242"/>
        <v>6000</v>
      </c>
      <c r="BP772" t="str">
        <f>IF(V772="original",H772,IF(V772="volunteer",C772,"Nekhaeva A.A."))</f>
        <v>Kim L.V.</v>
      </c>
      <c r="BQ772" t="str">
        <f>IF(V772="original",I772,IF(V772="volunteer",YEAR(A772)&amp;"-"&amp;IF(MONTH(A772)&lt;10,"0"&amp;MONTH(A772),MONTH(A772))&amp;"-"&amp;IF(DAY(A772)&lt;10,"0"&amp;DAY(A772),DAY(A772)),"__2025-05-15"))</f>
        <v>2025-04-22</v>
      </c>
      <c r="BR772"/>
      <c r="BS772"/>
      <c r="BT772" s="49" t="s">
        <v>4766</v>
      </c>
      <c r="BU772" t="s">
        <v>3631</v>
      </c>
      <c r="BV772" t="s">
        <v>3632</v>
      </c>
      <c r="BW772" t="s">
        <v>3633</v>
      </c>
      <c r="BX772" t="s">
        <v>3634</v>
      </c>
      <c r="BY772" s="44" t="s">
        <v>1428</v>
      </c>
      <c r="BZ772" t="s">
        <v>4294</v>
      </c>
      <c r="CA772" t="s">
        <v>4295</v>
      </c>
      <c r="CB772" s="44" t="s">
        <v>4295</v>
      </c>
      <c r="CC772" t="s">
        <v>4798</v>
      </c>
      <c r="CD772" t="s">
        <v>4292</v>
      </c>
      <c r="CE772" t="s">
        <v>4293</v>
      </c>
      <c r="CF772" t="s">
        <v>3630</v>
      </c>
      <c r="CG772"/>
      <c r="CH772" t="str">
        <f>H772</f>
        <v>Спасский С.А., Шнитников В.Н.</v>
      </c>
      <c r="CI772">
        <f t="shared" si="239"/>
        <v>1937</v>
      </c>
      <c r="CJ772" t="s">
        <v>1494</v>
      </c>
    </row>
    <row r="773" spans="1:88" s="6" customFormat="1" x14ac:dyDescent="0.45">
      <c r="A773" s="5">
        <v>45769.382928240739</v>
      </c>
      <c r="B773" s="6">
        <v>412819044</v>
      </c>
      <c r="C773" s="6" t="s">
        <v>4897</v>
      </c>
      <c r="D773" s="6">
        <v>1</v>
      </c>
      <c r="E773" s="4" t="s">
        <v>51</v>
      </c>
      <c r="G773" s="6">
        <v>2590</v>
      </c>
      <c r="H773" s="44" t="s">
        <v>951</v>
      </c>
      <c r="I773" s="6">
        <v>1937</v>
      </c>
      <c r="J773" s="6" t="s">
        <v>952</v>
      </c>
      <c r="K773" s="6" t="s">
        <v>953</v>
      </c>
      <c r="L773" s="6" t="s">
        <v>954</v>
      </c>
      <c r="M773" s="6" t="s">
        <v>267</v>
      </c>
      <c r="P773" s="6" t="s">
        <v>1491</v>
      </c>
      <c r="Q773" t="str">
        <f t="shared" si="240"/>
        <v>Верный и окрестности</v>
      </c>
      <c r="R773" s="84">
        <v>43.289437</v>
      </c>
      <c r="S773" s="84">
        <v>76.994337999999999</v>
      </c>
      <c r="T773" s="6" t="s">
        <v>765</v>
      </c>
      <c r="U773" s="6" t="s">
        <v>766</v>
      </c>
      <c r="V773" s="6" t="s">
        <v>106</v>
      </c>
      <c r="X773" s="6">
        <v>6000</v>
      </c>
      <c r="Y773" s="6">
        <v>1920</v>
      </c>
      <c r="Z773" s="6">
        <v>6</v>
      </c>
      <c r="AA773" s="6">
        <v>9</v>
      </c>
      <c r="AF773" s="6" t="s">
        <v>948</v>
      </c>
      <c r="AH773" s="6" t="s">
        <v>1428</v>
      </c>
      <c r="AI773" s="6" t="s">
        <v>1429</v>
      </c>
      <c r="AJ773" s="6" t="s">
        <v>1493</v>
      </c>
      <c r="AK773" s="6" t="b">
        <v>1</v>
      </c>
      <c r="AL773" s="6" t="b">
        <v>0</v>
      </c>
      <c r="AO773" s="49" t="s">
        <v>4952</v>
      </c>
      <c r="AP773" s="73"/>
      <c r="AQ773" s="49" t="s">
        <v>4951</v>
      </c>
      <c r="AR773" s="76" t="s">
        <v>5011</v>
      </c>
      <c r="AS773" s="73" t="s">
        <v>5012</v>
      </c>
      <c r="AT773" s="73">
        <f t="shared" si="243"/>
        <v>1</v>
      </c>
      <c r="AU773" s="112" t="s">
        <v>5383</v>
      </c>
      <c r="AV773" s="44" t="s">
        <v>5380</v>
      </c>
      <c r="AW773" t="s">
        <v>5014</v>
      </c>
      <c r="AX773" s="73"/>
      <c r="AY773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3" s="49" t="s">
        <v>4903</v>
      </c>
      <c r="BA773" s="58" t="str">
        <f>Y773&amp;"-"&amp;IF(Z773&lt;10,"0"&amp;Z773,Z773)&amp;"-"&amp;IF(AA773&lt;10,"0"&amp;AA773,AA773)</f>
        <v>1920-06-09</v>
      </c>
      <c r="BB773" s="44" t="str">
        <f>Y773&amp;IF(Z773&lt;&gt;0,"-"&amp;Z773,"")&amp;IF(AA773&lt;&gt;0,"-"&amp;AA773,"")&amp;IF(AB773&lt;&gt;0,"/"&amp;AB773,"")&amp;IF(AC773&lt;&gt;0,"-"&amp;AC773,"")&amp;IF(AD773&lt;&gt;0,"-"&amp;AD773,"")</f>
        <v>1920-6-9</v>
      </c>
      <c r="BC773" s="44"/>
      <c r="BD773" s="44"/>
      <c r="BE773" s="44"/>
      <c r="BF773" s="49" t="s">
        <v>4882</v>
      </c>
      <c r="BG773" t="s">
        <v>4893</v>
      </c>
      <c r="BH773" s="40" t="s">
        <v>5050</v>
      </c>
      <c r="BI773" t="s">
        <v>39</v>
      </c>
      <c r="BJ773" t="str">
        <f t="shared" si="241"/>
        <v>Верный и окрестности</v>
      </c>
      <c r="BK773" t="str">
        <f>T773&amp;" N; "&amp;U773&amp;" E"</f>
        <v>43.289437 N; 76.994338 E</v>
      </c>
      <c r="BL773" t="s">
        <v>765</v>
      </c>
      <c r="BM773" s="85" t="s">
        <v>766</v>
      </c>
      <c r="BN773" t="s">
        <v>4895</v>
      </c>
      <c r="BO773">
        <f t="shared" si="242"/>
        <v>6000</v>
      </c>
      <c r="BP773" t="str">
        <f>IF(V773="original",H773,IF(V773="volunteer",C773,"Nekhaeva A.A."))</f>
        <v>Kim L.V.</v>
      </c>
      <c r="BQ773" t="str">
        <f>IF(V773="original",I773,IF(V773="volunteer",YEAR(A773)&amp;"-"&amp;IF(MONTH(A773)&lt;10,"0"&amp;MONTH(A773),MONTH(A773))&amp;"-"&amp;IF(DAY(A773)&lt;10,"0"&amp;DAY(A773),DAY(A773)),"__2025-05-15"))</f>
        <v>2025-04-22</v>
      </c>
      <c r="BR773"/>
      <c r="BS773"/>
      <c r="BT773" s="49" t="s">
        <v>4766</v>
      </c>
      <c r="BU773" t="s">
        <v>3631</v>
      </c>
      <c r="BV773" t="s">
        <v>3632</v>
      </c>
      <c r="BW773" t="s">
        <v>3633</v>
      </c>
      <c r="BX773" t="s">
        <v>3634</v>
      </c>
      <c r="BY773" s="44" t="s">
        <v>1428</v>
      </c>
      <c r="BZ773" t="s">
        <v>4294</v>
      </c>
      <c r="CA773" t="s">
        <v>4295</v>
      </c>
      <c r="CB773" s="44" t="s">
        <v>4295</v>
      </c>
      <c r="CC773" t="s">
        <v>4798</v>
      </c>
      <c r="CD773" t="s">
        <v>4292</v>
      </c>
      <c r="CE773" t="s">
        <v>4293</v>
      </c>
      <c r="CF773" t="s">
        <v>3630</v>
      </c>
      <c r="CG773"/>
      <c r="CH773" t="str">
        <f>H773</f>
        <v>Спасский С.А., Шнитников В.Н.</v>
      </c>
      <c r="CI773">
        <f t="shared" si="239"/>
        <v>1937</v>
      </c>
      <c r="CJ773" t="s">
        <v>1494</v>
      </c>
    </row>
    <row r="774" spans="1:88" s="6" customFormat="1" x14ac:dyDescent="0.45">
      <c r="A774" s="5">
        <v>45769.382569444453</v>
      </c>
      <c r="B774" s="6">
        <v>412819044</v>
      </c>
      <c r="C774" s="6" t="s">
        <v>4897</v>
      </c>
      <c r="D774" s="6">
        <v>2</v>
      </c>
      <c r="E774" s="4" t="s">
        <v>247</v>
      </c>
      <c r="G774" s="6">
        <v>2590</v>
      </c>
      <c r="H774" s="44" t="s">
        <v>951</v>
      </c>
      <c r="I774" s="6">
        <v>1937</v>
      </c>
      <c r="J774" s="6" t="s">
        <v>952</v>
      </c>
      <c r="K774" s="6" t="s">
        <v>953</v>
      </c>
      <c r="L774" s="6" t="s">
        <v>954</v>
      </c>
      <c r="M774" s="6" t="s">
        <v>267</v>
      </c>
      <c r="P774" s="6" t="s">
        <v>1491</v>
      </c>
      <c r="Q774" t="str">
        <f t="shared" si="240"/>
        <v>Верный и окрестности</v>
      </c>
      <c r="R774" s="84">
        <v>43.289437</v>
      </c>
      <c r="S774" s="84">
        <v>76.994337999999999</v>
      </c>
      <c r="T774" s="6" t="s">
        <v>765</v>
      </c>
      <c r="U774" s="6" t="s">
        <v>766</v>
      </c>
      <c r="V774" s="6" t="s">
        <v>106</v>
      </c>
      <c r="X774" s="6">
        <v>6000</v>
      </c>
      <c r="Y774" s="6">
        <v>1920</v>
      </c>
      <c r="Z774" s="6">
        <v>6</v>
      </c>
      <c r="AF774" s="6" t="s">
        <v>948</v>
      </c>
      <c r="AH774" s="6" t="s">
        <v>1428</v>
      </c>
      <c r="AI774" s="6" t="s">
        <v>1429</v>
      </c>
      <c r="AJ774" s="6" t="s">
        <v>1493</v>
      </c>
      <c r="AK774" s="6" t="b">
        <v>1</v>
      </c>
      <c r="AL774" s="6" t="b">
        <v>0</v>
      </c>
      <c r="AO774" s="49" t="s">
        <v>4952</v>
      </c>
      <c r="AP774" s="73"/>
      <c r="AQ774" s="49" t="s">
        <v>4951</v>
      </c>
      <c r="AR774" s="76" t="s">
        <v>5011</v>
      </c>
      <c r="AS774" s="73" t="s">
        <v>5012</v>
      </c>
      <c r="AT774" s="73">
        <f t="shared" si="243"/>
        <v>2</v>
      </c>
      <c r="AU774" s="112" t="s">
        <v>5384</v>
      </c>
      <c r="AV774" s="44" t="s">
        <v>5380</v>
      </c>
      <c r="AW774" t="s">
        <v>5014</v>
      </c>
      <c r="AX774" s="73"/>
      <c r="AY774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4" s="49" t="s">
        <v>4903</v>
      </c>
      <c r="BA774" s="44" t="str">
        <f>Y774&amp;"-"&amp;IF(Z774&lt;10,"0"&amp;Z774,Z774)</f>
        <v>1920-06</v>
      </c>
      <c r="BB774" s="44" t="str">
        <f>Y774&amp;IF(Z774&lt;&gt;0,"-"&amp;Z774,"")&amp;IF(AA774&lt;&gt;0,"-"&amp;AA774,"")&amp;IF(AB774&lt;&gt;0,"/"&amp;AB774,"")&amp;IF(AC774&lt;&gt;0,"-"&amp;AC774,"")&amp;IF(AD774&lt;&gt;0,"-"&amp;AD774,"")</f>
        <v>1920-6</v>
      </c>
      <c r="BC774" s="44"/>
      <c r="BD774" s="44"/>
      <c r="BE774" s="44"/>
      <c r="BF774" s="49" t="s">
        <v>4882</v>
      </c>
      <c r="BG774" t="s">
        <v>4893</v>
      </c>
      <c r="BH774" s="40" t="s">
        <v>5050</v>
      </c>
      <c r="BI774" t="s">
        <v>39</v>
      </c>
      <c r="BJ774" t="str">
        <f t="shared" si="241"/>
        <v>Верный и окрестности</v>
      </c>
      <c r="BK774" t="str">
        <f>T774&amp;" N; "&amp;U774&amp;" E"</f>
        <v>43.289437 N; 76.994338 E</v>
      </c>
      <c r="BL774" t="s">
        <v>765</v>
      </c>
      <c r="BM774" s="85" t="s">
        <v>766</v>
      </c>
      <c r="BN774" t="s">
        <v>4895</v>
      </c>
      <c r="BO774">
        <f t="shared" si="242"/>
        <v>6000</v>
      </c>
      <c r="BP774" t="str">
        <f>IF(V774="original",H774,IF(V774="volunteer",C774,"Nekhaeva A.A."))</f>
        <v>Kim L.V.</v>
      </c>
      <c r="BQ774" t="str">
        <f>IF(V774="original",I774,IF(V774="volunteer",YEAR(A774)&amp;"-"&amp;IF(MONTH(A774)&lt;10,"0"&amp;MONTH(A774),MONTH(A774))&amp;"-"&amp;IF(DAY(A774)&lt;10,"0"&amp;DAY(A774),DAY(A774)),"__2025-05-15"))</f>
        <v>2025-04-22</v>
      </c>
      <c r="BR774"/>
      <c r="BS774"/>
      <c r="BT774" s="49" t="s">
        <v>4766</v>
      </c>
      <c r="BU774" t="s">
        <v>3631</v>
      </c>
      <c r="BV774" t="s">
        <v>3632</v>
      </c>
      <c r="BW774" t="s">
        <v>3633</v>
      </c>
      <c r="BX774" t="s">
        <v>3634</v>
      </c>
      <c r="BY774" s="44" t="s">
        <v>1428</v>
      </c>
      <c r="BZ774" t="s">
        <v>4294</v>
      </c>
      <c r="CA774" t="s">
        <v>4295</v>
      </c>
      <c r="CB774" s="44" t="s">
        <v>4295</v>
      </c>
      <c r="CC774" t="s">
        <v>4798</v>
      </c>
      <c r="CD774" t="s">
        <v>4292</v>
      </c>
      <c r="CE774" t="s">
        <v>4293</v>
      </c>
      <c r="CF774" t="s">
        <v>3630</v>
      </c>
      <c r="CG774"/>
      <c r="CH774" t="str">
        <f>H774</f>
        <v>Спасский С.А., Шнитников В.Н.</v>
      </c>
      <c r="CI774">
        <f t="shared" si="239"/>
        <v>1937</v>
      </c>
      <c r="CJ774" t="s">
        <v>1494</v>
      </c>
    </row>
    <row r="775" spans="1:88" s="6" customFormat="1" x14ac:dyDescent="0.45">
      <c r="A775" s="5">
        <v>45769.382048611107</v>
      </c>
      <c r="B775" s="6">
        <v>412819044</v>
      </c>
      <c r="C775" s="6" t="s">
        <v>4897</v>
      </c>
      <c r="D775" s="6">
        <v>1</v>
      </c>
      <c r="E775" s="4" t="s">
        <v>65</v>
      </c>
      <c r="G775" s="6">
        <v>2590</v>
      </c>
      <c r="H775" s="44" t="s">
        <v>951</v>
      </c>
      <c r="I775" s="6">
        <v>1937</v>
      </c>
      <c r="J775" s="6" t="s">
        <v>952</v>
      </c>
      <c r="K775" s="6" t="s">
        <v>953</v>
      </c>
      <c r="L775" s="6" t="s">
        <v>954</v>
      </c>
      <c r="M775" s="6" t="s">
        <v>267</v>
      </c>
      <c r="P775" s="6" t="s">
        <v>1491</v>
      </c>
      <c r="Q775" t="str">
        <f t="shared" si="240"/>
        <v>Верный и окрестности</v>
      </c>
      <c r="R775" s="84">
        <v>43.289437</v>
      </c>
      <c r="S775" s="84">
        <v>76.994337999999999</v>
      </c>
      <c r="T775" s="6" t="s">
        <v>765</v>
      </c>
      <c r="U775" s="6" t="s">
        <v>766</v>
      </c>
      <c r="V775" s="6" t="s">
        <v>106</v>
      </c>
      <c r="X775" s="6">
        <v>6000</v>
      </c>
      <c r="Y775" s="6">
        <v>1920</v>
      </c>
      <c r="Z775" s="6">
        <v>6</v>
      </c>
      <c r="AF775" s="6" t="s">
        <v>948</v>
      </c>
      <c r="AH775" s="6" t="s">
        <v>1428</v>
      </c>
      <c r="AI775" s="6" t="s">
        <v>1429</v>
      </c>
      <c r="AJ775" s="6" t="s">
        <v>1493</v>
      </c>
      <c r="AK775" s="6" t="b">
        <v>1</v>
      </c>
      <c r="AL775" s="6" t="b">
        <v>0</v>
      </c>
      <c r="AO775" s="49" t="s">
        <v>4952</v>
      </c>
      <c r="AP775" s="73"/>
      <c r="AQ775" s="49" t="s">
        <v>4951</v>
      </c>
      <c r="AR775" s="76" t="s">
        <v>5011</v>
      </c>
      <c r="AS775" s="73" t="s">
        <v>5012</v>
      </c>
      <c r="AT775" s="73">
        <f t="shared" si="243"/>
        <v>1</v>
      </c>
      <c r="AU775" s="112" t="s">
        <v>5384</v>
      </c>
      <c r="AV775" s="44" t="s">
        <v>5380</v>
      </c>
      <c r="AW775" t="s">
        <v>5014</v>
      </c>
      <c r="AX775" s="73"/>
      <c r="AY775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5" s="49" t="s">
        <v>4903</v>
      </c>
      <c r="BA775" s="44" t="str">
        <f>Y775&amp;"-"&amp;IF(Z775&lt;10,"0"&amp;Z775,Z775)</f>
        <v>1920-06</v>
      </c>
      <c r="BB775" s="44" t="str">
        <f>Y775&amp;IF(Z775&lt;&gt;0,"-"&amp;Z775,"")&amp;IF(AA775&lt;&gt;0,"-"&amp;AA775,"")&amp;IF(AB775&lt;&gt;0,"/"&amp;AB775,"")&amp;IF(AC775&lt;&gt;0,"-"&amp;AC775,"")&amp;IF(AD775&lt;&gt;0,"-"&amp;AD775,"")</f>
        <v>1920-6</v>
      </c>
      <c r="BC775" s="44"/>
      <c r="BD775" s="44"/>
      <c r="BE775" s="44"/>
      <c r="BF775" s="49" t="s">
        <v>4882</v>
      </c>
      <c r="BG775" t="s">
        <v>4893</v>
      </c>
      <c r="BH775" s="40" t="s">
        <v>5050</v>
      </c>
      <c r="BI775" t="s">
        <v>39</v>
      </c>
      <c r="BJ775" t="str">
        <f t="shared" si="241"/>
        <v>Верный и окрестности</v>
      </c>
      <c r="BK775" t="str">
        <f>T775&amp;" N; "&amp;U775&amp;" E"</f>
        <v>43.289437 N; 76.994338 E</v>
      </c>
      <c r="BL775" t="s">
        <v>765</v>
      </c>
      <c r="BM775" s="85" t="s">
        <v>766</v>
      </c>
      <c r="BN775" t="s">
        <v>4895</v>
      </c>
      <c r="BO775">
        <f t="shared" si="242"/>
        <v>6000</v>
      </c>
      <c r="BP775" t="str">
        <f>IF(V775="original",H775,IF(V775="volunteer",C775,"Nekhaeva A.A."))</f>
        <v>Kim L.V.</v>
      </c>
      <c r="BQ775" t="str">
        <f>IF(V775="original",I775,IF(V775="volunteer",YEAR(A775)&amp;"-"&amp;IF(MONTH(A775)&lt;10,"0"&amp;MONTH(A775),MONTH(A775))&amp;"-"&amp;IF(DAY(A775)&lt;10,"0"&amp;DAY(A775),DAY(A775)),"__2025-05-15"))</f>
        <v>2025-04-22</v>
      </c>
      <c r="BR775"/>
      <c r="BS775"/>
      <c r="BT775" s="49" t="s">
        <v>4766</v>
      </c>
      <c r="BU775" t="s">
        <v>3631</v>
      </c>
      <c r="BV775" t="s">
        <v>3632</v>
      </c>
      <c r="BW775" t="s">
        <v>3633</v>
      </c>
      <c r="BX775" t="s">
        <v>3634</v>
      </c>
      <c r="BY775" s="44" t="s">
        <v>1428</v>
      </c>
      <c r="BZ775" t="s">
        <v>4294</v>
      </c>
      <c r="CA775" t="s">
        <v>4295</v>
      </c>
      <c r="CB775" s="44" t="s">
        <v>4295</v>
      </c>
      <c r="CC775" t="s">
        <v>4798</v>
      </c>
      <c r="CD775" t="s">
        <v>4292</v>
      </c>
      <c r="CE775" t="s">
        <v>4293</v>
      </c>
      <c r="CF775" t="s">
        <v>3630</v>
      </c>
      <c r="CG775"/>
      <c r="CH775" t="str">
        <f>H775</f>
        <v>Спасский С.А., Шнитников В.Н.</v>
      </c>
      <c r="CI775">
        <f t="shared" si="239"/>
        <v>1937</v>
      </c>
      <c r="CJ775" t="s">
        <v>1494</v>
      </c>
    </row>
    <row r="776" spans="1:88" s="6" customFormat="1" x14ac:dyDescent="0.45">
      <c r="A776" s="5">
        <v>45769.381608796291</v>
      </c>
      <c r="B776" s="6">
        <v>412819044</v>
      </c>
      <c r="C776" s="6" t="s">
        <v>4897</v>
      </c>
      <c r="D776" s="6">
        <v>3</v>
      </c>
      <c r="E776" s="4" t="s">
        <v>265</v>
      </c>
      <c r="G776" s="6">
        <v>2590</v>
      </c>
      <c r="H776" s="44" t="s">
        <v>951</v>
      </c>
      <c r="I776" s="6">
        <v>1937</v>
      </c>
      <c r="J776" s="6" t="s">
        <v>952</v>
      </c>
      <c r="K776" s="6" t="s">
        <v>953</v>
      </c>
      <c r="L776" s="6" t="s">
        <v>954</v>
      </c>
      <c r="M776" s="6" t="s">
        <v>267</v>
      </c>
      <c r="P776" s="6" t="s">
        <v>1491</v>
      </c>
      <c r="Q776" t="str">
        <f t="shared" si="240"/>
        <v>Верный и окрестности</v>
      </c>
      <c r="R776" s="84">
        <v>43.289437</v>
      </c>
      <c r="S776" s="84">
        <v>76.994337999999999</v>
      </c>
      <c r="T776" s="6" t="s">
        <v>765</v>
      </c>
      <c r="U776" s="6" t="s">
        <v>766</v>
      </c>
      <c r="V776" s="6" t="s">
        <v>106</v>
      </c>
      <c r="X776" s="6">
        <v>6000</v>
      </c>
      <c r="Y776" s="6">
        <v>1919</v>
      </c>
      <c r="Z776" s="6">
        <v>5</v>
      </c>
      <c r="AA776" s="6">
        <v>15</v>
      </c>
      <c r="AB776" s="6">
        <v>1919</v>
      </c>
      <c r="AC776" s="6">
        <v>5</v>
      </c>
      <c r="AD776" s="6">
        <v>31</v>
      </c>
      <c r="AF776" s="6" t="s">
        <v>948</v>
      </c>
      <c r="AH776" s="6" t="s">
        <v>1428</v>
      </c>
      <c r="AI776" s="6" t="s">
        <v>1429</v>
      </c>
      <c r="AJ776" s="6" t="s">
        <v>1493</v>
      </c>
      <c r="AK776" s="6" t="b">
        <v>1</v>
      </c>
      <c r="AL776" s="6" t="b">
        <v>0</v>
      </c>
      <c r="AO776" s="49" t="s">
        <v>4952</v>
      </c>
      <c r="AP776" s="73"/>
      <c r="AQ776" s="49" t="s">
        <v>4951</v>
      </c>
      <c r="AR776" s="76" t="s">
        <v>5011</v>
      </c>
      <c r="AS776" s="73" t="s">
        <v>5012</v>
      </c>
      <c r="AT776" s="73">
        <f t="shared" si="243"/>
        <v>3</v>
      </c>
      <c r="AU776" s="112" t="s">
        <v>5383</v>
      </c>
      <c r="AV776" s="44" t="s">
        <v>5380</v>
      </c>
      <c r="AW776" t="s">
        <v>5014</v>
      </c>
      <c r="AX776" s="73"/>
      <c r="AY776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6" s="49" t="s">
        <v>4903</v>
      </c>
      <c r="BA776" s="58" t="str">
        <f>Y776&amp;"-"&amp;IF(Z776&lt;10,"0"&amp;Z776,Z776)&amp;"-"&amp;IF(AA776&lt;10,"0"&amp;AA776,AA776)&amp;"/"&amp;IF(AD776&lt;10,"0"&amp;AD776,AD776)</f>
        <v>1919-05-15/31</v>
      </c>
      <c r="BB776" s="44" t="str">
        <f>Y776&amp;IF(Z776&lt;&gt;0,"-"&amp;Z776,"")&amp;IF(AA776&lt;&gt;0,"-"&amp;AA776,"")&amp;IF(AB776&lt;&gt;0,"/"&amp;AB776,"")&amp;IF(AC776&lt;&gt;0,"-"&amp;AC776,"")&amp;IF(AD776&lt;&gt;0,"-"&amp;AD776,"")</f>
        <v>1919-5-15/1919-5-31</v>
      </c>
      <c r="BC776" s="44"/>
      <c r="BD776" s="44"/>
      <c r="BE776" s="44"/>
      <c r="BF776" s="49" t="s">
        <v>4882</v>
      </c>
      <c r="BG776" t="s">
        <v>4893</v>
      </c>
      <c r="BH776" s="40" t="s">
        <v>5050</v>
      </c>
      <c r="BI776" t="s">
        <v>39</v>
      </c>
      <c r="BJ776" t="str">
        <f t="shared" si="241"/>
        <v>Верный и окрестности</v>
      </c>
      <c r="BK776" t="str">
        <f>T776&amp;" N; "&amp;U776&amp;" E"</f>
        <v>43.289437 N; 76.994338 E</v>
      </c>
      <c r="BL776" t="s">
        <v>765</v>
      </c>
      <c r="BM776" s="85" t="s">
        <v>766</v>
      </c>
      <c r="BN776" t="s">
        <v>4895</v>
      </c>
      <c r="BO776">
        <f t="shared" si="242"/>
        <v>6000</v>
      </c>
      <c r="BP776" t="str">
        <f>IF(V776="original",H776,IF(V776="volunteer",C776,"Nekhaeva A.A."))</f>
        <v>Kim L.V.</v>
      </c>
      <c r="BQ776" t="str">
        <f>IF(V776="original",I776,IF(V776="volunteer",YEAR(A776)&amp;"-"&amp;IF(MONTH(A776)&lt;10,"0"&amp;MONTH(A776),MONTH(A776))&amp;"-"&amp;IF(DAY(A776)&lt;10,"0"&amp;DAY(A776),DAY(A776)),"__2025-05-15"))</f>
        <v>2025-04-22</v>
      </c>
      <c r="BR776"/>
      <c r="BS776"/>
      <c r="BT776" s="49" t="s">
        <v>4766</v>
      </c>
      <c r="BU776" t="s">
        <v>3631</v>
      </c>
      <c r="BV776" t="s">
        <v>3632</v>
      </c>
      <c r="BW776" t="s">
        <v>3633</v>
      </c>
      <c r="BX776" t="s">
        <v>3634</v>
      </c>
      <c r="BY776" s="44" t="s">
        <v>1428</v>
      </c>
      <c r="BZ776" t="s">
        <v>4294</v>
      </c>
      <c r="CA776" t="s">
        <v>4295</v>
      </c>
      <c r="CB776" s="44" t="s">
        <v>4295</v>
      </c>
      <c r="CC776" t="s">
        <v>4798</v>
      </c>
      <c r="CD776" t="s">
        <v>4292</v>
      </c>
      <c r="CE776" t="s">
        <v>4293</v>
      </c>
      <c r="CF776" t="s">
        <v>3630</v>
      </c>
      <c r="CG776"/>
      <c r="CH776" t="str">
        <f>H776</f>
        <v>Спасский С.А., Шнитников В.Н.</v>
      </c>
      <c r="CI776">
        <f t="shared" si="239"/>
        <v>1937</v>
      </c>
      <c r="CJ776" t="s">
        <v>1494</v>
      </c>
    </row>
    <row r="777" spans="1:88" s="6" customFormat="1" x14ac:dyDescent="0.45">
      <c r="A777" s="5">
        <v>45769.379236111112</v>
      </c>
      <c r="B777" s="6">
        <v>412819044</v>
      </c>
      <c r="C777" s="6" t="s">
        <v>4897</v>
      </c>
      <c r="D777" s="6">
        <v>1</v>
      </c>
      <c r="E777" s="4" t="s">
        <v>51</v>
      </c>
      <c r="G777" s="6">
        <v>2590</v>
      </c>
      <c r="H777" s="44" t="s">
        <v>951</v>
      </c>
      <c r="I777" s="6">
        <v>1937</v>
      </c>
      <c r="J777" s="6" t="s">
        <v>952</v>
      </c>
      <c r="K777" s="6" t="s">
        <v>953</v>
      </c>
      <c r="L777" s="6" t="s">
        <v>954</v>
      </c>
      <c r="M777" s="6" t="s">
        <v>267</v>
      </c>
      <c r="P777" s="6" t="s">
        <v>972</v>
      </c>
      <c r="Q777" t="str">
        <f t="shared" si="240"/>
        <v>Алма-Ата</v>
      </c>
      <c r="R777" s="84">
        <v>43.289437</v>
      </c>
      <c r="S777" s="84">
        <v>76.994337999999999</v>
      </c>
      <c r="T777" s="6" t="s">
        <v>765</v>
      </c>
      <c r="U777" s="6" t="s">
        <v>766</v>
      </c>
      <c r="V777" s="6" t="s">
        <v>106</v>
      </c>
      <c r="X777" s="6">
        <v>6000</v>
      </c>
      <c r="Y777" s="6">
        <v>1920</v>
      </c>
      <c r="AF777" s="6" t="s">
        <v>948</v>
      </c>
      <c r="AH777" s="6" t="s">
        <v>1428</v>
      </c>
      <c r="AI777" s="6" t="s">
        <v>1429</v>
      </c>
      <c r="AJ777" s="6" t="s">
        <v>1493</v>
      </c>
      <c r="AK777" s="6" t="b">
        <v>1</v>
      </c>
      <c r="AL777" s="6" t="b">
        <v>0</v>
      </c>
      <c r="AO777" s="49" t="s">
        <v>4952</v>
      </c>
      <c r="AP777" s="73"/>
      <c r="AQ777" s="49" t="s">
        <v>4951</v>
      </c>
      <c r="AR777" s="76" t="s">
        <v>5011</v>
      </c>
      <c r="AS777" s="73" t="s">
        <v>5012</v>
      </c>
      <c r="AT777" s="73">
        <f t="shared" si="243"/>
        <v>1</v>
      </c>
      <c r="AU777" s="112" t="s">
        <v>5383</v>
      </c>
      <c r="AV777" s="44" t="s">
        <v>5380</v>
      </c>
      <c r="AW777" t="s">
        <v>5014</v>
      </c>
      <c r="AX777" s="73"/>
      <c r="AY777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7" s="49" t="s">
        <v>4903</v>
      </c>
      <c r="BA777" s="44">
        <f>Y777</f>
        <v>1920</v>
      </c>
      <c r="BB777" s="44" t="str">
        <f>Y777&amp;IF(Z777&lt;&gt;0,"-"&amp;Z777,"")&amp;IF(AA777&lt;&gt;0,"-"&amp;AA777,"")&amp;IF(AB777&lt;&gt;0,"/"&amp;AB777,"")&amp;IF(AC777&lt;&gt;0,"-"&amp;AC777,"")&amp;IF(AD777&lt;&gt;0,"-"&amp;AD777,"")</f>
        <v>1920</v>
      </c>
      <c r="BC777" s="44"/>
      <c r="BD777" s="44"/>
      <c r="BE777" s="44"/>
      <c r="BF777" s="49" t="s">
        <v>4882</v>
      </c>
      <c r="BG777" t="s">
        <v>4893</v>
      </c>
      <c r="BH777" s="40" t="s">
        <v>5050</v>
      </c>
      <c r="BI777" t="s">
        <v>39</v>
      </c>
      <c r="BJ777" t="str">
        <f t="shared" si="241"/>
        <v>Алма-Ата</v>
      </c>
      <c r="BK777" t="str">
        <f>T777&amp;" N; "&amp;U777&amp;" E"</f>
        <v>43.289437 N; 76.994338 E</v>
      </c>
      <c r="BL777" t="s">
        <v>765</v>
      </c>
      <c r="BM777" s="85" t="s">
        <v>766</v>
      </c>
      <c r="BN777" t="s">
        <v>4895</v>
      </c>
      <c r="BO777">
        <f t="shared" si="242"/>
        <v>6000</v>
      </c>
      <c r="BP777" t="str">
        <f>IF(V777="original",H777,IF(V777="volunteer",C777,"Nekhaeva A.A."))</f>
        <v>Kim L.V.</v>
      </c>
      <c r="BQ777" t="str">
        <f>IF(V777="original",I777,IF(V777="volunteer",YEAR(A777)&amp;"-"&amp;IF(MONTH(A777)&lt;10,"0"&amp;MONTH(A777),MONTH(A777))&amp;"-"&amp;IF(DAY(A777)&lt;10,"0"&amp;DAY(A777),DAY(A777)),"__2025-05-15"))</f>
        <v>2025-04-22</v>
      </c>
      <c r="BR777"/>
      <c r="BS777"/>
      <c r="BT777" s="49" t="s">
        <v>4766</v>
      </c>
      <c r="BU777" t="s">
        <v>3631</v>
      </c>
      <c r="BV777" t="s">
        <v>3632</v>
      </c>
      <c r="BW777" t="s">
        <v>3633</v>
      </c>
      <c r="BX777" t="s">
        <v>3634</v>
      </c>
      <c r="BY777" s="44" t="s">
        <v>1428</v>
      </c>
      <c r="BZ777" t="s">
        <v>4294</v>
      </c>
      <c r="CA777" t="s">
        <v>4295</v>
      </c>
      <c r="CB777" s="44" t="s">
        <v>4295</v>
      </c>
      <c r="CC777" t="s">
        <v>4798</v>
      </c>
      <c r="CD777" t="s">
        <v>4292</v>
      </c>
      <c r="CE777" t="s">
        <v>4293</v>
      </c>
      <c r="CF777" t="s">
        <v>3630</v>
      </c>
      <c r="CG777"/>
      <c r="CH777" t="str">
        <f>H777</f>
        <v>Спасский С.А., Шнитников В.Н.</v>
      </c>
      <c r="CI777">
        <f t="shared" si="239"/>
        <v>1937</v>
      </c>
      <c r="CJ777"/>
    </row>
    <row r="778" spans="1:88" s="6" customFormat="1" x14ac:dyDescent="0.45">
      <c r="A778" s="5">
        <v>45769.377384259264</v>
      </c>
      <c r="B778" s="6">
        <v>412819044</v>
      </c>
      <c r="C778" s="6" t="s">
        <v>4897</v>
      </c>
      <c r="D778" s="6">
        <v>1</v>
      </c>
      <c r="E778" s="4" t="s">
        <v>51</v>
      </c>
      <c r="G778" s="6">
        <v>2590</v>
      </c>
      <c r="H778" s="44" t="s">
        <v>951</v>
      </c>
      <c r="I778" s="6">
        <v>1937</v>
      </c>
      <c r="J778" s="6" t="s">
        <v>952</v>
      </c>
      <c r="K778" s="6" t="s">
        <v>953</v>
      </c>
      <c r="L778" s="6" t="s">
        <v>954</v>
      </c>
      <c r="M778" s="6" t="s">
        <v>267</v>
      </c>
      <c r="P778" s="6" t="s">
        <v>1497</v>
      </c>
      <c r="Q778" t="str">
        <f t="shared" si="240"/>
        <v>разные места Семиречья</v>
      </c>
      <c r="R778" s="84"/>
      <c r="S778" s="84"/>
      <c r="V778" s="6" t="s">
        <v>119</v>
      </c>
      <c r="Y778" s="6">
        <v>1919</v>
      </c>
      <c r="AF778" s="6" t="s">
        <v>948</v>
      </c>
      <c r="AG778" s="67" t="s">
        <v>1498</v>
      </c>
      <c r="AH778" s="6" t="s">
        <v>1428</v>
      </c>
      <c r="AI778" s="6" t="s">
        <v>1429</v>
      </c>
      <c r="AJ778" s="6" t="s">
        <v>1499</v>
      </c>
      <c r="AK778" s="6" t="b">
        <v>1</v>
      </c>
      <c r="AL778" s="6" t="b">
        <v>0</v>
      </c>
      <c r="AO778" s="49" t="s">
        <v>4952</v>
      </c>
      <c r="AP778" s="73"/>
      <c r="AQ778" s="49" t="s">
        <v>4951</v>
      </c>
      <c r="AR778" s="76" t="s">
        <v>5011</v>
      </c>
      <c r="AS778" s="73" t="s">
        <v>5012</v>
      </c>
      <c r="AT778" s="73">
        <f t="shared" si="243"/>
        <v>1</v>
      </c>
      <c r="AU778" s="112" t="s">
        <v>5383</v>
      </c>
      <c r="AV778" s="44" t="s">
        <v>5380</v>
      </c>
      <c r="AW778" t="s">
        <v>5014</v>
      </c>
      <c r="AX778" s="73"/>
      <c r="AY778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8" s="49" t="s">
        <v>4903</v>
      </c>
      <c r="BA778" s="44">
        <f>Y778</f>
        <v>1919</v>
      </c>
      <c r="BB778" s="44"/>
      <c r="BC778" s="44"/>
      <c r="BD778" s="44"/>
      <c r="BE778" s="44" t="s">
        <v>4943</v>
      </c>
      <c r="BF778" s="49" t="s">
        <v>4882</v>
      </c>
      <c r="BG778" t="s">
        <v>4893</v>
      </c>
      <c r="BH778" s="40" t="s">
        <v>5050</v>
      </c>
      <c r="BI778" t="s">
        <v>39</v>
      </c>
      <c r="BJ778" t="str">
        <f t="shared" si="241"/>
        <v>разные места Семиречья</v>
      </c>
      <c r="BK778"/>
      <c r="BL778"/>
      <c r="BM778" s="85"/>
      <c r="BN778"/>
      <c r="BO778"/>
      <c r="BP778"/>
      <c r="BQ778"/>
      <c r="BR778"/>
      <c r="BS778"/>
      <c r="BT778" s="49" t="s">
        <v>4766</v>
      </c>
      <c r="BU778" t="s">
        <v>3631</v>
      </c>
      <c r="BV778" t="s">
        <v>3632</v>
      </c>
      <c r="BW778" t="s">
        <v>3633</v>
      </c>
      <c r="BX778" t="s">
        <v>3634</v>
      </c>
      <c r="BY778" s="44" t="s">
        <v>1428</v>
      </c>
      <c r="BZ778" t="s">
        <v>1429</v>
      </c>
      <c r="CA778" t="s">
        <v>4296</v>
      </c>
      <c r="CB778" s="44" t="s">
        <v>4296</v>
      </c>
      <c r="CC778" t="s">
        <v>4831</v>
      </c>
      <c r="CD778" t="s">
        <v>4296</v>
      </c>
      <c r="CE778" t="s">
        <v>4297</v>
      </c>
      <c r="CF778" t="s">
        <v>3630</v>
      </c>
      <c r="CG778"/>
      <c r="CH778" t="str">
        <f>H778</f>
        <v>Спасский С.А., Шнитников В.Н.</v>
      </c>
      <c r="CI778">
        <f t="shared" si="239"/>
        <v>1937</v>
      </c>
      <c r="CJ778"/>
    </row>
    <row r="779" spans="1:88" s="6" customFormat="1" x14ac:dyDescent="0.45">
      <c r="A779" s="5">
        <v>45769.370659722219</v>
      </c>
      <c r="B779" s="6">
        <v>412819044</v>
      </c>
      <c r="C779" s="6" t="s">
        <v>4897</v>
      </c>
      <c r="D779" s="6">
        <v>1</v>
      </c>
      <c r="E779" s="4" t="s">
        <v>65</v>
      </c>
      <c r="G779" s="6">
        <v>2590</v>
      </c>
      <c r="H779" s="44" t="s">
        <v>951</v>
      </c>
      <c r="I779" s="6">
        <v>1937</v>
      </c>
      <c r="J779" s="6" t="s">
        <v>952</v>
      </c>
      <c r="K779" s="6" t="s">
        <v>953</v>
      </c>
      <c r="L779" s="6" t="s">
        <v>954</v>
      </c>
      <c r="M779" s="6" t="s">
        <v>267</v>
      </c>
      <c r="P779" s="6" t="s">
        <v>1168</v>
      </c>
      <c r="Q779" t="str">
        <f t="shared" si="240"/>
        <v>Б. Алматинка, "Приютская колония"</v>
      </c>
      <c r="R779" s="84">
        <v>43.389325999999997</v>
      </c>
      <c r="S779" s="84">
        <v>76.900957000000005</v>
      </c>
      <c r="T779" s="6" t="s">
        <v>1049</v>
      </c>
      <c r="U779" s="6" t="s">
        <v>1050</v>
      </c>
      <c r="V779" s="6" t="s">
        <v>106</v>
      </c>
      <c r="X779" s="6">
        <v>12500</v>
      </c>
      <c r="Y779" s="6">
        <v>1928</v>
      </c>
      <c r="Z779" s="6">
        <v>7</v>
      </c>
      <c r="AF779" s="6" t="s">
        <v>948</v>
      </c>
      <c r="AH779" s="6" t="s">
        <v>1500</v>
      </c>
      <c r="AI779" s="6" t="s">
        <v>1501</v>
      </c>
      <c r="AJ779" s="6" t="s">
        <v>1502</v>
      </c>
      <c r="AK779" s="6" t="b">
        <v>1</v>
      </c>
      <c r="AL779" s="6" t="b">
        <v>0</v>
      </c>
      <c r="AO779" s="49" t="s">
        <v>4952</v>
      </c>
      <c r="AP779" s="73"/>
      <c r="AQ779" s="49" t="s">
        <v>4951</v>
      </c>
      <c r="AR779" s="76" t="s">
        <v>5011</v>
      </c>
      <c r="AS779" s="73" t="s">
        <v>5012</v>
      </c>
      <c r="AT779" s="73">
        <f t="shared" si="243"/>
        <v>1</v>
      </c>
      <c r="AU779" s="112" t="s">
        <v>5384</v>
      </c>
      <c r="AV779" s="44" t="s">
        <v>5380</v>
      </c>
      <c r="AW779" t="s">
        <v>5014</v>
      </c>
      <c r="AX779" s="73"/>
      <c r="AY779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79" s="49" t="s">
        <v>4903</v>
      </c>
      <c r="BA779" s="44" t="str">
        <f>Y779&amp;"-"&amp;IF(Z779&lt;10,"0"&amp;Z779,Z779)</f>
        <v>1928-07</v>
      </c>
      <c r="BB779" s="44" t="str">
        <f>Y779&amp;IF(Z779&lt;&gt;0,"-"&amp;Z779,"")&amp;IF(AA779&lt;&gt;0,"-"&amp;AA779,"")&amp;IF(AB779&lt;&gt;0,"/"&amp;AB779,"")&amp;IF(AC779&lt;&gt;0,"-"&amp;AC779,"")&amp;IF(AD779&lt;&gt;0,"-"&amp;AD779,"")</f>
        <v>1928-7</v>
      </c>
      <c r="BC779" s="44"/>
      <c r="BD779" s="44"/>
      <c r="BE779" s="44"/>
      <c r="BF779" s="49" t="s">
        <v>4882</v>
      </c>
      <c r="BG779" t="s">
        <v>4893</v>
      </c>
      <c r="BH779" s="40" t="s">
        <v>5050</v>
      </c>
      <c r="BI779" t="s">
        <v>39</v>
      </c>
      <c r="BJ779" t="str">
        <f t="shared" si="241"/>
        <v>Б. Алматинка, "Приютская колония"</v>
      </c>
      <c r="BK779" t="str">
        <f>T779&amp;" N; "&amp;U779&amp;" E"</f>
        <v>43.389326 N; 76.900957 E</v>
      </c>
      <c r="BL779" t="s">
        <v>1049</v>
      </c>
      <c r="BM779" s="85" t="s">
        <v>1050</v>
      </c>
      <c r="BN779" t="s">
        <v>4895</v>
      </c>
      <c r="BO779">
        <f t="shared" ref="BO779:BO810" si="245">X779</f>
        <v>12500</v>
      </c>
      <c r="BP779" t="str">
        <f>IF(V779="original",H779,IF(V779="volunteer",C779,"Nekhaeva A.A."))</f>
        <v>Kim L.V.</v>
      </c>
      <c r="BQ779" t="str">
        <f>IF(V779="original",I779,IF(V779="volunteer",YEAR(A779)&amp;"-"&amp;IF(MONTH(A779)&lt;10,"0"&amp;MONTH(A779),MONTH(A779))&amp;"-"&amp;IF(DAY(A779)&lt;10,"0"&amp;DAY(A779),DAY(A779)),"__2025-05-15"))</f>
        <v>2025-04-22</v>
      </c>
      <c r="BR779"/>
      <c r="BS779"/>
      <c r="BT779" s="49" t="s">
        <v>4766</v>
      </c>
      <c r="BU779" t="s">
        <v>3631</v>
      </c>
      <c r="BV779" t="s">
        <v>3632</v>
      </c>
      <c r="BW779" t="s">
        <v>3633</v>
      </c>
      <c r="BX779" t="s">
        <v>3634</v>
      </c>
      <c r="BY779" s="44" t="s">
        <v>1500</v>
      </c>
      <c r="BZ779" t="s">
        <v>1501</v>
      </c>
      <c r="CA779" t="s">
        <v>4298</v>
      </c>
      <c r="CB779" s="44" t="s">
        <v>4298</v>
      </c>
      <c r="CC779" t="s">
        <v>3903</v>
      </c>
      <c r="CD779" t="s">
        <v>4298</v>
      </c>
      <c r="CE779" t="s">
        <v>4299</v>
      </c>
      <c r="CF779" t="s">
        <v>3630</v>
      </c>
      <c r="CG779"/>
      <c r="CH779" t="str">
        <f>H779</f>
        <v>Спасский С.А., Шнитников В.Н.</v>
      </c>
      <c r="CI779">
        <f t="shared" si="239"/>
        <v>1937</v>
      </c>
      <c r="CJ779"/>
    </row>
    <row r="780" spans="1:88" s="6" customFormat="1" x14ac:dyDescent="0.45">
      <c r="A780" s="5">
        <v>45769.363136574073</v>
      </c>
      <c r="B780" s="6">
        <v>412819044</v>
      </c>
      <c r="C780" s="6" t="s">
        <v>4897</v>
      </c>
      <c r="D780" s="6">
        <v>2</v>
      </c>
      <c r="E780" s="4" t="s">
        <v>1142</v>
      </c>
      <c r="G780" s="6">
        <v>2590</v>
      </c>
      <c r="H780" s="44" t="s">
        <v>951</v>
      </c>
      <c r="I780" s="6">
        <v>1937</v>
      </c>
      <c r="J780" s="6" t="s">
        <v>952</v>
      </c>
      <c r="K780" s="6" t="s">
        <v>953</v>
      </c>
      <c r="L780" s="6" t="s">
        <v>954</v>
      </c>
      <c r="M780" s="6" t="s">
        <v>267</v>
      </c>
      <c r="P780" s="6" t="s">
        <v>1503</v>
      </c>
      <c r="Q780" t="str">
        <f t="shared" si="240"/>
        <v>окрестности Алма-Ата</v>
      </c>
      <c r="R780" s="84">
        <v>43.280479</v>
      </c>
      <c r="S780" s="84">
        <v>76.994337999999999</v>
      </c>
      <c r="T780" s="6" t="s">
        <v>1504</v>
      </c>
      <c r="U780" s="6" t="s">
        <v>766</v>
      </c>
      <c r="V780" s="6" t="s">
        <v>106</v>
      </c>
      <c r="X780" s="6">
        <v>5000</v>
      </c>
      <c r="Y780" s="6">
        <v>1921</v>
      </c>
      <c r="Z780" s="6">
        <v>5</v>
      </c>
      <c r="AA780" s="6">
        <v>29</v>
      </c>
      <c r="AF780" s="6" t="s">
        <v>948</v>
      </c>
      <c r="AH780" s="6" t="s">
        <v>1500</v>
      </c>
      <c r="AI780" s="6" t="s">
        <v>1501</v>
      </c>
      <c r="AJ780" s="6" t="s">
        <v>1502</v>
      </c>
      <c r="AK780" s="6" t="b">
        <v>1</v>
      </c>
      <c r="AL780" s="6" t="b">
        <v>0</v>
      </c>
      <c r="AO780" s="49" t="s">
        <v>4952</v>
      </c>
      <c r="AP780" s="73"/>
      <c r="AQ780" s="49" t="s">
        <v>4951</v>
      </c>
      <c r="AR780" s="76" t="s">
        <v>5011</v>
      </c>
      <c r="AS780" s="73" t="s">
        <v>5012</v>
      </c>
      <c r="AT780" s="73">
        <f t="shared" si="243"/>
        <v>2</v>
      </c>
      <c r="AU780" s="112" t="s">
        <v>5384</v>
      </c>
      <c r="AV780" s="44" t="s">
        <v>5382</v>
      </c>
      <c r="AW780" t="s">
        <v>5014</v>
      </c>
      <c r="AX780" s="73"/>
      <c r="AY780" s="73" t="str">
        <f t="shared" si="244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780" s="49" t="s">
        <v>4903</v>
      </c>
      <c r="BA780" s="58" t="str">
        <f>Y780&amp;"-"&amp;IF(Z780&lt;10,"0"&amp;Z780,Z780)&amp;"-"&amp;IF(AA780&lt;10,"0"&amp;AA780,AA780)</f>
        <v>1921-05-29</v>
      </c>
      <c r="BB780" s="44" t="str">
        <f>Y780&amp;IF(Z780&lt;&gt;0,"-"&amp;Z780,"")&amp;IF(AA780&lt;&gt;0,"-"&amp;AA780,"")&amp;IF(AB780&lt;&gt;0,"/"&amp;AB780,"")&amp;IF(AC780&lt;&gt;0,"-"&amp;AC780,"")&amp;IF(AD780&lt;&gt;0,"-"&amp;AD780,"")</f>
        <v>1921-5-29</v>
      </c>
      <c r="BC780" s="44"/>
      <c r="BD780" s="44"/>
      <c r="BE780" s="44"/>
      <c r="BF780" s="49" t="s">
        <v>4882</v>
      </c>
      <c r="BG780" t="s">
        <v>4893</v>
      </c>
      <c r="BH780" s="40" t="s">
        <v>5050</v>
      </c>
      <c r="BI780" t="s">
        <v>39</v>
      </c>
      <c r="BJ780" t="str">
        <f t="shared" si="241"/>
        <v>окрестности Алма-Ата</v>
      </c>
      <c r="BK780" t="str">
        <f>T780&amp;" N; "&amp;U780&amp;" E"</f>
        <v>43.280479 N; 76.994338 E</v>
      </c>
      <c r="BL780" t="s">
        <v>1504</v>
      </c>
      <c r="BM780" s="85" t="s">
        <v>766</v>
      </c>
      <c r="BN780" t="s">
        <v>4895</v>
      </c>
      <c r="BO780">
        <f t="shared" si="245"/>
        <v>5000</v>
      </c>
      <c r="BP780" t="str">
        <f>IF(V780="original",H780,IF(V780="volunteer",C780,"Nekhaeva A.A."))</f>
        <v>Kim L.V.</v>
      </c>
      <c r="BQ780" t="str">
        <f>IF(V780="original",I780,IF(V780="volunteer",YEAR(A780)&amp;"-"&amp;IF(MONTH(A780)&lt;10,"0"&amp;MONTH(A780),MONTH(A780))&amp;"-"&amp;IF(DAY(A780)&lt;10,"0"&amp;DAY(A780),DAY(A780)),"__2025-05-15"))</f>
        <v>2025-04-22</v>
      </c>
      <c r="BR780"/>
      <c r="BS780"/>
      <c r="BT780" s="49" t="s">
        <v>4766</v>
      </c>
      <c r="BU780" t="s">
        <v>3631</v>
      </c>
      <c r="BV780" t="s">
        <v>3632</v>
      </c>
      <c r="BW780" t="s">
        <v>3633</v>
      </c>
      <c r="BX780" t="s">
        <v>3634</v>
      </c>
      <c r="BY780" s="44" t="s">
        <v>1500</v>
      </c>
      <c r="BZ780" t="s">
        <v>1501</v>
      </c>
      <c r="CA780" t="s">
        <v>4298</v>
      </c>
      <c r="CB780" s="44" t="s">
        <v>4298</v>
      </c>
      <c r="CC780" t="s">
        <v>3903</v>
      </c>
      <c r="CD780" t="s">
        <v>4298</v>
      </c>
      <c r="CE780" t="s">
        <v>4299</v>
      </c>
      <c r="CF780" t="s">
        <v>3630</v>
      </c>
      <c r="CG780"/>
      <c r="CH780" t="str">
        <f>H780</f>
        <v>Спасский С.А., Шнитников В.Н.</v>
      </c>
      <c r="CI780">
        <f t="shared" si="239"/>
        <v>1937</v>
      </c>
      <c r="CJ780"/>
    </row>
    <row r="781" spans="1:88" s="26" customFormat="1" x14ac:dyDescent="0.45">
      <c r="A781" s="25">
        <v>45767.467442129629</v>
      </c>
      <c r="B781" s="26">
        <v>950994899</v>
      </c>
      <c r="C781" s="26" t="s">
        <v>4898</v>
      </c>
      <c r="D781" s="26">
        <v>2</v>
      </c>
      <c r="E781" s="4" t="s">
        <v>247</v>
      </c>
      <c r="G781" s="26">
        <v>3930</v>
      </c>
      <c r="H781" s="44" t="s">
        <v>1509</v>
      </c>
      <c r="I781" s="26">
        <v>1998</v>
      </c>
      <c r="J781" s="26" t="s">
        <v>1510</v>
      </c>
      <c r="K781" s="26" t="s">
        <v>1511</v>
      </c>
      <c r="L781" s="26" t="s">
        <v>1512</v>
      </c>
      <c r="M781" t="s">
        <v>39</v>
      </c>
      <c r="N781" s="26" t="s">
        <v>77</v>
      </c>
      <c r="O781" s="26" t="s">
        <v>852</v>
      </c>
      <c r="P781" s="26" t="s">
        <v>1505</v>
      </c>
      <c r="Q781" t="str">
        <f t="shared" si="240"/>
        <v>Almaty Area, Talgar Distr., Almaatinsky Reserve, middle reaches of Talgar River, 2800–2900 m a.s.l.</v>
      </c>
      <c r="R781" s="91">
        <v>43.216700000000003</v>
      </c>
      <c r="S781" s="91">
        <v>77.332400000000007</v>
      </c>
      <c r="T781" s="26" t="s">
        <v>1506</v>
      </c>
      <c r="U781" s="26" t="s">
        <v>1507</v>
      </c>
      <c r="V781" s="26" t="s">
        <v>106</v>
      </c>
      <c r="X781" s="26">
        <v>10000</v>
      </c>
      <c r="Y781" s="26">
        <v>1984</v>
      </c>
      <c r="Z781" s="26">
        <v>8</v>
      </c>
      <c r="AA781" s="26">
        <v>29</v>
      </c>
      <c r="AF781" s="26" t="s">
        <v>1508</v>
      </c>
      <c r="AI781" s="26" t="s">
        <v>163</v>
      </c>
      <c r="AK781" s="26" t="b">
        <v>0</v>
      </c>
      <c r="AL781" s="26" t="b">
        <v>0</v>
      </c>
      <c r="AO781" s="49" t="s">
        <v>4952</v>
      </c>
      <c r="AP781" s="73"/>
      <c r="AQ781" s="49" t="s">
        <v>4951</v>
      </c>
      <c r="AR781" s="76" t="s">
        <v>5011</v>
      </c>
      <c r="AS781" s="73" t="s">
        <v>5012</v>
      </c>
      <c r="AT781" s="73">
        <f t="shared" si="243"/>
        <v>2</v>
      </c>
      <c r="AU781" s="112" t="s">
        <v>5384</v>
      </c>
      <c r="AV781" s="44" t="s">
        <v>5380</v>
      </c>
      <c r="AW781" s="28" t="s">
        <v>1508</v>
      </c>
      <c r="AX781" s="73"/>
      <c r="AY781" s="73" t="str">
        <f t="shared" si="244"/>
        <v>Logunov D.V., Rakov S.Yu. 1998. Miscellaneous notes on Middle Asian jumping spiders (Aranei: Salticidae) // Arthropoda Selecta. Vol.7. No.2. P.117–144</v>
      </c>
      <c r="AZ781" s="49" t="s">
        <v>4903</v>
      </c>
      <c r="BA781" s="58" t="str">
        <f>Y781&amp;"-"&amp;IF(Z781&lt;10,"0"&amp;Z781,Z781)&amp;"-"&amp;IF(AA781&lt;10,"0"&amp;AA781,AA781)</f>
        <v>1984-08-29</v>
      </c>
      <c r="BB781" s="44" t="str">
        <f>Y781&amp;IF(Z781&lt;&gt;0,"-"&amp;Z781,"")&amp;IF(AA781&lt;&gt;0,"-"&amp;AA781,"")&amp;IF(AB781&lt;&gt;0,"/"&amp;AB781,"")&amp;IF(AC781&lt;&gt;0,"-"&amp;AC781,"")&amp;IF(AD781&lt;&gt;0,"-"&amp;AD781,"")</f>
        <v>1984-8-29</v>
      </c>
      <c r="BC781" s="44"/>
      <c r="BD781" s="44"/>
      <c r="BE781" s="44"/>
      <c r="BF781" s="49" t="s">
        <v>4882</v>
      </c>
      <c r="BG781" t="s">
        <v>4893</v>
      </c>
      <c r="BH781" s="40" t="s">
        <v>5050</v>
      </c>
      <c r="BI781" t="s">
        <v>39</v>
      </c>
      <c r="BJ781" t="str">
        <f>N781&amp;", "&amp;O781&amp;", "&amp;P781</f>
        <v>Almaty Area, Almaty, Almaty Area, Talgar Distr., Almaatinsky Reserve, middle reaches of Talgar River, 2800–2900 m a.s.l.</v>
      </c>
      <c r="BK781" t="str">
        <f>T781&amp;" N; "&amp;U781&amp;" E"</f>
        <v>43.2167 N; 77.3324 E</v>
      </c>
      <c r="BL781" t="s">
        <v>1506</v>
      </c>
      <c r="BM781" s="85" t="s">
        <v>1507</v>
      </c>
      <c r="BN781" t="s">
        <v>4895</v>
      </c>
      <c r="BO781">
        <f t="shared" si="245"/>
        <v>10000</v>
      </c>
      <c r="BP781" t="str">
        <f>IF(V781="original",H781,IF(V781="volunteer",C781,"Nekhaeva A.A."))</f>
        <v>Ishaeva A.</v>
      </c>
      <c r="BQ781" t="str">
        <f>IF(V781="original",I781,IF(V781="volunteer",YEAR(A781)&amp;"-"&amp;IF(MONTH(A781)&lt;10,"0"&amp;MONTH(A781),MONTH(A781))&amp;"-"&amp;IF(DAY(A781)&lt;10,"0"&amp;DAY(A781),DAY(A781)),"__2025-05-15"))</f>
        <v>2025-04-20</v>
      </c>
      <c r="BR781"/>
      <c r="BS781"/>
      <c r="BT781" s="49" t="s">
        <v>4766</v>
      </c>
      <c r="BU781" t="s">
        <v>3631</v>
      </c>
      <c r="BV781" t="s">
        <v>3632</v>
      </c>
      <c r="BW781" t="s">
        <v>3633</v>
      </c>
      <c r="BX781" t="s">
        <v>3634</v>
      </c>
      <c r="BY781" s="44" t="s">
        <v>48</v>
      </c>
      <c r="BZ781" t="s">
        <v>163</v>
      </c>
      <c r="CA781" t="s">
        <v>3644</v>
      </c>
      <c r="CB781" s="44" t="s">
        <v>163</v>
      </c>
      <c r="CC781" t="s">
        <v>4301</v>
      </c>
      <c r="CD781" t="s">
        <v>163</v>
      </c>
      <c r="CE781" t="s">
        <v>4300</v>
      </c>
      <c r="CF781" t="s">
        <v>3643</v>
      </c>
      <c r="CG781"/>
      <c r="CH781" t="str">
        <f>H781</f>
        <v>Logunov D.V., Rakov S.Yu.</v>
      </c>
      <c r="CI781">
        <f t="shared" si="239"/>
        <v>1998</v>
      </c>
      <c r="CJ781"/>
    </row>
    <row r="782" spans="1:88" s="26" customFormat="1" x14ac:dyDescent="0.45">
      <c r="A782" s="25">
        <v>45767.466481481482</v>
      </c>
      <c r="B782" s="26">
        <v>950994899</v>
      </c>
      <c r="C782" s="26" t="s">
        <v>4898</v>
      </c>
      <c r="E782" s="4"/>
      <c r="G782" s="26">
        <v>3930</v>
      </c>
      <c r="H782" s="44" t="s">
        <v>1509</v>
      </c>
      <c r="I782" s="26">
        <v>1998</v>
      </c>
      <c r="J782" s="26" t="s">
        <v>1510</v>
      </c>
      <c r="K782" s="26" t="s">
        <v>1511</v>
      </c>
      <c r="L782" s="26" t="s">
        <v>1512</v>
      </c>
      <c r="M782" t="s">
        <v>39</v>
      </c>
      <c r="N782" s="26" t="s">
        <v>77</v>
      </c>
      <c r="O782" s="26" t="s">
        <v>852</v>
      </c>
      <c r="P782" s="26" t="s">
        <v>1513</v>
      </c>
      <c r="Q782" t="str">
        <f t="shared" si="240"/>
        <v>Almaatinsky Reserve</v>
      </c>
      <c r="R782" s="91">
        <v>43.216700000000003</v>
      </c>
      <c r="S782" s="91">
        <v>77.332400000000007</v>
      </c>
      <c r="T782" s="26" t="s">
        <v>1506</v>
      </c>
      <c r="U782" s="26" t="s">
        <v>1507</v>
      </c>
      <c r="V782" s="26" t="s">
        <v>106</v>
      </c>
      <c r="X782" s="26">
        <v>10000</v>
      </c>
      <c r="Y782" s="26">
        <v>1995</v>
      </c>
      <c r="AF782" s="26" t="s">
        <v>1514</v>
      </c>
      <c r="AI782" s="26" t="s">
        <v>163</v>
      </c>
      <c r="AJ782" s="26" t="s">
        <v>1294</v>
      </c>
      <c r="AK782" s="26" t="b">
        <v>1</v>
      </c>
      <c r="AL782" s="26" t="b">
        <v>0</v>
      </c>
      <c r="AO782" s="49" t="s">
        <v>4952</v>
      </c>
      <c r="AP782" s="73"/>
      <c r="AQ782" s="49" t="s">
        <v>4951</v>
      </c>
      <c r="AR782" s="76" t="s">
        <v>5011</v>
      </c>
      <c r="AS782" s="73" t="s">
        <v>5012</v>
      </c>
      <c r="AT782" s="73">
        <f t="shared" si="243"/>
        <v>0</v>
      </c>
      <c r="AU782" s="44"/>
      <c r="AV782" s="44"/>
      <c r="AW782" s="28" t="s">
        <v>1514</v>
      </c>
      <c r="AX782" s="112" t="s">
        <v>5332</v>
      </c>
      <c r="AY782" s="73" t="str">
        <f t="shared" si="244"/>
        <v>Logunov D.V., Rakov S.Yu. 1998. Miscellaneous notes on Middle Asian jumping spiders (Aranei: Salticidae) // Arthropoda Selecta. Vol.7. No.2. P.117–144</v>
      </c>
      <c r="AZ782" s="49" t="s">
        <v>4903</v>
      </c>
      <c r="BA782" s="44">
        <f>Y782</f>
        <v>1995</v>
      </c>
      <c r="BB782" s="44" t="str">
        <f>Y782&amp;IF(Z782&lt;&gt;0,"-"&amp;Z782,"")&amp;IF(AA782&lt;&gt;0,"-"&amp;AA782,"")&amp;IF(AB782&lt;&gt;0,"/"&amp;AB782,"")&amp;IF(AC782&lt;&gt;0,"-"&amp;AC782,"")&amp;IF(AD782&lt;&gt;0,"-"&amp;AD782,"")</f>
        <v>1995</v>
      </c>
      <c r="BC782" s="44"/>
      <c r="BD782" s="44"/>
      <c r="BE782" s="44"/>
      <c r="BF782" s="49" t="s">
        <v>4882</v>
      </c>
      <c r="BG782" t="s">
        <v>4893</v>
      </c>
      <c r="BH782" s="40" t="s">
        <v>5050</v>
      </c>
      <c r="BI782" t="s">
        <v>39</v>
      </c>
      <c r="BJ782" t="str">
        <f>N782&amp;", "&amp;O782&amp;", "&amp;P782</f>
        <v>Almaty Area, Almaty, Almaatinsky Reserve</v>
      </c>
      <c r="BK782" t="str">
        <f>T782&amp;" N; "&amp;U782&amp;" E"</f>
        <v>43.2167 N; 77.3324 E</v>
      </c>
      <c r="BL782" t="s">
        <v>1506</v>
      </c>
      <c r="BM782" s="85" t="s">
        <v>1507</v>
      </c>
      <c r="BN782" t="s">
        <v>4895</v>
      </c>
      <c r="BO782">
        <f t="shared" si="245"/>
        <v>10000</v>
      </c>
      <c r="BP782" t="str">
        <f>IF(V782="original",H782,IF(V782="volunteer",C782,"Nekhaeva A.A."))</f>
        <v>Ishaeva A.</v>
      </c>
      <c r="BQ782" t="str">
        <f>IF(V782="original",I782,IF(V782="volunteer",YEAR(A782)&amp;"-"&amp;IF(MONTH(A782)&lt;10,"0"&amp;MONTH(A782),MONTH(A782))&amp;"-"&amp;IF(DAY(A782)&lt;10,"0"&amp;DAY(A782),DAY(A782)),"__2025-05-15"))</f>
        <v>2025-04-20</v>
      </c>
      <c r="BR782"/>
      <c r="BS782"/>
      <c r="BT782" s="49" t="s">
        <v>4766</v>
      </c>
      <c r="BU782" t="s">
        <v>3631</v>
      </c>
      <c r="BV782" t="s">
        <v>3632</v>
      </c>
      <c r="BW782" t="s">
        <v>3633</v>
      </c>
      <c r="BX782" t="s">
        <v>3634</v>
      </c>
      <c r="BY782" s="44" t="s">
        <v>48</v>
      </c>
      <c r="BZ782" t="s">
        <v>3660</v>
      </c>
      <c r="CA782" t="s">
        <v>4119</v>
      </c>
      <c r="CB782" s="44" t="s">
        <v>4119</v>
      </c>
      <c r="CC782" t="s">
        <v>4774</v>
      </c>
      <c r="CD782" t="s">
        <v>4117</v>
      </c>
      <c r="CE782" t="s">
        <v>4762</v>
      </c>
      <c r="CF782" t="s">
        <v>3630</v>
      </c>
      <c r="CG782"/>
      <c r="CH782" t="str">
        <f>H782</f>
        <v>Logunov D.V., Rakov S.Yu.</v>
      </c>
      <c r="CI782">
        <f t="shared" si="239"/>
        <v>1998</v>
      </c>
      <c r="CJ782"/>
    </row>
    <row r="783" spans="1:88" s="26" customFormat="1" x14ac:dyDescent="0.45">
      <c r="A783" s="25">
        <v>45767.466041666667</v>
      </c>
      <c r="B783" s="26">
        <v>950994899</v>
      </c>
      <c r="C783" s="26" t="s">
        <v>4898</v>
      </c>
      <c r="E783" s="4"/>
      <c r="G783" s="26">
        <v>3930</v>
      </c>
      <c r="H783" s="44" t="s">
        <v>1509</v>
      </c>
      <c r="I783" s="26">
        <v>1998</v>
      </c>
      <c r="J783" s="26" t="s">
        <v>1510</v>
      </c>
      <c r="K783" s="26" t="s">
        <v>1511</v>
      </c>
      <c r="L783" s="26" t="s">
        <v>1512</v>
      </c>
      <c r="M783" t="s">
        <v>39</v>
      </c>
      <c r="N783" s="26" t="s">
        <v>77</v>
      </c>
      <c r="O783" s="26" t="s">
        <v>852</v>
      </c>
      <c r="P783" s="26" t="s">
        <v>919</v>
      </c>
      <c r="Q783" t="str">
        <f t="shared" si="240"/>
        <v>near Almaty</v>
      </c>
      <c r="R783" s="91">
        <v>43.240569999999998</v>
      </c>
      <c r="S783" s="91">
        <v>77.879900000000006</v>
      </c>
      <c r="T783" s="26" t="s">
        <v>1515</v>
      </c>
      <c r="U783" s="26" t="s">
        <v>1516</v>
      </c>
      <c r="V783" s="26" t="s">
        <v>106</v>
      </c>
      <c r="X783" s="26">
        <v>50000</v>
      </c>
      <c r="Y783" s="26">
        <v>1993</v>
      </c>
      <c r="AF783" s="26" t="s">
        <v>1514</v>
      </c>
      <c r="AI783" s="26" t="s">
        <v>163</v>
      </c>
      <c r="AJ783" s="26" t="s">
        <v>1294</v>
      </c>
      <c r="AK783" s="26" t="b">
        <v>1</v>
      </c>
      <c r="AL783" s="26" t="b">
        <v>0</v>
      </c>
      <c r="AO783" s="49" t="s">
        <v>4952</v>
      </c>
      <c r="AP783" s="73"/>
      <c r="AQ783" s="49" t="s">
        <v>4951</v>
      </c>
      <c r="AR783" s="76" t="s">
        <v>5011</v>
      </c>
      <c r="AS783" s="73" t="s">
        <v>5012</v>
      </c>
      <c r="AT783" s="73">
        <f t="shared" si="243"/>
        <v>0</v>
      </c>
      <c r="AU783" s="44"/>
      <c r="AV783" s="44"/>
      <c r="AW783" s="28" t="s">
        <v>1514</v>
      </c>
      <c r="AX783" s="112" t="s">
        <v>5332</v>
      </c>
      <c r="AY783" s="73" t="str">
        <f t="shared" si="244"/>
        <v>Logunov D.V., Rakov S.Yu. 1998. Miscellaneous notes on Middle Asian jumping spiders (Aranei: Salticidae) // Arthropoda Selecta. Vol.7. No.2. P.117–144</v>
      </c>
      <c r="AZ783" s="49" t="s">
        <v>4903</v>
      </c>
      <c r="BA783" s="44">
        <f>Y783</f>
        <v>1993</v>
      </c>
      <c r="BB783" s="44" t="str">
        <f>Y783&amp;IF(Z783&lt;&gt;0,"-"&amp;Z783,"")&amp;IF(AA783&lt;&gt;0,"-"&amp;AA783,"")&amp;IF(AB783&lt;&gt;0,"/"&amp;AB783,"")&amp;IF(AC783&lt;&gt;0,"-"&amp;AC783,"")&amp;IF(AD783&lt;&gt;0,"-"&amp;AD783,"")</f>
        <v>1993</v>
      </c>
      <c r="BC783" s="44"/>
      <c r="BD783" s="44"/>
      <c r="BE783" s="44"/>
      <c r="BF783" s="49" t="s">
        <v>4882</v>
      </c>
      <c r="BG783" t="s">
        <v>4893</v>
      </c>
      <c r="BH783" s="40" t="s">
        <v>5050</v>
      </c>
      <c r="BI783" t="s">
        <v>39</v>
      </c>
      <c r="BJ783" t="str">
        <f>N783&amp;", "&amp;O783&amp;", "&amp;P783</f>
        <v>Almaty Area, Almaty, near Almaty</v>
      </c>
      <c r="BK783" t="str">
        <f>T783&amp;" N; "&amp;U783&amp;" E"</f>
        <v>43.24057 N; 77.8799 E</v>
      </c>
      <c r="BL783" t="s">
        <v>1515</v>
      </c>
      <c r="BM783" s="85" t="s">
        <v>1516</v>
      </c>
      <c r="BN783" t="s">
        <v>4895</v>
      </c>
      <c r="BO783">
        <f t="shared" si="245"/>
        <v>50000</v>
      </c>
      <c r="BP783" t="str">
        <f>IF(V783="original",H783,IF(V783="volunteer",C783,"Nekhaeva A.A."))</f>
        <v>Ishaeva A.</v>
      </c>
      <c r="BQ783" t="str">
        <f>IF(V783="original",I783,IF(V783="volunteer",YEAR(A783)&amp;"-"&amp;IF(MONTH(A783)&lt;10,"0"&amp;MONTH(A783),MONTH(A783))&amp;"-"&amp;IF(DAY(A783)&lt;10,"0"&amp;DAY(A783),DAY(A783)),"__2025-05-15"))</f>
        <v>2025-04-20</v>
      </c>
      <c r="BR783"/>
      <c r="BS783"/>
      <c r="BT783" s="49" t="s">
        <v>4766</v>
      </c>
      <c r="BU783" t="s">
        <v>3631</v>
      </c>
      <c r="BV783" t="s">
        <v>3632</v>
      </c>
      <c r="BW783" t="s">
        <v>3633</v>
      </c>
      <c r="BX783" t="s">
        <v>3634</v>
      </c>
      <c r="BY783" s="44" t="s">
        <v>48</v>
      </c>
      <c r="BZ783" t="s">
        <v>3660</v>
      </c>
      <c r="CA783" t="s">
        <v>4119</v>
      </c>
      <c r="CB783" s="44" t="s">
        <v>4119</v>
      </c>
      <c r="CC783" t="s">
        <v>4774</v>
      </c>
      <c r="CD783" t="s">
        <v>4117</v>
      </c>
      <c r="CE783" t="s">
        <v>4762</v>
      </c>
      <c r="CF783" t="s">
        <v>3630</v>
      </c>
      <c r="CG783"/>
      <c r="CH783" t="str">
        <f>H783</f>
        <v>Logunov D.V., Rakov S.Yu.</v>
      </c>
      <c r="CI783">
        <f t="shared" si="239"/>
        <v>1998</v>
      </c>
      <c r="CJ783"/>
    </row>
    <row r="784" spans="1:88" s="26" customFormat="1" x14ac:dyDescent="0.45">
      <c r="A784" s="25">
        <v>45767.465138888889</v>
      </c>
      <c r="B784" s="26">
        <v>950994899</v>
      </c>
      <c r="C784" s="26" t="s">
        <v>4898</v>
      </c>
      <c r="D784" s="26">
        <v>1</v>
      </c>
      <c r="E784" s="4" t="s">
        <v>65</v>
      </c>
      <c r="G784" s="26">
        <v>3930</v>
      </c>
      <c r="H784" s="44" t="s">
        <v>1509</v>
      </c>
      <c r="I784" s="26">
        <v>1998</v>
      </c>
      <c r="J784" s="26" t="s">
        <v>1510</v>
      </c>
      <c r="K784" s="26" t="s">
        <v>1511</v>
      </c>
      <c r="L784" s="26" t="s">
        <v>1512</v>
      </c>
      <c r="M784" t="s">
        <v>39</v>
      </c>
      <c r="N784" s="26" t="s">
        <v>77</v>
      </c>
      <c r="O784" s="26" t="s">
        <v>852</v>
      </c>
      <c r="P784" s="26" t="s">
        <v>1517</v>
      </c>
      <c r="Q784" t="str">
        <f t="shared" si="240"/>
        <v>Zailiisky Alatau, Pass Assy</v>
      </c>
      <c r="R784" s="91">
        <v>43.240569999999998</v>
      </c>
      <c r="S784" s="91">
        <v>77.879900000000006</v>
      </c>
      <c r="T784" s="26" t="s">
        <v>1515</v>
      </c>
      <c r="U784" s="26" t="s">
        <v>1516</v>
      </c>
      <c r="V784" s="26" t="s">
        <v>106</v>
      </c>
      <c r="X784" s="26">
        <v>10000</v>
      </c>
      <c r="Y784" s="26">
        <v>1993</v>
      </c>
      <c r="Z784" s="26">
        <v>7</v>
      </c>
      <c r="AA784" s="26">
        <v>6</v>
      </c>
      <c r="AF784" s="26" t="s">
        <v>1518</v>
      </c>
      <c r="AI784" s="26" t="s">
        <v>163</v>
      </c>
      <c r="AJ784" s="26" t="s">
        <v>1294</v>
      </c>
      <c r="AK784" s="26" t="b">
        <v>1</v>
      </c>
      <c r="AL784" s="26" t="b">
        <v>0</v>
      </c>
      <c r="AO784" s="49" t="s">
        <v>4952</v>
      </c>
      <c r="AP784" s="73"/>
      <c r="AQ784" s="49" t="s">
        <v>4951</v>
      </c>
      <c r="AR784" s="76" t="s">
        <v>5011</v>
      </c>
      <c r="AS784" s="73" t="s">
        <v>5012</v>
      </c>
      <c r="AT784" s="73">
        <f t="shared" si="243"/>
        <v>1</v>
      </c>
      <c r="AU784" s="112" t="s">
        <v>5384</v>
      </c>
      <c r="AV784" s="44" t="s">
        <v>5380</v>
      </c>
      <c r="AW784" t="s">
        <v>641</v>
      </c>
      <c r="AX784" s="73"/>
      <c r="AY784" s="73" t="str">
        <f t="shared" si="244"/>
        <v>Logunov D.V., Rakov S.Yu. 1998. Miscellaneous notes on Middle Asian jumping spiders (Aranei: Salticidae) // Arthropoda Selecta. Vol.7. No.2. P.117–144</v>
      </c>
      <c r="AZ784" s="49" t="s">
        <v>4903</v>
      </c>
      <c r="BA784" s="58" t="str">
        <f>Y784&amp;"-"&amp;IF(Z784&lt;10,"0"&amp;Z784,Z784)&amp;"-"&amp;IF(AA784&lt;10,"0"&amp;AA784,AA784)</f>
        <v>1993-07-06</v>
      </c>
      <c r="BB784" s="44" t="str">
        <f>Y784&amp;IF(Z784&lt;&gt;0,"-"&amp;Z784,"")&amp;IF(AA784&lt;&gt;0,"-"&amp;AA784,"")&amp;IF(AB784&lt;&gt;0,"/"&amp;AB784,"")&amp;IF(AC784&lt;&gt;0,"-"&amp;AC784,"")&amp;IF(AD784&lt;&gt;0,"-"&amp;AD784,"")</f>
        <v>1993-7-6</v>
      </c>
      <c r="BC784" s="44"/>
      <c r="BD784" s="44"/>
      <c r="BE784" s="44"/>
      <c r="BF784" s="49" t="s">
        <v>4882</v>
      </c>
      <c r="BG784" t="s">
        <v>4893</v>
      </c>
      <c r="BH784" s="40" t="s">
        <v>5050</v>
      </c>
      <c r="BI784" t="s">
        <v>39</v>
      </c>
      <c r="BJ784" t="str">
        <f>N784&amp;", "&amp;O784&amp;", "&amp;P784</f>
        <v>Almaty Area, Almaty, Zailiisky Alatau, Pass Assy</v>
      </c>
      <c r="BK784" t="str">
        <f>T784&amp;" N; "&amp;U784&amp;" E"</f>
        <v>43.24057 N; 77.8799 E</v>
      </c>
      <c r="BL784" t="s">
        <v>1515</v>
      </c>
      <c r="BM784" s="85" t="s">
        <v>1516</v>
      </c>
      <c r="BN784" t="s">
        <v>4895</v>
      </c>
      <c r="BO784">
        <f t="shared" si="245"/>
        <v>10000</v>
      </c>
      <c r="BP784" t="str">
        <f>IF(V784="original",H784,IF(V784="volunteer",C784,"Nekhaeva A.A."))</f>
        <v>Ishaeva A.</v>
      </c>
      <c r="BQ784" t="str">
        <f>IF(V784="original",I784,IF(V784="volunteer",YEAR(A784)&amp;"-"&amp;IF(MONTH(A784)&lt;10,"0"&amp;MONTH(A784),MONTH(A784))&amp;"-"&amp;IF(DAY(A784)&lt;10,"0"&amp;DAY(A784),DAY(A784)),"__2025-05-15"))</f>
        <v>2025-04-20</v>
      </c>
      <c r="BR784"/>
      <c r="BS784"/>
      <c r="BT784" s="49" t="s">
        <v>4766</v>
      </c>
      <c r="BU784" t="s">
        <v>3631</v>
      </c>
      <c r="BV784" t="s">
        <v>3632</v>
      </c>
      <c r="BW784" t="s">
        <v>3633</v>
      </c>
      <c r="BX784" t="s">
        <v>3634</v>
      </c>
      <c r="BY784" s="44" t="s">
        <v>48</v>
      </c>
      <c r="BZ784" t="s">
        <v>3660</v>
      </c>
      <c r="CA784" t="s">
        <v>4119</v>
      </c>
      <c r="CB784" s="44" t="s">
        <v>4119</v>
      </c>
      <c r="CC784" t="s">
        <v>4774</v>
      </c>
      <c r="CD784" t="s">
        <v>4117</v>
      </c>
      <c r="CE784" t="s">
        <v>4762</v>
      </c>
      <c r="CF784" t="s">
        <v>3630</v>
      </c>
      <c r="CG784"/>
      <c r="CH784" t="str">
        <f>H784</f>
        <v>Logunov D.V., Rakov S.Yu.</v>
      </c>
      <c r="CI784">
        <f t="shared" si="239"/>
        <v>1998</v>
      </c>
      <c r="CJ784"/>
    </row>
    <row r="785" spans="1:90" s="26" customFormat="1" x14ac:dyDescent="0.45">
      <c r="A785" s="25">
        <v>45767.463900462957</v>
      </c>
      <c r="B785" s="26">
        <v>950994899</v>
      </c>
      <c r="C785" s="26" t="s">
        <v>4898</v>
      </c>
      <c r="D785" s="26">
        <v>3</v>
      </c>
      <c r="E785" s="4" t="s">
        <v>846</v>
      </c>
      <c r="G785" s="26">
        <v>3930</v>
      </c>
      <c r="H785" s="44" t="s">
        <v>1509</v>
      </c>
      <c r="I785" s="26">
        <v>1998</v>
      </c>
      <c r="J785" s="26" t="s">
        <v>1510</v>
      </c>
      <c r="K785" s="26" t="s">
        <v>1511</v>
      </c>
      <c r="L785" s="26" t="s">
        <v>1512</v>
      </c>
      <c r="M785" t="s">
        <v>39</v>
      </c>
      <c r="N785" s="26" t="s">
        <v>77</v>
      </c>
      <c r="O785" s="26" t="s">
        <v>852</v>
      </c>
      <c r="P785" s="26" t="s">
        <v>1519</v>
      </c>
      <c r="Q785" t="str">
        <f t="shared" si="240"/>
        <v>near Almaty, Lake Bolshoe Almatinskoye, 2400–2600 m a.s.l.</v>
      </c>
      <c r="R785" s="91">
        <v>43.052100000000003</v>
      </c>
      <c r="S785" s="91">
        <v>76.983940000000004</v>
      </c>
      <c r="T785" s="26" t="s">
        <v>1520</v>
      </c>
      <c r="U785" s="26" t="s">
        <v>1521</v>
      </c>
      <c r="V785" s="26" t="s">
        <v>106</v>
      </c>
      <c r="X785" s="26">
        <v>2000</v>
      </c>
      <c r="Y785" s="26">
        <v>1992</v>
      </c>
      <c r="Z785" s="26">
        <v>9</v>
      </c>
      <c r="AA785" s="26">
        <v>3</v>
      </c>
      <c r="AF785" s="26" t="s">
        <v>1225</v>
      </c>
      <c r="AI785" s="26" t="s">
        <v>163</v>
      </c>
      <c r="AJ785" s="26" t="s">
        <v>1294</v>
      </c>
      <c r="AK785" s="26" t="b">
        <v>1</v>
      </c>
      <c r="AL785" s="26" t="b">
        <v>0</v>
      </c>
      <c r="AO785" s="49" t="s">
        <v>4952</v>
      </c>
      <c r="AP785" s="73"/>
      <c r="AQ785" s="49" t="s">
        <v>4951</v>
      </c>
      <c r="AR785" s="76" t="s">
        <v>5011</v>
      </c>
      <c r="AS785" s="73" t="s">
        <v>5012</v>
      </c>
      <c r="AT785" s="73">
        <f t="shared" si="243"/>
        <v>3</v>
      </c>
      <c r="AU785" s="112" t="s">
        <v>5384</v>
      </c>
      <c r="AV785" s="44" t="s">
        <v>5380</v>
      </c>
      <c r="AW785" t="s">
        <v>2306</v>
      </c>
      <c r="AX785" s="73"/>
      <c r="AY785" s="73" t="str">
        <f t="shared" si="244"/>
        <v>Logunov D.V., Rakov S.Yu. 1998. Miscellaneous notes on Middle Asian jumping spiders (Aranei: Salticidae) // Arthropoda Selecta. Vol.7. No.2. P.117–144</v>
      </c>
      <c r="AZ785" s="49" t="s">
        <v>4903</v>
      </c>
      <c r="BA785" s="58" t="str">
        <f>Y785&amp;"-"&amp;IF(Z785&lt;10,"0"&amp;Z785,Z785)&amp;"-"&amp;IF(AA785&lt;10,"0"&amp;AA785,AA785)</f>
        <v>1992-09-03</v>
      </c>
      <c r="BB785" s="44" t="str">
        <f>Y785&amp;IF(Z785&lt;&gt;0,"-"&amp;Z785,"")&amp;IF(AA785&lt;&gt;0,"-"&amp;AA785,"")&amp;IF(AB785&lt;&gt;0,"/"&amp;AB785,"")&amp;IF(AC785&lt;&gt;0,"-"&amp;AC785,"")&amp;IF(AD785&lt;&gt;0,"-"&amp;AD785,"")</f>
        <v>1992-9-3</v>
      </c>
      <c r="BC785" s="44"/>
      <c r="BD785" s="44"/>
      <c r="BE785" s="44"/>
      <c r="BF785" s="49" t="s">
        <v>4882</v>
      </c>
      <c r="BG785" t="s">
        <v>4893</v>
      </c>
      <c r="BH785" s="40" t="s">
        <v>5050</v>
      </c>
      <c r="BI785" t="s">
        <v>39</v>
      </c>
      <c r="BJ785" t="str">
        <f>N785&amp;", "&amp;O785&amp;", "&amp;P785</f>
        <v>Almaty Area, Almaty, near Almaty, Lake Bolshoe Almatinskoye, 2400–2600 m a.s.l.</v>
      </c>
      <c r="BK785" t="str">
        <f>T785&amp;" N; "&amp;U785&amp;" E"</f>
        <v>43.0521 N; 76.98394 E</v>
      </c>
      <c r="BL785" t="s">
        <v>1520</v>
      </c>
      <c r="BM785" s="85" t="s">
        <v>1521</v>
      </c>
      <c r="BN785" t="s">
        <v>4895</v>
      </c>
      <c r="BO785">
        <f t="shared" si="245"/>
        <v>2000</v>
      </c>
      <c r="BP785" t="str">
        <f>IF(V785="original",H785,IF(V785="volunteer",C785,"Nekhaeva A.A."))</f>
        <v>Ishaeva A.</v>
      </c>
      <c r="BQ785" t="str">
        <f>IF(V785="original",I785,IF(V785="volunteer",YEAR(A785)&amp;"-"&amp;IF(MONTH(A785)&lt;10,"0"&amp;MONTH(A785),MONTH(A785))&amp;"-"&amp;IF(DAY(A785)&lt;10,"0"&amp;DAY(A785),DAY(A785)),"__2025-05-15"))</f>
        <v>2025-04-20</v>
      </c>
      <c r="BR785"/>
      <c r="BS785"/>
      <c r="BT785" s="49" t="s">
        <v>4766</v>
      </c>
      <c r="BU785" t="s">
        <v>3631</v>
      </c>
      <c r="BV785" t="s">
        <v>3632</v>
      </c>
      <c r="BW785" t="s">
        <v>3633</v>
      </c>
      <c r="BX785" t="s">
        <v>3634</v>
      </c>
      <c r="BY785" s="44" t="s">
        <v>48</v>
      </c>
      <c r="BZ785" t="s">
        <v>3660</v>
      </c>
      <c r="CA785" t="s">
        <v>4119</v>
      </c>
      <c r="CB785" s="44" t="s">
        <v>4119</v>
      </c>
      <c r="CC785" t="s">
        <v>4774</v>
      </c>
      <c r="CD785" t="s">
        <v>4117</v>
      </c>
      <c r="CE785" t="s">
        <v>4762</v>
      </c>
      <c r="CF785" t="s">
        <v>3630</v>
      </c>
      <c r="CG785"/>
      <c r="CH785" t="str">
        <f>H785</f>
        <v>Logunov D.V., Rakov S.Yu.</v>
      </c>
      <c r="CI785">
        <f t="shared" si="239"/>
        <v>1998</v>
      </c>
      <c r="CJ785"/>
    </row>
    <row r="786" spans="1:90" s="26" customFormat="1" x14ac:dyDescent="0.45">
      <c r="A786" s="25">
        <v>45767.463368055563</v>
      </c>
      <c r="B786" s="26">
        <v>950994899</v>
      </c>
      <c r="C786" s="26" t="s">
        <v>4898</v>
      </c>
      <c r="D786" s="26">
        <v>7</v>
      </c>
      <c r="E786" s="4" t="s">
        <v>1014</v>
      </c>
      <c r="G786" s="26">
        <v>3930</v>
      </c>
      <c r="H786" s="44" t="s">
        <v>1509</v>
      </c>
      <c r="I786" s="26">
        <v>1998</v>
      </c>
      <c r="J786" s="26" t="s">
        <v>1510</v>
      </c>
      <c r="K786" s="26" t="s">
        <v>1511</v>
      </c>
      <c r="L786" s="26" t="s">
        <v>1512</v>
      </c>
      <c r="M786" t="s">
        <v>39</v>
      </c>
      <c r="N786" s="26" t="s">
        <v>77</v>
      </c>
      <c r="O786" s="26" t="s">
        <v>852</v>
      </c>
      <c r="P786" s="26" t="s">
        <v>1522</v>
      </c>
      <c r="Q786" t="str">
        <f t="shared" si="240"/>
        <v>near Almaty, Lake Bolshoe Almatinskoye, 2500–3450 m a.s.l.</v>
      </c>
      <c r="R786" s="91">
        <v>43.052100000000003</v>
      </c>
      <c r="S786" s="91">
        <v>76.983940000000004</v>
      </c>
      <c r="T786" s="26" t="s">
        <v>1520</v>
      </c>
      <c r="U786" s="26" t="s">
        <v>1521</v>
      </c>
      <c r="V786" s="26" t="s">
        <v>106</v>
      </c>
      <c r="X786" s="26">
        <v>2000</v>
      </c>
      <c r="Y786" s="26">
        <v>1992</v>
      </c>
      <c r="Z786" s="26">
        <v>9</v>
      </c>
      <c r="AA786" s="26">
        <v>1</v>
      </c>
      <c r="AF786" s="26" t="s">
        <v>1518</v>
      </c>
      <c r="AI786" s="26" t="s">
        <v>163</v>
      </c>
      <c r="AJ786" s="26" t="s">
        <v>1294</v>
      </c>
      <c r="AK786" s="26" t="b">
        <v>1</v>
      </c>
      <c r="AL786" s="26" t="b">
        <v>0</v>
      </c>
      <c r="AO786" s="49" t="s">
        <v>4952</v>
      </c>
      <c r="AP786" s="73"/>
      <c r="AQ786" s="49" t="s">
        <v>4951</v>
      </c>
      <c r="AR786" s="76" t="s">
        <v>5011</v>
      </c>
      <c r="AS786" s="73" t="s">
        <v>5012</v>
      </c>
      <c r="AT786" s="73">
        <f t="shared" si="243"/>
        <v>7</v>
      </c>
      <c r="AU786" s="112" t="s">
        <v>5384</v>
      </c>
      <c r="AV786" s="44" t="s">
        <v>5380</v>
      </c>
      <c r="AW786" t="s">
        <v>641</v>
      </c>
      <c r="AX786" s="73"/>
      <c r="AY786" s="73" t="str">
        <f t="shared" si="244"/>
        <v>Logunov D.V., Rakov S.Yu. 1998. Miscellaneous notes on Middle Asian jumping spiders (Aranei: Salticidae) // Arthropoda Selecta. Vol.7. No.2. P.117–144</v>
      </c>
      <c r="AZ786" s="49" t="s">
        <v>4903</v>
      </c>
      <c r="BA786" s="58" t="str">
        <f>Y786&amp;"-"&amp;IF(Z786&lt;10,"0"&amp;Z786,Z786)&amp;"-"&amp;IF(AA786&lt;10,"0"&amp;AA786,AA786)</f>
        <v>1992-09-01</v>
      </c>
      <c r="BB786" s="44" t="str">
        <f>Y786&amp;IF(Z786&lt;&gt;0,"-"&amp;Z786,"")&amp;IF(AA786&lt;&gt;0,"-"&amp;AA786,"")&amp;IF(AB786&lt;&gt;0,"/"&amp;AB786,"")&amp;IF(AC786&lt;&gt;0,"-"&amp;AC786,"")&amp;IF(AD786&lt;&gt;0,"-"&amp;AD786,"")</f>
        <v>1992-9-1</v>
      </c>
      <c r="BC786" s="44"/>
      <c r="BD786" s="44"/>
      <c r="BE786" s="44"/>
      <c r="BF786" s="49" t="s">
        <v>4882</v>
      </c>
      <c r="BG786" t="s">
        <v>4893</v>
      </c>
      <c r="BH786" s="40" t="s">
        <v>5050</v>
      </c>
      <c r="BI786" t="s">
        <v>39</v>
      </c>
      <c r="BJ786" t="str">
        <f>N786&amp;", "&amp;O786&amp;", "&amp;P786</f>
        <v>Almaty Area, Almaty, near Almaty, Lake Bolshoe Almatinskoye, 2500–3450 m a.s.l.</v>
      </c>
      <c r="BK786" t="str">
        <f>T786&amp;" N; "&amp;U786&amp;" E"</f>
        <v>43.0521 N; 76.98394 E</v>
      </c>
      <c r="BL786" t="s">
        <v>1520</v>
      </c>
      <c r="BM786" s="85" t="s">
        <v>1521</v>
      </c>
      <c r="BN786" t="s">
        <v>4895</v>
      </c>
      <c r="BO786">
        <f t="shared" si="245"/>
        <v>2000</v>
      </c>
      <c r="BP786" t="str">
        <f>IF(V786="original",H786,IF(V786="volunteer",C786,"Nekhaeva A.A."))</f>
        <v>Ishaeva A.</v>
      </c>
      <c r="BQ786" t="str">
        <f>IF(V786="original",I786,IF(V786="volunteer",YEAR(A786)&amp;"-"&amp;IF(MONTH(A786)&lt;10,"0"&amp;MONTH(A786),MONTH(A786))&amp;"-"&amp;IF(DAY(A786)&lt;10,"0"&amp;DAY(A786),DAY(A786)),"__2025-05-15"))</f>
        <v>2025-04-20</v>
      </c>
      <c r="BR786"/>
      <c r="BS786"/>
      <c r="BT786" s="49" t="s">
        <v>4766</v>
      </c>
      <c r="BU786" t="s">
        <v>3631</v>
      </c>
      <c r="BV786" t="s">
        <v>3632</v>
      </c>
      <c r="BW786" t="s">
        <v>3633</v>
      </c>
      <c r="BX786" t="s">
        <v>3634</v>
      </c>
      <c r="BY786" s="44" t="s">
        <v>48</v>
      </c>
      <c r="BZ786" t="s">
        <v>3660</v>
      </c>
      <c r="CA786" t="s">
        <v>4119</v>
      </c>
      <c r="CB786" s="44" t="s">
        <v>4119</v>
      </c>
      <c r="CC786" t="s">
        <v>4774</v>
      </c>
      <c r="CD786" t="s">
        <v>4117</v>
      </c>
      <c r="CE786" t="s">
        <v>4762</v>
      </c>
      <c r="CF786" t="s">
        <v>3630</v>
      </c>
      <c r="CG786"/>
      <c r="CH786" t="str">
        <f>H786</f>
        <v>Logunov D.V., Rakov S.Yu.</v>
      </c>
      <c r="CI786">
        <f t="shared" si="239"/>
        <v>1998</v>
      </c>
      <c r="CJ786"/>
    </row>
    <row r="787" spans="1:90" s="26" customFormat="1" x14ac:dyDescent="0.45">
      <c r="A787" s="25">
        <v>45767.462847222218</v>
      </c>
      <c r="B787" s="26">
        <v>950994899</v>
      </c>
      <c r="C787" s="26" t="s">
        <v>4898</v>
      </c>
      <c r="D787" s="26">
        <v>1</v>
      </c>
      <c r="E787" s="4" t="s">
        <v>51</v>
      </c>
      <c r="G787" s="26">
        <v>3930</v>
      </c>
      <c r="H787" s="44" t="s">
        <v>1509</v>
      </c>
      <c r="I787" s="26">
        <v>1998</v>
      </c>
      <c r="J787" s="26" t="s">
        <v>1510</v>
      </c>
      <c r="K787" s="26" t="s">
        <v>1511</v>
      </c>
      <c r="L787" s="26" t="s">
        <v>1512</v>
      </c>
      <c r="M787" t="s">
        <v>39</v>
      </c>
      <c r="N787" s="26" t="s">
        <v>77</v>
      </c>
      <c r="O787" s="26" t="s">
        <v>852</v>
      </c>
      <c r="P787" s="26" t="s">
        <v>1522</v>
      </c>
      <c r="Q787" t="str">
        <f t="shared" si="240"/>
        <v>near Almaty, Lake Bolshoe Almatinskoye, 2500–3450 m a.s.l.</v>
      </c>
      <c r="R787" s="91">
        <v>43.052100000000003</v>
      </c>
      <c r="S787" s="91">
        <v>76.983940000000004</v>
      </c>
      <c r="T787" s="26" t="s">
        <v>1520</v>
      </c>
      <c r="U787" s="26" t="s">
        <v>1521</v>
      </c>
      <c r="V787" s="26" t="s">
        <v>106</v>
      </c>
      <c r="X787" s="26">
        <v>2000</v>
      </c>
      <c r="Y787" s="26">
        <v>1993</v>
      </c>
      <c r="Z787" s="26">
        <v>6</v>
      </c>
      <c r="AA787" s="26">
        <v>9</v>
      </c>
      <c r="AF787" s="26" t="s">
        <v>1518</v>
      </c>
      <c r="AI787" s="26" t="s">
        <v>163</v>
      </c>
      <c r="AJ787" s="26" t="s">
        <v>1294</v>
      </c>
      <c r="AK787" s="26" t="b">
        <v>1</v>
      </c>
      <c r="AL787" s="26" t="b">
        <v>0</v>
      </c>
      <c r="AO787" s="49" t="s">
        <v>4952</v>
      </c>
      <c r="AP787" s="73"/>
      <c r="AQ787" s="49" t="s">
        <v>4951</v>
      </c>
      <c r="AR787" s="76" t="s">
        <v>5011</v>
      </c>
      <c r="AS787" s="73" t="s">
        <v>5012</v>
      </c>
      <c r="AT787" s="73">
        <f t="shared" si="243"/>
        <v>1</v>
      </c>
      <c r="AU787" s="112" t="s">
        <v>5383</v>
      </c>
      <c r="AV787" s="44" t="s">
        <v>5380</v>
      </c>
      <c r="AW787" t="s">
        <v>641</v>
      </c>
      <c r="AX787" s="73"/>
      <c r="AY787" s="73" t="str">
        <f t="shared" si="244"/>
        <v>Logunov D.V., Rakov S.Yu. 1998. Miscellaneous notes on Middle Asian jumping spiders (Aranei: Salticidae) // Arthropoda Selecta. Vol.7. No.2. P.117–144</v>
      </c>
      <c r="AZ787" s="49" t="s">
        <v>4903</v>
      </c>
      <c r="BA787" s="58" t="str">
        <f>Y787&amp;"-"&amp;IF(Z787&lt;10,"0"&amp;Z787,Z787)&amp;"-"&amp;IF(AA787&lt;10,"0"&amp;AA787,AA787)</f>
        <v>1993-06-09</v>
      </c>
      <c r="BB787" s="44" t="str">
        <f>Y787&amp;IF(Z787&lt;&gt;0,"-"&amp;Z787,"")&amp;IF(AA787&lt;&gt;0,"-"&amp;AA787,"")&amp;IF(AB787&lt;&gt;0,"/"&amp;AB787,"")&amp;IF(AC787&lt;&gt;0,"-"&amp;AC787,"")&amp;IF(AD787&lt;&gt;0,"-"&amp;AD787,"")</f>
        <v>1993-6-9</v>
      </c>
      <c r="BC787" s="44"/>
      <c r="BD787" s="44"/>
      <c r="BE787" s="44"/>
      <c r="BF787" s="49" t="s">
        <v>4882</v>
      </c>
      <c r="BG787" t="s">
        <v>4893</v>
      </c>
      <c r="BH787" s="40" t="s">
        <v>5050</v>
      </c>
      <c r="BI787" t="s">
        <v>39</v>
      </c>
      <c r="BJ787" t="str">
        <f>N787&amp;", "&amp;O787&amp;", "&amp;P787</f>
        <v>Almaty Area, Almaty, near Almaty, Lake Bolshoe Almatinskoye, 2500–3450 m a.s.l.</v>
      </c>
      <c r="BK787" t="str">
        <f>T787&amp;" N; "&amp;U787&amp;" E"</f>
        <v>43.0521 N; 76.98394 E</v>
      </c>
      <c r="BL787" t="s">
        <v>1520</v>
      </c>
      <c r="BM787" s="85" t="s">
        <v>1521</v>
      </c>
      <c r="BN787" t="s">
        <v>4895</v>
      </c>
      <c r="BO787">
        <f t="shared" si="245"/>
        <v>2000</v>
      </c>
      <c r="BP787" t="str">
        <f>IF(V787="original",H787,IF(V787="volunteer",C787,"Nekhaeva A.A."))</f>
        <v>Ishaeva A.</v>
      </c>
      <c r="BQ787" t="str">
        <f>IF(V787="original",I787,IF(V787="volunteer",YEAR(A787)&amp;"-"&amp;IF(MONTH(A787)&lt;10,"0"&amp;MONTH(A787),MONTH(A787))&amp;"-"&amp;IF(DAY(A787)&lt;10,"0"&amp;DAY(A787),DAY(A787)),"__2025-05-15"))</f>
        <v>2025-04-20</v>
      </c>
      <c r="BR787"/>
      <c r="BS787"/>
      <c r="BT787" s="49" t="s">
        <v>4766</v>
      </c>
      <c r="BU787" t="s">
        <v>3631</v>
      </c>
      <c r="BV787" t="s">
        <v>3632</v>
      </c>
      <c r="BW787" t="s">
        <v>3633</v>
      </c>
      <c r="BX787" t="s">
        <v>3634</v>
      </c>
      <c r="BY787" s="44" t="s">
        <v>48</v>
      </c>
      <c r="BZ787" t="s">
        <v>3660</v>
      </c>
      <c r="CA787" t="s">
        <v>4119</v>
      </c>
      <c r="CB787" s="44" t="s">
        <v>4119</v>
      </c>
      <c r="CC787" t="s">
        <v>4774</v>
      </c>
      <c r="CD787" t="s">
        <v>4117</v>
      </c>
      <c r="CE787" t="s">
        <v>4762</v>
      </c>
      <c r="CF787" t="s">
        <v>3630</v>
      </c>
      <c r="CG787"/>
      <c r="CH787" t="str">
        <f>H787</f>
        <v>Logunov D.V., Rakov S.Yu.</v>
      </c>
      <c r="CI787">
        <f t="shared" si="239"/>
        <v>1998</v>
      </c>
      <c r="CJ787"/>
    </row>
    <row r="788" spans="1:90" s="31" customFormat="1" x14ac:dyDescent="0.45">
      <c r="A788" s="30">
        <v>45767.462453703702</v>
      </c>
      <c r="B788" s="31">
        <v>950994899</v>
      </c>
      <c r="C788" s="26" t="s">
        <v>4898</v>
      </c>
      <c r="D788" s="31">
        <v>33</v>
      </c>
      <c r="E788" s="4" t="s">
        <v>5296</v>
      </c>
      <c r="G788" s="31">
        <v>3930</v>
      </c>
      <c r="H788" s="44" t="s">
        <v>1509</v>
      </c>
      <c r="I788" s="31">
        <v>1998</v>
      </c>
      <c r="J788" s="31" t="s">
        <v>1510</v>
      </c>
      <c r="K788" s="31" t="s">
        <v>1511</v>
      </c>
      <c r="L788" s="31" t="s">
        <v>1512</v>
      </c>
      <c r="M788" t="s">
        <v>39</v>
      </c>
      <c r="N788" s="31" t="s">
        <v>77</v>
      </c>
      <c r="O788" s="31" t="s">
        <v>852</v>
      </c>
      <c r="P788" s="31" t="s">
        <v>1522</v>
      </c>
      <c r="Q788" t="str">
        <f t="shared" si="240"/>
        <v>near Almaty, Lake Bolshoe Almatinskoye, 2500–3450 m a.s.l.</v>
      </c>
      <c r="R788" s="95">
        <v>43.052100000000003</v>
      </c>
      <c r="S788" s="95">
        <v>76.983940000000004</v>
      </c>
      <c r="T788" s="31" t="s">
        <v>1520</v>
      </c>
      <c r="U788" s="31" t="s">
        <v>1521</v>
      </c>
      <c r="V788" s="31" t="s">
        <v>106</v>
      </c>
      <c r="X788" s="31">
        <v>2000</v>
      </c>
      <c r="Y788" s="31">
        <v>1995</v>
      </c>
      <c r="Z788" s="31">
        <v>7</v>
      </c>
      <c r="AA788" s="31">
        <v>5</v>
      </c>
      <c r="AF788" s="31" t="s">
        <v>1523</v>
      </c>
      <c r="AI788" s="31" t="s">
        <v>163</v>
      </c>
      <c r="AJ788" s="31" t="s">
        <v>1294</v>
      </c>
      <c r="AK788" s="31" t="b">
        <v>1</v>
      </c>
      <c r="AL788" s="31" t="b">
        <v>0</v>
      </c>
      <c r="AO788" s="49" t="s">
        <v>4952</v>
      </c>
      <c r="AP788" s="73"/>
      <c r="AQ788" s="49" t="s">
        <v>4951</v>
      </c>
      <c r="AR788" s="76" t="s">
        <v>5011</v>
      </c>
      <c r="AS788" s="73" t="s">
        <v>5012</v>
      </c>
      <c r="AT788" s="73">
        <f t="shared" si="243"/>
        <v>33</v>
      </c>
      <c r="AU788" s="112" t="s">
        <v>5383</v>
      </c>
      <c r="AV788" s="44" t="s">
        <v>5380</v>
      </c>
      <c r="AW788" s="28" t="s">
        <v>1523</v>
      </c>
      <c r="AX788" s="73"/>
      <c r="AY788" s="73" t="str">
        <f t="shared" si="244"/>
        <v>Logunov D.V., Rakov S.Yu. 1998. Miscellaneous notes on Middle Asian jumping spiders (Aranei: Salticidae) // Arthropoda Selecta. Vol.7. No.2. P.117–144</v>
      </c>
      <c r="AZ788" s="49" t="s">
        <v>4903</v>
      </c>
      <c r="BA788" s="58" t="str">
        <f>Y788&amp;"-"&amp;IF(Z788&lt;10,"0"&amp;Z788,Z788)&amp;"-"&amp;IF(AA788&lt;10,"0"&amp;AA788,AA788)</f>
        <v>1995-07-05</v>
      </c>
      <c r="BB788" s="44" t="str">
        <f>Y788&amp;IF(Z788&lt;&gt;0,"-"&amp;Z788,"")&amp;IF(AA788&lt;&gt;0,"-"&amp;AA788,"")&amp;IF(AB788&lt;&gt;0,"/"&amp;AB788,"")&amp;IF(AC788&lt;&gt;0,"-"&amp;AC788,"")&amp;IF(AD788&lt;&gt;0,"-"&amp;AD788,"")</f>
        <v>1995-7-5</v>
      </c>
      <c r="BC788" s="44"/>
      <c r="BD788" s="44"/>
      <c r="BE788" s="44"/>
      <c r="BF788" s="49" t="s">
        <v>4882</v>
      </c>
      <c r="BG788" t="s">
        <v>4893</v>
      </c>
      <c r="BH788" s="40" t="s">
        <v>5050</v>
      </c>
      <c r="BI788" t="s">
        <v>39</v>
      </c>
      <c r="BJ788" t="str">
        <f>N788&amp;", "&amp;O788&amp;", "&amp;P788</f>
        <v>Almaty Area, Almaty, near Almaty, Lake Bolshoe Almatinskoye, 2500–3450 m a.s.l.</v>
      </c>
      <c r="BK788" t="str">
        <f>T788&amp;" N; "&amp;U788&amp;" E"</f>
        <v>43.0521 N; 76.98394 E</v>
      </c>
      <c r="BL788" t="s">
        <v>1520</v>
      </c>
      <c r="BM788" s="85" t="s">
        <v>1521</v>
      </c>
      <c r="BN788" t="s">
        <v>4895</v>
      </c>
      <c r="BO788">
        <f t="shared" si="245"/>
        <v>2000</v>
      </c>
      <c r="BP788" t="str">
        <f>IF(V788="original",H788,IF(V788="volunteer",C788,"Nekhaeva A.A."))</f>
        <v>Ishaeva A.</v>
      </c>
      <c r="BQ788" t="str">
        <f>IF(V788="original",I788,IF(V788="volunteer",YEAR(A788)&amp;"-"&amp;IF(MONTH(A788)&lt;10,"0"&amp;MONTH(A788),MONTH(A788))&amp;"-"&amp;IF(DAY(A788)&lt;10,"0"&amp;DAY(A788),DAY(A788)),"__2025-05-15"))</f>
        <v>2025-04-20</v>
      </c>
      <c r="BR788"/>
      <c r="BS788"/>
      <c r="BT788" s="49" t="s">
        <v>4766</v>
      </c>
      <c r="BU788" t="s">
        <v>3631</v>
      </c>
      <c r="BV788" t="s">
        <v>3632</v>
      </c>
      <c r="BW788" t="s">
        <v>3633</v>
      </c>
      <c r="BX788" t="s">
        <v>3634</v>
      </c>
      <c r="BY788" s="44" t="s">
        <v>48</v>
      </c>
      <c r="BZ788" t="s">
        <v>3660</v>
      </c>
      <c r="CA788" t="s">
        <v>4119</v>
      </c>
      <c r="CB788" s="44" t="s">
        <v>4119</v>
      </c>
      <c r="CC788" t="s">
        <v>4774</v>
      </c>
      <c r="CD788" t="s">
        <v>4117</v>
      </c>
      <c r="CE788" t="s">
        <v>4762</v>
      </c>
      <c r="CF788" t="s">
        <v>3630</v>
      </c>
      <c r="CG788"/>
      <c r="CH788" t="str">
        <f>H788</f>
        <v>Logunov D.V., Rakov S.Yu.</v>
      </c>
      <c r="CI788">
        <f t="shared" si="239"/>
        <v>1998</v>
      </c>
      <c r="CJ788"/>
      <c r="CL788" s="31" t="s">
        <v>3594</v>
      </c>
    </row>
    <row r="789" spans="1:90" s="12" customFormat="1" x14ac:dyDescent="0.45">
      <c r="A789" s="11">
        <v>45767.460983796293</v>
      </c>
      <c r="B789" s="12">
        <v>950994899</v>
      </c>
      <c r="C789" s="26" t="s">
        <v>4898</v>
      </c>
      <c r="D789" s="12">
        <v>3</v>
      </c>
      <c r="E789" s="4" t="s">
        <v>265</v>
      </c>
      <c r="G789" s="12">
        <v>3930</v>
      </c>
      <c r="H789" s="44" t="s">
        <v>1509</v>
      </c>
      <c r="I789" s="12">
        <v>1998</v>
      </c>
      <c r="J789" s="12" t="s">
        <v>1510</v>
      </c>
      <c r="K789" s="12" t="s">
        <v>1511</v>
      </c>
      <c r="L789" s="12" t="s">
        <v>1512</v>
      </c>
      <c r="M789" t="s">
        <v>39</v>
      </c>
      <c r="N789" s="12" t="s">
        <v>77</v>
      </c>
      <c r="O789" s="12" t="s">
        <v>852</v>
      </c>
      <c r="P789" s="12" t="s">
        <v>1524</v>
      </c>
      <c r="Q789" t="str">
        <f t="shared" si="240"/>
        <v>near Almaty, Lake Bolshoe Almatinskoye, ~2500 m a.s.l.</v>
      </c>
      <c r="R789" s="94">
        <v>43.052100000000003</v>
      </c>
      <c r="S789" s="94">
        <v>76.983940000000004</v>
      </c>
      <c r="T789" s="12" t="s">
        <v>1520</v>
      </c>
      <c r="U789" s="12" t="s">
        <v>1521</v>
      </c>
      <c r="V789" s="12" t="s">
        <v>106</v>
      </c>
      <c r="X789" s="12">
        <v>2000</v>
      </c>
      <c r="Y789" s="12">
        <v>1992</v>
      </c>
      <c r="Z789" s="12">
        <v>7</v>
      </c>
      <c r="AA789" s="12">
        <v>3</v>
      </c>
      <c r="AF789" s="12" t="s">
        <v>470</v>
      </c>
      <c r="AI789" s="12" t="s">
        <v>163</v>
      </c>
      <c r="AJ789" s="12" t="s">
        <v>1294</v>
      </c>
      <c r="AK789" s="12" t="b">
        <v>1</v>
      </c>
      <c r="AL789" s="12" t="b">
        <v>0</v>
      </c>
      <c r="AO789" s="49" t="s">
        <v>4952</v>
      </c>
      <c r="AP789" s="73"/>
      <c r="AQ789" s="49" t="s">
        <v>4951</v>
      </c>
      <c r="AR789" s="76" t="s">
        <v>5011</v>
      </c>
      <c r="AS789" s="73" t="s">
        <v>5012</v>
      </c>
      <c r="AT789" s="73">
        <f t="shared" si="243"/>
        <v>3</v>
      </c>
      <c r="AU789" s="112" t="s">
        <v>5383</v>
      </c>
      <c r="AV789" s="44" t="s">
        <v>5380</v>
      </c>
      <c r="AW789" t="s">
        <v>2171</v>
      </c>
      <c r="AX789" s="73"/>
      <c r="AY789" s="73" t="str">
        <f t="shared" si="244"/>
        <v>Logunov D.V., Rakov S.Yu. 1998. Miscellaneous notes on Middle Asian jumping spiders (Aranei: Salticidae) // Arthropoda Selecta. Vol.7. No.2. P.117–144</v>
      </c>
      <c r="AZ789" s="49" t="s">
        <v>4903</v>
      </c>
      <c r="BA789" s="58" t="str">
        <f>Y789&amp;"-"&amp;IF(Z789&lt;10,"0"&amp;Z789,Z789)&amp;"-"&amp;IF(AA789&lt;10,"0"&amp;AA789,AA789)</f>
        <v>1992-07-03</v>
      </c>
      <c r="BB789" s="44" t="str">
        <f>Y789&amp;IF(Z789&lt;&gt;0,"-"&amp;Z789,"")&amp;IF(AA789&lt;&gt;0,"-"&amp;AA789,"")&amp;IF(AB789&lt;&gt;0,"/"&amp;AB789,"")&amp;IF(AC789&lt;&gt;0,"-"&amp;AC789,"")&amp;IF(AD789&lt;&gt;0,"-"&amp;AD789,"")</f>
        <v>1992-7-3</v>
      </c>
      <c r="BC789" s="44"/>
      <c r="BD789" s="44"/>
      <c r="BE789" s="44"/>
      <c r="BF789" s="49" t="s">
        <v>4882</v>
      </c>
      <c r="BG789" t="s">
        <v>4893</v>
      </c>
      <c r="BH789" s="40" t="s">
        <v>5050</v>
      </c>
      <c r="BI789" t="s">
        <v>39</v>
      </c>
      <c r="BJ789" t="str">
        <f>N789&amp;", "&amp;O789&amp;", "&amp;P789</f>
        <v>Almaty Area, Almaty, near Almaty, Lake Bolshoe Almatinskoye, ~2500 m a.s.l.</v>
      </c>
      <c r="BK789" t="str">
        <f>T789&amp;" N; "&amp;U789&amp;" E"</f>
        <v>43.0521 N; 76.98394 E</v>
      </c>
      <c r="BL789" t="s">
        <v>1520</v>
      </c>
      <c r="BM789" s="85" t="s">
        <v>1521</v>
      </c>
      <c r="BN789" t="s">
        <v>4895</v>
      </c>
      <c r="BO789">
        <f t="shared" si="245"/>
        <v>2000</v>
      </c>
      <c r="BP789" t="str">
        <f>IF(V789="original",H789,IF(V789="volunteer",C789,"Nekhaeva A.A."))</f>
        <v>Ishaeva A.</v>
      </c>
      <c r="BQ789" t="str">
        <f>IF(V789="original",I789,IF(V789="volunteer",YEAR(A789)&amp;"-"&amp;IF(MONTH(A789)&lt;10,"0"&amp;MONTH(A789),MONTH(A789))&amp;"-"&amp;IF(DAY(A789)&lt;10,"0"&amp;DAY(A789),DAY(A789)),"__2025-05-15"))</f>
        <v>2025-04-20</v>
      </c>
      <c r="BR789"/>
      <c r="BS789"/>
      <c r="BT789" s="49" t="s">
        <v>4766</v>
      </c>
      <c r="BU789" t="s">
        <v>3631</v>
      </c>
      <c r="BV789" t="s">
        <v>3632</v>
      </c>
      <c r="BW789" t="s">
        <v>3633</v>
      </c>
      <c r="BX789" t="s">
        <v>3634</v>
      </c>
      <c r="BY789" s="44" t="s">
        <v>48</v>
      </c>
      <c r="BZ789" t="s">
        <v>3660</v>
      </c>
      <c r="CA789" t="s">
        <v>4119</v>
      </c>
      <c r="CB789" s="44" t="s">
        <v>4119</v>
      </c>
      <c r="CC789" t="s">
        <v>4774</v>
      </c>
      <c r="CD789" t="s">
        <v>4117</v>
      </c>
      <c r="CE789" t="s">
        <v>4762</v>
      </c>
      <c r="CF789" t="s">
        <v>3630</v>
      </c>
      <c r="CG789"/>
      <c r="CH789" t="str">
        <f>H789</f>
        <v>Logunov D.V., Rakov S.Yu.</v>
      </c>
      <c r="CI789">
        <f t="shared" si="239"/>
        <v>1998</v>
      </c>
      <c r="CJ789"/>
    </row>
    <row r="790" spans="1:90" s="33" customFormat="1" x14ac:dyDescent="0.45">
      <c r="A790" s="32">
        <v>45767.457523148143</v>
      </c>
      <c r="B790" s="33">
        <v>950994899</v>
      </c>
      <c r="C790" s="26" t="s">
        <v>4898</v>
      </c>
      <c r="E790" s="4"/>
      <c r="G790" s="33">
        <v>3930</v>
      </c>
      <c r="H790" s="44" t="s">
        <v>1509</v>
      </c>
      <c r="I790" s="33">
        <v>1998</v>
      </c>
      <c r="J790" s="33" t="s">
        <v>1510</v>
      </c>
      <c r="K790" s="33" t="s">
        <v>1511</v>
      </c>
      <c r="L790" s="33" t="s">
        <v>1512</v>
      </c>
      <c r="M790" t="s">
        <v>39</v>
      </c>
      <c r="N790" s="33" t="s">
        <v>77</v>
      </c>
      <c r="O790" s="33" t="s">
        <v>852</v>
      </c>
      <c r="P790" s="33" t="s">
        <v>919</v>
      </c>
      <c r="Q790" t="str">
        <f t="shared" si="240"/>
        <v>near Almaty</v>
      </c>
      <c r="R790" s="96">
        <v>43.299900000000001</v>
      </c>
      <c r="S790" s="96">
        <v>76.906499999999994</v>
      </c>
      <c r="T790" s="33" t="s">
        <v>1525</v>
      </c>
      <c r="U790" s="33" t="s">
        <v>1526</v>
      </c>
      <c r="V790" s="33" t="s">
        <v>106</v>
      </c>
      <c r="X790" s="33">
        <v>5000</v>
      </c>
      <c r="Y790" s="33">
        <v>1995</v>
      </c>
      <c r="AF790" s="33" t="s">
        <v>1514</v>
      </c>
      <c r="AI790" s="33" t="s">
        <v>163</v>
      </c>
      <c r="AJ790" s="33" t="s">
        <v>1308</v>
      </c>
      <c r="AK790" s="33" t="b">
        <v>1</v>
      </c>
      <c r="AL790" s="33" t="b">
        <v>0</v>
      </c>
      <c r="AO790" s="49" t="s">
        <v>4952</v>
      </c>
      <c r="AP790" s="73"/>
      <c r="AQ790" s="49" t="s">
        <v>4951</v>
      </c>
      <c r="AR790" s="76" t="s">
        <v>5011</v>
      </c>
      <c r="AS790" s="73" t="s">
        <v>5012</v>
      </c>
      <c r="AT790" s="73">
        <f t="shared" si="243"/>
        <v>0</v>
      </c>
      <c r="AU790" s="44"/>
      <c r="AV790" s="44"/>
      <c r="AW790" s="28" t="s">
        <v>1514</v>
      </c>
      <c r="AX790" s="112" t="s">
        <v>5332</v>
      </c>
      <c r="AY790" s="73" t="str">
        <f t="shared" si="244"/>
        <v>Logunov D.V., Rakov S.Yu. 1998. Miscellaneous notes on Middle Asian jumping spiders (Aranei: Salticidae) // Arthropoda Selecta. Vol.7. No.2. P.117–144</v>
      </c>
      <c r="AZ790" s="49" t="s">
        <v>4903</v>
      </c>
      <c r="BA790" s="44">
        <f>Y790</f>
        <v>1995</v>
      </c>
      <c r="BB790" s="44" t="str">
        <f>Y790&amp;IF(Z790&lt;&gt;0,"-"&amp;Z790,"")&amp;IF(AA790&lt;&gt;0,"-"&amp;AA790,"")&amp;IF(AB790&lt;&gt;0,"/"&amp;AB790,"")&amp;IF(AC790&lt;&gt;0,"-"&amp;AC790,"")&amp;IF(AD790&lt;&gt;0,"-"&amp;AD790,"")</f>
        <v>1995</v>
      </c>
      <c r="BC790" s="44"/>
      <c r="BD790" s="44"/>
      <c r="BE790" s="44"/>
      <c r="BF790" s="49" t="s">
        <v>4882</v>
      </c>
      <c r="BG790" t="s">
        <v>4893</v>
      </c>
      <c r="BH790" s="40" t="s">
        <v>5050</v>
      </c>
      <c r="BI790" t="s">
        <v>39</v>
      </c>
      <c r="BJ790" t="str">
        <f>N790&amp;", "&amp;O790&amp;", "&amp;P790</f>
        <v>Almaty Area, Almaty, near Almaty</v>
      </c>
      <c r="BK790" t="str">
        <f>T790&amp;" N; "&amp;U790&amp;" E"</f>
        <v>43.2999 N; 76.9065 E</v>
      </c>
      <c r="BL790" t="s">
        <v>1525</v>
      </c>
      <c r="BM790" s="85" t="s">
        <v>1526</v>
      </c>
      <c r="BN790" t="s">
        <v>4895</v>
      </c>
      <c r="BO790">
        <f t="shared" si="245"/>
        <v>5000</v>
      </c>
      <c r="BP790" t="str">
        <f>IF(V790="original",H790,IF(V790="volunteer",C790,"Nekhaeva A.A."))</f>
        <v>Ishaeva A.</v>
      </c>
      <c r="BQ790" t="str">
        <f>IF(V790="original",I790,IF(V790="volunteer",YEAR(A790)&amp;"-"&amp;IF(MONTH(A790)&lt;10,"0"&amp;MONTH(A790),MONTH(A790))&amp;"-"&amp;IF(DAY(A790)&lt;10,"0"&amp;DAY(A790),DAY(A790)),"__2025-05-15"))</f>
        <v>2025-04-20</v>
      </c>
      <c r="BR790"/>
      <c r="BS790"/>
      <c r="BT790" s="49" t="s">
        <v>4766</v>
      </c>
      <c r="BU790" t="s">
        <v>3631</v>
      </c>
      <c r="BV790" t="s">
        <v>3632</v>
      </c>
      <c r="BW790" t="s">
        <v>3633</v>
      </c>
      <c r="BX790" t="s">
        <v>3634</v>
      </c>
      <c r="BY790" s="44" t="s">
        <v>48</v>
      </c>
      <c r="BZ790" t="s">
        <v>3660</v>
      </c>
      <c r="CA790" t="s">
        <v>4128</v>
      </c>
      <c r="CB790" s="44" t="s">
        <v>4128</v>
      </c>
      <c r="CC790" t="s">
        <v>4774</v>
      </c>
      <c r="CD790" t="s">
        <v>4126</v>
      </c>
      <c r="CE790" t="s">
        <v>4763</v>
      </c>
      <c r="CF790" t="s">
        <v>3630</v>
      </c>
      <c r="CG790"/>
      <c r="CH790" t="str">
        <f>H790</f>
        <v>Logunov D.V., Rakov S.Yu.</v>
      </c>
      <c r="CI790">
        <f t="shared" si="239"/>
        <v>1998</v>
      </c>
      <c r="CJ790"/>
    </row>
    <row r="791" spans="1:90" s="33" customFormat="1" x14ac:dyDescent="0.45">
      <c r="A791" s="32">
        <v>45767.457060185188</v>
      </c>
      <c r="B791" s="33">
        <v>950994899</v>
      </c>
      <c r="C791" s="26" t="s">
        <v>4898</v>
      </c>
      <c r="E791" s="4"/>
      <c r="G791" s="33">
        <v>3930</v>
      </c>
      <c r="H791" s="44" t="s">
        <v>1509</v>
      </c>
      <c r="I791" s="33">
        <v>1998</v>
      </c>
      <c r="J791" s="33" t="s">
        <v>1510</v>
      </c>
      <c r="K791" s="33" t="s">
        <v>1511</v>
      </c>
      <c r="L791" s="33" t="s">
        <v>1512</v>
      </c>
      <c r="M791" t="s">
        <v>39</v>
      </c>
      <c r="N791" s="33" t="s">
        <v>77</v>
      </c>
      <c r="O791" s="33" t="s">
        <v>806</v>
      </c>
      <c r="P791" s="33" t="s">
        <v>806</v>
      </c>
      <c r="Q791" t="str">
        <f t="shared" si="240"/>
        <v>Kapchagai</v>
      </c>
      <c r="R791" s="96">
        <v>43.865400000000001</v>
      </c>
      <c r="S791" s="96">
        <v>77.041799999999995</v>
      </c>
      <c r="T791" s="33" t="s">
        <v>1527</v>
      </c>
      <c r="U791" s="33" t="s">
        <v>1528</v>
      </c>
      <c r="V791" s="33" t="s">
        <v>106</v>
      </c>
      <c r="X791" s="33">
        <v>5000</v>
      </c>
      <c r="Y791" s="33">
        <v>1993</v>
      </c>
      <c r="AF791" s="33" t="s">
        <v>1514</v>
      </c>
      <c r="AI791" s="33" t="s">
        <v>163</v>
      </c>
      <c r="AJ791" s="33" t="s">
        <v>1308</v>
      </c>
      <c r="AK791" s="33" t="b">
        <v>1</v>
      </c>
      <c r="AL791" s="33" t="b">
        <v>0</v>
      </c>
      <c r="AO791" s="49" t="s">
        <v>4952</v>
      </c>
      <c r="AP791" s="73"/>
      <c r="AQ791" s="49" t="s">
        <v>4951</v>
      </c>
      <c r="AR791" s="76" t="s">
        <v>5011</v>
      </c>
      <c r="AS791" s="73" t="s">
        <v>5012</v>
      </c>
      <c r="AT791" s="73">
        <f t="shared" si="243"/>
        <v>0</v>
      </c>
      <c r="AU791" s="44"/>
      <c r="AV791" s="44"/>
      <c r="AW791" s="28" t="s">
        <v>1514</v>
      </c>
      <c r="AX791" s="112" t="s">
        <v>5332</v>
      </c>
      <c r="AY791" s="73" t="str">
        <f t="shared" si="244"/>
        <v>Logunov D.V., Rakov S.Yu. 1998. Miscellaneous notes on Middle Asian jumping spiders (Aranei: Salticidae) // Arthropoda Selecta. Vol.7. No.2. P.117–144</v>
      </c>
      <c r="AZ791" s="49" t="s">
        <v>4903</v>
      </c>
      <c r="BA791" s="44">
        <f>Y791</f>
        <v>1993</v>
      </c>
      <c r="BB791" s="44" t="str">
        <f>Y791&amp;IF(Z791&lt;&gt;0,"-"&amp;Z791,"")&amp;IF(AA791&lt;&gt;0,"-"&amp;AA791,"")&amp;IF(AB791&lt;&gt;0,"/"&amp;AB791,"")&amp;IF(AC791&lt;&gt;0,"-"&amp;AC791,"")&amp;IF(AD791&lt;&gt;0,"-"&amp;AD791,"")</f>
        <v>1993</v>
      </c>
      <c r="BC791" s="44"/>
      <c r="BD791" s="44"/>
      <c r="BE791" s="44"/>
      <c r="BF791" s="49" t="s">
        <v>4882</v>
      </c>
      <c r="BG791" t="s">
        <v>4893</v>
      </c>
      <c r="BH791" s="40" t="s">
        <v>5050</v>
      </c>
      <c r="BI791" t="s">
        <v>39</v>
      </c>
      <c r="BJ791" t="str">
        <f>N791&amp;", "&amp;O791&amp;", "&amp;P791</f>
        <v>Almaty Area, Kapchagai, Kapchagai</v>
      </c>
      <c r="BK791" t="str">
        <f>T791&amp;" N; "&amp;U791&amp;" E"</f>
        <v>43.8654 N; 77.0418 E</v>
      </c>
      <c r="BL791" t="s">
        <v>1527</v>
      </c>
      <c r="BM791" s="85" t="s">
        <v>1528</v>
      </c>
      <c r="BN791" t="s">
        <v>4895</v>
      </c>
      <c r="BO791">
        <f t="shared" si="245"/>
        <v>5000</v>
      </c>
      <c r="BP791" t="str">
        <f>IF(V791="original",H791,IF(V791="volunteer",C791,"Nekhaeva A.A."))</f>
        <v>Ishaeva A.</v>
      </c>
      <c r="BQ791" t="str">
        <f>IF(V791="original",I791,IF(V791="volunteer",YEAR(A791)&amp;"-"&amp;IF(MONTH(A791)&lt;10,"0"&amp;MONTH(A791),MONTH(A791))&amp;"-"&amp;IF(DAY(A791)&lt;10,"0"&amp;DAY(A791),DAY(A791)),"__2025-05-15"))</f>
        <v>2025-04-20</v>
      </c>
      <c r="BR791"/>
      <c r="BS791"/>
      <c r="BT791" s="49" t="s">
        <v>4766</v>
      </c>
      <c r="BU791" t="s">
        <v>3631</v>
      </c>
      <c r="BV791" t="s">
        <v>3632</v>
      </c>
      <c r="BW791" t="s">
        <v>3633</v>
      </c>
      <c r="BX791" t="s">
        <v>3634</v>
      </c>
      <c r="BY791" s="44" t="s">
        <v>48</v>
      </c>
      <c r="BZ791" t="s">
        <v>3660</v>
      </c>
      <c r="CA791" t="s">
        <v>4128</v>
      </c>
      <c r="CB791" s="44" t="s">
        <v>4128</v>
      </c>
      <c r="CC791" t="s">
        <v>4774</v>
      </c>
      <c r="CD791" t="s">
        <v>4126</v>
      </c>
      <c r="CE791" t="s">
        <v>4763</v>
      </c>
      <c r="CF791" t="s">
        <v>3630</v>
      </c>
      <c r="CG791"/>
      <c r="CH791" t="str">
        <f>H791</f>
        <v>Logunov D.V., Rakov S.Yu.</v>
      </c>
      <c r="CI791">
        <f t="shared" si="239"/>
        <v>1998</v>
      </c>
      <c r="CJ791"/>
    </row>
    <row r="792" spans="1:90" s="33" customFormat="1" x14ac:dyDescent="0.45">
      <c r="A792" s="32">
        <v>45767.456087962957</v>
      </c>
      <c r="B792" s="33">
        <v>950994899</v>
      </c>
      <c r="C792" s="26" t="s">
        <v>4898</v>
      </c>
      <c r="D792" s="33">
        <v>1</v>
      </c>
      <c r="E792" s="4" t="s">
        <v>65</v>
      </c>
      <c r="G792" s="33">
        <v>3930</v>
      </c>
      <c r="H792" s="44" t="s">
        <v>1509</v>
      </c>
      <c r="I792" s="33">
        <v>1998</v>
      </c>
      <c r="J792" s="33" t="s">
        <v>1510</v>
      </c>
      <c r="K792" s="33" t="s">
        <v>1511</v>
      </c>
      <c r="L792" s="33" t="s">
        <v>1512</v>
      </c>
      <c r="M792" t="s">
        <v>39</v>
      </c>
      <c r="N792" s="33" t="s">
        <v>77</v>
      </c>
      <c r="O792" s="33" t="s">
        <v>893</v>
      </c>
      <c r="P792" s="33" t="s">
        <v>1529</v>
      </c>
      <c r="Q792" t="str">
        <f t="shared" si="240"/>
        <v>50 km W of Samsy</v>
      </c>
      <c r="R792" s="96">
        <v>43.351599999999998</v>
      </c>
      <c r="S792" s="96">
        <v>75.464376000000001</v>
      </c>
      <c r="T792" s="33" t="s">
        <v>1530</v>
      </c>
      <c r="U792" s="33" t="s">
        <v>1531</v>
      </c>
      <c r="V792" s="33" t="s">
        <v>106</v>
      </c>
      <c r="X792" s="33">
        <v>10000</v>
      </c>
      <c r="Y792" s="33">
        <v>1997</v>
      </c>
      <c r="Z792" s="33">
        <v>4</v>
      </c>
      <c r="AA792" s="33">
        <v>9</v>
      </c>
      <c r="AF792" s="33" t="s">
        <v>501</v>
      </c>
      <c r="AI792" s="33" t="s">
        <v>163</v>
      </c>
      <c r="AJ792" s="33" t="s">
        <v>1308</v>
      </c>
      <c r="AK792" s="33" t="b">
        <v>1</v>
      </c>
      <c r="AL792" s="33" t="b">
        <v>0</v>
      </c>
      <c r="AO792" s="49" t="s">
        <v>4952</v>
      </c>
      <c r="AP792" s="73"/>
      <c r="AQ792" s="49" t="s">
        <v>4951</v>
      </c>
      <c r="AR792" s="76" t="s">
        <v>5011</v>
      </c>
      <c r="AS792" s="73" t="s">
        <v>5012</v>
      </c>
      <c r="AT792" s="73">
        <f t="shared" si="243"/>
        <v>1</v>
      </c>
      <c r="AU792" s="112" t="s">
        <v>5384</v>
      </c>
      <c r="AV792" s="44" t="s">
        <v>5380</v>
      </c>
      <c r="AW792" t="s">
        <v>613</v>
      </c>
      <c r="AX792" s="73"/>
      <c r="AY792" s="73" t="str">
        <f t="shared" si="244"/>
        <v>Logunov D.V., Rakov S.Yu. 1998. Miscellaneous notes on Middle Asian jumping spiders (Aranei: Salticidae) // Arthropoda Selecta. Vol.7. No.2. P.117–144</v>
      </c>
      <c r="AZ792" s="49" t="s">
        <v>4903</v>
      </c>
      <c r="BA792" s="58" t="str">
        <f>Y792&amp;"-"&amp;IF(Z792&lt;10,"0"&amp;Z792,Z792)&amp;"-"&amp;IF(AA792&lt;10,"0"&amp;AA792,AA792)</f>
        <v>1997-04-09</v>
      </c>
      <c r="BB792" s="44" t="str">
        <f>Y792&amp;IF(Z792&lt;&gt;0,"-"&amp;Z792,"")&amp;IF(AA792&lt;&gt;0,"-"&amp;AA792,"")&amp;IF(AB792&lt;&gt;0,"/"&amp;AB792,"")&amp;IF(AC792&lt;&gt;0,"-"&amp;AC792,"")&amp;IF(AD792&lt;&gt;0,"-"&amp;AD792,"")</f>
        <v>1997-4-9</v>
      </c>
      <c r="BC792" s="44"/>
      <c r="BD792" s="44"/>
      <c r="BE792" s="44"/>
      <c r="BF792" s="49" t="s">
        <v>4882</v>
      </c>
      <c r="BG792" t="s">
        <v>4893</v>
      </c>
      <c r="BH792" s="40" t="s">
        <v>5050</v>
      </c>
      <c r="BI792" t="s">
        <v>39</v>
      </c>
      <c r="BJ792" t="str">
        <f>N792&amp;", "&amp;O792&amp;", "&amp;P792</f>
        <v>Almaty Area, Zhambyl Distr., 50 km W of Samsy</v>
      </c>
      <c r="BK792" t="str">
        <f>T792&amp;" N; "&amp;U792&amp;" E"</f>
        <v>43.3516 N; 75.464376 E</v>
      </c>
      <c r="BL792" t="s">
        <v>1530</v>
      </c>
      <c r="BM792" s="85" t="s">
        <v>1531</v>
      </c>
      <c r="BN792" t="s">
        <v>4895</v>
      </c>
      <c r="BO792">
        <f t="shared" si="245"/>
        <v>10000</v>
      </c>
      <c r="BP792" t="str">
        <f>IF(V792="original",H792,IF(V792="volunteer",C792,"Nekhaeva A.A."))</f>
        <v>Ishaeva A.</v>
      </c>
      <c r="BQ792" t="str">
        <f>IF(V792="original",I792,IF(V792="volunteer",YEAR(A792)&amp;"-"&amp;IF(MONTH(A792)&lt;10,"0"&amp;MONTH(A792),MONTH(A792))&amp;"-"&amp;IF(DAY(A792)&lt;10,"0"&amp;DAY(A792),DAY(A792)),"__2025-05-15"))</f>
        <v>2025-04-20</v>
      </c>
      <c r="BR792"/>
      <c r="BS792"/>
      <c r="BT792" s="49" t="s">
        <v>4766</v>
      </c>
      <c r="BU792" t="s">
        <v>3631</v>
      </c>
      <c r="BV792" t="s">
        <v>3632</v>
      </c>
      <c r="BW792" t="s">
        <v>3633</v>
      </c>
      <c r="BX792" t="s">
        <v>3634</v>
      </c>
      <c r="BY792" s="44" t="s">
        <v>48</v>
      </c>
      <c r="BZ792" t="s">
        <v>3660</v>
      </c>
      <c r="CA792" t="s">
        <v>4128</v>
      </c>
      <c r="CB792" s="44" t="s">
        <v>4128</v>
      </c>
      <c r="CC792" t="s">
        <v>4774</v>
      </c>
      <c r="CD792" t="s">
        <v>4126</v>
      </c>
      <c r="CE792" t="s">
        <v>4763</v>
      </c>
      <c r="CF792" t="s">
        <v>3630</v>
      </c>
      <c r="CG792"/>
      <c r="CH792" t="str">
        <f>H792</f>
        <v>Logunov D.V., Rakov S.Yu.</v>
      </c>
      <c r="CI792">
        <f t="shared" si="239"/>
        <v>1998</v>
      </c>
      <c r="CJ792"/>
    </row>
    <row r="793" spans="1:90" s="33" customFormat="1" x14ac:dyDescent="0.45">
      <c r="A793" s="32">
        <v>45767.455300925933</v>
      </c>
      <c r="B793" s="33">
        <v>950994899</v>
      </c>
      <c r="C793" s="26" t="s">
        <v>4898</v>
      </c>
      <c r="D793" s="33">
        <v>1</v>
      </c>
      <c r="E793" s="4" t="s">
        <v>65</v>
      </c>
      <c r="G793" s="33">
        <v>3930</v>
      </c>
      <c r="H793" s="44" t="s">
        <v>1509</v>
      </c>
      <c r="I793" s="33">
        <v>1998</v>
      </c>
      <c r="J793" s="33" t="s">
        <v>1510</v>
      </c>
      <c r="K793" s="33" t="s">
        <v>1511</v>
      </c>
      <c r="L793" s="33" t="s">
        <v>1512</v>
      </c>
      <c r="M793" t="s">
        <v>39</v>
      </c>
      <c r="N793" s="33" t="s">
        <v>77</v>
      </c>
      <c r="O793" s="33" t="s">
        <v>893</v>
      </c>
      <c r="P793" s="33" t="s">
        <v>1532</v>
      </c>
      <c r="Q793" t="str">
        <f t="shared" si="240"/>
        <v>80–95 km from Uzunagach</v>
      </c>
      <c r="R793" s="96">
        <v>43.475212999999997</v>
      </c>
      <c r="S793" s="96">
        <v>75.104128000000003</v>
      </c>
      <c r="T793" s="33" t="s">
        <v>1533</v>
      </c>
      <c r="U793" s="33" t="s">
        <v>1534</v>
      </c>
      <c r="V793" s="33" t="s">
        <v>106</v>
      </c>
      <c r="X793" s="33">
        <v>10000</v>
      </c>
      <c r="Y793" s="33">
        <v>1992</v>
      </c>
      <c r="Z793" s="33">
        <v>5</v>
      </c>
      <c r="AA793" s="33">
        <v>12</v>
      </c>
      <c r="AF793" s="33" t="s">
        <v>1535</v>
      </c>
      <c r="AI793" s="33" t="s">
        <v>163</v>
      </c>
      <c r="AJ793" s="33" t="s">
        <v>1308</v>
      </c>
      <c r="AK793" s="33" t="b">
        <v>1</v>
      </c>
      <c r="AL793" s="33" t="b">
        <v>0</v>
      </c>
      <c r="AO793" s="49" t="s">
        <v>4952</v>
      </c>
      <c r="AP793" s="73"/>
      <c r="AQ793" s="49" t="s">
        <v>4951</v>
      </c>
      <c r="AR793" s="76" t="s">
        <v>5011</v>
      </c>
      <c r="AS793" s="73" t="s">
        <v>5012</v>
      </c>
      <c r="AT793" s="73">
        <f t="shared" si="243"/>
        <v>1</v>
      </c>
      <c r="AU793" s="112" t="s">
        <v>5384</v>
      </c>
      <c r="AV793" s="44" t="s">
        <v>5380</v>
      </c>
      <c r="AW793" t="s">
        <v>566</v>
      </c>
      <c r="AX793" s="73"/>
      <c r="AY793" s="73" t="str">
        <f t="shared" si="244"/>
        <v>Logunov D.V., Rakov S.Yu. 1998. Miscellaneous notes on Middle Asian jumping spiders (Aranei: Salticidae) // Arthropoda Selecta. Vol.7. No.2. P.117–144</v>
      </c>
      <c r="AZ793" s="49" t="s">
        <v>4903</v>
      </c>
      <c r="BA793" s="58" t="str">
        <f>Y793&amp;"-"&amp;IF(Z793&lt;10,"0"&amp;Z793,Z793)&amp;"-"&amp;IF(AA793&lt;10,"0"&amp;AA793,AA793)</f>
        <v>1992-05-12</v>
      </c>
      <c r="BB793" s="44" t="str">
        <f>Y793&amp;IF(Z793&lt;&gt;0,"-"&amp;Z793,"")&amp;IF(AA793&lt;&gt;0,"-"&amp;AA793,"")&amp;IF(AB793&lt;&gt;0,"/"&amp;AB793,"")&amp;IF(AC793&lt;&gt;0,"-"&amp;AC793,"")&amp;IF(AD793&lt;&gt;0,"-"&amp;AD793,"")</f>
        <v>1992-5-12</v>
      </c>
      <c r="BC793" s="44"/>
      <c r="BD793" s="44"/>
      <c r="BE793" s="44"/>
      <c r="BF793" s="49" t="s">
        <v>4882</v>
      </c>
      <c r="BG793" t="s">
        <v>4893</v>
      </c>
      <c r="BH793" s="40" t="s">
        <v>5050</v>
      </c>
      <c r="BI793" t="s">
        <v>39</v>
      </c>
      <c r="BJ793" t="str">
        <f>N793&amp;", "&amp;O793&amp;", "&amp;P793</f>
        <v>Almaty Area, Zhambyl Distr., 80–95 km from Uzunagach</v>
      </c>
      <c r="BK793" t="str">
        <f>T793&amp;" N; "&amp;U793&amp;" E"</f>
        <v>43.475213 N; 75.104128 E</v>
      </c>
      <c r="BL793" t="s">
        <v>1533</v>
      </c>
      <c r="BM793" s="85" t="s">
        <v>1534</v>
      </c>
      <c r="BN793" t="s">
        <v>4895</v>
      </c>
      <c r="BO793">
        <f t="shared" si="245"/>
        <v>10000</v>
      </c>
      <c r="BP793" t="str">
        <f>IF(V793="original",H793,IF(V793="volunteer",C793,"Nekhaeva A.A."))</f>
        <v>Ishaeva A.</v>
      </c>
      <c r="BQ793" t="str">
        <f>IF(V793="original",I793,IF(V793="volunteer",YEAR(A793)&amp;"-"&amp;IF(MONTH(A793)&lt;10,"0"&amp;MONTH(A793),MONTH(A793))&amp;"-"&amp;IF(DAY(A793)&lt;10,"0"&amp;DAY(A793),DAY(A793)),"__2025-05-15"))</f>
        <v>2025-04-20</v>
      </c>
      <c r="BR793"/>
      <c r="BS793"/>
      <c r="BT793" s="49" t="s">
        <v>4766</v>
      </c>
      <c r="BU793" t="s">
        <v>3631</v>
      </c>
      <c r="BV793" t="s">
        <v>3632</v>
      </c>
      <c r="BW793" t="s">
        <v>3633</v>
      </c>
      <c r="BX793" t="s">
        <v>3634</v>
      </c>
      <c r="BY793" s="44" t="s">
        <v>48</v>
      </c>
      <c r="BZ793" t="s">
        <v>3660</v>
      </c>
      <c r="CA793" t="s">
        <v>4128</v>
      </c>
      <c r="CB793" s="44" t="s">
        <v>4128</v>
      </c>
      <c r="CC793" t="s">
        <v>4774</v>
      </c>
      <c r="CD793" t="s">
        <v>4126</v>
      </c>
      <c r="CE793" t="s">
        <v>4763</v>
      </c>
      <c r="CF793" t="s">
        <v>3630</v>
      </c>
      <c r="CG793"/>
      <c r="CH793" t="str">
        <f>H793</f>
        <v>Logunov D.V., Rakov S.Yu.</v>
      </c>
      <c r="CI793">
        <f t="shared" si="239"/>
        <v>1998</v>
      </c>
      <c r="CJ793"/>
    </row>
    <row r="794" spans="1:90" s="33" customFormat="1" x14ac:dyDescent="0.45">
      <c r="A794" s="32">
        <v>45767.452638888892</v>
      </c>
      <c r="B794" s="33">
        <v>950994899</v>
      </c>
      <c r="C794" s="26" t="s">
        <v>4898</v>
      </c>
      <c r="E794" s="4"/>
      <c r="G794" s="33">
        <v>3930</v>
      </c>
      <c r="H794" s="44" t="s">
        <v>1509</v>
      </c>
      <c r="I794" s="33">
        <v>1998</v>
      </c>
      <c r="J794" s="33" t="s">
        <v>1510</v>
      </c>
      <c r="K794" s="33" t="s">
        <v>1511</v>
      </c>
      <c r="L794" s="33" t="s">
        <v>1512</v>
      </c>
      <c r="M794" t="s">
        <v>39</v>
      </c>
      <c r="N794" s="33" t="s">
        <v>77</v>
      </c>
      <c r="O794" s="33" t="s">
        <v>1536</v>
      </c>
      <c r="P794" s="33" t="s">
        <v>1537</v>
      </c>
      <c r="Q794" t="str">
        <f t="shared" si="240"/>
        <v>Sarkand</v>
      </c>
      <c r="R794" s="96">
        <v>45.460934000000002</v>
      </c>
      <c r="S794" s="96">
        <v>80.375939000000002</v>
      </c>
      <c r="T794" s="33" t="s">
        <v>1538</v>
      </c>
      <c r="U794" s="33" t="s">
        <v>1539</v>
      </c>
      <c r="V794" s="33" t="s">
        <v>106</v>
      </c>
      <c r="X794" s="33">
        <v>5000</v>
      </c>
      <c r="Y794" s="33">
        <v>1997</v>
      </c>
      <c r="AF794" s="33" t="s">
        <v>1540</v>
      </c>
      <c r="AI794" s="33" t="s">
        <v>163</v>
      </c>
      <c r="AJ794" s="33" t="s">
        <v>1319</v>
      </c>
      <c r="AK794" s="33" t="b">
        <v>1</v>
      </c>
      <c r="AL794" s="33" t="b">
        <v>0</v>
      </c>
      <c r="AO794" s="49" t="s">
        <v>4952</v>
      </c>
      <c r="AP794" s="73"/>
      <c r="AQ794" s="49" t="s">
        <v>4951</v>
      </c>
      <c r="AR794" s="76" t="s">
        <v>5011</v>
      </c>
      <c r="AS794" s="73" t="s">
        <v>5012</v>
      </c>
      <c r="AT794" s="73">
        <f t="shared" si="243"/>
        <v>0</v>
      </c>
      <c r="AU794" s="44"/>
      <c r="AV794" s="44"/>
      <c r="AW794" s="28" t="s">
        <v>1540</v>
      </c>
      <c r="AX794" s="112" t="s">
        <v>5332</v>
      </c>
      <c r="AY794" s="73" t="str">
        <f t="shared" si="244"/>
        <v>Logunov D.V., Rakov S.Yu. 1998. Miscellaneous notes on Middle Asian jumping spiders (Aranei: Salticidae) // Arthropoda Selecta. Vol.7. No.2. P.117–144</v>
      </c>
      <c r="AZ794" s="49" t="s">
        <v>4903</v>
      </c>
      <c r="BA794" s="44">
        <f>Y794</f>
        <v>1997</v>
      </c>
      <c r="BB794" s="44" t="str">
        <f>Y794&amp;IF(Z794&lt;&gt;0,"-"&amp;Z794,"")&amp;IF(AA794&lt;&gt;0,"-"&amp;AA794,"")&amp;IF(AB794&lt;&gt;0,"/"&amp;AB794,"")&amp;IF(AC794&lt;&gt;0,"-"&amp;AC794,"")&amp;IF(AD794&lt;&gt;0,"-"&amp;AD794,"")</f>
        <v>1997</v>
      </c>
      <c r="BC794" s="44"/>
      <c r="BD794" s="44"/>
      <c r="BE794" s="44"/>
      <c r="BF794" s="49" t="s">
        <v>4882</v>
      </c>
      <c r="BG794" t="s">
        <v>4893</v>
      </c>
      <c r="BH794" s="40" t="s">
        <v>5050</v>
      </c>
      <c r="BI794" t="s">
        <v>39</v>
      </c>
      <c r="BJ794" t="str">
        <f>N794&amp;", "&amp;O794&amp;", "&amp;P794</f>
        <v>Almaty Area, Sarkand Dist., Sarkand</v>
      </c>
      <c r="BK794" t="str">
        <f>T794&amp;" N; "&amp;U794&amp;" E"</f>
        <v>45.460934 N; 80.375939 E</v>
      </c>
      <c r="BL794" t="s">
        <v>1538</v>
      </c>
      <c r="BM794" s="85" t="s">
        <v>1539</v>
      </c>
      <c r="BN794" t="s">
        <v>4895</v>
      </c>
      <c r="BO794">
        <f t="shared" si="245"/>
        <v>5000</v>
      </c>
      <c r="BP794" t="str">
        <f>IF(V794="original",H794,IF(V794="volunteer",C794,"Nekhaeva A.A."))</f>
        <v>Ishaeva A.</v>
      </c>
      <c r="BQ794" t="str">
        <f>IF(V794="original",I794,IF(V794="volunteer",YEAR(A794)&amp;"-"&amp;IF(MONTH(A794)&lt;10,"0"&amp;MONTH(A794),MONTH(A794))&amp;"-"&amp;IF(DAY(A794)&lt;10,"0"&amp;DAY(A794),DAY(A794)),"__2025-05-15"))</f>
        <v>2025-04-20</v>
      </c>
      <c r="BR794"/>
      <c r="BS794"/>
      <c r="BT794" s="49" t="s">
        <v>4766</v>
      </c>
      <c r="BU794" t="s">
        <v>3631</v>
      </c>
      <c r="BV794" t="s">
        <v>3632</v>
      </c>
      <c r="BW794" t="s">
        <v>3633</v>
      </c>
      <c r="BX794" t="s">
        <v>3634</v>
      </c>
      <c r="BY794" s="44" t="s">
        <v>48</v>
      </c>
      <c r="BZ794" t="s">
        <v>3660</v>
      </c>
      <c r="CA794" t="s">
        <v>4130</v>
      </c>
      <c r="CB794" s="44" t="s">
        <v>4130</v>
      </c>
      <c r="CC794" t="s">
        <v>4818</v>
      </c>
      <c r="CD794" t="s">
        <v>4129</v>
      </c>
      <c r="CE794" t="s">
        <v>2425</v>
      </c>
      <c r="CF794" t="s">
        <v>3630</v>
      </c>
      <c r="CG794"/>
      <c r="CH794" t="str">
        <f>H794</f>
        <v>Logunov D.V., Rakov S.Yu.</v>
      </c>
      <c r="CI794">
        <f t="shared" si="239"/>
        <v>1998</v>
      </c>
      <c r="CJ794"/>
    </row>
    <row r="795" spans="1:90" s="33" customFormat="1" x14ac:dyDescent="0.45">
      <c r="A795" s="32">
        <v>45767.451944444438</v>
      </c>
      <c r="B795" s="33">
        <v>950994899</v>
      </c>
      <c r="C795" s="26" t="s">
        <v>4898</v>
      </c>
      <c r="E795" s="4"/>
      <c r="G795" s="33">
        <v>3930</v>
      </c>
      <c r="H795" s="44" t="s">
        <v>1509</v>
      </c>
      <c r="I795" s="33">
        <v>1998</v>
      </c>
      <c r="J795" s="33" t="s">
        <v>1510</v>
      </c>
      <c r="K795" s="33" t="s">
        <v>1511</v>
      </c>
      <c r="L795" s="33" t="s">
        <v>1512</v>
      </c>
      <c r="M795" t="s">
        <v>39</v>
      </c>
      <c r="N795" s="33" t="s">
        <v>77</v>
      </c>
      <c r="O795" s="33" t="s">
        <v>852</v>
      </c>
      <c r="P795" s="33" t="s">
        <v>1541</v>
      </c>
      <c r="Q795" t="str">
        <f t="shared" si="240"/>
        <v>Talgar River</v>
      </c>
      <c r="R795" s="96">
        <v>43.216700000000003</v>
      </c>
      <c r="S795" s="96">
        <v>77.332400000000007</v>
      </c>
      <c r="T795" s="33" t="s">
        <v>1506</v>
      </c>
      <c r="U795" s="33" t="s">
        <v>1507</v>
      </c>
      <c r="V795" s="33" t="s">
        <v>106</v>
      </c>
      <c r="X795" s="33">
        <v>5000</v>
      </c>
      <c r="Y795" s="33">
        <v>1995</v>
      </c>
      <c r="AF795" s="33" t="s">
        <v>1542</v>
      </c>
      <c r="AI795" s="33" t="s">
        <v>163</v>
      </c>
      <c r="AJ795" s="33" t="s">
        <v>1319</v>
      </c>
      <c r="AK795" s="33" t="b">
        <v>1</v>
      </c>
      <c r="AL795" s="33" t="b">
        <v>0</v>
      </c>
      <c r="AO795" s="49" t="s">
        <v>4952</v>
      </c>
      <c r="AP795" s="73"/>
      <c r="AQ795" s="49" t="s">
        <v>4951</v>
      </c>
      <c r="AR795" s="76" t="s">
        <v>5011</v>
      </c>
      <c r="AS795" s="73" t="s">
        <v>5012</v>
      </c>
      <c r="AT795" s="73">
        <f t="shared" si="243"/>
        <v>0</v>
      </c>
      <c r="AU795" s="44"/>
      <c r="AV795" s="44"/>
      <c r="AW795" s="28" t="s">
        <v>1542</v>
      </c>
      <c r="AX795" s="112" t="s">
        <v>5332</v>
      </c>
      <c r="AY795" s="73" t="str">
        <f t="shared" si="244"/>
        <v>Logunov D.V., Rakov S.Yu. 1998. Miscellaneous notes on Middle Asian jumping spiders (Aranei: Salticidae) // Arthropoda Selecta. Vol.7. No.2. P.117–144</v>
      </c>
      <c r="AZ795" s="49" t="s">
        <v>4903</v>
      </c>
      <c r="BA795" s="44">
        <f>Y795</f>
        <v>1995</v>
      </c>
      <c r="BB795" s="44" t="str">
        <f>Y795&amp;IF(Z795&lt;&gt;0,"-"&amp;Z795,"")&amp;IF(AA795&lt;&gt;0,"-"&amp;AA795,"")&amp;IF(AB795&lt;&gt;0,"/"&amp;AB795,"")&amp;IF(AC795&lt;&gt;0,"-"&amp;AC795,"")&amp;IF(AD795&lt;&gt;0,"-"&amp;AD795,"")</f>
        <v>1995</v>
      </c>
      <c r="BC795" s="44"/>
      <c r="BD795" s="44"/>
      <c r="BE795" s="44"/>
      <c r="BF795" s="49" t="s">
        <v>4882</v>
      </c>
      <c r="BG795" t="s">
        <v>4893</v>
      </c>
      <c r="BH795" s="40" t="s">
        <v>5050</v>
      </c>
      <c r="BI795" t="s">
        <v>39</v>
      </c>
      <c r="BJ795" t="str">
        <f>N795&amp;", "&amp;O795&amp;", "&amp;P795</f>
        <v>Almaty Area, Almaty, Talgar River</v>
      </c>
      <c r="BK795" t="str">
        <f>T795&amp;" N; "&amp;U795&amp;" E"</f>
        <v>43.2167 N; 77.3324 E</v>
      </c>
      <c r="BL795" t="s">
        <v>1506</v>
      </c>
      <c r="BM795" s="85" t="s">
        <v>1507</v>
      </c>
      <c r="BN795" t="s">
        <v>4895</v>
      </c>
      <c r="BO795">
        <f t="shared" si="245"/>
        <v>5000</v>
      </c>
      <c r="BP795" t="str">
        <f>IF(V795="original",H795,IF(V795="volunteer",C795,"Nekhaeva A.A."))</f>
        <v>Ishaeva A.</v>
      </c>
      <c r="BQ795" t="str">
        <f>IF(V795="original",I795,IF(V795="volunteer",YEAR(A795)&amp;"-"&amp;IF(MONTH(A795)&lt;10,"0"&amp;MONTH(A795),MONTH(A795))&amp;"-"&amp;IF(DAY(A795)&lt;10,"0"&amp;DAY(A795),DAY(A795)),"__2025-05-15"))</f>
        <v>2025-04-20</v>
      </c>
      <c r="BR795"/>
      <c r="BS795"/>
      <c r="BT795" s="49" t="s">
        <v>4766</v>
      </c>
      <c r="BU795" t="s">
        <v>3631</v>
      </c>
      <c r="BV795" t="s">
        <v>3632</v>
      </c>
      <c r="BW795" t="s">
        <v>3633</v>
      </c>
      <c r="BX795" t="s">
        <v>3634</v>
      </c>
      <c r="BY795" s="44" t="s">
        <v>48</v>
      </c>
      <c r="BZ795" t="s">
        <v>3660</v>
      </c>
      <c r="CA795" t="s">
        <v>4130</v>
      </c>
      <c r="CB795" s="44" t="s">
        <v>4130</v>
      </c>
      <c r="CC795" t="s">
        <v>4818</v>
      </c>
      <c r="CD795" t="s">
        <v>4129</v>
      </c>
      <c r="CE795" t="s">
        <v>2425</v>
      </c>
      <c r="CF795" t="s">
        <v>3630</v>
      </c>
      <c r="CG795"/>
      <c r="CH795" t="str">
        <f>H795</f>
        <v>Logunov D.V., Rakov S.Yu.</v>
      </c>
      <c r="CI795">
        <f t="shared" si="239"/>
        <v>1998</v>
      </c>
      <c r="CJ795"/>
    </row>
    <row r="796" spans="1:90" s="33" customFormat="1" x14ac:dyDescent="0.45">
      <c r="A796" s="32">
        <v>45767.45113425926</v>
      </c>
      <c r="B796" s="33">
        <v>950994899</v>
      </c>
      <c r="C796" s="26" t="s">
        <v>4898</v>
      </c>
      <c r="E796" s="4"/>
      <c r="G796" s="33">
        <v>3930</v>
      </c>
      <c r="H796" s="44" t="s">
        <v>1509</v>
      </c>
      <c r="I796" s="33">
        <v>1998</v>
      </c>
      <c r="J796" s="33" t="s">
        <v>1510</v>
      </c>
      <c r="K796" s="33" t="s">
        <v>1511</v>
      </c>
      <c r="L796" s="33" t="s">
        <v>1512</v>
      </c>
      <c r="M796" t="s">
        <v>39</v>
      </c>
      <c r="N796" s="33" t="s">
        <v>77</v>
      </c>
      <c r="O796" s="33" t="s">
        <v>852</v>
      </c>
      <c r="P796" s="33" t="s">
        <v>1543</v>
      </c>
      <c r="Q796" t="str">
        <f t="shared" si="240"/>
        <v>near Almaty,</v>
      </c>
      <c r="R796" s="96">
        <v>43.154989999999998</v>
      </c>
      <c r="S796" s="96">
        <v>77.058588999999998</v>
      </c>
      <c r="T796" s="33" t="s">
        <v>1544</v>
      </c>
      <c r="U796" s="33" t="s">
        <v>1545</v>
      </c>
      <c r="V796" s="33" t="s">
        <v>106</v>
      </c>
      <c r="X796" s="33">
        <v>20000</v>
      </c>
      <c r="Y796" s="33">
        <v>1992</v>
      </c>
      <c r="AF796" s="33" t="s">
        <v>1546</v>
      </c>
      <c r="AI796" s="33" t="s">
        <v>163</v>
      </c>
      <c r="AJ796" s="33" t="s">
        <v>1319</v>
      </c>
      <c r="AK796" s="33" t="b">
        <v>1</v>
      </c>
      <c r="AL796" s="33" t="b">
        <v>0</v>
      </c>
      <c r="AO796" s="49" t="s">
        <v>4952</v>
      </c>
      <c r="AP796" s="73"/>
      <c r="AQ796" s="49" t="s">
        <v>4951</v>
      </c>
      <c r="AR796" s="76" t="s">
        <v>5011</v>
      </c>
      <c r="AS796" s="73" t="s">
        <v>5012</v>
      </c>
      <c r="AT796" s="73">
        <f t="shared" si="243"/>
        <v>0</v>
      </c>
      <c r="AU796" s="44"/>
      <c r="AV796" s="44"/>
      <c r="AW796" t="s">
        <v>53</v>
      </c>
      <c r="AX796" s="112" t="s">
        <v>5332</v>
      </c>
      <c r="AY796" s="73" t="str">
        <f t="shared" si="244"/>
        <v>Logunov D.V., Rakov S.Yu. 1998. Miscellaneous notes on Middle Asian jumping spiders (Aranei: Salticidae) // Arthropoda Selecta. Vol.7. No.2. P.117–144</v>
      </c>
      <c r="AZ796" s="49" t="s">
        <v>4903</v>
      </c>
      <c r="BA796" s="44">
        <f>Y796</f>
        <v>1992</v>
      </c>
      <c r="BB796" s="44" t="str">
        <f>Y796&amp;IF(Z796&lt;&gt;0,"-"&amp;Z796,"")&amp;IF(AA796&lt;&gt;0,"-"&amp;AA796,"")&amp;IF(AB796&lt;&gt;0,"/"&amp;AB796,"")&amp;IF(AC796&lt;&gt;0,"-"&amp;AC796,"")&amp;IF(AD796&lt;&gt;0,"-"&amp;AD796,"")</f>
        <v>1992</v>
      </c>
      <c r="BC796" s="44"/>
      <c r="BD796" s="44"/>
      <c r="BE796" s="44"/>
      <c r="BF796" s="49" t="s">
        <v>4882</v>
      </c>
      <c r="BG796" t="s">
        <v>4893</v>
      </c>
      <c r="BH796" s="40" t="s">
        <v>5050</v>
      </c>
      <c r="BI796" t="s">
        <v>39</v>
      </c>
      <c r="BJ796" t="str">
        <f>N796&amp;", "&amp;O796&amp;", "&amp;P796</f>
        <v>Almaty Area, Almaty, near Almaty,</v>
      </c>
      <c r="BK796" t="str">
        <f>T796&amp;" N; "&amp;U796&amp;" E"</f>
        <v>43.15499 N; 77.058589 E</v>
      </c>
      <c r="BL796" t="s">
        <v>1544</v>
      </c>
      <c r="BM796" s="85" t="s">
        <v>1545</v>
      </c>
      <c r="BN796" t="s">
        <v>4895</v>
      </c>
      <c r="BO796">
        <f t="shared" si="245"/>
        <v>20000</v>
      </c>
      <c r="BP796" t="str">
        <f>IF(V796="original",H796,IF(V796="volunteer",C796,"Nekhaeva A.A."))</f>
        <v>Ishaeva A.</v>
      </c>
      <c r="BQ796" t="str">
        <f>IF(V796="original",I796,IF(V796="volunteer",YEAR(A796)&amp;"-"&amp;IF(MONTH(A796)&lt;10,"0"&amp;MONTH(A796),MONTH(A796))&amp;"-"&amp;IF(DAY(A796)&lt;10,"0"&amp;DAY(A796),DAY(A796)),"__2025-05-15"))</f>
        <v>2025-04-20</v>
      </c>
      <c r="BR796"/>
      <c r="BS796"/>
      <c r="BT796" s="49" t="s">
        <v>4766</v>
      </c>
      <c r="BU796" t="s">
        <v>3631</v>
      </c>
      <c r="BV796" t="s">
        <v>3632</v>
      </c>
      <c r="BW796" t="s">
        <v>3633</v>
      </c>
      <c r="BX796" t="s">
        <v>3634</v>
      </c>
      <c r="BY796" s="44" t="s">
        <v>48</v>
      </c>
      <c r="BZ796" t="s">
        <v>3660</v>
      </c>
      <c r="CA796" t="s">
        <v>4130</v>
      </c>
      <c r="CB796" s="44" t="s">
        <v>4130</v>
      </c>
      <c r="CC796" t="s">
        <v>4818</v>
      </c>
      <c r="CD796" t="s">
        <v>4129</v>
      </c>
      <c r="CE796" t="s">
        <v>2425</v>
      </c>
      <c r="CF796" t="s">
        <v>3630</v>
      </c>
      <c r="CG796"/>
      <c r="CH796" t="str">
        <f>H796</f>
        <v>Logunov D.V., Rakov S.Yu.</v>
      </c>
      <c r="CI796">
        <f t="shared" si="239"/>
        <v>1998</v>
      </c>
      <c r="CJ796"/>
    </row>
    <row r="797" spans="1:90" s="33" customFormat="1" x14ac:dyDescent="0.45">
      <c r="A797" s="32">
        <v>45767.450254629628</v>
      </c>
      <c r="B797" s="33">
        <v>950994899</v>
      </c>
      <c r="C797" s="26" t="s">
        <v>4898</v>
      </c>
      <c r="D797" s="33">
        <v>1</v>
      </c>
      <c r="E797" s="4" t="s">
        <v>51</v>
      </c>
      <c r="G797" s="33">
        <v>3930</v>
      </c>
      <c r="H797" s="44" t="s">
        <v>1509</v>
      </c>
      <c r="I797" s="33">
        <v>1998</v>
      </c>
      <c r="J797" s="33" t="s">
        <v>1510</v>
      </c>
      <c r="K797" s="33" t="s">
        <v>1511</v>
      </c>
      <c r="L797" s="33" t="s">
        <v>1512</v>
      </c>
      <c r="M797" t="s">
        <v>39</v>
      </c>
      <c r="N797" s="33" t="s">
        <v>77</v>
      </c>
      <c r="O797" s="33" t="s">
        <v>852</v>
      </c>
      <c r="P797" s="33" t="s">
        <v>1547</v>
      </c>
      <c r="Q797" t="str">
        <f t="shared" si="240"/>
        <v>near Almaty, Medeo</v>
      </c>
      <c r="R797" s="96">
        <v>43.154989999999998</v>
      </c>
      <c r="S797" s="96">
        <v>77.058588999999998</v>
      </c>
      <c r="T797" s="33" t="s">
        <v>1544</v>
      </c>
      <c r="U797" s="33" t="s">
        <v>1545</v>
      </c>
      <c r="V797" s="33" t="s">
        <v>106</v>
      </c>
      <c r="X797" s="33">
        <v>2000</v>
      </c>
      <c r="Y797" s="33">
        <v>1990</v>
      </c>
      <c r="Z797" s="33">
        <v>9</v>
      </c>
      <c r="AA797" s="33">
        <v>6</v>
      </c>
      <c r="AF797" s="33" t="s">
        <v>1535</v>
      </c>
      <c r="AI797" s="33" t="s">
        <v>163</v>
      </c>
      <c r="AJ797" s="33" t="s">
        <v>1319</v>
      </c>
      <c r="AK797" s="33" t="b">
        <v>1</v>
      </c>
      <c r="AL797" s="33" t="b">
        <v>0</v>
      </c>
      <c r="AO797" s="49" t="s">
        <v>4952</v>
      </c>
      <c r="AP797" s="73"/>
      <c r="AQ797" s="49" t="s">
        <v>4951</v>
      </c>
      <c r="AR797" s="76" t="s">
        <v>5011</v>
      </c>
      <c r="AS797" s="73" t="s">
        <v>5012</v>
      </c>
      <c r="AT797" s="73">
        <f t="shared" si="243"/>
        <v>1</v>
      </c>
      <c r="AU797" s="112" t="s">
        <v>5383</v>
      </c>
      <c r="AV797" s="44" t="s">
        <v>5380</v>
      </c>
      <c r="AW797" t="s">
        <v>566</v>
      </c>
      <c r="AX797" s="73"/>
      <c r="AY797" s="73" t="str">
        <f t="shared" si="244"/>
        <v>Logunov D.V., Rakov S.Yu. 1998. Miscellaneous notes on Middle Asian jumping spiders (Aranei: Salticidae) // Arthropoda Selecta. Vol.7. No.2. P.117–144</v>
      </c>
      <c r="AZ797" s="49" t="s">
        <v>4903</v>
      </c>
      <c r="BA797" s="58" t="str">
        <f>Y797&amp;"-"&amp;IF(Z797&lt;10,"0"&amp;Z797,Z797)&amp;"-"&amp;IF(AA797&lt;10,"0"&amp;AA797,AA797)</f>
        <v>1990-09-06</v>
      </c>
      <c r="BB797" s="44" t="str">
        <f>Y797&amp;IF(Z797&lt;&gt;0,"-"&amp;Z797,"")&amp;IF(AA797&lt;&gt;0,"-"&amp;AA797,"")&amp;IF(AB797&lt;&gt;0,"/"&amp;AB797,"")&amp;IF(AC797&lt;&gt;0,"-"&amp;AC797,"")&amp;IF(AD797&lt;&gt;0,"-"&amp;AD797,"")</f>
        <v>1990-9-6</v>
      </c>
      <c r="BC797" s="44"/>
      <c r="BD797" s="44"/>
      <c r="BE797" s="44"/>
      <c r="BF797" s="49" t="s">
        <v>4882</v>
      </c>
      <c r="BG797" t="s">
        <v>4893</v>
      </c>
      <c r="BH797" s="40" t="s">
        <v>5050</v>
      </c>
      <c r="BI797" t="s">
        <v>39</v>
      </c>
      <c r="BJ797" t="str">
        <f>N797&amp;", "&amp;O797&amp;", "&amp;P797</f>
        <v>Almaty Area, Almaty, near Almaty, Medeo</v>
      </c>
      <c r="BK797" t="str">
        <f>T797&amp;" N; "&amp;U797&amp;" E"</f>
        <v>43.15499 N; 77.058589 E</v>
      </c>
      <c r="BL797" t="s">
        <v>1544</v>
      </c>
      <c r="BM797" s="85" t="s">
        <v>1545</v>
      </c>
      <c r="BN797" t="s">
        <v>4895</v>
      </c>
      <c r="BO797">
        <f t="shared" si="245"/>
        <v>2000</v>
      </c>
      <c r="BP797" t="str">
        <f>IF(V797="original",H797,IF(V797="volunteer",C797,"Nekhaeva A.A."))</f>
        <v>Ishaeva A.</v>
      </c>
      <c r="BQ797" t="str">
        <f>IF(V797="original",I797,IF(V797="volunteer",YEAR(A797)&amp;"-"&amp;IF(MONTH(A797)&lt;10,"0"&amp;MONTH(A797),MONTH(A797))&amp;"-"&amp;IF(DAY(A797)&lt;10,"0"&amp;DAY(A797),DAY(A797)),"__2025-05-15"))</f>
        <v>2025-04-20</v>
      </c>
      <c r="BR797"/>
      <c r="BS797"/>
      <c r="BT797" s="49" t="s">
        <v>4766</v>
      </c>
      <c r="BU797" t="s">
        <v>3631</v>
      </c>
      <c r="BV797" t="s">
        <v>3632</v>
      </c>
      <c r="BW797" t="s">
        <v>3633</v>
      </c>
      <c r="BX797" t="s">
        <v>3634</v>
      </c>
      <c r="BY797" s="44" t="s">
        <v>48</v>
      </c>
      <c r="BZ797" t="s">
        <v>3660</v>
      </c>
      <c r="CA797" t="s">
        <v>4130</v>
      </c>
      <c r="CB797" s="44" t="s">
        <v>4130</v>
      </c>
      <c r="CC797" t="s">
        <v>4818</v>
      </c>
      <c r="CD797" t="s">
        <v>4129</v>
      </c>
      <c r="CE797" t="s">
        <v>2425</v>
      </c>
      <c r="CF797" t="s">
        <v>3630</v>
      </c>
      <c r="CG797"/>
      <c r="CH797" t="str">
        <f>H797</f>
        <v>Logunov D.V., Rakov S.Yu.</v>
      </c>
      <c r="CI797">
        <f t="shared" si="239"/>
        <v>1998</v>
      </c>
      <c r="CJ797"/>
    </row>
    <row r="798" spans="1:90" s="33" customFormat="1" x14ac:dyDescent="0.45">
      <c r="A798" s="32">
        <v>45767.449340277773</v>
      </c>
      <c r="B798" s="33">
        <v>950994899</v>
      </c>
      <c r="C798" s="26" t="s">
        <v>4898</v>
      </c>
      <c r="D798" s="33">
        <v>2</v>
      </c>
      <c r="E798" s="4" t="s">
        <v>247</v>
      </c>
      <c r="G798" s="33">
        <v>3930</v>
      </c>
      <c r="H798" s="44" t="s">
        <v>1509</v>
      </c>
      <c r="I798" s="33">
        <v>1998</v>
      </c>
      <c r="J798" s="33" t="s">
        <v>1510</v>
      </c>
      <c r="K798" s="33" t="s">
        <v>1511</v>
      </c>
      <c r="L798" s="33" t="s">
        <v>1512</v>
      </c>
      <c r="M798" t="s">
        <v>39</v>
      </c>
      <c r="N798" s="33" t="s">
        <v>77</v>
      </c>
      <c r="O798" s="33" t="s">
        <v>852</v>
      </c>
      <c r="P798" s="33" t="s">
        <v>1548</v>
      </c>
      <c r="Q798" t="str">
        <f t="shared" si="240"/>
        <v>near Almaty, Zailiysky Alatau Mt. Range, Bolshaya Almatinka River canyon</v>
      </c>
      <c r="R798" s="96">
        <v>43.083333000000003</v>
      </c>
      <c r="S798" s="96">
        <v>76.983333000000002</v>
      </c>
      <c r="T798" s="33" t="s">
        <v>1549</v>
      </c>
      <c r="U798" s="33" t="s">
        <v>1550</v>
      </c>
      <c r="V798" s="33" t="s">
        <v>44</v>
      </c>
      <c r="X798" s="33">
        <v>50</v>
      </c>
      <c r="Y798" s="33">
        <v>1995</v>
      </c>
      <c r="Z798" s="33">
        <v>7</v>
      </c>
      <c r="AA798" s="33">
        <v>3</v>
      </c>
      <c r="AB798" s="33">
        <v>1995</v>
      </c>
      <c r="AC798" s="33">
        <v>7</v>
      </c>
      <c r="AD798" s="33">
        <v>10</v>
      </c>
      <c r="AF798" s="33" t="s">
        <v>1551</v>
      </c>
      <c r="AI798" s="33" t="s">
        <v>163</v>
      </c>
      <c r="AJ798" s="33" t="s">
        <v>1319</v>
      </c>
      <c r="AK798" s="33" t="b">
        <v>1</v>
      </c>
      <c r="AL798" s="33" t="b">
        <v>0</v>
      </c>
      <c r="AO798" s="49" t="s">
        <v>4952</v>
      </c>
      <c r="AP798" s="73"/>
      <c r="AQ798" s="49" t="s">
        <v>4951</v>
      </c>
      <c r="AR798" s="76" t="s">
        <v>5011</v>
      </c>
      <c r="AS798" s="73" t="s">
        <v>5012</v>
      </c>
      <c r="AT798" s="73">
        <f t="shared" si="243"/>
        <v>2</v>
      </c>
      <c r="AU798" s="112" t="s">
        <v>5384</v>
      </c>
      <c r="AV798" s="44" t="s">
        <v>5380</v>
      </c>
      <c r="AW798" t="s">
        <v>5013</v>
      </c>
      <c r="AX798" s="73"/>
      <c r="AY798" s="73" t="str">
        <f t="shared" si="244"/>
        <v>Logunov D.V., Rakov S.Yu. 1998. Miscellaneous notes on Middle Asian jumping spiders (Aranei: Salticidae) // Arthropoda Selecta. Vol.7. No.2. P.117–144</v>
      </c>
      <c r="AZ798" s="49" t="s">
        <v>4903</v>
      </c>
      <c r="BA798" s="58" t="str">
        <f>Y798&amp;"-"&amp;IF(Z798&lt;10,"0"&amp;Z798,Z798)&amp;"-"&amp;IF(AA798&lt;10,"0"&amp;AA798,AA798)&amp;"/"&amp;IF(AD798&lt;10,"0"&amp;AD798,AD798)</f>
        <v>1995-07-03/10</v>
      </c>
      <c r="BB798" s="44" t="str">
        <f>Y798&amp;IF(Z798&lt;&gt;0,"-"&amp;Z798,"")&amp;IF(AA798&lt;&gt;0,"-"&amp;AA798,"")&amp;IF(AB798&lt;&gt;0,"/"&amp;AB798,"")&amp;IF(AC798&lt;&gt;0,"-"&amp;AC798,"")&amp;IF(AD798&lt;&gt;0,"-"&amp;AD798,"")</f>
        <v>1995-7-3/1995-7-10</v>
      </c>
      <c r="BC798" s="44"/>
      <c r="BD798" s="44"/>
      <c r="BE798" s="44"/>
      <c r="BF798" s="49" t="s">
        <v>4882</v>
      </c>
      <c r="BG798" t="s">
        <v>4893</v>
      </c>
      <c r="BH798" s="40" t="s">
        <v>5050</v>
      </c>
      <c r="BI798" t="s">
        <v>39</v>
      </c>
      <c r="BJ798" t="str">
        <f>N798&amp;", "&amp;O798&amp;", "&amp;P798</f>
        <v>Almaty Area, Almaty, near Almaty, Zailiysky Alatau Mt. Range, Bolshaya Almatinka River canyon</v>
      </c>
      <c r="BK798" t="str">
        <f>T798&amp;" N; "&amp;U798&amp;" E"</f>
        <v>43°5' N; 76°59' E</v>
      </c>
      <c r="BL798" t="s">
        <v>5124</v>
      </c>
      <c r="BM798" s="85" t="s">
        <v>5125</v>
      </c>
      <c r="BN798" t="s">
        <v>4895</v>
      </c>
      <c r="BO798">
        <f t="shared" si="245"/>
        <v>50</v>
      </c>
      <c r="BP798" t="str">
        <f>IF(V798="original",H798,IF(V798="volunteer",C798,"Nekhaeva A.A."))</f>
        <v>Logunov D.V., Rakov S.Yu.</v>
      </c>
      <c r="BQ798">
        <f>IF(V798="original",I798,IF(V798="volunteer",YEAR(A798)&amp;"-"&amp;IF(MONTH(A798)&lt;10,"0"&amp;MONTH(A798),MONTH(A798))&amp;"-"&amp;IF(DAY(A798)&lt;10,"0"&amp;DAY(A798),DAY(A798)),"__2025-05-15"))</f>
        <v>1998</v>
      </c>
      <c r="BR798"/>
      <c r="BS798"/>
      <c r="BT798" s="49" t="s">
        <v>4766</v>
      </c>
      <c r="BU798" t="s">
        <v>3631</v>
      </c>
      <c r="BV798" t="s">
        <v>3632</v>
      </c>
      <c r="BW798" t="s">
        <v>3633</v>
      </c>
      <c r="BX798" t="s">
        <v>3634</v>
      </c>
      <c r="BY798" s="44" t="s">
        <v>48</v>
      </c>
      <c r="BZ798" t="s">
        <v>3660</v>
      </c>
      <c r="CA798" t="s">
        <v>4130</v>
      </c>
      <c r="CB798" s="44" t="s">
        <v>4130</v>
      </c>
      <c r="CC798" t="s">
        <v>4818</v>
      </c>
      <c r="CD798" t="s">
        <v>4129</v>
      </c>
      <c r="CE798" t="s">
        <v>2425</v>
      </c>
      <c r="CF798" t="s">
        <v>3630</v>
      </c>
      <c r="CG798"/>
      <c r="CH798" t="str">
        <f>H798</f>
        <v>Logunov D.V., Rakov S.Yu.</v>
      </c>
      <c r="CI798">
        <f t="shared" si="239"/>
        <v>1998</v>
      </c>
      <c r="CJ798"/>
    </row>
    <row r="799" spans="1:90" s="33" customFormat="1" x14ac:dyDescent="0.45">
      <c r="A799" s="32">
        <v>45767.44866898148</v>
      </c>
      <c r="B799" s="33">
        <v>950994899</v>
      </c>
      <c r="C799" s="26" t="s">
        <v>4898</v>
      </c>
      <c r="D799" s="33">
        <v>1</v>
      </c>
      <c r="E799" s="4" t="s">
        <v>51</v>
      </c>
      <c r="G799" s="33">
        <v>3930</v>
      </c>
      <c r="H799" s="44" t="s">
        <v>1509</v>
      </c>
      <c r="I799" s="33">
        <v>1998</v>
      </c>
      <c r="J799" s="33" t="s">
        <v>1510</v>
      </c>
      <c r="K799" s="33" t="s">
        <v>1511</v>
      </c>
      <c r="L799" s="33" t="s">
        <v>1512</v>
      </c>
      <c r="M799" t="s">
        <v>39</v>
      </c>
      <c r="N799" s="33" t="s">
        <v>77</v>
      </c>
      <c r="O799" s="33" t="s">
        <v>852</v>
      </c>
      <c r="P799" s="33" t="s">
        <v>1548</v>
      </c>
      <c r="Q799" t="str">
        <f t="shared" si="240"/>
        <v>near Almaty, Zailiysky Alatau Mt. Range, Bolshaya Almatinka River canyon</v>
      </c>
      <c r="R799" s="96">
        <v>43.083333000000003</v>
      </c>
      <c r="S799" s="96">
        <v>76.983333000000002</v>
      </c>
      <c r="T799" s="33" t="s">
        <v>1549</v>
      </c>
      <c r="U799" s="33" t="s">
        <v>1550</v>
      </c>
      <c r="V799" s="33" t="s">
        <v>44</v>
      </c>
      <c r="X799" s="33">
        <v>50</v>
      </c>
      <c r="Y799" s="33">
        <v>1993</v>
      </c>
      <c r="Z799" s="33">
        <v>7</v>
      </c>
      <c r="AA799" s="33">
        <v>10</v>
      </c>
      <c r="AF799" s="33" t="s">
        <v>1551</v>
      </c>
      <c r="AI799" s="33" t="s">
        <v>163</v>
      </c>
      <c r="AJ799" s="33" t="s">
        <v>1319</v>
      </c>
      <c r="AK799" s="33" t="b">
        <v>1</v>
      </c>
      <c r="AL799" s="33" t="b">
        <v>0</v>
      </c>
      <c r="AO799" s="49" t="s">
        <v>4952</v>
      </c>
      <c r="AP799" s="73"/>
      <c r="AQ799" s="49" t="s">
        <v>4951</v>
      </c>
      <c r="AR799" s="76" t="s">
        <v>5011</v>
      </c>
      <c r="AS799" s="73" t="s">
        <v>5012</v>
      </c>
      <c r="AT799" s="73">
        <f t="shared" si="243"/>
        <v>1</v>
      </c>
      <c r="AU799" s="112" t="s">
        <v>5383</v>
      </c>
      <c r="AV799" s="44" t="s">
        <v>5380</v>
      </c>
      <c r="AW799" t="s">
        <v>5013</v>
      </c>
      <c r="AX799" s="73"/>
      <c r="AY799" s="73" t="str">
        <f t="shared" si="244"/>
        <v>Logunov D.V., Rakov S.Yu. 1998. Miscellaneous notes on Middle Asian jumping spiders (Aranei: Salticidae) // Arthropoda Selecta. Vol.7. No.2. P.117–144</v>
      </c>
      <c r="AZ799" s="49" t="s">
        <v>4903</v>
      </c>
      <c r="BA799" s="58" t="str">
        <f>Y799&amp;"-"&amp;IF(Z799&lt;10,"0"&amp;Z799,Z799)&amp;"-"&amp;IF(AA799&lt;10,"0"&amp;AA799,AA799)</f>
        <v>1993-07-10</v>
      </c>
      <c r="BB799" s="44" t="str">
        <f>Y799&amp;IF(Z799&lt;&gt;0,"-"&amp;Z799,"")&amp;IF(AA799&lt;&gt;0,"-"&amp;AA799,"")&amp;IF(AB799&lt;&gt;0,"/"&amp;AB799,"")&amp;IF(AC799&lt;&gt;0,"-"&amp;AC799,"")&amp;IF(AD799&lt;&gt;0,"-"&amp;AD799,"")</f>
        <v>1993-7-10</v>
      </c>
      <c r="BC799" s="44"/>
      <c r="BD799" s="44"/>
      <c r="BE799" s="44"/>
      <c r="BF799" s="49" t="s">
        <v>4882</v>
      </c>
      <c r="BG799" t="s">
        <v>4893</v>
      </c>
      <c r="BH799" s="40" t="s">
        <v>5050</v>
      </c>
      <c r="BI799" t="s">
        <v>39</v>
      </c>
      <c r="BJ799" t="str">
        <f>N799&amp;", "&amp;O799&amp;", "&amp;P799</f>
        <v>Almaty Area, Almaty, near Almaty, Zailiysky Alatau Mt. Range, Bolshaya Almatinka River canyon</v>
      </c>
      <c r="BK799" t="str">
        <f>T799&amp;" N; "&amp;U799&amp;" E"</f>
        <v>43°5' N; 76°59' E</v>
      </c>
      <c r="BL799" t="s">
        <v>5124</v>
      </c>
      <c r="BM799" s="85" t="s">
        <v>5125</v>
      </c>
      <c r="BN799" t="s">
        <v>4895</v>
      </c>
      <c r="BO799">
        <f t="shared" si="245"/>
        <v>50</v>
      </c>
      <c r="BP799" t="str">
        <f>IF(V799="original",H799,IF(V799="volunteer",C799,"Nekhaeva A.A."))</f>
        <v>Logunov D.V., Rakov S.Yu.</v>
      </c>
      <c r="BQ799">
        <f>IF(V799="original",I799,IF(V799="volunteer",YEAR(A799)&amp;"-"&amp;IF(MONTH(A799)&lt;10,"0"&amp;MONTH(A799),MONTH(A799))&amp;"-"&amp;IF(DAY(A799)&lt;10,"0"&amp;DAY(A799),DAY(A799)),"__2025-05-15"))</f>
        <v>1998</v>
      </c>
      <c r="BR799"/>
      <c r="BS799"/>
      <c r="BT799" s="49" t="s">
        <v>4766</v>
      </c>
      <c r="BU799" t="s">
        <v>3631</v>
      </c>
      <c r="BV799" t="s">
        <v>3632</v>
      </c>
      <c r="BW799" t="s">
        <v>3633</v>
      </c>
      <c r="BX799" t="s">
        <v>3634</v>
      </c>
      <c r="BY799" s="44" t="s">
        <v>48</v>
      </c>
      <c r="BZ799" t="s">
        <v>3660</v>
      </c>
      <c r="CA799" t="s">
        <v>4130</v>
      </c>
      <c r="CB799" s="44" t="s">
        <v>4130</v>
      </c>
      <c r="CC799" t="s">
        <v>4818</v>
      </c>
      <c r="CD799" t="s">
        <v>4129</v>
      </c>
      <c r="CE799" t="s">
        <v>2425</v>
      </c>
      <c r="CF799" t="s">
        <v>3630</v>
      </c>
      <c r="CG799"/>
      <c r="CH799" t="str">
        <f>H799</f>
        <v>Logunov D.V., Rakov S.Yu.</v>
      </c>
      <c r="CI799">
        <f t="shared" si="239"/>
        <v>1998</v>
      </c>
      <c r="CJ799"/>
    </row>
    <row r="800" spans="1:90" s="33" customFormat="1" x14ac:dyDescent="0.45">
      <c r="A800" s="32">
        <v>45767.44809027778</v>
      </c>
      <c r="B800" s="33">
        <v>950994899</v>
      </c>
      <c r="C800" s="26" t="s">
        <v>4898</v>
      </c>
      <c r="D800" s="33">
        <v>2</v>
      </c>
      <c r="E800" s="4" t="s">
        <v>247</v>
      </c>
      <c r="G800" s="33">
        <v>3930</v>
      </c>
      <c r="H800" s="44" t="s">
        <v>1509</v>
      </c>
      <c r="I800" s="33">
        <v>1998</v>
      </c>
      <c r="J800" s="33" t="s">
        <v>1510</v>
      </c>
      <c r="K800" s="33" t="s">
        <v>1511</v>
      </c>
      <c r="L800" s="33" t="s">
        <v>1512</v>
      </c>
      <c r="M800" t="s">
        <v>39</v>
      </c>
      <c r="N800" s="33" t="s">
        <v>77</v>
      </c>
      <c r="O800" s="33" t="s">
        <v>852</v>
      </c>
      <c r="P800" s="33" t="s">
        <v>1548</v>
      </c>
      <c r="Q800" t="str">
        <f t="shared" si="240"/>
        <v>near Almaty, Zailiysky Alatau Mt. Range, Bolshaya Almatinka River canyon</v>
      </c>
      <c r="R800" s="96">
        <v>43.083333000000003</v>
      </c>
      <c r="S800" s="96">
        <v>76.983333000000002</v>
      </c>
      <c r="T800" s="33" t="s">
        <v>1549</v>
      </c>
      <c r="U800" s="33" t="s">
        <v>1550</v>
      </c>
      <c r="V800" s="33" t="s">
        <v>44</v>
      </c>
      <c r="X800" s="33">
        <v>50</v>
      </c>
      <c r="Y800" s="33">
        <v>1992</v>
      </c>
      <c r="Z800" s="33">
        <v>9</v>
      </c>
      <c r="AA800" s="33">
        <v>1</v>
      </c>
      <c r="AB800" s="33">
        <v>1992</v>
      </c>
      <c r="AC800" s="33">
        <v>9</v>
      </c>
      <c r="AD800" s="33">
        <v>3</v>
      </c>
      <c r="AF800" s="33" t="s">
        <v>1266</v>
      </c>
      <c r="AI800" s="33" t="s">
        <v>163</v>
      </c>
      <c r="AJ800" s="33" t="s">
        <v>1319</v>
      </c>
      <c r="AK800" s="33" t="b">
        <v>1</v>
      </c>
      <c r="AL800" s="33" t="b">
        <v>0</v>
      </c>
      <c r="AO800" s="49" t="s">
        <v>4952</v>
      </c>
      <c r="AP800" s="73"/>
      <c r="AQ800" s="49" t="s">
        <v>4951</v>
      </c>
      <c r="AR800" s="76" t="s">
        <v>5011</v>
      </c>
      <c r="AS800" s="73" t="s">
        <v>5012</v>
      </c>
      <c r="AT800" s="73">
        <f t="shared" si="243"/>
        <v>2</v>
      </c>
      <c r="AU800" s="112" t="s">
        <v>5384</v>
      </c>
      <c r="AV800" s="44" t="s">
        <v>5380</v>
      </c>
      <c r="AW800" t="s">
        <v>2306</v>
      </c>
      <c r="AX800" s="73"/>
      <c r="AY800" s="73" t="str">
        <f t="shared" si="244"/>
        <v>Logunov D.V., Rakov S.Yu. 1998. Miscellaneous notes on Middle Asian jumping spiders (Aranei: Salticidae) // Arthropoda Selecta. Vol.7. No.2. P.117–144</v>
      </c>
      <c r="AZ800" s="49" t="s">
        <v>4903</v>
      </c>
      <c r="BA800" s="58" t="str">
        <f>Y800&amp;"-"&amp;IF(Z800&lt;10,"0"&amp;Z800,Z800)&amp;"-"&amp;IF(AA800&lt;10,"0"&amp;AA800,AA800)&amp;"/"&amp;IF(AD800&lt;10,"0"&amp;AD800,AD800)</f>
        <v>1992-09-01/03</v>
      </c>
      <c r="BB800" s="44" t="str">
        <f>Y800&amp;IF(Z800&lt;&gt;0,"-"&amp;Z800,"")&amp;IF(AA800&lt;&gt;0,"-"&amp;AA800,"")&amp;IF(AB800&lt;&gt;0,"/"&amp;AB800,"")&amp;IF(AC800&lt;&gt;0,"-"&amp;AC800,"")&amp;IF(AD800&lt;&gt;0,"-"&amp;AD800,"")</f>
        <v>1992-9-1/1992-9-3</v>
      </c>
      <c r="BC800" s="44"/>
      <c r="BD800" s="44"/>
      <c r="BE800" s="44"/>
      <c r="BF800" s="49" t="s">
        <v>4882</v>
      </c>
      <c r="BG800" t="s">
        <v>4893</v>
      </c>
      <c r="BH800" s="40" t="s">
        <v>5050</v>
      </c>
      <c r="BI800" t="s">
        <v>39</v>
      </c>
      <c r="BJ800" t="str">
        <f>N800&amp;", "&amp;O800&amp;", "&amp;P800</f>
        <v>Almaty Area, Almaty, near Almaty, Zailiysky Alatau Mt. Range, Bolshaya Almatinka River canyon</v>
      </c>
      <c r="BK800" t="str">
        <f>T800&amp;" N; "&amp;U800&amp;" E"</f>
        <v>43°5' N; 76°59' E</v>
      </c>
      <c r="BL800" t="s">
        <v>5124</v>
      </c>
      <c r="BM800" s="85" t="s">
        <v>5125</v>
      </c>
      <c r="BN800" t="s">
        <v>4895</v>
      </c>
      <c r="BO800">
        <f t="shared" si="245"/>
        <v>50</v>
      </c>
      <c r="BP800" t="str">
        <f>IF(V800="original",H800,IF(V800="volunteer",C800,"Nekhaeva A.A."))</f>
        <v>Logunov D.V., Rakov S.Yu.</v>
      </c>
      <c r="BQ800">
        <f>IF(V800="original",I800,IF(V800="volunteer",YEAR(A800)&amp;"-"&amp;IF(MONTH(A800)&lt;10,"0"&amp;MONTH(A800),MONTH(A800))&amp;"-"&amp;IF(DAY(A800)&lt;10,"0"&amp;DAY(A800),DAY(A800)),"__2025-05-15"))</f>
        <v>1998</v>
      </c>
      <c r="BR800"/>
      <c r="BS800"/>
      <c r="BT800" s="49" t="s">
        <v>4766</v>
      </c>
      <c r="BU800" t="s">
        <v>3631</v>
      </c>
      <c r="BV800" t="s">
        <v>3632</v>
      </c>
      <c r="BW800" t="s">
        <v>3633</v>
      </c>
      <c r="BX800" t="s">
        <v>3634</v>
      </c>
      <c r="BY800" s="44" t="s">
        <v>48</v>
      </c>
      <c r="BZ800" t="s">
        <v>3660</v>
      </c>
      <c r="CA800" t="s">
        <v>4130</v>
      </c>
      <c r="CB800" s="44" t="s">
        <v>4130</v>
      </c>
      <c r="CC800" t="s">
        <v>4818</v>
      </c>
      <c r="CD800" t="s">
        <v>4129</v>
      </c>
      <c r="CE800" t="s">
        <v>2425</v>
      </c>
      <c r="CF800" t="s">
        <v>3630</v>
      </c>
      <c r="CG800"/>
      <c r="CH800" t="str">
        <f>H800</f>
        <v>Logunov D.V., Rakov S.Yu.</v>
      </c>
      <c r="CI800">
        <f t="shared" si="239"/>
        <v>1998</v>
      </c>
      <c r="CJ800"/>
    </row>
    <row r="801" spans="1:90" s="33" customFormat="1" x14ac:dyDescent="0.45">
      <c r="A801" s="32">
        <v>45767.446828703702</v>
      </c>
      <c r="B801" s="33">
        <v>950994899</v>
      </c>
      <c r="C801" s="26" t="s">
        <v>4898</v>
      </c>
      <c r="D801" s="33">
        <v>3</v>
      </c>
      <c r="E801" s="4" t="s">
        <v>846</v>
      </c>
      <c r="G801" s="33">
        <v>3930</v>
      </c>
      <c r="H801" s="44" t="s">
        <v>1509</v>
      </c>
      <c r="I801" s="33">
        <v>1998</v>
      </c>
      <c r="J801" s="33" t="s">
        <v>1510</v>
      </c>
      <c r="K801" s="33" t="s">
        <v>1511</v>
      </c>
      <c r="L801" s="33" t="s">
        <v>1512</v>
      </c>
      <c r="M801" t="s">
        <v>39</v>
      </c>
      <c r="N801" s="33" t="s">
        <v>77</v>
      </c>
      <c r="O801" s="33" t="s">
        <v>1536</v>
      </c>
      <c r="P801" s="33" t="s">
        <v>1552</v>
      </c>
      <c r="Q801" t="str">
        <f t="shared" si="240"/>
        <v>Dzhungarsky Alatau Mt. Range, Sarkan</v>
      </c>
      <c r="R801" s="96">
        <v>45.460934000000002</v>
      </c>
      <c r="S801" s="96">
        <v>80.375939000000002</v>
      </c>
      <c r="T801" s="33" t="s">
        <v>1538</v>
      </c>
      <c r="U801" s="33" t="s">
        <v>1539</v>
      </c>
      <c r="V801" s="33" t="s">
        <v>106</v>
      </c>
      <c r="X801" s="33">
        <v>5000</v>
      </c>
      <c r="Y801" s="33">
        <v>1989</v>
      </c>
      <c r="Z801" s="33">
        <v>6</v>
      </c>
      <c r="AA801" s="33">
        <v>28</v>
      </c>
      <c r="AF801" s="33" t="s">
        <v>1518</v>
      </c>
      <c r="AI801" s="33" t="s">
        <v>163</v>
      </c>
      <c r="AJ801" s="33" t="s">
        <v>1319</v>
      </c>
      <c r="AK801" s="33" t="b">
        <v>1</v>
      </c>
      <c r="AL801" s="33" t="b">
        <v>0</v>
      </c>
      <c r="AO801" s="49" t="s">
        <v>4952</v>
      </c>
      <c r="AP801" s="73"/>
      <c r="AQ801" s="49" t="s">
        <v>4951</v>
      </c>
      <c r="AR801" s="76" t="s">
        <v>5011</v>
      </c>
      <c r="AS801" s="73" t="s">
        <v>5012</v>
      </c>
      <c r="AT801" s="73">
        <f t="shared" si="243"/>
        <v>3</v>
      </c>
      <c r="AU801" s="112" t="s">
        <v>5384</v>
      </c>
      <c r="AV801" s="44" t="s">
        <v>5380</v>
      </c>
      <c r="AW801" t="s">
        <v>641</v>
      </c>
      <c r="AX801" s="73"/>
      <c r="AY801" s="73" t="str">
        <f t="shared" si="244"/>
        <v>Logunov D.V., Rakov S.Yu. 1998. Miscellaneous notes on Middle Asian jumping spiders (Aranei: Salticidae) // Arthropoda Selecta. Vol.7. No.2. P.117–144</v>
      </c>
      <c r="AZ801" s="49" t="s">
        <v>4903</v>
      </c>
      <c r="BA801" s="58" t="str">
        <f>Y801&amp;"-"&amp;IF(Z801&lt;10,"0"&amp;Z801,Z801)&amp;"-"&amp;IF(AA801&lt;10,"0"&amp;AA801,AA801)</f>
        <v>1989-06-28</v>
      </c>
      <c r="BB801" s="44" t="str">
        <f>Y801&amp;IF(Z801&lt;&gt;0,"-"&amp;Z801,"")&amp;IF(AA801&lt;&gt;0,"-"&amp;AA801,"")&amp;IF(AB801&lt;&gt;0,"/"&amp;AB801,"")&amp;IF(AC801&lt;&gt;0,"-"&amp;AC801,"")&amp;IF(AD801&lt;&gt;0,"-"&amp;AD801,"")</f>
        <v>1989-6-28</v>
      </c>
      <c r="BC801" s="44"/>
      <c r="BD801" s="44"/>
      <c r="BE801" s="44"/>
      <c r="BF801" s="49" t="s">
        <v>4882</v>
      </c>
      <c r="BG801" t="s">
        <v>4893</v>
      </c>
      <c r="BH801" s="40" t="s">
        <v>5050</v>
      </c>
      <c r="BI801" t="s">
        <v>39</v>
      </c>
      <c r="BJ801" t="str">
        <f>N801&amp;", "&amp;O801&amp;", "&amp;P801</f>
        <v>Almaty Area, Sarkand Dist., Dzhungarsky Alatau Mt. Range, Sarkan</v>
      </c>
      <c r="BK801" t="str">
        <f>T801&amp;" N; "&amp;U801&amp;" E"</f>
        <v>45.460934 N; 80.375939 E</v>
      </c>
      <c r="BL801" t="s">
        <v>1538</v>
      </c>
      <c r="BM801" s="85" t="s">
        <v>1539</v>
      </c>
      <c r="BN801" t="s">
        <v>4895</v>
      </c>
      <c r="BO801">
        <f t="shared" si="245"/>
        <v>5000</v>
      </c>
      <c r="BP801" t="str">
        <f>IF(V801="original",H801,IF(V801="volunteer",C801,"Nekhaeva A.A."))</f>
        <v>Ishaeva A.</v>
      </c>
      <c r="BQ801" t="str">
        <f>IF(V801="original",I801,IF(V801="volunteer",YEAR(A801)&amp;"-"&amp;IF(MONTH(A801)&lt;10,"0"&amp;MONTH(A801),MONTH(A801))&amp;"-"&amp;IF(DAY(A801)&lt;10,"0"&amp;DAY(A801),DAY(A801)),"__2025-05-15"))</f>
        <v>2025-04-20</v>
      </c>
      <c r="BR801"/>
      <c r="BS801"/>
      <c r="BT801" s="49" t="s">
        <v>4766</v>
      </c>
      <c r="BU801" t="s">
        <v>3631</v>
      </c>
      <c r="BV801" t="s">
        <v>3632</v>
      </c>
      <c r="BW801" t="s">
        <v>3633</v>
      </c>
      <c r="BX801" t="s">
        <v>3634</v>
      </c>
      <c r="BY801" s="44" t="s">
        <v>48</v>
      </c>
      <c r="BZ801" t="s">
        <v>3660</v>
      </c>
      <c r="CA801" t="s">
        <v>4130</v>
      </c>
      <c r="CB801" s="44" t="s">
        <v>4130</v>
      </c>
      <c r="CC801" t="s">
        <v>4818</v>
      </c>
      <c r="CD801" t="s">
        <v>4129</v>
      </c>
      <c r="CE801" t="s">
        <v>2425</v>
      </c>
      <c r="CF801" t="s">
        <v>3630</v>
      </c>
      <c r="CG801"/>
      <c r="CH801" t="str">
        <f>H801</f>
        <v>Logunov D.V., Rakov S.Yu.</v>
      </c>
      <c r="CI801">
        <f t="shared" si="239"/>
        <v>1998</v>
      </c>
      <c r="CJ801"/>
    </row>
    <row r="802" spans="1:90" s="33" customFormat="1" x14ac:dyDescent="0.45">
      <c r="A802" s="32">
        <v>45767.444120370383</v>
      </c>
      <c r="B802" s="33">
        <v>950994899</v>
      </c>
      <c r="C802" s="26" t="s">
        <v>4898</v>
      </c>
      <c r="E802" s="4"/>
      <c r="G802" s="33">
        <v>3930</v>
      </c>
      <c r="H802" s="44" t="s">
        <v>1509</v>
      </c>
      <c r="I802" s="33">
        <v>1998</v>
      </c>
      <c r="J802" s="33" t="s">
        <v>1510</v>
      </c>
      <c r="K802" s="33" t="s">
        <v>1511</v>
      </c>
      <c r="L802" s="33" t="s">
        <v>1512</v>
      </c>
      <c r="M802" t="s">
        <v>39</v>
      </c>
      <c r="N802" s="33" t="s">
        <v>77</v>
      </c>
      <c r="O802" s="33" t="s">
        <v>806</v>
      </c>
      <c r="P802" s="33" t="s">
        <v>806</v>
      </c>
      <c r="Q802" t="str">
        <f t="shared" si="240"/>
        <v>Kapchagai</v>
      </c>
      <c r="R802" s="96">
        <v>43.865400000000001</v>
      </c>
      <c r="S802" s="96">
        <v>77.041799999999995</v>
      </c>
      <c r="T802" s="33" t="s">
        <v>1527</v>
      </c>
      <c r="U802" s="33" t="s">
        <v>1528</v>
      </c>
      <c r="V802" s="33" t="s">
        <v>106</v>
      </c>
      <c r="X802" s="33">
        <v>5000</v>
      </c>
      <c r="Y802" s="33">
        <v>1993</v>
      </c>
      <c r="AF802" s="33" t="s">
        <v>1546</v>
      </c>
      <c r="AI802" s="33" t="s">
        <v>163</v>
      </c>
      <c r="AJ802" s="33" t="s">
        <v>184</v>
      </c>
      <c r="AK802" s="33" t="b">
        <v>1</v>
      </c>
      <c r="AL802" s="33" t="b">
        <v>0</v>
      </c>
      <c r="AO802" s="49" t="s">
        <v>4952</v>
      </c>
      <c r="AP802" s="73"/>
      <c r="AQ802" s="49" t="s">
        <v>4951</v>
      </c>
      <c r="AR802" s="76" t="s">
        <v>5011</v>
      </c>
      <c r="AS802" s="73" t="s">
        <v>5012</v>
      </c>
      <c r="AT802" s="73">
        <f t="shared" si="243"/>
        <v>0</v>
      </c>
      <c r="AU802" s="44"/>
      <c r="AV802" s="44"/>
      <c r="AW802" t="s">
        <v>53</v>
      </c>
      <c r="AX802" s="112" t="s">
        <v>5332</v>
      </c>
      <c r="AY802" s="73" t="str">
        <f t="shared" si="244"/>
        <v>Logunov D.V., Rakov S.Yu. 1998. Miscellaneous notes on Middle Asian jumping spiders (Aranei: Salticidae) // Arthropoda Selecta. Vol.7. No.2. P.117–144</v>
      </c>
      <c r="AZ802" s="49" t="s">
        <v>4903</v>
      </c>
      <c r="BA802" s="44">
        <f>Y802</f>
        <v>1993</v>
      </c>
      <c r="BB802" s="44" t="str">
        <f>Y802&amp;IF(Z802&lt;&gt;0,"-"&amp;Z802,"")&amp;IF(AA802&lt;&gt;0,"-"&amp;AA802,"")&amp;IF(AB802&lt;&gt;0,"/"&amp;AB802,"")&amp;IF(AC802&lt;&gt;0,"-"&amp;AC802,"")&amp;IF(AD802&lt;&gt;0,"-"&amp;AD802,"")</f>
        <v>1993</v>
      </c>
      <c r="BC802" s="44"/>
      <c r="BD802" s="44"/>
      <c r="BE802" s="44"/>
      <c r="BF802" s="49" t="s">
        <v>4882</v>
      </c>
      <c r="BG802" t="s">
        <v>4893</v>
      </c>
      <c r="BH802" s="40" t="s">
        <v>5050</v>
      </c>
      <c r="BI802" t="s">
        <v>39</v>
      </c>
      <c r="BJ802" t="str">
        <f>N802&amp;", "&amp;O802&amp;", "&amp;P802</f>
        <v>Almaty Area, Kapchagai, Kapchagai</v>
      </c>
      <c r="BK802" t="str">
        <f>T802&amp;" N; "&amp;U802&amp;" E"</f>
        <v>43.8654 N; 77.0418 E</v>
      </c>
      <c r="BL802" t="s">
        <v>1527</v>
      </c>
      <c r="BM802" s="85" t="s">
        <v>1528</v>
      </c>
      <c r="BN802" t="s">
        <v>4895</v>
      </c>
      <c r="BO802">
        <f t="shared" si="245"/>
        <v>5000</v>
      </c>
      <c r="BP802" t="str">
        <f>IF(V802="original",H802,IF(V802="volunteer",C802,"Nekhaeva A.A."))</f>
        <v>Ishaeva A.</v>
      </c>
      <c r="BQ802" t="str">
        <f>IF(V802="original",I802,IF(V802="volunteer",YEAR(A802)&amp;"-"&amp;IF(MONTH(A802)&lt;10,"0"&amp;MONTH(A802),MONTH(A802))&amp;"-"&amp;IF(DAY(A802)&lt;10,"0"&amp;DAY(A802),DAY(A802)),"__2025-05-15"))</f>
        <v>2025-04-20</v>
      </c>
      <c r="BR802"/>
      <c r="BS802"/>
      <c r="BT802" s="49" t="s">
        <v>4766</v>
      </c>
      <c r="BU802" t="s">
        <v>3631</v>
      </c>
      <c r="BV802" t="s">
        <v>3632</v>
      </c>
      <c r="BW802" t="s">
        <v>3633</v>
      </c>
      <c r="BX802" t="s">
        <v>3634</v>
      </c>
      <c r="BY802" s="44" t="s">
        <v>48</v>
      </c>
      <c r="BZ802" t="s">
        <v>3660</v>
      </c>
      <c r="CA802" t="s">
        <v>3665</v>
      </c>
      <c r="CB802" s="44" t="s">
        <v>3665</v>
      </c>
      <c r="CC802" t="s">
        <v>4819</v>
      </c>
      <c r="CD802" t="s">
        <v>3663</v>
      </c>
      <c r="CE802" t="s">
        <v>3664</v>
      </c>
      <c r="CF802" t="s">
        <v>3630</v>
      </c>
      <c r="CG802"/>
      <c r="CH802" t="str">
        <f>H802</f>
        <v>Logunov D.V., Rakov S.Yu.</v>
      </c>
      <c r="CI802">
        <f t="shared" si="239"/>
        <v>1998</v>
      </c>
      <c r="CJ802"/>
    </row>
    <row r="803" spans="1:90" s="33" customFormat="1" x14ac:dyDescent="0.45">
      <c r="A803" s="32">
        <v>45767.443483796298</v>
      </c>
      <c r="B803" s="33">
        <v>950994899</v>
      </c>
      <c r="C803" s="26" t="s">
        <v>4898</v>
      </c>
      <c r="D803" s="33">
        <v>1</v>
      </c>
      <c r="E803" s="4" t="s">
        <v>51</v>
      </c>
      <c r="G803" s="33">
        <v>3930</v>
      </c>
      <c r="H803" s="44" t="s">
        <v>1509</v>
      </c>
      <c r="I803" s="33">
        <v>1998</v>
      </c>
      <c r="J803" s="33" t="s">
        <v>1510</v>
      </c>
      <c r="K803" s="33" t="s">
        <v>1511</v>
      </c>
      <c r="L803" s="33" t="s">
        <v>1512</v>
      </c>
      <c r="M803" t="s">
        <v>39</v>
      </c>
      <c r="N803" s="33" t="s">
        <v>77</v>
      </c>
      <c r="O803" s="33" t="s">
        <v>1553</v>
      </c>
      <c r="P803" s="33" t="s">
        <v>1554</v>
      </c>
      <c r="Q803" t="str">
        <f t="shared" si="240"/>
        <v>74 km W of Samsy</v>
      </c>
      <c r="R803" s="96">
        <v>43.384900000000002</v>
      </c>
      <c r="S803" s="96">
        <v>75.186700000000002</v>
      </c>
      <c r="T803" s="33" t="s">
        <v>1555</v>
      </c>
      <c r="U803" s="33" t="s">
        <v>1556</v>
      </c>
      <c r="V803" s="33" t="s">
        <v>106</v>
      </c>
      <c r="X803" s="33">
        <v>5000</v>
      </c>
      <c r="Y803" s="33">
        <v>1994</v>
      </c>
      <c r="Z803" s="33">
        <v>4</v>
      </c>
      <c r="AA803" s="33">
        <v>10</v>
      </c>
      <c r="AF803" s="33" t="s">
        <v>501</v>
      </c>
      <c r="AI803" s="33" t="s">
        <v>163</v>
      </c>
      <c r="AJ803" s="33" t="s">
        <v>184</v>
      </c>
      <c r="AK803" s="33" t="b">
        <v>1</v>
      </c>
      <c r="AL803" s="33" t="b">
        <v>0</v>
      </c>
      <c r="AO803" s="49" t="s">
        <v>4952</v>
      </c>
      <c r="AP803" s="73"/>
      <c r="AQ803" s="49" t="s">
        <v>4951</v>
      </c>
      <c r="AR803" s="76" t="s">
        <v>5011</v>
      </c>
      <c r="AS803" s="73" t="s">
        <v>5012</v>
      </c>
      <c r="AT803" s="73">
        <f t="shared" si="243"/>
        <v>1</v>
      </c>
      <c r="AU803" s="112" t="s">
        <v>5383</v>
      </c>
      <c r="AV803" s="44" t="s">
        <v>5380</v>
      </c>
      <c r="AW803" t="s">
        <v>613</v>
      </c>
      <c r="AX803" s="73"/>
      <c r="AY803" s="73" t="str">
        <f t="shared" si="244"/>
        <v>Logunov D.V., Rakov S.Yu. 1998. Miscellaneous notes on Middle Asian jumping spiders (Aranei: Salticidae) // Arthropoda Selecta. Vol.7. No.2. P.117–144</v>
      </c>
      <c r="AZ803" s="49" t="s">
        <v>4903</v>
      </c>
      <c r="BA803" s="58" t="str">
        <f>Y803&amp;"-"&amp;IF(Z803&lt;10,"0"&amp;Z803,Z803)&amp;"-"&amp;IF(AA803&lt;10,"0"&amp;AA803,AA803)</f>
        <v>1994-04-10</v>
      </c>
      <c r="BB803" s="44" t="str">
        <f>Y803&amp;IF(Z803&lt;&gt;0,"-"&amp;Z803,"")&amp;IF(AA803&lt;&gt;0,"-"&amp;AA803,"")&amp;IF(AB803&lt;&gt;0,"/"&amp;AB803,"")&amp;IF(AC803&lt;&gt;0,"-"&amp;AC803,"")&amp;IF(AD803&lt;&gt;0,"-"&amp;AD803,"")</f>
        <v>1994-4-10</v>
      </c>
      <c r="BC803" s="44"/>
      <c r="BD803" s="44"/>
      <c r="BE803" s="44"/>
      <c r="BF803" s="49" t="s">
        <v>4882</v>
      </c>
      <c r="BG803" t="s">
        <v>4893</v>
      </c>
      <c r="BH803" s="40" t="s">
        <v>5050</v>
      </c>
      <c r="BI803" t="s">
        <v>39</v>
      </c>
      <c r="BJ803" t="str">
        <f>N803&amp;", "&amp;O803&amp;", "&amp;P803</f>
        <v>Almaty Area, Zhambyl District, 74 km W of Samsy</v>
      </c>
      <c r="BK803" t="str">
        <f>T803&amp;" N; "&amp;U803&amp;" E"</f>
        <v>43.3849 N; 75.1867 E</v>
      </c>
      <c r="BL803" t="s">
        <v>1555</v>
      </c>
      <c r="BM803" s="85" t="s">
        <v>1556</v>
      </c>
      <c r="BN803" t="s">
        <v>4895</v>
      </c>
      <c r="BO803">
        <f t="shared" si="245"/>
        <v>5000</v>
      </c>
      <c r="BP803" t="str">
        <f>IF(V803="original",H803,IF(V803="volunteer",C803,"Nekhaeva A.A."))</f>
        <v>Ishaeva A.</v>
      </c>
      <c r="BQ803" t="str">
        <f>IF(V803="original",I803,IF(V803="volunteer",YEAR(A803)&amp;"-"&amp;IF(MONTH(A803)&lt;10,"0"&amp;MONTH(A803),MONTH(A803))&amp;"-"&amp;IF(DAY(A803)&lt;10,"0"&amp;DAY(A803),DAY(A803)),"__2025-05-15"))</f>
        <v>2025-04-20</v>
      </c>
      <c r="BR803"/>
      <c r="BS803"/>
      <c r="BT803" s="49" t="s">
        <v>4766</v>
      </c>
      <c r="BU803" t="s">
        <v>3631</v>
      </c>
      <c r="BV803" t="s">
        <v>3632</v>
      </c>
      <c r="BW803" t="s">
        <v>3633</v>
      </c>
      <c r="BX803" t="s">
        <v>3634</v>
      </c>
      <c r="BY803" s="44" t="s">
        <v>48</v>
      </c>
      <c r="BZ803" t="s">
        <v>3660</v>
      </c>
      <c r="CA803" t="s">
        <v>3665</v>
      </c>
      <c r="CB803" s="44" t="s">
        <v>3665</v>
      </c>
      <c r="CC803" t="s">
        <v>4819</v>
      </c>
      <c r="CD803" t="s">
        <v>3663</v>
      </c>
      <c r="CE803" t="s">
        <v>3664</v>
      </c>
      <c r="CF803" t="s">
        <v>3630</v>
      </c>
      <c r="CG803"/>
      <c r="CH803" t="str">
        <f>H803</f>
        <v>Logunov D.V., Rakov S.Yu.</v>
      </c>
      <c r="CI803">
        <f t="shared" si="239"/>
        <v>1998</v>
      </c>
      <c r="CJ803"/>
    </row>
    <row r="804" spans="1:90" s="33" customFormat="1" x14ac:dyDescent="0.45">
      <c r="A804" s="32">
        <v>45767.442037037043</v>
      </c>
      <c r="B804" s="33">
        <v>950994899</v>
      </c>
      <c r="C804" s="26" t="s">
        <v>4898</v>
      </c>
      <c r="D804" s="33">
        <v>1</v>
      </c>
      <c r="E804" s="4" t="s">
        <v>65</v>
      </c>
      <c r="G804" s="33">
        <v>3930</v>
      </c>
      <c r="H804" s="44" t="s">
        <v>1509</v>
      </c>
      <c r="I804" s="33">
        <v>1998</v>
      </c>
      <c r="J804" s="33" t="s">
        <v>1510</v>
      </c>
      <c r="K804" s="33" t="s">
        <v>1511</v>
      </c>
      <c r="L804" s="33" t="s">
        <v>1512</v>
      </c>
      <c r="M804" t="s">
        <v>39</v>
      </c>
      <c r="N804" s="33" t="s">
        <v>77</v>
      </c>
      <c r="O804" s="33" t="s">
        <v>1557</v>
      </c>
      <c r="P804" s="33" t="s">
        <v>909</v>
      </c>
      <c r="Q804" t="str">
        <f t="shared" si="240"/>
        <v>Charyn Canyon, Sartogai</v>
      </c>
      <c r="R804" s="96">
        <v>43.629370000000002</v>
      </c>
      <c r="S804" s="96">
        <v>79.362729999999999</v>
      </c>
      <c r="T804" s="33" t="s">
        <v>1558</v>
      </c>
      <c r="U804" s="33" t="s">
        <v>1559</v>
      </c>
      <c r="V804" s="33" t="s">
        <v>106</v>
      </c>
      <c r="X804" s="33">
        <v>4000</v>
      </c>
      <c r="Y804" s="33">
        <v>1993</v>
      </c>
      <c r="Z804" s="33">
        <v>6</v>
      </c>
      <c r="AA804" s="33">
        <v>12</v>
      </c>
      <c r="AF804" s="33" t="s">
        <v>1518</v>
      </c>
      <c r="AI804" s="33" t="s">
        <v>163</v>
      </c>
      <c r="AJ804" s="33" t="s">
        <v>184</v>
      </c>
      <c r="AK804" s="33" t="b">
        <v>1</v>
      </c>
      <c r="AL804" s="33" t="b">
        <v>0</v>
      </c>
      <c r="AO804" s="49" t="s">
        <v>4952</v>
      </c>
      <c r="AP804" s="73"/>
      <c r="AQ804" s="49" t="s">
        <v>4951</v>
      </c>
      <c r="AR804" s="76" t="s">
        <v>5011</v>
      </c>
      <c r="AS804" s="73" t="s">
        <v>5012</v>
      </c>
      <c r="AT804" s="73">
        <f t="shared" si="243"/>
        <v>1</v>
      </c>
      <c r="AU804" s="112" t="s">
        <v>5384</v>
      </c>
      <c r="AV804" s="44" t="s">
        <v>5380</v>
      </c>
      <c r="AW804" t="s">
        <v>641</v>
      </c>
      <c r="AX804" s="73"/>
      <c r="AY804" s="73" t="str">
        <f t="shared" si="244"/>
        <v>Logunov D.V., Rakov S.Yu. 1998. Miscellaneous notes on Middle Asian jumping spiders (Aranei: Salticidae) // Arthropoda Selecta. Vol.7. No.2. P.117–144</v>
      </c>
      <c r="AZ804" s="49" t="s">
        <v>4903</v>
      </c>
      <c r="BA804" s="58" t="str">
        <f>Y804&amp;"-"&amp;IF(Z804&lt;10,"0"&amp;Z804,Z804)&amp;"-"&amp;IF(AA804&lt;10,"0"&amp;AA804,AA804)</f>
        <v>1993-06-12</v>
      </c>
      <c r="BB804" s="44" t="str">
        <f>Y804&amp;IF(Z804&lt;&gt;0,"-"&amp;Z804,"")&amp;IF(AA804&lt;&gt;0,"-"&amp;AA804,"")&amp;IF(AB804&lt;&gt;0,"/"&amp;AB804,"")&amp;IF(AC804&lt;&gt;0,"-"&amp;AC804,"")&amp;IF(AD804&lt;&gt;0,"-"&amp;AD804,"")</f>
        <v>1993-6-12</v>
      </c>
      <c r="BC804" s="44"/>
      <c r="BD804" s="44"/>
      <c r="BE804" s="44"/>
      <c r="BF804" s="49" t="s">
        <v>4882</v>
      </c>
      <c r="BG804" t="s">
        <v>4893</v>
      </c>
      <c r="BH804" s="40" t="s">
        <v>5050</v>
      </c>
      <c r="BI804" t="s">
        <v>39</v>
      </c>
      <c r="BJ804" t="str">
        <f>N804&amp;", "&amp;O804&amp;", "&amp;P804</f>
        <v>Almaty Area, Uigursky district, Charyn Canyon, Sartogai</v>
      </c>
      <c r="BK804" t="str">
        <f>T804&amp;" N; "&amp;U804&amp;" E"</f>
        <v>43.62937 N; 79.36273 E</v>
      </c>
      <c r="BL804" t="s">
        <v>1558</v>
      </c>
      <c r="BM804" s="85" t="s">
        <v>1559</v>
      </c>
      <c r="BN804" t="s">
        <v>4895</v>
      </c>
      <c r="BO804">
        <f t="shared" si="245"/>
        <v>4000</v>
      </c>
      <c r="BP804" t="str">
        <f>IF(V804="original",H804,IF(V804="volunteer",C804,"Nekhaeva A.A."))</f>
        <v>Ishaeva A.</v>
      </c>
      <c r="BQ804" t="str">
        <f>IF(V804="original",I804,IF(V804="volunteer",YEAR(A804)&amp;"-"&amp;IF(MONTH(A804)&lt;10,"0"&amp;MONTH(A804),MONTH(A804))&amp;"-"&amp;IF(DAY(A804)&lt;10,"0"&amp;DAY(A804),DAY(A804)),"__2025-05-15"))</f>
        <v>2025-04-20</v>
      </c>
      <c r="BR804"/>
      <c r="BS804"/>
      <c r="BT804" s="49" t="s">
        <v>4766</v>
      </c>
      <c r="BU804" t="s">
        <v>3631</v>
      </c>
      <c r="BV804" t="s">
        <v>3632</v>
      </c>
      <c r="BW804" t="s">
        <v>3633</v>
      </c>
      <c r="BX804" t="s">
        <v>3634</v>
      </c>
      <c r="BY804" s="44" t="s">
        <v>48</v>
      </c>
      <c r="BZ804" t="s">
        <v>3660</v>
      </c>
      <c r="CA804" t="s">
        <v>3665</v>
      </c>
      <c r="CB804" s="44" t="s">
        <v>3665</v>
      </c>
      <c r="CC804" t="s">
        <v>4819</v>
      </c>
      <c r="CD804" t="s">
        <v>3663</v>
      </c>
      <c r="CE804" t="s">
        <v>3664</v>
      </c>
      <c r="CF804" t="s">
        <v>3630</v>
      </c>
      <c r="CG804"/>
      <c r="CH804" t="str">
        <f>H804</f>
        <v>Logunov D.V., Rakov S.Yu.</v>
      </c>
      <c r="CI804">
        <f t="shared" si="239"/>
        <v>1998</v>
      </c>
      <c r="CJ804"/>
    </row>
    <row r="805" spans="1:90" s="33" customFormat="1" x14ac:dyDescent="0.45">
      <c r="A805" s="32">
        <v>45767.425810185188</v>
      </c>
      <c r="B805" s="33">
        <v>950994899</v>
      </c>
      <c r="C805" s="26" t="s">
        <v>4898</v>
      </c>
      <c r="E805" s="4"/>
      <c r="G805" s="33">
        <v>3930</v>
      </c>
      <c r="H805" s="44" t="s">
        <v>1509</v>
      </c>
      <c r="I805" s="33">
        <v>1998</v>
      </c>
      <c r="J805" s="33" t="s">
        <v>1510</v>
      </c>
      <c r="K805" s="33" t="s">
        <v>1511</v>
      </c>
      <c r="L805" s="33" t="s">
        <v>1512</v>
      </c>
      <c r="M805" t="s">
        <v>39</v>
      </c>
      <c r="N805" s="33" t="s">
        <v>77</v>
      </c>
      <c r="O805" s="33" t="s">
        <v>806</v>
      </c>
      <c r="P805" s="33" t="s">
        <v>806</v>
      </c>
      <c r="Q805" t="str">
        <f t="shared" si="240"/>
        <v>Kapchagai</v>
      </c>
      <c r="R805" s="96">
        <v>43.865400000000001</v>
      </c>
      <c r="S805" s="96">
        <v>77.041799999999995</v>
      </c>
      <c r="T805" s="33" t="s">
        <v>1527</v>
      </c>
      <c r="U805" s="33" t="s">
        <v>1528</v>
      </c>
      <c r="X805" s="33">
        <v>4000</v>
      </c>
      <c r="Y805" s="33">
        <v>1992</v>
      </c>
      <c r="AF805" s="33" t="s">
        <v>1546</v>
      </c>
      <c r="AI805" s="33" t="s">
        <v>163</v>
      </c>
      <c r="AJ805" s="33" t="s">
        <v>1560</v>
      </c>
      <c r="AK805" s="33" t="b">
        <v>1</v>
      </c>
      <c r="AL805" s="33" t="b">
        <v>0</v>
      </c>
      <c r="AO805" s="49" t="s">
        <v>4952</v>
      </c>
      <c r="AP805" s="73"/>
      <c r="AQ805" s="49" t="s">
        <v>4951</v>
      </c>
      <c r="AR805" s="76" t="s">
        <v>5011</v>
      </c>
      <c r="AS805" s="73" t="s">
        <v>5012</v>
      </c>
      <c r="AT805" s="73">
        <f t="shared" si="243"/>
        <v>0</v>
      </c>
      <c r="AU805" s="44"/>
      <c r="AV805" s="44"/>
      <c r="AW805" t="s">
        <v>53</v>
      </c>
      <c r="AX805" s="112" t="s">
        <v>5332</v>
      </c>
      <c r="AY805" s="73" t="str">
        <f t="shared" si="244"/>
        <v>Logunov D.V., Rakov S.Yu. 1998. Miscellaneous notes on Middle Asian jumping spiders (Aranei: Salticidae) // Arthropoda Selecta. Vol.7. No.2. P.117–144</v>
      </c>
      <c r="AZ805" s="49" t="s">
        <v>4903</v>
      </c>
      <c r="BA805" s="44">
        <f>Y805</f>
        <v>1992</v>
      </c>
      <c r="BB805" s="44" t="str">
        <f>Y805&amp;IF(Z805&lt;&gt;0,"-"&amp;Z805,"")&amp;IF(AA805&lt;&gt;0,"-"&amp;AA805,"")&amp;IF(AB805&lt;&gt;0,"/"&amp;AB805,"")&amp;IF(AC805&lt;&gt;0,"-"&amp;AC805,"")&amp;IF(AD805&lt;&gt;0,"-"&amp;AD805,"")</f>
        <v>1992</v>
      </c>
      <c r="BC805" s="44"/>
      <c r="BD805" s="44"/>
      <c r="BE805" s="44"/>
      <c r="BF805" s="49" t="s">
        <v>4882</v>
      </c>
      <c r="BG805" t="s">
        <v>4893</v>
      </c>
      <c r="BH805" s="40" t="s">
        <v>5050</v>
      </c>
      <c r="BI805" t="s">
        <v>39</v>
      </c>
      <c r="BJ805" t="str">
        <f>N805&amp;", "&amp;O805&amp;", "&amp;P805</f>
        <v>Almaty Area, Kapchagai, Kapchagai</v>
      </c>
      <c r="BK805" t="str">
        <f>T805&amp;" N; "&amp;U805&amp;" E"</f>
        <v>43.8654 N; 77.0418 E</v>
      </c>
      <c r="BL805" t="s">
        <v>1527</v>
      </c>
      <c r="BM805" s="85" t="s">
        <v>1528</v>
      </c>
      <c r="BN805" t="s">
        <v>4895</v>
      </c>
      <c r="BO805">
        <f t="shared" si="245"/>
        <v>4000</v>
      </c>
      <c r="BP805" t="str">
        <f>IF(V805="original",H805,IF(V805="volunteer",C805,"Nekhaeva A.A."))</f>
        <v>Nekhaeva A.A.</v>
      </c>
      <c r="BQ805" t="str">
        <f>IF(V805="original",I805,IF(V805="volunteer",YEAR(A805)&amp;"-"&amp;IF(MONTH(A805)&lt;10,"0"&amp;MONTH(A805),MONTH(A805))&amp;"-"&amp;IF(DAY(A805)&lt;10,"0"&amp;DAY(A805),DAY(A805)),"__2025-05-15"))</f>
        <v>__2025-05-15</v>
      </c>
      <c r="BR805"/>
      <c r="BS805"/>
      <c r="BT805" s="49" t="s">
        <v>4766</v>
      </c>
      <c r="BU805" t="s">
        <v>3631</v>
      </c>
      <c r="BV805" t="s">
        <v>3632</v>
      </c>
      <c r="BW805" t="s">
        <v>3633</v>
      </c>
      <c r="BX805" t="s">
        <v>3634</v>
      </c>
      <c r="BY805" s="44" t="s">
        <v>48</v>
      </c>
      <c r="BZ805" t="s">
        <v>3660</v>
      </c>
      <c r="CA805" t="s">
        <v>4304</v>
      </c>
      <c r="CB805" s="44" t="s">
        <v>4304</v>
      </c>
      <c r="CC805" t="s">
        <v>4818</v>
      </c>
      <c r="CD805" t="s">
        <v>4302</v>
      </c>
      <c r="CE805" t="s">
        <v>4303</v>
      </c>
      <c r="CF805" t="s">
        <v>3630</v>
      </c>
      <c r="CG805"/>
      <c r="CH805" t="str">
        <f>H805</f>
        <v>Logunov D.V., Rakov S.Yu.</v>
      </c>
      <c r="CI805">
        <f t="shared" si="239"/>
        <v>1998</v>
      </c>
      <c r="CJ805"/>
    </row>
    <row r="806" spans="1:90" s="33" customFormat="1" x14ac:dyDescent="0.45">
      <c r="A806" s="32">
        <v>45767.425104166672</v>
      </c>
      <c r="B806" s="33">
        <v>950994899</v>
      </c>
      <c r="C806" s="26" t="s">
        <v>4898</v>
      </c>
      <c r="E806" s="4"/>
      <c r="G806" s="33">
        <v>3930</v>
      </c>
      <c r="H806" s="44" t="s">
        <v>1509</v>
      </c>
      <c r="I806" s="33">
        <v>1998</v>
      </c>
      <c r="J806" s="33" t="s">
        <v>1510</v>
      </c>
      <c r="K806" s="33" t="s">
        <v>1511</v>
      </c>
      <c r="L806" s="33" t="s">
        <v>1512</v>
      </c>
      <c r="M806" t="s">
        <v>39</v>
      </c>
      <c r="N806" s="33" t="s">
        <v>77</v>
      </c>
      <c r="O806" s="33" t="s">
        <v>1557</v>
      </c>
      <c r="P806" s="33" t="s">
        <v>1561</v>
      </c>
      <c r="Q806" t="str">
        <f t="shared" si="240"/>
        <v xml:space="preserve">Charyn River </v>
      </c>
      <c r="R806" s="96">
        <v>43.629370000000002</v>
      </c>
      <c r="S806" s="96">
        <v>79.362729999999999</v>
      </c>
      <c r="T806" s="33" t="s">
        <v>1558</v>
      </c>
      <c r="U806" s="33" t="s">
        <v>1559</v>
      </c>
      <c r="X806" s="33">
        <v>4000</v>
      </c>
      <c r="Y806" s="33">
        <v>1992</v>
      </c>
      <c r="AF806" s="33" t="s">
        <v>1535</v>
      </c>
      <c r="AI806" s="33" t="s">
        <v>163</v>
      </c>
      <c r="AJ806" s="33" t="s">
        <v>1560</v>
      </c>
      <c r="AK806" s="33" t="b">
        <v>1</v>
      </c>
      <c r="AL806" s="33" t="b">
        <v>0</v>
      </c>
      <c r="AO806" s="49" t="s">
        <v>4952</v>
      </c>
      <c r="AP806" s="73"/>
      <c r="AQ806" s="49" t="s">
        <v>4951</v>
      </c>
      <c r="AR806" s="76" t="s">
        <v>5011</v>
      </c>
      <c r="AS806" s="73" t="s">
        <v>5012</v>
      </c>
      <c r="AT806" s="73">
        <f t="shared" si="243"/>
        <v>0</v>
      </c>
      <c r="AU806" s="44"/>
      <c r="AV806" s="44"/>
      <c r="AW806" t="s">
        <v>566</v>
      </c>
      <c r="AX806" s="112" t="s">
        <v>5332</v>
      </c>
      <c r="AY806" s="73" t="str">
        <f t="shared" si="244"/>
        <v>Logunov D.V., Rakov S.Yu. 1998. Miscellaneous notes on Middle Asian jumping spiders (Aranei: Salticidae) // Arthropoda Selecta. Vol.7. No.2. P.117–144</v>
      </c>
      <c r="AZ806" s="49" t="s">
        <v>4903</v>
      </c>
      <c r="BA806" s="44">
        <f>Y806</f>
        <v>1992</v>
      </c>
      <c r="BB806" s="44" t="str">
        <f>Y806&amp;IF(Z806&lt;&gt;0,"-"&amp;Z806,"")&amp;IF(AA806&lt;&gt;0,"-"&amp;AA806,"")&amp;IF(AB806&lt;&gt;0,"/"&amp;AB806,"")&amp;IF(AC806&lt;&gt;0,"-"&amp;AC806,"")&amp;IF(AD806&lt;&gt;0,"-"&amp;AD806,"")</f>
        <v>1992</v>
      </c>
      <c r="BC806" s="44"/>
      <c r="BD806" s="44"/>
      <c r="BE806" s="44"/>
      <c r="BF806" s="49" t="s">
        <v>4882</v>
      </c>
      <c r="BG806" t="s">
        <v>4893</v>
      </c>
      <c r="BH806" s="40" t="s">
        <v>5050</v>
      </c>
      <c r="BI806" t="s">
        <v>39</v>
      </c>
      <c r="BJ806" t="str">
        <f>N806&amp;", "&amp;O806&amp;", "&amp;P806</f>
        <v xml:space="preserve">Almaty Area, Uigursky district, Charyn River </v>
      </c>
      <c r="BK806" t="str">
        <f>T806&amp;" N; "&amp;U806&amp;" E"</f>
        <v>43.62937 N; 79.36273 E</v>
      </c>
      <c r="BL806" t="s">
        <v>1558</v>
      </c>
      <c r="BM806" s="85" t="s">
        <v>1559</v>
      </c>
      <c r="BN806" t="s">
        <v>4895</v>
      </c>
      <c r="BO806">
        <f t="shared" si="245"/>
        <v>4000</v>
      </c>
      <c r="BP806" t="str">
        <f>IF(V806="original",H806,IF(V806="volunteer",C806,"Nekhaeva A.A."))</f>
        <v>Nekhaeva A.A.</v>
      </c>
      <c r="BQ806" t="str">
        <f>IF(V806="original",I806,IF(V806="volunteer",YEAR(A806)&amp;"-"&amp;IF(MONTH(A806)&lt;10,"0"&amp;MONTH(A806),MONTH(A806))&amp;"-"&amp;IF(DAY(A806)&lt;10,"0"&amp;DAY(A806),DAY(A806)),"__2025-05-15"))</f>
        <v>__2025-05-15</v>
      </c>
      <c r="BR806"/>
      <c r="BS806"/>
      <c r="BT806" s="49" t="s">
        <v>4766</v>
      </c>
      <c r="BU806" t="s">
        <v>3631</v>
      </c>
      <c r="BV806" t="s">
        <v>3632</v>
      </c>
      <c r="BW806" t="s">
        <v>3633</v>
      </c>
      <c r="BX806" t="s">
        <v>3634</v>
      </c>
      <c r="BY806" s="44" t="s">
        <v>48</v>
      </c>
      <c r="BZ806" t="s">
        <v>3660</v>
      </c>
      <c r="CA806" t="s">
        <v>4304</v>
      </c>
      <c r="CB806" s="44" t="s">
        <v>4304</v>
      </c>
      <c r="CC806" t="s">
        <v>4818</v>
      </c>
      <c r="CD806" t="s">
        <v>4302</v>
      </c>
      <c r="CE806" t="s">
        <v>4303</v>
      </c>
      <c r="CF806" t="s">
        <v>3630</v>
      </c>
      <c r="CG806"/>
      <c r="CH806" t="str">
        <f>H806</f>
        <v>Logunov D.V., Rakov S.Yu.</v>
      </c>
      <c r="CI806">
        <f t="shared" si="239"/>
        <v>1998</v>
      </c>
      <c r="CJ806"/>
    </row>
    <row r="807" spans="1:90" s="33" customFormat="1" x14ac:dyDescent="0.45">
      <c r="A807" s="32">
        <v>45767.42324074074</v>
      </c>
      <c r="B807" s="33">
        <v>950994899</v>
      </c>
      <c r="C807" s="26" t="s">
        <v>4898</v>
      </c>
      <c r="D807" s="33">
        <v>2</v>
      </c>
      <c r="E807" s="4" t="s">
        <v>86</v>
      </c>
      <c r="G807" s="33">
        <v>3930</v>
      </c>
      <c r="H807" s="44" t="s">
        <v>1509</v>
      </c>
      <c r="I807" s="33">
        <v>1998</v>
      </c>
      <c r="J807" s="33" t="s">
        <v>1510</v>
      </c>
      <c r="K807" s="33" t="s">
        <v>1511</v>
      </c>
      <c r="L807" s="33" t="s">
        <v>1512</v>
      </c>
      <c r="M807" t="s">
        <v>39</v>
      </c>
      <c r="N807" s="33" t="s">
        <v>77</v>
      </c>
      <c r="O807" s="33" t="s">
        <v>806</v>
      </c>
      <c r="P807" s="33" t="s">
        <v>806</v>
      </c>
      <c r="Q807" t="str">
        <f t="shared" si="240"/>
        <v>Kapchagai</v>
      </c>
      <c r="R807" s="96">
        <v>43.865400000000001</v>
      </c>
      <c r="S807" s="96">
        <v>77.041799999999995</v>
      </c>
      <c r="T807" s="33" t="s">
        <v>1527</v>
      </c>
      <c r="U807" s="33" t="s">
        <v>1528</v>
      </c>
      <c r="X807" s="33">
        <v>3000</v>
      </c>
      <c r="Y807" s="33">
        <v>1986</v>
      </c>
      <c r="Z807" s="33">
        <v>5</v>
      </c>
      <c r="AA807" s="33">
        <v>15</v>
      </c>
      <c r="AF807" s="33" t="s">
        <v>1535</v>
      </c>
      <c r="AI807" s="33" t="s">
        <v>163</v>
      </c>
      <c r="AJ807" s="33" t="s">
        <v>1560</v>
      </c>
      <c r="AK807" s="33" t="b">
        <v>1</v>
      </c>
      <c r="AL807" s="33" t="b">
        <v>0</v>
      </c>
      <c r="AO807" s="49" t="s">
        <v>4952</v>
      </c>
      <c r="AP807" s="73"/>
      <c r="AQ807" s="49" t="s">
        <v>4951</v>
      </c>
      <c r="AR807" s="76" t="s">
        <v>5011</v>
      </c>
      <c r="AS807" s="73" t="s">
        <v>5012</v>
      </c>
      <c r="AT807" s="73">
        <f t="shared" si="243"/>
        <v>2</v>
      </c>
      <c r="AU807" s="112" t="s">
        <v>5383</v>
      </c>
      <c r="AV807" s="44" t="s">
        <v>5380</v>
      </c>
      <c r="AW807" t="s">
        <v>566</v>
      </c>
      <c r="AX807" s="73"/>
      <c r="AY807" s="73" t="str">
        <f t="shared" si="244"/>
        <v>Logunov D.V., Rakov S.Yu. 1998. Miscellaneous notes on Middle Asian jumping spiders (Aranei: Salticidae) // Arthropoda Selecta. Vol.7. No.2. P.117–144</v>
      </c>
      <c r="AZ807" s="49" t="s">
        <v>4903</v>
      </c>
      <c r="BA807" s="58" t="str">
        <f>Y807&amp;"-"&amp;IF(Z807&lt;10,"0"&amp;Z807,Z807)&amp;"-"&amp;IF(AA807&lt;10,"0"&amp;AA807,AA807)</f>
        <v>1986-05-15</v>
      </c>
      <c r="BB807" s="44" t="str">
        <f>Y807&amp;IF(Z807&lt;&gt;0,"-"&amp;Z807,"")&amp;IF(AA807&lt;&gt;0,"-"&amp;AA807,"")&amp;IF(AB807&lt;&gt;0,"/"&amp;AB807,"")&amp;IF(AC807&lt;&gt;0,"-"&amp;AC807,"")&amp;IF(AD807&lt;&gt;0,"-"&amp;AD807,"")</f>
        <v>1986-5-15</v>
      </c>
      <c r="BC807" s="44"/>
      <c r="BD807" s="44"/>
      <c r="BE807" s="44"/>
      <c r="BF807" s="49" t="s">
        <v>4882</v>
      </c>
      <c r="BG807" t="s">
        <v>4893</v>
      </c>
      <c r="BH807" s="40" t="s">
        <v>5050</v>
      </c>
      <c r="BI807" t="s">
        <v>39</v>
      </c>
      <c r="BJ807" t="str">
        <f>N807&amp;", "&amp;O807&amp;", "&amp;P807</f>
        <v>Almaty Area, Kapchagai, Kapchagai</v>
      </c>
      <c r="BK807" t="str">
        <f>T807&amp;" N; "&amp;U807&amp;" E"</f>
        <v>43.8654 N; 77.0418 E</v>
      </c>
      <c r="BL807" t="s">
        <v>1527</v>
      </c>
      <c r="BM807" s="85" t="s">
        <v>1528</v>
      </c>
      <c r="BN807" t="s">
        <v>4895</v>
      </c>
      <c r="BO807">
        <f t="shared" si="245"/>
        <v>3000</v>
      </c>
      <c r="BP807" t="str">
        <f>IF(V807="original",H807,IF(V807="volunteer",C807,"Nekhaeva A.A."))</f>
        <v>Nekhaeva A.A.</v>
      </c>
      <c r="BQ807" t="str">
        <f>IF(V807="original",I807,IF(V807="volunteer",YEAR(A807)&amp;"-"&amp;IF(MONTH(A807)&lt;10,"0"&amp;MONTH(A807),MONTH(A807))&amp;"-"&amp;IF(DAY(A807)&lt;10,"0"&amp;DAY(A807),DAY(A807)),"__2025-05-15"))</f>
        <v>__2025-05-15</v>
      </c>
      <c r="BR807"/>
      <c r="BS807"/>
      <c r="BT807" s="49" t="s">
        <v>4766</v>
      </c>
      <c r="BU807" t="s">
        <v>3631</v>
      </c>
      <c r="BV807" t="s">
        <v>3632</v>
      </c>
      <c r="BW807" t="s">
        <v>3633</v>
      </c>
      <c r="BX807" t="s">
        <v>3634</v>
      </c>
      <c r="BY807" s="44" t="s">
        <v>48</v>
      </c>
      <c r="BZ807" t="s">
        <v>3660</v>
      </c>
      <c r="CA807" t="s">
        <v>4304</v>
      </c>
      <c r="CB807" s="44" t="s">
        <v>4304</v>
      </c>
      <c r="CC807" t="s">
        <v>4818</v>
      </c>
      <c r="CD807" t="s">
        <v>4302</v>
      </c>
      <c r="CE807" t="s">
        <v>4303</v>
      </c>
      <c r="CF807" t="s">
        <v>3630</v>
      </c>
      <c r="CG807"/>
      <c r="CH807" t="str">
        <f>H807</f>
        <v>Logunov D.V., Rakov S.Yu.</v>
      </c>
      <c r="CI807">
        <f t="shared" si="239"/>
        <v>1998</v>
      </c>
      <c r="CJ807"/>
    </row>
    <row r="808" spans="1:90" s="33" customFormat="1" x14ac:dyDescent="0.45">
      <c r="A808" s="32">
        <v>45767.422210648147</v>
      </c>
      <c r="B808" s="33">
        <v>950994899</v>
      </c>
      <c r="C808" s="26" t="s">
        <v>4898</v>
      </c>
      <c r="D808" s="33">
        <v>1</v>
      </c>
      <c r="E808" s="4" t="s">
        <v>51</v>
      </c>
      <c r="G808" s="33">
        <v>3930</v>
      </c>
      <c r="H808" s="44" t="s">
        <v>1509</v>
      </c>
      <c r="I808" s="33">
        <v>1998</v>
      </c>
      <c r="J808" s="33" t="s">
        <v>1510</v>
      </c>
      <c r="K808" s="33" t="s">
        <v>1511</v>
      </c>
      <c r="L808" s="33" t="s">
        <v>1512</v>
      </c>
      <c r="M808" t="s">
        <v>39</v>
      </c>
      <c r="N808" s="33" t="s">
        <v>77</v>
      </c>
      <c r="O808" s="33" t="s">
        <v>852</v>
      </c>
      <c r="P808" s="33" t="s">
        <v>919</v>
      </c>
      <c r="Q808" t="str">
        <f t="shared" si="240"/>
        <v>near Almaty</v>
      </c>
      <c r="R808" s="96">
        <v>43.299900000000001</v>
      </c>
      <c r="S808" s="96">
        <v>76.906499999999994</v>
      </c>
      <c r="T808" s="33" t="s">
        <v>1525</v>
      </c>
      <c r="U808" s="33" t="s">
        <v>1526</v>
      </c>
      <c r="X808" s="33">
        <v>10000</v>
      </c>
      <c r="Y808" s="33">
        <v>1978</v>
      </c>
      <c r="Z808" s="33">
        <v>9</v>
      </c>
      <c r="AA808" s="33">
        <v>27</v>
      </c>
      <c r="AB808" s="33">
        <v>1978</v>
      </c>
      <c r="AC808" s="33">
        <v>9</v>
      </c>
      <c r="AD808" s="33">
        <v>28</v>
      </c>
      <c r="AF808" s="33" t="s">
        <v>1562</v>
      </c>
      <c r="AI808" s="33" t="s">
        <v>163</v>
      </c>
      <c r="AJ808" s="33" t="s">
        <v>1560</v>
      </c>
      <c r="AK808" s="33" t="b">
        <v>1</v>
      </c>
      <c r="AL808" s="33" t="b">
        <v>0</v>
      </c>
      <c r="AO808" s="49" t="s">
        <v>4952</v>
      </c>
      <c r="AP808" s="73"/>
      <c r="AQ808" s="49" t="s">
        <v>4951</v>
      </c>
      <c r="AR808" s="76" t="s">
        <v>5011</v>
      </c>
      <c r="AS808" s="73" t="s">
        <v>5012</v>
      </c>
      <c r="AT808" s="73">
        <f t="shared" si="243"/>
        <v>1</v>
      </c>
      <c r="AU808" s="112" t="s">
        <v>5383</v>
      </c>
      <c r="AV808" s="44" t="s">
        <v>5380</v>
      </c>
      <c r="AW808" s="28" t="s">
        <v>1562</v>
      </c>
      <c r="AX808" s="73"/>
      <c r="AY808" s="73" t="str">
        <f t="shared" si="244"/>
        <v>Logunov D.V., Rakov S.Yu. 1998. Miscellaneous notes on Middle Asian jumping spiders (Aranei: Salticidae) // Arthropoda Selecta. Vol.7. No.2. P.117–144</v>
      </c>
      <c r="AZ808" s="49" t="s">
        <v>4903</v>
      </c>
      <c r="BA808" s="58" t="str">
        <f>Y808&amp;"-"&amp;IF(Z808&lt;10,"0"&amp;Z808,Z808)&amp;"-"&amp;IF(AA808&lt;10,"0"&amp;AA808,AA808)&amp;"/"&amp;IF(AD808&lt;10,"0"&amp;AD808,AD808)</f>
        <v>1978-09-27/28</v>
      </c>
      <c r="BB808" s="44" t="str">
        <f>Y808&amp;IF(Z808&lt;&gt;0,"-"&amp;Z808,"")&amp;IF(AA808&lt;&gt;0,"-"&amp;AA808,"")&amp;IF(AB808&lt;&gt;0,"/"&amp;AB808,"")&amp;IF(AC808&lt;&gt;0,"-"&amp;AC808,"")&amp;IF(AD808&lt;&gt;0,"-"&amp;AD808,"")</f>
        <v>1978-9-27/1978-9-28</v>
      </c>
      <c r="BC808" s="44"/>
      <c r="BD808" s="44"/>
      <c r="BE808" s="44"/>
      <c r="BF808" s="49" t="s">
        <v>4882</v>
      </c>
      <c r="BG808" t="s">
        <v>4893</v>
      </c>
      <c r="BH808" s="40" t="s">
        <v>5050</v>
      </c>
      <c r="BI808" t="s">
        <v>39</v>
      </c>
      <c r="BJ808" t="str">
        <f>N808&amp;", "&amp;O808&amp;", "&amp;P808</f>
        <v>Almaty Area, Almaty, near Almaty</v>
      </c>
      <c r="BK808" t="str">
        <f>T808&amp;" N; "&amp;U808&amp;" E"</f>
        <v>43.2999 N; 76.9065 E</v>
      </c>
      <c r="BL808" t="s">
        <v>1525</v>
      </c>
      <c r="BM808" s="85" t="s">
        <v>1526</v>
      </c>
      <c r="BN808" t="s">
        <v>4895</v>
      </c>
      <c r="BO808">
        <f t="shared" si="245"/>
        <v>10000</v>
      </c>
      <c r="BP808" t="str">
        <f>IF(V808="original",H808,IF(V808="volunteer",C808,"Nekhaeva A.A."))</f>
        <v>Nekhaeva A.A.</v>
      </c>
      <c r="BQ808" t="str">
        <f>IF(V808="original",I808,IF(V808="volunteer",YEAR(A808)&amp;"-"&amp;IF(MONTH(A808)&lt;10,"0"&amp;MONTH(A808),MONTH(A808))&amp;"-"&amp;IF(DAY(A808)&lt;10,"0"&amp;DAY(A808),DAY(A808)),"__2025-05-15"))</f>
        <v>__2025-05-15</v>
      </c>
      <c r="BR808"/>
      <c r="BS808"/>
      <c r="BT808" s="49" t="s">
        <v>4766</v>
      </c>
      <c r="BU808" t="s">
        <v>3631</v>
      </c>
      <c r="BV808" t="s">
        <v>3632</v>
      </c>
      <c r="BW808" t="s">
        <v>3633</v>
      </c>
      <c r="BX808" t="s">
        <v>3634</v>
      </c>
      <c r="BY808" s="44" t="s">
        <v>48</v>
      </c>
      <c r="BZ808" t="s">
        <v>3660</v>
      </c>
      <c r="CA808" t="s">
        <v>4304</v>
      </c>
      <c r="CB808" s="44" t="s">
        <v>4304</v>
      </c>
      <c r="CC808" t="s">
        <v>4818</v>
      </c>
      <c r="CD808" t="s">
        <v>4302</v>
      </c>
      <c r="CE808" t="s">
        <v>4303</v>
      </c>
      <c r="CF808" t="s">
        <v>3630</v>
      </c>
      <c r="CG808"/>
      <c r="CH808" t="str">
        <f>H808</f>
        <v>Logunov D.V., Rakov S.Yu.</v>
      </c>
      <c r="CI808">
        <f t="shared" si="239"/>
        <v>1998</v>
      </c>
      <c r="CJ808"/>
    </row>
    <row r="809" spans="1:90" s="33" customFormat="1" x14ac:dyDescent="0.45">
      <c r="A809" s="32">
        <v>45767.407326388893</v>
      </c>
      <c r="B809" s="33">
        <v>950994899</v>
      </c>
      <c r="C809" s="26" t="s">
        <v>4898</v>
      </c>
      <c r="D809" s="33">
        <v>2</v>
      </c>
      <c r="E809" s="4" t="s">
        <v>247</v>
      </c>
      <c r="G809" s="33">
        <v>3930</v>
      </c>
      <c r="H809" s="44" t="s">
        <v>1509</v>
      </c>
      <c r="I809" s="33">
        <v>1998</v>
      </c>
      <c r="J809" s="33" t="s">
        <v>1510</v>
      </c>
      <c r="K809" s="33" t="s">
        <v>1511</v>
      </c>
      <c r="L809" s="33" t="s">
        <v>1512</v>
      </c>
      <c r="M809" t="s">
        <v>39</v>
      </c>
      <c r="N809" s="33" t="s">
        <v>102</v>
      </c>
      <c r="O809" s="33" t="s">
        <v>1563</v>
      </c>
      <c r="P809" s="33" t="s">
        <v>1564</v>
      </c>
      <c r="Q809" t="str">
        <f t="shared" si="240"/>
        <v>S Dzhungarsky Alatau Mts., Toksanbai Mt. Range</v>
      </c>
      <c r="R809" s="96">
        <v>45.088389999999997</v>
      </c>
      <c r="S809" s="96">
        <v>80.659000000000006</v>
      </c>
      <c r="T809" s="33" t="s">
        <v>1565</v>
      </c>
      <c r="U809" s="33" t="s">
        <v>1566</v>
      </c>
      <c r="V809" s="33" t="s">
        <v>106</v>
      </c>
      <c r="X809" s="33">
        <v>50000</v>
      </c>
      <c r="Y809" s="33">
        <v>1989</v>
      </c>
      <c r="Z809" s="33">
        <v>7</v>
      </c>
      <c r="AA809" s="33">
        <v>11</v>
      </c>
      <c r="AF809" s="33" t="s">
        <v>1518</v>
      </c>
      <c r="AI809" s="33" t="s">
        <v>163</v>
      </c>
      <c r="AJ809" s="33" t="s">
        <v>1567</v>
      </c>
      <c r="AK809" s="33" t="b">
        <v>1</v>
      </c>
      <c r="AL809" s="33" t="b">
        <v>1</v>
      </c>
      <c r="AM809" s="33" t="s">
        <v>165</v>
      </c>
      <c r="AO809" s="49" t="s">
        <v>4952</v>
      </c>
      <c r="AP809" s="73"/>
      <c r="AQ809" s="49" t="s">
        <v>4951</v>
      </c>
      <c r="AR809" s="76" t="s">
        <v>5011</v>
      </c>
      <c r="AS809" s="73" t="s">
        <v>5012</v>
      </c>
      <c r="AT809" s="73">
        <f t="shared" si="243"/>
        <v>2</v>
      </c>
      <c r="AU809" s="112" t="s">
        <v>5384</v>
      </c>
      <c r="AV809" s="44" t="s">
        <v>5380</v>
      </c>
      <c r="AW809" t="s">
        <v>641</v>
      </c>
      <c r="AX809" s="73"/>
      <c r="AY809" s="73" t="str">
        <f t="shared" si="244"/>
        <v>Logunov D.V., Rakov S.Yu. 1998. Miscellaneous notes on Middle Asian jumping spiders (Aranei: Salticidae) // Arthropoda Selecta. Vol.7. No.2. P.117–144</v>
      </c>
      <c r="AZ809" s="49" t="s">
        <v>4903</v>
      </c>
      <c r="BA809" s="58" t="str">
        <f>Y809&amp;"-"&amp;IF(Z809&lt;10,"0"&amp;Z809,Z809)&amp;"-"&amp;IF(AA809&lt;10,"0"&amp;AA809,AA809)</f>
        <v>1989-07-11</v>
      </c>
      <c r="BB809" s="44" t="str">
        <f>Y809&amp;IF(Z809&lt;&gt;0,"-"&amp;Z809,"")&amp;IF(AA809&lt;&gt;0,"-"&amp;AA809,"")&amp;IF(AB809&lt;&gt;0,"/"&amp;AB809,"")&amp;IF(AC809&lt;&gt;0,"-"&amp;AC809,"")&amp;IF(AD809&lt;&gt;0,"-"&amp;AD809,"")</f>
        <v>1989-7-11</v>
      </c>
      <c r="BC809" s="44"/>
      <c r="BD809" s="44"/>
      <c r="BE809" s="44"/>
      <c r="BF809" s="49" t="s">
        <v>4882</v>
      </c>
      <c r="BG809" t="s">
        <v>4893</v>
      </c>
      <c r="BH809" s="40" t="s">
        <v>5050</v>
      </c>
      <c r="BI809" t="s">
        <v>39</v>
      </c>
      <c r="BJ809" t="str">
        <f>N809&amp;", "&amp;O809&amp;", "&amp;P809</f>
        <v>Taldy-Kurgan Area, Taldy-Kurgan Distr, S Dzhungarsky Alatau Mts., Toksanbai Mt. Range</v>
      </c>
      <c r="BK809" t="str">
        <f>T809&amp;" N; "&amp;U809&amp;" E"</f>
        <v>45.08839 N; 80.659 E</v>
      </c>
      <c r="BL809" t="s">
        <v>1565</v>
      </c>
      <c r="BM809" s="85" t="s">
        <v>1566</v>
      </c>
      <c r="BN809" t="s">
        <v>4895</v>
      </c>
      <c r="BO809">
        <f t="shared" si="245"/>
        <v>50000</v>
      </c>
      <c r="BP809" t="str">
        <f>IF(V809="original",H809,IF(V809="volunteer",C809,"Nekhaeva A.A."))</f>
        <v>Ishaeva A.</v>
      </c>
      <c r="BQ809" t="str">
        <f>IF(V809="original",I809,IF(V809="volunteer",YEAR(A809)&amp;"-"&amp;IF(MONTH(A809)&lt;10,"0"&amp;MONTH(A809),MONTH(A809))&amp;"-"&amp;IF(DAY(A809)&lt;10,"0"&amp;DAY(A809),DAY(A809)),"__2025-05-15"))</f>
        <v>2025-04-20</v>
      </c>
      <c r="BR809"/>
      <c r="BS809"/>
      <c r="BT809" s="49" t="s">
        <v>4766</v>
      </c>
      <c r="BU809" t="s">
        <v>3631</v>
      </c>
      <c r="BV809" t="s">
        <v>3632</v>
      </c>
      <c r="BW809" t="s">
        <v>3633</v>
      </c>
      <c r="BX809" t="s">
        <v>3634</v>
      </c>
      <c r="BY809" s="44" t="s">
        <v>48</v>
      </c>
      <c r="BZ809" t="s">
        <v>3660</v>
      </c>
      <c r="CA809" t="s">
        <v>4307</v>
      </c>
      <c r="CB809" s="44" t="s">
        <v>4307</v>
      </c>
      <c r="CC809" t="s">
        <v>4849</v>
      </c>
      <c r="CD809" t="s">
        <v>4305</v>
      </c>
      <c r="CE809" t="s">
        <v>4306</v>
      </c>
      <c r="CF809" t="s">
        <v>3630</v>
      </c>
      <c r="CG809" t="s">
        <v>4737</v>
      </c>
      <c r="CH809" t="str">
        <f>H809</f>
        <v>Logunov D.V., Rakov S.Yu.</v>
      </c>
      <c r="CI809">
        <f t="shared" si="239"/>
        <v>1998</v>
      </c>
      <c r="CJ809" t="s">
        <v>4725</v>
      </c>
    </row>
    <row r="810" spans="1:90" s="33" customFormat="1" x14ac:dyDescent="0.45">
      <c r="A810" s="32">
        <v>45767.40357638889</v>
      </c>
      <c r="B810" s="33">
        <v>950994899</v>
      </c>
      <c r="C810" s="26" t="s">
        <v>4898</v>
      </c>
      <c r="D810" s="33">
        <v>2</v>
      </c>
      <c r="E810" s="4" t="s">
        <v>247</v>
      </c>
      <c r="G810" s="33">
        <v>3930</v>
      </c>
      <c r="H810" s="44" t="s">
        <v>1509</v>
      </c>
      <c r="I810" s="33">
        <v>1998</v>
      </c>
      <c r="J810" s="33" t="s">
        <v>1510</v>
      </c>
      <c r="K810" s="33" t="s">
        <v>1511</v>
      </c>
      <c r="L810" s="33" t="s">
        <v>1512</v>
      </c>
      <c r="M810" t="s">
        <v>39</v>
      </c>
      <c r="N810" s="33" t="s">
        <v>102</v>
      </c>
      <c r="O810" s="33" t="s">
        <v>1563</v>
      </c>
      <c r="P810" s="33" t="s">
        <v>1568</v>
      </c>
      <c r="Q810" t="str">
        <f t="shared" si="240"/>
        <v>N slope of Dzhungarsky Alatau Mt. Range, source of Kyzyl-Agach River, 20–25 km SE of Kopal</v>
      </c>
      <c r="R810" s="96">
        <v>45.094430000000003</v>
      </c>
      <c r="S810" s="96">
        <v>79.007499999999993</v>
      </c>
      <c r="T810" s="33" t="s">
        <v>1569</v>
      </c>
      <c r="U810" s="33" t="s">
        <v>1570</v>
      </c>
      <c r="V810" s="33" t="s">
        <v>106</v>
      </c>
      <c r="X810" s="33">
        <v>10000</v>
      </c>
      <c r="Y810" s="33">
        <v>1993</v>
      </c>
      <c r="Z810" s="33">
        <v>6</v>
      </c>
      <c r="AA810" s="33">
        <v>22</v>
      </c>
      <c r="AF810" s="33" t="s">
        <v>1571</v>
      </c>
      <c r="AI810" s="33" t="s">
        <v>163</v>
      </c>
      <c r="AJ810" s="33" t="s">
        <v>1567</v>
      </c>
      <c r="AK810" s="33" t="b">
        <v>1</v>
      </c>
      <c r="AL810" s="33" t="b">
        <v>1</v>
      </c>
      <c r="AM810" s="33" t="s">
        <v>165</v>
      </c>
      <c r="AO810" s="49" t="s">
        <v>4952</v>
      </c>
      <c r="AP810" s="73"/>
      <c r="AQ810" s="49" t="s">
        <v>4951</v>
      </c>
      <c r="AR810" s="76" t="s">
        <v>5011</v>
      </c>
      <c r="AS810" s="73" t="s">
        <v>5012</v>
      </c>
      <c r="AT810" s="73">
        <f t="shared" si="243"/>
        <v>2</v>
      </c>
      <c r="AU810" s="112" t="s">
        <v>5384</v>
      </c>
      <c r="AV810" s="44" t="s">
        <v>5380</v>
      </c>
      <c r="AW810" t="s">
        <v>5046</v>
      </c>
      <c r="AX810" s="73"/>
      <c r="AY810" s="73" t="str">
        <f t="shared" si="244"/>
        <v>Logunov D.V., Rakov S.Yu. 1998. Miscellaneous notes on Middle Asian jumping spiders (Aranei: Salticidae) // Arthropoda Selecta. Vol.7. No.2. P.117–144</v>
      </c>
      <c r="AZ810" s="49" t="s">
        <v>4903</v>
      </c>
      <c r="BA810" s="58" t="str">
        <f>Y810&amp;"-"&amp;IF(Z810&lt;10,"0"&amp;Z810,Z810)&amp;"-"&amp;IF(AA810&lt;10,"0"&amp;AA810,AA810)</f>
        <v>1993-06-22</v>
      </c>
      <c r="BB810" s="44" t="str">
        <f>Y810&amp;IF(Z810&lt;&gt;0,"-"&amp;Z810,"")&amp;IF(AA810&lt;&gt;0,"-"&amp;AA810,"")&amp;IF(AB810&lt;&gt;0,"/"&amp;AB810,"")&amp;IF(AC810&lt;&gt;0,"-"&amp;AC810,"")&amp;IF(AD810&lt;&gt;0,"-"&amp;AD810,"")</f>
        <v>1993-6-22</v>
      </c>
      <c r="BC810" s="44"/>
      <c r="BD810" s="44"/>
      <c r="BE810" s="44"/>
      <c r="BF810" s="49" t="s">
        <v>4882</v>
      </c>
      <c r="BG810" t="s">
        <v>4893</v>
      </c>
      <c r="BH810" s="40" t="s">
        <v>5050</v>
      </c>
      <c r="BI810" t="s">
        <v>39</v>
      </c>
      <c r="BJ810" t="str">
        <f>N810&amp;", "&amp;O810&amp;", "&amp;P810</f>
        <v>Taldy-Kurgan Area, Taldy-Kurgan Distr, N slope of Dzhungarsky Alatau Mt. Range, source of Kyzyl-Agach River, 20–25 km SE of Kopal</v>
      </c>
      <c r="BK810" t="str">
        <f>T810&amp;" N; "&amp;U810&amp;" E"</f>
        <v>45.09443 N; 79.0075 E</v>
      </c>
      <c r="BL810" t="s">
        <v>1569</v>
      </c>
      <c r="BM810" s="85" t="s">
        <v>1570</v>
      </c>
      <c r="BN810" t="s">
        <v>4895</v>
      </c>
      <c r="BO810">
        <f t="shared" si="245"/>
        <v>10000</v>
      </c>
      <c r="BP810" t="str">
        <f>IF(V810="original",H810,IF(V810="volunteer",C810,"Nekhaeva A.A."))</f>
        <v>Ishaeva A.</v>
      </c>
      <c r="BQ810" t="str">
        <f>IF(V810="original",I810,IF(V810="volunteer",YEAR(A810)&amp;"-"&amp;IF(MONTH(A810)&lt;10,"0"&amp;MONTH(A810),MONTH(A810))&amp;"-"&amp;IF(DAY(A810)&lt;10,"0"&amp;DAY(A810),DAY(A810)),"__2025-05-15"))</f>
        <v>2025-04-20</v>
      </c>
      <c r="BR810"/>
      <c r="BS810"/>
      <c r="BT810" s="49" t="s">
        <v>4766</v>
      </c>
      <c r="BU810" t="s">
        <v>3631</v>
      </c>
      <c r="BV810" t="s">
        <v>3632</v>
      </c>
      <c r="BW810" t="s">
        <v>3633</v>
      </c>
      <c r="BX810" t="s">
        <v>3634</v>
      </c>
      <c r="BY810" s="44" t="s">
        <v>48</v>
      </c>
      <c r="BZ810" t="s">
        <v>3660</v>
      </c>
      <c r="CA810" t="s">
        <v>4307</v>
      </c>
      <c r="CB810" s="44" t="s">
        <v>4307</v>
      </c>
      <c r="CC810" t="s">
        <v>4849</v>
      </c>
      <c r="CD810" t="s">
        <v>4305</v>
      </c>
      <c r="CE810" t="s">
        <v>4306</v>
      </c>
      <c r="CF810" t="s">
        <v>3630</v>
      </c>
      <c r="CG810" t="s">
        <v>4737</v>
      </c>
      <c r="CH810" t="str">
        <f>H810</f>
        <v>Logunov D.V., Rakov S.Yu.</v>
      </c>
      <c r="CI810">
        <f t="shared" si="239"/>
        <v>1998</v>
      </c>
      <c r="CJ810" t="s">
        <v>4725</v>
      </c>
    </row>
    <row r="811" spans="1:90" s="31" customFormat="1" x14ac:dyDescent="0.45">
      <c r="A811" s="30">
        <v>45767.401863425926</v>
      </c>
      <c r="B811" s="31">
        <v>950994899</v>
      </c>
      <c r="C811" s="26" t="s">
        <v>4898</v>
      </c>
      <c r="D811" s="31">
        <v>7</v>
      </c>
      <c r="E811" s="4" t="s">
        <v>1014</v>
      </c>
      <c r="G811" s="31">
        <v>3930</v>
      </c>
      <c r="H811" s="44" t="s">
        <v>1509</v>
      </c>
      <c r="I811" s="31">
        <v>1998</v>
      </c>
      <c r="J811" s="31" t="s">
        <v>1510</v>
      </c>
      <c r="K811" s="31" t="s">
        <v>1511</v>
      </c>
      <c r="L811" s="31" t="s">
        <v>1512</v>
      </c>
      <c r="M811" t="s">
        <v>39</v>
      </c>
      <c r="N811" s="31" t="s">
        <v>102</v>
      </c>
      <c r="O811" s="31" t="s">
        <v>1563</v>
      </c>
      <c r="P811" s="31" t="s">
        <v>1572</v>
      </c>
      <c r="Q811" t="str">
        <f t="shared" si="240"/>
        <v>upper reaches of Kora River, ~2500 m a.s.l.</v>
      </c>
      <c r="R811" s="95">
        <v>44.947470000000003</v>
      </c>
      <c r="S811" s="95">
        <v>79.275000000000006</v>
      </c>
      <c r="T811" s="31" t="s">
        <v>1573</v>
      </c>
      <c r="U811" s="31" t="s">
        <v>1574</v>
      </c>
      <c r="V811" s="31" t="s">
        <v>106</v>
      </c>
      <c r="X811" s="31">
        <v>10000</v>
      </c>
      <c r="Y811" s="31">
        <v>1993</v>
      </c>
      <c r="Z811" s="31">
        <v>6</v>
      </c>
      <c r="AA811" s="31">
        <v>20</v>
      </c>
      <c r="AF811" s="31" t="s">
        <v>1571</v>
      </c>
      <c r="AI811" s="31" t="s">
        <v>163</v>
      </c>
      <c r="AJ811" s="31" t="s">
        <v>1567</v>
      </c>
      <c r="AK811" s="31" t="b">
        <v>1</v>
      </c>
      <c r="AL811" s="31" t="b">
        <v>1</v>
      </c>
      <c r="AM811" s="31" t="s">
        <v>165</v>
      </c>
      <c r="AO811" s="49" t="s">
        <v>4952</v>
      </c>
      <c r="AP811" s="73"/>
      <c r="AQ811" s="49" t="s">
        <v>4951</v>
      </c>
      <c r="AR811" s="76" t="s">
        <v>5011</v>
      </c>
      <c r="AS811" s="73" t="s">
        <v>5012</v>
      </c>
      <c r="AT811" s="73">
        <f t="shared" si="243"/>
        <v>7</v>
      </c>
      <c r="AU811" s="112" t="s">
        <v>5384</v>
      </c>
      <c r="AV811" s="44" t="s">
        <v>5380</v>
      </c>
      <c r="AW811" t="s">
        <v>5046</v>
      </c>
      <c r="AX811" s="73"/>
      <c r="AY811" s="73" t="str">
        <f t="shared" si="244"/>
        <v>Logunov D.V., Rakov S.Yu. 1998. Miscellaneous notes on Middle Asian jumping spiders (Aranei: Salticidae) // Arthropoda Selecta. Vol.7. No.2. P.117–144</v>
      </c>
      <c r="AZ811" s="49" t="s">
        <v>4903</v>
      </c>
      <c r="BA811" s="58" t="str">
        <f>Y811&amp;"-"&amp;IF(Z811&lt;10,"0"&amp;Z811,Z811)&amp;"-"&amp;IF(AA811&lt;10,"0"&amp;AA811,AA811)</f>
        <v>1993-06-20</v>
      </c>
      <c r="BB811" s="44" t="str">
        <f>Y811&amp;IF(Z811&lt;&gt;0,"-"&amp;Z811,"")&amp;IF(AA811&lt;&gt;0,"-"&amp;AA811,"")&amp;IF(AB811&lt;&gt;0,"/"&amp;AB811,"")&amp;IF(AC811&lt;&gt;0,"-"&amp;AC811,"")&amp;IF(AD811&lt;&gt;0,"-"&amp;AD811,"")</f>
        <v>1993-6-20</v>
      </c>
      <c r="BC811" s="44"/>
      <c r="BD811" s="44"/>
      <c r="BE811" s="44"/>
      <c r="BF811" s="49" t="s">
        <v>4882</v>
      </c>
      <c r="BG811" t="s">
        <v>4893</v>
      </c>
      <c r="BH811" s="40" t="s">
        <v>5050</v>
      </c>
      <c r="BI811" t="s">
        <v>39</v>
      </c>
      <c r="BJ811" t="str">
        <f>N811&amp;", "&amp;O811&amp;", "&amp;P811</f>
        <v>Taldy-Kurgan Area, Taldy-Kurgan Distr, upper reaches of Kora River, ~2500 m a.s.l.</v>
      </c>
      <c r="BK811" t="str">
        <f>T811&amp;" N; "&amp;U811&amp;" E"</f>
        <v>44.94747 N; 79.275 E</v>
      </c>
      <c r="BL811" t="s">
        <v>1573</v>
      </c>
      <c r="BM811" s="85" t="s">
        <v>1574</v>
      </c>
      <c r="BN811" t="s">
        <v>4895</v>
      </c>
      <c r="BO811">
        <f t="shared" ref="BO811:BO842" si="246">X811</f>
        <v>10000</v>
      </c>
      <c r="BP811" t="str">
        <f>IF(V811="original",H811,IF(V811="volunteer",C811,"Nekhaeva A.A."))</f>
        <v>Ishaeva A.</v>
      </c>
      <c r="BQ811" t="str">
        <f>IF(V811="original",I811,IF(V811="volunteer",YEAR(A811)&amp;"-"&amp;IF(MONTH(A811)&lt;10,"0"&amp;MONTH(A811),MONTH(A811))&amp;"-"&amp;IF(DAY(A811)&lt;10,"0"&amp;DAY(A811),DAY(A811)),"__2025-05-15"))</f>
        <v>2025-04-20</v>
      </c>
      <c r="BR811"/>
      <c r="BS811"/>
      <c r="BT811" s="49" t="s">
        <v>4766</v>
      </c>
      <c r="BU811" t="s">
        <v>3631</v>
      </c>
      <c r="BV811" t="s">
        <v>3632</v>
      </c>
      <c r="BW811" t="s">
        <v>3633</v>
      </c>
      <c r="BX811" t="s">
        <v>3634</v>
      </c>
      <c r="BY811" s="44" t="s">
        <v>48</v>
      </c>
      <c r="BZ811" t="s">
        <v>3660</v>
      </c>
      <c r="CA811" t="s">
        <v>4307</v>
      </c>
      <c r="CB811" s="44" t="s">
        <v>4307</v>
      </c>
      <c r="CC811" t="s">
        <v>4849</v>
      </c>
      <c r="CD811" t="s">
        <v>4305</v>
      </c>
      <c r="CE811" t="s">
        <v>4306</v>
      </c>
      <c r="CF811" t="s">
        <v>3630</v>
      </c>
      <c r="CG811" t="s">
        <v>4737</v>
      </c>
      <c r="CH811" t="str">
        <f>H811</f>
        <v>Logunov D.V., Rakov S.Yu.</v>
      </c>
      <c r="CI811">
        <f t="shared" si="239"/>
        <v>1998</v>
      </c>
      <c r="CJ811" t="s">
        <v>4725</v>
      </c>
      <c r="CL811" s="31" t="s">
        <v>3594</v>
      </c>
    </row>
    <row r="812" spans="1:90" s="35" customFormat="1" x14ac:dyDescent="0.45">
      <c r="A812" s="34">
        <v>45767.400775462957</v>
      </c>
      <c r="B812" s="35">
        <v>950994899</v>
      </c>
      <c r="C812" s="26" t="s">
        <v>4898</v>
      </c>
      <c r="D812" s="35">
        <v>2</v>
      </c>
      <c r="E812" s="4" t="s">
        <v>86</v>
      </c>
      <c r="G812" s="35">
        <v>3930</v>
      </c>
      <c r="H812" s="44" t="s">
        <v>1509</v>
      </c>
      <c r="I812" s="35">
        <v>1998</v>
      </c>
      <c r="J812" s="35" t="s">
        <v>1510</v>
      </c>
      <c r="K812" s="35" t="s">
        <v>1511</v>
      </c>
      <c r="L812" s="35" t="s">
        <v>1512</v>
      </c>
      <c r="M812" t="s">
        <v>39</v>
      </c>
      <c r="N812" s="35" t="s">
        <v>102</v>
      </c>
      <c r="O812" s="35" t="s">
        <v>1563</v>
      </c>
      <c r="P812" s="35" t="s">
        <v>1575</v>
      </c>
      <c r="Q812" t="str">
        <f t="shared" si="240"/>
        <v>5–40 km NE of Tekeli</v>
      </c>
      <c r="R812" s="97">
        <v>44.987789999999997</v>
      </c>
      <c r="S812" s="97">
        <v>78.996899999999997</v>
      </c>
      <c r="T812" s="35" t="s">
        <v>1576</v>
      </c>
      <c r="U812" s="35" t="s">
        <v>1577</v>
      </c>
      <c r="V812" s="35" t="s">
        <v>106</v>
      </c>
      <c r="X812" s="35">
        <v>50000</v>
      </c>
      <c r="Y812" s="35">
        <v>1993</v>
      </c>
      <c r="Z812" s="35">
        <v>6</v>
      </c>
      <c r="AA812" s="35">
        <v>13</v>
      </c>
      <c r="AB812" s="35">
        <v>1996</v>
      </c>
      <c r="AC812" s="35">
        <v>6</v>
      </c>
      <c r="AD812" s="35">
        <v>14</v>
      </c>
      <c r="AF812" s="35" t="s">
        <v>1571</v>
      </c>
      <c r="AI812" s="35" t="s">
        <v>163</v>
      </c>
      <c r="AJ812" s="35" t="s">
        <v>1567</v>
      </c>
      <c r="AK812" s="35" t="b">
        <v>1</v>
      </c>
      <c r="AL812" s="35" t="b">
        <v>1</v>
      </c>
      <c r="AM812" s="35" t="s">
        <v>165</v>
      </c>
      <c r="AO812" s="49" t="s">
        <v>4952</v>
      </c>
      <c r="AP812" s="73"/>
      <c r="AQ812" s="49" t="s">
        <v>4951</v>
      </c>
      <c r="AR812" s="76" t="s">
        <v>5011</v>
      </c>
      <c r="AS812" s="73" t="s">
        <v>5012</v>
      </c>
      <c r="AT812" s="73">
        <f t="shared" si="243"/>
        <v>2</v>
      </c>
      <c r="AU812" s="112" t="s">
        <v>5383</v>
      </c>
      <c r="AV812" s="44" t="s">
        <v>5380</v>
      </c>
      <c r="AW812" t="s">
        <v>5046</v>
      </c>
      <c r="AX812" s="73"/>
      <c r="AY812" s="73" t="str">
        <f t="shared" si="244"/>
        <v>Logunov D.V., Rakov S.Yu. 1998. Miscellaneous notes on Middle Asian jumping spiders (Aranei: Salticidae) // Arthropoda Selecta. Vol.7. No.2. P.117–144</v>
      </c>
      <c r="AZ812" s="49" t="s">
        <v>4903</v>
      </c>
      <c r="BA812" s="58" t="str">
        <f>Y812&amp;"-"&amp;IF(Z812&lt;10,"0"&amp;Z812,Z812)&amp;"-"&amp;IF(AA812&lt;10,"0"&amp;AA812,AA812)&amp;"/"&amp;IF(AC812&lt;10,"0"&amp;AC812,AC812)&amp;"-"&amp;IF(AD812&lt;10,"0"&amp;AD812,AD812)</f>
        <v>1993-06-13/06-14</v>
      </c>
      <c r="BB812" s="44" t="str">
        <f>Y812&amp;IF(Z812&lt;&gt;0,"-"&amp;Z812,"")&amp;IF(AA812&lt;&gt;0,"-"&amp;AA812,"")&amp;IF(AB812&lt;&gt;0,"/"&amp;AB812,"")&amp;IF(AC812&lt;&gt;0,"-"&amp;AC812,"")&amp;IF(AD812&lt;&gt;0,"-"&amp;AD812,"")</f>
        <v>1993-6-13/1996-6-14</v>
      </c>
      <c r="BC812" s="44"/>
      <c r="BD812" s="44"/>
      <c r="BE812" s="44"/>
      <c r="BF812" s="49" t="s">
        <v>4882</v>
      </c>
      <c r="BG812" t="s">
        <v>4893</v>
      </c>
      <c r="BH812" s="40" t="s">
        <v>5050</v>
      </c>
      <c r="BI812" t="s">
        <v>39</v>
      </c>
      <c r="BJ812" t="str">
        <f>N812&amp;", "&amp;O812&amp;", "&amp;P812</f>
        <v>Taldy-Kurgan Area, Taldy-Kurgan Distr, 5–40 km NE of Tekeli</v>
      </c>
      <c r="BK812" t="str">
        <f>T812&amp;" N; "&amp;U812&amp;" E"</f>
        <v>44.98779 N; 78.9969 E</v>
      </c>
      <c r="BL812" t="s">
        <v>1576</v>
      </c>
      <c r="BM812" s="85" t="s">
        <v>1577</v>
      </c>
      <c r="BN812" t="s">
        <v>4895</v>
      </c>
      <c r="BO812">
        <f t="shared" si="246"/>
        <v>50000</v>
      </c>
      <c r="BP812" t="str">
        <f>IF(V812="original",H812,IF(V812="volunteer",C812,"Nekhaeva A.A."))</f>
        <v>Ishaeva A.</v>
      </c>
      <c r="BQ812" t="str">
        <f>IF(V812="original",I812,IF(V812="volunteer",YEAR(A812)&amp;"-"&amp;IF(MONTH(A812)&lt;10,"0"&amp;MONTH(A812),MONTH(A812))&amp;"-"&amp;IF(DAY(A812)&lt;10,"0"&amp;DAY(A812),DAY(A812)),"__2025-05-15"))</f>
        <v>2025-04-20</v>
      </c>
      <c r="BR812"/>
      <c r="BS812"/>
      <c r="BT812" s="49" t="s">
        <v>4766</v>
      </c>
      <c r="BU812" t="s">
        <v>3631</v>
      </c>
      <c r="BV812" t="s">
        <v>3632</v>
      </c>
      <c r="BW812" t="s">
        <v>3633</v>
      </c>
      <c r="BX812" t="s">
        <v>3634</v>
      </c>
      <c r="BY812" s="44" t="s">
        <v>48</v>
      </c>
      <c r="BZ812" t="s">
        <v>3660</v>
      </c>
      <c r="CA812" t="s">
        <v>4307</v>
      </c>
      <c r="CB812" s="44" t="s">
        <v>4307</v>
      </c>
      <c r="CC812" t="s">
        <v>4849</v>
      </c>
      <c r="CD812" t="s">
        <v>4305</v>
      </c>
      <c r="CE812" t="s">
        <v>4306</v>
      </c>
      <c r="CF812" t="s">
        <v>3630</v>
      </c>
      <c r="CG812" t="s">
        <v>4737</v>
      </c>
      <c r="CH812" t="str">
        <f>H812</f>
        <v>Logunov D.V., Rakov S.Yu.</v>
      </c>
      <c r="CI812">
        <f t="shared" si="239"/>
        <v>1998</v>
      </c>
      <c r="CJ812" t="s">
        <v>4725</v>
      </c>
      <c r="CL812" s="35" t="s">
        <v>3594</v>
      </c>
    </row>
    <row r="813" spans="1:90" s="12" customFormat="1" x14ac:dyDescent="0.45">
      <c r="A813" s="11">
        <v>45767.40016203704</v>
      </c>
      <c r="B813" s="12">
        <v>950994899</v>
      </c>
      <c r="C813" s="26" t="s">
        <v>4898</v>
      </c>
      <c r="D813" s="12">
        <v>2</v>
      </c>
      <c r="E813" s="4" t="s">
        <v>86</v>
      </c>
      <c r="G813" s="12">
        <v>3930</v>
      </c>
      <c r="H813" s="44" t="s">
        <v>1509</v>
      </c>
      <c r="I813" s="12">
        <v>1998</v>
      </c>
      <c r="J813" s="12" t="s">
        <v>1510</v>
      </c>
      <c r="K813" s="12" t="s">
        <v>1511</v>
      </c>
      <c r="L813" s="12" t="s">
        <v>1512</v>
      </c>
      <c r="M813" t="s">
        <v>39</v>
      </c>
      <c r="N813" s="12" t="s">
        <v>102</v>
      </c>
      <c r="O813" s="12" t="s">
        <v>1563</v>
      </c>
      <c r="P813" s="12" t="s">
        <v>1578</v>
      </c>
      <c r="Q813" t="str">
        <f t="shared" si="240"/>
        <v>20–40 km NE of Tekeli, Dzhungarsky Alatau Mt. Range, middle flow of Kora River</v>
      </c>
      <c r="R813" s="94">
        <v>44.987789999999997</v>
      </c>
      <c r="S813" s="94">
        <v>78.996899999999997</v>
      </c>
      <c r="T813" s="12" t="s">
        <v>1576</v>
      </c>
      <c r="U813" s="12" t="s">
        <v>1577</v>
      </c>
      <c r="V813" s="12" t="s">
        <v>106</v>
      </c>
      <c r="X813" s="12">
        <v>20000</v>
      </c>
      <c r="Y813" s="12">
        <v>1993</v>
      </c>
      <c r="Z813" s="12">
        <v>6</v>
      </c>
      <c r="AA813" s="12">
        <v>14</v>
      </c>
      <c r="AF813" s="12" t="s">
        <v>1571</v>
      </c>
      <c r="AI813" s="12" t="s">
        <v>163</v>
      </c>
      <c r="AJ813" s="12" t="s">
        <v>1567</v>
      </c>
      <c r="AK813" s="12" t="b">
        <v>1</v>
      </c>
      <c r="AL813" s="12" t="b">
        <v>1</v>
      </c>
      <c r="AM813" s="12" t="s">
        <v>165</v>
      </c>
      <c r="AO813" s="49" t="s">
        <v>4952</v>
      </c>
      <c r="AP813" s="73"/>
      <c r="AQ813" s="49" t="s">
        <v>4951</v>
      </c>
      <c r="AR813" s="76" t="s">
        <v>5011</v>
      </c>
      <c r="AS813" s="73" t="s">
        <v>5012</v>
      </c>
      <c r="AT813" s="73">
        <f t="shared" si="243"/>
        <v>2</v>
      </c>
      <c r="AU813" s="112" t="s">
        <v>5383</v>
      </c>
      <c r="AV813" s="44" t="s">
        <v>5380</v>
      </c>
      <c r="AW813" t="s">
        <v>5046</v>
      </c>
      <c r="AX813" s="73"/>
      <c r="AY813" s="73" t="str">
        <f t="shared" si="244"/>
        <v>Logunov D.V., Rakov S.Yu. 1998. Miscellaneous notes on Middle Asian jumping spiders (Aranei: Salticidae) // Arthropoda Selecta. Vol.7. No.2. P.117–144</v>
      </c>
      <c r="AZ813" s="49" t="s">
        <v>4903</v>
      </c>
      <c r="BA813" s="58" t="str">
        <f>Y813&amp;"-"&amp;IF(Z813&lt;10,"0"&amp;Z813,Z813)&amp;"-"&amp;IF(AA813&lt;10,"0"&amp;AA813,AA813)</f>
        <v>1993-06-14</v>
      </c>
      <c r="BB813" s="44" t="str">
        <f>Y813&amp;IF(Z813&lt;&gt;0,"-"&amp;Z813,"")&amp;IF(AA813&lt;&gt;0,"-"&amp;AA813,"")&amp;IF(AB813&lt;&gt;0,"/"&amp;AB813,"")&amp;IF(AC813&lt;&gt;0,"-"&amp;AC813,"")&amp;IF(AD813&lt;&gt;0,"-"&amp;AD813,"")</f>
        <v>1993-6-14</v>
      </c>
      <c r="BC813" s="44"/>
      <c r="BD813" s="44"/>
      <c r="BE813" s="44"/>
      <c r="BF813" s="49" t="s">
        <v>4882</v>
      </c>
      <c r="BG813" t="s">
        <v>4893</v>
      </c>
      <c r="BH813" s="40" t="s">
        <v>5050</v>
      </c>
      <c r="BI813" t="s">
        <v>39</v>
      </c>
      <c r="BJ813" t="str">
        <f>N813&amp;", "&amp;O813&amp;", "&amp;P813</f>
        <v>Taldy-Kurgan Area, Taldy-Kurgan Distr, 20–40 km NE of Tekeli, Dzhungarsky Alatau Mt. Range, middle flow of Kora River</v>
      </c>
      <c r="BK813" t="str">
        <f>T813&amp;" N; "&amp;U813&amp;" E"</f>
        <v>44.98779 N; 78.9969 E</v>
      </c>
      <c r="BL813" t="s">
        <v>1576</v>
      </c>
      <c r="BM813" s="85" t="s">
        <v>1577</v>
      </c>
      <c r="BN813" t="s">
        <v>4895</v>
      </c>
      <c r="BO813">
        <f t="shared" si="246"/>
        <v>20000</v>
      </c>
      <c r="BP813" t="str">
        <f>IF(V813="original",H813,IF(V813="volunteer",C813,"Nekhaeva A.A."))</f>
        <v>Ishaeva A.</v>
      </c>
      <c r="BQ813" t="str">
        <f>IF(V813="original",I813,IF(V813="volunteer",YEAR(A813)&amp;"-"&amp;IF(MONTH(A813)&lt;10,"0"&amp;MONTH(A813),MONTH(A813))&amp;"-"&amp;IF(DAY(A813)&lt;10,"0"&amp;DAY(A813),DAY(A813)),"__2025-05-15"))</f>
        <v>2025-04-20</v>
      </c>
      <c r="BR813"/>
      <c r="BS813"/>
      <c r="BT813" s="49" t="s">
        <v>4766</v>
      </c>
      <c r="BU813" t="s">
        <v>3631</v>
      </c>
      <c r="BV813" t="s">
        <v>3632</v>
      </c>
      <c r="BW813" t="s">
        <v>3633</v>
      </c>
      <c r="BX813" t="s">
        <v>3634</v>
      </c>
      <c r="BY813" s="44" t="s">
        <v>48</v>
      </c>
      <c r="BZ813" t="s">
        <v>3660</v>
      </c>
      <c r="CA813" t="s">
        <v>4307</v>
      </c>
      <c r="CB813" s="44" t="s">
        <v>4307</v>
      </c>
      <c r="CC813" t="s">
        <v>4849</v>
      </c>
      <c r="CD813" t="s">
        <v>4305</v>
      </c>
      <c r="CE813" t="s">
        <v>4306</v>
      </c>
      <c r="CF813" t="s">
        <v>3630</v>
      </c>
      <c r="CG813" t="s">
        <v>4737</v>
      </c>
      <c r="CH813" t="str">
        <f>H813</f>
        <v>Logunov D.V., Rakov S.Yu.</v>
      </c>
      <c r="CI813">
        <f t="shared" si="239"/>
        <v>1998</v>
      </c>
      <c r="CJ813" t="s">
        <v>4725</v>
      </c>
    </row>
    <row r="814" spans="1:90" s="12" customFormat="1" x14ac:dyDescent="0.45">
      <c r="A814" s="11">
        <v>45767.399895833332</v>
      </c>
      <c r="B814" s="12">
        <v>950994899</v>
      </c>
      <c r="C814" s="26" t="s">
        <v>4898</v>
      </c>
      <c r="D814" s="12">
        <v>1</v>
      </c>
      <c r="E814" s="4" t="s">
        <v>51</v>
      </c>
      <c r="G814" s="12">
        <v>3930</v>
      </c>
      <c r="H814" s="44" t="s">
        <v>1509</v>
      </c>
      <c r="I814" s="12">
        <v>1998</v>
      </c>
      <c r="J814" s="12" t="s">
        <v>1510</v>
      </c>
      <c r="K814" s="12" t="s">
        <v>1511</v>
      </c>
      <c r="L814" s="12" t="s">
        <v>1512</v>
      </c>
      <c r="M814" t="s">
        <v>39</v>
      </c>
      <c r="N814" s="12" t="s">
        <v>102</v>
      </c>
      <c r="O814" s="12" t="s">
        <v>1563</v>
      </c>
      <c r="P814" s="12" t="s">
        <v>1578</v>
      </c>
      <c r="Q814" t="str">
        <f t="shared" si="240"/>
        <v>20–40 km NE of Tekeli, Dzhungarsky Alatau Mt. Range, middle flow of Kora River</v>
      </c>
      <c r="R814" s="94">
        <v>44.987789999999997</v>
      </c>
      <c r="S814" s="94">
        <v>78.996899999999997</v>
      </c>
      <c r="T814" s="12" t="s">
        <v>1576</v>
      </c>
      <c r="U814" s="12" t="s">
        <v>1577</v>
      </c>
      <c r="V814" s="12" t="s">
        <v>106</v>
      </c>
      <c r="X814" s="12">
        <v>20000</v>
      </c>
      <c r="Y814" s="12">
        <v>1993</v>
      </c>
      <c r="Z814" s="12">
        <v>6</v>
      </c>
      <c r="AA814" s="12">
        <v>14</v>
      </c>
      <c r="AF814" s="12" t="s">
        <v>1571</v>
      </c>
      <c r="AI814" s="12" t="s">
        <v>163</v>
      </c>
      <c r="AJ814" s="12" t="s">
        <v>1567</v>
      </c>
      <c r="AK814" s="12" t="b">
        <v>1</v>
      </c>
      <c r="AL814" s="12" t="b">
        <v>1</v>
      </c>
      <c r="AM814" s="12" t="s">
        <v>462</v>
      </c>
      <c r="AO814" s="49" t="s">
        <v>4952</v>
      </c>
      <c r="AP814" s="73"/>
      <c r="AQ814" s="49" t="s">
        <v>4951</v>
      </c>
      <c r="AR814" s="76" t="s">
        <v>5011</v>
      </c>
      <c r="AS814" s="73" t="s">
        <v>5012</v>
      </c>
      <c r="AT814" s="73">
        <f t="shared" si="243"/>
        <v>1</v>
      </c>
      <c r="AU814" s="112" t="s">
        <v>5383</v>
      </c>
      <c r="AV814" s="44" t="s">
        <v>5380</v>
      </c>
      <c r="AW814" t="s">
        <v>5046</v>
      </c>
      <c r="AX814" s="73"/>
      <c r="AY814" s="73" t="str">
        <f t="shared" si="244"/>
        <v>Logunov D.V., Rakov S.Yu. 1998. Miscellaneous notes on Middle Asian jumping spiders (Aranei: Salticidae) // Arthropoda Selecta. Vol.7. No.2. P.117–144</v>
      </c>
      <c r="AZ814" s="49" t="s">
        <v>4903</v>
      </c>
      <c r="BA814" s="58" t="str">
        <f>Y814&amp;"-"&amp;IF(Z814&lt;10,"0"&amp;Z814,Z814)&amp;"-"&amp;IF(AA814&lt;10,"0"&amp;AA814,AA814)</f>
        <v>1993-06-14</v>
      </c>
      <c r="BB814" s="44" t="str">
        <f>Y814&amp;IF(Z814&lt;&gt;0,"-"&amp;Z814,"")&amp;IF(AA814&lt;&gt;0,"-"&amp;AA814,"")&amp;IF(AB814&lt;&gt;0,"/"&amp;AB814,"")&amp;IF(AC814&lt;&gt;0,"-"&amp;AC814,"")&amp;IF(AD814&lt;&gt;0,"-"&amp;AD814,"")</f>
        <v>1993-6-14</v>
      </c>
      <c r="BC814" s="44"/>
      <c r="BD814" s="44"/>
      <c r="BE814" s="44"/>
      <c r="BF814" s="49" t="s">
        <v>4882</v>
      </c>
      <c r="BG814" t="s">
        <v>4893</v>
      </c>
      <c r="BH814" s="40" t="s">
        <v>5050</v>
      </c>
      <c r="BI814" t="s">
        <v>39</v>
      </c>
      <c r="BJ814" t="str">
        <f>N814&amp;", "&amp;O814&amp;", "&amp;P814</f>
        <v>Taldy-Kurgan Area, Taldy-Kurgan Distr, 20–40 km NE of Tekeli, Dzhungarsky Alatau Mt. Range, middle flow of Kora River</v>
      </c>
      <c r="BK814" t="str">
        <f>T814&amp;" N; "&amp;U814&amp;" E"</f>
        <v>44.98779 N; 78.9969 E</v>
      </c>
      <c r="BL814" t="s">
        <v>1576</v>
      </c>
      <c r="BM814" s="85" t="s">
        <v>1577</v>
      </c>
      <c r="BN814" t="s">
        <v>4895</v>
      </c>
      <c r="BO814">
        <f t="shared" si="246"/>
        <v>20000</v>
      </c>
      <c r="BP814" t="str">
        <f>IF(V814="original",H814,IF(V814="volunteer",C814,"Nekhaeva A.A."))</f>
        <v>Ishaeva A.</v>
      </c>
      <c r="BQ814" t="str">
        <f>IF(V814="original",I814,IF(V814="volunteer",YEAR(A814)&amp;"-"&amp;IF(MONTH(A814)&lt;10,"0"&amp;MONTH(A814),MONTH(A814))&amp;"-"&amp;IF(DAY(A814)&lt;10,"0"&amp;DAY(A814),DAY(A814)),"__2025-05-15"))</f>
        <v>2025-04-20</v>
      </c>
      <c r="BR814"/>
      <c r="BS814"/>
      <c r="BT814" s="49" t="s">
        <v>4766</v>
      </c>
      <c r="BU814" t="s">
        <v>3631</v>
      </c>
      <c r="BV814" t="s">
        <v>3632</v>
      </c>
      <c r="BW814" t="s">
        <v>3633</v>
      </c>
      <c r="BX814" t="s">
        <v>3634</v>
      </c>
      <c r="BY814" s="44" t="s">
        <v>48</v>
      </c>
      <c r="BZ814" t="s">
        <v>3660</v>
      </c>
      <c r="CA814" t="s">
        <v>4307</v>
      </c>
      <c r="CB814" s="44" t="s">
        <v>4307</v>
      </c>
      <c r="CC814" t="s">
        <v>4849</v>
      </c>
      <c r="CD814" t="s">
        <v>4305</v>
      </c>
      <c r="CE814" t="s">
        <v>4306</v>
      </c>
      <c r="CF814" t="s">
        <v>3630</v>
      </c>
      <c r="CG814" t="s">
        <v>5048</v>
      </c>
      <c r="CH814" t="str">
        <f>H814</f>
        <v>Logunov D.V., Rakov S.Yu.</v>
      </c>
      <c r="CI814">
        <f t="shared" si="239"/>
        <v>1998</v>
      </c>
      <c r="CJ814" t="s">
        <v>4724</v>
      </c>
    </row>
    <row r="815" spans="1:90" s="12" customFormat="1" x14ac:dyDescent="0.45">
      <c r="A815" s="11">
        <v>45767.394583333327</v>
      </c>
      <c r="B815" s="12">
        <v>950994899</v>
      </c>
      <c r="C815" s="26" t="s">
        <v>4898</v>
      </c>
      <c r="D815" s="12">
        <v>1</v>
      </c>
      <c r="E815" s="4" t="s">
        <v>65</v>
      </c>
      <c r="G815" s="12">
        <v>3930</v>
      </c>
      <c r="H815" s="44" t="s">
        <v>1509</v>
      </c>
      <c r="I815" s="12">
        <v>1998</v>
      </c>
      <c r="J815" s="12" t="s">
        <v>1510</v>
      </c>
      <c r="K815" s="12" t="s">
        <v>1511</v>
      </c>
      <c r="L815" s="12" t="s">
        <v>1512</v>
      </c>
      <c r="M815" t="s">
        <v>39</v>
      </c>
      <c r="N815" s="12" t="s">
        <v>102</v>
      </c>
      <c r="O815" s="12" t="s">
        <v>1579</v>
      </c>
      <c r="P815" s="12" t="s">
        <v>617</v>
      </c>
      <c r="Q815" t="str">
        <f t="shared" si="240"/>
        <v>7 km E of Kospan</v>
      </c>
      <c r="R815" s="94">
        <v>44.492800000000003</v>
      </c>
      <c r="S815" s="94">
        <v>78.333399999999997</v>
      </c>
      <c r="T815" s="12" t="s">
        <v>1580</v>
      </c>
      <c r="U815" s="12" t="s">
        <v>1581</v>
      </c>
      <c r="V815" s="12" t="s">
        <v>106</v>
      </c>
      <c r="X815" s="12">
        <v>4000</v>
      </c>
      <c r="Y815" s="12">
        <v>1996</v>
      </c>
      <c r="Z815" s="12">
        <v>6</v>
      </c>
      <c r="AA815" s="12">
        <v>18</v>
      </c>
      <c r="AB815" s="12">
        <v>1996</v>
      </c>
      <c r="AC815" s="12">
        <v>6</v>
      </c>
      <c r="AD815" s="12">
        <v>20</v>
      </c>
      <c r="AF815" s="12" t="s">
        <v>1535</v>
      </c>
      <c r="AI815" s="12" t="s">
        <v>163</v>
      </c>
      <c r="AJ815" s="12" t="s">
        <v>1582</v>
      </c>
      <c r="AK815" s="12" t="b">
        <v>1</v>
      </c>
      <c r="AL815" s="12" t="b">
        <v>0</v>
      </c>
      <c r="AO815" s="49" t="s">
        <v>4952</v>
      </c>
      <c r="AP815" s="73"/>
      <c r="AQ815" s="49" t="s">
        <v>4951</v>
      </c>
      <c r="AR815" s="76" t="s">
        <v>5011</v>
      </c>
      <c r="AS815" s="73" t="s">
        <v>5012</v>
      </c>
      <c r="AT815" s="73">
        <f t="shared" si="243"/>
        <v>1</v>
      </c>
      <c r="AU815" s="112" t="s">
        <v>5384</v>
      </c>
      <c r="AV815" s="44" t="s">
        <v>5380</v>
      </c>
      <c r="AW815" t="s">
        <v>566</v>
      </c>
      <c r="AX815" s="73"/>
      <c r="AY815" s="73" t="str">
        <f t="shared" si="244"/>
        <v>Logunov D.V., Rakov S.Yu. 1998. Miscellaneous notes on Middle Asian jumping spiders (Aranei: Salticidae) // Arthropoda Selecta. Vol.7. No.2. P.117–144</v>
      </c>
      <c r="AZ815" s="49" t="s">
        <v>4903</v>
      </c>
      <c r="BA815" s="58" t="str">
        <f>Y815&amp;"-"&amp;IF(Z815&lt;10,"0"&amp;Z815,Z815)&amp;"-"&amp;IF(AA815&lt;10,"0"&amp;AA815,AA815)&amp;"/"&amp;IF(AD815&lt;10,"0"&amp;AD815,AD815)</f>
        <v>1996-06-18/20</v>
      </c>
      <c r="BB815" s="44" t="str">
        <f>Y815&amp;IF(Z815&lt;&gt;0,"-"&amp;Z815,"")&amp;IF(AA815&lt;&gt;0,"-"&amp;AA815,"")&amp;IF(AB815&lt;&gt;0,"/"&amp;AB815,"")&amp;IF(AC815&lt;&gt;0,"-"&amp;AC815,"")&amp;IF(AD815&lt;&gt;0,"-"&amp;AD815,"")</f>
        <v>1996-6-18/1996-6-20</v>
      </c>
      <c r="BC815" s="44"/>
      <c r="BD815" s="44"/>
      <c r="BE815" s="44"/>
      <c r="BF815" s="49" t="s">
        <v>4882</v>
      </c>
      <c r="BG815" t="s">
        <v>4893</v>
      </c>
      <c r="BH815" s="40" t="s">
        <v>5050</v>
      </c>
      <c r="BI815" t="s">
        <v>39</v>
      </c>
      <c r="BJ815" t="str">
        <f>N815&amp;", "&amp;O815&amp;", "&amp;P815</f>
        <v>Taldy-Kurgan Area, Gvardeisk Distr, 7 km E of Kospan</v>
      </c>
      <c r="BK815" t="str">
        <f>T815&amp;" N; "&amp;U815&amp;" E"</f>
        <v>44.4928 N; 78.3334 E</v>
      </c>
      <c r="BL815" t="s">
        <v>1580</v>
      </c>
      <c r="BM815" s="85" t="s">
        <v>1581</v>
      </c>
      <c r="BN815" t="s">
        <v>4895</v>
      </c>
      <c r="BO815">
        <f t="shared" si="246"/>
        <v>4000</v>
      </c>
      <c r="BP815" t="str">
        <f>IF(V815="original",H815,IF(V815="volunteer",C815,"Nekhaeva A.A."))</f>
        <v>Ishaeva A.</v>
      </c>
      <c r="BQ815" t="str">
        <f>IF(V815="original",I815,IF(V815="volunteer",YEAR(A815)&amp;"-"&amp;IF(MONTH(A815)&lt;10,"0"&amp;MONTH(A815),MONTH(A815))&amp;"-"&amp;IF(DAY(A815)&lt;10,"0"&amp;DAY(A815),DAY(A815)),"__2025-05-15"))</f>
        <v>2025-04-20</v>
      </c>
      <c r="BR815"/>
      <c r="BS815"/>
      <c r="BT815" s="49" t="s">
        <v>4766</v>
      </c>
      <c r="BU815" t="s">
        <v>3631</v>
      </c>
      <c r="BV815" t="s">
        <v>3632</v>
      </c>
      <c r="BW815" t="s">
        <v>3633</v>
      </c>
      <c r="BX815" t="s">
        <v>3634</v>
      </c>
      <c r="BY815" s="44" t="s">
        <v>48</v>
      </c>
      <c r="BZ815" t="s">
        <v>3660</v>
      </c>
      <c r="CA815" t="s">
        <v>4311</v>
      </c>
      <c r="CB815" s="44" t="s">
        <v>4311</v>
      </c>
      <c r="CC815" t="s">
        <v>4830</v>
      </c>
      <c r="CD815" t="s">
        <v>4309</v>
      </c>
      <c r="CE815" t="s">
        <v>4310</v>
      </c>
      <c r="CF815" t="s">
        <v>3630</v>
      </c>
      <c r="CG815"/>
      <c r="CH815" t="str">
        <f>H815</f>
        <v>Logunov D.V., Rakov S.Yu.</v>
      </c>
      <c r="CI815">
        <f t="shared" si="239"/>
        <v>1998</v>
      </c>
      <c r="CJ815"/>
    </row>
    <row r="816" spans="1:90" s="12" customFormat="1" x14ac:dyDescent="0.45">
      <c r="A816" s="11">
        <v>45767.393587962957</v>
      </c>
      <c r="B816" s="12">
        <v>950994899</v>
      </c>
      <c r="C816" s="26" t="s">
        <v>4898</v>
      </c>
      <c r="D816" s="12">
        <v>1</v>
      </c>
      <c r="E816" s="4" t="s">
        <v>65</v>
      </c>
      <c r="G816" s="12">
        <v>3930</v>
      </c>
      <c r="H816" s="44" t="s">
        <v>1509</v>
      </c>
      <c r="I816" s="12">
        <v>1998</v>
      </c>
      <c r="J816" s="12" t="s">
        <v>1510</v>
      </c>
      <c r="K816" s="12" t="s">
        <v>1511</v>
      </c>
      <c r="L816" s="12" t="s">
        <v>1512</v>
      </c>
      <c r="M816" t="s">
        <v>39</v>
      </c>
      <c r="N816" s="12" t="s">
        <v>1583</v>
      </c>
      <c r="O816" s="12" t="s">
        <v>1584</v>
      </c>
      <c r="P816" s="12" t="s">
        <v>1585</v>
      </c>
      <c r="Q816" t="str">
        <f t="shared" si="240"/>
        <v>Khantau Mts., 7 km E of Khantau</v>
      </c>
      <c r="R816" s="94">
        <v>44.226939999999999</v>
      </c>
      <c r="S816" s="94">
        <v>73.895499999999998</v>
      </c>
      <c r="T816" s="12" t="s">
        <v>1586</v>
      </c>
      <c r="U816" s="12" t="s">
        <v>1587</v>
      </c>
      <c r="V816" s="12" t="s">
        <v>106</v>
      </c>
      <c r="X816" s="12">
        <v>4000</v>
      </c>
      <c r="Y816" s="12">
        <v>1996</v>
      </c>
      <c r="Z816" s="12">
        <v>5</v>
      </c>
      <c r="AA816" s="12">
        <v>31</v>
      </c>
      <c r="AB816" s="12">
        <v>1996</v>
      </c>
      <c r="AC816" s="12">
        <v>6</v>
      </c>
      <c r="AD816" s="12">
        <v>1</v>
      </c>
      <c r="AF816" s="12" t="s">
        <v>501</v>
      </c>
      <c r="AI816" s="12" t="s">
        <v>163</v>
      </c>
      <c r="AJ816" s="12" t="s">
        <v>1582</v>
      </c>
      <c r="AK816" s="12" t="b">
        <v>1</v>
      </c>
      <c r="AL816" s="12" t="b">
        <v>0</v>
      </c>
      <c r="AO816" s="49" t="s">
        <v>4952</v>
      </c>
      <c r="AP816" s="73"/>
      <c r="AQ816" s="49" t="s">
        <v>4951</v>
      </c>
      <c r="AR816" s="76" t="s">
        <v>5011</v>
      </c>
      <c r="AS816" s="73" t="s">
        <v>5012</v>
      </c>
      <c r="AT816" s="73">
        <f t="shared" si="243"/>
        <v>1</v>
      </c>
      <c r="AU816" s="112" t="s">
        <v>5384</v>
      </c>
      <c r="AV816" s="44" t="s">
        <v>5380</v>
      </c>
      <c r="AW816" t="s">
        <v>613</v>
      </c>
      <c r="AX816" s="73"/>
      <c r="AY816" s="73" t="str">
        <f t="shared" si="244"/>
        <v>Logunov D.V., Rakov S.Yu. 1998. Miscellaneous notes on Middle Asian jumping spiders (Aranei: Salticidae) // Arthropoda Selecta. Vol.7. No.2. P.117–144</v>
      </c>
      <c r="AZ816" s="49" t="s">
        <v>4903</v>
      </c>
      <c r="BA816" s="58" t="str">
        <f>Y816&amp;"-"&amp;IF(Z816&lt;10,"0"&amp;Z816,Z816)&amp;"-"&amp;IF(AA816&lt;10,"0"&amp;AA816,AA816)&amp;"/"&amp;IF(AC816&lt;10,"0"&amp;AC816,AC816)&amp;"-"&amp;IF(AD816&lt;10,"0"&amp;AD816,AD816)</f>
        <v>1996-05-31/06-01</v>
      </c>
      <c r="BB816" s="44" t="str">
        <f>Y816&amp;IF(Z816&lt;&gt;0,"-"&amp;Z816,"")&amp;IF(AA816&lt;&gt;0,"-"&amp;AA816,"")&amp;IF(AB816&lt;&gt;0,"/"&amp;AB816,"")&amp;IF(AC816&lt;&gt;0,"-"&amp;AC816,"")&amp;IF(AD816&lt;&gt;0,"-"&amp;AD816,"")</f>
        <v>1996-5-31/1996-6-1</v>
      </c>
      <c r="BC816" s="44"/>
      <c r="BD816" s="44"/>
      <c r="BE816" s="44"/>
      <c r="BF816" s="49" t="s">
        <v>4882</v>
      </c>
      <c r="BG816" t="s">
        <v>4893</v>
      </c>
      <c r="BH816" s="40" t="s">
        <v>5050</v>
      </c>
      <c r="BI816" t="s">
        <v>39</v>
      </c>
      <c r="BJ816" t="str">
        <f>N816&amp;", "&amp;O816&amp;", "&amp;P816</f>
        <v>Zhambyl Area, Moiynkum Dist, Khantau Mts., 7 km E of Khantau</v>
      </c>
      <c r="BK816" t="str">
        <f>T816&amp;" N; "&amp;U816&amp;" E"</f>
        <v>44.22694 N; 73.8955 E</v>
      </c>
      <c r="BL816" t="s">
        <v>1586</v>
      </c>
      <c r="BM816" s="85" t="s">
        <v>1587</v>
      </c>
      <c r="BN816" t="s">
        <v>4895</v>
      </c>
      <c r="BO816">
        <f t="shared" si="246"/>
        <v>4000</v>
      </c>
      <c r="BP816" t="str">
        <f>IF(V816="original",H816,IF(V816="volunteer",C816,"Nekhaeva A.A."))</f>
        <v>Ishaeva A.</v>
      </c>
      <c r="BQ816" t="str">
        <f>IF(V816="original",I816,IF(V816="volunteer",YEAR(A816)&amp;"-"&amp;IF(MONTH(A816)&lt;10,"0"&amp;MONTH(A816),MONTH(A816))&amp;"-"&amp;IF(DAY(A816)&lt;10,"0"&amp;DAY(A816),DAY(A816)),"__2025-05-15"))</f>
        <v>2025-04-20</v>
      </c>
      <c r="BR816"/>
      <c r="BS816"/>
      <c r="BT816" s="49" t="s">
        <v>4766</v>
      </c>
      <c r="BU816" t="s">
        <v>3631</v>
      </c>
      <c r="BV816" t="s">
        <v>3632</v>
      </c>
      <c r="BW816" t="s">
        <v>3633</v>
      </c>
      <c r="BX816" t="s">
        <v>3634</v>
      </c>
      <c r="BY816" s="44" t="s">
        <v>48</v>
      </c>
      <c r="BZ816" t="s">
        <v>3660</v>
      </c>
      <c r="CA816" t="s">
        <v>4311</v>
      </c>
      <c r="CB816" s="44" t="s">
        <v>4311</v>
      </c>
      <c r="CC816" t="s">
        <v>4830</v>
      </c>
      <c r="CD816" t="s">
        <v>4309</v>
      </c>
      <c r="CE816" t="s">
        <v>4310</v>
      </c>
      <c r="CF816" t="s">
        <v>3630</v>
      </c>
      <c r="CG816"/>
      <c r="CH816" t="str">
        <f>H816</f>
        <v>Logunov D.V., Rakov S.Yu.</v>
      </c>
      <c r="CI816">
        <f t="shared" si="239"/>
        <v>1998</v>
      </c>
      <c r="CJ816"/>
    </row>
    <row r="817" spans="1:88" s="12" customFormat="1" x14ac:dyDescent="0.45">
      <c r="A817" s="11">
        <v>45767.390706018523</v>
      </c>
      <c r="B817" s="12">
        <v>950994899</v>
      </c>
      <c r="C817" s="26" t="s">
        <v>4898</v>
      </c>
      <c r="D817" s="12">
        <v>2</v>
      </c>
      <c r="E817" s="4" t="s">
        <v>86</v>
      </c>
      <c r="G817" s="12">
        <v>3930</v>
      </c>
      <c r="H817" s="44" t="s">
        <v>1509</v>
      </c>
      <c r="I817" s="12">
        <v>1998</v>
      </c>
      <c r="J817" s="12" t="s">
        <v>1510</v>
      </c>
      <c r="K817" s="12" t="s">
        <v>1511</v>
      </c>
      <c r="L817" s="12" t="s">
        <v>1512</v>
      </c>
      <c r="M817" t="s">
        <v>39</v>
      </c>
      <c r="N817" s="12" t="s">
        <v>77</v>
      </c>
      <c r="O817" s="12" t="s">
        <v>893</v>
      </c>
      <c r="P817" s="12" t="s">
        <v>1588</v>
      </c>
      <c r="Q817" t="str">
        <f t="shared" si="240"/>
        <v>Fabrichny</v>
      </c>
      <c r="R817" s="94">
        <v>43.176279999999998</v>
      </c>
      <c r="S817" s="94">
        <v>76.406411000000006</v>
      </c>
      <c r="T817" s="12" t="s">
        <v>1589</v>
      </c>
      <c r="U817" s="12" t="s">
        <v>1590</v>
      </c>
      <c r="V817" s="12" t="s">
        <v>106</v>
      </c>
      <c r="X817" s="12">
        <v>4000</v>
      </c>
      <c r="Y817" s="12">
        <v>1997</v>
      </c>
      <c r="Z817" s="12">
        <v>4</v>
      </c>
      <c r="AA817" s="12">
        <v>27</v>
      </c>
      <c r="AF817" s="12" t="s">
        <v>1535</v>
      </c>
      <c r="AI817" s="12" t="s">
        <v>163</v>
      </c>
      <c r="AJ817" s="12" t="s">
        <v>1582</v>
      </c>
      <c r="AK817" s="12" t="b">
        <v>1</v>
      </c>
      <c r="AL817" s="12" t="b">
        <v>0</v>
      </c>
      <c r="AO817" s="49" t="s">
        <v>4952</v>
      </c>
      <c r="AP817" s="73"/>
      <c r="AQ817" s="49" t="s">
        <v>4951</v>
      </c>
      <c r="AR817" s="76" t="s">
        <v>5011</v>
      </c>
      <c r="AS817" s="73" t="s">
        <v>5012</v>
      </c>
      <c r="AT817" s="73">
        <f t="shared" si="243"/>
        <v>2</v>
      </c>
      <c r="AU817" s="112" t="s">
        <v>5383</v>
      </c>
      <c r="AV817" s="44" t="s">
        <v>5380</v>
      </c>
      <c r="AW817" t="s">
        <v>566</v>
      </c>
      <c r="AX817" s="73"/>
      <c r="AY817" s="73" t="str">
        <f t="shared" si="244"/>
        <v>Logunov D.V., Rakov S.Yu. 1998. Miscellaneous notes on Middle Asian jumping spiders (Aranei: Salticidae) // Arthropoda Selecta. Vol.7. No.2. P.117–144</v>
      </c>
      <c r="AZ817" s="49" t="s">
        <v>4903</v>
      </c>
      <c r="BA817" s="58" t="str">
        <f>Y817&amp;"-"&amp;IF(Z817&lt;10,"0"&amp;Z817,Z817)&amp;"-"&amp;IF(AA817&lt;10,"0"&amp;AA817,AA817)</f>
        <v>1997-04-27</v>
      </c>
      <c r="BB817" s="44" t="str">
        <f>Y817&amp;IF(Z817&lt;&gt;0,"-"&amp;Z817,"")&amp;IF(AA817&lt;&gt;0,"-"&amp;AA817,"")&amp;IF(AB817&lt;&gt;0,"/"&amp;AB817,"")&amp;IF(AC817&lt;&gt;0,"-"&amp;AC817,"")&amp;IF(AD817&lt;&gt;0,"-"&amp;AD817,"")</f>
        <v>1997-4-27</v>
      </c>
      <c r="BC817" s="44"/>
      <c r="BD817" s="44"/>
      <c r="BE817" s="44"/>
      <c r="BF817" s="49" t="s">
        <v>4882</v>
      </c>
      <c r="BG817" t="s">
        <v>4893</v>
      </c>
      <c r="BH817" s="40" t="s">
        <v>5050</v>
      </c>
      <c r="BI817" t="s">
        <v>39</v>
      </c>
      <c r="BJ817" t="str">
        <f>N817&amp;", "&amp;O817&amp;", "&amp;P817</f>
        <v>Almaty Area, Zhambyl Distr., Fabrichny</v>
      </c>
      <c r="BK817" t="str">
        <f>T817&amp;" N; "&amp;U817&amp;" E"</f>
        <v>43.17628 N; 76.406411 E</v>
      </c>
      <c r="BL817" t="s">
        <v>1589</v>
      </c>
      <c r="BM817" s="85" t="s">
        <v>1590</v>
      </c>
      <c r="BN817" t="s">
        <v>4895</v>
      </c>
      <c r="BO817">
        <f t="shared" si="246"/>
        <v>4000</v>
      </c>
      <c r="BP817" t="str">
        <f>IF(V817="original",H817,IF(V817="volunteer",C817,"Nekhaeva A.A."))</f>
        <v>Ishaeva A.</v>
      </c>
      <c r="BQ817" t="str">
        <f>IF(V817="original",I817,IF(V817="volunteer",YEAR(A817)&amp;"-"&amp;IF(MONTH(A817)&lt;10,"0"&amp;MONTH(A817),MONTH(A817))&amp;"-"&amp;IF(DAY(A817)&lt;10,"0"&amp;DAY(A817),DAY(A817)),"__2025-05-15"))</f>
        <v>2025-04-20</v>
      </c>
      <c r="BR817"/>
      <c r="BS817"/>
      <c r="BT817" s="49" t="s">
        <v>4766</v>
      </c>
      <c r="BU817" t="s">
        <v>3631</v>
      </c>
      <c r="BV817" t="s">
        <v>3632</v>
      </c>
      <c r="BW817" t="s">
        <v>3633</v>
      </c>
      <c r="BX817" t="s">
        <v>3634</v>
      </c>
      <c r="BY817" s="44" t="s">
        <v>48</v>
      </c>
      <c r="BZ817" t="s">
        <v>3660</v>
      </c>
      <c r="CA817" t="s">
        <v>4311</v>
      </c>
      <c r="CB817" s="44" t="s">
        <v>4311</v>
      </c>
      <c r="CC817" t="s">
        <v>4830</v>
      </c>
      <c r="CD817" t="s">
        <v>4309</v>
      </c>
      <c r="CE817" t="s">
        <v>4310</v>
      </c>
      <c r="CF817" t="s">
        <v>3630</v>
      </c>
      <c r="CG817"/>
      <c r="CH817" t="str">
        <f>H817</f>
        <v>Logunov D.V., Rakov S.Yu.</v>
      </c>
      <c r="CI817">
        <f t="shared" si="239"/>
        <v>1998</v>
      </c>
      <c r="CJ817"/>
    </row>
    <row r="818" spans="1:88" s="12" customFormat="1" x14ac:dyDescent="0.45">
      <c r="A818" s="11">
        <v>45767.390300925923</v>
      </c>
      <c r="B818" s="12">
        <v>950994899</v>
      </c>
      <c r="C818" s="26" t="s">
        <v>4898</v>
      </c>
      <c r="D818" s="12">
        <v>3</v>
      </c>
      <c r="E818" s="4" t="s">
        <v>846</v>
      </c>
      <c r="G818" s="12">
        <v>3930</v>
      </c>
      <c r="H818" s="44" t="s">
        <v>1509</v>
      </c>
      <c r="I818" s="12">
        <v>1998</v>
      </c>
      <c r="J818" s="12" t="s">
        <v>1510</v>
      </c>
      <c r="K818" s="12" t="s">
        <v>1511</v>
      </c>
      <c r="L818" s="12" t="s">
        <v>1512</v>
      </c>
      <c r="M818" t="s">
        <v>39</v>
      </c>
      <c r="N818" s="12" t="s">
        <v>77</v>
      </c>
      <c r="O818" s="12" t="s">
        <v>893</v>
      </c>
      <c r="P818" s="12" t="s">
        <v>1588</v>
      </c>
      <c r="Q818" t="str">
        <f t="shared" si="240"/>
        <v>Fabrichny</v>
      </c>
      <c r="R818" s="94">
        <v>43.176279999999998</v>
      </c>
      <c r="S818" s="94">
        <v>76.406411000000006</v>
      </c>
      <c r="T818" s="12" t="s">
        <v>1589</v>
      </c>
      <c r="U818" s="12" t="s">
        <v>1590</v>
      </c>
      <c r="V818" s="12" t="s">
        <v>106</v>
      </c>
      <c r="X818" s="12">
        <v>4000</v>
      </c>
      <c r="Y818" s="12">
        <v>1995</v>
      </c>
      <c r="Z818" s="12">
        <v>4</v>
      </c>
      <c r="AA818" s="12">
        <v>30</v>
      </c>
      <c r="AF818" s="12" t="s">
        <v>1535</v>
      </c>
      <c r="AI818" s="12" t="s">
        <v>163</v>
      </c>
      <c r="AJ818" s="12" t="s">
        <v>1582</v>
      </c>
      <c r="AK818" s="12" t="b">
        <v>1</v>
      </c>
      <c r="AL818" s="12" t="b">
        <v>0</v>
      </c>
      <c r="AO818" s="49" t="s">
        <v>4952</v>
      </c>
      <c r="AP818" s="73"/>
      <c r="AQ818" s="49" t="s">
        <v>4951</v>
      </c>
      <c r="AR818" s="76" t="s">
        <v>5011</v>
      </c>
      <c r="AS818" s="73" t="s">
        <v>5012</v>
      </c>
      <c r="AT818" s="73">
        <f t="shared" si="243"/>
        <v>3</v>
      </c>
      <c r="AU818" s="112" t="s">
        <v>5384</v>
      </c>
      <c r="AV818" s="44" t="s">
        <v>5380</v>
      </c>
      <c r="AW818" t="s">
        <v>566</v>
      </c>
      <c r="AX818" s="73"/>
      <c r="AY818" s="73" t="str">
        <f t="shared" si="244"/>
        <v>Logunov D.V., Rakov S.Yu. 1998. Miscellaneous notes on Middle Asian jumping spiders (Aranei: Salticidae) // Arthropoda Selecta. Vol.7. No.2. P.117–144</v>
      </c>
      <c r="AZ818" s="49" t="s">
        <v>4903</v>
      </c>
      <c r="BA818" s="58" t="str">
        <f>Y818&amp;"-"&amp;IF(Z818&lt;10,"0"&amp;Z818,Z818)&amp;"-"&amp;IF(AA818&lt;10,"0"&amp;AA818,AA818)</f>
        <v>1995-04-30</v>
      </c>
      <c r="BB818" s="44" t="str">
        <f>Y818&amp;IF(Z818&lt;&gt;0,"-"&amp;Z818,"")&amp;IF(AA818&lt;&gt;0,"-"&amp;AA818,"")&amp;IF(AB818&lt;&gt;0,"/"&amp;AB818,"")&amp;IF(AC818&lt;&gt;0,"-"&amp;AC818,"")&amp;IF(AD818&lt;&gt;0,"-"&amp;AD818,"")</f>
        <v>1995-4-30</v>
      </c>
      <c r="BC818" s="44"/>
      <c r="BD818" s="44"/>
      <c r="BE818" s="44"/>
      <c r="BF818" s="49" t="s">
        <v>4882</v>
      </c>
      <c r="BG818" t="s">
        <v>4893</v>
      </c>
      <c r="BH818" s="40" t="s">
        <v>5050</v>
      </c>
      <c r="BI818" t="s">
        <v>39</v>
      </c>
      <c r="BJ818" t="str">
        <f>N818&amp;", "&amp;O818&amp;", "&amp;P818</f>
        <v>Almaty Area, Zhambyl Distr., Fabrichny</v>
      </c>
      <c r="BK818" t="str">
        <f>T818&amp;" N; "&amp;U818&amp;" E"</f>
        <v>43.17628 N; 76.406411 E</v>
      </c>
      <c r="BL818" t="s">
        <v>1589</v>
      </c>
      <c r="BM818" s="85" t="s">
        <v>1590</v>
      </c>
      <c r="BN818" t="s">
        <v>4895</v>
      </c>
      <c r="BO818">
        <f t="shared" si="246"/>
        <v>4000</v>
      </c>
      <c r="BP818" t="str">
        <f>IF(V818="original",H818,IF(V818="volunteer",C818,"Nekhaeva A.A."))</f>
        <v>Ishaeva A.</v>
      </c>
      <c r="BQ818" t="str">
        <f>IF(V818="original",I818,IF(V818="volunteer",YEAR(A818)&amp;"-"&amp;IF(MONTH(A818)&lt;10,"0"&amp;MONTH(A818),MONTH(A818))&amp;"-"&amp;IF(DAY(A818)&lt;10,"0"&amp;DAY(A818),DAY(A818)),"__2025-05-15"))</f>
        <v>2025-04-20</v>
      </c>
      <c r="BR818"/>
      <c r="BS818"/>
      <c r="BT818" s="49" t="s">
        <v>4766</v>
      </c>
      <c r="BU818" t="s">
        <v>3631</v>
      </c>
      <c r="BV818" t="s">
        <v>3632</v>
      </c>
      <c r="BW818" t="s">
        <v>3633</v>
      </c>
      <c r="BX818" t="s">
        <v>3634</v>
      </c>
      <c r="BY818" s="44" t="s">
        <v>48</v>
      </c>
      <c r="BZ818" t="s">
        <v>3660</v>
      </c>
      <c r="CA818" t="s">
        <v>4311</v>
      </c>
      <c r="CB818" s="44" t="s">
        <v>4311</v>
      </c>
      <c r="CC818" t="s">
        <v>4830</v>
      </c>
      <c r="CD818" t="s">
        <v>4309</v>
      </c>
      <c r="CE818" t="s">
        <v>4310</v>
      </c>
      <c r="CF818" t="s">
        <v>3630</v>
      </c>
      <c r="CG818"/>
      <c r="CH818" t="str">
        <f>H818</f>
        <v>Logunov D.V., Rakov S.Yu.</v>
      </c>
      <c r="CI818">
        <f t="shared" si="239"/>
        <v>1998</v>
      </c>
      <c r="CJ818"/>
    </row>
    <row r="819" spans="1:88" s="12" customFormat="1" x14ac:dyDescent="0.45">
      <c r="A819" s="11">
        <v>45767.389548611107</v>
      </c>
      <c r="B819" s="12">
        <v>950994899</v>
      </c>
      <c r="C819" s="26" t="s">
        <v>4898</v>
      </c>
      <c r="D819" s="12">
        <v>1</v>
      </c>
      <c r="E819" s="4" t="s">
        <v>51</v>
      </c>
      <c r="G819" s="12">
        <v>3930</v>
      </c>
      <c r="H819" s="44" t="s">
        <v>1509</v>
      </c>
      <c r="I819" s="12">
        <v>1998</v>
      </c>
      <c r="J819" s="12" t="s">
        <v>1510</v>
      </c>
      <c r="K819" s="12" t="s">
        <v>1511</v>
      </c>
      <c r="L819" s="12" t="s">
        <v>1512</v>
      </c>
      <c r="M819" t="s">
        <v>39</v>
      </c>
      <c r="N819" s="12" t="s">
        <v>77</v>
      </c>
      <c r="O819" s="12" t="s">
        <v>806</v>
      </c>
      <c r="P819" s="12" t="s">
        <v>806</v>
      </c>
      <c r="Q819" t="str">
        <f t="shared" si="240"/>
        <v>Kapchagai</v>
      </c>
      <c r="R819" s="94">
        <v>43.865400000000001</v>
      </c>
      <c r="S819" s="94">
        <v>77.041799999999995</v>
      </c>
      <c r="T819" s="12" t="s">
        <v>1527</v>
      </c>
      <c r="U819" s="12" t="s">
        <v>1528</v>
      </c>
      <c r="V819" s="12" t="s">
        <v>106</v>
      </c>
      <c r="X819" s="12">
        <v>3000</v>
      </c>
      <c r="Y819" s="12">
        <v>1996</v>
      </c>
      <c r="Z819" s="12">
        <v>8</v>
      </c>
      <c r="AA819" s="12">
        <v>26</v>
      </c>
      <c r="AF819" s="12" t="s">
        <v>501</v>
      </c>
      <c r="AI819" s="12" t="s">
        <v>163</v>
      </c>
      <c r="AJ819" s="12" t="s">
        <v>1582</v>
      </c>
      <c r="AK819" s="12" t="b">
        <v>1</v>
      </c>
      <c r="AL819" s="12" t="b">
        <v>0</v>
      </c>
      <c r="AO819" s="49" t="s">
        <v>4952</v>
      </c>
      <c r="AP819" s="73"/>
      <c r="AQ819" s="49" t="s">
        <v>4951</v>
      </c>
      <c r="AR819" s="76" t="s">
        <v>5011</v>
      </c>
      <c r="AS819" s="73" t="s">
        <v>5012</v>
      </c>
      <c r="AT819" s="73">
        <f t="shared" si="243"/>
        <v>1</v>
      </c>
      <c r="AU819" s="112" t="s">
        <v>5383</v>
      </c>
      <c r="AV819" s="44" t="s">
        <v>5380</v>
      </c>
      <c r="AW819" t="s">
        <v>613</v>
      </c>
      <c r="AX819" s="73"/>
      <c r="AY819" s="73" t="str">
        <f t="shared" si="244"/>
        <v>Logunov D.V., Rakov S.Yu. 1998. Miscellaneous notes on Middle Asian jumping spiders (Aranei: Salticidae) // Arthropoda Selecta. Vol.7. No.2. P.117–144</v>
      </c>
      <c r="AZ819" s="49" t="s">
        <v>4903</v>
      </c>
      <c r="BA819" s="58" t="str">
        <f>Y819&amp;"-"&amp;IF(Z819&lt;10,"0"&amp;Z819,Z819)&amp;"-"&amp;IF(AA819&lt;10,"0"&amp;AA819,AA819)</f>
        <v>1996-08-26</v>
      </c>
      <c r="BB819" s="44" t="str">
        <f>Y819&amp;IF(Z819&lt;&gt;0,"-"&amp;Z819,"")&amp;IF(AA819&lt;&gt;0,"-"&amp;AA819,"")&amp;IF(AB819&lt;&gt;0,"/"&amp;AB819,"")&amp;IF(AC819&lt;&gt;0,"-"&amp;AC819,"")&amp;IF(AD819&lt;&gt;0,"-"&amp;AD819,"")</f>
        <v>1996-8-26</v>
      </c>
      <c r="BC819" s="44"/>
      <c r="BD819" s="44"/>
      <c r="BE819" s="44"/>
      <c r="BF819" s="49" t="s">
        <v>4882</v>
      </c>
      <c r="BG819" t="s">
        <v>4893</v>
      </c>
      <c r="BH819" s="40" t="s">
        <v>5050</v>
      </c>
      <c r="BI819" t="s">
        <v>39</v>
      </c>
      <c r="BJ819" t="str">
        <f>N819&amp;", "&amp;O819&amp;", "&amp;P819</f>
        <v>Almaty Area, Kapchagai, Kapchagai</v>
      </c>
      <c r="BK819" t="str">
        <f>T819&amp;" N; "&amp;U819&amp;" E"</f>
        <v>43.8654 N; 77.0418 E</v>
      </c>
      <c r="BL819" t="s">
        <v>1527</v>
      </c>
      <c r="BM819" s="85" t="s">
        <v>1528</v>
      </c>
      <c r="BN819" t="s">
        <v>4895</v>
      </c>
      <c r="BO819">
        <f t="shared" si="246"/>
        <v>3000</v>
      </c>
      <c r="BP819" t="str">
        <f>IF(V819="original",H819,IF(V819="volunteer",C819,"Nekhaeva A.A."))</f>
        <v>Ishaeva A.</v>
      </c>
      <c r="BQ819" t="str">
        <f>IF(V819="original",I819,IF(V819="volunteer",YEAR(A819)&amp;"-"&amp;IF(MONTH(A819)&lt;10,"0"&amp;MONTH(A819),MONTH(A819))&amp;"-"&amp;IF(DAY(A819)&lt;10,"0"&amp;DAY(A819),DAY(A819)),"__2025-05-15"))</f>
        <v>2025-04-20</v>
      </c>
      <c r="BR819"/>
      <c r="BS819"/>
      <c r="BT819" s="49" t="s">
        <v>4766</v>
      </c>
      <c r="BU819" t="s">
        <v>3631</v>
      </c>
      <c r="BV819" t="s">
        <v>3632</v>
      </c>
      <c r="BW819" t="s">
        <v>3633</v>
      </c>
      <c r="BX819" t="s">
        <v>3634</v>
      </c>
      <c r="BY819" s="44" t="s">
        <v>48</v>
      </c>
      <c r="BZ819" t="s">
        <v>3660</v>
      </c>
      <c r="CA819" t="s">
        <v>4311</v>
      </c>
      <c r="CB819" s="44" t="s">
        <v>4311</v>
      </c>
      <c r="CC819" t="s">
        <v>4830</v>
      </c>
      <c r="CD819" t="s">
        <v>4309</v>
      </c>
      <c r="CE819" t="s">
        <v>4310</v>
      </c>
      <c r="CF819" t="s">
        <v>3630</v>
      </c>
      <c r="CG819"/>
      <c r="CH819" t="str">
        <f>H819</f>
        <v>Logunov D.V., Rakov S.Yu.</v>
      </c>
      <c r="CI819">
        <f t="shared" si="239"/>
        <v>1998</v>
      </c>
      <c r="CJ819"/>
    </row>
    <row r="820" spans="1:88" s="12" customFormat="1" x14ac:dyDescent="0.45">
      <c r="A820" s="11">
        <v>45767.388645833329</v>
      </c>
      <c r="B820" s="12">
        <v>950994899</v>
      </c>
      <c r="C820" s="26" t="s">
        <v>4898</v>
      </c>
      <c r="D820" s="12">
        <v>1</v>
      </c>
      <c r="E820" s="4" t="s">
        <v>65</v>
      </c>
      <c r="G820" s="12">
        <v>3930</v>
      </c>
      <c r="H820" s="44" t="s">
        <v>1509</v>
      </c>
      <c r="I820" s="12">
        <v>1998</v>
      </c>
      <c r="J820" s="12" t="s">
        <v>1510</v>
      </c>
      <c r="K820" s="12" t="s">
        <v>1511</v>
      </c>
      <c r="L820" s="12" t="s">
        <v>1512</v>
      </c>
      <c r="M820" t="s">
        <v>39</v>
      </c>
      <c r="N820" s="12" t="s">
        <v>77</v>
      </c>
      <c r="O820" s="12" t="s">
        <v>852</v>
      </c>
      <c r="P820" s="12" t="s">
        <v>1591</v>
      </c>
      <c r="Q820" t="str">
        <f t="shared" si="240"/>
        <v xml:space="preserve"> Medeo</v>
      </c>
      <c r="R820" s="94">
        <v>43.154989999999998</v>
      </c>
      <c r="S820" s="94">
        <v>77.058588999999998</v>
      </c>
      <c r="T820" s="12" t="s">
        <v>1544</v>
      </c>
      <c r="U820" s="12" t="s">
        <v>1545</v>
      </c>
      <c r="V820" s="12" t="s">
        <v>106</v>
      </c>
      <c r="X820" s="12">
        <v>1000</v>
      </c>
      <c r="Y820" s="12">
        <v>1995</v>
      </c>
      <c r="Z820" s="12">
        <v>8</v>
      </c>
      <c r="AA820" s="12">
        <v>12</v>
      </c>
      <c r="AF820" s="12" t="s">
        <v>501</v>
      </c>
      <c r="AI820" s="12" t="s">
        <v>163</v>
      </c>
      <c r="AJ820" s="12" t="s">
        <v>1582</v>
      </c>
      <c r="AK820" s="12" t="b">
        <v>1</v>
      </c>
      <c r="AL820" s="12" t="b">
        <v>0</v>
      </c>
      <c r="AO820" s="49" t="s">
        <v>4952</v>
      </c>
      <c r="AP820" s="73"/>
      <c r="AQ820" s="49" t="s">
        <v>4951</v>
      </c>
      <c r="AR820" s="76" t="s">
        <v>5011</v>
      </c>
      <c r="AS820" s="73" t="s">
        <v>5012</v>
      </c>
      <c r="AT820" s="73">
        <f t="shared" si="243"/>
        <v>1</v>
      </c>
      <c r="AU820" s="112" t="s">
        <v>5384</v>
      </c>
      <c r="AV820" s="44" t="s">
        <v>5380</v>
      </c>
      <c r="AW820" t="s">
        <v>613</v>
      </c>
      <c r="AX820" s="73"/>
      <c r="AY820" s="73" t="str">
        <f t="shared" si="244"/>
        <v>Logunov D.V., Rakov S.Yu. 1998. Miscellaneous notes on Middle Asian jumping spiders (Aranei: Salticidae) // Arthropoda Selecta. Vol.7. No.2. P.117–144</v>
      </c>
      <c r="AZ820" s="49" t="s">
        <v>4903</v>
      </c>
      <c r="BA820" s="58" t="str">
        <f>Y820&amp;"-"&amp;IF(Z820&lt;10,"0"&amp;Z820,Z820)&amp;"-"&amp;IF(AA820&lt;10,"0"&amp;AA820,AA820)</f>
        <v>1995-08-12</v>
      </c>
      <c r="BB820" s="44" t="str">
        <f>Y820&amp;IF(Z820&lt;&gt;0,"-"&amp;Z820,"")&amp;IF(AA820&lt;&gt;0,"-"&amp;AA820,"")&amp;IF(AB820&lt;&gt;0,"/"&amp;AB820,"")&amp;IF(AC820&lt;&gt;0,"-"&amp;AC820,"")&amp;IF(AD820&lt;&gt;0,"-"&amp;AD820,"")</f>
        <v>1995-8-12</v>
      </c>
      <c r="BC820" s="44"/>
      <c r="BD820" s="44"/>
      <c r="BE820" s="44"/>
      <c r="BF820" s="49" t="s">
        <v>4882</v>
      </c>
      <c r="BG820" t="s">
        <v>4893</v>
      </c>
      <c r="BH820" s="40" t="s">
        <v>5050</v>
      </c>
      <c r="BI820" t="s">
        <v>39</v>
      </c>
      <c r="BJ820" t="str">
        <f>N820&amp;", "&amp;O820&amp;", "&amp;P820</f>
        <v>Almaty Area, Almaty,  Medeo</v>
      </c>
      <c r="BK820" t="str">
        <f>T820&amp;" N; "&amp;U820&amp;" E"</f>
        <v>43.15499 N; 77.058589 E</v>
      </c>
      <c r="BL820" t="s">
        <v>1544</v>
      </c>
      <c r="BM820" s="85" t="s">
        <v>1545</v>
      </c>
      <c r="BN820" t="s">
        <v>4895</v>
      </c>
      <c r="BO820">
        <f t="shared" si="246"/>
        <v>1000</v>
      </c>
      <c r="BP820" t="str">
        <f>IF(V820="original",H820,IF(V820="volunteer",C820,"Nekhaeva A.A."))</f>
        <v>Ishaeva A.</v>
      </c>
      <c r="BQ820" t="str">
        <f>IF(V820="original",I820,IF(V820="volunteer",YEAR(A820)&amp;"-"&amp;IF(MONTH(A820)&lt;10,"0"&amp;MONTH(A820),MONTH(A820))&amp;"-"&amp;IF(DAY(A820)&lt;10,"0"&amp;DAY(A820),DAY(A820)),"__2025-05-15"))</f>
        <v>2025-04-20</v>
      </c>
      <c r="BR820"/>
      <c r="BS820"/>
      <c r="BT820" s="49" t="s">
        <v>4766</v>
      </c>
      <c r="BU820" t="s">
        <v>3631</v>
      </c>
      <c r="BV820" t="s">
        <v>3632</v>
      </c>
      <c r="BW820" t="s">
        <v>3633</v>
      </c>
      <c r="BX820" t="s">
        <v>3634</v>
      </c>
      <c r="BY820" s="44" t="s">
        <v>48</v>
      </c>
      <c r="BZ820" t="s">
        <v>3660</v>
      </c>
      <c r="CA820" t="s">
        <v>4311</v>
      </c>
      <c r="CB820" s="44" t="s">
        <v>4311</v>
      </c>
      <c r="CC820" t="s">
        <v>4830</v>
      </c>
      <c r="CD820" t="s">
        <v>4309</v>
      </c>
      <c r="CE820" t="s">
        <v>4310</v>
      </c>
      <c r="CF820" t="s">
        <v>3630</v>
      </c>
      <c r="CG820"/>
      <c r="CH820" t="str">
        <f>H820</f>
        <v>Logunov D.V., Rakov S.Yu.</v>
      </c>
      <c r="CI820">
        <f t="shared" si="239"/>
        <v>1998</v>
      </c>
      <c r="CJ820"/>
    </row>
    <row r="821" spans="1:88" s="12" customFormat="1" x14ac:dyDescent="0.45">
      <c r="A821" s="11">
        <v>45767.388113425928</v>
      </c>
      <c r="B821" s="12">
        <v>950994899</v>
      </c>
      <c r="C821" s="26" t="s">
        <v>4898</v>
      </c>
      <c r="D821" s="12">
        <v>2</v>
      </c>
      <c r="E821" s="4" t="s">
        <v>86</v>
      </c>
      <c r="G821" s="12">
        <v>3930</v>
      </c>
      <c r="H821" s="44" t="s">
        <v>1509</v>
      </c>
      <c r="I821" s="12">
        <v>1998</v>
      </c>
      <c r="J821" s="12" t="s">
        <v>1510</v>
      </c>
      <c r="K821" s="12" t="s">
        <v>1511</v>
      </c>
      <c r="L821" s="12" t="s">
        <v>1512</v>
      </c>
      <c r="M821" t="s">
        <v>39</v>
      </c>
      <c r="N821" s="12" t="s">
        <v>77</v>
      </c>
      <c r="O821" s="12" t="s">
        <v>852</v>
      </c>
      <c r="P821" s="12" t="s">
        <v>1592</v>
      </c>
      <c r="Q821" t="str">
        <f t="shared" si="240"/>
        <v>Akademgorodok</v>
      </c>
      <c r="R821" s="94">
        <v>43.221383000000003</v>
      </c>
      <c r="S821" s="94">
        <v>76.921525000000003</v>
      </c>
      <c r="T821" s="12" t="s">
        <v>1593</v>
      </c>
      <c r="U821" s="12" t="s">
        <v>1594</v>
      </c>
      <c r="V821" s="12" t="s">
        <v>106</v>
      </c>
      <c r="X821" s="12">
        <v>1000</v>
      </c>
      <c r="Y821" s="12">
        <v>1993</v>
      </c>
      <c r="Z821" s="12">
        <v>5</v>
      </c>
      <c r="AA821" s="12">
        <v>28</v>
      </c>
      <c r="AF821" s="12" t="s">
        <v>501</v>
      </c>
      <c r="AI821" s="12" t="s">
        <v>163</v>
      </c>
      <c r="AJ821" s="12" t="s">
        <v>1582</v>
      </c>
      <c r="AK821" s="12" t="b">
        <v>1</v>
      </c>
      <c r="AL821" s="12" t="b">
        <v>0</v>
      </c>
      <c r="AO821" s="49" t="s">
        <v>4952</v>
      </c>
      <c r="AP821" s="73"/>
      <c r="AQ821" s="49" t="s">
        <v>4951</v>
      </c>
      <c r="AR821" s="76" t="s">
        <v>5011</v>
      </c>
      <c r="AS821" s="73" t="s">
        <v>5012</v>
      </c>
      <c r="AT821" s="73">
        <f t="shared" si="243"/>
        <v>2</v>
      </c>
      <c r="AU821" s="112" t="s">
        <v>5383</v>
      </c>
      <c r="AV821" s="44" t="s">
        <v>5380</v>
      </c>
      <c r="AW821" t="s">
        <v>613</v>
      </c>
      <c r="AX821" s="73"/>
      <c r="AY821" s="73" t="str">
        <f t="shared" si="244"/>
        <v>Logunov D.V., Rakov S.Yu. 1998. Miscellaneous notes on Middle Asian jumping spiders (Aranei: Salticidae) // Arthropoda Selecta. Vol.7. No.2. P.117–144</v>
      </c>
      <c r="AZ821" s="49" t="s">
        <v>4903</v>
      </c>
      <c r="BA821" s="58" t="str">
        <f>Y821&amp;"-"&amp;IF(Z821&lt;10,"0"&amp;Z821,Z821)&amp;"-"&amp;IF(AA821&lt;10,"0"&amp;AA821,AA821)</f>
        <v>1993-05-28</v>
      </c>
      <c r="BB821" s="44" t="str">
        <f>Y821&amp;IF(Z821&lt;&gt;0,"-"&amp;Z821,"")&amp;IF(AA821&lt;&gt;0,"-"&amp;AA821,"")&amp;IF(AB821&lt;&gt;0,"/"&amp;AB821,"")&amp;IF(AC821&lt;&gt;0,"-"&amp;AC821,"")&amp;IF(AD821&lt;&gt;0,"-"&amp;AD821,"")</f>
        <v>1993-5-28</v>
      </c>
      <c r="BC821" s="44"/>
      <c r="BD821" s="44"/>
      <c r="BE821" s="44"/>
      <c r="BF821" s="49" t="s">
        <v>4882</v>
      </c>
      <c r="BG821" t="s">
        <v>4893</v>
      </c>
      <c r="BH821" s="40" t="s">
        <v>5050</v>
      </c>
      <c r="BI821" t="s">
        <v>39</v>
      </c>
      <c r="BJ821" t="str">
        <f>N821&amp;", "&amp;O821&amp;", "&amp;P821</f>
        <v>Almaty Area, Almaty, Akademgorodok</v>
      </c>
      <c r="BK821" t="str">
        <f>T821&amp;" N; "&amp;U821&amp;" E"</f>
        <v>43.221383 N; 76.921525 E</v>
      </c>
      <c r="BL821" t="s">
        <v>1593</v>
      </c>
      <c r="BM821" s="85" t="s">
        <v>1594</v>
      </c>
      <c r="BN821" t="s">
        <v>4895</v>
      </c>
      <c r="BO821">
        <f t="shared" si="246"/>
        <v>1000</v>
      </c>
      <c r="BP821" t="str">
        <f>IF(V821="original",H821,IF(V821="volunteer",C821,"Nekhaeva A.A."))</f>
        <v>Ishaeva A.</v>
      </c>
      <c r="BQ821" t="str">
        <f>IF(V821="original",I821,IF(V821="volunteer",YEAR(A821)&amp;"-"&amp;IF(MONTH(A821)&lt;10,"0"&amp;MONTH(A821),MONTH(A821))&amp;"-"&amp;IF(DAY(A821)&lt;10,"0"&amp;DAY(A821),DAY(A821)),"__2025-05-15"))</f>
        <v>2025-04-20</v>
      </c>
      <c r="BR821"/>
      <c r="BS821"/>
      <c r="BT821" s="49" t="s">
        <v>4766</v>
      </c>
      <c r="BU821" t="s">
        <v>3631</v>
      </c>
      <c r="BV821" t="s">
        <v>3632</v>
      </c>
      <c r="BW821" t="s">
        <v>3633</v>
      </c>
      <c r="BX821" t="s">
        <v>3634</v>
      </c>
      <c r="BY821" s="44" t="s">
        <v>48</v>
      </c>
      <c r="BZ821" t="s">
        <v>3660</v>
      </c>
      <c r="CA821" t="s">
        <v>4311</v>
      </c>
      <c r="CB821" s="44" t="s">
        <v>4311</v>
      </c>
      <c r="CC821" t="s">
        <v>4830</v>
      </c>
      <c r="CD821" t="s">
        <v>4309</v>
      </c>
      <c r="CE821" t="s">
        <v>4310</v>
      </c>
      <c r="CF821" t="s">
        <v>3630</v>
      </c>
      <c r="CG821"/>
      <c r="CH821" t="str">
        <f>H821</f>
        <v>Logunov D.V., Rakov S.Yu.</v>
      </c>
      <c r="CI821">
        <f t="shared" si="239"/>
        <v>1998</v>
      </c>
      <c r="CJ821"/>
    </row>
    <row r="822" spans="1:88" s="12" customFormat="1" x14ac:dyDescent="0.45">
      <c r="A822" s="11">
        <v>45767.387708333343</v>
      </c>
      <c r="B822" s="12">
        <v>950994899</v>
      </c>
      <c r="C822" s="26" t="s">
        <v>4898</v>
      </c>
      <c r="D822" s="12">
        <v>3</v>
      </c>
      <c r="E822" s="4" t="s">
        <v>265</v>
      </c>
      <c r="G822" s="12">
        <v>3930</v>
      </c>
      <c r="H822" s="44" t="s">
        <v>1509</v>
      </c>
      <c r="I822" s="12">
        <v>1998</v>
      </c>
      <c r="J822" s="12" t="s">
        <v>1510</v>
      </c>
      <c r="K822" s="12" t="s">
        <v>1511</v>
      </c>
      <c r="L822" s="12" t="s">
        <v>1512</v>
      </c>
      <c r="M822" t="s">
        <v>39</v>
      </c>
      <c r="N822" s="12" t="s">
        <v>77</v>
      </c>
      <c r="O822" s="12" t="s">
        <v>852</v>
      </c>
      <c r="P822" s="12" t="s">
        <v>1592</v>
      </c>
      <c r="Q822" t="str">
        <f t="shared" si="240"/>
        <v>Akademgorodok</v>
      </c>
      <c r="R822" s="94">
        <v>43.221383000000003</v>
      </c>
      <c r="S822" s="94">
        <v>76.921525000000003</v>
      </c>
      <c r="T822" s="12" t="s">
        <v>1593</v>
      </c>
      <c r="U822" s="12" t="s">
        <v>1594</v>
      </c>
      <c r="V822" s="12" t="s">
        <v>106</v>
      </c>
      <c r="X822" s="12">
        <v>1000</v>
      </c>
      <c r="Y822" s="12">
        <v>1995</v>
      </c>
      <c r="Z822" s="12">
        <v>7</v>
      </c>
      <c r="AA822" s="12">
        <v>25</v>
      </c>
      <c r="AF822" s="12" t="s">
        <v>501</v>
      </c>
      <c r="AI822" s="12" t="s">
        <v>163</v>
      </c>
      <c r="AJ822" s="12" t="s">
        <v>1582</v>
      </c>
      <c r="AK822" s="12" t="b">
        <v>1</v>
      </c>
      <c r="AL822" s="12" t="b">
        <v>0</v>
      </c>
      <c r="AO822" s="49" t="s">
        <v>4952</v>
      </c>
      <c r="AP822" s="73"/>
      <c r="AQ822" s="49" t="s">
        <v>4951</v>
      </c>
      <c r="AR822" s="76" t="s">
        <v>5011</v>
      </c>
      <c r="AS822" s="73" t="s">
        <v>5012</v>
      </c>
      <c r="AT822" s="73">
        <f t="shared" si="243"/>
        <v>3</v>
      </c>
      <c r="AU822" s="112" t="s">
        <v>5383</v>
      </c>
      <c r="AV822" s="44" t="s">
        <v>5380</v>
      </c>
      <c r="AW822" t="s">
        <v>613</v>
      </c>
      <c r="AX822" s="73"/>
      <c r="AY822" s="73" t="str">
        <f t="shared" si="244"/>
        <v>Logunov D.V., Rakov S.Yu. 1998. Miscellaneous notes on Middle Asian jumping spiders (Aranei: Salticidae) // Arthropoda Selecta. Vol.7. No.2. P.117–144</v>
      </c>
      <c r="AZ822" s="49" t="s">
        <v>4903</v>
      </c>
      <c r="BA822" s="58" t="str">
        <f>Y822&amp;"-"&amp;IF(Z822&lt;10,"0"&amp;Z822,Z822)&amp;"-"&amp;IF(AA822&lt;10,"0"&amp;AA822,AA822)</f>
        <v>1995-07-25</v>
      </c>
      <c r="BB822" s="44" t="str">
        <f>Y822&amp;IF(Z822&lt;&gt;0,"-"&amp;Z822,"")&amp;IF(AA822&lt;&gt;0,"-"&amp;AA822,"")&amp;IF(AB822&lt;&gt;0,"/"&amp;AB822,"")&amp;IF(AC822&lt;&gt;0,"-"&amp;AC822,"")&amp;IF(AD822&lt;&gt;0,"-"&amp;AD822,"")</f>
        <v>1995-7-25</v>
      </c>
      <c r="BC822" s="44"/>
      <c r="BD822" s="44"/>
      <c r="BE822" s="44"/>
      <c r="BF822" s="49" t="s">
        <v>4882</v>
      </c>
      <c r="BG822" t="s">
        <v>4893</v>
      </c>
      <c r="BH822" s="40" t="s">
        <v>5050</v>
      </c>
      <c r="BI822" t="s">
        <v>39</v>
      </c>
      <c r="BJ822" t="str">
        <f>N822&amp;", "&amp;O822&amp;", "&amp;P822</f>
        <v>Almaty Area, Almaty, Akademgorodok</v>
      </c>
      <c r="BK822" t="str">
        <f>T822&amp;" N; "&amp;U822&amp;" E"</f>
        <v>43.221383 N; 76.921525 E</v>
      </c>
      <c r="BL822" t="s">
        <v>1593</v>
      </c>
      <c r="BM822" s="85" t="s">
        <v>1594</v>
      </c>
      <c r="BN822" t="s">
        <v>4895</v>
      </c>
      <c r="BO822">
        <f t="shared" si="246"/>
        <v>1000</v>
      </c>
      <c r="BP822" t="str">
        <f>IF(V822="original",H822,IF(V822="volunteer",C822,"Nekhaeva A.A."))</f>
        <v>Ishaeva A.</v>
      </c>
      <c r="BQ822" t="str">
        <f>IF(V822="original",I822,IF(V822="volunteer",YEAR(A822)&amp;"-"&amp;IF(MONTH(A822)&lt;10,"0"&amp;MONTH(A822),MONTH(A822))&amp;"-"&amp;IF(DAY(A822)&lt;10,"0"&amp;DAY(A822),DAY(A822)),"__2025-05-15"))</f>
        <v>2025-04-20</v>
      </c>
      <c r="BR822"/>
      <c r="BS822"/>
      <c r="BT822" s="49" t="s">
        <v>4766</v>
      </c>
      <c r="BU822" t="s">
        <v>3631</v>
      </c>
      <c r="BV822" t="s">
        <v>3632</v>
      </c>
      <c r="BW822" t="s">
        <v>3633</v>
      </c>
      <c r="BX822" t="s">
        <v>3634</v>
      </c>
      <c r="BY822" s="44" t="s">
        <v>48</v>
      </c>
      <c r="BZ822" t="s">
        <v>3660</v>
      </c>
      <c r="CA822" t="s">
        <v>4311</v>
      </c>
      <c r="CB822" s="44" t="s">
        <v>4311</v>
      </c>
      <c r="CC822" t="s">
        <v>4830</v>
      </c>
      <c r="CD822" t="s">
        <v>4309</v>
      </c>
      <c r="CE822" t="s">
        <v>4310</v>
      </c>
      <c r="CF822" t="s">
        <v>3630</v>
      </c>
      <c r="CG822"/>
      <c r="CH822" t="str">
        <f>H822</f>
        <v>Logunov D.V., Rakov S.Yu.</v>
      </c>
      <c r="CI822">
        <f t="shared" si="239"/>
        <v>1998</v>
      </c>
      <c r="CJ822"/>
    </row>
    <row r="823" spans="1:88" s="12" customFormat="1" x14ac:dyDescent="0.45">
      <c r="A823" s="11">
        <v>45767.385324074072</v>
      </c>
      <c r="B823" s="12">
        <v>950994899</v>
      </c>
      <c r="C823" s="26" t="s">
        <v>4898</v>
      </c>
      <c r="E823" s="4"/>
      <c r="G823" s="12">
        <v>3930</v>
      </c>
      <c r="H823" s="44" t="s">
        <v>1509</v>
      </c>
      <c r="I823" s="12">
        <v>1998</v>
      </c>
      <c r="J823" s="12" t="s">
        <v>1510</v>
      </c>
      <c r="K823" s="12" t="s">
        <v>1511</v>
      </c>
      <c r="L823" s="12" t="s">
        <v>1512</v>
      </c>
      <c r="M823" t="s">
        <v>39</v>
      </c>
      <c r="N823" s="12" t="s">
        <v>77</v>
      </c>
      <c r="O823" s="12" t="s">
        <v>852</v>
      </c>
      <c r="P823" s="12" t="s">
        <v>1595</v>
      </c>
      <c r="Q823" t="str">
        <f t="shared" si="240"/>
        <v>near Almaty (Medeo)</v>
      </c>
      <c r="R823" s="94">
        <v>43.154989999999998</v>
      </c>
      <c r="S823" s="94">
        <v>77.058588999999998</v>
      </c>
      <c r="T823" s="12" t="s">
        <v>1544</v>
      </c>
      <c r="U823" s="12" t="s">
        <v>1545</v>
      </c>
      <c r="V823" s="12" t="s">
        <v>106</v>
      </c>
      <c r="X823" s="12">
        <v>1000</v>
      </c>
      <c r="Y823" s="12">
        <v>1993</v>
      </c>
      <c r="AF823" s="12" t="s">
        <v>1546</v>
      </c>
      <c r="AI823" s="12" t="s">
        <v>163</v>
      </c>
      <c r="AJ823" s="12" t="s">
        <v>1596</v>
      </c>
      <c r="AK823" s="12" t="b">
        <v>1</v>
      </c>
      <c r="AL823" s="12" t="b">
        <v>0</v>
      </c>
      <c r="AO823" s="49" t="s">
        <v>4952</v>
      </c>
      <c r="AP823" s="73"/>
      <c r="AQ823" s="49" t="s">
        <v>4951</v>
      </c>
      <c r="AR823" s="76" t="s">
        <v>5011</v>
      </c>
      <c r="AS823" s="73" t="s">
        <v>5012</v>
      </c>
      <c r="AT823" s="73">
        <f t="shared" si="243"/>
        <v>0</v>
      </c>
      <c r="AU823" s="44"/>
      <c r="AV823" s="44"/>
      <c r="AW823" t="s">
        <v>53</v>
      </c>
      <c r="AX823" s="112" t="s">
        <v>5332</v>
      </c>
      <c r="AY823" s="73" t="str">
        <f t="shared" si="244"/>
        <v>Logunov D.V., Rakov S.Yu. 1998. Miscellaneous notes on Middle Asian jumping spiders (Aranei: Salticidae) // Arthropoda Selecta. Vol.7. No.2. P.117–144</v>
      </c>
      <c r="AZ823" s="49" t="s">
        <v>4903</v>
      </c>
      <c r="BA823" s="44">
        <f>Y823</f>
        <v>1993</v>
      </c>
      <c r="BB823" s="44" t="str">
        <f>Y823&amp;IF(Z823&lt;&gt;0,"-"&amp;Z823,"")&amp;IF(AA823&lt;&gt;0,"-"&amp;AA823,"")&amp;IF(AB823&lt;&gt;0,"/"&amp;AB823,"")&amp;IF(AC823&lt;&gt;0,"-"&amp;AC823,"")&amp;IF(AD823&lt;&gt;0,"-"&amp;AD823,"")</f>
        <v>1993</v>
      </c>
      <c r="BC823" s="44"/>
      <c r="BD823" s="44"/>
      <c r="BE823" s="44"/>
      <c r="BF823" s="49" t="s">
        <v>4882</v>
      </c>
      <c r="BG823" t="s">
        <v>4893</v>
      </c>
      <c r="BH823" s="40" t="s">
        <v>5050</v>
      </c>
      <c r="BI823" t="s">
        <v>39</v>
      </c>
      <c r="BJ823" t="str">
        <f>N823&amp;", "&amp;O823&amp;", "&amp;P823</f>
        <v>Almaty Area, Almaty, near Almaty (Medeo)</v>
      </c>
      <c r="BK823" t="str">
        <f>T823&amp;" N; "&amp;U823&amp;" E"</f>
        <v>43.15499 N; 77.058589 E</v>
      </c>
      <c r="BL823" t="s">
        <v>1544</v>
      </c>
      <c r="BM823" s="85" t="s">
        <v>1545</v>
      </c>
      <c r="BN823" t="s">
        <v>4895</v>
      </c>
      <c r="BO823">
        <f t="shared" si="246"/>
        <v>1000</v>
      </c>
      <c r="BP823" t="str">
        <f>IF(V823="original",H823,IF(V823="volunteer",C823,"Nekhaeva A.A."))</f>
        <v>Ishaeva A.</v>
      </c>
      <c r="BQ823" t="str">
        <f>IF(V823="original",I823,IF(V823="volunteer",YEAR(A823)&amp;"-"&amp;IF(MONTH(A823)&lt;10,"0"&amp;MONTH(A823),MONTH(A823))&amp;"-"&amp;IF(DAY(A823)&lt;10,"0"&amp;DAY(A823),DAY(A823)),"__2025-05-15"))</f>
        <v>2025-04-20</v>
      </c>
      <c r="BR823"/>
      <c r="BS823"/>
      <c r="BT823" s="49" t="s">
        <v>4766</v>
      </c>
      <c r="BU823" t="s">
        <v>3631</v>
      </c>
      <c r="BV823" t="s">
        <v>3632</v>
      </c>
      <c r="BW823" t="s">
        <v>3633</v>
      </c>
      <c r="BX823" t="s">
        <v>3634</v>
      </c>
      <c r="BY823" s="44" t="s">
        <v>48</v>
      </c>
      <c r="BZ823" t="s">
        <v>3660</v>
      </c>
      <c r="CA823" t="s">
        <v>4315</v>
      </c>
      <c r="CB823" s="44" t="s">
        <v>4315</v>
      </c>
      <c r="CC823" t="s">
        <v>4859</v>
      </c>
      <c r="CD823" t="s">
        <v>4313</v>
      </c>
      <c r="CE823" t="s">
        <v>4314</v>
      </c>
      <c r="CF823" t="s">
        <v>3630</v>
      </c>
      <c r="CG823"/>
      <c r="CH823" t="str">
        <f>H823</f>
        <v>Logunov D.V., Rakov S.Yu.</v>
      </c>
      <c r="CI823">
        <f t="shared" si="239"/>
        <v>1998</v>
      </c>
      <c r="CJ823"/>
    </row>
    <row r="824" spans="1:88" s="12" customFormat="1" x14ac:dyDescent="0.45">
      <c r="A824" s="11">
        <v>45767.383645833332</v>
      </c>
      <c r="B824" s="12">
        <v>950994899</v>
      </c>
      <c r="C824" s="26" t="s">
        <v>4898</v>
      </c>
      <c r="D824" s="12">
        <v>2</v>
      </c>
      <c r="E824" s="4" t="s">
        <v>247</v>
      </c>
      <c r="G824" s="12">
        <v>3930</v>
      </c>
      <c r="H824" s="44" t="s">
        <v>1509</v>
      </c>
      <c r="I824" s="12">
        <v>1998</v>
      </c>
      <c r="J824" s="12" t="s">
        <v>1510</v>
      </c>
      <c r="K824" s="12" t="s">
        <v>1511</v>
      </c>
      <c r="L824" s="12" t="s">
        <v>1512</v>
      </c>
      <c r="M824" t="s">
        <v>39</v>
      </c>
      <c r="N824" s="12" t="s">
        <v>77</v>
      </c>
      <c r="O824" s="12" t="s">
        <v>806</v>
      </c>
      <c r="P824" s="12" t="s">
        <v>1597</v>
      </c>
      <c r="Q824" t="str">
        <f t="shared" si="240"/>
        <v>12 km N of Kapchagai</v>
      </c>
      <c r="R824" s="94">
        <v>44.070300000000003</v>
      </c>
      <c r="S824" s="94">
        <v>77.028400000000005</v>
      </c>
      <c r="T824" s="12" t="s">
        <v>1598</v>
      </c>
      <c r="U824" s="12" t="s">
        <v>1599</v>
      </c>
      <c r="V824" s="12" t="s">
        <v>106</v>
      </c>
      <c r="X824" s="12">
        <v>3000</v>
      </c>
      <c r="Y824" s="12">
        <v>1995</v>
      </c>
      <c r="Z824" s="12">
        <v>4</v>
      </c>
      <c r="AA824" s="12">
        <v>1</v>
      </c>
      <c r="AB824" s="12">
        <v>1995</v>
      </c>
      <c r="AC824" s="12">
        <v>4</v>
      </c>
      <c r="AD824" s="12">
        <v>3</v>
      </c>
      <c r="AF824" s="12" t="s">
        <v>470</v>
      </c>
      <c r="AH824" s="12" t="s">
        <v>48</v>
      </c>
      <c r="AI824" s="12" t="s">
        <v>99</v>
      </c>
      <c r="AJ824" s="12" t="s">
        <v>100</v>
      </c>
      <c r="AK824" s="12" t="b">
        <v>1</v>
      </c>
      <c r="AL824" s="12" t="b">
        <v>0</v>
      </c>
      <c r="AO824" s="49" t="s">
        <v>4952</v>
      </c>
      <c r="AP824" s="73"/>
      <c r="AQ824" s="49" t="s">
        <v>4951</v>
      </c>
      <c r="AR824" s="76" t="s">
        <v>5011</v>
      </c>
      <c r="AS824" s="73" t="s">
        <v>5012</v>
      </c>
      <c r="AT824" s="73">
        <f t="shared" si="243"/>
        <v>2</v>
      </c>
      <c r="AU824" s="112" t="s">
        <v>5384</v>
      </c>
      <c r="AV824" s="44" t="s">
        <v>5380</v>
      </c>
      <c r="AW824" t="s">
        <v>2171</v>
      </c>
      <c r="AX824" s="73"/>
      <c r="AY824" s="73" t="str">
        <f t="shared" si="244"/>
        <v>Logunov D.V., Rakov S.Yu. 1998. Miscellaneous notes on Middle Asian jumping spiders (Aranei: Salticidae) // Arthropoda Selecta. Vol.7. No.2. P.117–144</v>
      </c>
      <c r="AZ824" s="49" t="s">
        <v>4903</v>
      </c>
      <c r="BA824" s="58" t="str">
        <f>Y824&amp;"-"&amp;IF(Z824&lt;10,"0"&amp;Z824,Z824)&amp;"-"&amp;IF(AA824&lt;10,"0"&amp;AA824,AA824)&amp;"/"&amp;IF(AD824&lt;10,"0"&amp;AD824,AD824)</f>
        <v>1995-04-01/03</v>
      </c>
      <c r="BB824" s="44" t="str">
        <f>Y824&amp;IF(Z824&lt;&gt;0,"-"&amp;Z824,"")&amp;IF(AA824&lt;&gt;0,"-"&amp;AA824,"")&amp;IF(AB824&lt;&gt;0,"/"&amp;AB824,"")&amp;IF(AC824&lt;&gt;0,"-"&amp;AC824,"")&amp;IF(AD824&lt;&gt;0,"-"&amp;AD824,"")</f>
        <v>1995-4-1/1995-4-3</v>
      </c>
      <c r="BC824" s="44"/>
      <c r="BD824" s="44"/>
      <c r="BE824" s="44"/>
      <c r="BF824" s="49" t="s">
        <v>4882</v>
      </c>
      <c r="BG824" t="s">
        <v>4893</v>
      </c>
      <c r="BH824" s="40" t="s">
        <v>5050</v>
      </c>
      <c r="BI824" t="s">
        <v>39</v>
      </c>
      <c r="BJ824" t="str">
        <f>N824&amp;", "&amp;O824&amp;", "&amp;P824</f>
        <v>Almaty Area, Kapchagai, 12 km N of Kapchagai</v>
      </c>
      <c r="BK824" t="str">
        <f>T824&amp;" N; "&amp;U824&amp;" E"</f>
        <v>44.0703 N; 77.0284 E</v>
      </c>
      <c r="BL824" t="s">
        <v>1598</v>
      </c>
      <c r="BM824" s="85" t="s">
        <v>1599</v>
      </c>
      <c r="BN824" t="s">
        <v>4895</v>
      </c>
      <c r="BO824">
        <f t="shared" si="246"/>
        <v>3000</v>
      </c>
      <c r="BP824" t="str">
        <f>IF(V824="original",H824,IF(V824="volunteer",C824,"Nekhaeva A.A."))</f>
        <v>Ishaeva A.</v>
      </c>
      <c r="BQ824" t="str">
        <f>IF(V824="original",I824,IF(V824="volunteer",YEAR(A824)&amp;"-"&amp;IF(MONTH(A824)&lt;10,"0"&amp;MONTH(A824),MONTH(A824))&amp;"-"&amp;IF(DAY(A824)&lt;10,"0"&amp;DAY(A824),DAY(A824)),"__2025-05-15"))</f>
        <v>2025-04-20</v>
      </c>
      <c r="BR824"/>
      <c r="BS824"/>
      <c r="BT824" s="49" t="s">
        <v>4766</v>
      </c>
      <c r="BU824" t="s">
        <v>3631</v>
      </c>
      <c r="BV824" t="s">
        <v>3632</v>
      </c>
      <c r="BW824" t="s">
        <v>3633</v>
      </c>
      <c r="BX824" t="s">
        <v>3634</v>
      </c>
      <c r="BY824" s="44" t="s">
        <v>48</v>
      </c>
      <c r="BZ824" t="s">
        <v>99</v>
      </c>
      <c r="CA824" t="s">
        <v>3639</v>
      </c>
      <c r="CB824" s="44" t="s">
        <v>3639</v>
      </c>
      <c r="CC824" t="s">
        <v>4794</v>
      </c>
      <c r="CD824" t="s">
        <v>3639</v>
      </c>
      <c r="CE824" t="s">
        <v>3640</v>
      </c>
      <c r="CF824" t="s">
        <v>3630</v>
      </c>
      <c r="CG824"/>
      <c r="CH824" t="str">
        <f>H824</f>
        <v>Logunov D.V., Rakov S.Yu.</v>
      </c>
      <c r="CI824">
        <f t="shared" si="239"/>
        <v>1998</v>
      </c>
      <c r="CJ824"/>
    </row>
    <row r="825" spans="1:88" s="12" customFormat="1" x14ac:dyDescent="0.45">
      <c r="A825" s="11">
        <v>45767.382268518522</v>
      </c>
      <c r="B825" s="12">
        <v>950994899</v>
      </c>
      <c r="C825" s="26" t="s">
        <v>4898</v>
      </c>
      <c r="D825" s="12">
        <v>1</v>
      </c>
      <c r="E825" s="4" t="s">
        <v>65</v>
      </c>
      <c r="G825" s="12">
        <v>3930</v>
      </c>
      <c r="H825" s="44" t="s">
        <v>1509</v>
      </c>
      <c r="I825" s="12">
        <v>1998</v>
      </c>
      <c r="J825" s="12" t="s">
        <v>1510</v>
      </c>
      <c r="K825" s="12" t="s">
        <v>1511</v>
      </c>
      <c r="L825" s="12" t="s">
        <v>1512</v>
      </c>
      <c r="M825" t="s">
        <v>39</v>
      </c>
      <c r="N825" s="12" t="s">
        <v>77</v>
      </c>
      <c r="O825" s="12" t="s">
        <v>806</v>
      </c>
      <c r="P825" s="12" t="s">
        <v>806</v>
      </c>
      <c r="Q825" t="str">
        <f t="shared" si="240"/>
        <v>Kapchagai</v>
      </c>
      <c r="R825" s="94">
        <v>43.854799999999997</v>
      </c>
      <c r="S825" s="94">
        <v>77.061580000000006</v>
      </c>
      <c r="T825" s="12" t="s">
        <v>1600</v>
      </c>
      <c r="U825" s="12" t="s">
        <v>1601</v>
      </c>
      <c r="V825" s="12" t="s">
        <v>106</v>
      </c>
      <c r="X825" s="12">
        <v>5000</v>
      </c>
      <c r="Y825" s="12">
        <v>1992</v>
      </c>
      <c r="Z825" s="12">
        <v>6</v>
      </c>
      <c r="AA825" s="12">
        <v>10</v>
      </c>
      <c r="AF825" s="12" t="s">
        <v>1602</v>
      </c>
      <c r="AH825" s="12" t="s">
        <v>48</v>
      </c>
      <c r="AI825" s="12" t="s">
        <v>99</v>
      </c>
      <c r="AJ825" s="12" t="s">
        <v>100</v>
      </c>
      <c r="AK825" s="12" t="b">
        <v>1</v>
      </c>
      <c r="AL825" s="12" t="b">
        <v>0</v>
      </c>
      <c r="AO825" s="49" t="s">
        <v>4952</v>
      </c>
      <c r="AP825" s="73"/>
      <c r="AQ825" s="49" t="s">
        <v>4951</v>
      </c>
      <c r="AR825" s="76" t="s">
        <v>5011</v>
      </c>
      <c r="AS825" s="73" t="s">
        <v>5012</v>
      </c>
      <c r="AT825" s="73">
        <f t="shared" si="243"/>
        <v>1</v>
      </c>
      <c r="AU825" s="112" t="s">
        <v>5384</v>
      </c>
      <c r="AV825" s="44" t="s">
        <v>5380</v>
      </c>
      <c r="AW825" t="s">
        <v>837</v>
      </c>
      <c r="AX825" s="73"/>
      <c r="AY825" s="73" t="str">
        <f t="shared" si="244"/>
        <v>Logunov D.V., Rakov S.Yu. 1998. Miscellaneous notes on Middle Asian jumping spiders (Aranei: Salticidae) // Arthropoda Selecta. Vol.7. No.2. P.117–144</v>
      </c>
      <c r="AZ825" s="49" t="s">
        <v>4903</v>
      </c>
      <c r="BA825" s="58" t="str">
        <f>Y825&amp;"-"&amp;IF(Z825&lt;10,"0"&amp;Z825,Z825)&amp;"-"&amp;IF(AA825&lt;10,"0"&amp;AA825,AA825)</f>
        <v>1992-06-10</v>
      </c>
      <c r="BB825" s="44" t="str">
        <f>Y825&amp;IF(Z825&lt;&gt;0,"-"&amp;Z825,"")&amp;IF(AA825&lt;&gt;0,"-"&amp;AA825,"")&amp;IF(AB825&lt;&gt;0,"/"&amp;AB825,"")&amp;IF(AC825&lt;&gt;0,"-"&amp;AC825,"")&amp;IF(AD825&lt;&gt;0,"-"&amp;AD825,"")</f>
        <v>1992-6-10</v>
      </c>
      <c r="BC825" s="44"/>
      <c r="BD825" s="44"/>
      <c r="BE825" s="44"/>
      <c r="BF825" s="49" t="s">
        <v>4882</v>
      </c>
      <c r="BG825" t="s">
        <v>4893</v>
      </c>
      <c r="BH825" s="40" t="s">
        <v>5050</v>
      </c>
      <c r="BI825" t="s">
        <v>39</v>
      </c>
      <c r="BJ825" t="str">
        <f>N825&amp;", "&amp;O825&amp;", "&amp;P825</f>
        <v>Almaty Area, Kapchagai, Kapchagai</v>
      </c>
      <c r="BK825" t="str">
        <f>T825&amp;" N; "&amp;U825&amp;" E"</f>
        <v>43.8548 N; 77.06158 E</v>
      </c>
      <c r="BL825" t="s">
        <v>1600</v>
      </c>
      <c r="BM825" s="85" t="s">
        <v>1601</v>
      </c>
      <c r="BN825" t="s">
        <v>4895</v>
      </c>
      <c r="BO825">
        <f t="shared" si="246"/>
        <v>5000</v>
      </c>
      <c r="BP825" t="str">
        <f>IF(V825="original",H825,IF(V825="volunteer",C825,"Nekhaeva A.A."))</f>
        <v>Ishaeva A.</v>
      </c>
      <c r="BQ825" t="str">
        <f>IF(V825="original",I825,IF(V825="volunteer",YEAR(A825)&amp;"-"&amp;IF(MONTH(A825)&lt;10,"0"&amp;MONTH(A825),MONTH(A825))&amp;"-"&amp;IF(DAY(A825)&lt;10,"0"&amp;DAY(A825),DAY(A825)),"__2025-05-15"))</f>
        <v>2025-04-20</v>
      </c>
      <c r="BR825"/>
      <c r="BS825"/>
      <c r="BT825" s="49" t="s">
        <v>4766</v>
      </c>
      <c r="BU825" t="s">
        <v>3631</v>
      </c>
      <c r="BV825" t="s">
        <v>3632</v>
      </c>
      <c r="BW825" t="s">
        <v>3633</v>
      </c>
      <c r="BX825" t="s">
        <v>3634</v>
      </c>
      <c r="BY825" s="44" t="s">
        <v>48</v>
      </c>
      <c r="BZ825" t="s">
        <v>99</v>
      </c>
      <c r="CA825" t="s">
        <v>3639</v>
      </c>
      <c r="CB825" s="44" t="s">
        <v>3639</v>
      </c>
      <c r="CC825" t="s">
        <v>4794</v>
      </c>
      <c r="CD825" t="s">
        <v>3639</v>
      </c>
      <c r="CE825" t="s">
        <v>3640</v>
      </c>
      <c r="CF825" t="s">
        <v>3630</v>
      </c>
      <c r="CG825"/>
      <c r="CH825" t="str">
        <f>H825</f>
        <v>Logunov D.V., Rakov S.Yu.</v>
      </c>
      <c r="CI825">
        <f t="shared" si="239"/>
        <v>1998</v>
      </c>
      <c r="CJ825"/>
    </row>
    <row r="826" spans="1:88" s="12" customFormat="1" x14ac:dyDescent="0.45">
      <c r="A826" s="11">
        <v>45767.380393518513</v>
      </c>
      <c r="B826" s="12">
        <v>950994899</v>
      </c>
      <c r="C826" s="26" t="s">
        <v>4898</v>
      </c>
      <c r="D826" s="12">
        <v>1</v>
      </c>
      <c r="E826" s="4" t="s">
        <v>65</v>
      </c>
      <c r="G826" s="12">
        <v>3930</v>
      </c>
      <c r="H826" s="44" t="s">
        <v>1509</v>
      </c>
      <c r="I826" s="12">
        <v>1998</v>
      </c>
      <c r="J826" s="12" t="s">
        <v>1510</v>
      </c>
      <c r="K826" s="12" t="s">
        <v>1511</v>
      </c>
      <c r="L826" s="12" t="s">
        <v>1512</v>
      </c>
      <c r="M826" t="s">
        <v>39</v>
      </c>
      <c r="N826" s="12" t="s">
        <v>77</v>
      </c>
      <c r="O826" s="12" t="s">
        <v>1603</v>
      </c>
      <c r="P826" s="12" t="s">
        <v>1604</v>
      </c>
      <c r="Q826" t="str">
        <f t="shared" si="240"/>
        <v>Ili River</v>
      </c>
      <c r="R826" s="94">
        <v>44.249499999999998</v>
      </c>
      <c r="S826" s="94">
        <v>76.866690000000006</v>
      </c>
      <c r="T826" s="12" t="s">
        <v>1605</v>
      </c>
      <c r="U826" s="12" t="s">
        <v>1606</v>
      </c>
      <c r="V826" s="12" t="s">
        <v>106</v>
      </c>
      <c r="X826" s="12">
        <v>50000</v>
      </c>
      <c r="Y826" s="12">
        <v>1984</v>
      </c>
      <c r="Z826" s="12">
        <v>7</v>
      </c>
      <c r="AA826" s="12">
        <v>9</v>
      </c>
      <c r="AF826" s="12" t="s">
        <v>1607</v>
      </c>
      <c r="AH826" s="12" t="s">
        <v>48</v>
      </c>
      <c r="AI826" s="12" t="s">
        <v>99</v>
      </c>
      <c r="AJ826" s="12" t="s">
        <v>100</v>
      </c>
      <c r="AK826" s="12" t="b">
        <v>1</v>
      </c>
      <c r="AL826" s="12" t="b">
        <v>0</v>
      </c>
      <c r="AO826" s="49" t="s">
        <v>4952</v>
      </c>
      <c r="AP826" s="73"/>
      <c r="AQ826" s="49" t="s">
        <v>4951</v>
      </c>
      <c r="AR826" s="76" t="s">
        <v>5011</v>
      </c>
      <c r="AS826" s="73" t="s">
        <v>5012</v>
      </c>
      <c r="AT826" s="73">
        <f t="shared" si="243"/>
        <v>1</v>
      </c>
      <c r="AU826" s="112" t="s">
        <v>5384</v>
      </c>
      <c r="AV826" s="44" t="s">
        <v>5380</v>
      </c>
      <c r="AW826" s="28" t="s">
        <v>1607</v>
      </c>
      <c r="AX826" s="73"/>
      <c r="AY826" s="73" t="str">
        <f t="shared" si="244"/>
        <v>Logunov D.V., Rakov S.Yu. 1998. Miscellaneous notes on Middle Asian jumping spiders (Aranei: Salticidae) // Arthropoda Selecta. Vol.7. No.2. P.117–144</v>
      </c>
      <c r="AZ826" s="49" t="s">
        <v>4903</v>
      </c>
      <c r="BA826" s="58" t="str">
        <f>Y826&amp;"-"&amp;IF(Z826&lt;10,"0"&amp;Z826,Z826)&amp;"-"&amp;IF(AA826&lt;10,"0"&amp;AA826,AA826)</f>
        <v>1984-07-09</v>
      </c>
      <c r="BB826" s="44" t="str">
        <f>Y826&amp;IF(Z826&lt;&gt;0,"-"&amp;Z826,"")&amp;IF(AA826&lt;&gt;0,"-"&amp;AA826,"")&amp;IF(AB826&lt;&gt;0,"/"&amp;AB826,"")&amp;IF(AC826&lt;&gt;0,"-"&amp;AC826,"")&amp;IF(AD826&lt;&gt;0,"-"&amp;AD826,"")</f>
        <v>1984-7-9</v>
      </c>
      <c r="BC826" s="44"/>
      <c r="BD826" s="44"/>
      <c r="BE826" s="44"/>
      <c r="BF826" s="49" t="s">
        <v>4882</v>
      </c>
      <c r="BG826" t="s">
        <v>4893</v>
      </c>
      <c r="BH826" s="40" t="s">
        <v>5050</v>
      </c>
      <c r="BI826" t="s">
        <v>39</v>
      </c>
      <c r="BJ826" t="str">
        <f>N826&amp;", "&amp;O826&amp;", "&amp;P826</f>
        <v>Almaty Area, Ili Dist, Ili River</v>
      </c>
      <c r="BK826" t="str">
        <f>T826&amp;" N; "&amp;U826&amp;" E"</f>
        <v>44.2495 N; 76.86669 E</v>
      </c>
      <c r="BL826" t="s">
        <v>1605</v>
      </c>
      <c r="BM826" s="85" t="s">
        <v>1606</v>
      </c>
      <c r="BN826" t="s">
        <v>4895</v>
      </c>
      <c r="BO826">
        <f t="shared" si="246"/>
        <v>50000</v>
      </c>
      <c r="BP826" t="str">
        <f>IF(V826="original",H826,IF(V826="volunteer",C826,"Nekhaeva A.A."))</f>
        <v>Ishaeva A.</v>
      </c>
      <c r="BQ826" t="str">
        <f>IF(V826="original",I826,IF(V826="volunteer",YEAR(A826)&amp;"-"&amp;IF(MONTH(A826)&lt;10,"0"&amp;MONTH(A826),MONTH(A826))&amp;"-"&amp;IF(DAY(A826)&lt;10,"0"&amp;DAY(A826),DAY(A826)),"__2025-05-15"))</f>
        <v>2025-04-20</v>
      </c>
      <c r="BR826"/>
      <c r="BS826"/>
      <c r="BT826" s="49" t="s">
        <v>4766</v>
      </c>
      <c r="BU826" t="s">
        <v>3631</v>
      </c>
      <c r="BV826" t="s">
        <v>3632</v>
      </c>
      <c r="BW826" t="s">
        <v>3633</v>
      </c>
      <c r="BX826" t="s">
        <v>3634</v>
      </c>
      <c r="BY826" s="44" t="s">
        <v>48</v>
      </c>
      <c r="BZ826" t="s">
        <v>99</v>
      </c>
      <c r="CA826" t="s">
        <v>3639</v>
      </c>
      <c r="CB826" s="44" t="s">
        <v>3639</v>
      </c>
      <c r="CC826" t="s">
        <v>4794</v>
      </c>
      <c r="CD826" t="s">
        <v>3639</v>
      </c>
      <c r="CE826" t="s">
        <v>3640</v>
      </c>
      <c r="CF826" t="s">
        <v>3630</v>
      </c>
      <c r="CG826"/>
      <c r="CH826" t="str">
        <f>H826</f>
        <v>Logunov D.V., Rakov S.Yu.</v>
      </c>
      <c r="CI826">
        <f t="shared" si="239"/>
        <v>1998</v>
      </c>
      <c r="CJ826"/>
    </row>
    <row r="827" spans="1:88" s="12" customFormat="1" x14ac:dyDescent="0.45">
      <c r="A827" s="11">
        <v>45767.378055555557</v>
      </c>
      <c r="B827" s="12">
        <v>950994899</v>
      </c>
      <c r="C827" s="26" t="s">
        <v>4898</v>
      </c>
      <c r="D827" s="12">
        <v>6</v>
      </c>
      <c r="E827" s="4" t="s">
        <v>1197</v>
      </c>
      <c r="G827" s="12">
        <v>3930</v>
      </c>
      <c r="H827" s="44" t="s">
        <v>1509</v>
      </c>
      <c r="I827" s="12">
        <v>1998</v>
      </c>
      <c r="J827" s="12" t="s">
        <v>1510</v>
      </c>
      <c r="K827" s="12" t="s">
        <v>1511</v>
      </c>
      <c r="L827" s="12" t="s">
        <v>1512</v>
      </c>
      <c r="M827" t="s">
        <v>39</v>
      </c>
      <c r="N827" s="12" t="s">
        <v>77</v>
      </c>
      <c r="O827" s="12" t="s">
        <v>1608</v>
      </c>
      <c r="P827" s="12" t="s">
        <v>1609</v>
      </c>
      <c r="Q827" t="str">
        <f t="shared" si="240"/>
        <v>SE-Kazakhstan, Temerlik River canyon~1010 m a.s.l.</v>
      </c>
      <c r="R827" s="94">
        <v>43.224299999999999</v>
      </c>
      <c r="S827" s="94">
        <v>79.252300000000005</v>
      </c>
      <c r="T827" s="12" t="s">
        <v>1610</v>
      </c>
      <c r="U827" s="12" t="s">
        <v>1611</v>
      </c>
      <c r="V827" s="12" t="s">
        <v>106</v>
      </c>
      <c r="X827" s="12">
        <v>5000</v>
      </c>
      <c r="Y827" s="12">
        <v>1995</v>
      </c>
      <c r="Z827" s="12">
        <v>6</v>
      </c>
      <c r="AA827" s="12">
        <v>26</v>
      </c>
      <c r="AF827" s="12" t="s">
        <v>162</v>
      </c>
      <c r="AH827" s="12" t="s">
        <v>48</v>
      </c>
      <c r="AI827" s="12" t="s">
        <v>99</v>
      </c>
      <c r="AJ827" s="12" t="s">
        <v>100</v>
      </c>
      <c r="AK827" s="12" t="b">
        <v>1</v>
      </c>
      <c r="AL827" s="12" t="b">
        <v>0</v>
      </c>
      <c r="AO827" s="49" t="s">
        <v>4952</v>
      </c>
      <c r="AP827" s="73"/>
      <c r="AQ827" s="49" t="s">
        <v>4951</v>
      </c>
      <c r="AR827" s="76" t="s">
        <v>5011</v>
      </c>
      <c r="AS827" s="73" t="s">
        <v>5012</v>
      </c>
      <c r="AT827" s="73">
        <f t="shared" si="243"/>
        <v>6</v>
      </c>
      <c r="AU827" s="112" t="s">
        <v>5384</v>
      </c>
      <c r="AV827" s="44" t="s">
        <v>5380</v>
      </c>
      <c r="AW827" s="28" t="s">
        <v>162</v>
      </c>
      <c r="AX827" s="73"/>
      <c r="AY827" s="73" t="str">
        <f t="shared" si="244"/>
        <v>Logunov D.V., Rakov S.Yu. 1998. Miscellaneous notes on Middle Asian jumping spiders (Aranei: Salticidae) // Arthropoda Selecta. Vol.7. No.2. P.117–144</v>
      </c>
      <c r="AZ827" s="49" t="s">
        <v>4903</v>
      </c>
      <c r="BA827" s="58" t="str">
        <f>Y827&amp;"-"&amp;IF(Z827&lt;10,"0"&amp;Z827,Z827)&amp;"-"&amp;IF(AA827&lt;10,"0"&amp;AA827,AA827)</f>
        <v>1995-06-26</v>
      </c>
      <c r="BB827" s="44" t="str">
        <f>Y827&amp;IF(Z827&lt;&gt;0,"-"&amp;Z827,"")&amp;IF(AA827&lt;&gt;0,"-"&amp;AA827,"")&amp;IF(AB827&lt;&gt;0,"/"&amp;AB827,"")&amp;IF(AC827&lt;&gt;0,"-"&amp;AC827,"")&amp;IF(AD827&lt;&gt;0,"-"&amp;AD827,"")</f>
        <v>1995-6-26</v>
      </c>
      <c r="BC827" s="44"/>
      <c r="BD827" s="44"/>
      <c r="BE827" s="44"/>
      <c r="BF827" s="49" t="s">
        <v>4882</v>
      </c>
      <c r="BG827" t="s">
        <v>4893</v>
      </c>
      <c r="BH827" s="40" t="s">
        <v>5050</v>
      </c>
      <c r="BI827" t="s">
        <v>39</v>
      </c>
      <c r="BJ827" t="str">
        <f>N827&amp;", "&amp;O827&amp;", "&amp;P827</f>
        <v>Almaty Area, Kegen Dist, SE-Kazakhstan, Temerlik River canyon~1010 m a.s.l.</v>
      </c>
      <c r="BK827" t="str">
        <f>T827&amp;" N; "&amp;U827&amp;" E"</f>
        <v>43.2243 N; 79.2523 E</v>
      </c>
      <c r="BL827" t="s">
        <v>1610</v>
      </c>
      <c r="BM827" s="85" t="s">
        <v>1611</v>
      </c>
      <c r="BN827" t="s">
        <v>4895</v>
      </c>
      <c r="BO827">
        <f t="shared" si="246"/>
        <v>5000</v>
      </c>
      <c r="BP827" t="str">
        <f>IF(V827="original",H827,IF(V827="volunteer",C827,"Nekhaeva A.A."))</f>
        <v>Ishaeva A.</v>
      </c>
      <c r="BQ827" t="str">
        <f>IF(V827="original",I827,IF(V827="volunteer",YEAR(A827)&amp;"-"&amp;IF(MONTH(A827)&lt;10,"0"&amp;MONTH(A827),MONTH(A827))&amp;"-"&amp;IF(DAY(A827)&lt;10,"0"&amp;DAY(A827),DAY(A827)),"__2025-05-15"))</f>
        <v>2025-04-20</v>
      </c>
      <c r="BR827"/>
      <c r="BS827"/>
      <c r="BT827" s="49" t="s">
        <v>4766</v>
      </c>
      <c r="BU827" t="s">
        <v>3631</v>
      </c>
      <c r="BV827" t="s">
        <v>3632</v>
      </c>
      <c r="BW827" t="s">
        <v>3633</v>
      </c>
      <c r="BX827" t="s">
        <v>3634</v>
      </c>
      <c r="BY827" s="44" t="s">
        <v>48</v>
      </c>
      <c r="BZ827" t="s">
        <v>99</v>
      </c>
      <c r="CA827" t="s">
        <v>3639</v>
      </c>
      <c r="CB827" s="44" t="s">
        <v>3639</v>
      </c>
      <c r="CC827" t="s">
        <v>4794</v>
      </c>
      <c r="CD827" t="s">
        <v>3639</v>
      </c>
      <c r="CE827" t="s">
        <v>3640</v>
      </c>
      <c r="CF827" t="s">
        <v>3630</v>
      </c>
      <c r="CG827"/>
      <c r="CH827" t="str">
        <f>H827</f>
        <v>Logunov D.V., Rakov S.Yu.</v>
      </c>
      <c r="CI827">
        <f t="shared" si="239"/>
        <v>1998</v>
      </c>
      <c r="CJ827"/>
    </row>
    <row r="828" spans="1:88" s="12" customFormat="1" x14ac:dyDescent="0.45">
      <c r="A828" s="11">
        <v>45767.375856481478</v>
      </c>
      <c r="B828" s="12">
        <v>950994899</v>
      </c>
      <c r="C828" s="26" t="s">
        <v>4898</v>
      </c>
      <c r="D828" s="12">
        <v>1</v>
      </c>
      <c r="E828" s="4" t="s">
        <v>65</v>
      </c>
      <c r="G828" s="12">
        <v>3930</v>
      </c>
      <c r="H828" s="44" t="s">
        <v>1509</v>
      </c>
      <c r="I828" s="12">
        <v>1998</v>
      </c>
      <c r="J828" s="12" t="s">
        <v>1510</v>
      </c>
      <c r="K828" s="12" t="s">
        <v>1511</v>
      </c>
      <c r="L828" s="12" t="s">
        <v>1512</v>
      </c>
      <c r="M828" t="s">
        <v>39</v>
      </c>
      <c r="N828" s="12" t="s">
        <v>77</v>
      </c>
      <c r="O828" s="12" t="s">
        <v>1612</v>
      </c>
      <c r="P828" s="12" t="s">
        <v>1588</v>
      </c>
      <c r="Q828" t="str">
        <f t="shared" si="240"/>
        <v>Fabrichny</v>
      </c>
      <c r="R828" s="94">
        <v>43.176279999999998</v>
      </c>
      <c r="S828" s="94">
        <v>76.406411000000006</v>
      </c>
      <c r="T828" s="12" t="s">
        <v>1589</v>
      </c>
      <c r="U828" s="12" t="s">
        <v>1590</v>
      </c>
      <c r="V828" s="12" t="s">
        <v>106</v>
      </c>
      <c r="X828" s="12">
        <v>5000</v>
      </c>
      <c r="Y828" s="12">
        <v>1994</v>
      </c>
      <c r="Z828" s="12">
        <v>6</v>
      </c>
      <c r="AA828" s="12">
        <v>25</v>
      </c>
      <c r="AB828" s="12">
        <v>1994</v>
      </c>
      <c r="AC828" s="12">
        <v>6</v>
      </c>
      <c r="AD828" s="12">
        <v>26</v>
      </c>
      <c r="AF828" s="12" t="s">
        <v>1535</v>
      </c>
      <c r="AH828" s="12" t="s">
        <v>48</v>
      </c>
      <c r="AI828" s="12" t="s">
        <v>99</v>
      </c>
      <c r="AJ828" s="12" t="s">
        <v>1613</v>
      </c>
      <c r="AK828" s="12" t="b">
        <v>1</v>
      </c>
      <c r="AL828" s="12" t="b">
        <v>0</v>
      </c>
      <c r="AO828" s="49" t="s">
        <v>4952</v>
      </c>
      <c r="AP828" s="73"/>
      <c r="AQ828" s="49" t="s">
        <v>4951</v>
      </c>
      <c r="AR828" s="76" t="s">
        <v>5011</v>
      </c>
      <c r="AS828" s="73" t="s">
        <v>5012</v>
      </c>
      <c r="AT828" s="73">
        <f t="shared" si="243"/>
        <v>1</v>
      </c>
      <c r="AU828" s="112" t="s">
        <v>5384</v>
      </c>
      <c r="AV828" s="44" t="s">
        <v>5380</v>
      </c>
      <c r="AW828" t="s">
        <v>566</v>
      </c>
      <c r="AX828" s="73"/>
      <c r="AY828" s="73" t="str">
        <f t="shared" si="244"/>
        <v>Logunov D.V., Rakov S.Yu. 1998. Miscellaneous notes on Middle Asian jumping spiders (Aranei: Salticidae) // Arthropoda Selecta. Vol.7. No.2. P.117–144</v>
      </c>
      <c r="AZ828" s="49" t="s">
        <v>4903</v>
      </c>
      <c r="BA828" s="58" t="str">
        <f>Y828&amp;"-"&amp;IF(Z828&lt;10,"0"&amp;Z828,Z828)&amp;"-"&amp;IF(AA828&lt;10,"0"&amp;AA828,AA828)&amp;"/"&amp;IF(AD828&lt;10,"0"&amp;AD828,AD828)</f>
        <v>1994-06-25/26</v>
      </c>
      <c r="BB828" s="44" t="str">
        <f>Y828&amp;IF(Z828&lt;&gt;0,"-"&amp;Z828,"")&amp;IF(AA828&lt;&gt;0,"-"&amp;AA828,"")&amp;IF(AB828&lt;&gt;0,"/"&amp;AB828,"")&amp;IF(AC828&lt;&gt;0,"-"&amp;AC828,"")&amp;IF(AD828&lt;&gt;0,"-"&amp;AD828,"")</f>
        <v>1994-6-25/1994-6-26</v>
      </c>
      <c r="BC828" s="44"/>
      <c r="BD828" s="44"/>
      <c r="BE828" s="44"/>
      <c r="BF828" s="49" t="s">
        <v>4882</v>
      </c>
      <c r="BG828" t="s">
        <v>4893</v>
      </c>
      <c r="BH828" s="40" t="s">
        <v>5050</v>
      </c>
      <c r="BI828" t="s">
        <v>39</v>
      </c>
      <c r="BJ828" t="str">
        <f>N828&amp;", "&amp;O828&amp;", "&amp;P828</f>
        <v>Almaty Area, Dzhambul Dist, Fabrichny</v>
      </c>
      <c r="BK828" t="str">
        <f>T828&amp;" N; "&amp;U828&amp;" E"</f>
        <v>43.17628 N; 76.406411 E</v>
      </c>
      <c r="BL828" t="s">
        <v>1589</v>
      </c>
      <c r="BM828" s="85" t="s">
        <v>1590</v>
      </c>
      <c r="BN828" t="s">
        <v>4895</v>
      </c>
      <c r="BO828">
        <f t="shared" si="246"/>
        <v>5000</v>
      </c>
      <c r="BP828" t="str">
        <f>IF(V828="original",H828,IF(V828="volunteer",C828,"Nekhaeva A.A."))</f>
        <v>Ishaeva A.</v>
      </c>
      <c r="BQ828" t="str">
        <f>IF(V828="original",I828,IF(V828="volunteer",YEAR(A828)&amp;"-"&amp;IF(MONTH(A828)&lt;10,"0"&amp;MONTH(A828),MONTH(A828))&amp;"-"&amp;IF(DAY(A828)&lt;10,"0"&amp;DAY(A828),DAY(A828)),"__2025-05-15"))</f>
        <v>2025-04-20</v>
      </c>
      <c r="BR828"/>
      <c r="BS828"/>
      <c r="BT828" s="49" t="s">
        <v>4766</v>
      </c>
      <c r="BU828" t="s">
        <v>3631</v>
      </c>
      <c r="BV828" t="s">
        <v>3632</v>
      </c>
      <c r="BW828" t="s">
        <v>3633</v>
      </c>
      <c r="BX828" t="s">
        <v>3634</v>
      </c>
      <c r="BY828" s="44" t="s">
        <v>48</v>
      </c>
      <c r="BZ828" t="s">
        <v>99</v>
      </c>
      <c r="CA828" t="s">
        <v>4316</v>
      </c>
      <c r="CB828" s="44" t="s">
        <v>4316</v>
      </c>
      <c r="CC828" t="s">
        <v>4318</v>
      </c>
      <c r="CD828" t="s">
        <v>4316</v>
      </c>
      <c r="CE828" t="s">
        <v>4317</v>
      </c>
      <c r="CF828" t="s">
        <v>3630</v>
      </c>
      <c r="CG828"/>
      <c r="CH828" t="str">
        <f>H828</f>
        <v>Logunov D.V., Rakov S.Yu.</v>
      </c>
      <c r="CI828">
        <f t="shared" si="239"/>
        <v>1998</v>
      </c>
      <c r="CJ828"/>
    </row>
    <row r="829" spans="1:88" s="12" customFormat="1" x14ac:dyDescent="0.45">
      <c r="A829" s="11">
        <v>45767.374016203699</v>
      </c>
      <c r="B829" s="12">
        <v>950994899</v>
      </c>
      <c r="C829" s="26" t="s">
        <v>4898</v>
      </c>
      <c r="E829" s="4"/>
      <c r="G829" s="12">
        <v>3930</v>
      </c>
      <c r="H829" s="44" t="s">
        <v>1509</v>
      </c>
      <c r="I829" s="12">
        <v>1998</v>
      </c>
      <c r="J829" s="12" t="s">
        <v>1510</v>
      </c>
      <c r="K829" s="12" t="s">
        <v>1511</v>
      </c>
      <c r="L829" s="12" t="s">
        <v>1512</v>
      </c>
      <c r="M829" t="s">
        <v>39</v>
      </c>
      <c r="N829" s="12" t="s">
        <v>77</v>
      </c>
      <c r="O829" s="12" t="s">
        <v>852</v>
      </c>
      <c r="P829" s="12" t="s">
        <v>1614</v>
      </c>
      <c r="Q829" t="str">
        <f t="shared" si="240"/>
        <v>SE Kazakhstan</v>
      </c>
      <c r="R829" s="94">
        <v>43.532899999999998</v>
      </c>
      <c r="S829" s="94">
        <v>76.773870000000002</v>
      </c>
      <c r="T829" s="12" t="s">
        <v>1615</v>
      </c>
      <c r="U829" s="12" t="s">
        <v>1616</v>
      </c>
      <c r="V829" s="12" t="s">
        <v>106</v>
      </c>
      <c r="X829" s="12">
        <v>50000</v>
      </c>
      <c r="Y829" s="12">
        <v>1995</v>
      </c>
      <c r="AF829" s="12" t="s">
        <v>1546</v>
      </c>
      <c r="AI829" s="12" t="s">
        <v>1617</v>
      </c>
      <c r="AJ829" s="12" t="s">
        <v>1618</v>
      </c>
      <c r="AK829" s="12" t="b">
        <v>1</v>
      </c>
      <c r="AL829" s="12" t="b">
        <v>0</v>
      </c>
      <c r="AO829" s="49" t="s">
        <v>4952</v>
      </c>
      <c r="AP829" s="73"/>
      <c r="AQ829" s="49" t="s">
        <v>4951</v>
      </c>
      <c r="AR829" s="76" t="s">
        <v>5011</v>
      </c>
      <c r="AS829" s="73" t="s">
        <v>5012</v>
      </c>
      <c r="AT829" s="73">
        <f t="shared" si="243"/>
        <v>0</v>
      </c>
      <c r="AU829" s="44"/>
      <c r="AV829" s="44"/>
      <c r="AW829" t="s">
        <v>53</v>
      </c>
      <c r="AX829" s="112" t="s">
        <v>5332</v>
      </c>
      <c r="AY829" s="73" t="str">
        <f t="shared" si="244"/>
        <v>Logunov D.V., Rakov S.Yu. 1998. Miscellaneous notes on Middle Asian jumping spiders (Aranei: Salticidae) // Arthropoda Selecta. Vol.7. No.2. P.117–144</v>
      </c>
      <c r="AZ829" s="49" t="s">
        <v>4903</v>
      </c>
      <c r="BA829" s="44">
        <f>Y829</f>
        <v>1995</v>
      </c>
      <c r="BB829" s="44" t="str">
        <f>Y829&amp;IF(Z829&lt;&gt;0,"-"&amp;Z829,"")&amp;IF(AA829&lt;&gt;0,"-"&amp;AA829,"")&amp;IF(AB829&lt;&gt;0,"/"&amp;AB829,"")&amp;IF(AC829&lt;&gt;0,"-"&amp;AC829,"")&amp;IF(AD829&lt;&gt;0,"-"&amp;AD829,"")</f>
        <v>1995</v>
      </c>
      <c r="BC829" s="44"/>
      <c r="BD829" s="44"/>
      <c r="BE829" s="44"/>
      <c r="BF829" s="49" t="s">
        <v>4882</v>
      </c>
      <c r="BG829" t="s">
        <v>4893</v>
      </c>
      <c r="BH829" s="40" t="s">
        <v>5050</v>
      </c>
      <c r="BI829" t="s">
        <v>39</v>
      </c>
      <c r="BJ829" t="str">
        <f>N829&amp;", "&amp;O829&amp;", "&amp;P829</f>
        <v>Almaty Area, Almaty, SE Kazakhstan</v>
      </c>
      <c r="BK829" t="str">
        <f>T829&amp;" N; "&amp;U829&amp;" E"</f>
        <v>43.5329 N; 76.77387 E</v>
      </c>
      <c r="BL829" t="s">
        <v>1615</v>
      </c>
      <c r="BM829" s="85" t="s">
        <v>1616</v>
      </c>
      <c r="BN829" t="s">
        <v>4895</v>
      </c>
      <c r="BO829">
        <f t="shared" si="246"/>
        <v>50000</v>
      </c>
      <c r="BP829" t="str">
        <f>IF(V829="original",H829,IF(V829="volunteer",C829,"Nekhaeva A.A."))</f>
        <v>Ishaeva A.</v>
      </c>
      <c r="BQ829" t="str">
        <f>IF(V829="original",I829,IF(V829="volunteer",YEAR(A829)&amp;"-"&amp;IF(MONTH(A829)&lt;10,"0"&amp;MONTH(A829),MONTH(A829))&amp;"-"&amp;IF(DAY(A829)&lt;10,"0"&amp;DAY(A829),DAY(A829)),"__2025-05-15"))</f>
        <v>2025-04-20</v>
      </c>
      <c r="BR829"/>
      <c r="BS829"/>
      <c r="BT829" s="49" t="s">
        <v>4766</v>
      </c>
      <c r="BU829" t="s">
        <v>3631</v>
      </c>
      <c r="BV829" t="s">
        <v>3632</v>
      </c>
      <c r="BW829" t="s">
        <v>3633</v>
      </c>
      <c r="BX829" t="s">
        <v>3634</v>
      </c>
      <c r="BY829" s="44" t="s">
        <v>48</v>
      </c>
      <c r="BZ829" t="s">
        <v>1617</v>
      </c>
      <c r="CA829" t="s">
        <v>4319</v>
      </c>
      <c r="CB829" s="44" t="s">
        <v>4319</v>
      </c>
      <c r="CC829" t="s">
        <v>4321</v>
      </c>
      <c r="CD829" t="s">
        <v>4319</v>
      </c>
      <c r="CE829" t="s">
        <v>4320</v>
      </c>
      <c r="CF829" t="s">
        <v>3630</v>
      </c>
      <c r="CG829"/>
      <c r="CH829" t="str">
        <f>H829</f>
        <v>Logunov D.V., Rakov S.Yu.</v>
      </c>
      <c r="CI829">
        <f t="shared" ref="CI829:CI892" si="247">I829</f>
        <v>1998</v>
      </c>
      <c r="CJ829"/>
    </row>
    <row r="830" spans="1:88" s="12" customFormat="1" x14ac:dyDescent="0.45">
      <c r="A830" s="11">
        <v>45767.371874999997</v>
      </c>
      <c r="B830" s="12">
        <v>950994899</v>
      </c>
      <c r="C830" s="26" t="s">
        <v>4898</v>
      </c>
      <c r="D830" s="12">
        <v>1</v>
      </c>
      <c r="E830" s="4" t="s">
        <v>51</v>
      </c>
      <c r="G830" s="12">
        <v>3930</v>
      </c>
      <c r="H830" s="44" t="s">
        <v>1509</v>
      </c>
      <c r="I830" s="12">
        <v>1998</v>
      </c>
      <c r="J830" s="12" t="s">
        <v>1510</v>
      </c>
      <c r="K830" s="12" t="s">
        <v>1511</v>
      </c>
      <c r="L830" s="12" t="s">
        <v>1512</v>
      </c>
      <c r="M830" t="s">
        <v>39</v>
      </c>
      <c r="N830" s="12" t="s">
        <v>77</v>
      </c>
      <c r="O830" s="12" t="s">
        <v>883</v>
      </c>
      <c r="P830" s="12" t="s">
        <v>1619</v>
      </c>
      <c r="Q830" t="str">
        <f t="shared" ref="Q830:Q893" si="248">IF(LEN(P830)&gt;0,P830,"")</f>
        <v>Almatinsky Reserve, Talgar</v>
      </c>
      <c r="R830" s="94">
        <v>43.303440999999999</v>
      </c>
      <c r="S830" s="94">
        <v>77.235200000000006</v>
      </c>
      <c r="T830" s="12" t="s">
        <v>1620</v>
      </c>
      <c r="U830" s="12" t="s">
        <v>1621</v>
      </c>
      <c r="V830" s="12" t="s">
        <v>106</v>
      </c>
      <c r="X830" s="12">
        <v>5000</v>
      </c>
      <c r="Y830" s="12">
        <v>1993</v>
      </c>
      <c r="Z830" s="12">
        <v>8</v>
      </c>
      <c r="AA830" s="12">
        <v>13</v>
      </c>
      <c r="AF830" s="12" t="s">
        <v>1607</v>
      </c>
      <c r="AI830" s="12" t="s">
        <v>1617</v>
      </c>
      <c r="AJ830" s="12" t="s">
        <v>1618</v>
      </c>
      <c r="AK830" s="12" t="b">
        <v>1</v>
      </c>
      <c r="AL830" s="12" t="b">
        <v>0</v>
      </c>
      <c r="AO830" s="49" t="s">
        <v>4952</v>
      </c>
      <c r="AP830" s="73"/>
      <c r="AQ830" s="49" t="s">
        <v>4951</v>
      </c>
      <c r="AR830" s="76" t="s">
        <v>5011</v>
      </c>
      <c r="AS830" s="73" t="s">
        <v>5012</v>
      </c>
      <c r="AT830" s="73">
        <f t="shared" si="243"/>
        <v>1</v>
      </c>
      <c r="AU830" s="112" t="s">
        <v>5383</v>
      </c>
      <c r="AV830" s="44" t="s">
        <v>5380</v>
      </c>
      <c r="AW830" s="28" t="s">
        <v>1607</v>
      </c>
      <c r="AX830" s="73"/>
      <c r="AY830" s="73" t="str">
        <f t="shared" si="244"/>
        <v>Logunov D.V., Rakov S.Yu. 1998. Miscellaneous notes on Middle Asian jumping spiders (Aranei: Salticidae) // Arthropoda Selecta. Vol.7. No.2. P.117–144</v>
      </c>
      <c r="AZ830" s="49" t="s">
        <v>4903</v>
      </c>
      <c r="BA830" s="58" t="str">
        <f>Y830&amp;"-"&amp;IF(Z830&lt;10,"0"&amp;Z830,Z830)&amp;"-"&amp;IF(AA830&lt;10,"0"&amp;AA830,AA830)</f>
        <v>1993-08-13</v>
      </c>
      <c r="BB830" s="44" t="str">
        <f>Y830&amp;IF(Z830&lt;&gt;0,"-"&amp;Z830,"")&amp;IF(AA830&lt;&gt;0,"-"&amp;AA830,"")&amp;IF(AB830&lt;&gt;0,"/"&amp;AB830,"")&amp;IF(AC830&lt;&gt;0,"-"&amp;AC830,"")&amp;IF(AD830&lt;&gt;0,"-"&amp;AD830,"")</f>
        <v>1993-8-13</v>
      </c>
      <c r="BC830" s="44"/>
      <c r="BD830" s="44"/>
      <c r="BE830" s="44"/>
      <c r="BF830" s="49" t="s">
        <v>4882</v>
      </c>
      <c r="BG830" t="s">
        <v>4893</v>
      </c>
      <c r="BH830" s="40" t="s">
        <v>5050</v>
      </c>
      <c r="BI830" t="s">
        <v>39</v>
      </c>
      <c r="BJ830" t="str">
        <f>N830&amp;", "&amp;O830&amp;", "&amp;P830</f>
        <v>Almaty Area, Talgarsky Distr., Almatinsky Reserve, Talgar</v>
      </c>
      <c r="BK830" t="str">
        <f>T830&amp;" N; "&amp;U830&amp;" E"</f>
        <v>43.303441 N; 77.2352 E</v>
      </c>
      <c r="BL830" t="s">
        <v>1620</v>
      </c>
      <c r="BM830" s="85" t="s">
        <v>1621</v>
      </c>
      <c r="BN830" t="s">
        <v>4895</v>
      </c>
      <c r="BO830">
        <f t="shared" si="246"/>
        <v>5000</v>
      </c>
      <c r="BP830" t="str">
        <f>IF(V830="original",H830,IF(V830="volunteer",C830,"Nekhaeva A.A."))</f>
        <v>Ishaeva A.</v>
      </c>
      <c r="BQ830" t="str">
        <f>IF(V830="original",I830,IF(V830="volunteer",YEAR(A830)&amp;"-"&amp;IF(MONTH(A830)&lt;10,"0"&amp;MONTH(A830),MONTH(A830))&amp;"-"&amp;IF(DAY(A830)&lt;10,"0"&amp;DAY(A830),DAY(A830)),"__2025-05-15"))</f>
        <v>2025-04-20</v>
      </c>
      <c r="BR830"/>
      <c r="BS830"/>
      <c r="BT830" s="49" t="s">
        <v>4766</v>
      </c>
      <c r="BU830" t="s">
        <v>3631</v>
      </c>
      <c r="BV830" t="s">
        <v>3632</v>
      </c>
      <c r="BW830" t="s">
        <v>3633</v>
      </c>
      <c r="BX830" t="s">
        <v>3634</v>
      </c>
      <c r="BY830" s="44" t="s">
        <v>48</v>
      </c>
      <c r="BZ830" t="s">
        <v>1617</v>
      </c>
      <c r="CA830" t="s">
        <v>4319</v>
      </c>
      <c r="CB830" s="44" t="s">
        <v>4319</v>
      </c>
      <c r="CC830" t="s">
        <v>4321</v>
      </c>
      <c r="CD830" t="s">
        <v>4319</v>
      </c>
      <c r="CE830" t="s">
        <v>4320</v>
      </c>
      <c r="CF830" t="s">
        <v>3630</v>
      </c>
      <c r="CG830"/>
      <c r="CH830" t="str">
        <f>H830</f>
        <v>Logunov D.V., Rakov S.Yu.</v>
      </c>
      <c r="CI830">
        <f t="shared" si="247"/>
        <v>1998</v>
      </c>
      <c r="CJ830"/>
    </row>
    <row r="831" spans="1:88" s="12" customFormat="1" x14ac:dyDescent="0.45">
      <c r="A831" s="11">
        <v>45767.369131944448</v>
      </c>
      <c r="B831" s="12">
        <v>950994899</v>
      </c>
      <c r="C831" s="26" t="s">
        <v>4898</v>
      </c>
      <c r="E831" s="4"/>
      <c r="G831" s="12">
        <v>3930</v>
      </c>
      <c r="H831" s="44" t="s">
        <v>1509</v>
      </c>
      <c r="I831" s="12">
        <v>1998</v>
      </c>
      <c r="J831" s="12" t="s">
        <v>1510</v>
      </c>
      <c r="K831" s="12" t="s">
        <v>1511</v>
      </c>
      <c r="L831" s="12" t="s">
        <v>1512</v>
      </c>
      <c r="M831" t="s">
        <v>39</v>
      </c>
      <c r="N831" s="12" t="s">
        <v>77</v>
      </c>
      <c r="O831" s="12" t="s">
        <v>883</v>
      </c>
      <c r="P831" s="12" t="s">
        <v>806</v>
      </c>
      <c r="Q831" t="str">
        <f t="shared" si="248"/>
        <v>Kapchagai</v>
      </c>
      <c r="R831" s="94">
        <v>43.949420000000003</v>
      </c>
      <c r="S831" s="94">
        <v>77.332239999999999</v>
      </c>
      <c r="T831" s="12" t="s">
        <v>1622</v>
      </c>
      <c r="U831" s="12" t="s">
        <v>1623</v>
      </c>
      <c r="V831" s="12" t="s">
        <v>106</v>
      </c>
      <c r="X831" s="12">
        <v>5000</v>
      </c>
      <c r="Y831" s="12">
        <v>1993</v>
      </c>
      <c r="AF831" s="12" t="s">
        <v>1624</v>
      </c>
      <c r="AH831" s="12" t="s">
        <v>48</v>
      </c>
      <c r="AI831" s="12" t="s">
        <v>983</v>
      </c>
      <c r="AJ831" s="12" t="s">
        <v>1625</v>
      </c>
      <c r="AK831" s="12" t="b">
        <v>1</v>
      </c>
      <c r="AL831" s="12" t="b">
        <v>0</v>
      </c>
      <c r="AO831" s="49" t="s">
        <v>4952</v>
      </c>
      <c r="AP831" s="73"/>
      <c r="AQ831" s="49" t="s">
        <v>4951</v>
      </c>
      <c r="AR831" s="76" t="s">
        <v>5011</v>
      </c>
      <c r="AS831" s="73" t="s">
        <v>5012</v>
      </c>
      <c r="AT831" s="73">
        <f t="shared" si="243"/>
        <v>0</v>
      </c>
      <c r="AU831" s="44"/>
      <c r="AV831" s="44"/>
      <c r="AW831" t="s">
        <v>53</v>
      </c>
      <c r="AX831" s="112" t="s">
        <v>5332</v>
      </c>
      <c r="AY831" s="73" t="str">
        <f t="shared" si="244"/>
        <v>Logunov D.V., Rakov S.Yu. 1998. Miscellaneous notes on Middle Asian jumping spiders (Aranei: Salticidae) // Arthropoda Selecta. Vol.7. No.2. P.117–144</v>
      </c>
      <c r="AZ831" s="49" t="s">
        <v>4903</v>
      </c>
      <c r="BA831" s="44">
        <f>Y831</f>
        <v>1993</v>
      </c>
      <c r="BB831" s="44" t="str">
        <f>Y831&amp;IF(Z831&lt;&gt;0,"-"&amp;Z831,"")&amp;IF(AA831&lt;&gt;0,"-"&amp;AA831,"")&amp;IF(AB831&lt;&gt;0,"/"&amp;AB831,"")&amp;IF(AC831&lt;&gt;0,"-"&amp;AC831,"")&amp;IF(AD831&lt;&gt;0,"-"&amp;AD831,"")</f>
        <v>1993</v>
      </c>
      <c r="BC831" s="44"/>
      <c r="BD831" s="44"/>
      <c r="BE831" s="44"/>
      <c r="BF831" s="49" t="s">
        <v>4882</v>
      </c>
      <c r="BG831" t="s">
        <v>4893</v>
      </c>
      <c r="BH831" s="40" t="s">
        <v>5050</v>
      </c>
      <c r="BI831" t="s">
        <v>39</v>
      </c>
      <c r="BJ831" t="str">
        <f>N831&amp;", "&amp;O831&amp;", "&amp;P831</f>
        <v>Almaty Area, Talgarsky Distr., Kapchagai</v>
      </c>
      <c r="BK831" t="str">
        <f>T831&amp;" N; "&amp;U831&amp;" E"</f>
        <v>43.94942 N; 77.33224 E</v>
      </c>
      <c r="BL831" t="s">
        <v>1622</v>
      </c>
      <c r="BM831" s="85" t="s">
        <v>1623</v>
      </c>
      <c r="BN831" t="s">
        <v>4895</v>
      </c>
      <c r="BO831">
        <f t="shared" si="246"/>
        <v>5000</v>
      </c>
      <c r="BP831" t="str">
        <f>IF(V831="original",H831,IF(V831="volunteer",C831,"Nekhaeva A.A."))</f>
        <v>Ishaeva A.</v>
      </c>
      <c r="BQ831" t="str">
        <f>IF(V831="original",I831,IF(V831="volunteer",YEAR(A831)&amp;"-"&amp;IF(MONTH(A831)&lt;10,"0"&amp;MONTH(A831),MONTH(A831))&amp;"-"&amp;IF(DAY(A831)&lt;10,"0"&amp;DAY(A831),DAY(A831)),"__2025-05-15"))</f>
        <v>2025-04-20</v>
      </c>
      <c r="BR831"/>
      <c r="BS831"/>
      <c r="BT831" s="49" t="s">
        <v>4766</v>
      </c>
      <c r="BU831" t="s">
        <v>3631</v>
      </c>
      <c r="BV831" t="s">
        <v>3632</v>
      </c>
      <c r="BW831" t="s">
        <v>3633</v>
      </c>
      <c r="BX831" t="s">
        <v>3634</v>
      </c>
      <c r="BY831" s="44" t="s">
        <v>48</v>
      </c>
      <c r="BZ831" t="s">
        <v>983</v>
      </c>
      <c r="CA831" t="s">
        <v>4322</v>
      </c>
      <c r="CB831" s="44" t="s">
        <v>4322</v>
      </c>
      <c r="CC831" t="s">
        <v>4324</v>
      </c>
      <c r="CD831" t="s">
        <v>4322</v>
      </c>
      <c r="CE831" t="s">
        <v>4323</v>
      </c>
      <c r="CF831" t="s">
        <v>3630</v>
      </c>
      <c r="CG831"/>
      <c r="CH831" t="str">
        <f>H831</f>
        <v>Logunov D.V., Rakov S.Yu.</v>
      </c>
      <c r="CI831">
        <f t="shared" si="247"/>
        <v>1998</v>
      </c>
      <c r="CJ831"/>
    </row>
    <row r="832" spans="1:88" s="12" customFormat="1" x14ac:dyDescent="0.45">
      <c r="A832" s="11">
        <v>45767.368634259263</v>
      </c>
      <c r="B832" s="12">
        <v>950994899</v>
      </c>
      <c r="C832" s="26" t="s">
        <v>4898</v>
      </c>
      <c r="D832" s="12">
        <v>2</v>
      </c>
      <c r="E832" s="4" t="s">
        <v>86</v>
      </c>
      <c r="G832" s="12">
        <v>3930</v>
      </c>
      <c r="H832" s="44" t="s">
        <v>1509</v>
      </c>
      <c r="I832" s="12">
        <v>1998</v>
      </c>
      <c r="J832" s="12" t="s">
        <v>1510</v>
      </c>
      <c r="K832" s="12" t="s">
        <v>1511</v>
      </c>
      <c r="L832" s="12" t="s">
        <v>1512</v>
      </c>
      <c r="M832" t="s">
        <v>39</v>
      </c>
      <c r="N832" s="12" t="s">
        <v>77</v>
      </c>
      <c r="O832" s="12" t="s">
        <v>883</v>
      </c>
      <c r="P832" s="12" t="s">
        <v>1626</v>
      </c>
      <c r="Q832" t="str">
        <f t="shared" si="248"/>
        <v>17–18 km E of Kapchagai</v>
      </c>
      <c r="R832" s="94">
        <v>43.949420000000003</v>
      </c>
      <c r="S832" s="94">
        <v>77.332239999999999</v>
      </c>
      <c r="T832" s="12" t="s">
        <v>1622</v>
      </c>
      <c r="U832" s="12" t="s">
        <v>1623</v>
      </c>
      <c r="V832" s="12" t="s">
        <v>106</v>
      </c>
      <c r="X832" s="12">
        <v>5000</v>
      </c>
      <c r="Y832" s="12">
        <v>1992</v>
      </c>
      <c r="Z832" s="12">
        <v>8</v>
      </c>
      <c r="AA832" s="12">
        <v>27</v>
      </c>
      <c r="AF832" s="12" t="s">
        <v>1627</v>
      </c>
      <c r="AH832" s="12" t="s">
        <v>48</v>
      </c>
      <c r="AI832" s="12" t="s">
        <v>983</v>
      </c>
      <c r="AJ832" s="12" t="s">
        <v>1625</v>
      </c>
      <c r="AK832" s="12" t="b">
        <v>1</v>
      </c>
      <c r="AL832" s="12" t="b">
        <v>0</v>
      </c>
      <c r="AO832" s="49" t="s">
        <v>4952</v>
      </c>
      <c r="AP832" s="73"/>
      <c r="AQ832" s="49" t="s">
        <v>4951</v>
      </c>
      <c r="AR832" s="76" t="s">
        <v>5011</v>
      </c>
      <c r="AS832" s="73" t="s">
        <v>5012</v>
      </c>
      <c r="AT832" s="73">
        <f t="shared" si="243"/>
        <v>2</v>
      </c>
      <c r="AU832" s="112" t="s">
        <v>5383</v>
      </c>
      <c r="AV832" s="44" t="s">
        <v>5380</v>
      </c>
      <c r="AW832" s="28" t="s">
        <v>1627</v>
      </c>
      <c r="AX832" s="73"/>
      <c r="AY832" s="73" t="str">
        <f t="shared" si="244"/>
        <v>Logunov D.V., Rakov S.Yu. 1998. Miscellaneous notes on Middle Asian jumping spiders (Aranei: Salticidae) // Arthropoda Selecta. Vol.7. No.2. P.117–144</v>
      </c>
      <c r="AZ832" s="49" t="s">
        <v>4903</v>
      </c>
      <c r="BA832" s="58" t="str">
        <f>Y832&amp;"-"&amp;IF(Z832&lt;10,"0"&amp;Z832,Z832)&amp;"-"&amp;IF(AA832&lt;10,"0"&amp;AA832,AA832)</f>
        <v>1992-08-27</v>
      </c>
      <c r="BB832" s="44" t="str">
        <f>Y832&amp;IF(Z832&lt;&gt;0,"-"&amp;Z832,"")&amp;IF(AA832&lt;&gt;0,"-"&amp;AA832,"")&amp;IF(AB832&lt;&gt;0,"/"&amp;AB832,"")&amp;IF(AC832&lt;&gt;0,"-"&amp;AC832,"")&amp;IF(AD832&lt;&gt;0,"-"&amp;AD832,"")</f>
        <v>1992-8-27</v>
      </c>
      <c r="BC832" s="44"/>
      <c r="BD832" s="44"/>
      <c r="BE832" s="44"/>
      <c r="BF832" s="49" t="s">
        <v>4882</v>
      </c>
      <c r="BG832" t="s">
        <v>4893</v>
      </c>
      <c r="BH832" s="40" t="s">
        <v>5050</v>
      </c>
      <c r="BI832" t="s">
        <v>39</v>
      </c>
      <c r="BJ832" t="str">
        <f>N832&amp;", "&amp;O832&amp;", "&amp;P832</f>
        <v>Almaty Area, Talgarsky Distr., 17–18 km E of Kapchagai</v>
      </c>
      <c r="BK832" t="str">
        <f>T832&amp;" N; "&amp;U832&amp;" E"</f>
        <v>43.94942 N; 77.33224 E</v>
      </c>
      <c r="BL832" t="s">
        <v>1622</v>
      </c>
      <c r="BM832" s="85" t="s">
        <v>1623</v>
      </c>
      <c r="BN832" t="s">
        <v>4895</v>
      </c>
      <c r="BO832">
        <f t="shared" si="246"/>
        <v>5000</v>
      </c>
      <c r="BP832" t="str">
        <f>IF(V832="original",H832,IF(V832="volunteer",C832,"Nekhaeva A.A."))</f>
        <v>Ishaeva A.</v>
      </c>
      <c r="BQ832" t="str">
        <f>IF(V832="original",I832,IF(V832="volunteer",YEAR(A832)&amp;"-"&amp;IF(MONTH(A832)&lt;10,"0"&amp;MONTH(A832),MONTH(A832))&amp;"-"&amp;IF(DAY(A832)&lt;10,"0"&amp;DAY(A832),DAY(A832)),"__2025-05-15"))</f>
        <v>2025-04-20</v>
      </c>
      <c r="BR832"/>
      <c r="BS832"/>
      <c r="BT832" s="49" t="s">
        <v>4766</v>
      </c>
      <c r="BU832" t="s">
        <v>3631</v>
      </c>
      <c r="BV832" t="s">
        <v>3632</v>
      </c>
      <c r="BW832" t="s">
        <v>3633</v>
      </c>
      <c r="BX832" t="s">
        <v>3634</v>
      </c>
      <c r="BY832" s="44" t="s">
        <v>48</v>
      </c>
      <c r="BZ832" t="s">
        <v>983</v>
      </c>
      <c r="CA832" t="s">
        <v>4322</v>
      </c>
      <c r="CB832" s="44" t="s">
        <v>4322</v>
      </c>
      <c r="CC832" t="s">
        <v>4324</v>
      </c>
      <c r="CD832" t="s">
        <v>4322</v>
      </c>
      <c r="CE832" t="s">
        <v>4323</v>
      </c>
      <c r="CF832" t="s">
        <v>3630</v>
      </c>
      <c r="CG832"/>
      <c r="CH832" t="str">
        <f>H832</f>
        <v>Logunov D.V., Rakov S.Yu.</v>
      </c>
      <c r="CI832">
        <f t="shared" si="247"/>
        <v>1998</v>
      </c>
      <c r="CJ832"/>
    </row>
    <row r="833" spans="1:88" s="12" customFormat="1" x14ac:dyDescent="0.45">
      <c r="A833" s="11">
        <v>45767.367337962962</v>
      </c>
      <c r="B833" s="12">
        <v>950994899</v>
      </c>
      <c r="C833" s="26" t="s">
        <v>4898</v>
      </c>
      <c r="D833" s="12">
        <v>1</v>
      </c>
      <c r="E833" s="4" t="s">
        <v>51</v>
      </c>
      <c r="G833" s="12">
        <v>3930</v>
      </c>
      <c r="H833" s="44" t="s">
        <v>1509</v>
      </c>
      <c r="I833" s="12">
        <v>1998</v>
      </c>
      <c r="J833" s="12" t="s">
        <v>1510</v>
      </c>
      <c r="K833" s="12" t="s">
        <v>1511</v>
      </c>
      <c r="L833" s="12" t="s">
        <v>1512</v>
      </c>
      <c r="M833" t="s">
        <v>39</v>
      </c>
      <c r="N833" s="12" t="s">
        <v>77</v>
      </c>
      <c r="O833" s="12" t="s">
        <v>883</v>
      </c>
      <c r="P833" s="12" t="s">
        <v>806</v>
      </c>
      <c r="Q833" t="str">
        <f t="shared" si="248"/>
        <v>Kapchagai</v>
      </c>
      <c r="R833" s="94">
        <v>43.854840000000003</v>
      </c>
      <c r="S833" s="94">
        <v>77.061499999999995</v>
      </c>
      <c r="T833" s="12" t="s">
        <v>1628</v>
      </c>
      <c r="U833" s="12" t="s">
        <v>1629</v>
      </c>
      <c r="V833" s="12" t="s">
        <v>106</v>
      </c>
      <c r="X833" s="12">
        <v>5000</v>
      </c>
      <c r="Y833" s="12">
        <v>1995</v>
      </c>
      <c r="Z833" s="12">
        <v>7</v>
      </c>
      <c r="AA833" s="12">
        <v>2</v>
      </c>
      <c r="AF833" s="12" t="s">
        <v>1551</v>
      </c>
      <c r="AH833" s="12" t="s">
        <v>48</v>
      </c>
      <c r="AI833" s="12" t="s">
        <v>983</v>
      </c>
      <c r="AJ833" s="12" t="s">
        <v>1625</v>
      </c>
      <c r="AK833" s="12" t="b">
        <v>1</v>
      </c>
      <c r="AL833" s="12" t="b">
        <v>0</v>
      </c>
      <c r="AO833" s="49" t="s">
        <v>4952</v>
      </c>
      <c r="AP833" s="73"/>
      <c r="AQ833" s="49" t="s">
        <v>4951</v>
      </c>
      <c r="AR833" s="76" t="s">
        <v>5011</v>
      </c>
      <c r="AS833" s="73" t="s">
        <v>5012</v>
      </c>
      <c r="AT833" s="73">
        <f t="shared" si="243"/>
        <v>1</v>
      </c>
      <c r="AU833" s="112" t="s">
        <v>5383</v>
      </c>
      <c r="AV833" s="44" t="s">
        <v>5380</v>
      </c>
      <c r="AW833" t="s">
        <v>5013</v>
      </c>
      <c r="AX833" s="73"/>
      <c r="AY833" s="73" t="str">
        <f t="shared" si="244"/>
        <v>Logunov D.V., Rakov S.Yu. 1998. Miscellaneous notes on Middle Asian jumping spiders (Aranei: Salticidae) // Arthropoda Selecta. Vol.7. No.2. P.117–144</v>
      </c>
      <c r="AZ833" s="49" t="s">
        <v>4903</v>
      </c>
      <c r="BA833" s="58" t="str">
        <f>Y833&amp;"-"&amp;IF(Z833&lt;10,"0"&amp;Z833,Z833)&amp;"-"&amp;IF(AA833&lt;10,"0"&amp;AA833,AA833)</f>
        <v>1995-07-02</v>
      </c>
      <c r="BB833" s="44" t="str">
        <f>Y833&amp;IF(Z833&lt;&gt;0,"-"&amp;Z833,"")&amp;IF(AA833&lt;&gt;0,"-"&amp;AA833,"")&amp;IF(AB833&lt;&gt;0,"/"&amp;AB833,"")&amp;IF(AC833&lt;&gt;0,"-"&amp;AC833,"")&amp;IF(AD833&lt;&gt;0,"-"&amp;AD833,"")</f>
        <v>1995-7-2</v>
      </c>
      <c r="BC833" s="44"/>
      <c r="BD833" s="44"/>
      <c r="BE833" s="44"/>
      <c r="BF833" s="49" t="s">
        <v>4882</v>
      </c>
      <c r="BG833" t="s">
        <v>4893</v>
      </c>
      <c r="BH833" s="40" t="s">
        <v>5050</v>
      </c>
      <c r="BI833" t="s">
        <v>39</v>
      </c>
      <c r="BJ833" t="str">
        <f>N833&amp;", "&amp;O833&amp;", "&amp;P833</f>
        <v>Almaty Area, Talgarsky Distr., Kapchagai</v>
      </c>
      <c r="BK833" t="str">
        <f>T833&amp;" N; "&amp;U833&amp;" E"</f>
        <v>43.85484 N; 77.0615 E</v>
      </c>
      <c r="BL833" t="s">
        <v>1628</v>
      </c>
      <c r="BM833" s="85" t="s">
        <v>1629</v>
      </c>
      <c r="BN833" t="s">
        <v>4895</v>
      </c>
      <c r="BO833">
        <f t="shared" si="246"/>
        <v>5000</v>
      </c>
      <c r="BP833" t="str">
        <f>IF(V833="original",H833,IF(V833="volunteer",C833,"Nekhaeva A.A."))</f>
        <v>Ishaeva A.</v>
      </c>
      <c r="BQ833" t="str">
        <f>IF(V833="original",I833,IF(V833="volunteer",YEAR(A833)&amp;"-"&amp;IF(MONTH(A833)&lt;10,"0"&amp;MONTH(A833),MONTH(A833))&amp;"-"&amp;IF(DAY(A833)&lt;10,"0"&amp;DAY(A833),DAY(A833)),"__2025-05-15"))</f>
        <v>2025-04-20</v>
      </c>
      <c r="BR833"/>
      <c r="BS833"/>
      <c r="BT833" s="49" t="s">
        <v>4766</v>
      </c>
      <c r="BU833" t="s">
        <v>3631</v>
      </c>
      <c r="BV833" t="s">
        <v>3632</v>
      </c>
      <c r="BW833" t="s">
        <v>3633</v>
      </c>
      <c r="BX833" t="s">
        <v>3634</v>
      </c>
      <c r="BY833" s="44" t="s">
        <v>48</v>
      </c>
      <c r="BZ833" t="s">
        <v>983</v>
      </c>
      <c r="CA833" t="s">
        <v>4322</v>
      </c>
      <c r="CB833" s="44" t="s">
        <v>4322</v>
      </c>
      <c r="CC833" t="s">
        <v>4324</v>
      </c>
      <c r="CD833" t="s">
        <v>4322</v>
      </c>
      <c r="CE833" t="s">
        <v>4323</v>
      </c>
      <c r="CF833" t="s">
        <v>3630</v>
      </c>
      <c r="CG833"/>
      <c r="CH833" t="str">
        <f>H833</f>
        <v>Logunov D.V., Rakov S.Yu.</v>
      </c>
      <c r="CI833">
        <f t="shared" si="247"/>
        <v>1998</v>
      </c>
      <c r="CJ833"/>
    </row>
    <row r="834" spans="1:88" s="12" customFormat="1" x14ac:dyDescent="0.45">
      <c r="A834" s="11">
        <v>45765.58258101852</v>
      </c>
      <c r="B834" s="12">
        <v>412819044</v>
      </c>
      <c r="C834" s="6" t="s">
        <v>4897</v>
      </c>
      <c r="D834" s="12">
        <v>1</v>
      </c>
      <c r="E834" s="4" t="s">
        <v>51</v>
      </c>
      <c r="F834" s="12" t="s">
        <v>1635</v>
      </c>
      <c r="G834" s="12">
        <v>4489</v>
      </c>
      <c r="H834" s="44" t="s">
        <v>1636</v>
      </c>
      <c r="I834" s="12">
        <v>1991</v>
      </c>
      <c r="J834" s="12" t="s">
        <v>1637</v>
      </c>
      <c r="K834" s="12" t="s">
        <v>1638</v>
      </c>
      <c r="L834" s="12" t="s">
        <v>1639</v>
      </c>
      <c r="M834" t="s">
        <v>39</v>
      </c>
      <c r="N834" s="12" t="s">
        <v>178</v>
      </c>
      <c r="O834" s="12" t="s">
        <v>1630</v>
      </c>
      <c r="P834" s="12" t="s">
        <v>1631</v>
      </c>
      <c r="Q834" t="str">
        <f t="shared" si="248"/>
        <v>Kurty</v>
      </c>
      <c r="R834" s="94">
        <v>43.889966000000001</v>
      </c>
      <c r="S834" s="94">
        <v>76.329730999999995</v>
      </c>
      <c r="T834" s="12" t="s">
        <v>1632</v>
      </c>
      <c r="U834" s="12" t="s">
        <v>1633</v>
      </c>
      <c r="V834" s="12" t="s">
        <v>106</v>
      </c>
      <c r="X834" s="12">
        <v>500</v>
      </c>
      <c r="Y834" s="12">
        <v>1989</v>
      </c>
      <c r="Z834" s="12">
        <v>7</v>
      </c>
      <c r="AF834" s="12" t="s">
        <v>566</v>
      </c>
      <c r="AH834" s="12" t="s">
        <v>229</v>
      </c>
      <c r="AI834" s="12" t="s">
        <v>1634</v>
      </c>
      <c r="AJ834" s="12" t="s">
        <v>770</v>
      </c>
      <c r="AK834" s="12" t="b">
        <v>1</v>
      </c>
      <c r="AL834" s="12" t="b">
        <v>0</v>
      </c>
      <c r="AO834" s="49" t="s">
        <v>4952</v>
      </c>
      <c r="AP834" s="73"/>
      <c r="AQ834" s="49" t="s">
        <v>4951</v>
      </c>
      <c r="AR834" s="76" t="s">
        <v>5011</v>
      </c>
      <c r="AS834" s="73" t="s">
        <v>5012</v>
      </c>
      <c r="AT834" s="73">
        <f t="shared" si="243"/>
        <v>1</v>
      </c>
      <c r="AU834" s="112" t="s">
        <v>5383</v>
      </c>
      <c r="AV834" s="44" t="s">
        <v>5380</v>
      </c>
      <c r="AW834" t="s">
        <v>566</v>
      </c>
      <c r="AX834" s="112" t="s">
        <v>5348</v>
      </c>
      <c r="AY834" s="73" t="str">
        <f t="shared" si="244"/>
        <v>Platnick N.I., Ovtsharenko V.I. 1991. On Eurasian and American Talanites (Araneae, Gnaphosidae) // J. Arachnol. Vol.19. No.2. P.115–121</v>
      </c>
      <c r="AZ834" s="49" t="s">
        <v>4903</v>
      </c>
      <c r="BA834" s="44" t="str">
        <f>Y834&amp;"-"&amp;IF(Z834&lt;10,"0"&amp;Z834,Z834)</f>
        <v>1989-07</v>
      </c>
      <c r="BB834" s="44" t="str">
        <f>Y834&amp;IF(Z834&lt;&gt;0,"-"&amp;Z834,"")&amp;IF(AA834&lt;&gt;0,"-"&amp;AA834,"")&amp;IF(AB834&lt;&gt;0,"/"&amp;AB834,"")&amp;IF(AC834&lt;&gt;0,"-"&amp;AC834,"")&amp;IF(AD834&lt;&gt;0,"-"&amp;AD834,"")</f>
        <v>1989-7</v>
      </c>
      <c r="BC834" s="44"/>
      <c r="BD834" s="44"/>
      <c r="BE834" s="44"/>
      <c r="BF834" s="49" t="s">
        <v>4882</v>
      </c>
      <c r="BG834" t="s">
        <v>4893</v>
      </c>
      <c r="BH834" s="40" t="s">
        <v>5050</v>
      </c>
      <c r="BI834" t="s">
        <v>39</v>
      </c>
      <c r="BJ834" t="str">
        <f>N834&amp;", "&amp;O834&amp;", "&amp;P834</f>
        <v>Alma-Ata Area, Kurtinskii, Kurty</v>
      </c>
      <c r="BK834" t="str">
        <f>T834&amp;" N; "&amp;U834&amp;" E"</f>
        <v>43.889966 N; 76.329731 E</v>
      </c>
      <c r="BL834" t="s">
        <v>1632</v>
      </c>
      <c r="BM834" s="85" t="s">
        <v>1633</v>
      </c>
      <c r="BN834" t="s">
        <v>4895</v>
      </c>
      <c r="BO834">
        <f t="shared" si="246"/>
        <v>500</v>
      </c>
      <c r="BP834" t="str">
        <f>IF(V834="original",H834,IF(V834="volunteer",C834,"Nekhaeva A.A."))</f>
        <v>Kim L.V.</v>
      </c>
      <c r="BQ834" t="str">
        <f>IF(V834="original",I834,IF(V834="volunteer",YEAR(A834)&amp;"-"&amp;IF(MONTH(A834)&lt;10,"0"&amp;MONTH(A834),MONTH(A834))&amp;"-"&amp;IF(DAY(A834)&lt;10,"0"&amp;DAY(A834),DAY(A834)),"__2025-05-15"))</f>
        <v>2025-04-18</v>
      </c>
      <c r="BR834"/>
      <c r="BS834"/>
      <c r="BT834" s="49" t="s">
        <v>4766</v>
      </c>
      <c r="BU834" t="s">
        <v>3631</v>
      </c>
      <c r="BV834" t="s">
        <v>3632</v>
      </c>
      <c r="BW834" t="s">
        <v>3633</v>
      </c>
      <c r="BX834" t="s">
        <v>3634</v>
      </c>
      <c r="BY834" s="44" t="s">
        <v>229</v>
      </c>
      <c r="BZ834" t="s">
        <v>1634</v>
      </c>
      <c r="CA834" t="s">
        <v>4325</v>
      </c>
      <c r="CB834" s="44" t="s">
        <v>4325</v>
      </c>
      <c r="CC834" t="s">
        <v>4327</v>
      </c>
      <c r="CD834" t="s">
        <v>4325</v>
      </c>
      <c r="CE834" t="s">
        <v>4326</v>
      </c>
      <c r="CF834" t="s">
        <v>3630</v>
      </c>
      <c r="CG834"/>
      <c r="CH834" t="str">
        <f>H834</f>
        <v>Platnick N.I., Ovtsharenko V.I.</v>
      </c>
      <c r="CI834">
        <f t="shared" si="247"/>
        <v>1991</v>
      </c>
      <c r="CJ834"/>
    </row>
    <row r="835" spans="1:88" s="12" customFormat="1" x14ac:dyDescent="0.45">
      <c r="A835" s="11">
        <v>45765.580787037034</v>
      </c>
      <c r="B835" s="12">
        <v>412819044</v>
      </c>
      <c r="C835" s="6" t="s">
        <v>4897</v>
      </c>
      <c r="D835" s="12">
        <v>1</v>
      </c>
      <c r="E835" s="4" t="s">
        <v>65</v>
      </c>
      <c r="F835" s="12" t="s">
        <v>1643</v>
      </c>
      <c r="G835" s="12">
        <v>4489</v>
      </c>
      <c r="H835" s="44" t="s">
        <v>1636</v>
      </c>
      <c r="I835" s="12">
        <v>1991</v>
      </c>
      <c r="J835" s="12" t="s">
        <v>1637</v>
      </c>
      <c r="K835" s="12" t="s">
        <v>1638</v>
      </c>
      <c r="L835" s="12" t="s">
        <v>1639</v>
      </c>
      <c r="M835" t="s">
        <v>39</v>
      </c>
      <c r="N835" s="12" t="s">
        <v>178</v>
      </c>
      <c r="O835" s="12" t="s">
        <v>674</v>
      </c>
      <c r="P835" s="12" t="s">
        <v>674</v>
      </c>
      <c r="Q835" t="str">
        <f t="shared" si="248"/>
        <v>Alma-Ata</v>
      </c>
      <c r="R835" s="94">
        <v>43.249968000000003</v>
      </c>
      <c r="S835" s="94">
        <v>76.926404000000005</v>
      </c>
      <c r="T835" s="12" t="s">
        <v>1640</v>
      </c>
      <c r="U835" s="12" t="s">
        <v>1641</v>
      </c>
      <c r="V835" s="12" t="s">
        <v>106</v>
      </c>
      <c r="X835" s="12">
        <v>8000</v>
      </c>
      <c r="Y835" s="12">
        <v>1921</v>
      </c>
      <c r="Z835" s="12">
        <v>5</v>
      </c>
      <c r="AA835" s="12">
        <v>15</v>
      </c>
      <c r="AF835" s="12" t="s">
        <v>1642</v>
      </c>
      <c r="AH835" s="12" t="s">
        <v>229</v>
      </c>
      <c r="AI835" s="12" t="s">
        <v>1634</v>
      </c>
      <c r="AJ835" s="12" t="s">
        <v>770</v>
      </c>
      <c r="AK835" s="12" t="b">
        <v>1</v>
      </c>
      <c r="AL835" s="12" t="b">
        <v>0</v>
      </c>
      <c r="AO835" s="49" t="s">
        <v>4952</v>
      </c>
      <c r="AP835" s="73"/>
      <c r="AQ835" s="49" t="s">
        <v>4951</v>
      </c>
      <c r="AR835" s="76" t="s">
        <v>5011</v>
      </c>
      <c r="AS835" s="73" t="s">
        <v>5012</v>
      </c>
      <c r="AT835" s="73">
        <f t="shared" si="243"/>
        <v>1</v>
      </c>
      <c r="AU835" s="112" t="s">
        <v>5384</v>
      </c>
      <c r="AV835" s="44" t="s">
        <v>5380</v>
      </c>
      <c r="AW835" t="s">
        <v>5014</v>
      </c>
      <c r="AX835" s="112" t="s">
        <v>5348</v>
      </c>
      <c r="AY835" s="73" t="str">
        <f t="shared" si="244"/>
        <v>Platnick N.I., Ovtsharenko V.I. 1991. On Eurasian and American Talanites (Araneae, Gnaphosidae) // J. Arachnol. Vol.19. No.2. P.115–121</v>
      </c>
      <c r="AZ835" s="49" t="s">
        <v>4903</v>
      </c>
      <c r="BA835" s="58" t="str">
        <f>Y835&amp;"-"&amp;IF(Z835&lt;10,"0"&amp;Z835,Z835)&amp;"-"&amp;IF(AA835&lt;10,"0"&amp;AA835,AA835)</f>
        <v>1921-05-15</v>
      </c>
      <c r="BB835" s="44" t="str">
        <f>Y835&amp;IF(Z835&lt;&gt;0,"-"&amp;Z835,"")&amp;IF(AA835&lt;&gt;0,"-"&amp;AA835,"")&amp;IF(AB835&lt;&gt;0,"/"&amp;AB835,"")&amp;IF(AC835&lt;&gt;0,"-"&amp;AC835,"")&amp;IF(AD835&lt;&gt;0,"-"&amp;AD835,"")</f>
        <v>1921-5-15</v>
      </c>
      <c r="BC835" s="44"/>
      <c r="BD835" s="44"/>
      <c r="BE835" s="44"/>
      <c r="BF835" s="49" t="s">
        <v>4882</v>
      </c>
      <c r="BG835" t="s">
        <v>4893</v>
      </c>
      <c r="BH835" s="40" t="s">
        <v>5050</v>
      </c>
      <c r="BI835" t="s">
        <v>39</v>
      </c>
      <c r="BJ835" t="str">
        <f>N835&amp;", "&amp;O835&amp;", "&amp;P835</f>
        <v>Alma-Ata Area, Alma-Ata, Alma-Ata</v>
      </c>
      <c r="BK835" t="str">
        <f>T835&amp;" N; "&amp;U835&amp;" E"</f>
        <v>43.249968 N; 76.926404 E</v>
      </c>
      <c r="BL835" t="s">
        <v>1640</v>
      </c>
      <c r="BM835" s="85" t="s">
        <v>1641</v>
      </c>
      <c r="BN835" t="s">
        <v>4895</v>
      </c>
      <c r="BO835">
        <f t="shared" si="246"/>
        <v>8000</v>
      </c>
      <c r="BP835" t="str">
        <f>IF(V835="original",H835,IF(V835="volunteer",C835,"Nekhaeva A.A."))</f>
        <v>Kim L.V.</v>
      </c>
      <c r="BQ835" t="str">
        <f>IF(V835="original",I835,IF(V835="volunteer",YEAR(A835)&amp;"-"&amp;IF(MONTH(A835)&lt;10,"0"&amp;MONTH(A835),MONTH(A835))&amp;"-"&amp;IF(DAY(A835)&lt;10,"0"&amp;DAY(A835),DAY(A835)),"__2025-05-15"))</f>
        <v>2025-04-18</v>
      </c>
      <c r="BR835"/>
      <c r="BS835"/>
      <c r="BT835" s="49" t="s">
        <v>4766</v>
      </c>
      <c r="BU835" t="s">
        <v>3631</v>
      </c>
      <c r="BV835" t="s">
        <v>3632</v>
      </c>
      <c r="BW835" t="s">
        <v>3633</v>
      </c>
      <c r="BX835" t="s">
        <v>3634</v>
      </c>
      <c r="BY835" s="44" t="s">
        <v>229</v>
      </c>
      <c r="BZ835" t="s">
        <v>1634</v>
      </c>
      <c r="CA835" t="s">
        <v>4325</v>
      </c>
      <c r="CB835" s="44" t="s">
        <v>4325</v>
      </c>
      <c r="CC835" t="s">
        <v>4327</v>
      </c>
      <c r="CD835" t="s">
        <v>4325</v>
      </c>
      <c r="CE835" t="s">
        <v>4326</v>
      </c>
      <c r="CF835" t="s">
        <v>3630</v>
      </c>
      <c r="CG835"/>
      <c r="CH835" t="str">
        <f>H835</f>
        <v>Platnick N.I., Ovtsharenko V.I.</v>
      </c>
      <c r="CI835">
        <f t="shared" si="247"/>
        <v>1991</v>
      </c>
      <c r="CJ835"/>
    </row>
    <row r="836" spans="1:88" s="12" customFormat="1" x14ac:dyDescent="0.45">
      <c r="A836" s="11">
        <v>45765.579502314809</v>
      </c>
      <c r="B836" s="12">
        <v>412819044</v>
      </c>
      <c r="C836" s="6" t="s">
        <v>4897</v>
      </c>
      <c r="D836" s="12">
        <v>1</v>
      </c>
      <c r="E836" s="4" t="s">
        <v>51</v>
      </c>
      <c r="F836" s="12" t="s">
        <v>1643</v>
      </c>
      <c r="G836" s="12">
        <v>4489</v>
      </c>
      <c r="H836" s="44" t="s">
        <v>1636</v>
      </c>
      <c r="I836" s="12">
        <v>1991</v>
      </c>
      <c r="J836" s="12" t="s">
        <v>1637</v>
      </c>
      <c r="K836" s="12" t="s">
        <v>1638</v>
      </c>
      <c r="L836" s="12" t="s">
        <v>1639</v>
      </c>
      <c r="M836" t="s">
        <v>39</v>
      </c>
      <c r="N836" s="12" t="s">
        <v>178</v>
      </c>
      <c r="O836" s="12" t="s">
        <v>674</v>
      </c>
      <c r="P836" s="12" t="s">
        <v>674</v>
      </c>
      <c r="Q836" t="str">
        <f t="shared" si="248"/>
        <v>Alma-Ata</v>
      </c>
      <c r="R836" s="94">
        <v>43.249968000000003</v>
      </c>
      <c r="S836" s="94">
        <v>76.926404000000005</v>
      </c>
      <c r="T836" s="12" t="s">
        <v>1640</v>
      </c>
      <c r="U836" s="12" t="s">
        <v>1641</v>
      </c>
      <c r="V836" s="12" t="s">
        <v>106</v>
      </c>
      <c r="X836" s="12">
        <v>8000</v>
      </c>
      <c r="Y836" s="12">
        <v>1919</v>
      </c>
      <c r="Z836" s="12">
        <v>4</v>
      </c>
      <c r="AF836" s="12" t="s">
        <v>1642</v>
      </c>
      <c r="AH836" s="12" t="s">
        <v>229</v>
      </c>
      <c r="AI836" s="12" t="s">
        <v>1634</v>
      </c>
      <c r="AJ836" s="12" t="s">
        <v>770</v>
      </c>
      <c r="AK836" s="12" t="b">
        <v>1</v>
      </c>
      <c r="AL836" s="12" t="b">
        <v>0</v>
      </c>
      <c r="AO836" s="49" t="s">
        <v>4952</v>
      </c>
      <c r="AP836" s="73"/>
      <c r="AQ836" s="49" t="s">
        <v>4951</v>
      </c>
      <c r="AR836" s="76" t="s">
        <v>5011</v>
      </c>
      <c r="AS836" s="73" t="s">
        <v>5012</v>
      </c>
      <c r="AT836" s="73">
        <f t="shared" ref="AT836:AT899" si="249">D836</f>
        <v>1</v>
      </c>
      <c r="AU836" s="112" t="s">
        <v>5383</v>
      </c>
      <c r="AV836" s="44" t="s">
        <v>5380</v>
      </c>
      <c r="AW836" t="s">
        <v>5014</v>
      </c>
      <c r="AX836" s="112" t="s">
        <v>5348</v>
      </c>
      <c r="AY836" s="73" t="str">
        <f t="shared" ref="AY836:AY899" si="250">H836&amp;" "&amp;I836&amp;". "&amp;J836&amp;" // "&amp;K836</f>
        <v>Platnick N.I., Ovtsharenko V.I. 1991. On Eurasian and American Talanites (Araneae, Gnaphosidae) // J. Arachnol. Vol.19. No.2. P.115–121</v>
      </c>
      <c r="AZ836" s="49" t="s">
        <v>4903</v>
      </c>
      <c r="BA836" s="44" t="str">
        <f>Y836&amp;"-"&amp;IF(Z836&lt;10,"0"&amp;Z836,Z836)</f>
        <v>1919-04</v>
      </c>
      <c r="BB836" s="44" t="str">
        <f>Y836&amp;IF(Z836&lt;&gt;0,"-"&amp;Z836,"")&amp;IF(AA836&lt;&gt;0,"-"&amp;AA836,"")&amp;IF(AB836&lt;&gt;0,"/"&amp;AB836,"")&amp;IF(AC836&lt;&gt;0,"-"&amp;AC836,"")&amp;IF(AD836&lt;&gt;0,"-"&amp;AD836,"")</f>
        <v>1919-4</v>
      </c>
      <c r="BC836" s="44"/>
      <c r="BD836" s="44"/>
      <c r="BE836" s="44"/>
      <c r="BF836" s="49" t="s">
        <v>4882</v>
      </c>
      <c r="BG836" t="s">
        <v>4893</v>
      </c>
      <c r="BH836" s="40" t="s">
        <v>5050</v>
      </c>
      <c r="BI836" t="s">
        <v>39</v>
      </c>
      <c r="BJ836" t="str">
        <f>N836&amp;", "&amp;O836&amp;", "&amp;P836</f>
        <v>Alma-Ata Area, Alma-Ata, Alma-Ata</v>
      </c>
      <c r="BK836" t="str">
        <f>T836&amp;" N; "&amp;U836&amp;" E"</f>
        <v>43.249968 N; 76.926404 E</v>
      </c>
      <c r="BL836" t="s">
        <v>1640</v>
      </c>
      <c r="BM836" s="85" t="s">
        <v>1641</v>
      </c>
      <c r="BN836" t="s">
        <v>4895</v>
      </c>
      <c r="BO836">
        <f t="shared" si="246"/>
        <v>8000</v>
      </c>
      <c r="BP836" t="str">
        <f>IF(V836="original",H836,IF(V836="volunteer",C836,"Nekhaeva A.A."))</f>
        <v>Kim L.V.</v>
      </c>
      <c r="BQ836" t="str">
        <f>IF(V836="original",I836,IF(V836="volunteer",YEAR(A836)&amp;"-"&amp;IF(MONTH(A836)&lt;10,"0"&amp;MONTH(A836),MONTH(A836))&amp;"-"&amp;IF(DAY(A836)&lt;10,"0"&amp;DAY(A836),DAY(A836)),"__2025-05-15"))</f>
        <v>2025-04-18</v>
      </c>
      <c r="BR836"/>
      <c r="BS836"/>
      <c r="BT836" s="49" t="s">
        <v>4766</v>
      </c>
      <c r="BU836" t="s">
        <v>3631</v>
      </c>
      <c r="BV836" t="s">
        <v>3632</v>
      </c>
      <c r="BW836" t="s">
        <v>3633</v>
      </c>
      <c r="BX836" t="s">
        <v>3634</v>
      </c>
      <c r="BY836" s="44" t="s">
        <v>229</v>
      </c>
      <c r="BZ836" t="s">
        <v>1634</v>
      </c>
      <c r="CA836" t="s">
        <v>4325</v>
      </c>
      <c r="CB836" s="44" t="s">
        <v>4325</v>
      </c>
      <c r="CC836" t="s">
        <v>4327</v>
      </c>
      <c r="CD836" t="s">
        <v>4325</v>
      </c>
      <c r="CE836" t="s">
        <v>4326</v>
      </c>
      <c r="CF836" t="s">
        <v>3630</v>
      </c>
      <c r="CG836"/>
      <c r="CH836" t="str">
        <f>H836</f>
        <v>Platnick N.I., Ovtsharenko V.I.</v>
      </c>
      <c r="CI836">
        <f t="shared" si="247"/>
        <v>1991</v>
      </c>
      <c r="CJ836"/>
    </row>
    <row r="837" spans="1:88" s="12" customFormat="1" x14ac:dyDescent="0.45">
      <c r="A837" s="11">
        <v>45765.573761574073</v>
      </c>
      <c r="B837" s="12">
        <v>412819044</v>
      </c>
      <c r="C837" s="6" t="s">
        <v>4897</v>
      </c>
      <c r="D837" s="12">
        <v>1</v>
      </c>
      <c r="E837" s="4" t="s">
        <v>65</v>
      </c>
      <c r="F837" s="12" t="s">
        <v>1648</v>
      </c>
      <c r="G837" s="12">
        <v>4230</v>
      </c>
      <c r="H837" s="44" t="s">
        <v>1649</v>
      </c>
      <c r="I837" s="12">
        <v>2012</v>
      </c>
      <c r="J837" s="12" t="s">
        <v>1650</v>
      </c>
      <c r="K837" s="12" t="s">
        <v>1651</v>
      </c>
      <c r="L837" s="12" t="s">
        <v>1652</v>
      </c>
      <c r="M837" t="s">
        <v>39</v>
      </c>
      <c r="N837" s="12" t="s">
        <v>77</v>
      </c>
      <c r="P837" s="12" t="s">
        <v>1644</v>
      </c>
      <c r="Q837" t="str">
        <f t="shared" si="248"/>
        <v>Charyn River canyon, Sartogai Boundary</v>
      </c>
      <c r="R837" s="94">
        <v>43.603285999999997</v>
      </c>
      <c r="S837" s="94">
        <v>79.342709999999997</v>
      </c>
      <c r="T837" s="12" t="s">
        <v>1645</v>
      </c>
      <c r="U837" s="12" t="s">
        <v>1646</v>
      </c>
      <c r="V837" s="12" t="s">
        <v>106</v>
      </c>
      <c r="X837" s="12">
        <v>10000</v>
      </c>
      <c r="Y837" s="12">
        <v>1993</v>
      </c>
      <c r="Z837" s="12">
        <v>6</v>
      </c>
      <c r="AA837" s="12">
        <v>12</v>
      </c>
      <c r="AF837" s="12" t="s">
        <v>641</v>
      </c>
      <c r="AH837" s="12" t="s">
        <v>274</v>
      </c>
      <c r="AI837" s="12" t="s">
        <v>347</v>
      </c>
      <c r="AJ837" s="12" t="s">
        <v>1647</v>
      </c>
      <c r="AK837" s="12" t="b">
        <v>1</v>
      </c>
      <c r="AL837" s="12" t="b">
        <v>0</v>
      </c>
      <c r="AO837" s="49" t="s">
        <v>4952</v>
      </c>
      <c r="AP837" s="73"/>
      <c r="AQ837" s="49" t="s">
        <v>4951</v>
      </c>
      <c r="AR837" s="76" t="s">
        <v>5011</v>
      </c>
      <c r="AS837" s="73" t="s">
        <v>5012</v>
      </c>
      <c r="AT837" s="73">
        <f t="shared" si="249"/>
        <v>1</v>
      </c>
      <c r="AU837" s="112" t="s">
        <v>5384</v>
      </c>
      <c r="AV837" s="44" t="s">
        <v>5380</v>
      </c>
      <c r="AW837" t="s">
        <v>641</v>
      </c>
      <c r="AX837" s="112" t="s">
        <v>5362</v>
      </c>
      <c r="AY837" s="73" t="str">
        <f t="shared" si="250"/>
        <v>Marusik Yu.M., Šestakova A., Omelko M.M. 2012. First description of the male with redescription of female of Araneus strandiellus Charitonov, 1951 (Araneae, Araneidae) // ZooKeys. Vol.205. P.91–98</v>
      </c>
      <c r="AZ837" s="49" t="s">
        <v>4903</v>
      </c>
      <c r="BA837" s="58" t="str">
        <f>Y837&amp;"-"&amp;IF(Z837&lt;10,"0"&amp;Z837,Z837)&amp;"-"&amp;IF(AA837&lt;10,"0"&amp;AA837,AA837)</f>
        <v>1993-06-12</v>
      </c>
      <c r="BB837" s="44" t="str">
        <f>Y837&amp;IF(Z837&lt;&gt;0,"-"&amp;Z837,"")&amp;IF(AA837&lt;&gt;0,"-"&amp;AA837,"")&amp;IF(AB837&lt;&gt;0,"/"&amp;AB837,"")&amp;IF(AC837&lt;&gt;0,"-"&amp;AC837,"")&amp;IF(AD837&lt;&gt;0,"-"&amp;AD837,"")</f>
        <v>1993-6-12</v>
      </c>
      <c r="BC837" s="44"/>
      <c r="BD837" s="44"/>
      <c r="BE837" s="44"/>
      <c r="BF837" s="49" t="s">
        <v>4882</v>
      </c>
      <c r="BG837" t="s">
        <v>4893</v>
      </c>
      <c r="BH837" s="40" t="s">
        <v>5050</v>
      </c>
      <c r="BI837" t="s">
        <v>39</v>
      </c>
      <c r="BJ837" t="str">
        <f>N837&amp;", "&amp;P837</f>
        <v>Almaty Area, Charyn River canyon, Sartogai Boundary</v>
      </c>
      <c r="BK837" t="str">
        <f>T837&amp;" N; "&amp;U837&amp;" E"</f>
        <v>43.603286 N; 79.34271 E</v>
      </c>
      <c r="BL837" t="s">
        <v>1645</v>
      </c>
      <c r="BM837" s="85" t="s">
        <v>1646</v>
      </c>
      <c r="BN837" t="s">
        <v>4895</v>
      </c>
      <c r="BO837">
        <f t="shared" si="246"/>
        <v>10000</v>
      </c>
      <c r="BP837" t="str">
        <f>IF(V837="original",H837,IF(V837="volunteer",C837,"Nekhaeva A.A."))</f>
        <v>Kim L.V.</v>
      </c>
      <c r="BQ837" t="str">
        <f>IF(V837="original",I837,IF(V837="volunteer",YEAR(A837)&amp;"-"&amp;IF(MONTH(A837)&lt;10,"0"&amp;MONTH(A837),MONTH(A837))&amp;"-"&amp;IF(DAY(A837)&lt;10,"0"&amp;DAY(A837),DAY(A837)),"__2025-05-15"))</f>
        <v>2025-04-18</v>
      </c>
      <c r="BR837"/>
      <c r="BS837"/>
      <c r="BT837" s="49" t="s">
        <v>4766</v>
      </c>
      <c r="BU837" t="s">
        <v>3631</v>
      </c>
      <c r="BV837" t="s">
        <v>3632</v>
      </c>
      <c r="BW837" t="s">
        <v>3633</v>
      </c>
      <c r="BX837" t="s">
        <v>3634</v>
      </c>
      <c r="BY837" s="44" t="s">
        <v>274</v>
      </c>
      <c r="BZ837" t="s">
        <v>347</v>
      </c>
      <c r="CA837" t="s">
        <v>4328</v>
      </c>
      <c r="CB837" s="44" t="s">
        <v>4328</v>
      </c>
      <c r="CC837" t="s">
        <v>4330</v>
      </c>
      <c r="CD837" t="s">
        <v>4328</v>
      </c>
      <c r="CE837" t="s">
        <v>4329</v>
      </c>
      <c r="CF837" t="s">
        <v>3630</v>
      </c>
      <c r="CG837"/>
      <c r="CH837" t="str">
        <f>H837</f>
        <v>Marusik Yu.M., Šestakova A., Omelko M.M.</v>
      </c>
      <c r="CI837">
        <f t="shared" si="247"/>
        <v>2012</v>
      </c>
      <c r="CJ837"/>
    </row>
    <row r="838" spans="1:88" s="12" customFormat="1" x14ac:dyDescent="0.45">
      <c r="A838" s="11">
        <v>45765.572291666671</v>
      </c>
      <c r="B838" s="12">
        <v>412819044</v>
      </c>
      <c r="C838" s="6" t="s">
        <v>4897</v>
      </c>
      <c r="D838" s="12">
        <v>1</v>
      </c>
      <c r="E838" s="4" t="s">
        <v>51</v>
      </c>
      <c r="F838" s="12" t="s">
        <v>577</v>
      </c>
      <c r="G838" s="12">
        <v>4230</v>
      </c>
      <c r="H838" s="44" t="s">
        <v>1649</v>
      </c>
      <c r="I838" s="12">
        <v>2012</v>
      </c>
      <c r="J838" s="12" t="s">
        <v>1650</v>
      </c>
      <c r="K838" s="12" t="s">
        <v>1651</v>
      </c>
      <c r="L838" s="12" t="s">
        <v>1652</v>
      </c>
      <c r="M838" t="s">
        <v>39</v>
      </c>
      <c r="N838" s="12" t="s">
        <v>77</v>
      </c>
      <c r="P838" s="12" t="s">
        <v>1653</v>
      </c>
      <c r="Q838" t="str">
        <f t="shared" si="248"/>
        <v>environs of Bakans Town</v>
      </c>
      <c r="R838" s="94">
        <v>44.80894</v>
      </c>
      <c r="S838" s="94">
        <v>76.276439999999994</v>
      </c>
      <c r="T838" s="12" t="s">
        <v>1654</v>
      </c>
      <c r="U838" s="12" t="s">
        <v>1655</v>
      </c>
      <c r="V838" s="12" t="s">
        <v>106</v>
      </c>
      <c r="X838" s="12">
        <v>2500</v>
      </c>
      <c r="Y838" s="12">
        <v>1986</v>
      </c>
      <c r="Z838" s="12">
        <v>6</v>
      </c>
      <c r="AE838" s="12" t="s">
        <v>1656</v>
      </c>
      <c r="AF838" s="12" t="s">
        <v>648</v>
      </c>
      <c r="AH838" s="12" t="s">
        <v>274</v>
      </c>
      <c r="AI838" s="12" t="s">
        <v>347</v>
      </c>
      <c r="AJ838" s="12" t="s">
        <v>1647</v>
      </c>
      <c r="AK838" s="12" t="b">
        <v>1</v>
      </c>
      <c r="AL838" s="12" t="b">
        <v>0</v>
      </c>
      <c r="AO838" s="49" t="s">
        <v>4952</v>
      </c>
      <c r="AP838" s="73"/>
      <c r="AQ838" s="49" t="s">
        <v>4951</v>
      </c>
      <c r="AR838" s="76" t="s">
        <v>5011</v>
      </c>
      <c r="AS838" s="73" t="s">
        <v>5012</v>
      </c>
      <c r="AT838" s="73">
        <f t="shared" si="249"/>
        <v>1</v>
      </c>
      <c r="AU838" s="112" t="s">
        <v>5383</v>
      </c>
      <c r="AV838" s="44" t="s">
        <v>5380</v>
      </c>
      <c r="AW838" t="s">
        <v>648</v>
      </c>
      <c r="AX838" s="112" t="s">
        <v>5333</v>
      </c>
      <c r="AY838" s="73" t="str">
        <f t="shared" si="250"/>
        <v>Marusik Yu.M., Šestakova A., Omelko M.M. 2012. First description of the male with redescription of female of Araneus strandiellus Charitonov, 1951 (Araneae, Araneidae) // ZooKeys. Vol.205. P.91–98</v>
      </c>
      <c r="AZ838" s="49" t="s">
        <v>4903</v>
      </c>
      <c r="BA838" s="44" t="str">
        <f>Y838&amp;"-"&amp;IF(Z838&lt;10,"0"&amp;Z838,Z838)</f>
        <v>1986-06</v>
      </c>
      <c r="BB838" s="44" t="str">
        <f>Y838&amp;IF(Z838&lt;&gt;0,"-"&amp;Z838,"")&amp;IF(AA838&lt;&gt;0,"-"&amp;AA838,"")&amp;IF(AB838&lt;&gt;0,"/"&amp;AB838,"")&amp;IF(AC838&lt;&gt;0,"-"&amp;AC838,"")&amp;IF(AD838&lt;&gt;0,"-"&amp;AD838,"")</f>
        <v>1986-6</v>
      </c>
      <c r="BC838" s="44" t="str">
        <f>AE838</f>
        <v>tugai and thicket</v>
      </c>
      <c r="BD838" s="44"/>
      <c r="BE838" s="44"/>
      <c r="BF838" s="49" t="s">
        <v>4882</v>
      </c>
      <c r="BG838" t="s">
        <v>4893</v>
      </c>
      <c r="BH838" s="40" t="s">
        <v>5050</v>
      </c>
      <c r="BI838" t="s">
        <v>39</v>
      </c>
      <c r="BJ838" t="str">
        <f>N838&amp;", "&amp;P838</f>
        <v>Almaty Area, environs of Bakans Town</v>
      </c>
      <c r="BK838" t="str">
        <f>T838&amp;" N; "&amp;U838&amp;" E"</f>
        <v>44.80894 N; 76.27644 E</v>
      </c>
      <c r="BL838" t="s">
        <v>1654</v>
      </c>
      <c r="BM838" s="85" t="s">
        <v>1655</v>
      </c>
      <c r="BN838" t="s">
        <v>4895</v>
      </c>
      <c r="BO838">
        <f t="shared" si="246"/>
        <v>2500</v>
      </c>
      <c r="BP838" t="str">
        <f>IF(V838="original",H838,IF(V838="volunteer",C838,"Nekhaeva A.A."))</f>
        <v>Kim L.V.</v>
      </c>
      <c r="BQ838" t="str">
        <f>IF(V838="original",I838,IF(V838="volunteer",YEAR(A838)&amp;"-"&amp;IF(MONTH(A838)&lt;10,"0"&amp;MONTH(A838),MONTH(A838))&amp;"-"&amp;IF(DAY(A838)&lt;10,"0"&amp;DAY(A838),DAY(A838)),"__2025-05-15"))</f>
        <v>2025-04-18</v>
      </c>
      <c r="BR838"/>
      <c r="BS838"/>
      <c r="BT838" s="49" t="s">
        <v>4766</v>
      </c>
      <c r="BU838" t="s">
        <v>3631</v>
      </c>
      <c r="BV838" t="s">
        <v>3632</v>
      </c>
      <c r="BW838" t="s">
        <v>3633</v>
      </c>
      <c r="BX838" t="s">
        <v>3634</v>
      </c>
      <c r="BY838" s="44" t="s">
        <v>274</v>
      </c>
      <c r="BZ838" t="s">
        <v>347</v>
      </c>
      <c r="CA838" t="s">
        <v>4328</v>
      </c>
      <c r="CB838" s="44" t="s">
        <v>4328</v>
      </c>
      <c r="CC838" t="s">
        <v>4330</v>
      </c>
      <c r="CD838" t="s">
        <v>4328</v>
      </c>
      <c r="CE838" t="s">
        <v>4329</v>
      </c>
      <c r="CF838" t="s">
        <v>3630</v>
      </c>
      <c r="CG838"/>
      <c r="CH838" t="str">
        <f>H838</f>
        <v>Marusik Yu.M., Šestakova A., Omelko M.M.</v>
      </c>
      <c r="CI838">
        <f t="shared" si="247"/>
        <v>2012</v>
      </c>
      <c r="CJ838"/>
    </row>
    <row r="839" spans="1:88" s="12" customFormat="1" x14ac:dyDescent="0.45">
      <c r="A839" s="11">
        <v>45765.567245370366</v>
      </c>
      <c r="B839" s="12">
        <v>412819044</v>
      </c>
      <c r="C839" s="6" t="s">
        <v>4897</v>
      </c>
      <c r="D839" s="12">
        <v>2</v>
      </c>
      <c r="E839" s="4" t="s">
        <v>86</v>
      </c>
      <c r="F839" s="12" t="s">
        <v>1661</v>
      </c>
      <c r="G839" s="12">
        <v>4146</v>
      </c>
      <c r="H839" s="44" t="s">
        <v>1662</v>
      </c>
      <c r="I839" s="12">
        <v>1990</v>
      </c>
      <c r="J839" s="12" t="s">
        <v>1663</v>
      </c>
      <c r="K839" s="12" t="s">
        <v>1664</v>
      </c>
      <c r="L839" s="12" t="s">
        <v>1665</v>
      </c>
      <c r="M839" t="s">
        <v>39</v>
      </c>
      <c r="N839" s="12" t="s">
        <v>178</v>
      </c>
      <c r="O839" s="12" t="s">
        <v>754</v>
      </c>
      <c r="P839" s="12" t="s">
        <v>1658</v>
      </c>
      <c r="Q839" t="str">
        <f t="shared" si="248"/>
        <v>Soldatskoye Vill.</v>
      </c>
      <c r="R839" s="94">
        <v>43.279721000000002</v>
      </c>
      <c r="S839" s="94">
        <v>77.349249</v>
      </c>
      <c r="T839" s="12" t="s">
        <v>756</v>
      </c>
      <c r="U839" s="12" t="s">
        <v>757</v>
      </c>
      <c r="V839" s="12" t="s">
        <v>106</v>
      </c>
      <c r="W839" s="12" t="s">
        <v>1659</v>
      </c>
      <c r="X839" s="12">
        <v>1500</v>
      </c>
      <c r="Y839" s="12">
        <v>1988</v>
      </c>
      <c r="Z839" s="12">
        <v>5</v>
      </c>
      <c r="AA839" s="12">
        <v>30</v>
      </c>
      <c r="AB839" s="12">
        <v>1988</v>
      </c>
      <c r="AC839" s="12">
        <v>5</v>
      </c>
      <c r="AD839" s="12">
        <v>31</v>
      </c>
      <c r="AF839" s="12" t="s">
        <v>648</v>
      </c>
      <c r="AH839" s="12" t="s">
        <v>490</v>
      </c>
      <c r="AI839" s="12" t="s">
        <v>491</v>
      </c>
      <c r="AJ839" s="12" t="s">
        <v>1660</v>
      </c>
      <c r="AK839" s="12" t="b">
        <v>1</v>
      </c>
      <c r="AL839" s="12" t="b">
        <v>0</v>
      </c>
      <c r="AO839" s="49" t="s">
        <v>4952</v>
      </c>
      <c r="AP839" s="73"/>
      <c r="AQ839" s="49" t="s">
        <v>4951</v>
      </c>
      <c r="AR839" s="76" t="s">
        <v>5011</v>
      </c>
      <c r="AS839" s="73" t="s">
        <v>5012</v>
      </c>
      <c r="AT839" s="73">
        <f t="shared" si="249"/>
        <v>2</v>
      </c>
      <c r="AU839" s="112" t="s">
        <v>5383</v>
      </c>
      <c r="AV839" s="44" t="s">
        <v>5380</v>
      </c>
      <c r="AW839" t="s">
        <v>648</v>
      </c>
      <c r="AX839" s="112" t="s">
        <v>5347</v>
      </c>
      <c r="AY839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39" s="49" t="s">
        <v>4903</v>
      </c>
      <c r="BA839" s="58" t="str">
        <f>Y839&amp;"-"&amp;IF(Z839&lt;10,"0"&amp;Z839,Z839)&amp;"-"&amp;IF(AA839&lt;10,"0"&amp;AA839,AA839)&amp;"/"&amp;IF(AD839&lt;10,"0"&amp;AD839,AD839)</f>
        <v>1988-05-30/31</v>
      </c>
      <c r="BB839" s="44" t="str">
        <f>Y839&amp;IF(Z839&lt;&gt;0,"-"&amp;Z839,"")&amp;IF(AA839&lt;&gt;0,"-"&amp;AA839,"")&amp;IF(AB839&lt;&gt;0,"/"&amp;AB839,"")&amp;IF(AC839&lt;&gt;0,"-"&amp;AC839,"")&amp;IF(AD839&lt;&gt;0,"-"&amp;AD839,"")</f>
        <v>1988-5-30/1988-5-31</v>
      </c>
      <c r="BC839" s="44"/>
      <c r="BD839" s="44"/>
      <c r="BE839" s="44"/>
      <c r="BF839" s="49" t="s">
        <v>4882</v>
      </c>
      <c r="BG839" t="s">
        <v>4893</v>
      </c>
      <c r="BH839" s="40" t="s">
        <v>5050</v>
      </c>
      <c r="BI839" t="s">
        <v>39</v>
      </c>
      <c r="BJ839" t="str">
        <f>N839&amp;", "&amp;O839&amp;", "&amp;P839</f>
        <v>Alma-Ata Area, Talgar Distr., Soldatskoye Vill.</v>
      </c>
      <c r="BK839" t="str">
        <f>T839&amp;" N; "&amp;U839&amp;" E"</f>
        <v>43.279721 N; 77.349249 E</v>
      </c>
      <c r="BL839" t="s">
        <v>756</v>
      </c>
      <c r="BM839" s="85" t="s">
        <v>757</v>
      </c>
      <c r="BN839" t="s">
        <v>4895</v>
      </c>
      <c r="BO839">
        <f t="shared" si="246"/>
        <v>1500</v>
      </c>
      <c r="BP839" t="str">
        <f>IF(V839="original",H839,IF(V839="volunteer",C839,"Nekhaeva A.A."))</f>
        <v>Kim L.V.</v>
      </c>
      <c r="BQ839" t="str">
        <f>IF(V839="original",I839,IF(V839="volunteer",YEAR(A839)&amp;"-"&amp;IF(MONTH(A839)&lt;10,"0"&amp;MONTH(A839),MONTH(A839))&amp;"-"&amp;IF(DAY(A839)&lt;10,"0"&amp;DAY(A839),DAY(A839)),"__2025-05-15"))</f>
        <v>2025-04-18</v>
      </c>
      <c r="BR839"/>
      <c r="BS839"/>
      <c r="BT839" s="49" t="s">
        <v>4766</v>
      </c>
      <c r="BU839" t="s">
        <v>3631</v>
      </c>
      <c r="BV839" t="s">
        <v>3632</v>
      </c>
      <c r="BW839" t="s">
        <v>3633</v>
      </c>
      <c r="BX839" t="s">
        <v>3634</v>
      </c>
      <c r="BY839" s="44" t="s">
        <v>490</v>
      </c>
      <c r="BZ839" t="s">
        <v>491</v>
      </c>
      <c r="CA839" t="s">
        <v>4331</v>
      </c>
      <c r="CB839" s="44" t="s">
        <v>4331</v>
      </c>
      <c r="CC839" t="s">
        <v>4333</v>
      </c>
      <c r="CD839" t="s">
        <v>4331</v>
      </c>
      <c r="CE839" t="s">
        <v>4332</v>
      </c>
      <c r="CF839" t="s">
        <v>3630</v>
      </c>
      <c r="CG839"/>
      <c r="CH839" t="str">
        <f>H839</f>
        <v>Marusik Yu.M., Logunov D.V.</v>
      </c>
      <c r="CI839">
        <f t="shared" si="247"/>
        <v>1990</v>
      </c>
      <c r="CJ839"/>
    </row>
    <row r="840" spans="1:88" s="12" customFormat="1" x14ac:dyDescent="0.45">
      <c r="A840" s="11">
        <v>45765.566793981481</v>
      </c>
      <c r="B840" s="12">
        <v>412819044</v>
      </c>
      <c r="C840" s="6" t="s">
        <v>4897</v>
      </c>
      <c r="D840" s="12">
        <v>1</v>
      </c>
      <c r="E840" s="4" t="s">
        <v>51</v>
      </c>
      <c r="F840" s="12" t="s">
        <v>1661</v>
      </c>
      <c r="G840" s="12">
        <v>4146</v>
      </c>
      <c r="H840" s="44" t="s">
        <v>1662</v>
      </c>
      <c r="I840" s="12">
        <v>1990</v>
      </c>
      <c r="J840" s="12" t="s">
        <v>1663</v>
      </c>
      <c r="K840" s="12" t="s">
        <v>1664</v>
      </c>
      <c r="L840" s="12" t="s">
        <v>1665</v>
      </c>
      <c r="M840" t="s">
        <v>39</v>
      </c>
      <c r="N840" s="12" t="s">
        <v>178</v>
      </c>
      <c r="O840" s="12" t="s">
        <v>754</v>
      </c>
      <c r="P840" s="12" t="s">
        <v>1658</v>
      </c>
      <c r="Q840" t="str">
        <f t="shared" si="248"/>
        <v>Soldatskoye Vill.</v>
      </c>
      <c r="R840" s="94">
        <v>43.279721000000002</v>
      </c>
      <c r="S840" s="94">
        <v>77.349249</v>
      </c>
      <c r="T840" s="12" t="s">
        <v>756</v>
      </c>
      <c r="U840" s="12" t="s">
        <v>757</v>
      </c>
      <c r="V840" s="12" t="s">
        <v>106</v>
      </c>
      <c r="W840" s="12" t="s">
        <v>1659</v>
      </c>
      <c r="X840" s="12">
        <v>1500</v>
      </c>
      <c r="Y840" s="12">
        <v>1981</v>
      </c>
      <c r="Z840" s="12">
        <v>6</v>
      </c>
      <c r="AA840" s="12">
        <v>4</v>
      </c>
      <c r="AF840" s="12" t="s">
        <v>648</v>
      </c>
      <c r="AH840" s="12" t="s">
        <v>490</v>
      </c>
      <c r="AI840" s="12" t="s">
        <v>491</v>
      </c>
      <c r="AJ840" s="12" t="s">
        <v>1660</v>
      </c>
      <c r="AK840" s="12" t="b">
        <v>1</v>
      </c>
      <c r="AL840" s="12" t="b">
        <v>0</v>
      </c>
      <c r="AO840" s="49" t="s">
        <v>4952</v>
      </c>
      <c r="AP840" s="73"/>
      <c r="AQ840" s="49" t="s">
        <v>4951</v>
      </c>
      <c r="AR840" s="76" t="s">
        <v>5011</v>
      </c>
      <c r="AS840" s="73" t="s">
        <v>5012</v>
      </c>
      <c r="AT840" s="73">
        <f t="shared" si="249"/>
        <v>1</v>
      </c>
      <c r="AU840" s="112" t="s">
        <v>5383</v>
      </c>
      <c r="AV840" s="44" t="s">
        <v>5380</v>
      </c>
      <c r="AW840" t="s">
        <v>648</v>
      </c>
      <c r="AX840" s="112" t="s">
        <v>5347</v>
      </c>
      <c r="AY840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0" s="49" t="s">
        <v>4903</v>
      </c>
      <c r="BA840" s="58" t="str">
        <f>Y840&amp;"-"&amp;IF(Z840&lt;10,"0"&amp;Z840,Z840)&amp;"-"&amp;IF(AA840&lt;10,"0"&amp;AA840,AA840)</f>
        <v>1981-06-04</v>
      </c>
      <c r="BB840" s="44" t="str">
        <f>Y840&amp;IF(Z840&lt;&gt;0,"-"&amp;Z840,"")&amp;IF(AA840&lt;&gt;0,"-"&amp;AA840,"")&amp;IF(AB840&lt;&gt;0,"/"&amp;AB840,"")&amp;IF(AC840&lt;&gt;0,"-"&amp;AC840,"")&amp;IF(AD840&lt;&gt;0,"-"&amp;AD840,"")</f>
        <v>1981-6-4</v>
      </c>
      <c r="BC840" s="44"/>
      <c r="BD840" s="44"/>
      <c r="BE840" s="44"/>
      <c r="BF840" s="49" t="s">
        <v>4882</v>
      </c>
      <c r="BG840" t="s">
        <v>4893</v>
      </c>
      <c r="BH840" s="40" t="s">
        <v>5050</v>
      </c>
      <c r="BI840" t="s">
        <v>39</v>
      </c>
      <c r="BJ840" t="str">
        <f>N840&amp;", "&amp;O840&amp;", "&amp;P840</f>
        <v>Alma-Ata Area, Talgar Distr., Soldatskoye Vill.</v>
      </c>
      <c r="BK840" t="str">
        <f>T840&amp;" N; "&amp;U840&amp;" E"</f>
        <v>43.279721 N; 77.349249 E</v>
      </c>
      <c r="BL840" t="s">
        <v>756</v>
      </c>
      <c r="BM840" s="85" t="s">
        <v>757</v>
      </c>
      <c r="BN840" t="s">
        <v>4895</v>
      </c>
      <c r="BO840">
        <f t="shared" si="246"/>
        <v>1500</v>
      </c>
      <c r="BP840" t="str">
        <f>IF(V840="original",H840,IF(V840="volunteer",C840,"Nekhaeva A.A."))</f>
        <v>Kim L.V.</v>
      </c>
      <c r="BQ840" t="str">
        <f>IF(V840="original",I840,IF(V840="volunteer",YEAR(A840)&amp;"-"&amp;IF(MONTH(A840)&lt;10,"0"&amp;MONTH(A840),MONTH(A840))&amp;"-"&amp;IF(DAY(A840)&lt;10,"0"&amp;DAY(A840),DAY(A840)),"__2025-05-15"))</f>
        <v>2025-04-18</v>
      </c>
      <c r="BR840"/>
      <c r="BS840"/>
      <c r="BT840" s="49" t="s">
        <v>4766</v>
      </c>
      <c r="BU840" t="s">
        <v>3631</v>
      </c>
      <c r="BV840" t="s">
        <v>3632</v>
      </c>
      <c r="BW840" t="s">
        <v>3633</v>
      </c>
      <c r="BX840" t="s">
        <v>3634</v>
      </c>
      <c r="BY840" s="44" t="s">
        <v>490</v>
      </c>
      <c r="BZ840" t="s">
        <v>491</v>
      </c>
      <c r="CA840" t="s">
        <v>4331</v>
      </c>
      <c r="CB840" s="44" t="s">
        <v>4331</v>
      </c>
      <c r="CC840" t="s">
        <v>4333</v>
      </c>
      <c r="CD840" t="s">
        <v>4331</v>
      </c>
      <c r="CE840" t="s">
        <v>4332</v>
      </c>
      <c r="CF840" t="s">
        <v>3630</v>
      </c>
      <c r="CG840"/>
      <c r="CH840" t="str">
        <f>H840</f>
        <v>Marusik Yu.M., Logunov D.V.</v>
      </c>
      <c r="CI840">
        <f t="shared" si="247"/>
        <v>1990</v>
      </c>
      <c r="CJ840"/>
    </row>
    <row r="841" spans="1:88" s="12" customFormat="1" x14ac:dyDescent="0.45">
      <c r="A841" s="11">
        <v>45765.563344907408</v>
      </c>
      <c r="B841" s="12">
        <v>412819044</v>
      </c>
      <c r="C841" s="6" t="s">
        <v>4897</v>
      </c>
      <c r="D841" s="12">
        <v>1</v>
      </c>
      <c r="E841" s="4" t="s">
        <v>51</v>
      </c>
      <c r="F841" s="12" t="s">
        <v>1671</v>
      </c>
      <c r="G841" s="12">
        <v>4146</v>
      </c>
      <c r="H841" s="44" t="s">
        <v>1662</v>
      </c>
      <c r="I841" s="12">
        <v>1990</v>
      </c>
      <c r="J841" s="12" t="s">
        <v>1663</v>
      </c>
      <c r="K841" s="12" t="s">
        <v>1664</v>
      </c>
      <c r="L841" s="12" t="s">
        <v>1665</v>
      </c>
      <c r="M841" t="s">
        <v>39</v>
      </c>
      <c r="N841" s="12" t="s">
        <v>102</v>
      </c>
      <c r="O841" s="12" t="s">
        <v>1666</v>
      </c>
      <c r="P841" s="12" t="s">
        <v>1667</v>
      </c>
      <c r="Q841" t="str">
        <f t="shared" si="248"/>
        <v>Kumkala Clay Desert</v>
      </c>
      <c r="R841" s="94">
        <v>44.004416999999997</v>
      </c>
      <c r="S841" s="94">
        <v>79.499551999999994</v>
      </c>
      <c r="T841" s="12" t="s">
        <v>1668</v>
      </c>
      <c r="U841" s="12" t="s">
        <v>1669</v>
      </c>
      <c r="V841" s="12" t="s">
        <v>106</v>
      </c>
      <c r="X841" s="12">
        <v>5000</v>
      </c>
      <c r="Y841" s="12">
        <v>1989</v>
      </c>
      <c r="Z841" s="12">
        <v>10</v>
      </c>
      <c r="AA841" s="12">
        <v>7</v>
      </c>
      <c r="AF841" s="12" t="s">
        <v>566</v>
      </c>
      <c r="AI841" s="12" t="s">
        <v>1670</v>
      </c>
      <c r="AJ841" s="12" t="s">
        <v>1170</v>
      </c>
      <c r="AK841" s="12" t="b">
        <v>1</v>
      </c>
      <c r="AL841" s="12" t="b">
        <v>0</v>
      </c>
      <c r="AO841" s="49" t="s">
        <v>4952</v>
      </c>
      <c r="AP841" s="73"/>
      <c r="AQ841" s="49" t="s">
        <v>4951</v>
      </c>
      <c r="AR841" s="76" t="s">
        <v>5011</v>
      </c>
      <c r="AS841" s="73" t="s">
        <v>5012</v>
      </c>
      <c r="AT841" s="73">
        <f t="shared" si="249"/>
        <v>1</v>
      </c>
      <c r="AU841" s="112" t="s">
        <v>5383</v>
      </c>
      <c r="AV841" s="44" t="s">
        <v>5380</v>
      </c>
      <c r="AW841" t="s">
        <v>566</v>
      </c>
      <c r="AX841" s="112" t="s">
        <v>5352</v>
      </c>
      <c r="AY841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1" s="49" t="s">
        <v>4903</v>
      </c>
      <c r="BA841" s="58" t="str">
        <f>Y841&amp;"-"&amp;IF(Z841&lt;10,"0"&amp;Z841,Z841)&amp;"-"&amp;IF(AA841&lt;10,"0"&amp;AA841,AA841)</f>
        <v>1989-10-07</v>
      </c>
      <c r="BB841" s="44" t="str">
        <f>Y841&amp;IF(Z841&lt;&gt;0,"-"&amp;Z841,"")&amp;IF(AA841&lt;&gt;0,"-"&amp;AA841,"")&amp;IF(AB841&lt;&gt;0,"/"&amp;AB841,"")&amp;IF(AC841&lt;&gt;0,"-"&amp;AC841,"")&amp;IF(AD841&lt;&gt;0,"-"&amp;AD841,"")</f>
        <v>1989-10-7</v>
      </c>
      <c r="BC841" s="44"/>
      <c r="BD841" s="44"/>
      <c r="BE841" s="44"/>
      <c r="BF841" s="49" t="s">
        <v>4882</v>
      </c>
      <c r="BG841" t="s">
        <v>4893</v>
      </c>
      <c r="BH841" s="40" t="s">
        <v>5050</v>
      </c>
      <c r="BI841" t="s">
        <v>39</v>
      </c>
      <c r="BJ841" t="str">
        <f>N841&amp;", "&amp;O841&amp;", "&amp;P841</f>
        <v>Taldy-Kurgan Area, Panfilov Distr., Kumkala Clay Desert</v>
      </c>
      <c r="BK841" t="str">
        <f>T841&amp;" N; "&amp;U841&amp;" E"</f>
        <v>44.004417 N; 79.499552 E</v>
      </c>
      <c r="BL841" t="s">
        <v>1668</v>
      </c>
      <c r="BM841" s="85" t="s">
        <v>1669</v>
      </c>
      <c r="BN841" t="s">
        <v>4895</v>
      </c>
      <c r="BO841">
        <f t="shared" si="246"/>
        <v>5000</v>
      </c>
      <c r="BP841" t="str">
        <f>IF(V841="original",H841,IF(V841="volunteer",C841,"Nekhaeva A.A."))</f>
        <v>Kim L.V.</v>
      </c>
      <c r="BQ841" t="str">
        <f>IF(V841="original",I841,IF(V841="volunteer",YEAR(A841)&amp;"-"&amp;IF(MONTH(A841)&lt;10,"0"&amp;MONTH(A841),MONTH(A841))&amp;"-"&amp;IF(DAY(A841)&lt;10,"0"&amp;DAY(A841),DAY(A841)),"__2025-05-15"))</f>
        <v>2025-04-18</v>
      </c>
      <c r="BR841"/>
      <c r="BS841"/>
      <c r="BT841" s="49" t="s">
        <v>4766</v>
      </c>
      <c r="BU841" t="s">
        <v>3631</v>
      </c>
      <c r="BV841" t="s">
        <v>3632</v>
      </c>
      <c r="BW841" t="s">
        <v>3633</v>
      </c>
      <c r="BX841" t="s">
        <v>3634</v>
      </c>
      <c r="BY841" s="44" t="s">
        <v>490</v>
      </c>
      <c r="BZ841" t="s">
        <v>3028</v>
      </c>
      <c r="CA841" t="s">
        <v>4067</v>
      </c>
      <c r="CB841" s="44" t="s">
        <v>4067</v>
      </c>
      <c r="CC841" t="s">
        <v>4806</v>
      </c>
      <c r="CD841" t="s">
        <v>4334</v>
      </c>
      <c r="CE841" t="s">
        <v>4066</v>
      </c>
      <c r="CF841" t="s">
        <v>3630</v>
      </c>
      <c r="CG841"/>
      <c r="CH841" t="str">
        <f>H841</f>
        <v>Marusik Yu.M., Logunov D.V.</v>
      </c>
      <c r="CI841">
        <f t="shared" si="247"/>
        <v>1990</v>
      </c>
      <c r="CJ841" t="s">
        <v>4677</v>
      </c>
    </row>
    <row r="842" spans="1:88" s="12" customFormat="1" x14ac:dyDescent="0.45">
      <c r="A842" s="11">
        <v>45765.563101851847</v>
      </c>
      <c r="B842" s="12">
        <v>412819044</v>
      </c>
      <c r="C842" s="6" t="s">
        <v>4897</v>
      </c>
      <c r="D842" s="12">
        <v>5</v>
      </c>
      <c r="E842" s="4" t="s">
        <v>1685</v>
      </c>
      <c r="F842" s="12" t="s">
        <v>1661</v>
      </c>
      <c r="G842" s="12">
        <v>4146</v>
      </c>
      <c r="H842" s="44" t="s">
        <v>1662</v>
      </c>
      <c r="I842" s="12">
        <v>1990</v>
      </c>
      <c r="J842" s="12" t="s">
        <v>1663</v>
      </c>
      <c r="K842" s="12" t="s">
        <v>1664</v>
      </c>
      <c r="L842" s="12" t="s">
        <v>1665</v>
      </c>
      <c r="M842" t="s">
        <v>39</v>
      </c>
      <c r="N842" s="12" t="s">
        <v>102</v>
      </c>
      <c r="O842" s="12" t="s">
        <v>1666</v>
      </c>
      <c r="P842" s="12" t="s">
        <v>1667</v>
      </c>
      <c r="Q842" t="str">
        <f t="shared" si="248"/>
        <v>Kumkala Clay Desert</v>
      </c>
      <c r="R842" s="94">
        <v>44.004416999999997</v>
      </c>
      <c r="S842" s="94">
        <v>79.499551999999994</v>
      </c>
      <c r="T842" s="12" t="s">
        <v>1668</v>
      </c>
      <c r="U842" s="12" t="s">
        <v>1669</v>
      </c>
      <c r="V842" s="12" t="s">
        <v>106</v>
      </c>
      <c r="X842" s="12">
        <v>5000</v>
      </c>
      <c r="Y842" s="12">
        <v>1989</v>
      </c>
      <c r="Z842" s="12">
        <v>10</v>
      </c>
      <c r="AA842" s="12">
        <v>7</v>
      </c>
      <c r="AF842" s="12" t="s">
        <v>566</v>
      </c>
      <c r="AI842" s="12" t="s">
        <v>1670</v>
      </c>
      <c r="AJ842" s="12" t="s">
        <v>1170</v>
      </c>
      <c r="AK842" s="12" t="b">
        <v>1</v>
      </c>
      <c r="AL842" s="12" t="b">
        <v>0</v>
      </c>
      <c r="AO842" s="49" t="s">
        <v>4952</v>
      </c>
      <c r="AP842" s="73"/>
      <c r="AQ842" s="49" t="s">
        <v>4951</v>
      </c>
      <c r="AR842" s="76" t="s">
        <v>5011</v>
      </c>
      <c r="AS842" s="73" t="s">
        <v>5012</v>
      </c>
      <c r="AT842" s="73">
        <f t="shared" si="249"/>
        <v>5</v>
      </c>
      <c r="AU842" s="112" t="s">
        <v>5383</v>
      </c>
      <c r="AV842" s="44" t="s">
        <v>5380</v>
      </c>
      <c r="AW842" t="s">
        <v>566</v>
      </c>
      <c r="AX842" s="112" t="s">
        <v>5347</v>
      </c>
      <c r="AY842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2" s="49" t="s">
        <v>4903</v>
      </c>
      <c r="BA842" s="58" t="str">
        <f>Y842&amp;"-"&amp;IF(Z842&lt;10,"0"&amp;Z842,Z842)&amp;"-"&amp;IF(AA842&lt;10,"0"&amp;AA842,AA842)</f>
        <v>1989-10-07</v>
      </c>
      <c r="BB842" s="44" t="str">
        <f>Y842&amp;IF(Z842&lt;&gt;0,"-"&amp;Z842,"")&amp;IF(AA842&lt;&gt;0,"-"&amp;AA842,"")&amp;IF(AB842&lt;&gt;0,"/"&amp;AB842,"")&amp;IF(AC842&lt;&gt;0,"-"&amp;AC842,"")&amp;IF(AD842&lt;&gt;0,"-"&amp;AD842,"")</f>
        <v>1989-10-7</v>
      </c>
      <c r="BC842" s="44"/>
      <c r="BD842" s="44"/>
      <c r="BE842" s="44"/>
      <c r="BF842" s="49" t="s">
        <v>4882</v>
      </c>
      <c r="BG842" t="s">
        <v>4893</v>
      </c>
      <c r="BH842" s="40" t="s">
        <v>5050</v>
      </c>
      <c r="BI842" t="s">
        <v>39</v>
      </c>
      <c r="BJ842" t="str">
        <f>N842&amp;", "&amp;O842&amp;", "&amp;P842</f>
        <v>Taldy-Kurgan Area, Panfilov Distr., Kumkala Clay Desert</v>
      </c>
      <c r="BK842" t="str">
        <f>T842&amp;" N; "&amp;U842&amp;" E"</f>
        <v>44.004417 N; 79.499552 E</v>
      </c>
      <c r="BL842" t="s">
        <v>1668</v>
      </c>
      <c r="BM842" s="85" t="s">
        <v>1669</v>
      </c>
      <c r="BN842" t="s">
        <v>4895</v>
      </c>
      <c r="BO842">
        <f t="shared" si="246"/>
        <v>5000</v>
      </c>
      <c r="BP842" t="str">
        <f>IF(V842="original",H842,IF(V842="volunteer",C842,"Nekhaeva A.A."))</f>
        <v>Kim L.V.</v>
      </c>
      <c r="BQ842" t="str">
        <f>IF(V842="original",I842,IF(V842="volunteer",YEAR(A842)&amp;"-"&amp;IF(MONTH(A842)&lt;10,"0"&amp;MONTH(A842),MONTH(A842))&amp;"-"&amp;IF(DAY(A842)&lt;10,"0"&amp;DAY(A842),DAY(A842)),"__2025-05-15"))</f>
        <v>2025-04-18</v>
      </c>
      <c r="BR842"/>
      <c r="BS842"/>
      <c r="BT842" s="49" t="s">
        <v>4766</v>
      </c>
      <c r="BU842" t="s">
        <v>3631</v>
      </c>
      <c r="BV842" t="s">
        <v>3632</v>
      </c>
      <c r="BW842" t="s">
        <v>3633</v>
      </c>
      <c r="BX842" t="s">
        <v>3634</v>
      </c>
      <c r="BY842" s="44" t="s">
        <v>490</v>
      </c>
      <c r="BZ842" t="s">
        <v>3028</v>
      </c>
      <c r="CA842" t="s">
        <v>4067</v>
      </c>
      <c r="CB842" s="44" t="s">
        <v>4067</v>
      </c>
      <c r="CC842" t="s">
        <v>4806</v>
      </c>
      <c r="CD842" t="s">
        <v>4334</v>
      </c>
      <c r="CE842" t="s">
        <v>4066</v>
      </c>
      <c r="CF842" t="s">
        <v>3630</v>
      </c>
      <c r="CG842"/>
      <c r="CH842" t="str">
        <f>H842</f>
        <v>Marusik Yu.M., Logunov D.V.</v>
      </c>
      <c r="CI842">
        <f t="shared" si="247"/>
        <v>1990</v>
      </c>
      <c r="CJ842" t="s">
        <v>4677</v>
      </c>
    </row>
    <row r="843" spans="1:88" s="12" customFormat="1" x14ac:dyDescent="0.45">
      <c r="A843" s="11">
        <v>45765.56251157407</v>
      </c>
      <c r="B843" s="12">
        <v>412819044</v>
      </c>
      <c r="C843" s="6" t="s">
        <v>4897</v>
      </c>
      <c r="D843" s="12">
        <v>2</v>
      </c>
      <c r="E843" s="4" t="s">
        <v>86</v>
      </c>
      <c r="F843" s="12" t="s">
        <v>1661</v>
      </c>
      <c r="G843" s="12">
        <v>4146</v>
      </c>
      <c r="H843" s="44" t="s">
        <v>1662</v>
      </c>
      <c r="I843" s="12">
        <v>1990</v>
      </c>
      <c r="J843" s="12" t="s">
        <v>1663</v>
      </c>
      <c r="K843" s="12" t="s">
        <v>1664</v>
      </c>
      <c r="L843" s="12" t="s">
        <v>1665</v>
      </c>
      <c r="M843" t="s">
        <v>39</v>
      </c>
      <c r="N843" s="12" t="s">
        <v>102</v>
      </c>
      <c r="O843" s="12" t="s">
        <v>1666</v>
      </c>
      <c r="P843" s="12" t="s">
        <v>1673</v>
      </c>
      <c r="Q843" t="str">
        <f t="shared" si="248"/>
        <v>40km SW of Panfilov Town, Kumkala Clay Desert</v>
      </c>
      <c r="R843" s="94">
        <v>44.004416999999997</v>
      </c>
      <c r="S843" s="94">
        <v>79.499551999999994</v>
      </c>
      <c r="T843" s="12" t="s">
        <v>1668</v>
      </c>
      <c r="U843" s="12" t="s">
        <v>1669</v>
      </c>
      <c r="V843" s="12" t="s">
        <v>106</v>
      </c>
      <c r="X843" s="12">
        <v>5000</v>
      </c>
      <c r="Y843" s="12">
        <v>1989</v>
      </c>
      <c r="Z843" s="12">
        <v>10</v>
      </c>
      <c r="AA843" s="12">
        <v>8</v>
      </c>
      <c r="AF843" s="12" t="s">
        <v>1674</v>
      </c>
      <c r="AI843" s="12" t="s">
        <v>1670</v>
      </c>
      <c r="AJ843" s="12" t="s">
        <v>1170</v>
      </c>
      <c r="AK843" s="12" t="b">
        <v>1</v>
      </c>
      <c r="AL843" s="12" t="b">
        <v>0</v>
      </c>
      <c r="AO843" s="49" t="s">
        <v>4952</v>
      </c>
      <c r="AP843" s="73"/>
      <c r="AQ843" s="49" t="s">
        <v>4951</v>
      </c>
      <c r="AR843" s="76" t="s">
        <v>5011</v>
      </c>
      <c r="AS843" s="73" t="s">
        <v>5012</v>
      </c>
      <c r="AT843" s="73">
        <f t="shared" si="249"/>
        <v>2</v>
      </c>
      <c r="AU843" s="112" t="s">
        <v>5383</v>
      </c>
      <c r="AV843" s="44" t="s">
        <v>5380</v>
      </c>
      <c r="AW843" t="s">
        <v>826</v>
      </c>
      <c r="AX843" s="112" t="s">
        <v>5347</v>
      </c>
      <c r="AY843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3" s="49" t="s">
        <v>4903</v>
      </c>
      <c r="BA843" s="58" t="str">
        <f>Y843&amp;"-"&amp;IF(Z843&lt;10,"0"&amp;Z843,Z843)&amp;"-"&amp;IF(AA843&lt;10,"0"&amp;AA843,AA843)</f>
        <v>1989-10-08</v>
      </c>
      <c r="BB843" s="44" t="str">
        <f>Y843&amp;IF(Z843&lt;&gt;0,"-"&amp;Z843,"")&amp;IF(AA843&lt;&gt;0,"-"&amp;AA843,"")&amp;IF(AB843&lt;&gt;0,"/"&amp;AB843,"")&amp;IF(AC843&lt;&gt;0,"-"&amp;AC843,"")&amp;IF(AD843&lt;&gt;0,"-"&amp;AD843,"")</f>
        <v>1989-10-8</v>
      </c>
      <c r="BC843" s="44"/>
      <c r="BD843" s="44"/>
      <c r="BE843" s="44"/>
      <c r="BF843" s="49" t="s">
        <v>4882</v>
      </c>
      <c r="BG843" t="s">
        <v>4893</v>
      </c>
      <c r="BH843" s="40" t="s">
        <v>5050</v>
      </c>
      <c r="BI843" t="s">
        <v>39</v>
      </c>
      <c r="BJ843" t="str">
        <f>N843&amp;", "&amp;O843&amp;", "&amp;P843</f>
        <v>Taldy-Kurgan Area, Panfilov Distr., 40km SW of Panfilov Town, Kumkala Clay Desert</v>
      </c>
      <c r="BK843" t="str">
        <f>T843&amp;" N; "&amp;U843&amp;" E"</f>
        <v>44.004417 N; 79.499552 E</v>
      </c>
      <c r="BL843" t="s">
        <v>1668</v>
      </c>
      <c r="BM843" s="85" t="s">
        <v>1669</v>
      </c>
      <c r="BN843" t="s">
        <v>4895</v>
      </c>
      <c r="BO843">
        <f t="shared" ref="BO843:BO857" si="251">X843</f>
        <v>5000</v>
      </c>
      <c r="BP843" t="str">
        <f>IF(V843="original",H843,IF(V843="volunteer",C843,"Nekhaeva A.A."))</f>
        <v>Kim L.V.</v>
      </c>
      <c r="BQ843" t="str">
        <f>IF(V843="original",I843,IF(V843="volunteer",YEAR(A843)&amp;"-"&amp;IF(MONTH(A843)&lt;10,"0"&amp;MONTH(A843),MONTH(A843))&amp;"-"&amp;IF(DAY(A843)&lt;10,"0"&amp;DAY(A843),DAY(A843)),"__2025-05-15"))</f>
        <v>2025-04-18</v>
      </c>
      <c r="BR843"/>
      <c r="BS843"/>
      <c r="BT843" s="49" t="s">
        <v>4766</v>
      </c>
      <c r="BU843" t="s">
        <v>3631</v>
      </c>
      <c r="BV843" t="s">
        <v>3632</v>
      </c>
      <c r="BW843" t="s">
        <v>3633</v>
      </c>
      <c r="BX843" t="s">
        <v>3634</v>
      </c>
      <c r="BY843" s="44" t="s">
        <v>490</v>
      </c>
      <c r="BZ843" t="s">
        <v>3028</v>
      </c>
      <c r="CA843" t="s">
        <v>4067</v>
      </c>
      <c r="CB843" s="44" t="s">
        <v>4067</v>
      </c>
      <c r="CC843" t="s">
        <v>4806</v>
      </c>
      <c r="CD843" t="s">
        <v>4334</v>
      </c>
      <c r="CE843" t="s">
        <v>4066</v>
      </c>
      <c r="CF843" t="s">
        <v>3630</v>
      </c>
      <c r="CG843"/>
      <c r="CH843" t="str">
        <f>H843</f>
        <v>Marusik Yu.M., Logunov D.V.</v>
      </c>
      <c r="CI843">
        <f t="shared" si="247"/>
        <v>1990</v>
      </c>
      <c r="CJ843" t="s">
        <v>4677</v>
      </c>
    </row>
    <row r="844" spans="1:88" s="12" customFormat="1" x14ac:dyDescent="0.45">
      <c r="A844" s="11">
        <v>45765.560381944437</v>
      </c>
      <c r="B844" s="12">
        <v>412819044</v>
      </c>
      <c r="C844" s="6" t="s">
        <v>4897</v>
      </c>
      <c r="D844" s="12">
        <v>2</v>
      </c>
      <c r="E844" s="4" t="s">
        <v>86</v>
      </c>
      <c r="F844" s="12" t="s">
        <v>1661</v>
      </c>
      <c r="G844" s="12">
        <v>4146</v>
      </c>
      <c r="H844" s="44" t="s">
        <v>1662</v>
      </c>
      <c r="I844" s="12">
        <v>1990</v>
      </c>
      <c r="J844" s="12" t="s">
        <v>1663</v>
      </c>
      <c r="K844" s="12" t="s">
        <v>1664</v>
      </c>
      <c r="L844" s="12" t="s">
        <v>1665</v>
      </c>
      <c r="M844" t="s">
        <v>39</v>
      </c>
      <c r="N844" s="12" t="s">
        <v>178</v>
      </c>
      <c r="O844" s="12" t="s">
        <v>931</v>
      </c>
      <c r="P844" s="12" t="s">
        <v>1675</v>
      </c>
      <c r="Q844" t="str">
        <f t="shared" si="248"/>
        <v>North of Bakanas Vill.</v>
      </c>
      <c r="R844" s="94">
        <v>44.854370000000003</v>
      </c>
      <c r="S844" s="94">
        <v>76.297084999999996</v>
      </c>
      <c r="T844" s="12" t="s">
        <v>1676</v>
      </c>
      <c r="U844" s="12" t="s">
        <v>1677</v>
      </c>
      <c r="V844" s="12" t="s">
        <v>106</v>
      </c>
      <c r="X844" s="12">
        <v>2500</v>
      </c>
      <c r="Y844" s="12">
        <v>1989</v>
      </c>
      <c r="Z844" s="12">
        <v>9</v>
      </c>
      <c r="AA844" s="12">
        <v>15</v>
      </c>
      <c r="AF844" s="12" t="s">
        <v>1678</v>
      </c>
      <c r="AI844" s="12" t="s">
        <v>1670</v>
      </c>
      <c r="AJ844" s="12" t="s">
        <v>1170</v>
      </c>
      <c r="AK844" s="12" t="b">
        <v>1</v>
      </c>
      <c r="AL844" s="12" t="b">
        <v>0</v>
      </c>
      <c r="AO844" s="49" t="s">
        <v>4952</v>
      </c>
      <c r="AP844" s="73"/>
      <c r="AQ844" s="49" t="s">
        <v>4951</v>
      </c>
      <c r="AR844" s="76" t="s">
        <v>5011</v>
      </c>
      <c r="AS844" s="73" t="s">
        <v>5012</v>
      </c>
      <c r="AT844" s="73">
        <f t="shared" si="249"/>
        <v>2</v>
      </c>
      <c r="AU844" s="112" t="s">
        <v>5383</v>
      </c>
      <c r="AV844" s="44" t="s">
        <v>5380</v>
      </c>
      <c r="AW844" t="s">
        <v>1678</v>
      </c>
      <c r="AX844" s="112" t="s">
        <v>5347</v>
      </c>
      <c r="AY844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4" s="49" t="s">
        <v>4903</v>
      </c>
      <c r="BA844" s="58" t="str">
        <f>Y844&amp;"-"&amp;IF(Z844&lt;10,"0"&amp;Z844,Z844)&amp;"-"&amp;IF(AA844&lt;10,"0"&amp;AA844,AA844)</f>
        <v>1989-09-15</v>
      </c>
      <c r="BB844" s="44" t="str">
        <f>Y844&amp;IF(Z844&lt;&gt;0,"-"&amp;Z844,"")&amp;IF(AA844&lt;&gt;0,"-"&amp;AA844,"")&amp;IF(AB844&lt;&gt;0,"/"&amp;AB844,"")&amp;IF(AC844&lt;&gt;0,"-"&amp;AC844,"")&amp;IF(AD844&lt;&gt;0,"-"&amp;AD844,"")</f>
        <v>1989-9-15</v>
      </c>
      <c r="BC844" s="44"/>
      <c r="BD844" s="44"/>
      <c r="BE844" s="44"/>
      <c r="BF844" s="49" t="s">
        <v>4882</v>
      </c>
      <c r="BG844" t="s">
        <v>4893</v>
      </c>
      <c r="BH844" s="40" t="s">
        <v>5050</v>
      </c>
      <c r="BI844" t="s">
        <v>39</v>
      </c>
      <c r="BJ844" t="str">
        <f>N844&amp;", "&amp;O844&amp;", "&amp;P844</f>
        <v>Alma-Ata Area, Balkhash Distr., North of Bakanas Vill.</v>
      </c>
      <c r="BK844" t="str">
        <f>T844&amp;" N; "&amp;U844&amp;" E"</f>
        <v>44.85437 N; 76.297085 E</v>
      </c>
      <c r="BL844" t="s">
        <v>1676</v>
      </c>
      <c r="BM844" s="85" t="s">
        <v>1677</v>
      </c>
      <c r="BN844" t="s">
        <v>4895</v>
      </c>
      <c r="BO844">
        <f t="shared" si="251"/>
        <v>2500</v>
      </c>
      <c r="BP844" t="str">
        <f>IF(V844="original",H844,IF(V844="volunteer",C844,"Nekhaeva A.A."))</f>
        <v>Kim L.V.</v>
      </c>
      <c r="BQ844" t="str">
        <f>IF(V844="original",I844,IF(V844="volunteer",YEAR(A844)&amp;"-"&amp;IF(MONTH(A844)&lt;10,"0"&amp;MONTH(A844),MONTH(A844))&amp;"-"&amp;IF(DAY(A844)&lt;10,"0"&amp;DAY(A844),DAY(A844)),"__2025-05-15"))</f>
        <v>2025-04-18</v>
      </c>
      <c r="BR844"/>
      <c r="BS844"/>
      <c r="BT844" s="49" t="s">
        <v>4766</v>
      </c>
      <c r="BU844" t="s">
        <v>3631</v>
      </c>
      <c r="BV844" t="s">
        <v>3632</v>
      </c>
      <c r="BW844" t="s">
        <v>3633</v>
      </c>
      <c r="BX844" t="s">
        <v>3634</v>
      </c>
      <c r="BY844" s="44" t="s">
        <v>490</v>
      </c>
      <c r="BZ844" t="s">
        <v>3028</v>
      </c>
      <c r="CA844" t="s">
        <v>4067</v>
      </c>
      <c r="CB844" s="44" t="s">
        <v>4067</v>
      </c>
      <c r="CC844" t="s">
        <v>4806</v>
      </c>
      <c r="CD844" t="s">
        <v>4334</v>
      </c>
      <c r="CE844" t="s">
        <v>4066</v>
      </c>
      <c r="CF844" t="s">
        <v>3630</v>
      </c>
      <c r="CG844"/>
      <c r="CH844" t="str">
        <f>H844</f>
        <v>Marusik Yu.M., Logunov D.V.</v>
      </c>
      <c r="CI844">
        <f t="shared" si="247"/>
        <v>1990</v>
      </c>
      <c r="CJ844" t="s">
        <v>4677</v>
      </c>
    </row>
    <row r="845" spans="1:88" s="12" customFormat="1" x14ac:dyDescent="0.45">
      <c r="A845" s="11">
        <v>45765.558310185181</v>
      </c>
      <c r="B845" s="12">
        <v>412819044</v>
      </c>
      <c r="C845" s="6" t="s">
        <v>4897</v>
      </c>
      <c r="D845" s="12">
        <v>1</v>
      </c>
      <c r="E845" s="4" t="s">
        <v>65</v>
      </c>
      <c r="F845" s="12" t="s">
        <v>1671</v>
      </c>
      <c r="G845" s="12">
        <v>4146</v>
      </c>
      <c r="H845" s="44" t="s">
        <v>1662</v>
      </c>
      <c r="I845" s="12">
        <v>1990</v>
      </c>
      <c r="J845" s="12" t="s">
        <v>1663</v>
      </c>
      <c r="K845" s="12" t="s">
        <v>1664</v>
      </c>
      <c r="L845" s="12" t="s">
        <v>1665</v>
      </c>
      <c r="M845" t="s">
        <v>39</v>
      </c>
      <c r="N845" s="12" t="s">
        <v>178</v>
      </c>
      <c r="O845" s="12" t="s">
        <v>858</v>
      </c>
      <c r="P845" s="12" t="s">
        <v>1679</v>
      </c>
      <c r="Q845" t="str">
        <f t="shared" si="248"/>
        <v>Kapchagai Town</v>
      </c>
      <c r="R845" s="94">
        <v>43.881106000000003</v>
      </c>
      <c r="S845" s="94">
        <v>77.049648000000005</v>
      </c>
      <c r="T845" s="12" t="s">
        <v>1680</v>
      </c>
      <c r="U845" s="12" t="s">
        <v>1681</v>
      </c>
      <c r="V845" s="12" t="s">
        <v>106</v>
      </c>
      <c r="X845" s="12">
        <v>5000</v>
      </c>
      <c r="Y845" s="12">
        <v>1986</v>
      </c>
      <c r="Z845" s="12">
        <v>5</v>
      </c>
      <c r="AA845" s="12">
        <v>18</v>
      </c>
      <c r="AF845" s="12" t="s">
        <v>566</v>
      </c>
      <c r="AI845" s="12" t="s">
        <v>1670</v>
      </c>
      <c r="AJ845" s="12" t="s">
        <v>1170</v>
      </c>
      <c r="AK845" s="12" t="b">
        <v>1</v>
      </c>
      <c r="AL845" s="12" t="b">
        <v>0</v>
      </c>
      <c r="AO845" s="49" t="s">
        <v>4952</v>
      </c>
      <c r="AP845" s="73"/>
      <c r="AQ845" s="49" t="s">
        <v>4951</v>
      </c>
      <c r="AR845" s="76" t="s">
        <v>5011</v>
      </c>
      <c r="AS845" s="73" t="s">
        <v>5012</v>
      </c>
      <c r="AT845" s="73">
        <f t="shared" si="249"/>
        <v>1</v>
      </c>
      <c r="AU845" s="112" t="s">
        <v>5384</v>
      </c>
      <c r="AV845" s="44" t="s">
        <v>5380</v>
      </c>
      <c r="AW845" t="s">
        <v>566</v>
      </c>
      <c r="AX845" s="112" t="s">
        <v>5352</v>
      </c>
      <c r="AY845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5" s="49" t="s">
        <v>4903</v>
      </c>
      <c r="BA845" s="58" t="str">
        <f>Y845&amp;"-"&amp;IF(Z845&lt;10,"0"&amp;Z845,Z845)&amp;"-"&amp;IF(AA845&lt;10,"0"&amp;AA845,AA845)</f>
        <v>1986-05-18</v>
      </c>
      <c r="BB845" s="44" t="str">
        <f>Y845&amp;IF(Z845&lt;&gt;0,"-"&amp;Z845,"")&amp;IF(AA845&lt;&gt;0,"-"&amp;AA845,"")&amp;IF(AB845&lt;&gt;0,"/"&amp;AB845,"")&amp;IF(AC845&lt;&gt;0,"-"&amp;AC845,"")&amp;IF(AD845&lt;&gt;0,"-"&amp;AD845,"")</f>
        <v>1986-5-18</v>
      </c>
      <c r="BC845" s="44"/>
      <c r="BD845" s="44"/>
      <c r="BE845" s="44"/>
      <c r="BF845" s="49" t="s">
        <v>4882</v>
      </c>
      <c r="BG845" t="s">
        <v>4893</v>
      </c>
      <c r="BH845" s="40" t="s">
        <v>5050</v>
      </c>
      <c r="BI845" t="s">
        <v>39</v>
      </c>
      <c r="BJ845" t="str">
        <f>N845&amp;", "&amp;O845&amp;", "&amp;P845</f>
        <v>Alma-Ata Area, Ili Distr., Kapchagai Town</v>
      </c>
      <c r="BK845" t="str">
        <f>T845&amp;" N; "&amp;U845&amp;" E"</f>
        <v>43.881106 N; 77.049648 E</v>
      </c>
      <c r="BL845" t="s">
        <v>1680</v>
      </c>
      <c r="BM845" s="85" t="s">
        <v>1681</v>
      </c>
      <c r="BN845" t="s">
        <v>4895</v>
      </c>
      <c r="BO845">
        <f t="shared" si="251"/>
        <v>5000</v>
      </c>
      <c r="BP845" t="str">
        <f>IF(V845="original",H845,IF(V845="volunteer",C845,"Nekhaeva A.A."))</f>
        <v>Kim L.V.</v>
      </c>
      <c r="BQ845" t="str">
        <f>IF(V845="original",I845,IF(V845="volunteer",YEAR(A845)&amp;"-"&amp;IF(MONTH(A845)&lt;10,"0"&amp;MONTH(A845),MONTH(A845))&amp;"-"&amp;IF(DAY(A845)&lt;10,"0"&amp;DAY(A845),DAY(A845)),"__2025-05-15"))</f>
        <v>2025-04-18</v>
      </c>
      <c r="BR845"/>
      <c r="BS845"/>
      <c r="BT845" s="49" t="s">
        <v>4766</v>
      </c>
      <c r="BU845" t="s">
        <v>3631</v>
      </c>
      <c r="BV845" t="s">
        <v>3632</v>
      </c>
      <c r="BW845" t="s">
        <v>3633</v>
      </c>
      <c r="BX845" t="s">
        <v>3634</v>
      </c>
      <c r="BY845" s="44" t="s">
        <v>490</v>
      </c>
      <c r="BZ845" t="s">
        <v>3028</v>
      </c>
      <c r="CA845" t="s">
        <v>4067</v>
      </c>
      <c r="CB845" s="44" t="s">
        <v>4067</v>
      </c>
      <c r="CC845" t="s">
        <v>4806</v>
      </c>
      <c r="CD845" t="s">
        <v>4334</v>
      </c>
      <c r="CE845" t="s">
        <v>4066</v>
      </c>
      <c r="CF845" t="s">
        <v>3630</v>
      </c>
      <c r="CG845"/>
      <c r="CH845" t="str">
        <f>H845</f>
        <v>Marusik Yu.M., Logunov D.V.</v>
      </c>
      <c r="CI845">
        <f t="shared" si="247"/>
        <v>1990</v>
      </c>
      <c r="CJ845" t="s">
        <v>4677</v>
      </c>
    </row>
    <row r="846" spans="1:88" s="12" customFormat="1" x14ac:dyDescent="0.45">
      <c r="A846" s="11">
        <v>45765.55631944444</v>
      </c>
      <c r="B846" s="12">
        <v>412819044</v>
      </c>
      <c r="C846" s="6" t="s">
        <v>4897</v>
      </c>
      <c r="D846" s="12">
        <v>2</v>
      </c>
      <c r="E846" s="4" t="s">
        <v>247</v>
      </c>
      <c r="F846" s="12" t="s">
        <v>1671</v>
      </c>
      <c r="G846" s="12">
        <v>4146</v>
      </c>
      <c r="H846" s="44" t="s">
        <v>1662</v>
      </c>
      <c r="I846" s="12">
        <v>1990</v>
      </c>
      <c r="J846" s="12" t="s">
        <v>1663</v>
      </c>
      <c r="K846" s="12" t="s">
        <v>1664</v>
      </c>
      <c r="L846" s="12" t="s">
        <v>1665</v>
      </c>
      <c r="M846" t="s">
        <v>39</v>
      </c>
      <c r="N846" s="12" t="s">
        <v>178</v>
      </c>
      <c r="O846" s="12" t="s">
        <v>858</v>
      </c>
      <c r="P846" s="12" t="s">
        <v>1679</v>
      </c>
      <c r="Q846" t="str">
        <f t="shared" si="248"/>
        <v>Kapchagai Town</v>
      </c>
      <c r="R846" s="94">
        <v>43.881106000000003</v>
      </c>
      <c r="S846" s="94">
        <v>77.049648000000005</v>
      </c>
      <c r="T846" s="12" t="s">
        <v>1680</v>
      </c>
      <c r="U846" s="12" t="s">
        <v>1681</v>
      </c>
      <c r="V846" s="12" t="s">
        <v>106</v>
      </c>
      <c r="X846" s="12">
        <v>5000</v>
      </c>
      <c r="Y846" s="12">
        <v>1988</v>
      </c>
      <c r="Z846" s="12">
        <v>5</v>
      </c>
      <c r="AA846" s="12">
        <v>27</v>
      </c>
      <c r="AF846" s="12" t="s">
        <v>1682</v>
      </c>
      <c r="AH846" s="12" t="s">
        <v>490</v>
      </c>
      <c r="AI846" s="12" t="s">
        <v>1149</v>
      </c>
      <c r="AJ846" s="12" t="s">
        <v>1150</v>
      </c>
      <c r="AK846" s="12" t="b">
        <v>1</v>
      </c>
      <c r="AL846" s="12" t="b">
        <v>0</v>
      </c>
      <c r="AO846" s="49" t="s">
        <v>4952</v>
      </c>
      <c r="AP846" s="73"/>
      <c r="AQ846" s="49" t="s">
        <v>4951</v>
      </c>
      <c r="AR846" s="76" t="s">
        <v>5011</v>
      </c>
      <c r="AS846" s="73" t="s">
        <v>5012</v>
      </c>
      <c r="AT846" s="73">
        <f t="shared" si="249"/>
        <v>2</v>
      </c>
      <c r="AU846" s="112" t="s">
        <v>5384</v>
      </c>
      <c r="AV846" s="44" t="s">
        <v>5380</v>
      </c>
      <c r="AW846" t="s">
        <v>5029</v>
      </c>
      <c r="AX846" s="112" t="s">
        <v>5352</v>
      </c>
      <c r="AY846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6" s="49" t="s">
        <v>4903</v>
      </c>
      <c r="BA846" s="58" t="str">
        <f>Y846&amp;"-"&amp;IF(Z846&lt;10,"0"&amp;Z846,Z846)&amp;"-"&amp;IF(AA846&lt;10,"0"&amp;AA846,AA846)</f>
        <v>1988-05-27</v>
      </c>
      <c r="BB846" s="44" t="str">
        <f>Y846&amp;IF(Z846&lt;&gt;0,"-"&amp;Z846,"")&amp;IF(AA846&lt;&gt;0,"-"&amp;AA846,"")&amp;IF(AB846&lt;&gt;0,"/"&amp;AB846,"")&amp;IF(AC846&lt;&gt;0,"-"&amp;AC846,"")&amp;IF(AD846&lt;&gt;0,"-"&amp;AD846,"")</f>
        <v>1988-5-27</v>
      </c>
      <c r="BC846" s="44"/>
      <c r="BD846" s="44"/>
      <c r="BE846" s="44"/>
      <c r="BF846" s="49" t="s">
        <v>4882</v>
      </c>
      <c r="BG846" t="s">
        <v>4893</v>
      </c>
      <c r="BH846" s="40" t="s">
        <v>5050</v>
      </c>
      <c r="BI846" t="s">
        <v>39</v>
      </c>
      <c r="BJ846" t="str">
        <f>N846&amp;", "&amp;O846&amp;", "&amp;P846</f>
        <v>Alma-Ata Area, Ili Distr., Kapchagai Town</v>
      </c>
      <c r="BK846" t="str">
        <f>T846&amp;" N; "&amp;U846&amp;" E"</f>
        <v>43.881106 N; 77.049648 E</v>
      </c>
      <c r="BL846" t="s">
        <v>1680</v>
      </c>
      <c r="BM846" s="85" t="s">
        <v>1681</v>
      </c>
      <c r="BN846" t="s">
        <v>4895</v>
      </c>
      <c r="BO846">
        <f t="shared" si="251"/>
        <v>5000</v>
      </c>
      <c r="BP846" t="str">
        <f>IF(V846="original",H846,IF(V846="volunteer",C846,"Nekhaeva A.A."))</f>
        <v>Kim L.V.</v>
      </c>
      <c r="BQ846" t="str">
        <f>IF(V846="original",I846,IF(V846="volunteer",YEAR(A846)&amp;"-"&amp;IF(MONTH(A846)&lt;10,"0"&amp;MONTH(A846),MONTH(A846))&amp;"-"&amp;IF(DAY(A846)&lt;10,"0"&amp;DAY(A846),DAY(A846)),"__2025-05-15"))</f>
        <v>2025-04-18</v>
      </c>
      <c r="BR846"/>
      <c r="BS846"/>
      <c r="BT846" s="49" t="s">
        <v>4766</v>
      </c>
      <c r="BU846" t="s">
        <v>3631</v>
      </c>
      <c r="BV846" t="s">
        <v>3632</v>
      </c>
      <c r="BW846" t="s">
        <v>3633</v>
      </c>
      <c r="BX846" t="s">
        <v>3634</v>
      </c>
      <c r="BY846" s="44" t="s">
        <v>490</v>
      </c>
      <c r="BZ846" t="s">
        <v>1149</v>
      </c>
      <c r="CA846" t="s">
        <v>4037</v>
      </c>
      <c r="CB846" s="44" t="s">
        <v>4037</v>
      </c>
      <c r="CC846" t="s">
        <v>4829</v>
      </c>
      <c r="CD846" t="s">
        <v>4037</v>
      </c>
      <c r="CE846" t="s">
        <v>4038</v>
      </c>
      <c r="CF846" t="s">
        <v>3630</v>
      </c>
      <c r="CG846"/>
      <c r="CH846" t="str">
        <f>H846</f>
        <v>Marusik Yu.M., Logunov D.V.</v>
      </c>
      <c r="CI846">
        <f t="shared" si="247"/>
        <v>1990</v>
      </c>
      <c r="CJ846"/>
    </row>
    <row r="847" spans="1:88" s="12" customFormat="1" x14ac:dyDescent="0.45">
      <c r="A847" s="11">
        <v>45765.554872685178</v>
      </c>
      <c r="B847" s="12">
        <v>412819044</v>
      </c>
      <c r="C847" s="6" t="s">
        <v>4897</v>
      </c>
      <c r="D847" s="12">
        <v>5</v>
      </c>
      <c r="E847" s="4" t="s">
        <v>1685</v>
      </c>
      <c r="F847" s="12" t="s">
        <v>577</v>
      </c>
      <c r="G847" s="12">
        <v>4146</v>
      </c>
      <c r="H847" s="44" t="s">
        <v>1662</v>
      </c>
      <c r="I847" s="12">
        <v>1990</v>
      </c>
      <c r="J847" s="12" t="s">
        <v>1663</v>
      </c>
      <c r="K847" s="12" t="s">
        <v>1664</v>
      </c>
      <c r="L847" s="12" t="s">
        <v>1665</v>
      </c>
      <c r="M847" t="s">
        <v>39</v>
      </c>
      <c r="N847" s="12" t="s">
        <v>178</v>
      </c>
      <c r="O847" s="12" t="s">
        <v>858</v>
      </c>
      <c r="P847" s="12" t="s">
        <v>1679</v>
      </c>
      <c r="Q847" t="str">
        <f t="shared" si="248"/>
        <v>Kapchagai Town</v>
      </c>
      <c r="R847" s="94">
        <v>43.881106000000003</v>
      </c>
      <c r="S847" s="94">
        <v>77.049648000000005</v>
      </c>
      <c r="T847" s="12" t="s">
        <v>1680</v>
      </c>
      <c r="U847" s="12" t="s">
        <v>1681</v>
      </c>
      <c r="V847" s="12" t="s">
        <v>106</v>
      </c>
      <c r="X847" s="12">
        <v>5000</v>
      </c>
      <c r="Y847" s="12">
        <v>1988</v>
      </c>
      <c r="Z847" s="12">
        <v>5</v>
      </c>
      <c r="AA847" s="12">
        <v>18</v>
      </c>
      <c r="AB847" s="12">
        <v>1988</v>
      </c>
      <c r="AC847" s="12">
        <v>5</v>
      </c>
      <c r="AD847" s="12">
        <v>27</v>
      </c>
      <c r="AF847" s="12" t="s">
        <v>1683</v>
      </c>
      <c r="AH847" s="12" t="s">
        <v>490</v>
      </c>
      <c r="AI847" s="12" t="s">
        <v>1152</v>
      </c>
      <c r="AJ847" s="12" t="s">
        <v>1684</v>
      </c>
      <c r="AK847" s="12" t="b">
        <v>1</v>
      </c>
      <c r="AL847" s="12" t="b">
        <v>0</v>
      </c>
      <c r="AO847" s="49" t="s">
        <v>4952</v>
      </c>
      <c r="AP847" s="73"/>
      <c r="AQ847" s="49" t="s">
        <v>4951</v>
      </c>
      <c r="AR847" s="76" t="s">
        <v>5011</v>
      </c>
      <c r="AS847" s="73" t="s">
        <v>5012</v>
      </c>
      <c r="AT847" s="73">
        <f t="shared" si="249"/>
        <v>5</v>
      </c>
      <c r="AU847" s="112" t="s">
        <v>5383</v>
      </c>
      <c r="AV847" s="44" t="s">
        <v>5380</v>
      </c>
      <c r="AW847" t="s">
        <v>5029</v>
      </c>
      <c r="AX847" s="112" t="s">
        <v>5333</v>
      </c>
      <c r="AY847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7" s="49" t="s">
        <v>4903</v>
      </c>
      <c r="BA847" s="58" t="str">
        <f>Y847&amp;"-"&amp;IF(Z847&lt;10,"0"&amp;Z847,Z847)&amp;"-"&amp;IF(AA847&lt;10,"0"&amp;AA847,AA847)&amp;"/"&amp;IF(AD847&lt;10,"0"&amp;AD847,AD847)</f>
        <v>1988-05-18/27</v>
      </c>
      <c r="BB847" s="44" t="str">
        <f>Y847&amp;IF(Z847&lt;&gt;0,"-"&amp;Z847,"")&amp;IF(AA847&lt;&gt;0,"-"&amp;AA847,"")&amp;IF(AB847&lt;&gt;0,"/"&amp;AB847,"")&amp;IF(AC847&lt;&gt;0,"-"&amp;AC847,"")&amp;IF(AD847&lt;&gt;0,"-"&amp;AD847,"")</f>
        <v>1988-5-18/1988-5-27</v>
      </c>
      <c r="BC847" s="44"/>
      <c r="BD847" s="44"/>
      <c r="BE847" s="44"/>
      <c r="BF847" s="49" t="s">
        <v>4882</v>
      </c>
      <c r="BG847" t="s">
        <v>4893</v>
      </c>
      <c r="BH847" s="40" t="s">
        <v>5050</v>
      </c>
      <c r="BI847" t="s">
        <v>39</v>
      </c>
      <c r="BJ847" t="str">
        <f>N847&amp;", "&amp;O847&amp;", "&amp;P847</f>
        <v>Alma-Ata Area, Ili Distr., Kapchagai Town</v>
      </c>
      <c r="BK847" t="str">
        <f>T847&amp;" N; "&amp;U847&amp;" E"</f>
        <v>43.881106 N; 77.049648 E</v>
      </c>
      <c r="BL847" t="s">
        <v>1680</v>
      </c>
      <c r="BM847" s="85" t="s">
        <v>1681</v>
      </c>
      <c r="BN847" t="s">
        <v>4895</v>
      </c>
      <c r="BO847">
        <f t="shared" si="251"/>
        <v>5000</v>
      </c>
      <c r="BP847" t="str">
        <f>IF(V847="original",H847,IF(V847="volunteer",C847,"Nekhaeva A.A."))</f>
        <v>Kim L.V.</v>
      </c>
      <c r="BQ847" t="str">
        <f>IF(V847="original",I847,IF(V847="volunteer",YEAR(A847)&amp;"-"&amp;IF(MONTH(A847)&lt;10,"0"&amp;MONTH(A847),MONTH(A847))&amp;"-"&amp;IF(DAY(A847)&lt;10,"0"&amp;DAY(A847),DAY(A847)),"__2025-05-15"))</f>
        <v>2025-04-18</v>
      </c>
      <c r="BR847"/>
      <c r="BS847"/>
      <c r="BT847" s="49" t="s">
        <v>4766</v>
      </c>
      <c r="BU847" t="s">
        <v>3631</v>
      </c>
      <c r="BV847" t="s">
        <v>3632</v>
      </c>
      <c r="BW847" t="s">
        <v>3633</v>
      </c>
      <c r="BX847" t="s">
        <v>3634</v>
      </c>
      <c r="BY847" s="44" t="s">
        <v>490</v>
      </c>
      <c r="BZ847" t="s">
        <v>4050</v>
      </c>
      <c r="CA847" t="s">
        <v>2986</v>
      </c>
      <c r="CB847" s="44" t="s">
        <v>2986</v>
      </c>
      <c r="CC847" t="s">
        <v>4829</v>
      </c>
      <c r="CD847" t="s">
        <v>4336</v>
      </c>
      <c r="CE847" t="s">
        <v>4337</v>
      </c>
      <c r="CF847" t="s">
        <v>3630</v>
      </c>
      <c r="CG847"/>
      <c r="CH847" t="str">
        <f>H847</f>
        <v>Marusik Yu.M., Logunov D.V.</v>
      </c>
      <c r="CI847">
        <f t="shared" si="247"/>
        <v>1990</v>
      </c>
      <c r="CJ847"/>
    </row>
    <row r="848" spans="1:88" s="12" customFormat="1" x14ac:dyDescent="0.45">
      <c r="A848" s="11">
        <v>45765.552858796298</v>
      </c>
      <c r="B848" s="12">
        <v>412819044</v>
      </c>
      <c r="C848" s="6" t="s">
        <v>4897</v>
      </c>
      <c r="D848" s="12">
        <v>1</v>
      </c>
      <c r="E848" s="4" t="s">
        <v>51</v>
      </c>
      <c r="F848" s="12" t="s">
        <v>1671</v>
      </c>
      <c r="G848" s="12">
        <v>4146</v>
      </c>
      <c r="H848" s="44" t="s">
        <v>1662</v>
      </c>
      <c r="I848" s="12">
        <v>1990</v>
      </c>
      <c r="J848" s="12" t="s">
        <v>1663</v>
      </c>
      <c r="K848" s="12" t="s">
        <v>1664</v>
      </c>
      <c r="L848" s="12" t="s">
        <v>1665</v>
      </c>
      <c r="M848" t="s">
        <v>39</v>
      </c>
      <c r="N848" s="12" t="s">
        <v>1686</v>
      </c>
      <c r="O848" s="12" t="s">
        <v>931</v>
      </c>
      <c r="P848" s="12" t="s">
        <v>1687</v>
      </c>
      <c r="Q848" t="str">
        <f t="shared" si="248"/>
        <v>Betkauta, Konurkul' dzha Mt., Khaskhobe Vill.</v>
      </c>
      <c r="R848" s="94">
        <v>47.454239000000001</v>
      </c>
      <c r="S848" s="94">
        <v>74.820102000000006</v>
      </c>
      <c r="T848" s="12" t="s">
        <v>1688</v>
      </c>
      <c r="U848" s="12" t="s">
        <v>1689</v>
      </c>
      <c r="V848" s="12" t="s">
        <v>106</v>
      </c>
      <c r="W848" s="12" t="s">
        <v>1690</v>
      </c>
      <c r="X848" s="12">
        <v>10000</v>
      </c>
      <c r="Y848" s="12">
        <v>1988</v>
      </c>
      <c r="Z848" s="12">
        <v>4</v>
      </c>
      <c r="AA848" s="12">
        <v>6</v>
      </c>
      <c r="AF848" s="12" t="s">
        <v>1691</v>
      </c>
      <c r="AG848" s="66" t="s">
        <v>1692</v>
      </c>
      <c r="AH848" s="12" t="s">
        <v>490</v>
      </c>
      <c r="AI848" s="12" t="s">
        <v>1152</v>
      </c>
      <c r="AJ848" s="12" t="s">
        <v>1684</v>
      </c>
      <c r="AK848" s="12" t="b">
        <v>1</v>
      </c>
      <c r="AL848" s="12" t="b">
        <v>0</v>
      </c>
      <c r="AO848" s="49" t="s">
        <v>4952</v>
      </c>
      <c r="AP848" s="73"/>
      <c r="AQ848" s="49" t="s">
        <v>4951</v>
      </c>
      <c r="AR848" s="76" t="s">
        <v>5011</v>
      </c>
      <c r="AS848" s="73" t="s">
        <v>5012</v>
      </c>
      <c r="AT848" s="73">
        <f t="shared" si="249"/>
        <v>1</v>
      </c>
      <c r="AU848" s="112" t="s">
        <v>5383</v>
      </c>
      <c r="AV848" s="44" t="s">
        <v>5380</v>
      </c>
      <c r="AW848" s="28" t="s">
        <v>1691</v>
      </c>
      <c r="AX848" s="112" t="s">
        <v>5353</v>
      </c>
      <c r="AY848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8" s="49" t="s">
        <v>4903</v>
      </c>
      <c r="BA848" s="58" t="str">
        <f>Y848&amp;"-"&amp;IF(Z848&lt;10,"0"&amp;Z848,Z848)&amp;"-"&amp;IF(AA848&lt;10,"0"&amp;AA848,AA848)</f>
        <v>1988-04-06</v>
      </c>
      <c r="BB848" s="44" t="str">
        <f>Y848&amp;IF(Z848&lt;&gt;0,"-"&amp;Z848,"")&amp;IF(AA848&lt;&gt;0,"-"&amp;AA848,"")&amp;IF(AB848&lt;&gt;0,"/"&amp;AB848,"")&amp;IF(AC848&lt;&gt;0,"-"&amp;AC848,"")&amp;IF(AD848&lt;&gt;0,"-"&amp;AD848,"")</f>
        <v>1988-4-6</v>
      </c>
      <c r="BC848" s="44"/>
      <c r="BD848" s="44"/>
      <c r="BE848" s="44"/>
      <c r="BF848" s="49" t="s">
        <v>4882</v>
      </c>
      <c r="BG848" t="s">
        <v>4893</v>
      </c>
      <c r="BH848" s="40" t="s">
        <v>5050</v>
      </c>
      <c r="BI848" t="s">
        <v>39</v>
      </c>
      <c r="BJ848" t="str">
        <f>N848&amp;", "&amp;O848&amp;", "&amp;P848</f>
        <v>Djezkazgan Area, Balkhash Distr., Betkauta, Konurkul' dzha Mt., Khaskhobe Vill.</v>
      </c>
      <c r="BK848" t="str">
        <f>T848&amp;" N; "&amp;U848&amp;" E"</f>
        <v>47.454239 N; 74.820102 E</v>
      </c>
      <c r="BL848" t="s">
        <v>1688</v>
      </c>
      <c r="BM848" s="85" t="s">
        <v>1689</v>
      </c>
      <c r="BN848" t="s">
        <v>4895</v>
      </c>
      <c r="BO848">
        <f t="shared" si="251"/>
        <v>10000</v>
      </c>
      <c r="BP848" t="str">
        <f>IF(V848="original",H848,IF(V848="volunteer",C848,"Nekhaeva A.A."))</f>
        <v>Kim L.V.</v>
      </c>
      <c r="BQ848" t="str">
        <f>IF(V848="original",I848,IF(V848="volunteer",YEAR(A848)&amp;"-"&amp;IF(MONTH(A848)&lt;10,"0"&amp;MONTH(A848),MONTH(A848))&amp;"-"&amp;IF(DAY(A848)&lt;10,"0"&amp;DAY(A848),DAY(A848)),"__2025-05-15"))</f>
        <v>2025-04-18</v>
      </c>
      <c r="BR848"/>
      <c r="BS848"/>
      <c r="BT848" s="49" t="s">
        <v>4766</v>
      </c>
      <c r="BU848" t="s">
        <v>3631</v>
      </c>
      <c r="BV848" t="s">
        <v>3632</v>
      </c>
      <c r="BW848" t="s">
        <v>3633</v>
      </c>
      <c r="BX848" t="s">
        <v>3634</v>
      </c>
      <c r="BY848" s="44" t="s">
        <v>490</v>
      </c>
      <c r="BZ848" t="s">
        <v>4050</v>
      </c>
      <c r="CA848" t="s">
        <v>2986</v>
      </c>
      <c r="CB848" s="44" t="s">
        <v>2986</v>
      </c>
      <c r="CC848" t="s">
        <v>4829</v>
      </c>
      <c r="CD848" t="s">
        <v>4336</v>
      </c>
      <c r="CE848" t="s">
        <v>4337</v>
      </c>
      <c r="CF848" t="s">
        <v>3630</v>
      </c>
      <c r="CG848"/>
      <c r="CH848" t="str">
        <f>H848</f>
        <v>Marusik Yu.M., Logunov D.V.</v>
      </c>
      <c r="CI848">
        <f t="shared" si="247"/>
        <v>1990</v>
      </c>
      <c r="CJ848"/>
    </row>
    <row r="849" spans="1:88" s="12" customFormat="1" x14ac:dyDescent="0.45">
      <c r="A849" s="11">
        <v>45765.542453703703</v>
      </c>
      <c r="B849" s="12">
        <v>412819044</v>
      </c>
      <c r="C849" s="6" t="s">
        <v>4897</v>
      </c>
      <c r="D849" s="12">
        <v>1</v>
      </c>
      <c r="E849" s="4" t="s">
        <v>65</v>
      </c>
      <c r="F849" s="12" t="s">
        <v>1661</v>
      </c>
      <c r="G849" s="12">
        <v>4146</v>
      </c>
      <c r="H849" s="44" t="s">
        <v>1662</v>
      </c>
      <c r="I849" s="12">
        <v>1990</v>
      </c>
      <c r="J849" s="12" t="s">
        <v>1663</v>
      </c>
      <c r="K849" s="12" t="s">
        <v>1664</v>
      </c>
      <c r="L849" s="12" t="s">
        <v>1665</v>
      </c>
      <c r="M849" t="s">
        <v>39</v>
      </c>
      <c r="N849" s="12" t="s">
        <v>178</v>
      </c>
      <c r="P849" s="12" t="s">
        <v>1693</v>
      </c>
      <c r="Q849" t="str">
        <f t="shared" si="248"/>
        <v>10km N of Otar Town</v>
      </c>
      <c r="R849" s="94">
        <v>43.634492000000002</v>
      </c>
      <c r="S849" s="94">
        <v>75.210410999999993</v>
      </c>
      <c r="T849" s="12" t="s">
        <v>1694</v>
      </c>
      <c r="U849" s="12" t="s">
        <v>1695</v>
      </c>
      <c r="V849" s="12" t="s">
        <v>106</v>
      </c>
      <c r="X849" s="12">
        <v>1000</v>
      </c>
      <c r="Y849" s="12">
        <v>1988</v>
      </c>
      <c r="Z849" s="12">
        <v>5</v>
      </c>
      <c r="AA849" s="12">
        <v>10</v>
      </c>
      <c r="AF849" s="12" t="s">
        <v>648</v>
      </c>
      <c r="AH849" s="12" t="s">
        <v>490</v>
      </c>
      <c r="AI849" s="12" t="s">
        <v>1152</v>
      </c>
      <c r="AJ849" s="12" t="s">
        <v>1156</v>
      </c>
      <c r="AK849" s="12" t="b">
        <v>1</v>
      </c>
      <c r="AL849" s="12" t="b">
        <v>0</v>
      </c>
      <c r="AO849" s="49" t="s">
        <v>4952</v>
      </c>
      <c r="AP849" s="73"/>
      <c r="AQ849" s="49" t="s">
        <v>4951</v>
      </c>
      <c r="AR849" s="76" t="s">
        <v>5011</v>
      </c>
      <c r="AS849" s="73" t="s">
        <v>5012</v>
      </c>
      <c r="AT849" s="73">
        <f t="shared" si="249"/>
        <v>1</v>
      </c>
      <c r="AU849" s="112" t="s">
        <v>5384</v>
      </c>
      <c r="AV849" s="44" t="s">
        <v>5380</v>
      </c>
      <c r="AW849" t="s">
        <v>648</v>
      </c>
      <c r="AX849" s="112" t="s">
        <v>5347</v>
      </c>
      <c r="AY849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49" s="49" t="s">
        <v>4903</v>
      </c>
      <c r="BA849" s="58" t="str">
        <f>Y849&amp;"-"&amp;IF(Z849&lt;10,"0"&amp;Z849,Z849)&amp;"-"&amp;IF(AA849&lt;10,"0"&amp;AA849,AA849)</f>
        <v>1988-05-10</v>
      </c>
      <c r="BB849" s="44" t="str">
        <f>Y849&amp;IF(Z849&lt;&gt;0,"-"&amp;Z849,"")&amp;IF(AA849&lt;&gt;0,"-"&amp;AA849,"")&amp;IF(AB849&lt;&gt;0,"/"&amp;AB849,"")&amp;IF(AC849&lt;&gt;0,"-"&amp;AC849,"")&amp;IF(AD849&lt;&gt;0,"-"&amp;AD849,"")</f>
        <v>1988-5-10</v>
      </c>
      <c r="BC849" s="44"/>
      <c r="BD849" s="44"/>
      <c r="BE849" s="44"/>
      <c r="BF849" s="49" t="s">
        <v>4882</v>
      </c>
      <c r="BG849" t="s">
        <v>4893</v>
      </c>
      <c r="BH849" s="40" t="s">
        <v>5050</v>
      </c>
      <c r="BI849" t="s">
        <v>39</v>
      </c>
      <c r="BJ849" t="str">
        <f>N849&amp;", "&amp;P849</f>
        <v>Alma-Ata Area, 10km N of Otar Town</v>
      </c>
      <c r="BK849" t="str">
        <f>T849&amp;" N; "&amp;U849&amp;" E"</f>
        <v>43.634492 N; 75.210411 E</v>
      </c>
      <c r="BL849" t="s">
        <v>1694</v>
      </c>
      <c r="BM849" s="85" t="s">
        <v>1695</v>
      </c>
      <c r="BN849" t="s">
        <v>4895</v>
      </c>
      <c r="BO849">
        <f t="shared" si="251"/>
        <v>1000</v>
      </c>
      <c r="BP849" t="str">
        <f>IF(V849="original",H849,IF(V849="volunteer",C849,"Nekhaeva A.A."))</f>
        <v>Kim L.V.</v>
      </c>
      <c r="BQ849" t="str">
        <f>IF(V849="original",I849,IF(V849="volunteer",YEAR(A849)&amp;"-"&amp;IF(MONTH(A849)&lt;10,"0"&amp;MONTH(A849),MONTH(A849))&amp;"-"&amp;IF(DAY(A849)&lt;10,"0"&amp;DAY(A849),DAY(A849)),"__2025-05-15"))</f>
        <v>2025-04-18</v>
      </c>
      <c r="BR849"/>
      <c r="BS849"/>
      <c r="BT849" s="49" t="s">
        <v>4766</v>
      </c>
      <c r="BU849" t="s">
        <v>3631</v>
      </c>
      <c r="BV849" t="s">
        <v>3632</v>
      </c>
      <c r="BW849" t="s">
        <v>3633</v>
      </c>
      <c r="BX849" t="s">
        <v>3634</v>
      </c>
      <c r="BY849" s="44" t="s">
        <v>490</v>
      </c>
      <c r="BZ849" t="s">
        <v>1152</v>
      </c>
      <c r="CA849" t="s">
        <v>4046</v>
      </c>
      <c r="CB849" s="44" t="s">
        <v>4046</v>
      </c>
      <c r="CC849" t="s">
        <v>4796</v>
      </c>
      <c r="CD849" t="s">
        <v>4046</v>
      </c>
      <c r="CE849" t="s">
        <v>4047</v>
      </c>
      <c r="CF849" t="s">
        <v>3630</v>
      </c>
      <c r="CG849"/>
      <c r="CH849" t="str">
        <f>H849</f>
        <v>Marusik Yu.M., Logunov D.V.</v>
      </c>
      <c r="CI849">
        <f t="shared" si="247"/>
        <v>1990</v>
      </c>
      <c r="CJ849"/>
    </row>
    <row r="850" spans="1:88" s="12" customFormat="1" x14ac:dyDescent="0.45">
      <c r="A850" s="11">
        <v>45765.531921296293</v>
      </c>
      <c r="B850" s="12">
        <v>412819044</v>
      </c>
      <c r="C850" s="6" t="s">
        <v>4897</v>
      </c>
      <c r="D850" s="12">
        <v>2</v>
      </c>
      <c r="E850" s="4" t="s">
        <v>86</v>
      </c>
      <c r="F850" s="12" t="s">
        <v>1661</v>
      </c>
      <c r="G850" s="12">
        <v>4146</v>
      </c>
      <c r="H850" s="44" t="s">
        <v>1662</v>
      </c>
      <c r="I850" s="12">
        <v>1990</v>
      </c>
      <c r="J850" s="12" t="s">
        <v>1663</v>
      </c>
      <c r="K850" s="12" t="s">
        <v>1664</v>
      </c>
      <c r="L850" s="12" t="s">
        <v>1665</v>
      </c>
      <c r="M850" t="s">
        <v>39</v>
      </c>
      <c r="N850" s="12" t="s">
        <v>178</v>
      </c>
      <c r="P850" s="12" t="s">
        <v>1696</v>
      </c>
      <c r="Q850" t="str">
        <f t="shared" si="248"/>
        <v>Bakanas Vill., Botanical garden</v>
      </c>
      <c r="R850" s="94">
        <v>44.826535</v>
      </c>
      <c r="S850" s="94">
        <v>76.244259</v>
      </c>
      <c r="T850" s="12" t="s">
        <v>1697</v>
      </c>
      <c r="U850" s="12" t="s">
        <v>1698</v>
      </c>
      <c r="V850" s="12" t="s">
        <v>106</v>
      </c>
      <c r="X850" s="12">
        <v>500</v>
      </c>
      <c r="Y850" s="12">
        <v>1988</v>
      </c>
      <c r="Z850" s="12">
        <v>9</v>
      </c>
      <c r="AF850" s="12" t="s">
        <v>1699</v>
      </c>
      <c r="AH850" s="12" t="s">
        <v>490</v>
      </c>
      <c r="AI850" s="12" t="s">
        <v>1152</v>
      </c>
      <c r="AJ850" s="12" t="s">
        <v>364</v>
      </c>
      <c r="AK850" s="12" t="b">
        <v>1</v>
      </c>
      <c r="AL850" s="12" t="b">
        <v>0</v>
      </c>
      <c r="AO850" s="49" t="s">
        <v>4952</v>
      </c>
      <c r="AP850" s="73"/>
      <c r="AQ850" s="49" t="s">
        <v>4951</v>
      </c>
      <c r="AR850" s="76" t="s">
        <v>5011</v>
      </c>
      <c r="AS850" s="73" t="s">
        <v>5012</v>
      </c>
      <c r="AT850" s="73">
        <f t="shared" si="249"/>
        <v>2</v>
      </c>
      <c r="AU850" s="112" t="s">
        <v>5383</v>
      </c>
      <c r="AV850" s="44" t="s">
        <v>5380</v>
      </c>
      <c r="AW850" s="28" t="s">
        <v>1699</v>
      </c>
      <c r="AX850" s="112" t="s">
        <v>5347</v>
      </c>
      <c r="AY850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0" s="49" t="s">
        <v>4903</v>
      </c>
      <c r="BA850" s="44" t="str">
        <f>Y850&amp;"-"&amp;IF(Z850&lt;10,"0"&amp;Z850,Z850)</f>
        <v>1988-09</v>
      </c>
      <c r="BB850" s="44" t="str">
        <f>Y850&amp;IF(Z850&lt;&gt;0,"-"&amp;Z850,"")&amp;IF(AA850&lt;&gt;0,"-"&amp;AA850,"")&amp;IF(AB850&lt;&gt;0,"/"&amp;AB850,"")&amp;IF(AC850&lt;&gt;0,"-"&amp;AC850,"")&amp;IF(AD850&lt;&gt;0,"-"&amp;AD850,"")</f>
        <v>1988-9</v>
      </c>
      <c r="BC850" s="44"/>
      <c r="BD850" s="44"/>
      <c r="BE850" s="44"/>
      <c r="BF850" s="49" t="s">
        <v>4882</v>
      </c>
      <c r="BG850" t="s">
        <v>4893</v>
      </c>
      <c r="BH850" s="40" t="s">
        <v>5050</v>
      </c>
      <c r="BI850" t="s">
        <v>39</v>
      </c>
      <c r="BJ850" t="str">
        <f>N850&amp;", "&amp;P850</f>
        <v>Alma-Ata Area, Bakanas Vill., Botanical garden</v>
      </c>
      <c r="BK850" t="str">
        <f>T850&amp;" N; "&amp;U850&amp;" E"</f>
        <v>44.826535 N; 76.244259 E</v>
      </c>
      <c r="BL850" t="s">
        <v>1697</v>
      </c>
      <c r="BM850" s="85" t="s">
        <v>1698</v>
      </c>
      <c r="BN850" t="s">
        <v>4895</v>
      </c>
      <c r="BO850">
        <f t="shared" si="251"/>
        <v>500</v>
      </c>
      <c r="BP850" t="str">
        <f>IF(V850="original",H850,IF(V850="volunteer",C850,"Nekhaeva A.A."))</f>
        <v>Kim L.V.</v>
      </c>
      <c r="BQ850" t="str">
        <f>IF(V850="original",I850,IF(V850="volunteer",YEAR(A850)&amp;"-"&amp;IF(MONTH(A850)&lt;10,"0"&amp;MONTH(A850),MONTH(A850))&amp;"-"&amp;IF(DAY(A850)&lt;10,"0"&amp;DAY(A850),DAY(A850)),"__2025-05-15"))</f>
        <v>2025-04-18</v>
      </c>
      <c r="BR850"/>
      <c r="BS850"/>
      <c r="BT850" s="49" t="s">
        <v>4766</v>
      </c>
      <c r="BU850" t="s">
        <v>3631</v>
      </c>
      <c r="BV850" t="s">
        <v>3632</v>
      </c>
      <c r="BW850" t="s">
        <v>3633</v>
      </c>
      <c r="BX850" t="s">
        <v>3634</v>
      </c>
      <c r="BY850" s="44" t="s">
        <v>490</v>
      </c>
      <c r="BZ850" t="s">
        <v>1152</v>
      </c>
      <c r="CA850" t="s">
        <v>4338</v>
      </c>
      <c r="CB850" s="44" t="s">
        <v>4338</v>
      </c>
      <c r="CC850" t="s">
        <v>4343</v>
      </c>
      <c r="CD850" t="s">
        <v>4338</v>
      </c>
      <c r="CE850" t="s">
        <v>4339</v>
      </c>
      <c r="CF850" t="s">
        <v>3630</v>
      </c>
      <c r="CG850"/>
      <c r="CH850" t="str">
        <f>H850</f>
        <v>Marusik Yu.M., Logunov D.V.</v>
      </c>
      <c r="CI850">
        <f t="shared" si="247"/>
        <v>1990</v>
      </c>
      <c r="CJ850"/>
    </row>
    <row r="851" spans="1:88" s="12" customFormat="1" x14ac:dyDescent="0.45">
      <c r="A851" s="11">
        <v>45765.531701388893</v>
      </c>
      <c r="B851" s="12">
        <v>412819044</v>
      </c>
      <c r="C851" s="6" t="s">
        <v>4897</v>
      </c>
      <c r="D851" s="12">
        <v>1</v>
      </c>
      <c r="E851" s="4" t="s">
        <v>51</v>
      </c>
      <c r="F851" s="12" t="s">
        <v>577</v>
      </c>
      <c r="G851" s="12">
        <v>4146</v>
      </c>
      <c r="H851" s="44" t="s">
        <v>1662</v>
      </c>
      <c r="I851" s="12">
        <v>1990</v>
      </c>
      <c r="J851" s="12" t="s">
        <v>1663</v>
      </c>
      <c r="K851" s="12" t="s">
        <v>1664</v>
      </c>
      <c r="L851" s="12" t="s">
        <v>1665</v>
      </c>
      <c r="M851" t="s">
        <v>39</v>
      </c>
      <c r="N851" s="12" t="s">
        <v>178</v>
      </c>
      <c r="P851" s="12" t="s">
        <v>1696</v>
      </c>
      <c r="Q851" t="str">
        <f t="shared" si="248"/>
        <v>Bakanas Vill., Botanical garden</v>
      </c>
      <c r="R851" s="94">
        <v>44.826535</v>
      </c>
      <c r="S851" s="94">
        <v>76.244259</v>
      </c>
      <c r="T851" s="12" t="s">
        <v>1697</v>
      </c>
      <c r="U851" s="12" t="s">
        <v>1698</v>
      </c>
      <c r="V851" s="12" t="s">
        <v>106</v>
      </c>
      <c r="X851" s="12">
        <v>500</v>
      </c>
      <c r="Y851" s="12">
        <v>1988</v>
      </c>
      <c r="Z851" s="12">
        <v>9</v>
      </c>
      <c r="AF851" s="12" t="s">
        <v>1699</v>
      </c>
      <c r="AH851" s="12" t="s">
        <v>490</v>
      </c>
      <c r="AI851" s="12" t="s">
        <v>1152</v>
      </c>
      <c r="AJ851" s="12" t="s">
        <v>364</v>
      </c>
      <c r="AK851" s="12" t="b">
        <v>1</v>
      </c>
      <c r="AL851" s="12" t="b">
        <v>0</v>
      </c>
      <c r="AO851" s="49" t="s">
        <v>4952</v>
      </c>
      <c r="AP851" s="73"/>
      <c r="AQ851" s="49" t="s">
        <v>4951</v>
      </c>
      <c r="AR851" s="76" t="s">
        <v>5011</v>
      </c>
      <c r="AS851" s="73" t="s">
        <v>5012</v>
      </c>
      <c r="AT851" s="73">
        <f t="shared" si="249"/>
        <v>1</v>
      </c>
      <c r="AU851" s="112" t="s">
        <v>5383</v>
      </c>
      <c r="AV851" s="44" t="s">
        <v>5380</v>
      </c>
      <c r="AW851" s="28" t="s">
        <v>1699</v>
      </c>
      <c r="AX851" s="112" t="s">
        <v>5333</v>
      </c>
      <c r="AY851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1" s="49" t="s">
        <v>4903</v>
      </c>
      <c r="BA851" s="44" t="str">
        <f>Y851&amp;"-"&amp;IF(Z851&lt;10,"0"&amp;Z851,Z851)</f>
        <v>1988-09</v>
      </c>
      <c r="BB851" s="44" t="str">
        <f>Y851&amp;IF(Z851&lt;&gt;0,"-"&amp;Z851,"")&amp;IF(AA851&lt;&gt;0,"-"&amp;AA851,"")&amp;IF(AB851&lt;&gt;0,"/"&amp;AB851,"")&amp;IF(AC851&lt;&gt;0,"-"&amp;AC851,"")&amp;IF(AD851&lt;&gt;0,"-"&amp;AD851,"")</f>
        <v>1988-9</v>
      </c>
      <c r="BC851" s="44"/>
      <c r="BD851" s="44"/>
      <c r="BE851" s="44"/>
      <c r="BF851" s="49" t="s">
        <v>4882</v>
      </c>
      <c r="BG851" t="s">
        <v>4893</v>
      </c>
      <c r="BH851" s="40" t="s">
        <v>5050</v>
      </c>
      <c r="BI851" t="s">
        <v>39</v>
      </c>
      <c r="BJ851" t="str">
        <f>N851&amp;", "&amp;P851</f>
        <v>Alma-Ata Area, Bakanas Vill., Botanical garden</v>
      </c>
      <c r="BK851" t="str">
        <f>T851&amp;" N; "&amp;U851&amp;" E"</f>
        <v>44.826535 N; 76.244259 E</v>
      </c>
      <c r="BL851" t="s">
        <v>1697</v>
      </c>
      <c r="BM851" s="85" t="s">
        <v>1698</v>
      </c>
      <c r="BN851" t="s">
        <v>4895</v>
      </c>
      <c r="BO851">
        <f t="shared" si="251"/>
        <v>500</v>
      </c>
      <c r="BP851" t="str">
        <f>IF(V851="original",H851,IF(V851="volunteer",C851,"Nekhaeva A.A."))</f>
        <v>Kim L.V.</v>
      </c>
      <c r="BQ851" t="str">
        <f>IF(V851="original",I851,IF(V851="volunteer",YEAR(A851)&amp;"-"&amp;IF(MONTH(A851)&lt;10,"0"&amp;MONTH(A851),MONTH(A851))&amp;"-"&amp;IF(DAY(A851)&lt;10,"0"&amp;DAY(A851),DAY(A851)),"__2025-05-15"))</f>
        <v>2025-04-18</v>
      </c>
      <c r="BR851"/>
      <c r="BS851"/>
      <c r="BT851" s="49" t="s">
        <v>4766</v>
      </c>
      <c r="BU851" t="s">
        <v>3631</v>
      </c>
      <c r="BV851" t="s">
        <v>3632</v>
      </c>
      <c r="BW851" t="s">
        <v>3633</v>
      </c>
      <c r="BX851" t="s">
        <v>3634</v>
      </c>
      <c r="BY851" s="44" t="s">
        <v>490</v>
      </c>
      <c r="BZ851" t="s">
        <v>1152</v>
      </c>
      <c r="CA851" t="s">
        <v>4338</v>
      </c>
      <c r="CB851" s="44" t="s">
        <v>4338</v>
      </c>
      <c r="CC851" t="s">
        <v>4343</v>
      </c>
      <c r="CD851" t="s">
        <v>4338</v>
      </c>
      <c r="CE851" t="s">
        <v>4339</v>
      </c>
      <c r="CF851" t="s">
        <v>3630</v>
      </c>
      <c r="CG851"/>
      <c r="CH851" t="str">
        <f>H851</f>
        <v>Marusik Yu.M., Logunov D.V.</v>
      </c>
      <c r="CI851">
        <f t="shared" si="247"/>
        <v>1990</v>
      </c>
      <c r="CJ851"/>
    </row>
    <row r="852" spans="1:88" s="12" customFormat="1" x14ac:dyDescent="0.45">
      <c r="A852" s="11">
        <v>45765.531458333338</v>
      </c>
      <c r="B852" s="12">
        <v>412819044</v>
      </c>
      <c r="C852" s="6" t="s">
        <v>4897</v>
      </c>
      <c r="D852" s="12">
        <v>1</v>
      </c>
      <c r="E852" s="4" t="s">
        <v>51</v>
      </c>
      <c r="F852" s="12" t="s">
        <v>1671</v>
      </c>
      <c r="G852" s="12">
        <v>4146</v>
      </c>
      <c r="H852" s="44" t="s">
        <v>1662</v>
      </c>
      <c r="I852" s="12">
        <v>1990</v>
      </c>
      <c r="J852" s="12" t="s">
        <v>1663</v>
      </c>
      <c r="K852" s="12" t="s">
        <v>1664</v>
      </c>
      <c r="L852" s="12" t="s">
        <v>1665</v>
      </c>
      <c r="M852" t="s">
        <v>39</v>
      </c>
      <c r="N852" s="12" t="s">
        <v>178</v>
      </c>
      <c r="P852" s="12" t="s">
        <v>1696</v>
      </c>
      <c r="Q852" t="str">
        <f t="shared" si="248"/>
        <v>Bakanas Vill., Botanical garden</v>
      </c>
      <c r="R852" s="94">
        <v>44.826535</v>
      </c>
      <c r="S852" s="94">
        <v>76.244259</v>
      </c>
      <c r="T852" s="12" t="s">
        <v>1697</v>
      </c>
      <c r="U852" s="12" t="s">
        <v>1698</v>
      </c>
      <c r="V852" s="12" t="s">
        <v>106</v>
      </c>
      <c r="X852" s="12">
        <v>500</v>
      </c>
      <c r="Y852" s="12">
        <v>1988</v>
      </c>
      <c r="Z852" s="12">
        <v>9</v>
      </c>
      <c r="AF852" s="12" t="s">
        <v>1699</v>
      </c>
      <c r="AH852" s="12" t="s">
        <v>490</v>
      </c>
      <c r="AI852" s="12" t="s">
        <v>1152</v>
      </c>
      <c r="AJ852" s="12" t="s">
        <v>364</v>
      </c>
      <c r="AK852" s="12" t="b">
        <v>1</v>
      </c>
      <c r="AL852" s="12" t="b">
        <v>0</v>
      </c>
      <c r="AO852" s="49" t="s">
        <v>4952</v>
      </c>
      <c r="AP852" s="73"/>
      <c r="AQ852" s="49" t="s">
        <v>4951</v>
      </c>
      <c r="AR852" s="76" t="s">
        <v>5011</v>
      </c>
      <c r="AS852" s="73" t="s">
        <v>5012</v>
      </c>
      <c r="AT852" s="73">
        <f t="shared" si="249"/>
        <v>1</v>
      </c>
      <c r="AU852" s="112" t="s">
        <v>5383</v>
      </c>
      <c r="AV852" s="44" t="s">
        <v>5380</v>
      </c>
      <c r="AW852" s="28" t="s">
        <v>1699</v>
      </c>
      <c r="AX852" s="112" t="s">
        <v>5352</v>
      </c>
      <c r="AY852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2" s="49" t="s">
        <v>4903</v>
      </c>
      <c r="BA852" s="44" t="str">
        <f>Y852&amp;"-"&amp;IF(Z852&lt;10,"0"&amp;Z852,Z852)</f>
        <v>1988-09</v>
      </c>
      <c r="BB852" s="44" t="str">
        <f>Y852&amp;IF(Z852&lt;&gt;0,"-"&amp;Z852,"")&amp;IF(AA852&lt;&gt;0,"-"&amp;AA852,"")&amp;IF(AB852&lt;&gt;0,"/"&amp;AB852,"")&amp;IF(AC852&lt;&gt;0,"-"&amp;AC852,"")&amp;IF(AD852&lt;&gt;0,"-"&amp;AD852,"")</f>
        <v>1988-9</v>
      </c>
      <c r="BC852" s="44"/>
      <c r="BD852" s="44"/>
      <c r="BE852" s="44"/>
      <c r="BF852" s="49" t="s">
        <v>4882</v>
      </c>
      <c r="BG852" t="s">
        <v>4893</v>
      </c>
      <c r="BH852" s="40" t="s">
        <v>5050</v>
      </c>
      <c r="BI852" t="s">
        <v>39</v>
      </c>
      <c r="BJ852" t="str">
        <f>N852&amp;", "&amp;P852</f>
        <v>Alma-Ata Area, Bakanas Vill., Botanical garden</v>
      </c>
      <c r="BK852" t="str">
        <f>T852&amp;" N; "&amp;U852&amp;" E"</f>
        <v>44.826535 N; 76.244259 E</v>
      </c>
      <c r="BL852" t="s">
        <v>1697</v>
      </c>
      <c r="BM852" s="85" t="s">
        <v>1698</v>
      </c>
      <c r="BN852" t="s">
        <v>4895</v>
      </c>
      <c r="BO852">
        <f t="shared" si="251"/>
        <v>500</v>
      </c>
      <c r="BP852" t="str">
        <f>IF(V852="original",H852,IF(V852="volunteer",C852,"Nekhaeva A.A."))</f>
        <v>Kim L.V.</v>
      </c>
      <c r="BQ852" t="str">
        <f>IF(V852="original",I852,IF(V852="volunteer",YEAR(A852)&amp;"-"&amp;IF(MONTH(A852)&lt;10,"0"&amp;MONTH(A852),MONTH(A852))&amp;"-"&amp;IF(DAY(A852)&lt;10,"0"&amp;DAY(A852),DAY(A852)),"__2025-05-15"))</f>
        <v>2025-04-18</v>
      </c>
      <c r="BR852"/>
      <c r="BS852"/>
      <c r="BT852" s="49" t="s">
        <v>4766</v>
      </c>
      <c r="BU852" t="s">
        <v>3631</v>
      </c>
      <c r="BV852" t="s">
        <v>3632</v>
      </c>
      <c r="BW852" t="s">
        <v>3633</v>
      </c>
      <c r="BX852" t="s">
        <v>3634</v>
      </c>
      <c r="BY852" s="44" t="s">
        <v>490</v>
      </c>
      <c r="BZ852" t="s">
        <v>1152</v>
      </c>
      <c r="CA852" t="s">
        <v>4338</v>
      </c>
      <c r="CB852" s="44" t="s">
        <v>4338</v>
      </c>
      <c r="CC852" t="s">
        <v>4343</v>
      </c>
      <c r="CD852" t="s">
        <v>4338</v>
      </c>
      <c r="CE852" t="s">
        <v>4339</v>
      </c>
      <c r="CF852" t="s">
        <v>3630</v>
      </c>
      <c r="CG852"/>
      <c r="CH852" t="str">
        <f>H852</f>
        <v>Marusik Yu.M., Logunov D.V.</v>
      </c>
      <c r="CI852">
        <f t="shared" si="247"/>
        <v>1990</v>
      </c>
      <c r="CJ852"/>
    </row>
    <row r="853" spans="1:88" s="12" customFormat="1" x14ac:dyDescent="0.45">
      <c r="A853" s="11">
        <v>45765.528657407413</v>
      </c>
      <c r="B853" s="12">
        <v>412819044</v>
      </c>
      <c r="C853" s="6" t="s">
        <v>4897</v>
      </c>
      <c r="D853" s="12">
        <v>1</v>
      </c>
      <c r="E853" s="4" t="s">
        <v>51</v>
      </c>
      <c r="F853" s="12" t="s">
        <v>577</v>
      </c>
      <c r="G853" s="12">
        <v>4146</v>
      </c>
      <c r="H853" s="44" t="s">
        <v>1662</v>
      </c>
      <c r="I853" s="12">
        <v>1990</v>
      </c>
      <c r="J853" s="12" t="s">
        <v>1663</v>
      </c>
      <c r="K853" s="12" t="s">
        <v>1664</v>
      </c>
      <c r="L853" s="12" t="s">
        <v>1665</v>
      </c>
      <c r="M853" t="s">
        <v>39</v>
      </c>
      <c r="N853" s="12" t="s">
        <v>178</v>
      </c>
      <c r="O853" s="12" t="s">
        <v>931</v>
      </c>
      <c r="P853" s="12" t="s">
        <v>1700</v>
      </c>
      <c r="Q853" t="str">
        <f t="shared" si="248"/>
        <v>desert near Ili botanical garden N of Bakanas Vill.</v>
      </c>
      <c r="R853" s="94">
        <v>44.859169999999999</v>
      </c>
      <c r="S853" s="94">
        <v>76.300939999999997</v>
      </c>
      <c r="T853" s="12" t="s">
        <v>1701</v>
      </c>
      <c r="U853" s="12" t="s">
        <v>1702</v>
      </c>
      <c r="V853" s="12" t="s">
        <v>106</v>
      </c>
      <c r="X853" s="12">
        <v>2000</v>
      </c>
      <c r="Y853" s="12">
        <v>1989</v>
      </c>
      <c r="Z853" s="12">
        <v>9</v>
      </c>
      <c r="AA853" s="12">
        <v>15</v>
      </c>
      <c r="AF853" s="12" t="s">
        <v>1674</v>
      </c>
      <c r="AH853" s="12" t="s">
        <v>490</v>
      </c>
      <c r="AI853" s="12" t="s">
        <v>1152</v>
      </c>
      <c r="AJ853" s="12" t="s">
        <v>1703</v>
      </c>
      <c r="AK853" s="12" t="b">
        <v>1</v>
      </c>
      <c r="AL853" s="12" t="b">
        <v>0</v>
      </c>
      <c r="AO853" s="49" t="s">
        <v>4952</v>
      </c>
      <c r="AP853" s="73"/>
      <c r="AQ853" s="49" t="s">
        <v>4951</v>
      </c>
      <c r="AR853" s="76" t="s">
        <v>5011</v>
      </c>
      <c r="AS853" s="73" t="s">
        <v>5012</v>
      </c>
      <c r="AT853" s="73">
        <f t="shared" si="249"/>
        <v>1</v>
      </c>
      <c r="AU853" s="112" t="s">
        <v>5383</v>
      </c>
      <c r="AV853" s="44" t="s">
        <v>5380</v>
      </c>
      <c r="AW853" t="s">
        <v>826</v>
      </c>
      <c r="AX853" s="112" t="s">
        <v>5333</v>
      </c>
      <c r="AY853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3" s="49" t="s">
        <v>4903</v>
      </c>
      <c r="BA853" s="58" t="str">
        <f>Y853&amp;"-"&amp;IF(Z853&lt;10,"0"&amp;Z853,Z853)&amp;"-"&amp;IF(AA853&lt;10,"0"&amp;AA853,AA853)</f>
        <v>1989-09-15</v>
      </c>
      <c r="BB853" s="44" t="str">
        <f>Y853&amp;IF(Z853&lt;&gt;0,"-"&amp;Z853,"")&amp;IF(AA853&lt;&gt;0,"-"&amp;AA853,"")&amp;IF(AB853&lt;&gt;0,"/"&amp;AB853,"")&amp;IF(AC853&lt;&gt;0,"-"&amp;AC853,"")&amp;IF(AD853&lt;&gt;0,"-"&amp;AD853,"")</f>
        <v>1989-9-15</v>
      </c>
      <c r="BC853" s="44"/>
      <c r="BD853" s="44"/>
      <c r="BE853" s="44"/>
      <c r="BF853" s="49" t="s">
        <v>4882</v>
      </c>
      <c r="BG853" t="s">
        <v>4893</v>
      </c>
      <c r="BH853" s="40" t="s">
        <v>5050</v>
      </c>
      <c r="BI853" t="s">
        <v>39</v>
      </c>
      <c r="BJ853" t="str">
        <f>N853&amp;", "&amp;O853&amp;", "&amp;P853</f>
        <v>Alma-Ata Area, Balkhash Distr., desert near Ili botanical garden N of Bakanas Vill.</v>
      </c>
      <c r="BK853" t="str">
        <f>T853&amp;" N; "&amp;U853&amp;" E"</f>
        <v>44.85917 N; 76.30094 E</v>
      </c>
      <c r="BL853" t="s">
        <v>1701</v>
      </c>
      <c r="BM853" s="85" t="s">
        <v>1702</v>
      </c>
      <c r="BN853" t="s">
        <v>4895</v>
      </c>
      <c r="BO853">
        <f t="shared" si="251"/>
        <v>2000</v>
      </c>
      <c r="BP853" t="str">
        <f>IF(V853="original",H853,IF(V853="volunteer",C853,"Nekhaeva A.A."))</f>
        <v>Kim L.V.</v>
      </c>
      <c r="BQ853" t="str">
        <f>IF(V853="original",I853,IF(V853="volunteer",YEAR(A853)&amp;"-"&amp;IF(MONTH(A853)&lt;10,"0"&amp;MONTH(A853),MONTH(A853))&amp;"-"&amp;IF(DAY(A853)&lt;10,"0"&amp;DAY(A853),DAY(A853)),"__2025-05-15"))</f>
        <v>2025-04-18</v>
      </c>
      <c r="BR853"/>
      <c r="BS853"/>
      <c r="BT853" s="49" t="s">
        <v>4766</v>
      </c>
      <c r="BU853" t="s">
        <v>3631</v>
      </c>
      <c r="BV853" t="s">
        <v>3632</v>
      </c>
      <c r="BW853" t="s">
        <v>3633</v>
      </c>
      <c r="BX853" t="s">
        <v>3634</v>
      </c>
      <c r="BY853" s="44" t="s">
        <v>490</v>
      </c>
      <c r="BZ853" t="s">
        <v>1152</v>
      </c>
      <c r="CA853" t="s">
        <v>4344</v>
      </c>
      <c r="CB853" s="44" t="s">
        <v>4344</v>
      </c>
      <c r="CC853" t="s">
        <v>3085</v>
      </c>
      <c r="CD853" t="s">
        <v>4344</v>
      </c>
      <c r="CE853" t="s">
        <v>4345</v>
      </c>
      <c r="CF853" t="s">
        <v>3630</v>
      </c>
      <c r="CG853"/>
      <c r="CH853" t="str">
        <f>H853</f>
        <v>Marusik Yu.M., Logunov D.V.</v>
      </c>
      <c r="CI853">
        <f t="shared" si="247"/>
        <v>1990</v>
      </c>
      <c r="CJ853"/>
    </row>
    <row r="854" spans="1:88" s="12" customFormat="1" x14ac:dyDescent="0.45">
      <c r="A854" s="11">
        <v>45765.525219907402</v>
      </c>
      <c r="B854" s="12">
        <v>412819044</v>
      </c>
      <c r="C854" s="6" t="s">
        <v>4897</v>
      </c>
      <c r="D854" s="12">
        <v>1</v>
      </c>
      <c r="E854" s="4" t="s">
        <v>51</v>
      </c>
      <c r="F854" s="12" t="s">
        <v>1671</v>
      </c>
      <c r="G854" s="12">
        <v>4146</v>
      </c>
      <c r="H854" s="44" t="s">
        <v>1662</v>
      </c>
      <c r="I854" s="12">
        <v>1990</v>
      </c>
      <c r="J854" s="12" t="s">
        <v>1663</v>
      </c>
      <c r="K854" s="12" t="s">
        <v>1664</v>
      </c>
      <c r="L854" s="12" t="s">
        <v>1665</v>
      </c>
      <c r="M854" t="s">
        <v>39</v>
      </c>
      <c r="N854" s="12" t="s">
        <v>178</v>
      </c>
      <c r="P854" s="12" t="s">
        <v>1696</v>
      </c>
      <c r="Q854" t="str">
        <f t="shared" si="248"/>
        <v>Bakanas Vill., Botanical garden</v>
      </c>
      <c r="R854" s="94">
        <v>44.826535</v>
      </c>
      <c r="S854" s="94">
        <v>76.244259</v>
      </c>
      <c r="T854" s="12" t="s">
        <v>1697</v>
      </c>
      <c r="U854" s="12" t="s">
        <v>1698</v>
      </c>
      <c r="V854" s="12" t="s">
        <v>106</v>
      </c>
      <c r="X854" s="12">
        <v>500</v>
      </c>
      <c r="Y854" s="12">
        <v>1988</v>
      </c>
      <c r="Z854" s="12">
        <v>9</v>
      </c>
      <c r="AF854" s="12" t="s">
        <v>1704</v>
      </c>
      <c r="AH854" s="12" t="s">
        <v>490</v>
      </c>
      <c r="AI854" s="12" t="s">
        <v>1152</v>
      </c>
      <c r="AJ854" s="12" t="s">
        <v>1703</v>
      </c>
      <c r="AK854" s="12" t="b">
        <v>1</v>
      </c>
      <c r="AL854" s="12" t="b">
        <v>0</v>
      </c>
      <c r="AO854" s="49" t="s">
        <v>4952</v>
      </c>
      <c r="AP854" s="73"/>
      <c r="AQ854" s="49" t="s">
        <v>4951</v>
      </c>
      <c r="AR854" s="76" t="s">
        <v>5011</v>
      </c>
      <c r="AS854" s="73" t="s">
        <v>5012</v>
      </c>
      <c r="AT854" s="73">
        <f t="shared" si="249"/>
        <v>1</v>
      </c>
      <c r="AU854" s="112" t="s">
        <v>5383</v>
      </c>
      <c r="AV854" s="44" t="s">
        <v>5380</v>
      </c>
      <c r="AW854" s="28" t="s">
        <v>1704</v>
      </c>
      <c r="AX854" s="112" t="s">
        <v>5352</v>
      </c>
      <c r="AY854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4" s="49" t="s">
        <v>4903</v>
      </c>
      <c r="BA854" s="44" t="str">
        <f>Y854&amp;"-"&amp;IF(Z854&lt;10,"0"&amp;Z854,Z854)</f>
        <v>1988-09</v>
      </c>
      <c r="BB854" s="44" t="str">
        <f>Y854&amp;IF(Z854&lt;&gt;0,"-"&amp;Z854,"")&amp;IF(AA854&lt;&gt;0,"-"&amp;AA854,"")&amp;IF(AB854&lt;&gt;0,"/"&amp;AB854,"")&amp;IF(AC854&lt;&gt;0,"-"&amp;AC854,"")&amp;IF(AD854&lt;&gt;0,"-"&amp;AD854,"")</f>
        <v>1988-9</v>
      </c>
      <c r="BC854" s="44"/>
      <c r="BD854" s="44"/>
      <c r="BE854" s="44"/>
      <c r="BF854" s="49" t="s">
        <v>4882</v>
      </c>
      <c r="BG854" t="s">
        <v>4893</v>
      </c>
      <c r="BH854" s="40" t="s">
        <v>5050</v>
      </c>
      <c r="BI854" t="s">
        <v>39</v>
      </c>
      <c r="BJ854" t="str">
        <f>N854&amp;", "&amp;P854</f>
        <v>Alma-Ata Area, Bakanas Vill., Botanical garden</v>
      </c>
      <c r="BK854" t="str">
        <f>T854&amp;" N; "&amp;U854&amp;" E"</f>
        <v>44.826535 N; 76.244259 E</v>
      </c>
      <c r="BL854" t="s">
        <v>1697</v>
      </c>
      <c r="BM854" s="85" t="s">
        <v>1698</v>
      </c>
      <c r="BN854" t="s">
        <v>4895</v>
      </c>
      <c r="BO854">
        <f t="shared" si="251"/>
        <v>500</v>
      </c>
      <c r="BP854" t="str">
        <f>IF(V854="original",H854,IF(V854="volunteer",C854,"Nekhaeva A.A."))</f>
        <v>Kim L.V.</v>
      </c>
      <c r="BQ854" t="str">
        <f>IF(V854="original",I854,IF(V854="volunteer",YEAR(A854)&amp;"-"&amp;IF(MONTH(A854)&lt;10,"0"&amp;MONTH(A854),MONTH(A854))&amp;"-"&amp;IF(DAY(A854)&lt;10,"0"&amp;DAY(A854),DAY(A854)),"__2025-05-15"))</f>
        <v>2025-04-18</v>
      </c>
      <c r="BR854"/>
      <c r="BS854"/>
      <c r="BT854" s="49" t="s">
        <v>4766</v>
      </c>
      <c r="BU854" t="s">
        <v>3631</v>
      </c>
      <c r="BV854" t="s">
        <v>3632</v>
      </c>
      <c r="BW854" t="s">
        <v>3633</v>
      </c>
      <c r="BX854" t="s">
        <v>3634</v>
      </c>
      <c r="BY854" s="44" t="s">
        <v>490</v>
      </c>
      <c r="BZ854" t="s">
        <v>1152</v>
      </c>
      <c r="CA854" t="s">
        <v>4344</v>
      </c>
      <c r="CB854" s="44" t="s">
        <v>4344</v>
      </c>
      <c r="CC854" t="s">
        <v>3085</v>
      </c>
      <c r="CD854" t="s">
        <v>4344</v>
      </c>
      <c r="CE854" t="s">
        <v>4345</v>
      </c>
      <c r="CF854" t="s">
        <v>3630</v>
      </c>
      <c r="CG854"/>
      <c r="CH854" t="str">
        <f>H854</f>
        <v>Marusik Yu.M., Logunov D.V.</v>
      </c>
      <c r="CI854">
        <f t="shared" si="247"/>
        <v>1990</v>
      </c>
      <c r="CJ854"/>
    </row>
    <row r="855" spans="1:88" s="12" customFormat="1" x14ac:dyDescent="0.45">
      <c r="A855" s="11">
        <v>45765.52280092593</v>
      </c>
      <c r="B855" s="12">
        <v>412819044</v>
      </c>
      <c r="C855" s="6" t="s">
        <v>4897</v>
      </c>
      <c r="D855" s="12">
        <v>2</v>
      </c>
      <c r="E855" s="4" t="s">
        <v>86</v>
      </c>
      <c r="F855" s="12" t="s">
        <v>1661</v>
      </c>
      <c r="G855" s="12">
        <v>4146</v>
      </c>
      <c r="H855" s="44" t="s">
        <v>1662</v>
      </c>
      <c r="I855" s="12">
        <v>1990</v>
      </c>
      <c r="J855" s="12" t="s">
        <v>1663</v>
      </c>
      <c r="K855" s="12" t="s">
        <v>1664</v>
      </c>
      <c r="L855" s="12" t="s">
        <v>1665</v>
      </c>
      <c r="M855" t="s">
        <v>39</v>
      </c>
      <c r="N855" s="12" t="s">
        <v>102</v>
      </c>
      <c r="O855" s="12" t="s">
        <v>1666</v>
      </c>
      <c r="P855" s="12" t="s">
        <v>1705</v>
      </c>
      <c r="Q855" t="str">
        <f t="shared" si="248"/>
        <v>Kumkala Desert</v>
      </c>
      <c r="R855" s="94">
        <v>43.989322000000001</v>
      </c>
      <c r="S855" s="94">
        <v>79.482938000000004</v>
      </c>
      <c r="T855" s="12" t="s">
        <v>1706</v>
      </c>
      <c r="U855" s="12" t="s">
        <v>1707</v>
      </c>
      <c r="V855" s="12" t="s">
        <v>106</v>
      </c>
      <c r="X855" s="12">
        <v>5000</v>
      </c>
      <c r="Y855" s="12">
        <v>1989</v>
      </c>
      <c r="Z855" s="12">
        <v>10</v>
      </c>
      <c r="AA855" s="12">
        <v>7</v>
      </c>
      <c r="AE855" s="12" t="s">
        <v>1708</v>
      </c>
      <c r="AF855" s="12" t="s">
        <v>566</v>
      </c>
      <c r="AH855" s="12" t="s">
        <v>490</v>
      </c>
      <c r="AI855" s="12" t="s">
        <v>1152</v>
      </c>
      <c r="AJ855" s="12" t="s">
        <v>1703</v>
      </c>
      <c r="AK855" s="12" t="b">
        <v>1</v>
      </c>
      <c r="AL855" s="12" t="b">
        <v>0</v>
      </c>
      <c r="AO855" s="49" t="s">
        <v>4952</v>
      </c>
      <c r="AP855" s="73"/>
      <c r="AQ855" s="49" t="s">
        <v>4951</v>
      </c>
      <c r="AR855" s="76" t="s">
        <v>5011</v>
      </c>
      <c r="AS855" s="73" t="s">
        <v>5012</v>
      </c>
      <c r="AT855" s="73">
        <f t="shared" si="249"/>
        <v>2</v>
      </c>
      <c r="AU855" s="112" t="s">
        <v>5383</v>
      </c>
      <c r="AV855" s="44" t="s">
        <v>5380</v>
      </c>
      <c r="AW855" t="s">
        <v>566</v>
      </c>
      <c r="AX855" s="112" t="s">
        <v>5347</v>
      </c>
      <c r="AY855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5" s="49" t="s">
        <v>4903</v>
      </c>
      <c r="BA855" s="58" t="str">
        <f>Y855&amp;"-"&amp;IF(Z855&lt;10,"0"&amp;Z855,Z855)&amp;"-"&amp;IF(AA855&lt;10,"0"&amp;AA855,AA855)</f>
        <v>1989-10-07</v>
      </c>
      <c r="BB855" s="44" t="str">
        <f>Y855&amp;IF(Z855&lt;&gt;0,"-"&amp;Z855,"")&amp;IF(AA855&lt;&gt;0,"-"&amp;AA855,"")&amp;IF(AB855&lt;&gt;0,"/"&amp;AB855,"")&amp;IF(AC855&lt;&gt;0,"-"&amp;AC855,"")&amp;IF(AD855&lt;&gt;0,"-"&amp;AD855,"")</f>
        <v>1989-10-7</v>
      </c>
      <c r="BC855" s="44" t="str">
        <f>AE855</f>
        <v>clay heath</v>
      </c>
      <c r="BD855" s="44"/>
      <c r="BE855" s="44"/>
      <c r="BF855" s="49" t="s">
        <v>4882</v>
      </c>
      <c r="BG855" t="s">
        <v>4893</v>
      </c>
      <c r="BH855" s="40" t="s">
        <v>5050</v>
      </c>
      <c r="BI855" t="s">
        <v>39</v>
      </c>
      <c r="BJ855" t="str">
        <f>N855&amp;", "&amp;O855&amp;", "&amp;P855</f>
        <v>Taldy-Kurgan Area, Panfilov Distr., Kumkala Desert</v>
      </c>
      <c r="BK855" t="str">
        <f>T855&amp;" N; "&amp;U855&amp;" E"</f>
        <v>43.989322 N; 79.482938 E</v>
      </c>
      <c r="BL855" t="s">
        <v>1706</v>
      </c>
      <c r="BM855" s="85" t="s">
        <v>1707</v>
      </c>
      <c r="BN855" t="s">
        <v>4895</v>
      </c>
      <c r="BO855">
        <f t="shared" si="251"/>
        <v>5000</v>
      </c>
      <c r="BP855" t="str">
        <f>IF(V855="original",H855,IF(V855="volunteer",C855,"Nekhaeva A.A."))</f>
        <v>Kim L.V.</v>
      </c>
      <c r="BQ855" t="str">
        <f>IF(V855="original",I855,IF(V855="volunteer",YEAR(A855)&amp;"-"&amp;IF(MONTH(A855)&lt;10,"0"&amp;MONTH(A855),MONTH(A855))&amp;"-"&amp;IF(DAY(A855)&lt;10,"0"&amp;DAY(A855),DAY(A855)),"__2025-05-15"))</f>
        <v>2025-04-18</v>
      </c>
      <c r="BR855"/>
      <c r="BS855"/>
      <c r="BT855" s="49" t="s">
        <v>4766</v>
      </c>
      <c r="BU855" t="s">
        <v>3631</v>
      </c>
      <c r="BV855" t="s">
        <v>3632</v>
      </c>
      <c r="BW855" t="s">
        <v>3633</v>
      </c>
      <c r="BX855" t="s">
        <v>3634</v>
      </c>
      <c r="BY855" s="44" t="s">
        <v>490</v>
      </c>
      <c r="BZ855" t="s">
        <v>1152</v>
      </c>
      <c r="CA855" t="s">
        <v>4344</v>
      </c>
      <c r="CB855" s="44" t="s">
        <v>4344</v>
      </c>
      <c r="CC855" t="s">
        <v>3085</v>
      </c>
      <c r="CD855" t="s">
        <v>4344</v>
      </c>
      <c r="CE855" t="s">
        <v>4345</v>
      </c>
      <c r="CF855" t="s">
        <v>3630</v>
      </c>
      <c r="CG855"/>
      <c r="CH855" t="str">
        <f>H855</f>
        <v>Marusik Yu.M., Logunov D.V.</v>
      </c>
      <c r="CI855">
        <f t="shared" si="247"/>
        <v>1990</v>
      </c>
      <c r="CJ855"/>
    </row>
    <row r="856" spans="1:88" s="12" customFormat="1" x14ac:dyDescent="0.45">
      <c r="A856" s="11">
        <v>45765.520115740743</v>
      </c>
      <c r="B856" s="12">
        <v>412819044</v>
      </c>
      <c r="C856" s="6" t="s">
        <v>4897</v>
      </c>
      <c r="D856" s="12">
        <v>1</v>
      </c>
      <c r="E856" s="4" t="s">
        <v>51</v>
      </c>
      <c r="F856" s="12" t="s">
        <v>1671</v>
      </c>
      <c r="G856" s="12">
        <v>4146</v>
      </c>
      <c r="H856" s="44" t="s">
        <v>1662</v>
      </c>
      <c r="I856" s="12">
        <v>1990</v>
      </c>
      <c r="J856" s="12" t="s">
        <v>1663</v>
      </c>
      <c r="K856" s="12" t="s">
        <v>1664</v>
      </c>
      <c r="L856" s="12" t="s">
        <v>1665</v>
      </c>
      <c r="M856" t="s">
        <v>39</v>
      </c>
      <c r="N856" s="12" t="s">
        <v>178</v>
      </c>
      <c r="P856" s="12" t="s">
        <v>1709</v>
      </c>
      <c r="Q856" t="str">
        <f t="shared" si="248"/>
        <v>NE bank of Kapchagai water-reservoir</v>
      </c>
      <c r="R856" s="94">
        <v>43.901443</v>
      </c>
      <c r="S856" s="94">
        <v>78.047162</v>
      </c>
      <c r="T856" s="12" t="s">
        <v>1710</v>
      </c>
      <c r="U856" s="12" t="s">
        <v>1711</v>
      </c>
      <c r="V856" s="12" t="s">
        <v>106</v>
      </c>
      <c r="X856" s="12">
        <v>2500</v>
      </c>
      <c r="Y856" s="12">
        <v>1988</v>
      </c>
      <c r="Z856" s="12">
        <v>10</v>
      </c>
      <c r="AA856" s="12">
        <v>28</v>
      </c>
      <c r="AF856" s="12" t="s">
        <v>566</v>
      </c>
      <c r="AH856" s="12" t="s">
        <v>490</v>
      </c>
      <c r="AI856" s="12" t="s">
        <v>1152</v>
      </c>
      <c r="AJ856" s="12" t="s">
        <v>1712</v>
      </c>
      <c r="AK856" s="12" t="b">
        <v>1</v>
      </c>
      <c r="AL856" s="12" t="b">
        <v>0</v>
      </c>
      <c r="AO856" s="49" t="s">
        <v>4952</v>
      </c>
      <c r="AP856" s="73"/>
      <c r="AQ856" s="49" t="s">
        <v>4951</v>
      </c>
      <c r="AR856" s="76" t="s">
        <v>5011</v>
      </c>
      <c r="AS856" s="73" t="s">
        <v>5012</v>
      </c>
      <c r="AT856" s="73">
        <f t="shared" si="249"/>
        <v>1</v>
      </c>
      <c r="AU856" s="112" t="s">
        <v>5383</v>
      </c>
      <c r="AV856" s="44" t="s">
        <v>5380</v>
      </c>
      <c r="AW856" t="s">
        <v>566</v>
      </c>
      <c r="AX856" s="112" t="s">
        <v>5352</v>
      </c>
      <c r="AY856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6" s="49" t="s">
        <v>4903</v>
      </c>
      <c r="BA856" s="58" t="str">
        <f>Y856&amp;"-"&amp;IF(Z856&lt;10,"0"&amp;Z856,Z856)&amp;"-"&amp;IF(AA856&lt;10,"0"&amp;AA856,AA856)</f>
        <v>1988-10-28</v>
      </c>
      <c r="BB856" s="44" t="str">
        <f>Y856&amp;IF(Z856&lt;&gt;0,"-"&amp;Z856,"")&amp;IF(AA856&lt;&gt;0,"-"&amp;AA856,"")&amp;IF(AB856&lt;&gt;0,"/"&amp;AB856,"")&amp;IF(AC856&lt;&gt;0,"-"&amp;AC856,"")&amp;IF(AD856&lt;&gt;0,"-"&amp;AD856,"")</f>
        <v>1988-10-28</v>
      </c>
      <c r="BC856" s="44"/>
      <c r="BD856" s="44"/>
      <c r="BE856" s="44"/>
      <c r="BF856" s="49" t="s">
        <v>4882</v>
      </c>
      <c r="BG856" t="s">
        <v>4893</v>
      </c>
      <c r="BH856" s="40" t="s">
        <v>5050</v>
      </c>
      <c r="BI856" t="s">
        <v>39</v>
      </c>
      <c r="BJ856" t="str">
        <f>N856&amp;", "&amp;P856</f>
        <v>Alma-Ata Area, NE bank of Kapchagai water-reservoir</v>
      </c>
      <c r="BK856" t="str">
        <f>T856&amp;" N; "&amp;U856&amp;" E"</f>
        <v>43.901443 N; 78.047162 E</v>
      </c>
      <c r="BL856" t="s">
        <v>1710</v>
      </c>
      <c r="BM856" s="85" t="s">
        <v>1711</v>
      </c>
      <c r="BN856" t="s">
        <v>4895</v>
      </c>
      <c r="BO856">
        <f t="shared" si="251"/>
        <v>2500</v>
      </c>
      <c r="BP856" t="str">
        <f>IF(V856="original",H856,IF(V856="volunteer",C856,"Nekhaeva A.A."))</f>
        <v>Kim L.V.</v>
      </c>
      <c r="BQ856" t="str">
        <f>IF(V856="original",I856,IF(V856="volunteer",YEAR(A856)&amp;"-"&amp;IF(MONTH(A856)&lt;10,"0"&amp;MONTH(A856),MONTH(A856))&amp;"-"&amp;IF(DAY(A856)&lt;10,"0"&amp;DAY(A856),DAY(A856)),"__2025-05-15"))</f>
        <v>2025-04-18</v>
      </c>
      <c r="BR856"/>
      <c r="BS856"/>
      <c r="BT856" s="49" t="s">
        <v>4766</v>
      </c>
      <c r="BU856" t="s">
        <v>3631</v>
      </c>
      <c r="BV856" t="s">
        <v>3632</v>
      </c>
      <c r="BW856" t="s">
        <v>3633</v>
      </c>
      <c r="BX856" t="s">
        <v>3634</v>
      </c>
      <c r="BY856" s="44" t="s">
        <v>490</v>
      </c>
      <c r="BZ856" t="s">
        <v>4044</v>
      </c>
      <c r="CA856" t="s">
        <v>4348</v>
      </c>
      <c r="CB856" s="44" t="s">
        <v>4348</v>
      </c>
      <c r="CC856" t="s">
        <v>4795</v>
      </c>
      <c r="CD856" t="s">
        <v>4346</v>
      </c>
      <c r="CE856" t="s">
        <v>4347</v>
      </c>
      <c r="CF856" t="s">
        <v>3630</v>
      </c>
      <c r="CG856"/>
      <c r="CH856" t="str">
        <f>H856</f>
        <v>Marusik Yu.M., Logunov D.V.</v>
      </c>
      <c r="CI856">
        <f t="shared" si="247"/>
        <v>1990</v>
      </c>
      <c r="CJ856"/>
    </row>
    <row r="857" spans="1:88" s="12" customFormat="1" x14ac:dyDescent="0.45">
      <c r="A857" s="11">
        <v>45765.518333333333</v>
      </c>
      <c r="B857" s="12">
        <v>412819044</v>
      </c>
      <c r="C857" s="6" t="s">
        <v>4897</v>
      </c>
      <c r="D857" s="12">
        <v>2</v>
      </c>
      <c r="E857" s="4" t="s">
        <v>247</v>
      </c>
      <c r="F857" s="12" t="s">
        <v>577</v>
      </c>
      <c r="G857" s="12">
        <v>4146</v>
      </c>
      <c r="H857" s="44" t="s">
        <v>1662</v>
      </c>
      <c r="I857" s="12">
        <v>1990</v>
      </c>
      <c r="J857" s="12" t="s">
        <v>1663</v>
      </c>
      <c r="K857" s="12" t="s">
        <v>1664</v>
      </c>
      <c r="L857" s="12" t="s">
        <v>1665</v>
      </c>
      <c r="M857" t="s">
        <v>39</v>
      </c>
      <c r="N857" s="12" t="s">
        <v>178</v>
      </c>
      <c r="P857" s="12" t="s">
        <v>1679</v>
      </c>
      <c r="Q857" t="str">
        <f t="shared" si="248"/>
        <v>Kapchagai Town</v>
      </c>
      <c r="R857" s="94">
        <v>43.884472000000002</v>
      </c>
      <c r="S857" s="94">
        <v>77.054288</v>
      </c>
      <c r="T857" s="12" t="s">
        <v>1713</v>
      </c>
      <c r="U857" s="12" t="s">
        <v>1714</v>
      </c>
      <c r="V857" s="12" t="s">
        <v>106</v>
      </c>
      <c r="X857" s="12">
        <v>2500</v>
      </c>
      <c r="Y857" s="12">
        <v>1988</v>
      </c>
      <c r="Z857" s="12">
        <v>11</v>
      </c>
      <c r="AA857" s="12">
        <v>27</v>
      </c>
      <c r="AF857" s="12" t="s">
        <v>566</v>
      </c>
      <c r="AH857" s="12" t="s">
        <v>490</v>
      </c>
      <c r="AI857" s="12" t="s">
        <v>1152</v>
      </c>
      <c r="AJ857" s="12" t="s">
        <v>1712</v>
      </c>
      <c r="AK857" s="12" t="b">
        <v>1</v>
      </c>
      <c r="AL857" s="12" t="b">
        <v>0</v>
      </c>
      <c r="AO857" s="49" t="s">
        <v>4952</v>
      </c>
      <c r="AP857" s="73"/>
      <c r="AQ857" s="49" t="s">
        <v>4951</v>
      </c>
      <c r="AR857" s="76" t="s">
        <v>5011</v>
      </c>
      <c r="AS857" s="73" t="s">
        <v>5012</v>
      </c>
      <c r="AT857" s="73">
        <f t="shared" si="249"/>
        <v>2</v>
      </c>
      <c r="AU857" s="112" t="s">
        <v>5384</v>
      </c>
      <c r="AV857" s="44" t="s">
        <v>5380</v>
      </c>
      <c r="AW857" t="s">
        <v>566</v>
      </c>
      <c r="AX857" s="112" t="s">
        <v>5333</v>
      </c>
      <c r="AY857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7" s="49" t="s">
        <v>4903</v>
      </c>
      <c r="BA857" s="58" t="str">
        <f>Y857&amp;"-"&amp;IF(Z857&lt;10,"0"&amp;Z857,Z857)&amp;"-"&amp;IF(AA857&lt;10,"0"&amp;AA857,AA857)</f>
        <v>1988-11-27</v>
      </c>
      <c r="BB857" s="44" t="str">
        <f>Y857&amp;IF(Z857&lt;&gt;0,"-"&amp;Z857,"")&amp;IF(AA857&lt;&gt;0,"-"&amp;AA857,"")&amp;IF(AB857&lt;&gt;0,"/"&amp;AB857,"")&amp;IF(AC857&lt;&gt;0,"-"&amp;AC857,"")&amp;IF(AD857&lt;&gt;0,"-"&amp;AD857,"")</f>
        <v>1988-11-27</v>
      </c>
      <c r="BC857" s="44"/>
      <c r="BD857" s="44"/>
      <c r="BE857" s="44"/>
      <c r="BF857" s="49" t="s">
        <v>4882</v>
      </c>
      <c r="BG857" t="s">
        <v>4893</v>
      </c>
      <c r="BH857" s="40" t="s">
        <v>5050</v>
      </c>
      <c r="BI857" t="s">
        <v>39</v>
      </c>
      <c r="BJ857" t="str">
        <f>N857&amp;", "&amp;P857</f>
        <v>Alma-Ata Area, Kapchagai Town</v>
      </c>
      <c r="BK857" t="str">
        <f>T857&amp;" N; "&amp;U857&amp;" E"</f>
        <v>43.884472 N; 77.054288 E</v>
      </c>
      <c r="BL857" t="s">
        <v>1713</v>
      </c>
      <c r="BM857" s="85" t="s">
        <v>1714</v>
      </c>
      <c r="BN857" t="s">
        <v>4895</v>
      </c>
      <c r="BO857">
        <f t="shared" si="251"/>
        <v>2500</v>
      </c>
      <c r="BP857" t="str">
        <f>IF(V857="original",H857,IF(V857="volunteer",C857,"Nekhaeva A.A."))</f>
        <v>Kim L.V.</v>
      </c>
      <c r="BQ857" t="str">
        <f>IF(V857="original",I857,IF(V857="volunteer",YEAR(A857)&amp;"-"&amp;IF(MONTH(A857)&lt;10,"0"&amp;MONTH(A857),MONTH(A857))&amp;"-"&amp;IF(DAY(A857)&lt;10,"0"&amp;DAY(A857),DAY(A857)),"__2025-05-15"))</f>
        <v>2025-04-18</v>
      </c>
      <c r="BR857"/>
      <c r="BS857"/>
      <c r="BT857" s="49" t="s">
        <v>4766</v>
      </c>
      <c r="BU857" t="s">
        <v>3631</v>
      </c>
      <c r="BV857" t="s">
        <v>3632</v>
      </c>
      <c r="BW857" t="s">
        <v>3633</v>
      </c>
      <c r="BX857" t="s">
        <v>3634</v>
      </c>
      <c r="BY857" s="44" t="s">
        <v>490</v>
      </c>
      <c r="BZ857" t="s">
        <v>4044</v>
      </c>
      <c r="CA857" t="s">
        <v>4348</v>
      </c>
      <c r="CB857" s="44" t="s">
        <v>4348</v>
      </c>
      <c r="CC857" t="s">
        <v>4795</v>
      </c>
      <c r="CD857" t="s">
        <v>4346</v>
      </c>
      <c r="CE857" t="s">
        <v>4347</v>
      </c>
      <c r="CF857" t="s">
        <v>3630</v>
      </c>
      <c r="CG857"/>
      <c r="CH857" t="str">
        <f>H857</f>
        <v>Marusik Yu.M., Logunov D.V.</v>
      </c>
      <c r="CI857">
        <f t="shared" si="247"/>
        <v>1990</v>
      </c>
      <c r="CJ857"/>
    </row>
    <row r="858" spans="1:88" s="12" customFormat="1" x14ac:dyDescent="0.45">
      <c r="A858" s="11">
        <v>45765.516377314823</v>
      </c>
      <c r="B858" s="12">
        <v>412819044</v>
      </c>
      <c r="C858" s="6" t="s">
        <v>4897</v>
      </c>
      <c r="D858" s="12">
        <v>1</v>
      </c>
      <c r="E858" s="4" t="s">
        <v>65</v>
      </c>
      <c r="F858" s="12" t="s">
        <v>1671</v>
      </c>
      <c r="G858" s="12">
        <v>4146</v>
      </c>
      <c r="H858" s="44" t="s">
        <v>1662</v>
      </c>
      <c r="I858" s="12">
        <v>1990</v>
      </c>
      <c r="J858" s="12" t="s">
        <v>1663</v>
      </c>
      <c r="K858" s="12" t="s">
        <v>1664</v>
      </c>
      <c r="L858" s="12" t="s">
        <v>1665</v>
      </c>
      <c r="M858" t="s">
        <v>39</v>
      </c>
      <c r="N858" s="12" t="s">
        <v>178</v>
      </c>
      <c r="P858" s="12" t="s">
        <v>1658</v>
      </c>
      <c r="Q858" t="str">
        <f t="shared" si="248"/>
        <v>Soldatskoye Vill.</v>
      </c>
      <c r="R858" s="94">
        <v>43.279721000000002</v>
      </c>
      <c r="S858" s="94">
        <v>77.349249</v>
      </c>
      <c r="T858" s="12" t="s">
        <v>756</v>
      </c>
      <c r="U858" s="12" t="s">
        <v>757</v>
      </c>
      <c r="V858" s="12" t="s">
        <v>119</v>
      </c>
      <c r="W858" s="12" t="s">
        <v>1659</v>
      </c>
      <c r="Y858" s="12">
        <v>1986</v>
      </c>
      <c r="Z858" s="12">
        <v>5</v>
      </c>
      <c r="AA858" s="12">
        <v>28</v>
      </c>
      <c r="AF858" s="12" t="s">
        <v>648</v>
      </c>
      <c r="AH858" s="12" t="s">
        <v>490</v>
      </c>
      <c r="AI858" s="12" t="s">
        <v>1152</v>
      </c>
      <c r="AJ858" s="12" t="s">
        <v>1715</v>
      </c>
      <c r="AK858" s="12" t="b">
        <v>1</v>
      </c>
      <c r="AL858" s="12" t="b">
        <v>0</v>
      </c>
      <c r="AO858" s="49" t="s">
        <v>4952</v>
      </c>
      <c r="AP858" s="73"/>
      <c r="AQ858" s="49" t="s">
        <v>4951</v>
      </c>
      <c r="AR858" s="76" t="s">
        <v>5011</v>
      </c>
      <c r="AS858" s="73" t="s">
        <v>5012</v>
      </c>
      <c r="AT858" s="73">
        <f t="shared" si="249"/>
        <v>1</v>
      </c>
      <c r="AU858" s="112" t="s">
        <v>5384</v>
      </c>
      <c r="AV858" s="44" t="s">
        <v>5380</v>
      </c>
      <c r="AW858" t="s">
        <v>648</v>
      </c>
      <c r="AX858" s="112" t="s">
        <v>5352</v>
      </c>
      <c r="AY858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8" s="49" t="s">
        <v>4903</v>
      </c>
      <c r="BA858" s="58" t="str">
        <f>Y858&amp;"-"&amp;IF(Z858&lt;10,"0"&amp;Z858,Z858)&amp;"-"&amp;IF(AA858&lt;10,"0"&amp;AA858,AA858)</f>
        <v>1986-05-28</v>
      </c>
      <c r="BB858" s="44" t="str">
        <f>Y858&amp;IF(Z858&lt;&gt;0,"-"&amp;Z858,"")&amp;IF(AA858&lt;&gt;0,"-"&amp;AA858,"")&amp;IF(AB858&lt;&gt;0,"/"&amp;AB858,"")&amp;IF(AC858&lt;&gt;0,"-"&amp;AC858,"")&amp;IF(AD858&lt;&gt;0,"-"&amp;AD858,"")</f>
        <v>1986-5-28</v>
      </c>
      <c r="BC858" s="44"/>
      <c r="BD858" s="44"/>
      <c r="BE858" s="44"/>
      <c r="BF858" s="49" t="s">
        <v>4882</v>
      </c>
      <c r="BG858" t="s">
        <v>4893</v>
      </c>
      <c r="BH858" s="40" t="s">
        <v>5050</v>
      </c>
      <c r="BI858" t="s">
        <v>39</v>
      </c>
      <c r="BJ858" t="str">
        <f>N858&amp;", "&amp;P858</f>
        <v>Alma-Ata Area, Soldatskoye Vill.</v>
      </c>
      <c r="BK858" t="str">
        <f>T858&amp;" N; "&amp;U858&amp;" E"</f>
        <v>43.279721 N; 77.349249 E</v>
      </c>
      <c r="BL858" t="s">
        <v>756</v>
      </c>
      <c r="BM858" s="85" t="s">
        <v>757</v>
      </c>
      <c r="BN858" t="s">
        <v>4895</v>
      </c>
      <c r="BO858"/>
      <c r="BP858" t="str">
        <f>IF(V858="original",H858,IF(V858="volunteer",C858,"Nekhaeva A.A."))</f>
        <v>Nekhaeva A.A.</v>
      </c>
      <c r="BQ858" t="str">
        <f>IF(V858="original",I858,IF(V858="volunteer",YEAR(A858)&amp;"-"&amp;IF(MONTH(A858)&lt;10,"0"&amp;MONTH(A858),MONTH(A858))&amp;"-"&amp;IF(DAY(A858)&lt;10,"0"&amp;DAY(A858),DAY(A858)),"__2025-05-15"))</f>
        <v>__2025-05-15</v>
      </c>
      <c r="BR858"/>
      <c r="BS858"/>
      <c r="BT858" s="49" t="s">
        <v>4766</v>
      </c>
      <c r="BU858" t="s">
        <v>3631</v>
      </c>
      <c r="BV858" t="s">
        <v>3632</v>
      </c>
      <c r="BW858" t="s">
        <v>3633</v>
      </c>
      <c r="BX858" t="s">
        <v>3634</v>
      </c>
      <c r="BY858" s="44" t="s">
        <v>490</v>
      </c>
      <c r="BZ858" t="s">
        <v>1152</v>
      </c>
      <c r="CA858" t="s">
        <v>4352</v>
      </c>
      <c r="CB858" s="44" t="s">
        <v>4352</v>
      </c>
      <c r="CC858" t="s">
        <v>4353</v>
      </c>
      <c r="CD858" t="s">
        <v>4350</v>
      </c>
      <c r="CE858" t="s">
        <v>4351</v>
      </c>
      <c r="CF858" t="s">
        <v>3630</v>
      </c>
      <c r="CG858"/>
      <c r="CH858" t="str">
        <f>H858</f>
        <v>Marusik Yu.M., Logunov D.V.</v>
      </c>
      <c r="CI858">
        <f t="shared" si="247"/>
        <v>1990</v>
      </c>
      <c r="CJ858"/>
    </row>
    <row r="859" spans="1:88" s="12" customFormat="1" x14ac:dyDescent="0.45">
      <c r="A859" s="11">
        <v>45765.515659722223</v>
      </c>
      <c r="B859" s="12">
        <v>412819044</v>
      </c>
      <c r="C859" s="6" t="s">
        <v>4897</v>
      </c>
      <c r="D859" s="12">
        <v>1</v>
      </c>
      <c r="E859" s="4" t="s">
        <v>51</v>
      </c>
      <c r="F859" s="12" t="s">
        <v>577</v>
      </c>
      <c r="G859" s="12">
        <v>4146</v>
      </c>
      <c r="H859" s="44" t="s">
        <v>1662</v>
      </c>
      <c r="I859" s="12">
        <v>1990</v>
      </c>
      <c r="J859" s="12" t="s">
        <v>1663</v>
      </c>
      <c r="K859" s="12" t="s">
        <v>1664</v>
      </c>
      <c r="L859" s="12" t="s">
        <v>1665</v>
      </c>
      <c r="M859" t="s">
        <v>39</v>
      </c>
      <c r="N859" s="12" t="s">
        <v>178</v>
      </c>
      <c r="P859" s="12" t="s">
        <v>1658</v>
      </c>
      <c r="Q859" t="str">
        <f t="shared" si="248"/>
        <v>Soldatskoye Vill.</v>
      </c>
      <c r="R859" s="94">
        <v>43.279721000000002</v>
      </c>
      <c r="S859" s="94">
        <v>77.349249</v>
      </c>
      <c r="T859" s="12" t="s">
        <v>756</v>
      </c>
      <c r="U859" s="12" t="s">
        <v>757</v>
      </c>
      <c r="V859" s="12" t="s">
        <v>119</v>
      </c>
      <c r="W859" s="12" t="s">
        <v>1659</v>
      </c>
      <c r="Y859" s="12">
        <v>1986</v>
      </c>
      <c r="Z859" s="12">
        <v>7</v>
      </c>
      <c r="AA859" s="12">
        <v>4</v>
      </c>
      <c r="AF859" s="12" t="s">
        <v>648</v>
      </c>
      <c r="AH859" s="12" t="s">
        <v>490</v>
      </c>
      <c r="AI859" s="12" t="s">
        <v>1152</v>
      </c>
      <c r="AJ859" s="12" t="s">
        <v>1715</v>
      </c>
      <c r="AK859" s="12" t="b">
        <v>1</v>
      </c>
      <c r="AL859" s="12" t="b">
        <v>0</v>
      </c>
      <c r="AO859" s="49" t="s">
        <v>4952</v>
      </c>
      <c r="AP859" s="73"/>
      <c r="AQ859" s="49" t="s">
        <v>4951</v>
      </c>
      <c r="AR859" s="76" t="s">
        <v>5011</v>
      </c>
      <c r="AS859" s="73" t="s">
        <v>5012</v>
      </c>
      <c r="AT859" s="73">
        <f t="shared" si="249"/>
        <v>1</v>
      </c>
      <c r="AU859" s="112" t="s">
        <v>5383</v>
      </c>
      <c r="AV859" s="44" t="s">
        <v>5380</v>
      </c>
      <c r="AW859" t="s">
        <v>648</v>
      </c>
      <c r="AX859" s="112" t="s">
        <v>5333</v>
      </c>
      <c r="AY859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59" s="49" t="s">
        <v>4903</v>
      </c>
      <c r="BA859" s="58" t="str">
        <f>Y859&amp;"-"&amp;IF(Z859&lt;10,"0"&amp;Z859,Z859)&amp;"-"&amp;IF(AA859&lt;10,"0"&amp;AA859,AA859)</f>
        <v>1986-07-04</v>
      </c>
      <c r="BB859" s="44" t="str">
        <f>Y859&amp;IF(Z859&lt;&gt;0,"-"&amp;Z859,"")&amp;IF(AA859&lt;&gt;0,"-"&amp;AA859,"")&amp;IF(AB859&lt;&gt;0,"/"&amp;AB859,"")&amp;IF(AC859&lt;&gt;0,"-"&amp;AC859,"")&amp;IF(AD859&lt;&gt;0,"-"&amp;AD859,"")</f>
        <v>1986-7-4</v>
      </c>
      <c r="BC859" s="44"/>
      <c r="BD859" s="44"/>
      <c r="BE859" s="44"/>
      <c r="BF859" s="49" t="s">
        <v>4882</v>
      </c>
      <c r="BG859" t="s">
        <v>4893</v>
      </c>
      <c r="BH859" s="40" t="s">
        <v>5050</v>
      </c>
      <c r="BI859" t="s">
        <v>39</v>
      </c>
      <c r="BJ859" t="str">
        <f>N859&amp;", "&amp;P859</f>
        <v>Alma-Ata Area, Soldatskoye Vill.</v>
      </c>
      <c r="BK859" t="str">
        <f>T859&amp;" N; "&amp;U859&amp;" E"</f>
        <v>43.279721 N; 77.349249 E</v>
      </c>
      <c r="BL859" t="s">
        <v>756</v>
      </c>
      <c r="BM859" s="85" t="s">
        <v>757</v>
      </c>
      <c r="BN859" t="s">
        <v>4895</v>
      </c>
      <c r="BO859"/>
      <c r="BP859" t="str">
        <f>IF(V859="original",H859,IF(V859="volunteer",C859,"Nekhaeva A.A."))</f>
        <v>Nekhaeva A.A.</v>
      </c>
      <c r="BQ859" t="str">
        <f>IF(V859="original",I859,IF(V859="volunteer",YEAR(A859)&amp;"-"&amp;IF(MONTH(A859)&lt;10,"0"&amp;MONTH(A859),MONTH(A859))&amp;"-"&amp;IF(DAY(A859)&lt;10,"0"&amp;DAY(A859),DAY(A859)),"__2025-05-15"))</f>
        <v>__2025-05-15</v>
      </c>
      <c r="BR859"/>
      <c r="BS859"/>
      <c r="BT859" s="49" t="s">
        <v>4766</v>
      </c>
      <c r="BU859" t="s">
        <v>3631</v>
      </c>
      <c r="BV859" t="s">
        <v>3632</v>
      </c>
      <c r="BW859" t="s">
        <v>3633</v>
      </c>
      <c r="BX859" t="s">
        <v>3634</v>
      </c>
      <c r="BY859" s="44" t="s">
        <v>490</v>
      </c>
      <c r="BZ859" t="s">
        <v>1152</v>
      </c>
      <c r="CA859" t="s">
        <v>4352</v>
      </c>
      <c r="CB859" s="44" t="s">
        <v>4352</v>
      </c>
      <c r="CC859" t="s">
        <v>4353</v>
      </c>
      <c r="CD859" t="s">
        <v>4350</v>
      </c>
      <c r="CE859" t="s">
        <v>4351</v>
      </c>
      <c r="CF859" t="s">
        <v>3630</v>
      </c>
      <c r="CG859"/>
      <c r="CH859" t="str">
        <f>H859</f>
        <v>Marusik Yu.M., Logunov D.V.</v>
      </c>
      <c r="CI859">
        <f t="shared" si="247"/>
        <v>1990</v>
      </c>
      <c r="CJ859"/>
    </row>
    <row r="860" spans="1:88" s="12" customFormat="1" x14ac:dyDescent="0.45">
      <c r="A860" s="11">
        <v>45765.495821759258</v>
      </c>
      <c r="B860" s="12">
        <v>412819044</v>
      </c>
      <c r="C860" s="6" t="s">
        <v>4897</v>
      </c>
      <c r="D860" s="12">
        <v>1</v>
      </c>
      <c r="E860" s="4" t="s">
        <v>51</v>
      </c>
      <c r="F860" s="12" t="s">
        <v>1671</v>
      </c>
      <c r="G860" s="12">
        <v>4146</v>
      </c>
      <c r="H860" s="44" t="s">
        <v>1662</v>
      </c>
      <c r="I860" s="12">
        <v>1990</v>
      </c>
      <c r="J860" s="12" t="s">
        <v>1663</v>
      </c>
      <c r="K860" s="12" t="s">
        <v>1664</v>
      </c>
      <c r="L860" s="12" t="s">
        <v>1665</v>
      </c>
      <c r="M860" t="s">
        <v>39</v>
      </c>
      <c r="N860" s="12" t="s">
        <v>102</v>
      </c>
      <c r="O860" s="12" t="s">
        <v>1666</v>
      </c>
      <c r="P860" s="12" t="s">
        <v>1716</v>
      </c>
      <c r="Q860" t="str">
        <f t="shared" si="248"/>
        <v>40km SW of Panfilov Town, Kumkala Desert</v>
      </c>
      <c r="R860" s="94">
        <v>43.989973999999997</v>
      </c>
      <c r="S860" s="94">
        <v>79.554468</v>
      </c>
      <c r="T860" s="12" t="s">
        <v>1717</v>
      </c>
      <c r="U860" s="12" t="s">
        <v>1718</v>
      </c>
      <c r="V860" s="12" t="s">
        <v>106</v>
      </c>
      <c r="X860" s="12">
        <v>2500</v>
      </c>
      <c r="Y860" s="12">
        <v>1989</v>
      </c>
      <c r="Z860" s="12">
        <v>10</v>
      </c>
      <c r="AA860" s="12">
        <v>8</v>
      </c>
      <c r="AF860" s="12" t="s">
        <v>1674</v>
      </c>
      <c r="AH860" s="12" t="s">
        <v>490</v>
      </c>
      <c r="AI860" s="12" t="s">
        <v>1152</v>
      </c>
      <c r="AJ860" s="12" t="s">
        <v>1719</v>
      </c>
      <c r="AK860" s="12" t="b">
        <v>1</v>
      </c>
      <c r="AL860" s="12" t="b">
        <v>1</v>
      </c>
      <c r="AM860" s="12" t="s">
        <v>165</v>
      </c>
      <c r="AO860" s="49" t="s">
        <v>4952</v>
      </c>
      <c r="AP860" s="73"/>
      <c r="AQ860" s="49" t="s">
        <v>4951</v>
      </c>
      <c r="AR860" s="76" t="s">
        <v>5011</v>
      </c>
      <c r="AS860" s="73" t="s">
        <v>5012</v>
      </c>
      <c r="AT860" s="73">
        <f t="shared" si="249"/>
        <v>1</v>
      </c>
      <c r="AU860" s="112" t="s">
        <v>5383</v>
      </c>
      <c r="AV860" s="44" t="s">
        <v>5380</v>
      </c>
      <c r="AW860" t="s">
        <v>826</v>
      </c>
      <c r="AX860" s="112" t="s">
        <v>5352</v>
      </c>
      <c r="AY860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60" s="49" t="s">
        <v>4903</v>
      </c>
      <c r="BA860" s="58" t="str">
        <f>Y860&amp;"-"&amp;IF(Z860&lt;10,"0"&amp;Z860,Z860)&amp;"-"&amp;IF(AA860&lt;10,"0"&amp;AA860,AA860)</f>
        <v>1989-10-08</v>
      </c>
      <c r="BB860" s="44" t="str">
        <f>Y860&amp;IF(Z860&lt;&gt;0,"-"&amp;Z860,"")&amp;IF(AA860&lt;&gt;0,"-"&amp;AA860,"")&amp;IF(AB860&lt;&gt;0,"/"&amp;AB860,"")&amp;IF(AC860&lt;&gt;0,"-"&amp;AC860,"")&amp;IF(AD860&lt;&gt;0,"-"&amp;AD860,"")</f>
        <v>1989-10-8</v>
      </c>
      <c r="BC860" s="44"/>
      <c r="BD860" s="44"/>
      <c r="BE860" s="44"/>
      <c r="BF860" s="49" t="s">
        <v>4882</v>
      </c>
      <c r="BG860" t="s">
        <v>4893</v>
      </c>
      <c r="BH860" s="40" t="s">
        <v>5050</v>
      </c>
      <c r="BI860" t="s">
        <v>39</v>
      </c>
      <c r="BJ860" t="str">
        <f>N860&amp;", "&amp;O860&amp;", "&amp;P860</f>
        <v>Taldy-Kurgan Area, Panfilov Distr., 40km SW of Panfilov Town, Kumkala Desert</v>
      </c>
      <c r="BK860" t="str">
        <f>T860&amp;" N; "&amp;U860&amp;" E"</f>
        <v>43.989974 N; 79.554468 E</v>
      </c>
      <c r="BL860" t="s">
        <v>1717</v>
      </c>
      <c r="BM860" s="85" t="s">
        <v>1718</v>
      </c>
      <c r="BN860" t="s">
        <v>4895</v>
      </c>
      <c r="BO860">
        <f t="shared" ref="BO860:BO865" si="252">X860</f>
        <v>2500</v>
      </c>
      <c r="BP860" t="str">
        <f>IF(V860="original",H860,IF(V860="volunteer",C860,"Nekhaeva A.A."))</f>
        <v>Kim L.V.</v>
      </c>
      <c r="BQ860" t="str">
        <f>IF(V860="original",I860,IF(V860="volunteer",YEAR(A860)&amp;"-"&amp;IF(MONTH(A860)&lt;10,"0"&amp;MONTH(A860),MONTH(A860))&amp;"-"&amp;IF(DAY(A860)&lt;10,"0"&amp;DAY(A860),DAY(A860)),"__2025-05-15"))</f>
        <v>2025-04-18</v>
      </c>
      <c r="BR860"/>
      <c r="BS860"/>
      <c r="BT860" s="49" t="s">
        <v>4766</v>
      </c>
      <c r="BU860" t="s">
        <v>3631</v>
      </c>
      <c r="BV860" t="s">
        <v>3632</v>
      </c>
      <c r="BW860" t="s">
        <v>3633</v>
      </c>
      <c r="BX860" t="s">
        <v>3634</v>
      </c>
      <c r="BY860" s="44" t="s">
        <v>490</v>
      </c>
      <c r="BZ860" t="s">
        <v>1152</v>
      </c>
      <c r="CA860" t="s">
        <v>4354</v>
      </c>
      <c r="CB860" s="44" t="s">
        <v>4354</v>
      </c>
      <c r="CC860" t="s">
        <v>4356</v>
      </c>
      <c r="CD860" t="s">
        <v>4354</v>
      </c>
      <c r="CE860" t="s">
        <v>4355</v>
      </c>
      <c r="CF860" t="s">
        <v>3630</v>
      </c>
      <c r="CG860" t="s">
        <v>4737</v>
      </c>
      <c r="CH860" t="str">
        <f>H860</f>
        <v>Marusik Yu.M., Logunov D.V.</v>
      </c>
      <c r="CI860">
        <f t="shared" si="247"/>
        <v>1990</v>
      </c>
      <c r="CJ860" t="s">
        <v>4725</v>
      </c>
    </row>
    <row r="861" spans="1:88" s="12" customFormat="1" x14ac:dyDescent="0.45">
      <c r="A861" s="11">
        <v>45765.486840277779</v>
      </c>
      <c r="B861" s="12">
        <v>412819044</v>
      </c>
      <c r="C861" s="6" t="s">
        <v>4897</v>
      </c>
      <c r="D861" s="12">
        <v>1</v>
      </c>
      <c r="E861" s="4" t="s">
        <v>51</v>
      </c>
      <c r="F861" s="12" t="s">
        <v>577</v>
      </c>
      <c r="G861" s="12">
        <v>4146</v>
      </c>
      <c r="H861" s="44" t="s">
        <v>1662</v>
      </c>
      <c r="I861" s="12">
        <v>1990</v>
      </c>
      <c r="J861" s="12" t="s">
        <v>1663</v>
      </c>
      <c r="K861" s="12" t="s">
        <v>1664</v>
      </c>
      <c r="L861" s="12" t="s">
        <v>1665</v>
      </c>
      <c r="M861" t="s">
        <v>39</v>
      </c>
      <c r="N861" s="12" t="s">
        <v>178</v>
      </c>
      <c r="O861" s="12" t="s">
        <v>1278</v>
      </c>
      <c r="P861" s="12" t="s">
        <v>1720</v>
      </c>
      <c r="Q861" t="str">
        <f t="shared" si="248"/>
        <v>Taukum Desert</v>
      </c>
      <c r="R861" s="94">
        <v>44.711255999999999</v>
      </c>
      <c r="S861" s="94">
        <v>75.785021</v>
      </c>
      <c r="T861" s="12" t="s">
        <v>1721</v>
      </c>
      <c r="U861" s="12" t="s">
        <v>1722</v>
      </c>
      <c r="V861" s="12" t="s">
        <v>106</v>
      </c>
      <c r="X861" s="12">
        <v>50000</v>
      </c>
      <c r="Y861" s="12">
        <v>1988</v>
      </c>
      <c r="Z861" s="12">
        <v>4</v>
      </c>
      <c r="AA861" s="12">
        <v>22</v>
      </c>
      <c r="AF861" s="12" t="s">
        <v>1723</v>
      </c>
      <c r="AG861" s="66" t="s">
        <v>1724</v>
      </c>
      <c r="AH861" s="12" t="s">
        <v>490</v>
      </c>
      <c r="AI861" s="12" t="s">
        <v>1152</v>
      </c>
      <c r="AJ861" s="12" t="s">
        <v>1725</v>
      </c>
      <c r="AK861" s="12" t="b">
        <v>1</v>
      </c>
      <c r="AL861" s="12" t="b">
        <v>1</v>
      </c>
      <c r="AM861" s="12" t="s">
        <v>462</v>
      </c>
      <c r="AO861" s="49" t="s">
        <v>4952</v>
      </c>
      <c r="AP861" s="73"/>
      <c r="AQ861" s="49" t="s">
        <v>4951</v>
      </c>
      <c r="AR861" s="76" t="s">
        <v>5011</v>
      </c>
      <c r="AS861" s="73" t="s">
        <v>5012</v>
      </c>
      <c r="AT861" s="73">
        <f t="shared" si="249"/>
        <v>1</v>
      </c>
      <c r="AU861" s="112" t="s">
        <v>5383</v>
      </c>
      <c r="AV861" s="44" t="s">
        <v>5380</v>
      </c>
      <c r="AW861" s="28" t="s">
        <v>1723</v>
      </c>
      <c r="AX861" s="112" t="s">
        <v>5333</v>
      </c>
      <c r="AY861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61" s="49" t="s">
        <v>4903</v>
      </c>
      <c r="BA861" s="58" t="str">
        <f>Y861&amp;"-"&amp;IF(Z861&lt;10,"0"&amp;Z861,Z861)&amp;"-"&amp;IF(AA861&lt;10,"0"&amp;AA861,AA861)</f>
        <v>1988-04-22</v>
      </c>
      <c r="BB861" s="44" t="str">
        <f>Y861&amp;IF(Z861&lt;&gt;0,"-"&amp;Z861,"")&amp;IF(AA861&lt;&gt;0,"-"&amp;AA861,"")&amp;IF(AB861&lt;&gt;0,"/"&amp;AB861,"")&amp;IF(AC861&lt;&gt;0,"-"&amp;AC861,"")&amp;IF(AD861&lt;&gt;0,"-"&amp;AD861,"")</f>
        <v>1988-4-22</v>
      </c>
      <c r="BC861" s="44"/>
      <c r="BD861" s="44"/>
      <c r="BE861" s="44" t="s">
        <v>4998</v>
      </c>
      <c r="BF861" s="49" t="s">
        <v>4882</v>
      </c>
      <c r="BG861" t="s">
        <v>4893</v>
      </c>
      <c r="BH861" s="40" t="s">
        <v>5050</v>
      </c>
      <c r="BI861" t="s">
        <v>39</v>
      </c>
      <c r="BJ861" t="str">
        <f>N861&amp;", "&amp;O861&amp;", "&amp;P861</f>
        <v>Alma-Ata Area, Kurty Distr., Taukum Desert</v>
      </c>
      <c r="BK861" t="str">
        <f>T861&amp;" N; "&amp;U861&amp;" E"</f>
        <v>44.711256 N; 75.785021 E</v>
      </c>
      <c r="BL861" t="s">
        <v>1721</v>
      </c>
      <c r="BM861" s="85" t="s">
        <v>1722</v>
      </c>
      <c r="BN861" t="s">
        <v>4895</v>
      </c>
      <c r="BO861">
        <f t="shared" si="252"/>
        <v>50000</v>
      </c>
      <c r="BP861" t="str">
        <f>IF(V861="original",H861,IF(V861="volunteer",C861,"Nekhaeva A.A."))</f>
        <v>Kim L.V.</v>
      </c>
      <c r="BQ861" t="str">
        <f>IF(V861="original",I861,IF(V861="volunteer",YEAR(A861)&amp;"-"&amp;IF(MONTH(A861)&lt;10,"0"&amp;MONTH(A861),MONTH(A861))&amp;"-"&amp;IF(DAY(A861)&lt;10,"0"&amp;DAY(A861),DAY(A861)),"__2025-05-15"))</f>
        <v>2025-04-18</v>
      </c>
      <c r="BR861"/>
      <c r="BS861"/>
      <c r="BT861" s="49" t="s">
        <v>4766</v>
      </c>
      <c r="BU861" t="s">
        <v>3631</v>
      </c>
      <c r="BV861" t="s">
        <v>3632</v>
      </c>
      <c r="BW861" t="s">
        <v>3633</v>
      </c>
      <c r="BX861" t="s">
        <v>3634</v>
      </c>
      <c r="BY861" s="44" t="s">
        <v>490</v>
      </c>
      <c r="BZ861" t="s">
        <v>1152</v>
      </c>
      <c r="CA861" t="s">
        <v>4357</v>
      </c>
      <c r="CB861" s="44" t="s">
        <v>4357</v>
      </c>
      <c r="CC861" t="s">
        <v>4356</v>
      </c>
      <c r="CD861" t="s">
        <v>4357</v>
      </c>
      <c r="CE861" t="s">
        <v>4358</v>
      </c>
      <c r="CF861" t="s">
        <v>3630</v>
      </c>
      <c r="CG861" t="s">
        <v>5048</v>
      </c>
      <c r="CH861" t="str">
        <f>H861</f>
        <v>Marusik Yu.M., Logunov D.V.</v>
      </c>
      <c r="CI861">
        <f t="shared" si="247"/>
        <v>1990</v>
      </c>
      <c r="CJ861" t="s">
        <v>4724</v>
      </c>
    </row>
    <row r="862" spans="1:88" s="12" customFormat="1" x14ac:dyDescent="0.45">
      <c r="A862" s="11">
        <v>45765.477500000001</v>
      </c>
      <c r="B862" s="12">
        <v>412819044</v>
      </c>
      <c r="C862" s="6" t="s">
        <v>4897</v>
      </c>
      <c r="D862" s="12">
        <v>1</v>
      </c>
      <c r="E862" s="4" t="s">
        <v>51</v>
      </c>
      <c r="F862" s="12" t="s">
        <v>577</v>
      </c>
      <c r="G862" s="12">
        <v>4146</v>
      </c>
      <c r="H862" s="44" t="s">
        <v>1662</v>
      </c>
      <c r="I862" s="12">
        <v>1990</v>
      </c>
      <c r="J862" s="12" t="s">
        <v>1663</v>
      </c>
      <c r="K862" s="12" t="s">
        <v>1664</v>
      </c>
      <c r="L862" s="12" t="s">
        <v>1665</v>
      </c>
      <c r="M862" t="s">
        <v>39</v>
      </c>
      <c r="N862" s="12" t="s">
        <v>178</v>
      </c>
      <c r="P862" s="12" t="s">
        <v>1726</v>
      </c>
      <c r="Q862" t="str">
        <f t="shared" si="248"/>
        <v>Bakanas Botanical Garden</v>
      </c>
      <c r="R862" s="94">
        <v>44.826535</v>
      </c>
      <c r="S862" s="94">
        <v>76.244259</v>
      </c>
      <c r="T862" s="12" t="s">
        <v>1697</v>
      </c>
      <c r="U862" s="12" t="s">
        <v>1698</v>
      </c>
      <c r="V862" s="12" t="s">
        <v>106</v>
      </c>
      <c r="X862" s="12">
        <v>500</v>
      </c>
      <c r="Y862" s="12">
        <v>1988</v>
      </c>
      <c r="Z862" s="12">
        <v>9</v>
      </c>
      <c r="AF862" s="12" t="s">
        <v>1704</v>
      </c>
      <c r="AH862" s="12" t="s">
        <v>490</v>
      </c>
      <c r="AI862" s="12" t="s">
        <v>1152</v>
      </c>
      <c r="AJ862" s="12" t="s">
        <v>1727</v>
      </c>
      <c r="AK862" s="12" t="b">
        <v>1</v>
      </c>
      <c r="AL862" s="12" t="b">
        <v>1</v>
      </c>
      <c r="AM862" s="12" t="s">
        <v>462</v>
      </c>
      <c r="AO862" s="49" t="s">
        <v>4952</v>
      </c>
      <c r="AP862" s="73"/>
      <c r="AQ862" s="49" t="s">
        <v>4951</v>
      </c>
      <c r="AR862" s="76" t="s">
        <v>5011</v>
      </c>
      <c r="AS862" s="73" t="s">
        <v>5012</v>
      </c>
      <c r="AT862" s="73">
        <f t="shared" si="249"/>
        <v>1</v>
      </c>
      <c r="AU862" s="112" t="s">
        <v>5383</v>
      </c>
      <c r="AV862" s="44" t="s">
        <v>5380</v>
      </c>
      <c r="AW862" s="28" t="s">
        <v>1704</v>
      </c>
      <c r="AX862" s="112" t="s">
        <v>5333</v>
      </c>
      <c r="AY862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62" s="49" t="s">
        <v>4903</v>
      </c>
      <c r="BA862" s="44" t="str">
        <f>Y862&amp;"-"&amp;IF(Z862&lt;10,"0"&amp;Z862,Z862)</f>
        <v>1988-09</v>
      </c>
      <c r="BB862" s="44" t="str">
        <f>Y862&amp;IF(Z862&lt;&gt;0,"-"&amp;Z862,"")&amp;IF(AA862&lt;&gt;0,"-"&amp;AA862,"")&amp;IF(AB862&lt;&gt;0,"/"&amp;AB862,"")&amp;IF(AC862&lt;&gt;0,"-"&amp;AC862,"")&amp;IF(AD862&lt;&gt;0,"-"&amp;AD862,"")</f>
        <v>1988-9</v>
      </c>
      <c r="BC862" s="44"/>
      <c r="BD862" s="44"/>
      <c r="BE862" s="44"/>
      <c r="BF862" s="49" t="s">
        <v>4882</v>
      </c>
      <c r="BG862" t="s">
        <v>4893</v>
      </c>
      <c r="BH862" s="40" t="s">
        <v>5050</v>
      </c>
      <c r="BI862" t="s">
        <v>39</v>
      </c>
      <c r="BJ862" t="str">
        <f>N862&amp;", "&amp;P862</f>
        <v>Alma-Ata Area, Bakanas Botanical Garden</v>
      </c>
      <c r="BK862" t="str">
        <f>T862&amp;" N; "&amp;U862&amp;" E"</f>
        <v>44.826535 N; 76.244259 E</v>
      </c>
      <c r="BL862" t="s">
        <v>1697</v>
      </c>
      <c r="BM862" s="85" t="s">
        <v>1698</v>
      </c>
      <c r="BN862" t="s">
        <v>4895</v>
      </c>
      <c r="BO862">
        <f t="shared" si="252"/>
        <v>500</v>
      </c>
      <c r="BP862" t="str">
        <f>IF(V862="original",H862,IF(V862="volunteer",C862,"Nekhaeva A.A."))</f>
        <v>Kim L.V.</v>
      </c>
      <c r="BQ862" t="str">
        <f>IF(V862="original",I862,IF(V862="volunteer",YEAR(A862)&amp;"-"&amp;IF(MONTH(A862)&lt;10,"0"&amp;MONTH(A862),MONTH(A862))&amp;"-"&amp;IF(DAY(A862)&lt;10,"0"&amp;DAY(A862),DAY(A862)),"__2025-05-15"))</f>
        <v>2025-04-18</v>
      </c>
      <c r="BR862"/>
      <c r="BS862"/>
      <c r="BT862" s="49" t="s">
        <v>4766</v>
      </c>
      <c r="BU862" t="s">
        <v>3631</v>
      </c>
      <c r="BV862" t="s">
        <v>3632</v>
      </c>
      <c r="BW862" t="s">
        <v>3633</v>
      </c>
      <c r="BX862" t="s">
        <v>3634</v>
      </c>
      <c r="BY862" s="44" t="s">
        <v>490</v>
      </c>
      <c r="BZ862" t="s">
        <v>1152</v>
      </c>
      <c r="CA862" t="s">
        <v>4359</v>
      </c>
      <c r="CB862" s="44" t="s">
        <v>4359</v>
      </c>
      <c r="CC862" t="s">
        <v>4356</v>
      </c>
      <c r="CD862" t="s">
        <v>4359</v>
      </c>
      <c r="CE862" t="s">
        <v>4360</v>
      </c>
      <c r="CF862" t="s">
        <v>3630</v>
      </c>
      <c r="CG862" t="s">
        <v>5048</v>
      </c>
      <c r="CH862" t="str">
        <f>H862</f>
        <v>Marusik Yu.M., Logunov D.V.</v>
      </c>
      <c r="CI862">
        <f t="shared" si="247"/>
        <v>1990</v>
      </c>
      <c r="CJ862" t="s">
        <v>4724</v>
      </c>
    </row>
    <row r="863" spans="1:88" s="12" customFormat="1" x14ac:dyDescent="0.45">
      <c r="A863" s="11">
        <v>45765.47388888889</v>
      </c>
      <c r="B863" s="12">
        <v>412819044</v>
      </c>
      <c r="C863" s="6" t="s">
        <v>4897</v>
      </c>
      <c r="D863" s="12">
        <v>1</v>
      </c>
      <c r="E863" s="4" t="s">
        <v>51</v>
      </c>
      <c r="F863" s="12" t="s">
        <v>1661</v>
      </c>
      <c r="G863" s="12">
        <v>4146</v>
      </c>
      <c r="H863" s="44" t="s">
        <v>1662</v>
      </c>
      <c r="I863" s="12">
        <v>1990</v>
      </c>
      <c r="J863" s="12" t="s">
        <v>1663</v>
      </c>
      <c r="K863" s="12" t="s">
        <v>1664</v>
      </c>
      <c r="L863" s="12" t="s">
        <v>1665</v>
      </c>
      <c r="M863" t="s">
        <v>39</v>
      </c>
      <c r="N863" s="12" t="s">
        <v>178</v>
      </c>
      <c r="P863" s="12" t="s">
        <v>1728</v>
      </c>
      <c r="Q863" t="str">
        <f t="shared" si="248"/>
        <v>Kamenskoye Plateau</v>
      </c>
      <c r="R863" s="94">
        <v>43.187832</v>
      </c>
      <c r="S863" s="94">
        <v>76.962038000000007</v>
      </c>
      <c r="T863" s="12" t="s">
        <v>1729</v>
      </c>
      <c r="U863" s="12" t="s">
        <v>1730</v>
      </c>
      <c r="V863" s="12" t="s">
        <v>106</v>
      </c>
      <c r="X863" s="12">
        <v>1000</v>
      </c>
      <c r="Y863" s="12">
        <v>1985</v>
      </c>
      <c r="Z863" s="12">
        <v>8</v>
      </c>
      <c r="AA863" s="12">
        <v>6</v>
      </c>
      <c r="AF863" s="12" t="s">
        <v>1731</v>
      </c>
      <c r="AH863" s="12" t="s">
        <v>490</v>
      </c>
      <c r="AI863" s="12" t="s">
        <v>1190</v>
      </c>
      <c r="AJ863" s="12" t="s">
        <v>1732</v>
      </c>
      <c r="AK863" s="12" t="b">
        <v>1</v>
      </c>
      <c r="AL863" s="12" t="b">
        <v>0</v>
      </c>
      <c r="AO863" s="49" t="s">
        <v>4952</v>
      </c>
      <c r="AP863" s="73"/>
      <c r="AQ863" s="49" t="s">
        <v>4951</v>
      </c>
      <c r="AR863" s="76" t="s">
        <v>5011</v>
      </c>
      <c r="AS863" s="73" t="s">
        <v>5012</v>
      </c>
      <c r="AT863" s="73">
        <f t="shared" si="249"/>
        <v>1</v>
      </c>
      <c r="AU863" s="112" t="s">
        <v>5383</v>
      </c>
      <c r="AV863" s="44" t="s">
        <v>5380</v>
      </c>
      <c r="AW863" t="s">
        <v>1731</v>
      </c>
      <c r="AX863" s="112" t="s">
        <v>5347</v>
      </c>
      <c r="AY863" s="73" t="str">
        <f t="shared" si="250"/>
        <v>Marusik Yu.M., Logunov D.V. 1990. The crab spiders of Middle Asia, USSR (Aranei, Thomisidae). 1. Descriptions and notes on distribution of some species // Korean Arachnol. Vol.6. No.1. P.31–62</v>
      </c>
      <c r="AZ863" s="49" t="s">
        <v>4903</v>
      </c>
      <c r="BA863" s="58" t="str">
        <f>Y863&amp;"-"&amp;IF(Z863&lt;10,"0"&amp;Z863,Z863)&amp;"-"&amp;IF(AA863&lt;10,"0"&amp;AA863,AA863)</f>
        <v>1985-08-06</v>
      </c>
      <c r="BB863" s="44" t="str">
        <f>Y863&amp;IF(Z863&lt;&gt;0,"-"&amp;Z863,"")&amp;IF(AA863&lt;&gt;0,"-"&amp;AA863,"")&amp;IF(AB863&lt;&gt;0,"/"&amp;AB863,"")&amp;IF(AC863&lt;&gt;0,"-"&amp;AC863,"")&amp;IF(AD863&lt;&gt;0,"-"&amp;AD863,"")</f>
        <v>1985-8-6</v>
      </c>
      <c r="BC863" s="44"/>
      <c r="BD863" s="44"/>
      <c r="BE863" s="44"/>
      <c r="BF863" s="49" t="s">
        <v>4882</v>
      </c>
      <c r="BG863" t="s">
        <v>4893</v>
      </c>
      <c r="BH863" s="40" t="s">
        <v>5050</v>
      </c>
      <c r="BI863" t="s">
        <v>39</v>
      </c>
      <c r="BJ863" t="str">
        <f>N863&amp;", "&amp;P863</f>
        <v>Alma-Ata Area, Kamenskoye Plateau</v>
      </c>
      <c r="BK863" t="str">
        <f>T863&amp;" N; "&amp;U863&amp;" E"</f>
        <v>43.187832 N; 76.962038 E</v>
      </c>
      <c r="BL863" t="s">
        <v>1729</v>
      </c>
      <c r="BM863" s="85" t="s">
        <v>1730</v>
      </c>
      <c r="BN863" t="s">
        <v>4895</v>
      </c>
      <c r="BO863">
        <f t="shared" si="252"/>
        <v>1000</v>
      </c>
      <c r="BP863" t="str">
        <f>IF(V863="original",H863,IF(V863="volunteer",C863,"Nekhaeva A.A."))</f>
        <v>Kim L.V.</v>
      </c>
      <c r="BQ863" t="str">
        <f>IF(V863="original",I863,IF(V863="volunteer",YEAR(A863)&amp;"-"&amp;IF(MONTH(A863)&lt;10,"0"&amp;MONTH(A863),MONTH(A863))&amp;"-"&amp;IF(DAY(A863)&lt;10,"0"&amp;DAY(A863),DAY(A863)),"__2025-05-15"))</f>
        <v>2025-04-18</v>
      </c>
      <c r="BR863"/>
      <c r="BS863"/>
      <c r="BT863" s="49" t="s">
        <v>4766</v>
      </c>
      <c r="BU863" t="s">
        <v>3631</v>
      </c>
      <c r="BV863" t="s">
        <v>3632</v>
      </c>
      <c r="BW863" t="s">
        <v>3633</v>
      </c>
      <c r="BX863" t="s">
        <v>3634</v>
      </c>
      <c r="BY863" s="44" t="s">
        <v>490</v>
      </c>
      <c r="BZ863" t="s">
        <v>1190</v>
      </c>
      <c r="CA863" t="s">
        <v>4361</v>
      </c>
      <c r="CB863" s="44" t="s">
        <v>4361</v>
      </c>
      <c r="CC863" t="s">
        <v>3668</v>
      </c>
      <c r="CD863" t="s">
        <v>4361</v>
      </c>
      <c r="CE863" t="s">
        <v>4362</v>
      </c>
      <c r="CF863" t="s">
        <v>3630</v>
      </c>
      <c r="CG863"/>
      <c r="CH863" t="str">
        <f>H863</f>
        <v>Marusik Yu.M., Logunov D.V.</v>
      </c>
      <c r="CI863">
        <f t="shared" si="247"/>
        <v>1990</v>
      </c>
      <c r="CJ863"/>
    </row>
    <row r="864" spans="1:88" s="12" customFormat="1" x14ac:dyDescent="0.45">
      <c r="A864" s="11">
        <v>45763.592858796299</v>
      </c>
      <c r="B864" s="12">
        <v>412819044</v>
      </c>
      <c r="C864" s="6" t="s">
        <v>4897</v>
      </c>
      <c r="D864" s="12">
        <v>1</v>
      </c>
      <c r="E864" s="4" t="s">
        <v>51</v>
      </c>
      <c r="F864" s="12" t="s">
        <v>836</v>
      </c>
      <c r="G864" s="12">
        <v>3919</v>
      </c>
      <c r="H864" s="44" t="s">
        <v>1738</v>
      </c>
      <c r="I864" s="12">
        <v>1999</v>
      </c>
      <c r="J864" s="12" t="s">
        <v>1739</v>
      </c>
      <c r="K864" s="12" t="s">
        <v>1740</v>
      </c>
      <c r="L864" s="12" t="s">
        <v>1741</v>
      </c>
      <c r="M864" t="s">
        <v>39</v>
      </c>
      <c r="N864" s="12" t="s">
        <v>1583</v>
      </c>
      <c r="P864" s="12" t="s">
        <v>1733</v>
      </c>
      <c r="Q864" t="str">
        <f t="shared" si="248"/>
        <v>near Georgievka</v>
      </c>
      <c r="R864" s="94">
        <v>43.043033000000001</v>
      </c>
      <c r="S864" s="94">
        <v>74.715569000000002</v>
      </c>
      <c r="T864" s="12" t="s">
        <v>1734</v>
      </c>
      <c r="U864" s="12" t="s">
        <v>1735</v>
      </c>
      <c r="V864" s="12" t="s">
        <v>106</v>
      </c>
      <c r="X864" s="12">
        <v>5000</v>
      </c>
      <c r="Y864" s="12">
        <v>1984</v>
      </c>
      <c r="Z864" s="12">
        <v>5</v>
      </c>
      <c r="AA864" s="12">
        <v>22</v>
      </c>
      <c r="AF864" s="12" t="s">
        <v>641</v>
      </c>
      <c r="AH864" s="12" t="s">
        <v>48</v>
      </c>
      <c r="AI864" s="12" t="s">
        <v>961</v>
      </c>
      <c r="AJ864" s="12" t="s">
        <v>1736</v>
      </c>
      <c r="AK864" s="12" t="b">
        <v>1</v>
      </c>
      <c r="AL864" s="12" t="b">
        <v>1</v>
      </c>
      <c r="AM864" s="12" t="s">
        <v>462</v>
      </c>
      <c r="AN864" s="12" t="s">
        <v>1737</v>
      </c>
      <c r="AO864" s="49" t="s">
        <v>4952</v>
      </c>
      <c r="AP864" s="73"/>
      <c r="AQ864" s="49" t="s">
        <v>4951</v>
      </c>
      <c r="AR864" s="76" t="s">
        <v>5011</v>
      </c>
      <c r="AS864" s="73" t="s">
        <v>5012</v>
      </c>
      <c r="AT864" s="73">
        <f t="shared" si="249"/>
        <v>1</v>
      </c>
      <c r="AU864" s="112" t="s">
        <v>5383</v>
      </c>
      <c r="AV864" s="44" t="s">
        <v>5380</v>
      </c>
      <c r="AW864" t="s">
        <v>641</v>
      </c>
      <c r="AX864" s="112" t="s">
        <v>5322</v>
      </c>
      <c r="AY864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4" s="49" t="s">
        <v>4903</v>
      </c>
      <c r="BA864" s="58" t="str">
        <f>Y864&amp;"-"&amp;IF(Z864&lt;10,"0"&amp;Z864,Z864)&amp;"-"&amp;IF(AA864&lt;10,"0"&amp;AA864,AA864)</f>
        <v>1984-05-22</v>
      </c>
      <c r="BB864" s="44" t="str">
        <f>Y864&amp;IF(Z864&lt;&gt;0,"-"&amp;Z864,"")&amp;IF(AA864&lt;&gt;0,"-"&amp;AA864,"")&amp;IF(AB864&lt;&gt;0,"/"&amp;AB864,"")&amp;IF(AC864&lt;&gt;0,"-"&amp;AC864,"")&amp;IF(AD864&lt;&gt;0,"-"&amp;AD864,"")</f>
        <v>1984-5-22</v>
      </c>
      <c r="BC864" s="44"/>
      <c r="BD864" s="44"/>
      <c r="BE864" s="44"/>
      <c r="BF864" s="49" t="s">
        <v>4882</v>
      </c>
      <c r="BG864" t="s">
        <v>4893</v>
      </c>
      <c r="BH864" s="40" t="s">
        <v>5050</v>
      </c>
      <c r="BI864" t="s">
        <v>39</v>
      </c>
      <c r="BJ864" t="str">
        <f>N864&amp;", "&amp;P864</f>
        <v>Zhambyl Area, near Georgievka</v>
      </c>
      <c r="BK864" t="str">
        <f>T864&amp;" N; "&amp;U864&amp;" E"</f>
        <v>43.043033 N; 74.715569 E</v>
      </c>
      <c r="BL864" t="s">
        <v>1734</v>
      </c>
      <c r="BM864" s="85" t="s">
        <v>1735</v>
      </c>
      <c r="BN864" t="s">
        <v>4895</v>
      </c>
      <c r="BO864">
        <f t="shared" si="252"/>
        <v>5000</v>
      </c>
      <c r="BP864" t="str">
        <f>IF(V864="original",H864,IF(V864="volunteer",C864,"Nekhaeva A.A."))</f>
        <v>Kim L.V.</v>
      </c>
      <c r="BQ864" t="str">
        <f>IF(V864="original",I864,IF(V864="volunteer",YEAR(A864)&amp;"-"&amp;IF(MONTH(A864)&lt;10,"0"&amp;MONTH(A864),MONTH(A864))&amp;"-"&amp;IF(DAY(A864)&lt;10,"0"&amp;DAY(A864),DAY(A864)),"__2025-05-15"))</f>
        <v>2025-04-16</v>
      </c>
      <c r="BR864"/>
      <c r="BS864"/>
      <c r="BT864" s="49" t="s">
        <v>4766</v>
      </c>
      <c r="BU864" t="s">
        <v>3631</v>
      </c>
      <c r="BV864" t="s">
        <v>3632</v>
      </c>
      <c r="BW864" t="s">
        <v>3633</v>
      </c>
      <c r="BX864" t="s">
        <v>3634</v>
      </c>
      <c r="BY864" s="44" t="s">
        <v>48</v>
      </c>
      <c r="BZ864" t="s">
        <v>961</v>
      </c>
      <c r="CA864" t="s">
        <v>4363</v>
      </c>
      <c r="CB864" s="44" t="s">
        <v>4363</v>
      </c>
      <c r="CC864" t="s">
        <v>4365</v>
      </c>
      <c r="CD864" t="s">
        <v>4363</v>
      </c>
      <c r="CE864" t="s">
        <v>4364</v>
      </c>
      <c r="CF864" t="s">
        <v>3630</v>
      </c>
      <c r="CG864" t="s">
        <v>5048</v>
      </c>
      <c r="CH864" t="str">
        <f>H864</f>
        <v>Logunov D.V., Marusik Yu.M., Rakov S.Yu.</v>
      </c>
      <c r="CI864">
        <f t="shared" si="247"/>
        <v>1999</v>
      </c>
      <c r="CJ864" t="s">
        <v>4724</v>
      </c>
    </row>
    <row r="865" spans="1:88" s="12" customFormat="1" x14ac:dyDescent="0.45">
      <c r="A865" s="11">
        <v>45763.590358796297</v>
      </c>
      <c r="B865" s="12">
        <v>412819044</v>
      </c>
      <c r="C865" s="6" t="s">
        <v>4897</v>
      </c>
      <c r="D865" s="12">
        <v>1</v>
      </c>
      <c r="E865" s="4" t="s">
        <v>51</v>
      </c>
      <c r="F865" s="12" t="s">
        <v>1748</v>
      </c>
      <c r="G865" s="12">
        <v>3919</v>
      </c>
      <c r="H865" s="44" t="s">
        <v>1738</v>
      </c>
      <c r="I865" s="12">
        <v>1999</v>
      </c>
      <c r="J865" s="12" t="s">
        <v>1739</v>
      </c>
      <c r="K865" s="12" t="s">
        <v>1740</v>
      </c>
      <c r="L865" s="12" t="s">
        <v>1741</v>
      </c>
      <c r="M865" t="s">
        <v>39</v>
      </c>
      <c r="N865" s="12" t="s">
        <v>1583</v>
      </c>
      <c r="O865" s="12" t="s">
        <v>1742</v>
      </c>
      <c r="P865" s="12" t="s">
        <v>1743</v>
      </c>
      <c r="Q865" t="str">
        <f t="shared" si="248"/>
        <v>21st-70th km of highway Akkol'-Ulanbel'</v>
      </c>
      <c r="R865" s="94">
        <v>43.730162999999997</v>
      </c>
      <c r="S865" s="94">
        <v>70.939181000000005</v>
      </c>
      <c r="T865" s="12" t="s">
        <v>1744</v>
      </c>
      <c r="U865" s="12" t="s">
        <v>1745</v>
      </c>
      <c r="V865" s="12" t="s">
        <v>106</v>
      </c>
      <c r="X865" s="12">
        <v>25000</v>
      </c>
      <c r="Y865" s="12">
        <v>1991</v>
      </c>
      <c r="Z865" s="12">
        <v>5</v>
      </c>
      <c r="AA865" s="12">
        <v>15</v>
      </c>
      <c r="AF865" s="12" t="s">
        <v>826</v>
      </c>
      <c r="AH865" s="12" t="s">
        <v>48</v>
      </c>
      <c r="AI865" s="12" t="s">
        <v>961</v>
      </c>
      <c r="AJ865" s="12" t="s">
        <v>1746</v>
      </c>
      <c r="AK865" s="12" t="b">
        <v>1</v>
      </c>
      <c r="AL865" s="12" t="b">
        <v>0</v>
      </c>
      <c r="AN865" s="12" t="s">
        <v>1747</v>
      </c>
      <c r="AO865" s="49" t="s">
        <v>4952</v>
      </c>
      <c r="AP865" s="73"/>
      <c r="AQ865" s="49" t="s">
        <v>4951</v>
      </c>
      <c r="AR865" s="76" t="s">
        <v>5011</v>
      </c>
      <c r="AS865" s="73" t="s">
        <v>5012</v>
      </c>
      <c r="AT865" s="73">
        <f t="shared" si="249"/>
        <v>1</v>
      </c>
      <c r="AU865" s="112" t="s">
        <v>5383</v>
      </c>
      <c r="AV865" s="44" t="s">
        <v>5380</v>
      </c>
      <c r="AW865" t="s">
        <v>826</v>
      </c>
      <c r="AX865" s="12" t="s">
        <v>1748</v>
      </c>
      <c r="AY865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5" s="49" t="s">
        <v>4903</v>
      </c>
      <c r="BA865" s="58" t="str">
        <f>Y865&amp;"-"&amp;IF(Z865&lt;10,"0"&amp;Z865,Z865)&amp;"-"&amp;IF(AA865&lt;10,"0"&amp;AA865,AA865)</f>
        <v>1991-05-15</v>
      </c>
      <c r="BB865" s="44" t="str">
        <f>Y865&amp;IF(Z865&lt;&gt;0,"-"&amp;Z865,"")&amp;IF(AA865&lt;&gt;0,"-"&amp;AA865,"")&amp;IF(AB865&lt;&gt;0,"/"&amp;AB865,"")&amp;IF(AC865&lt;&gt;0,"-"&amp;AC865,"")&amp;IF(AD865&lt;&gt;0,"-"&amp;AD865,"")</f>
        <v>1991-5-15</v>
      </c>
      <c r="BC865" s="44"/>
      <c r="BD865" s="44"/>
      <c r="BE865" s="44"/>
      <c r="BF865" s="49" t="s">
        <v>4882</v>
      </c>
      <c r="BG865" t="s">
        <v>4893</v>
      </c>
      <c r="BH865" s="40" t="s">
        <v>5050</v>
      </c>
      <c r="BI865" t="s">
        <v>39</v>
      </c>
      <c r="BJ865" t="str">
        <f>N865&amp;", "&amp;O865&amp;", "&amp;P865</f>
        <v>Zhambyl Area, Talass Distr., 21st-70th km of highway Akkol'-Ulanbel'</v>
      </c>
      <c r="BK865" t="str">
        <f>T865&amp;" N; "&amp;U865&amp;" E"</f>
        <v>43.730163 N; 70.939181 E</v>
      </c>
      <c r="BL865" t="s">
        <v>1744</v>
      </c>
      <c r="BM865" s="85" t="s">
        <v>1745</v>
      </c>
      <c r="BN865" t="s">
        <v>4895</v>
      </c>
      <c r="BO865">
        <f t="shared" si="252"/>
        <v>25000</v>
      </c>
      <c r="BP865" t="str">
        <f>IF(V865="original",H865,IF(V865="volunteer",C865,"Nekhaeva A.A."))</f>
        <v>Kim L.V.</v>
      </c>
      <c r="BQ865" t="str">
        <f>IF(V865="original",I865,IF(V865="volunteer",YEAR(A865)&amp;"-"&amp;IF(MONTH(A865)&lt;10,"0"&amp;MONTH(A865),MONTH(A865))&amp;"-"&amp;IF(DAY(A865)&lt;10,"0"&amp;DAY(A865),DAY(A865)),"__2025-05-15"))</f>
        <v>2025-04-16</v>
      </c>
      <c r="BR865"/>
      <c r="BS865"/>
      <c r="BT865" s="49" t="s">
        <v>4766</v>
      </c>
      <c r="BU865" t="s">
        <v>3631</v>
      </c>
      <c r="BV865" t="s">
        <v>3632</v>
      </c>
      <c r="BW865" t="s">
        <v>3633</v>
      </c>
      <c r="BX865" t="s">
        <v>3634</v>
      </c>
      <c r="BY865" s="44" t="s">
        <v>48</v>
      </c>
      <c r="BZ865" t="s">
        <v>961</v>
      </c>
      <c r="CA865" t="s">
        <v>4366</v>
      </c>
      <c r="CB865" s="44" t="s">
        <v>4366</v>
      </c>
      <c r="CC865" t="s">
        <v>4842</v>
      </c>
      <c r="CD865" t="s">
        <v>4366</v>
      </c>
      <c r="CE865" t="s">
        <v>4367</v>
      </c>
      <c r="CF865" t="s">
        <v>3630</v>
      </c>
      <c r="CG865"/>
      <c r="CH865" t="str">
        <f>H865</f>
        <v>Logunov D.V., Marusik Yu.M., Rakov S.Yu.</v>
      </c>
      <c r="CI865">
        <f t="shared" si="247"/>
        <v>1999</v>
      </c>
      <c r="CJ865" t="s">
        <v>4701</v>
      </c>
    </row>
    <row r="866" spans="1:88" s="12" customFormat="1" x14ac:dyDescent="0.45">
      <c r="A866" s="11">
        <v>45763.585787037038</v>
      </c>
      <c r="B866" s="12">
        <v>412819044</v>
      </c>
      <c r="C866" s="6" t="s">
        <v>4897</v>
      </c>
      <c r="D866" s="12">
        <v>2</v>
      </c>
      <c r="E866" s="4" t="s">
        <v>86</v>
      </c>
      <c r="F866" s="12" t="s">
        <v>836</v>
      </c>
      <c r="G866" s="12">
        <v>3919</v>
      </c>
      <c r="H866" s="44" t="s">
        <v>1738</v>
      </c>
      <c r="I866" s="12">
        <v>1999</v>
      </c>
      <c r="J866" s="12" t="s">
        <v>1739</v>
      </c>
      <c r="K866" s="12" t="s">
        <v>1740</v>
      </c>
      <c r="L866" s="12" t="s">
        <v>1741</v>
      </c>
      <c r="M866" t="s">
        <v>39</v>
      </c>
      <c r="N866" s="12" t="s">
        <v>77</v>
      </c>
      <c r="O866" s="12" t="s">
        <v>1749</v>
      </c>
      <c r="P866" s="12" t="s">
        <v>1750</v>
      </c>
      <c r="Q866" t="str">
        <f t="shared" si="248"/>
        <v>80-95 km NW of Uzunagach, Aitau Ms.</v>
      </c>
      <c r="R866" s="94"/>
      <c r="S866" s="94"/>
      <c r="V866" s="12" t="s">
        <v>119</v>
      </c>
      <c r="W866" s="12" t="s">
        <v>1751</v>
      </c>
      <c r="Y866" s="12">
        <v>1992</v>
      </c>
      <c r="Z866" s="12">
        <v>5</v>
      </c>
      <c r="AA866" s="12">
        <v>12</v>
      </c>
      <c r="AF866" s="12" t="s">
        <v>1752</v>
      </c>
      <c r="AH866" s="12" t="s">
        <v>48</v>
      </c>
      <c r="AI866" s="12" t="s">
        <v>961</v>
      </c>
      <c r="AJ866" s="12" t="s">
        <v>1746</v>
      </c>
      <c r="AK866" s="12" t="b">
        <v>1</v>
      </c>
      <c r="AL866" s="12" t="b">
        <v>0</v>
      </c>
      <c r="AN866" s="12" t="s">
        <v>1747</v>
      </c>
      <c r="AO866" s="49" t="s">
        <v>4952</v>
      </c>
      <c r="AP866" s="73"/>
      <c r="AQ866" s="49" t="s">
        <v>4951</v>
      </c>
      <c r="AR866" s="76" t="s">
        <v>5011</v>
      </c>
      <c r="AS866" s="73" t="s">
        <v>5012</v>
      </c>
      <c r="AT866" s="73">
        <f t="shared" si="249"/>
        <v>2</v>
      </c>
      <c r="AU866" s="112" t="s">
        <v>5383</v>
      </c>
      <c r="AV866" s="44" t="s">
        <v>5380</v>
      </c>
      <c r="AW866" t="s">
        <v>1752</v>
      </c>
      <c r="AX866" s="112" t="s">
        <v>5322</v>
      </c>
      <c r="AY866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6" s="49" t="s">
        <v>4903</v>
      </c>
      <c r="BA866" s="58" t="str">
        <f>Y866&amp;"-"&amp;IF(Z866&lt;10,"0"&amp;Z866,Z866)&amp;"-"&amp;IF(AA866&lt;10,"0"&amp;AA866,AA866)</f>
        <v>1992-05-12</v>
      </c>
      <c r="BB866" s="44" t="str">
        <f>Y866&amp;IF(Z866&lt;&gt;0,"-"&amp;Z866,"")&amp;IF(AA866&lt;&gt;0,"-"&amp;AA866,"")&amp;IF(AB866&lt;&gt;0,"/"&amp;AB866,"")&amp;IF(AC866&lt;&gt;0,"-"&amp;AC866,"")&amp;IF(AD866&lt;&gt;0,"-"&amp;AD866,"")</f>
        <v>1992-5-12</v>
      </c>
      <c r="BC866" s="44"/>
      <c r="BD866" s="44"/>
      <c r="BE866" s="44"/>
      <c r="BF866" s="49" t="s">
        <v>4882</v>
      </c>
      <c r="BG866" t="s">
        <v>4893</v>
      </c>
      <c r="BH866" s="40" t="s">
        <v>5050</v>
      </c>
      <c r="BI866" t="s">
        <v>39</v>
      </c>
      <c r="BJ866" t="str">
        <f>N866&amp;", "&amp;O866&amp;", "&amp;P866</f>
        <v>Almaty Area, Dzhambul Distr., 80-95 km NW of Uzunagach, Aitau Ms.</v>
      </c>
      <c r="BK866"/>
      <c r="BL866"/>
      <c r="BM866" s="85"/>
      <c r="BN866"/>
      <c r="BO866"/>
      <c r="BP866"/>
      <c r="BQ866"/>
      <c r="BR866"/>
      <c r="BS866"/>
      <c r="BT866" s="49" t="s">
        <v>4766</v>
      </c>
      <c r="BU866" t="s">
        <v>3631</v>
      </c>
      <c r="BV866" t="s">
        <v>3632</v>
      </c>
      <c r="BW866" t="s">
        <v>3633</v>
      </c>
      <c r="BX866" t="s">
        <v>3634</v>
      </c>
      <c r="BY866" s="44" t="s">
        <v>48</v>
      </c>
      <c r="BZ866" t="s">
        <v>961</v>
      </c>
      <c r="CA866" t="s">
        <v>4366</v>
      </c>
      <c r="CB866" s="44" t="s">
        <v>4366</v>
      </c>
      <c r="CC866" t="s">
        <v>4842</v>
      </c>
      <c r="CD866" t="s">
        <v>4366</v>
      </c>
      <c r="CE866" t="s">
        <v>4367</v>
      </c>
      <c r="CF866" t="s">
        <v>3630</v>
      </c>
      <c r="CG866"/>
      <c r="CH866" t="str">
        <f>H866</f>
        <v>Logunov D.V., Marusik Yu.M., Rakov S.Yu.</v>
      </c>
      <c r="CI866">
        <f t="shared" si="247"/>
        <v>1999</v>
      </c>
      <c r="CJ866" t="s">
        <v>4701</v>
      </c>
    </row>
    <row r="867" spans="1:88" s="12" customFormat="1" x14ac:dyDescent="0.45">
      <c r="A867" s="11">
        <v>45763.564513888887</v>
      </c>
      <c r="B867" s="12">
        <v>412819044</v>
      </c>
      <c r="C867" s="6" t="s">
        <v>4897</v>
      </c>
      <c r="D867" s="12">
        <v>1</v>
      </c>
      <c r="E867" s="4" t="s">
        <v>65</v>
      </c>
      <c r="F867" s="12" t="s">
        <v>577</v>
      </c>
      <c r="G867" s="12">
        <v>3919</v>
      </c>
      <c r="H867" s="44" t="s">
        <v>1738</v>
      </c>
      <c r="I867" s="12">
        <v>1999</v>
      </c>
      <c r="J867" s="12" t="s">
        <v>1739</v>
      </c>
      <c r="K867" s="12" t="s">
        <v>1740</v>
      </c>
      <c r="L867" s="12" t="s">
        <v>1741</v>
      </c>
      <c r="M867" t="s">
        <v>39</v>
      </c>
      <c r="N867" s="12" t="s">
        <v>77</v>
      </c>
      <c r="P867" s="12" t="s">
        <v>1753</v>
      </c>
      <c r="Q867" t="str">
        <f t="shared" si="248"/>
        <v>153rd km of highway Almaty-Karaganda</v>
      </c>
      <c r="R867" s="94">
        <v>44.328808000000002</v>
      </c>
      <c r="S867" s="94">
        <v>75.440625999999995</v>
      </c>
      <c r="T867" s="12" t="s">
        <v>1754</v>
      </c>
      <c r="U867" s="12" t="s">
        <v>1755</v>
      </c>
      <c r="V867" s="12" t="s">
        <v>106</v>
      </c>
      <c r="X867" s="12">
        <v>1000</v>
      </c>
      <c r="Y867" s="12">
        <v>1988</v>
      </c>
      <c r="Z867" s="12">
        <v>5</v>
      </c>
      <c r="AA867" s="12">
        <v>5</v>
      </c>
      <c r="AF867" s="12" t="s">
        <v>820</v>
      </c>
      <c r="AH867" s="12" t="s">
        <v>48</v>
      </c>
      <c r="AI867" s="12" t="s">
        <v>961</v>
      </c>
      <c r="AJ867" s="12" t="s">
        <v>1746</v>
      </c>
      <c r="AK867" s="12" t="b">
        <v>1</v>
      </c>
      <c r="AL867" s="12" t="b">
        <v>0</v>
      </c>
      <c r="AN867" s="12" t="s">
        <v>1747</v>
      </c>
      <c r="AO867" s="49" t="s">
        <v>4952</v>
      </c>
      <c r="AP867" s="73"/>
      <c r="AQ867" s="49" t="s">
        <v>4951</v>
      </c>
      <c r="AR867" s="76" t="s">
        <v>5011</v>
      </c>
      <c r="AS867" s="73" t="s">
        <v>5012</v>
      </c>
      <c r="AT867" s="73">
        <f t="shared" si="249"/>
        <v>1</v>
      </c>
      <c r="AU867" s="112" t="s">
        <v>5384</v>
      </c>
      <c r="AV867" s="44" t="s">
        <v>5380</v>
      </c>
      <c r="AW867" t="s">
        <v>820</v>
      </c>
      <c r="AX867" s="112" t="s">
        <v>5333</v>
      </c>
      <c r="AY867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7" s="49" t="s">
        <v>4903</v>
      </c>
      <c r="BA867" s="58" t="str">
        <f>Y867&amp;"-"&amp;IF(Z867&lt;10,"0"&amp;Z867,Z867)&amp;"-"&amp;IF(AA867&lt;10,"0"&amp;AA867,AA867)</f>
        <v>1988-05-05</v>
      </c>
      <c r="BB867" s="44" t="str">
        <f>Y867&amp;IF(Z867&lt;&gt;0,"-"&amp;Z867,"")&amp;IF(AA867&lt;&gt;0,"-"&amp;AA867,"")&amp;IF(AB867&lt;&gt;0,"/"&amp;AB867,"")&amp;IF(AC867&lt;&gt;0,"-"&amp;AC867,"")&amp;IF(AD867&lt;&gt;0,"-"&amp;AD867,"")</f>
        <v>1988-5-5</v>
      </c>
      <c r="BC867" s="44"/>
      <c r="BD867" s="44"/>
      <c r="BE867" s="44"/>
      <c r="BF867" s="49" t="s">
        <v>4882</v>
      </c>
      <c r="BG867" t="s">
        <v>4893</v>
      </c>
      <c r="BH867" s="40" t="s">
        <v>5050</v>
      </c>
      <c r="BI867" t="s">
        <v>39</v>
      </c>
      <c r="BJ867" t="str">
        <f>N867&amp;", "&amp;P867</f>
        <v>Almaty Area, 153rd km of highway Almaty-Karaganda</v>
      </c>
      <c r="BK867" t="str">
        <f>T867&amp;" N; "&amp;U867&amp;" E"</f>
        <v>44.328808 N; 75.440626 E</v>
      </c>
      <c r="BL867" t="s">
        <v>1754</v>
      </c>
      <c r="BM867" s="85" t="s">
        <v>1755</v>
      </c>
      <c r="BN867" t="s">
        <v>4895</v>
      </c>
      <c r="BO867">
        <f t="shared" ref="BO867:BO872" si="253">X867</f>
        <v>1000</v>
      </c>
      <c r="BP867" t="str">
        <f>IF(V867="original",H867,IF(V867="volunteer",C867,"Nekhaeva A.A."))</f>
        <v>Kim L.V.</v>
      </c>
      <c r="BQ867" t="str">
        <f>IF(V867="original",I867,IF(V867="volunteer",YEAR(A867)&amp;"-"&amp;IF(MONTH(A867)&lt;10,"0"&amp;MONTH(A867),MONTH(A867))&amp;"-"&amp;IF(DAY(A867)&lt;10,"0"&amp;DAY(A867),DAY(A867)),"__2025-05-15"))</f>
        <v>2025-04-16</v>
      </c>
      <c r="BR867"/>
      <c r="BS867"/>
      <c r="BT867" s="49" t="s">
        <v>4766</v>
      </c>
      <c r="BU867" t="s">
        <v>3631</v>
      </c>
      <c r="BV867" t="s">
        <v>3632</v>
      </c>
      <c r="BW867" t="s">
        <v>3633</v>
      </c>
      <c r="BX867" t="s">
        <v>3634</v>
      </c>
      <c r="BY867" s="44" t="s">
        <v>48</v>
      </c>
      <c r="BZ867" t="s">
        <v>961</v>
      </c>
      <c r="CA867" t="s">
        <v>4366</v>
      </c>
      <c r="CB867" s="44" t="s">
        <v>4366</v>
      </c>
      <c r="CC867" t="s">
        <v>4842</v>
      </c>
      <c r="CD867" t="s">
        <v>4366</v>
      </c>
      <c r="CE867" t="s">
        <v>4367</v>
      </c>
      <c r="CF867" t="s">
        <v>3630</v>
      </c>
      <c r="CG867"/>
      <c r="CH867" t="str">
        <f>H867</f>
        <v>Logunov D.V., Marusik Yu.M., Rakov S.Yu.</v>
      </c>
      <c r="CI867">
        <f t="shared" si="247"/>
        <v>1999</v>
      </c>
      <c r="CJ867" t="s">
        <v>4701</v>
      </c>
    </row>
    <row r="868" spans="1:88" s="12" customFormat="1" x14ac:dyDescent="0.45">
      <c r="A868" s="11">
        <v>45763.561331018507</v>
      </c>
      <c r="B868" s="12">
        <v>412819044</v>
      </c>
      <c r="C868" s="6" t="s">
        <v>4897</v>
      </c>
      <c r="D868" s="12">
        <v>1</v>
      </c>
      <c r="E868" s="4" t="s">
        <v>51</v>
      </c>
      <c r="F868" s="12" t="s">
        <v>836</v>
      </c>
      <c r="G868" s="12">
        <v>3919</v>
      </c>
      <c r="H868" s="44" t="s">
        <v>1738</v>
      </c>
      <c r="I868" s="12">
        <v>1999</v>
      </c>
      <c r="J868" s="12" t="s">
        <v>1739</v>
      </c>
      <c r="K868" s="12" t="s">
        <v>1740</v>
      </c>
      <c r="L868" s="12" t="s">
        <v>1741</v>
      </c>
      <c r="M868" t="s">
        <v>39</v>
      </c>
      <c r="N868" s="12" t="s">
        <v>77</v>
      </c>
      <c r="O868" s="12" t="s">
        <v>1756</v>
      </c>
      <c r="P868" s="12" t="s">
        <v>1757</v>
      </c>
      <c r="Q868" t="str">
        <f t="shared" si="248"/>
        <v>Charyn River Canyon</v>
      </c>
      <c r="R868" s="94">
        <v>43.302436</v>
      </c>
      <c r="S868" s="94">
        <v>79.008765999999994</v>
      </c>
      <c r="T868" s="12" t="s">
        <v>1758</v>
      </c>
      <c r="U868" s="12" t="s">
        <v>1759</v>
      </c>
      <c r="V868" s="12" t="s">
        <v>106</v>
      </c>
      <c r="X868" s="12">
        <v>10000</v>
      </c>
      <c r="Y868" s="12">
        <v>1991</v>
      </c>
      <c r="Z868" s="12">
        <v>5</v>
      </c>
      <c r="AA868" s="12">
        <v>29</v>
      </c>
      <c r="AF868" s="12" t="s">
        <v>566</v>
      </c>
      <c r="AH868" s="12" t="s">
        <v>48</v>
      </c>
      <c r="AI868" s="12" t="s">
        <v>961</v>
      </c>
      <c r="AJ868" s="12" t="s">
        <v>1746</v>
      </c>
      <c r="AK868" s="12" t="b">
        <v>1</v>
      </c>
      <c r="AL868" s="12" t="b">
        <v>0</v>
      </c>
      <c r="AN868" s="12" t="s">
        <v>1747</v>
      </c>
      <c r="AO868" s="49" t="s">
        <v>4952</v>
      </c>
      <c r="AP868" s="73"/>
      <c r="AQ868" s="49" t="s">
        <v>4951</v>
      </c>
      <c r="AR868" s="76" t="s">
        <v>5011</v>
      </c>
      <c r="AS868" s="73" t="s">
        <v>5012</v>
      </c>
      <c r="AT868" s="73">
        <f t="shared" si="249"/>
        <v>1</v>
      </c>
      <c r="AU868" s="112" t="s">
        <v>5383</v>
      </c>
      <c r="AV868" s="44" t="s">
        <v>5380</v>
      </c>
      <c r="AW868" t="s">
        <v>566</v>
      </c>
      <c r="AX868" s="112" t="s">
        <v>5322</v>
      </c>
      <c r="AY868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8" s="49" t="s">
        <v>4903</v>
      </c>
      <c r="BA868" s="58" t="str">
        <f>Y868&amp;"-"&amp;IF(Z868&lt;10,"0"&amp;Z868,Z868)&amp;"-"&amp;IF(AA868&lt;10,"0"&amp;AA868,AA868)</f>
        <v>1991-05-29</v>
      </c>
      <c r="BB868" s="44" t="str">
        <f>Y868&amp;IF(Z868&lt;&gt;0,"-"&amp;Z868,"")&amp;IF(AA868&lt;&gt;0,"-"&amp;AA868,"")&amp;IF(AB868&lt;&gt;0,"/"&amp;AB868,"")&amp;IF(AC868&lt;&gt;0,"-"&amp;AC868,"")&amp;IF(AD868&lt;&gt;0,"-"&amp;AD868,"")</f>
        <v>1991-5-29</v>
      </c>
      <c r="BC868" s="44"/>
      <c r="BD868" s="44"/>
      <c r="BE868" s="44"/>
      <c r="BF868" s="49" t="s">
        <v>4882</v>
      </c>
      <c r="BG868" t="s">
        <v>4893</v>
      </c>
      <c r="BH868" s="40" t="s">
        <v>5050</v>
      </c>
      <c r="BI868" t="s">
        <v>39</v>
      </c>
      <c r="BJ868" t="str">
        <f>N868&amp;", "&amp;O868&amp;", "&amp;P868</f>
        <v>Almaty Area, Chilikskiy Distr., Charyn River Canyon</v>
      </c>
      <c r="BK868" t="str">
        <f>T868&amp;" N; "&amp;U868&amp;" E"</f>
        <v>43.302436 N; 79.008766 E</v>
      </c>
      <c r="BL868" t="s">
        <v>1758</v>
      </c>
      <c r="BM868" s="85" t="s">
        <v>1759</v>
      </c>
      <c r="BN868" t="s">
        <v>4895</v>
      </c>
      <c r="BO868">
        <f t="shared" si="253"/>
        <v>10000</v>
      </c>
      <c r="BP868" t="str">
        <f>IF(V868="original",H868,IF(V868="volunteer",C868,"Nekhaeva A.A."))</f>
        <v>Kim L.V.</v>
      </c>
      <c r="BQ868" t="str">
        <f>IF(V868="original",I868,IF(V868="volunteer",YEAR(A868)&amp;"-"&amp;IF(MONTH(A868)&lt;10,"0"&amp;MONTH(A868),MONTH(A868))&amp;"-"&amp;IF(DAY(A868)&lt;10,"0"&amp;DAY(A868),DAY(A868)),"__2025-05-15"))</f>
        <v>2025-04-16</v>
      </c>
      <c r="BR868"/>
      <c r="BS868"/>
      <c r="BT868" s="49" t="s">
        <v>4766</v>
      </c>
      <c r="BU868" t="s">
        <v>3631</v>
      </c>
      <c r="BV868" t="s">
        <v>3632</v>
      </c>
      <c r="BW868" t="s">
        <v>3633</v>
      </c>
      <c r="BX868" t="s">
        <v>3634</v>
      </c>
      <c r="BY868" s="44" t="s">
        <v>48</v>
      </c>
      <c r="BZ868" t="s">
        <v>961</v>
      </c>
      <c r="CA868" t="s">
        <v>4366</v>
      </c>
      <c r="CB868" s="44" t="s">
        <v>4366</v>
      </c>
      <c r="CC868" t="s">
        <v>4842</v>
      </c>
      <c r="CD868" t="s">
        <v>4366</v>
      </c>
      <c r="CE868" t="s">
        <v>4367</v>
      </c>
      <c r="CF868" t="s">
        <v>3630</v>
      </c>
      <c r="CG868"/>
      <c r="CH868" t="str">
        <f>H868</f>
        <v>Logunov D.V., Marusik Yu.M., Rakov S.Yu.</v>
      </c>
      <c r="CI868">
        <f t="shared" si="247"/>
        <v>1999</v>
      </c>
      <c r="CJ868" t="s">
        <v>4701</v>
      </c>
    </row>
    <row r="869" spans="1:88" s="12" customFormat="1" x14ac:dyDescent="0.45">
      <c r="A869" s="11">
        <v>45763.559710648136</v>
      </c>
      <c r="B869" s="12">
        <v>412819044</v>
      </c>
      <c r="C869" s="6" t="s">
        <v>4897</v>
      </c>
      <c r="D869" s="12">
        <v>3</v>
      </c>
      <c r="E869" s="4" t="s">
        <v>265</v>
      </c>
      <c r="F869" s="12" t="s">
        <v>836</v>
      </c>
      <c r="G869" s="12">
        <v>3919</v>
      </c>
      <c r="H869" s="44" t="s">
        <v>1738</v>
      </c>
      <c r="I869" s="12">
        <v>1999</v>
      </c>
      <c r="J869" s="12" t="s">
        <v>1739</v>
      </c>
      <c r="K869" s="12" t="s">
        <v>1740</v>
      </c>
      <c r="L869" s="12" t="s">
        <v>1741</v>
      </c>
      <c r="M869" t="s">
        <v>39</v>
      </c>
      <c r="N869" s="12" t="s">
        <v>77</v>
      </c>
      <c r="P869" s="12" t="s">
        <v>1760</v>
      </c>
      <c r="Q869" t="str">
        <f t="shared" si="248"/>
        <v>Mts. north to Otar</v>
      </c>
      <c r="R869" s="94">
        <v>43.614181000000002</v>
      </c>
      <c r="S869" s="94">
        <v>75.125861999999998</v>
      </c>
      <c r="T869" s="12" t="s">
        <v>1761</v>
      </c>
      <c r="U869" s="12" t="s">
        <v>1762</v>
      </c>
      <c r="V869" s="12" t="s">
        <v>106</v>
      </c>
      <c r="X869" s="12">
        <v>10000</v>
      </c>
      <c r="Y869" s="12">
        <v>1989</v>
      </c>
      <c r="Z869" s="12">
        <v>4</v>
      </c>
      <c r="AA869" s="12">
        <v>15</v>
      </c>
      <c r="AF869" s="12" t="s">
        <v>1763</v>
      </c>
      <c r="AH869" s="12" t="s">
        <v>48</v>
      </c>
      <c r="AI869" s="12" t="s">
        <v>961</v>
      </c>
      <c r="AJ869" s="12" t="s">
        <v>1746</v>
      </c>
      <c r="AK869" s="12" t="b">
        <v>1</v>
      </c>
      <c r="AL869" s="12" t="b">
        <v>0</v>
      </c>
      <c r="AN869" s="12" t="s">
        <v>1747</v>
      </c>
      <c r="AO869" s="49" t="s">
        <v>4952</v>
      </c>
      <c r="AP869" s="73"/>
      <c r="AQ869" s="49" t="s">
        <v>4951</v>
      </c>
      <c r="AR869" s="76" t="s">
        <v>5011</v>
      </c>
      <c r="AS869" s="73" t="s">
        <v>5012</v>
      </c>
      <c r="AT869" s="73">
        <f t="shared" si="249"/>
        <v>3</v>
      </c>
      <c r="AU869" s="112" t="s">
        <v>5383</v>
      </c>
      <c r="AV869" s="44" t="s">
        <v>5380</v>
      </c>
      <c r="AW869" t="s">
        <v>648</v>
      </c>
      <c r="AX869" s="112" t="s">
        <v>5322</v>
      </c>
      <c r="AY869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69" s="49" t="s">
        <v>4903</v>
      </c>
      <c r="BA869" s="58" t="str">
        <f>Y869&amp;"-"&amp;IF(Z869&lt;10,"0"&amp;Z869,Z869)&amp;"-"&amp;IF(AA869&lt;10,"0"&amp;AA869,AA869)</f>
        <v>1989-04-15</v>
      </c>
      <c r="BB869" s="44" t="str">
        <f>Y869&amp;IF(Z869&lt;&gt;0,"-"&amp;Z869,"")&amp;IF(AA869&lt;&gt;0,"-"&amp;AA869,"")&amp;IF(AB869&lt;&gt;0,"/"&amp;AB869,"")&amp;IF(AC869&lt;&gt;0,"-"&amp;AC869,"")&amp;IF(AD869&lt;&gt;0,"-"&amp;AD869,"")</f>
        <v>1989-4-15</v>
      </c>
      <c r="BC869" s="44"/>
      <c r="BD869" s="44"/>
      <c r="BE869" s="44"/>
      <c r="BF869" s="49" t="s">
        <v>4882</v>
      </c>
      <c r="BG869" t="s">
        <v>4893</v>
      </c>
      <c r="BH869" s="40" t="s">
        <v>5050</v>
      </c>
      <c r="BI869" t="s">
        <v>39</v>
      </c>
      <c r="BJ869" t="str">
        <f>N869&amp;", "&amp;P869</f>
        <v>Almaty Area, Mts. north to Otar</v>
      </c>
      <c r="BK869" t="str">
        <f>T869&amp;" N; "&amp;U869&amp;" E"</f>
        <v>43.614181 N; 75.125862 E</v>
      </c>
      <c r="BL869" t="s">
        <v>1761</v>
      </c>
      <c r="BM869" s="85" t="s">
        <v>1762</v>
      </c>
      <c r="BN869" t="s">
        <v>4895</v>
      </c>
      <c r="BO869">
        <f t="shared" si="253"/>
        <v>10000</v>
      </c>
      <c r="BP869" t="str">
        <f>IF(V869="original",H869,IF(V869="volunteer",C869,"Nekhaeva A.A."))</f>
        <v>Kim L.V.</v>
      </c>
      <c r="BQ869" t="str">
        <f>IF(V869="original",I869,IF(V869="volunteer",YEAR(A869)&amp;"-"&amp;IF(MONTH(A869)&lt;10,"0"&amp;MONTH(A869),MONTH(A869))&amp;"-"&amp;IF(DAY(A869)&lt;10,"0"&amp;DAY(A869),DAY(A869)),"__2025-05-15"))</f>
        <v>2025-04-16</v>
      </c>
      <c r="BR869"/>
      <c r="BS869"/>
      <c r="BT869" s="49" t="s">
        <v>4766</v>
      </c>
      <c r="BU869" t="s">
        <v>3631</v>
      </c>
      <c r="BV869" t="s">
        <v>3632</v>
      </c>
      <c r="BW869" t="s">
        <v>3633</v>
      </c>
      <c r="BX869" t="s">
        <v>3634</v>
      </c>
      <c r="BY869" s="44" t="s">
        <v>48</v>
      </c>
      <c r="BZ869" t="s">
        <v>961</v>
      </c>
      <c r="CA869" t="s">
        <v>4366</v>
      </c>
      <c r="CB869" s="44" t="s">
        <v>4366</v>
      </c>
      <c r="CC869" t="s">
        <v>4842</v>
      </c>
      <c r="CD869" t="s">
        <v>4366</v>
      </c>
      <c r="CE869" t="s">
        <v>4367</v>
      </c>
      <c r="CF869" t="s">
        <v>3630</v>
      </c>
      <c r="CG869"/>
      <c r="CH869" t="str">
        <f>H869</f>
        <v>Logunov D.V., Marusik Yu.M., Rakov S.Yu.</v>
      </c>
      <c r="CI869">
        <f t="shared" si="247"/>
        <v>1999</v>
      </c>
      <c r="CJ869" t="s">
        <v>4701</v>
      </c>
    </row>
    <row r="870" spans="1:88" s="12" customFormat="1" x14ac:dyDescent="0.45">
      <c r="A870" s="11">
        <v>45763.556388888886</v>
      </c>
      <c r="B870" s="12">
        <v>412819044</v>
      </c>
      <c r="C870" s="6" t="s">
        <v>4897</v>
      </c>
      <c r="D870" s="12">
        <v>1</v>
      </c>
      <c r="E870" s="4" t="s">
        <v>51</v>
      </c>
      <c r="F870" s="12" t="s">
        <v>836</v>
      </c>
      <c r="G870" s="12">
        <v>3919</v>
      </c>
      <c r="H870" s="44" t="s">
        <v>1738</v>
      </c>
      <c r="I870" s="12">
        <v>1999</v>
      </c>
      <c r="J870" s="12" t="s">
        <v>1739</v>
      </c>
      <c r="K870" s="12" t="s">
        <v>1740</v>
      </c>
      <c r="L870" s="12" t="s">
        <v>1741</v>
      </c>
      <c r="M870" t="s">
        <v>39</v>
      </c>
      <c r="N870" s="12" t="s">
        <v>77</v>
      </c>
      <c r="P870" s="12" t="s">
        <v>1764</v>
      </c>
      <c r="Q870" t="str">
        <f t="shared" si="248"/>
        <v>Kapchagai env.</v>
      </c>
      <c r="R870" s="94">
        <v>43.884275000000002</v>
      </c>
      <c r="S870" s="94">
        <v>77.056012999999993</v>
      </c>
      <c r="T870" s="12" t="s">
        <v>1765</v>
      </c>
      <c r="U870" s="12" t="s">
        <v>1766</v>
      </c>
      <c r="V870" s="12" t="s">
        <v>106</v>
      </c>
      <c r="X870" s="12">
        <v>2500</v>
      </c>
      <c r="Y870" s="12">
        <v>1989</v>
      </c>
      <c r="Z870" s="12">
        <v>4</v>
      </c>
      <c r="AA870" s="12">
        <v>15</v>
      </c>
      <c r="AF870" s="12" t="s">
        <v>1763</v>
      </c>
      <c r="AH870" s="12" t="s">
        <v>48</v>
      </c>
      <c r="AI870" s="12" t="s">
        <v>961</v>
      </c>
      <c r="AJ870" s="12" t="s">
        <v>1746</v>
      </c>
      <c r="AK870" s="12" t="b">
        <v>1</v>
      </c>
      <c r="AL870" s="12" t="b">
        <v>0</v>
      </c>
      <c r="AN870" s="12" t="s">
        <v>1747</v>
      </c>
      <c r="AO870" s="49" t="s">
        <v>4952</v>
      </c>
      <c r="AP870" s="73"/>
      <c r="AQ870" s="49" t="s">
        <v>4951</v>
      </c>
      <c r="AR870" s="76" t="s">
        <v>5011</v>
      </c>
      <c r="AS870" s="73" t="s">
        <v>5012</v>
      </c>
      <c r="AT870" s="73">
        <f t="shared" si="249"/>
        <v>1</v>
      </c>
      <c r="AU870" s="112" t="s">
        <v>5383</v>
      </c>
      <c r="AV870" s="44" t="s">
        <v>5380</v>
      </c>
      <c r="AW870" t="s">
        <v>648</v>
      </c>
      <c r="AX870" s="112" t="s">
        <v>5322</v>
      </c>
      <c r="AY870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0" s="49" t="s">
        <v>4903</v>
      </c>
      <c r="BA870" s="58" t="str">
        <f>Y870&amp;"-"&amp;IF(Z870&lt;10,"0"&amp;Z870,Z870)&amp;"-"&amp;IF(AA870&lt;10,"0"&amp;AA870,AA870)</f>
        <v>1989-04-15</v>
      </c>
      <c r="BB870" s="44" t="str">
        <f>Y870&amp;IF(Z870&lt;&gt;0,"-"&amp;Z870,"")&amp;IF(AA870&lt;&gt;0,"-"&amp;AA870,"")&amp;IF(AB870&lt;&gt;0,"/"&amp;AB870,"")&amp;IF(AC870&lt;&gt;0,"-"&amp;AC870,"")&amp;IF(AD870&lt;&gt;0,"-"&amp;AD870,"")</f>
        <v>1989-4-15</v>
      </c>
      <c r="BC870" s="44"/>
      <c r="BD870" s="44"/>
      <c r="BE870" s="44"/>
      <c r="BF870" s="49" t="s">
        <v>4882</v>
      </c>
      <c r="BG870" t="s">
        <v>4893</v>
      </c>
      <c r="BH870" s="40" t="s">
        <v>5050</v>
      </c>
      <c r="BI870" t="s">
        <v>39</v>
      </c>
      <c r="BJ870" t="str">
        <f>N870&amp;", "&amp;P870</f>
        <v>Almaty Area, Kapchagai env.</v>
      </c>
      <c r="BK870" t="str">
        <f>T870&amp;" N; "&amp;U870&amp;" E"</f>
        <v>43.884275 N; 77.056013 E</v>
      </c>
      <c r="BL870" t="s">
        <v>1765</v>
      </c>
      <c r="BM870" s="85" t="s">
        <v>1766</v>
      </c>
      <c r="BN870" t="s">
        <v>4895</v>
      </c>
      <c r="BO870">
        <f t="shared" si="253"/>
        <v>2500</v>
      </c>
      <c r="BP870" t="str">
        <f>IF(V870="original",H870,IF(V870="volunteer",C870,"Nekhaeva A.A."))</f>
        <v>Kim L.V.</v>
      </c>
      <c r="BQ870" t="str">
        <f>IF(V870="original",I870,IF(V870="volunteer",YEAR(A870)&amp;"-"&amp;IF(MONTH(A870)&lt;10,"0"&amp;MONTH(A870),MONTH(A870))&amp;"-"&amp;IF(DAY(A870)&lt;10,"0"&amp;DAY(A870),DAY(A870)),"__2025-05-15"))</f>
        <v>2025-04-16</v>
      </c>
      <c r="BR870"/>
      <c r="BS870"/>
      <c r="BT870" s="49" t="s">
        <v>4766</v>
      </c>
      <c r="BU870" t="s">
        <v>3631</v>
      </c>
      <c r="BV870" t="s">
        <v>3632</v>
      </c>
      <c r="BW870" t="s">
        <v>3633</v>
      </c>
      <c r="BX870" t="s">
        <v>3634</v>
      </c>
      <c r="BY870" s="44" t="s">
        <v>48</v>
      </c>
      <c r="BZ870" t="s">
        <v>961</v>
      </c>
      <c r="CA870" t="s">
        <v>4366</v>
      </c>
      <c r="CB870" s="44" t="s">
        <v>4366</v>
      </c>
      <c r="CC870" t="s">
        <v>4842</v>
      </c>
      <c r="CD870" t="s">
        <v>4366</v>
      </c>
      <c r="CE870" t="s">
        <v>4367</v>
      </c>
      <c r="CF870" t="s">
        <v>3630</v>
      </c>
      <c r="CG870"/>
      <c r="CH870" t="str">
        <f>H870</f>
        <v>Logunov D.V., Marusik Yu.M., Rakov S.Yu.</v>
      </c>
      <c r="CI870">
        <f t="shared" si="247"/>
        <v>1999</v>
      </c>
      <c r="CJ870" t="s">
        <v>4701</v>
      </c>
    </row>
    <row r="871" spans="1:88" s="12" customFormat="1" x14ac:dyDescent="0.45">
      <c r="A871" s="11">
        <v>45763.55574074074</v>
      </c>
      <c r="B871" s="12">
        <v>412819044</v>
      </c>
      <c r="C871" s="6" t="s">
        <v>4897</v>
      </c>
      <c r="D871" s="12">
        <v>1</v>
      </c>
      <c r="E871" s="4" t="s">
        <v>51</v>
      </c>
      <c r="F871" s="12" t="s">
        <v>577</v>
      </c>
      <c r="G871" s="12">
        <v>3919</v>
      </c>
      <c r="H871" s="44" t="s">
        <v>1738</v>
      </c>
      <c r="I871" s="12">
        <v>1999</v>
      </c>
      <c r="J871" s="12" t="s">
        <v>1739</v>
      </c>
      <c r="K871" s="12" t="s">
        <v>1740</v>
      </c>
      <c r="L871" s="12" t="s">
        <v>1741</v>
      </c>
      <c r="M871" t="s">
        <v>39</v>
      </c>
      <c r="N871" s="12" t="s">
        <v>77</v>
      </c>
      <c r="P871" s="12" t="s">
        <v>1764</v>
      </c>
      <c r="Q871" t="str">
        <f t="shared" si="248"/>
        <v>Kapchagai env.</v>
      </c>
      <c r="R871" s="94">
        <v>43.884275000000002</v>
      </c>
      <c r="S871" s="94">
        <v>77.056012999999993</v>
      </c>
      <c r="T871" s="12" t="s">
        <v>1765</v>
      </c>
      <c r="U871" s="12" t="s">
        <v>1766</v>
      </c>
      <c r="V871" s="12" t="s">
        <v>106</v>
      </c>
      <c r="X871" s="12">
        <v>2500</v>
      </c>
      <c r="Y871" s="12">
        <v>1992</v>
      </c>
      <c r="Z871" s="12">
        <v>6</v>
      </c>
      <c r="AA871" s="12">
        <v>10</v>
      </c>
      <c r="AF871" s="12" t="s">
        <v>837</v>
      </c>
      <c r="AH871" s="12" t="s">
        <v>48</v>
      </c>
      <c r="AI871" s="12" t="s">
        <v>961</v>
      </c>
      <c r="AJ871" s="12" t="s">
        <v>1746</v>
      </c>
      <c r="AK871" s="12" t="b">
        <v>1</v>
      </c>
      <c r="AL871" s="12" t="b">
        <v>0</v>
      </c>
      <c r="AN871" s="12" t="s">
        <v>1747</v>
      </c>
      <c r="AO871" s="49" t="s">
        <v>4952</v>
      </c>
      <c r="AP871" s="73"/>
      <c r="AQ871" s="49" t="s">
        <v>4951</v>
      </c>
      <c r="AR871" s="76" t="s">
        <v>5011</v>
      </c>
      <c r="AS871" s="73" t="s">
        <v>5012</v>
      </c>
      <c r="AT871" s="73">
        <f t="shared" si="249"/>
        <v>1</v>
      </c>
      <c r="AU871" s="112" t="s">
        <v>5383</v>
      </c>
      <c r="AV871" s="44" t="s">
        <v>5380</v>
      </c>
      <c r="AW871" t="s">
        <v>837</v>
      </c>
      <c r="AX871" s="112" t="s">
        <v>5333</v>
      </c>
      <c r="AY871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1" s="49" t="s">
        <v>4903</v>
      </c>
      <c r="BA871" s="58" t="str">
        <f>Y871&amp;"-"&amp;IF(Z871&lt;10,"0"&amp;Z871,Z871)&amp;"-"&amp;IF(AA871&lt;10,"0"&amp;AA871,AA871)</f>
        <v>1992-06-10</v>
      </c>
      <c r="BB871" s="44" t="str">
        <f>Y871&amp;IF(Z871&lt;&gt;0,"-"&amp;Z871,"")&amp;IF(AA871&lt;&gt;0,"-"&amp;AA871,"")&amp;IF(AB871&lt;&gt;0,"/"&amp;AB871,"")&amp;IF(AC871&lt;&gt;0,"-"&amp;AC871,"")&amp;IF(AD871&lt;&gt;0,"-"&amp;AD871,"")</f>
        <v>1992-6-10</v>
      </c>
      <c r="BC871" s="44"/>
      <c r="BD871" s="44"/>
      <c r="BE871" s="44"/>
      <c r="BF871" s="49" t="s">
        <v>4882</v>
      </c>
      <c r="BG871" t="s">
        <v>4893</v>
      </c>
      <c r="BH871" s="40" t="s">
        <v>5050</v>
      </c>
      <c r="BI871" t="s">
        <v>39</v>
      </c>
      <c r="BJ871" t="str">
        <f>N871&amp;", "&amp;P871</f>
        <v>Almaty Area, Kapchagai env.</v>
      </c>
      <c r="BK871" t="str">
        <f>T871&amp;" N; "&amp;U871&amp;" E"</f>
        <v>43.884275 N; 77.056013 E</v>
      </c>
      <c r="BL871" t="s">
        <v>1765</v>
      </c>
      <c r="BM871" s="85" t="s">
        <v>1766</v>
      </c>
      <c r="BN871" t="s">
        <v>4895</v>
      </c>
      <c r="BO871">
        <f t="shared" si="253"/>
        <v>2500</v>
      </c>
      <c r="BP871" t="str">
        <f>IF(V871="original",H871,IF(V871="volunteer",C871,"Nekhaeva A.A."))</f>
        <v>Kim L.V.</v>
      </c>
      <c r="BQ871" t="str">
        <f>IF(V871="original",I871,IF(V871="volunteer",YEAR(A871)&amp;"-"&amp;IF(MONTH(A871)&lt;10,"0"&amp;MONTH(A871),MONTH(A871))&amp;"-"&amp;IF(DAY(A871)&lt;10,"0"&amp;DAY(A871),DAY(A871)),"__2025-05-15"))</f>
        <v>2025-04-16</v>
      </c>
      <c r="BR871"/>
      <c r="BS871"/>
      <c r="BT871" s="49" t="s">
        <v>4766</v>
      </c>
      <c r="BU871" t="s">
        <v>3631</v>
      </c>
      <c r="BV871" t="s">
        <v>3632</v>
      </c>
      <c r="BW871" t="s">
        <v>3633</v>
      </c>
      <c r="BX871" t="s">
        <v>3634</v>
      </c>
      <c r="BY871" s="44" t="s">
        <v>48</v>
      </c>
      <c r="BZ871" t="s">
        <v>961</v>
      </c>
      <c r="CA871" t="s">
        <v>4366</v>
      </c>
      <c r="CB871" s="44" t="s">
        <v>4366</v>
      </c>
      <c r="CC871" t="s">
        <v>4842</v>
      </c>
      <c r="CD871" t="s">
        <v>4366</v>
      </c>
      <c r="CE871" t="s">
        <v>4367</v>
      </c>
      <c r="CF871" t="s">
        <v>3630</v>
      </c>
      <c r="CG871"/>
      <c r="CH871" t="str">
        <f>H871</f>
        <v>Logunov D.V., Marusik Yu.M., Rakov S.Yu.</v>
      </c>
      <c r="CI871">
        <f t="shared" si="247"/>
        <v>1999</v>
      </c>
      <c r="CJ871" t="s">
        <v>4701</v>
      </c>
    </row>
    <row r="872" spans="1:88" s="12" customFormat="1" x14ac:dyDescent="0.45">
      <c r="A872" s="11">
        <v>45763.554664351846</v>
      </c>
      <c r="B872" s="12">
        <v>412819044</v>
      </c>
      <c r="C872" s="6" t="s">
        <v>4897</v>
      </c>
      <c r="D872" s="12">
        <v>5</v>
      </c>
      <c r="E872" s="4" t="s">
        <v>1274</v>
      </c>
      <c r="F872" s="12" t="s">
        <v>836</v>
      </c>
      <c r="G872" s="12">
        <v>3919</v>
      </c>
      <c r="H872" s="44" t="s">
        <v>1738</v>
      </c>
      <c r="I872" s="12">
        <v>1999</v>
      </c>
      <c r="J872" s="12" t="s">
        <v>1739</v>
      </c>
      <c r="K872" s="12" t="s">
        <v>1740</v>
      </c>
      <c r="L872" s="12" t="s">
        <v>1741</v>
      </c>
      <c r="M872" t="s">
        <v>39</v>
      </c>
      <c r="N872" s="12" t="s">
        <v>77</v>
      </c>
      <c r="P872" s="12" t="s">
        <v>1764</v>
      </c>
      <c r="Q872" t="str">
        <f t="shared" si="248"/>
        <v>Kapchagai env.</v>
      </c>
      <c r="R872" s="94">
        <v>43.884275000000002</v>
      </c>
      <c r="S872" s="94">
        <v>77.056012999999993</v>
      </c>
      <c r="T872" s="12" t="s">
        <v>1765</v>
      </c>
      <c r="U872" s="12" t="s">
        <v>1766</v>
      </c>
      <c r="V872" s="12" t="s">
        <v>106</v>
      </c>
      <c r="X872" s="12">
        <v>2500</v>
      </c>
      <c r="Y872" s="12">
        <v>1986</v>
      </c>
      <c r="Z872" s="12">
        <v>5</v>
      </c>
      <c r="AA872" s="12">
        <v>15</v>
      </c>
      <c r="AF872" s="12" t="s">
        <v>566</v>
      </c>
      <c r="AH872" s="12" t="s">
        <v>48</v>
      </c>
      <c r="AI872" s="12" t="s">
        <v>961</v>
      </c>
      <c r="AJ872" s="12" t="s">
        <v>1746</v>
      </c>
      <c r="AK872" s="12" t="b">
        <v>1</v>
      </c>
      <c r="AL872" s="12" t="b">
        <v>0</v>
      </c>
      <c r="AN872" s="12" t="s">
        <v>1747</v>
      </c>
      <c r="AO872" s="49" t="s">
        <v>4952</v>
      </c>
      <c r="AP872" s="73"/>
      <c r="AQ872" s="49" t="s">
        <v>4951</v>
      </c>
      <c r="AR872" s="76" t="s">
        <v>5011</v>
      </c>
      <c r="AS872" s="73" t="s">
        <v>5012</v>
      </c>
      <c r="AT872" s="73">
        <f t="shared" si="249"/>
        <v>5</v>
      </c>
      <c r="AU872" s="112" t="s">
        <v>5384</v>
      </c>
      <c r="AV872" s="44" t="s">
        <v>5380</v>
      </c>
      <c r="AW872" t="s">
        <v>566</v>
      </c>
      <c r="AX872" s="112" t="s">
        <v>5322</v>
      </c>
      <c r="AY872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2" s="49" t="s">
        <v>4903</v>
      </c>
      <c r="BA872" s="58" t="str">
        <f>Y872&amp;"-"&amp;IF(Z872&lt;10,"0"&amp;Z872,Z872)&amp;"-"&amp;IF(AA872&lt;10,"0"&amp;AA872,AA872)</f>
        <v>1986-05-15</v>
      </c>
      <c r="BB872" s="44" t="str">
        <f>Y872&amp;IF(Z872&lt;&gt;0,"-"&amp;Z872,"")&amp;IF(AA872&lt;&gt;0,"-"&amp;AA872,"")&amp;IF(AB872&lt;&gt;0,"/"&amp;AB872,"")&amp;IF(AC872&lt;&gt;0,"-"&amp;AC872,"")&amp;IF(AD872&lt;&gt;0,"-"&amp;AD872,"")</f>
        <v>1986-5-15</v>
      </c>
      <c r="BC872" s="44"/>
      <c r="BD872" s="44"/>
      <c r="BE872" s="44"/>
      <c r="BF872" s="49" t="s">
        <v>4882</v>
      </c>
      <c r="BG872" t="s">
        <v>4893</v>
      </c>
      <c r="BH872" s="40" t="s">
        <v>5050</v>
      </c>
      <c r="BI872" t="s">
        <v>39</v>
      </c>
      <c r="BJ872" t="str">
        <f>N872&amp;", "&amp;P872</f>
        <v>Almaty Area, Kapchagai env.</v>
      </c>
      <c r="BK872" t="str">
        <f>T872&amp;" N; "&amp;U872&amp;" E"</f>
        <v>43.884275 N; 77.056013 E</v>
      </c>
      <c r="BL872" t="s">
        <v>1765</v>
      </c>
      <c r="BM872" s="85" t="s">
        <v>1766</v>
      </c>
      <c r="BN872" t="s">
        <v>4895</v>
      </c>
      <c r="BO872">
        <f t="shared" si="253"/>
        <v>2500</v>
      </c>
      <c r="BP872" t="str">
        <f>IF(V872="original",H872,IF(V872="volunteer",C872,"Nekhaeva A.A."))</f>
        <v>Kim L.V.</v>
      </c>
      <c r="BQ872" t="str">
        <f>IF(V872="original",I872,IF(V872="volunteer",YEAR(A872)&amp;"-"&amp;IF(MONTH(A872)&lt;10,"0"&amp;MONTH(A872),MONTH(A872))&amp;"-"&amp;IF(DAY(A872)&lt;10,"0"&amp;DAY(A872),DAY(A872)),"__2025-05-15"))</f>
        <v>2025-04-16</v>
      </c>
      <c r="BR872"/>
      <c r="BS872"/>
      <c r="BT872" s="49" t="s">
        <v>4766</v>
      </c>
      <c r="BU872" t="s">
        <v>3631</v>
      </c>
      <c r="BV872" t="s">
        <v>3632</v>
      </c>
      <c r="BW872" t="s">
        <v>3633</v>
      </c>
      <c r="BX872" t="s">
        <v>3634</v>
      </c>
      <c r="BY872" s="44" t="s">
        <v>48</v>
      </c>
      <c r="BZ872" t="s">
        <v>961</v>
      </c>
      <c r="CA872" t="s">
        <v>4366</v>
      </c>
      <c r="CB872" s="44" t="s">
        <v>4366</v>
      </c>
      <c r="CC872" t="s">
        <v>4842</v>
      </c>
      <c r="CD872" t="s">
        <v>4366</v>
      </c>
      <c r="CE872" t="s">
        <v>4367</v>
      </c>
      <c r="CF872" t="s">
        <v>3630</v>
      </c>
      <c r="CG872"/>
      <c r="CH872" t="str">
        <f>H872</f>
        <v>Logunov D.V., Marusik Yu.M., Rakov S.Yu.</v>
      </c>
      <c r="CI872">
        <f t="shared" si="247"/>
        <v>1999</v>
      </c>
      <c r="CJ872" t="s">
        <v>4701</v>
      </c>
    </row>
    <row r="873" spans="1:88" s="12" customFormat="1" x14ac:dyDescent="0.45">
      <c r="A873" s="11">
        <v>45763.552951388891</v>
      </c>
      <c r="B873" s="12">
        <v>412819044</v>
      </c>
      <c r="C873" s="6" t="s">
        <v>4897</v>
      </c>
      <c r="D873" s="12">
        <v>2</v>
      </c>
      <c r="E873" s="4" t="s">
        <v>86</v>
      </c>
      <c r="F873" s="12" t="s">
        <v>1774</v>
      </c>
      <c r="G873" s="12">
        <v>3919</v>
      </c>
      <c r="H873" s="44" t="s">
        <v>1738</v>
      </c>
      <c r="I873" s="12">
        <v>1999</v>
      </c>
      <c r="J873" s="12" t="s">
        <v>1739</v>
      </c>
      <c r="K873" s="12" t="s">
        <v>1740</v>
      </c>
      <c r="L873" s="12" t="s">
        <v>1741</v>
      </c>
      <c r="M873" t="s">
        <v>39</v>
      </c>
      <c r="N873" s="12" t="s">
        <v>1583</v>
      </c>
      <c r="O873" s="12" t="s">
        <v>1767</v>
      </c>
      <c r="P873" s="12" t="s">
        <v>1768</v>
      </c>
      <c r="Q873" t="str">
        <f t="shared" si="248"/>
        <v>Aspara</v>
      </c>
      <c r="R873" s="94">
        <v>43.383333</v>
      </c>
      <c r="S873" s="94">
        <v>73.616667000000007</v>
      </c>
      <c r="T873" s="12" t="s">
        <v>1769</v>
      </c>
      <c r="U873" s="12" t="s">
        <v>1770</v>
      </c>
      <c r="V873" s="12" t="s">
        <v>44</v>
      </c>
      <c r="Y873" s="12">
        <v>1997</v>
      </c>
      <c r="Z873" s="12">
        <v>5</v>
      </c>
      <c r="AA873" s="12">
        <v>22</v>
      </c>
      <c r="AB873" s="12">
        <v>1997</v>
      </c>
      <c r="AC873" s="12">
        <v>5</v>
      </c>
      <c r="AD873" s="12">
        <v>28</v>
      </c>
      <c r="AF873" s="12" t="s">
        <v>1771</v>
      </c>
      <c r="AH873" s="12" t="s">
        <v>48</v>
      </c>
      <c r="AI873" s="12" t="s">
        <v>961</v>
      </c>
      <c r="AJ873" s="12" t="s">
        <v>1772</v>
      </c>
      <c r="AK873" s="12" t="b">
        <v>1</v>
      </c>
      <c r="AL873" s="12" t="b">
        <v>0</v>
      </c>
      <c r="AN873" s="12" t="s">
        <v>1773</v>
      </c>
      <c r="AO873" s="49" t="s">
        <v>4952</v>
      </c>
      <c r="AP873" s="73"/>
      <c r="AQ873" s="49" t="s">
        <v>4951</v>
      </c>
      <c r="AR873" s="76" t="s">
        <v>5011</v>
      </c>
      <c r="AS873" s="73" t="s">
        <v>5012</v>
      </c>
      <c r="AT873" s="73">
        <f t="shared" si="249"/>
        <v>2</v>
      </c>
      <c r="AU873" s="112" t="s">
        <v>5383</v>
      </c>
      <c r="AV873" s="44" t="s">
        <v>5380</v>
      </c>
      <c r="AW873" t="s">
        <v>1771</v>
      </c>
      <c r="AX873" s="112" t="s">
        <v>5357</v>
      </c>
      <c r="AY873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3" s="49" t="s">
        <v>4903</v>
      </c>
      <c r="BA873" s="58" t="str">
        <f>Y873&amp;"-"&amp;IF(Z873&lt;10,"0"&amp;Z873,Z873)&amp;"-"&amp;IF(AA873&lt;10,"0"&amp;AA873,AA873)&amp;"/"&amp;IF(AD873&lt;10,"0"&amp;AD873,AD873)</f>
        <v>1997-05-22/28</v>
      </c>
      <c r="BB873" s="44" t="str">
        <f>Y873&amp;IF(Z873&lt;&gt;0,"-"&amp;Z873,"")&amp;IF(AA873&lt;&gt;0,"-"&amp;AA873,"")&amp;IF(AB873&lt;&gt;0,"/"&amp;AB873,"")&amp;IF(AC873&lt;&gt;0,"-"&amp;AC873,"")&amp;IF(AD873&lt;&gt;0,"-"&amp;AD873,"")</f>
        <v>1997-5-22/1997-5-28</v>
      </c>
      <c r="BC873" s="44"/>
      <c r="BD873" s="44"/>
      <c r="BE873" s="44"/>
      <c r="BF873" s="49" t="s">
        <v>4882</v>
      </c>
      <c r="BG873" t="s">
        <v>4893</v>
      </c>
      <c r="BH873" s="40" t="s">
        <v>5050</v>
      </c>
      <c r="BI873" t="s">
        <v>39</v>
      </c>
      <c r="BJ873" t="str">
        <f>N873&amp;", "&amp;O873&amp;", "&amp;P873</f>
        <v>Zhambyl Area, Chu Distr., Aspara</v>
      </c>
      <c r="BK873" t="str">
        <f>T873&amp;" N; "&amp;U873&amp;" E"</f>
        <v>43°23' N; 73°37' E</v>
      </c>
      <c r="BL873" t="s">
        <v>5126</v>
      </c>
      <c r="BM873" s="85" t="s">
        <v>5127</v>
      </c>
      <c r="BN873" t="s">
        <v>4895</v>
      </c>
      <c r="BO873"/>
      <c r="BP873" t="str">
        <f>IF(V873="original",H873,IF(V873="volunteer",C873,"Nekhaeva A.A."))</f>
        <v>Logunov D.V., Marusik Yu.M., Rakov S.Yu.</v>
      </c>
      <c r="BQ873">
        <f>IF(V873="original",I873,IF(V873="volunteer",YEAR(A873)&amp;"-"&amp;IF(MONTH(A873)&lt;10,"0"&amp;MONTH(A873),MONTH(A873))&amp;"-"&amp;IF(DAY(A873)&lt;10,"0"&amp;DAY(A873),DAY(A873)),"__2025-05-15"))</f>
        <v>1999</v>
      </c>
      <c r="BR873"/>
      <c r="BS873"/>
      <c r="BT873" s="49" t="s">
        <v>4766</v>
      </c>
      <c r="BU873" t="s">
        <v>3631</v>
      </c>
      <c r="BV873" t="s">
        <v>3632</v>
      </c>
      <c r="BW873" t="s">
        <v>3633</v>
      </c>
      <c r="BX873" t="s">
        <v>3634</v>
      </c>
      <c r="BY873" s="44" t="s">
        <v>48</v>
      </c>
      <c r="BZ873" t="s">
        <v>961</v>
      </c>
      <c r="CA873" t="s">
        <v>4368</v>
      </c>
      <c r="CB873" s="44" t="s">
        <v>4368</v>
      </c>
      <c r="CC873" t="s">
        <v>4829</v>
      </c>
      <c r="CD873" t="s">
        <v>4368</v>
      </c>
      <c r="CE873" t="s">
        <v>4369</v>
      </c>
      <c r="CF873" t="s">
        <v>3630</v>
      </c>
      <c r="CG873"/>
      <c r="CH873" t="str">
        <f>H873</f>
        <v>Logunov D.V., Marusik Yu.M., Rakov S.Yu.</v>
      </c>
      <c r="CI873">
        <f t="shared" si="247"/>
        <v>1999</v>
      </c>
      <c r="CJ873" t="s">
        <v>4701</v>
      </c>
    </row>
    <row r="874" spans="1:88" s="12" customFormat="1" x14ac:dyDescent="0.45">
      <c r="A874" s="11">
        <v>45763.551631944443</v>
      </c>
      <c r="B874" s="12">
        <v>412819044</v>
      </c>
      <c r="C874" s="6" t="s">
        <v>4897</v>
      </c>
      <c r="D874" s="12">
        <v>1</v>
      </c>
      <c r="E874" s="4" t="s">
        <v>51</v>
      </c>
      <c r="F874" s="12" t="s">
        <v>836</v>
      </c>
      <c r="G874" s="12">
        <v>3919</v>
      </c>
      <c r="H874" s="44" t="s">
        <v>1738</v>
      </c>
      <c r="I874" s="12">
        <v>1999</v>
      </c>
      <c r="J874" s="12" t="s">
        <v>1739</v>
      </c>
      <c r="K874" s="12" t="s">
        <v>1740</v>
      </c>
      <c r="L874" s="12" t="s">
        <v>1741</v>
      </c>
      <c r="M874" t="s">
        <v>39</v>
      </c>
      <c r="N874" s="12" t="s">
        <v>77</v>
      </c>
      <c r="P874" s="12" t="s">
        <v>1753</v>
      </c>
      <c r="Q874" t="str">
        <f t="shared" si="248"/>
        <v>153rd km of highway Almaty-Karaganda</v>
      </c>
      <c r="R874" s="94">
        <v>44.328808000000002</v>
      </c>
      <c r="S874" s="94">
        <v>75.440625999999995</v>
      </c>
      <c r="T874" s="12" t="s">
        <v>1754</v>
      </c>
      <c r="U874" s="12" t="s">
        <v>1755</v>
      </c>
      <c r="V874" s="12" t="s">
        <v>106</v>
      </c>
      <c r="X874" s="12">
        <v>1000</v>
      </c>
      <c r="Y874" s="12">
        <v>1988</v>
      </c>
      <c r="Z874" s="12">
        <v>5</v>
      </c>
      <c r="AA874" s="12">
        <v>5</v>
      </c>
      <c r="AF874" s="12" t="s">
        <v>820</v>
      </c>
      <c r="AH874" s="12" t="s">
        <v>48</v>
      </c>
      <c r="AI874" s="12" t="s">
        <v>961</v>
      </c>
      <c r="AJ874" s="12" t="s">
        <v>1772</v>
      </c>
      <c r="AK874" s="12" t="b">
        <v>1</v>
      </c>
      <c r="AL874" s="12" t="b">
        <v>0</v>
      </c>
      <c r="AN874" s="12" t="s">
        <v>1773</v>
      </c>
      <c r="AO874" s="49" t="s">
        <v>4952</v>
      </c>
      <c r="AP874" s="73"/>
      <c r="AQ874" s="49" t="s">
        <v>4951</v>
      </c>
      <c r="AR874" s="76" t="s">
        <v>5011</v>
      </c>
      <c r="AS874" s="73" t="s">
        <v>5012</v>
      </c>
      <c r="AT874" s="73">
        <f t="shared" si="249"/>
        <v>1</v>
      </c>
      <c r="AU874" s="112" t="s">
        <v>5383</v>
      </c>
      <c r="AV874" s="44" t="s">
        <v>5380</v>
      </c>
      <c r="AW874" t="s">
        <v>820</v>
      </c>
      <c r="AX874" s="112" t="s">
        <v>5322</v>
      </c>
      <c r="AY874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4" s="49" t="s">
        <v>4903</v>
      </c>
      <c r="BA874" s="58" t="str">
        <f>Y874&amp;"-"&amp;IF(Z874&lt;10,"0"&amp;Z874,Z874)&amp;"-"&amp;IF(AA874&lt;10,"0"&amp;AA874,AA874)</f>
        <v>1988-05-05</v>
      </c>
      <c r="BB874" s="44" t="str">
        <f>Y874&amp;IF(Z874&lt;&gt;0,"-"&amp;Z874,"")&amp;IF(AA874&lt;&gt;0,"-"&amp;AA874,"")&amp;IF(AB874&lt;&gt;0,"/"&amp;AB874,"")&amp;IF(AC874&lt;&gt;0,"-"&amp;AC874,"")&amp;IF(AD874&lt;&gt;0,"-"&amp;AD874,"")</f>
        <v>1988-5-5</v>
      </c>
      <c r="BC874" s="44"/>
      <c r="BD874" s="44"/>
      <c r="BE874" s="44"/>
      <c r="BF874" s="49" t="s">
        <v>4882</v>
      </c>
      <c r="BG874" t="s">
        <v>4893</v>
      </c>
      <c r="BH874" s="40" t="s">
        <v>5050</v>
      </c>
      <c r="BI874" t="s">
        <v>39</v>
      </c>
      <c r="BJ874" t="str">
        <f>N874&amp;", "&amp;P874</f>
        <v>Almaty Area, 153rd km of highway Almaty-Karaganda</v>
      </c>
      <c r="BK874" t="str">
        <f>T874&amp;" N; "&amp;U874&amp;" E"</f>
        <v>44.328808 N; 75.440626 E</v>
      </c>
      <c r="BL874" t="s">
        <v>1754</v>
      </c>
      <c r="BM874" s="85" t="s">
        <v>1755</v>
      </c>
      <c r="BN874" t="s">
        <v>4895</v>
      </c>
      <c r="BO874">
        <f t="shared" ref="BO874:BO879" si="254">X874</f>
        <v>1000</v>
      </c>
      <c r="BP874" t="str">
        <f>IF(V874="original",H874,IF(V874="volunteer",C874,"Nekhaeva A.A."))</f>
        <v>Kim L.V.</v>
      </c>
      <c r="BQ874" t="str">
        <f>IF(V874="original",I874,IF(V874="volunteer",YEAR(A874)&amp;"-"&amp;IF(MONTH(A874)&lt;10,"0"&amp;MONTH(A874),MONTH(A874))&amp;"-"&amp;IF(DAY(A874)&lt;10,"0"&amp;DAY(A874),DAY(A874)),"__2025-05-15"))</f>
        <v>2025-04-16</v>
      </c>
      <c r="BR874"/>
      <c r="BS874"/>
      <c r="BT874" s="49" t="s">
        <v>4766</v>
      </c>
      <c r="BU874" t="s">
        <v>3631</v>
      </c>
      <c r="BV874" t="s">
        <v>3632</v>
      </c>
      <c r="BW874" t="s">
        <v>3633</v>
      </c>
      <c r="BX874" t="s">
        <v>3634</v>
      </c>
      <c r="BY874" s="44" t="s">
        <v>48</v>
      </c>
      <c r="BZ874" t="s">
        <v>961</v>
      </c>
      <c r="CA874" t="s">
        <v>4368</v>
      </c>
      <c r="CB874" s="44" t="s">
        <v>4368</v>
      </c>
      <c r="CC874" t="s">
        <v>4829</v>
      </c>
      <c r="CD874" t="s">
        <v>4368</v>
      </c>
      <c r="CE874" t="s">
        <v>4369</v>
      </c>
      <c r="CF874" t="s">
        <v>3630</v>
      </c>
      <c r="CG874"/>
      <c r="CH874" t="str">
        <f>H874</f>
        <v>Logunov D.V., Marusik Yu.M., Rakov S.Yu.</v>
      </c>
      <c r="CI874">
        <f t="shared" si="247"/>
        <v>1999</v>
      </c>
      <c r="CJ874" t="s">
        <v>4701</v>
      </c>
    </row>
    <row r="875" spans="1:88" s="12" customFormat="1" x14ac:dyDescent="0.45">
      <c r="A875" s="11">
        <v>45763.549583333333</v>
      </c>
      <c r="B875" s="12">
        <v>412819044</v>
      </c>
      <c r="C875" s="6" t="s">
        <v>4897</v>
      </c>
      <c r="D875" s="12">
        <v>1</v>
      </c>
      <c r="E875" s="4" t="s">
        <v>65</v>
      </c>
      <c r="F875" s="12" t="s">
        <v>836</v>
      </c>
      <c r="G875" s="12">
        <v>3919</v>
      </c>
      <c r="H875" s="44" t="s">
        <v>1738</v>
      </c>
      <c r="I875" s="12">
        <v>1999</v>
      </c>
      <c r="J875" s="12" t="s">
        <v>1739</v>
      </c>
      <c r="K875" s="12" t="s">
        <v>1740</v>
      </c>
      <c r="L875" s="12" t="s">
        <v>1741</v>
      </c>
      <c r="M875" t="s">
        <v>39</v>
      </c>
      <c r="N875" s="12" t="s">
        <v>77</v>
      </c>
      <c r="P875" s="12" t="s">
        <v>1764</v>
      </c>
      <c r="Q875" t="str">
        <f t="shared" si="248"/>
        <v>Kapchagai env.</v>
      </c>
      <c r="R875" s="94">
        <v>43.884275000000002</v>
      </c>
      <c r="S875" s="94">
        <v>77.056012999999993</v>
      </c>
      <c r="T875" s="12" t="s">
        <v>1765</v>
      </c>
      <c r="U875" s="12" t="s">
        <v>1766</v>
      </c>
      <c r="V875" s="12" t="s">
        <v>106</v>
      </c>
      <c r="X875" s="12">
        <v>2500</v>
      </c>
      <c r="Y875" s="12">
        <v>1989</v>
      </c>
      <c r="Z875" s="12">
        <v>4</v>
      </c>
      <c r="AA875" s="12">
        <v>15</v>
      </c>
      <c r="AF875" s="12" t="s">
        <v>566</v>
      </c>
      <c r="AH875" s="12" t="s">
        <v>48</v>
      </c>
      <c r="AI875" s="12" t="s">
        <v>961</v>
      </c>
      <c r="AJ875" s="12" t="s">
        <v>1772</v>
      </c>
      <c r="AK875" s="12" t="b">
        <v>1</v>
      </c>
      <c r="AL875" s="12" t="b">
        <v>0</v>
      </c>
      <c r="AN875" s="12" t="s">
        <v>1773</v>
      </c>
      <c r="AO875" s="49" t="s">
        <v>4952</v>
      </c>
      <c r="AP875" s="73"/>
      <c r="AQ875" s="49" t="s">
        <v>4951</v>
      </c>
      <c r="AR875" s="76" t="s">
        <v>5011</v>
      </c>
      <c r="AS875" s="73" t="s">
        <v>5012</v>
      </c>
      <c r="AT875" s="73">
        <f t="shared" si="249"/>
        <v>1</v>
      </c>
      <c r="AU875" s="112" t="s">
        <v>5384</v>
      </c>
      <c r="AV875" s="44" t="s">
        <v>5380</v>
      </c>
      <c r="AW875" t="s">
        <v>566</v>
      </c>
      <c r="AX875" s="112" t="s">
        <v>5322</v>
      </c>
      <c r="AY875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5" s="49" t="s">
        <v>4903</v>
      </c>
      <c r="BA875" s="58" t="str">
        <f>Y875&amp;"-"&amp;IF(Z875&lt;10,"0"&amp;Z875,Z875)&amp;"-"&amp;IF(AA875&lt;10,"0"&amp;AA875,AA875)</f>
        <v>1989-04-15</v>
      </c>
      <c r="BB875" s="44" t="str">
        <f>Y875&amp;IF(Z875&lt;&gt;0,"-"&amp;Z875,"")&amp;IF(AA875&lt;&gt;0,"-"&amp;AA875,"")&amp;IF(AB875&lt;&gt;0,"/"&amp;AB875,"")&amp;IF(AC875&lt;&gt;0,"-"&amp;AC875,"")&amp;IF(AD875&lt;&gt;0,"-"&amp;AD875,"")</f>
        <v>1989-4-15</v>
      </c>
      <c r="BC875" s="44"/>
      <c r="BD875" s="44"/>
      <c r="BE875" s="44"/>
      <c r="BF875" s="49" t="s">
        <v>4882</v>
      </c>
      <c r="BG875" t="s">
        <v>4893</v>
      </c>
      <c r="BH875" s="40" t="s">
        <v>5050</v>
      </c>
      <c r="BI875" t="s">
        <v>39</v>
      </c>
      <c r="BJ875" t="str">
        <f>N875&amp;", "&amp;P875</f>
        <v>Almaty Area, Kapchagai env.</v>
      </c>
      <c r="BK875" t="str">
        <f>T875&amp;" N; "&amp;U875&amp;" E"</f>
        <v>43.884275 N; 77.056013 E</v>
      </c>
      <c r="BL875" t="s">
        <v>1765</v>
      </c>
      <c r="BM875" s="85" t="s">
        <v>1766</v>
      </c>
      <c r="BN875" t="s">
        <v>4895</v>
      </c>
      <c r="BO875">
        <f t="shared" si="254"/>
        <v>2500</v>
      </c>
      <c r="BP875" t="str">
        <f>IF(V875="original",H875,IF(V875="volunteer",C875,"Nekhaeva A.A."))</f>
        <v>Kim L.V.</v>
      </c>
      <c r="BQ875" t="str">
        <f>IF(V875="original",I875,IF(V875="volunteer",YEAR(A875)&amp;"-"&amp;IF(MONTH(A875)&lt;10,"0"&amp;MONTH(A875),MONTH(A875))&amp;"-"&amp;IF(DAY(A875)&lt;10,"0"&amp;DAY(A875),DAY(A875)),"__2025-05-15"))</f>
        <v>2025-04-16</v>
      </c>
      <c r="BR875"/>
      <c r="BS875"/>
      <c r="BT875" s="49" t="s">
        <v>4766</v>
      </c>
      <c r="BU875" t="s">
        <v>3631</v>
      </c>
      <c r="BV875" t="s">
        <v>3632</v>
      </c>
      <c r="BW875" t="s">
        <v>3633</v>
      </c>
      <c r="BX875" t="s">
        <v>3634</v>
      </c>
      <c r="BY875" s="44" t="s">
        <v>48</v>
      </c>
      <c r="BZ875" t="s">
        <v>961</v>
      </c>
      <c r="CA875" t="s">
        <v>4368</v>
      </c>
      <c r="CB875" s="44" t="s">
        <v>4368</v>
      </c>
      <c r="CC875" t="s">
        <v>4829</v>
      </c>
      <c r="CD875" t="s">
        <v>4368</v>
      </c>
      <c r="CE875" t="s">
        <v>4369</v>
      </c>
      <c r="CF875" t="s">
        <v>3630</v>
      </c>
      <c r="CG875"/>
      <c r="CH875" t="str">
        <f>H875</f>
        <v>Logunov D.V., Marusik Yu.M., Rakov S.Yu.</v>
      </c>
      <c r="CI875">
        <f t="shared" si="247"/>
        <v>1999</v>
      </c>
      <c r="CJ875" t="s">
        <v>4701</v>
      </c>
    </row>
    <row r="876" spans="1:88" s="12" customFormat="1" x14ac:dyDescent="0.45">
      <c r="A876" s="11">
        <v>45763.548333333332</v>
      </c>
      <c r="B876" s="12">
        <v>412819044</v>
      </c>
      <c r="C876" s="6" t="s">
        <v>4897</v>
      </c>
      <c r="D876" s="12">
        <v>1</v>
      </c>
      <c r="E876" s="4" t="s">
        <v>51</v>
      </c>
      <c r="F876" s="12" t="s">
        <v>836</v>
      </c>
      <c r="G876" s="12">
        <v>3919</v>
      </c>
      <c r="H876" s="44" t="s">
        <v>1738</v>
      </c>
      <c r="I876" s="12">
        <v>1999</v>
      </c>
      <c r="J876" s="12" t="s">
        <v>1739</v>
      </c>
      <c r="K876" s="12" t="s">
        <v>1740</v>
      </c>
      <c r="L876" s="12" t="s">
        <v>1741</v>
      </c>
      <c r="M876" t="s">
        <v>39</v>
      </c>
      <c r="N876" s="12" t="s">
        <v>77</v>
      </c>
      <c r="P876" s="12" t="s">
        <v>1764</v>
      </c>
      <c r="Q876" t="str">
        <f t="shared" si="248"/>
        <v>Kapchagai env.</v>
      </c>
      <c r="R876" s="94">
        <v>43.884275000000002</v>
      </c>
      <c r="S876" s="94">
        <v>77.056012999999993</v>
      </c>
      <c r="T876" s="12" t="s">
        <v>1765</v>
      </c>
      <c r="U876" s="12" t="s">
        <v>1766</v>
      </c>
      <c r="V876" s="12" t="s">
        <v>106</v>
      </c>
      <c r="X876" s="12">
        <v>2500</v>
      </c>
      <c r="Y876" s="12">
        <v>1986</v>
      </c>
      <c r="Z876" s="12">
        <v>5</v>
      </c>
      <c r="AA876" s="12">
        <v>15</v>
      </c>
      <c r="AF876" s="12" t="s">
        <v>566</v>
      </c>
      <c r="AH876" s="12" t="s">
        <v>48</v>
      </c>
      <c r="AI876" s="12" t="s">
        <v>961</v>
      </c>
      <c r="AJ876" s="12" t="s">
        <v>1772</v>
      </c>
      <c r="AK876" s="12" t="b">
        <v>1</v>
      </c>
      <c r="AL876" s="12" t="b">
        <v>0</v>
      </c>
      <c r="AN876" s="12" t="s">
        <v>1773</v>
      </c>
      <c r="AO876" s="49" t="s">
        <v>4952</v>
      </c>
      <c r="AP876" s="73"/>
      <c r="AQ876" s="49" t="s">
        <v>4951</v>
      </c>
      <c r="AR876" s="76" t="s">
        <v>5011</v>
      </c>
      <c r="AS876" s="73" t="s">
        <v>5012</v>
      </c>
      <c r="AT876" s="73">
        <f t="shared" si="249"/>
        <v>1</v>
      </c>
      <c r="AU876" s="112" t="s">
        <v>5383</v>
      </c>
      <c r="AV876" s="44" t="s">
        <v>5380</v>
      </c>
      <c r="AW876" t="s">
        <v>566</v>
      </c>
      <c r="AX876" s="112" t="s">
        <v>5322</v>
      </c>
      <c r="AY876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6" s="49" t="s">
        <v>4903</v>
      </c>
      <c r="BA876" s="58" t="str">
        <f>Y876&amp;"-"&amp;IF(Z876&lt;10,"0"&amp;Z876,Z876)&amp;"-"&amp;IF(AA876&lt;10,"0"&amp;AA876,AA876)</f>
        <v>1986-05-15</v>
      </c>
      <c r="BB876" s="44" t="str">
        <f>Y876&amp;IF(Z876&lt;&gt;0,"-"&amp;Z876,"")&amp;IF(AA876&lt;&gt;0,"-"&amp;AA876,"")&amp;IF(AB876&lt;&gt;0,"/"&amp;AB876,"")&amp;IF(AC876&lt;&gt;0,"-"&amp;AC876,"")&amp;IF(AD876&lt;&gt;0,"-"&amp;AD876,"")</f>
        <v>1986-5-15</v>
      </c>
      <c r="BC876" s="44"/>
      <c r="BD876" s="44"/>
      <c r="BE876" s="44"/>
      <c r="BF876" s="49" t="s">
        <v>4882</v>
      </c>
      <c r="BG876" t="s">
        <v>4893</v>
      </c>
      <c r="BH876" s="40" t="s">
        <v>5050</v>
      </c>
      <c r="BI876" t="s">
        <v>39</v>
      </c>
      <c r="BJ876" t="str">
        <f>N876&amp;", "&amp;P876</f>
        <v>Almaty Area, Kapchagai env.</v>
      </c>
      <c r="BK876" t="str">
        <f>T876&amp;" N; "&amp;U876&amp;" E"</f>
        <v>43.884275 N; 77.056013 E</v>
      </c>
      <c r="BL876" t="s">
        <v>1765</v>
      </c>
      <c r="BM876" s="85" t="s">
        <v>1766</v>
      </c>
      <c r="BN876" t="s">
        <v>4895</v>
      </c>
      <c r="BO876">
        <f t="shared" si="254"/>
        <v>2500</v>
      </c>
      <c r="BP876" t="str">
        <f>IF(V876="original",H876,IF(V876="volunteer",C876,"Nekhaeva A.A."))</f>
        <v>Kim L.V.</v>
      </c>
      <c r="BQ876" t="str">
        <f>IF(V876="original",I876,IF(V876="volunteer",YEAR(A876)&amp;"-"&amp;IF(MONTH(A876)&lt;10,"0"&amp;MONTH(A876),MONTH(A876))&amp;"-"&amp;IF(DAY(A876)&lt;10,"0"&amp;DAY(A876),DAY(A876)),"__2025-05-15"))</f>
        <v>2025-04-16</v>
      </c>
      <c r="BR876"/>
      <c r="BS876"/>
      <c r="BT876" s="49" t="s">
        <v>4766</v>
      </c>
      <c r="BU876" t="s">
        <v>3631</v>
      </c>
      <c r="BV876" t="s">
        <v>3632</v>
      </c>
      <c r="BW876" t="s">
        <v>3633</v>
      </c>
      <c r="BX876" t="s">
        <v>3634</v>
      </c>
      <c r="BY876" s="44" t="s">
        <v>48</v>
      </c>
      <c r="BZ876" t="s">
        <v>961</v>
      </c>
      <c r="CA876" t="s">
        <v>4368</v>
      </c>
      <c r="CB876" s="44" t="s">
        <v>4368</v>
      </c>
      <c r="CC876" t="s">
        <v>4829</v>
      </c>
      <c r="CD876" t="s">
        <v>4368</v>
      </c>
      <c r="CE876" t="s">
        <v>4369</v>
      </c>
      <c r="CF876" t="s">
        <v>3630</v>
      </c>
      <c r="CG876"/>
      <c r="CH876" t="str">
        <f>H876</f>
        <v>Logunov D.V., Marusik Yu.M., Rakov S.Yu.</v>
      </c>
      <c r="CI876">
        <f t="shared" si="247"/>
        <v>1999</v>
      </c>
      <c r="CJ876" t="s">
        <v>4701</v>
      </c>
    </row>
    <row r="877" spans="1:88" s="12" customFormat="1" x14ac:dyDescent="0.45">
      <c r="A877" s="11">
        <v>45763.547824074078</v>
      </c>
      <c r="B877" s="12">
        <v>412819044</v>
      </c>
      <c r="C877" s="6" t="s">
        <v>4897</v>
      </c>
      <c r="D877" s="12">
        <v>2</v>
      </c>
      <c r="E877" s="4" t="s">
        <v>247</v>
      </c>
      <c r="F877" s="12" t="s">
        <v>836</v>
      </c>
      <c r="G877" s="12">
        <v>3919</v>
      </c>
      <c r="H877" s="44" t="s">
        <v>1738</v>
      </c>
      <c r="I877" s="12">
        <v>1999</v>
      </c>
      <c r="J877" s="12" t="s">
        <v>1739</v>
      </c>
      <c r="K877" s="12" t="s">
        <v>1740</v>
      </c>
      <c r="L877" s="12" t="s">
        <v>1741</v>
      </c>
      <c r="M877" t="s">
        <v>39</v>
      </c>
      <c r="N877" s="12" t="s">
        <v>77</v>
      </c>
      <c r="P877" s="12" t="s">
        <v>1764</v>
      </c>
      <c r="Q877" t="str">
        <f t="shared" si="248"/>
        <v>Kapchagai env.</v>
      </c>
      <c r="R877" s="94">
        <v>43.884275000000002</v>
      </c>
      <c r="S877" s="94">
        <v>77.056012999999993</v>
      </c>
      <c r="T877" s="12" t="s">
        <v>1765</v>
      </c>
      <c r="U877" s="12" t="s">
        <v>1766</v>
      </c>
      <c r="V877" s="12" t="s">
        <v>106</v>
      </c>
      <c r="X877" s="12">
        <v>2500</v>
      </c>
      <c r="Y877" s="12">
        <v>1990</v>
      </c>
      <c r="Z877" s="12">
        <v>5</v>
      </c>
      <c r="AA877" s="12">
        <v>26</v>
      </c>
      <c r="AF877" s="12" t="s">
        <v>1752</v>
      </c>
      <c r="AH877" s="12" t="s">
        <v>48</v>
      </c>
      <c r="AI877" s="12" t="s">
        <v>961</v>
      </c>
      <c r="AJ877" s="12" t="s">
        <v>1772</v>
      </c>
      <c r="AK877" s="12" t="b">
        <v>1</v>
      </c>
      <c r="AL877" s="12" t="b">
        <v>0</v>
      </c>
      <c r="AN877" s="12" t="s">
        <v>1773</v>
      </c>
      <c r="AO877" s="49" t="s">
        <v>4952</v>
      </c>
      <c r="AP877" s="73"/>
      <c r="AQ877" s="49" t="s">
        <v>4951</v>
      </c>
      <c r="AR877" s="76" t="s">
        <v>5011</v>
      </c>
      <c r="AS877" s="73" t="s">
        <v>5012</v>
      </c>
      <c r="AT877" s="73">
        <f t="shared" si="249"/>
        <v>2</v>
      </c>
      <c r="AU877" s="112" t="s">
        <v>5384</v>
      </c>
      <c r="AV877" s="44" t="s">
        <v>5380</v>
      </c>
      <c r="AW877" t="s">
        <v>1752</v>
      </c>
      <c r="AX877" s="112" t="s">
        <v>5322</v>
      </c>
      <c r="AY877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7" s="49" t="s">
        <v>4903</v>
      </c>
      <c r="BA877" s="58" t="str">
        <f>Y877&amp;"-"&amp;IF(Z877&lt;10,"0"&amp;Z877,Z877)&amp;"-"&amp;IF(AA877&lt;10,"0"&amp;AA877,AA877)</f>
        <v>1990-05-26</v>
      </c>
      <c r="BB877" s="44" t="str">
        <f>Y877&amp;IF(Z877&lt;&gt;0,"-"&amp;Z877,"")&amp;IF(AA877&lt;&gt;0,"-"&amp;AA877,"")&amp;IF(AB877&lt;&gt;0,"/"&amp;AB877,"")&amp;IF(AC877&lt;&gt;0,"-"&amp;AC877,"")&amp;IF(AD877&lt;&gt;0,"-"&amp;AD877,"")</f>
        <v>1990-5-26</v>
      </c>
      <c r="BC877" s="44"/>
      <c r="BD877" s="44"/>
      <c r="BE877" s="44"/>
      <c r="BF877" s="49" t="s">
        <v>4882</v>
      </c>
      <c r="BG877" t="s">
        <v>4893</v>
      </c>
      <c r="BH877" s="40" t="s">
        <v>5050</v>
      </c>
      <c r="BI877" t="s">
        <v>39</v>
      </c>
      <c r="BJ877" t="str">
        <f>N877&amp;", "&amp;P877</f>
        <v>Almaty Area, Kapchagai env.</v>
      </c>
      <c r="BK877" t="str">
        <f>T877&amp;" N; "&amp;U877&amp;" E"</f>
        <v>43.884275 N; 77.056013 E</v>
      </c>
      <c r="BL877" t="s">
        <v>1765</v>
      </c>
      <c r="BM877" s="85" t="s">
        <v>1766</v>
      </c>
      <c r="BN877" t="s">
        <v>4895</v>
      </c>
      <c r="BO877">
        <f t="shared" si="254"/>
        <v>2500</v>
      </c>
      <c r="BP877" t="str">
        <f>IF(V877="original",H877,IF(V877="volunteer",C877,"Nekhaeva A.A."))</f>
        <v>Kim L.V.</v>
      </c>
      <c r="BQ877" t="str">
        <f>IF(V877="original",I877,IF(V877="volunteer",YEAR(A877)&amp;"-"&amp;IF(MONTH(A877)&lt;10,"0"&amp;MONTH(A877),MONTH(A877))&amp;"-"&amp;IF(DAY(A877)&lt;10,"0"&amp;DAY(A877),DAY(A877)),"__2025-05-15"))</f>
        <v>2025-04-16</v>
      </c>
      <c r="BR877"/>
      <c r="BS877"/>
      <c r="BT877" s="49" t="s">
        <v>4766</v>
      </c>
      <c r="BU877" t="s">
        <v>3631</v>
      </c>
      <c r="BV877" t="s">
        <v>3632</v>
      </c>
      <c r="BW877" t="s">
        <v>3633</v>
      </c>
      <c r="BX877" t="s">
        <v>3634</v>
      </c>
      <c r="BY877" s="44" t="s">
        <v>48</v>
      </c>
      <c r="BZ877" t="s">
        <v>961</v>
      </c>
      <c r="CA877" t="s">
        <v>4368</v>
      </c>
      <c r="CB877" s="44" t="s">
        <v>4368</v>
      </c>
      <c r="CC877" t="s">
        <v>4829</v>
      </c>
      <c r="CD877" t="s">
        <v>4368</v>
      </c>
      <c r="CE877" t="s">
        <v>4369</v>
      </c>
      <c r="CF877" t="s">
        <v>3630</v>
      </c>
      <c r="CG877"/>
      <c r="CH877" t="str">
        <f>H877</f>
        <v>Logunov D.V., Marusik Yu.M., Rakov S.Yu.</v>
      </c>
      <c r="CI877">
        <f t="shared" si="247"/>
        <v>1999</v>
      </c>
      <c r="CJ877" t="s">
        <v>4701</v>
      </c>
    </row>
    <row r="878" spans="1:88" s="12" customFormat="1" x14ac:dyDescent="0.45">
      <c r="A878" s="11">
        <v>45763.532175925917</v>
      </c>
      <c r="B878" s="12">
        <v>412819044</v>
      </c>
      <c r="C878" s="6" t="s">
        <v>4897</v>
      </c>
      <c r="D878" s="12">
        <v>2</v>
      </c>
      <c r="E878" s="4" t="s">
        <v>247</v>
      </c>
      <c r="F878" s="12" t="s">
        <v>836</v>
      </c>
      <c r="G878" s="12">
        <v>3919</v>
      </c>
      <c r="H878" s="44" t="s">
        <v>1738</v>
      </c>
      <c r="I878" s="12">
        <v>1999</v>
      </c>
      <c r="J878" s="12" t="s">
        <v>1739</v>
      </c>
      <c r="K878" s="12" t="s">
        <v>1740</v>
      </c>
      <c r="L878" s="12" t="s">
        <v>1741</v>
      </c>
      <c r="M878" t="s">
        <v>39</v>
      </c>
      <c r="N878" s="12" t="s">
        <v>1583</v>
      </c>
      <c r="O878" s="12" t="s">
        <v>1775</v>
      </c>
      <c r="P878" s="12" t="s">
        <v>1776</v>
      </c>
      <c r="Q878" t="str">
        <f t="shared" si="248"/>
        <v>ca. 21 km S of Furmanovka, Moiymkum Desert</v>
      </c>
      <c r="R878" s="94">
        <v>44.085484000000001</v>
      </c>
      <c r="S878" s="94">
        <v>72.933291999999994</v>
      </c>
      <c r="T878" s="12" t="s">
        <v>1777</v>
      </c>
      <c r="U878" s="12" t="s">
        <v>1778</v>
      </c>
      <c r="V878" s="12" t="s">
        <v>106</v>
      </c>
      <c r="W878" s="12" t="s">
        <v>1779</v>
      </c>
      <c r="X878" s="12">
        <v>1000</v>
      </c>
      <c r="Y878" s="12">
        <v>1992</v>
      </c>
      <c r="Z878" s="12">
        <v>5</v>
      </c>
      <c r="AA878" s="12">
        <v>15</v>
      </c>
      <c r="AB878" s="12">
        <v>1992</v>
      </c>
      <c r="AC878" s="12">
        <v>5</v>
      </c>
      <c r="AD878" s="12">
        <v>16</v>
      </c>
      <c r="AF878" s="12" t="s">
        <v>1752</v>
      </c>
      <c r="AH878" s="12" t="s">
        <v>48</v>
      </c>
      <c r="AI878" s="12" t="s">
        <v>961</v>
      </c>
      <c r="AJ878" s="12" t="s">
        <v>1780</v>
      </c>
      <c r="AK878" s="12" t="b">
        <v>1</v>
      </c>
      <c r="AL878" s="12" t="b">
        <v>1</v>
      </c>
      <c r="AM878" s="12" t="s">
        <v>165</v>
      </c>
      <c r="AN878" s="12" t="s">
        <v>1781</v>
      </c>
      <c r="AO878" s="49" t="s">
        <v>4952</v>
      </c>
      <c r="AP878" s="73"/>
      <c r="AQ878" s="49" t="s">
        <v>4951</v>
      </c>
      <c r="AR878" s="76" t="s">
        <v>5011</v>
      </c>
      <c r="AS878" s="73" t="s">
        <v>5012</v>
      </c>
      <c r="AT878" s="73">
        <f t="shared" si="249"/>
        <v>2</v>
      </c>
      <c r="AU878" s="112" t="s">
        <v>5384</v>
      </c>
      <c r="AV878" s="44" t="s">
        <v>5380</v>
      </c>
      <c r="AW878" t="s">
        <v>1752</v>
      </c>
      <c r="AX878" s="112" t="s">
        <v>5322</v>
      </c>
      <c r="AY878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8" s="49" t="s">
        <v>4903</v>
      </c>
      <c r="BA878" s="58" t="str">
        <f>Y878&amp;"-"&amp;IF(Z878&lt;10,"0"&amp;Z878,Z878)&amp;"-"&amp;IF(AA878&lt;10,"0"&amp;AA878,AA878)&amp;"/"&amp;IF(AD878&lt;10,"0"&amp;AD878,AD878)</f>
        <v>1992-05-15/16</v>
      </c>
      <c r="BB878" s="44" t="str">
        <f>Y878&amp;IF(Z878&lt;&gt;0,"-"&amp;Z878,"")&amp;IF(AA878&lt;&gt;0,"-"&amp;AA878,"")&amp;IF(AB878&lt;&gt;0,"/"&amp;AB878,"")&amp;IF(AC878&lt;&gt;0,"-"&amp;AC878,"")&amp;IF(AD878&lt;&gt;0,"-"&amp;AD878,"")</f>
        <v>1992-5-15/1992-5-16</v>
      </c>
      <c r="BC878" s="44"/>
      <c r="BD878" s="44"/>
      <c r="BE878" s="44"/>
      <c r="BF878" s="49" t="s">
        <v>4882</v>
      </c>
      <c r="BG878" t="s">
        <v>4893</v>
      </c>
      <c r="BH878" s="40" t="s">
        <v>5050</v>
      </c>
      <c r="BI878" t="s">
        <v>39</v>
      </c>
      <c r="BJ878" t="str">
        <f>N878&amp;", "&amp;O878&amp;", "&amp;P878</f>
        <v>Zhambyl Area, Moiynkum Distr., ca. 21 km S of Furmanovka, Moiymkum Desert</v>
      </c>
      <c r="BK878" t="str">
        <f>T878&amp;" N; "&amp;U878&amp;" E"</f>
        <v>44.085484 N; 72.933292 E</v>
      </c>
      <c r="BL878" t="s">
        <v>1777</v>
      </c>
      <c r="BM878" s="85" t="s">
        <v>1778</v>
      </c>
      <c r="BN878" t="s">
        <v>4895</v>
      </c>
      <c r="BO878">
        <f t="shared" si="254"/>
        <v>1000</v>
      </c>
      <c r="BP878" t="str">
        <f>IF(V878="original",H878,IF(V878="volunteer",C878,"Nekhaeva A.A."))</f>
        <v>Kim L.V.</v>
      </c>
      <c r="BQ878" t="str">
        <f>IF(V878="original",I878,IF(V878="volunteer",YEAR(A878)&amp;"-"&amp;IF(MONTH(A878)&lt;10,"0"&amp;MONTH(A878),MONTH(A878))&amp;"-"&amp;IF(DAY(A878)&lt;10,"0"&amp;DAY(A878),DAY(A878)),"__2025-05-15"))</f>
        <v>2025-04-16</v>
      </c>
      <c r="BR878"/>
      <c r="BS878"/>
      <c r="BT878" s="49" t="s">
        <v>4766</v>
      </c>
      <c r="BU878" t="s">
        <v>3631</v>
      </c>
      <c r="BV878" t="s">
        <v>3632</v>
      </c>
      <c r="BW878" t="s">
        <v>3633</v>
      </c>
      <c r="BX878" t="s">
        <v>3634</v>
      </c>
      <c r="BY878" s="44" t="s">
        <v>48</v>
      </c>
      <c r="BZ878" t="s">
        <v>961</v>
      </c>
      <c r="CA878" t="s">
        <v>4370</v>
      </c>
      <c r="CB878" s="44" t="s">
        <v>4370</v>
      </c>
      <c r="CC878" t="s">
        <v>4365</v>
      </c>
      <c r="CD878" t="s">
        <v>4370</v>
      </c>
      <c r="CE878" t="s">
        <v>4371</v>
      </c>
      <c r="CF878" t="s">
        <v>3630</v>
      </c>
      <c r="CG878" t="s">
        <v>4737</v>
      </c>
      <c r="CH878" t="str">
        <f>H878</f>
        <v>Logunov D.V., Marusik Yu.M., Rakov S.Yu.</v>
      </c>
      <c r="CI878">
        <f t="shared" si="247"/>
        <v>1999</v>
      </c>
      <c r="CJ878" t="s">
        <v>4725</v>
      </c>
    </row>
    <row r="879" spans="1:88" s="12" customFormat="1" x14ac:dyDescent="0.45">
      <c r="A879" s="11">
        <v>45763.530162037037</v>
      </c>
      <c r="B879" s="12">
        <v>412819044</v>
      </c>
      <c r="C879" s="6" t="s">
        <v>4897</v>
      </c>
      <c r="D879" s="12">
        <v>1</v>
      </c>
      <c r="E879" s="4" t="s">
        <v>65</v>
      </c>
      <c r="F879" s="12" t="s">
        <v>577</v>
      </c>
      <c r="G879" s="12">
        <v>3919</v>
      </c>
      <c r="H879" s="44" t="s">
        <v>1738</v>
      </c>
      <c r="I879" s="12">
        <v>1999</v>
      </c>
      <c r="J879" s="12" t="s">
        <v>1739</v>
      </c>
      <c r="K879" s="12" t="s">
        <v>1740</v>
      </c>
      <c r="L879" s="12" t="s">
        <v>1741</v>
      </c>
      <c r="M879" t="s">
        <v>39</v>
      </c>
      <c r="N879" s="12" t="s">
        <v>1583</v>
      </c>
      <c r="O879" s="12" t="s">
        <v>1782</v>
      </c>
      <c r="P879" s="12" t="s">
        <v>1783</v>
      </c>
      <c r="Q879" t="str">
        <f t="shared" si="248"/>
        <v>21st km of the highway Akkol'-Ulanbel'</v>
      </c>
      <c r="R879" s="94">
        <v>43.566262000000002</v>
      </c>
      <c r="S879" s="94">
        <v>70.908844999999999</v>
      </c>
      <c r="T879" s="12" t="s">
        <v>1784</v>
      </c>
      <c r="U879" s="12" t="s">
        <v>1785</v>
      </c>
      <c r="V879" s="12" t="s">
        <v>106</v>
      </c>
      <c r="X879" s="12">
        <v>1000</v>
      </c>
      <c r="Y879" s="12">
        <v>1991</v>
      </c>
      <c r="Z879" s="12">
        <v>5</v>
      </c>
      <c r="AA879" s="12">
        <v>15</v>
      </c>
      <c r="AF879" s="12" t="s">
        <v>826</v>
      </c>
      <c r="AH879" s="12" t="s">
        <v>48</v>
      </c>
      <c r="AI879" s="12" t="s">
        <v>961</v>
      </c>
      <c r="AJ879" s="12" t="s">
        <v>1780</v>
      </c>
      <c r="AK879" s="12" t="b">
        <v>1</v>
      </c>
      <c r="AL879" s="12" t="b">
        <v>1</v>
      </c>
      <c r="AM879" s="12" t="s">
        <v>165</v>
      </c>
      <c r="AN879" s="12" t="s">
        <v>1781</v>
      </c>
      <c r="AO879" s="49" t="s">
        <v>4952</v>
      </c>
      <c r="AP879" s="73"/>
      <c r="AQ879" s="49" t="s">
        <v>4951</v>
      </c>
      <c r="AR879" s="76" t="s">
        <v>5011</v>
      </c>
      <c r="AS879" s="73" t="s">
        <v>5012</v>
      </c>
      <c r="AT879" s="73">
        <f t="shared" si="249"/>
        <v>1</v>
      </c>
      <c r="AU879" s="112" t="s">
        <v>5384</v>
      </c>
      <c r="AV879" s="44" t="s">
        <v>5380</v>
      </c>
      <c r="AW879" t="s">
        <v>826</v>
      </c>
      <c r="AX879" s="112" t="s">
        <v>5333</v>
      </c>
      <c r="AY879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79" s="49" t="s">
        <v>4903</v>
      </c>
      <c r="BA879" s="58" t="str">
        <f>Y879&amp;"-"&amp;IF(Z879&lt;10,"0"&amp;Z879,Z879)&amp;"-"&amp;IF(AA879&lt;10,"0"&amp;AA879,AA879)</f>
        <v>1991-05-15</v>
      </c>
      <c r="BB879" s="44" t="str">
        <f>Y879&amp;IF(Z879&lt;&gt;0,"-"&amp;Z879,"")&amp;IF(AA879&lt;&gt;0,"-"&amp;AA879,"")&amp;IF(AB879&lt;&gt;0,"/"&amp;AB879,"")&amp;IF(AC879&lt;&gt;0,"-"&amp;AC879,"")&amp;IF(AD879&lt;&gt;0,"-"&amp;AD879,"")</f>
        <v>1991-5-15</v>
      </c>
      <c r="BC879" s="44"/>
      <c r="BD879" s="44"/>
      <c r="BE879" s="44"/>
      <c r="BF879" s="49" t="s">
        <v>4882</v>
      </c>
      <c r="BG879" t="s">
        <v>4893</v>
      </c>
      <c r="BH879" s="40" t="s">
        <v>5050</v>
      </c>
      <c r="BI879" t="s">
        <v>39</v>
      </c>
      <c r="BJ879" t="str">
        <f>N879&amp;", "&amp;O879&amp;", "&amp;P879</f>
        <v>Zhambyl Area, Talasski Distr., 21st km of the highway Akkol'-Ulanbel'</v>
      </c>
      <c r="BK879" t="str">
        <f>T879&amp;" N; "&amp;U879&amp;" E"</f>
        <v>43.566262 N; 70.908845 E</v>
      </c>
      <c r="BL879" t="s">
        <v>1784</v>
      </c>
      <c r="BM879" s="85" t="s">
        <v>1785</v>
      </c>
      <c r="BN879" t="s">
        <v>4895</v>
      </c>
      <c r="BO879">
        <f t="shared" si="254"/>
        <v>1000</v>
      </c>
      <c r="BP879" t="str">
        <f>IF(V879="original",H879,IF(V879="volunteer",C879,"Nekhaeva A.A."))</f>
        <v>Kim L.V.</v>
      </c>
      <c r="BQ879" t="str">
        <f>IF(V879="original",I879,IF(V879="volunteer",YEAR(A879)&amp;"-"&amp;IF(MONTH(A879)&lt;10,"0"&amp;MONTH(A879),MONTH(A879))&amp;"-"&amp;IF(DAY(A879)&lt;10,"0"&amp;DAY(A879),DAY(A879)),"__2025-05-15"))</f>
        <v>2025-04-16</v>
      </c>
      <c r="BR879"/>
      <c r="BS879"/>
      <c r="BT879" s="49" t="s">
        <v>4766</v>
      </c>
      <c r="BU879" t="s">
        <v>3631</v>
      </c>
      <c r="BV879" t="s">
        <v>3632</v>
      </c>
      <c r="BW879" t="s">
        <v>3633</v>
      </c>
      <c r="BX879" t="s">
        <v>3634</v>
      </c>
      <c r="BY879" s="44" t="s">
        <v>48</v>
      </c>
      <c r="BZ879" t="s">
        <v>961</v>
      </c>
      <c r="CA879" t="s">
        <v>4370</v>
      </c>
      <c r="CB879" s="44" t="s">
        <v>4370</v>
      </c>
      <c r="CC879" t="s">
        <v>4365</v>
      </c>
      <c r="CD879" t="s">
        <v>4370</v>
      </c>
      <c r="CE879" t="s">
        <v>4371</v>
      </c>
      <c r="CF879" t="s">
        <v>3630</v>
      </c>
      <c r="CG879" t="s">
        <v>4737</v>
      </c>
      <c r="CH879" t="str">
        <f>H879</f>
        <v>Logunov D.V., Marusik Yu.M., Rakov S.Yu.</v>
      </c>
      <c r="CI879">
        <f t="shared" si="247"/>
        <v>1999</v>
      </c>
      <c r="CJ879" t="s">
        <v>4725</v>
      </c>
    </row>
    <row r="880" spans="1:88" s="12" customFormat="1" x14ac:dyDescent="0.45">
      <c r="A880" s="11">
        <v>45763.521481481483</v>
      </c>
      <c r="B880" s="12">
        <v>412819044</v>
      </c>
      <c r="C880" s="6" t="s">
        <v>4897</v>
      </c>
      <c r="D880" s="12">
        <v>1</v>
      </c>
      <c r="E880" s="4" t="s">
        <v>51</v>
      </c>
      <c r="F880" s="12" t="s">
        <v>836</v>
      </c>
      <c r="G880" s="12">
        <v>3919</v>
      </c>
      <c r="H880" s="44" t="s">
        <v>1738</v>
      </c>
      <c r="I880" s="12">
        <v>1999</v>
      </c>
      <c r="J880" s="12" t="s">
        <v>1739</v>
      </c>
      <c r="K880" s="12" t="s">
        <v>1740</v>
      </c>
      <c r="L880" s="12" t="s">
        <v>1741</v>
      </c>
      <c r="M880" t="s">
        <v>39</v>
      </c>
      <c r="N880" s="12" t="s">
        <v>1583</v>
      </c>
      <c r="O880" s="12" t="s">
        <v>1767</v>
      </c>
      <c r="P880" s="12" t="s">
        <v>1768</v>
      </c>
      <c r="Q880" t="str">
        <f t="shared" si="248"/>
        <v>Aspara</v>
      </c>
      <c r="R880" s="94">
        <v>43.383333</v>
      </c>
      <c r="S880" s="94">
        <v>73.616667000000007</v>
      </c>
      <c r="T880" s="12" t="s">
        <v>1769</v>
      </c>
      <c r="U880" s="12" t="s">
        <v>1770</v>
      </c>
      <c r="V880" s="12" t="s">
        <v>44</v>
      </c>
      <c r="Y880" s="12">
        <v>1997</v>
      </c>
      <c r="Z880" s="12">
        <v>5</v>
      </c>
      <c r="AA880" s="12">
        <v>22</v>
      </c>
      <c r="AB880" s="12">
        <v>1997</v>
      </c>
      <c r="AC880" s="12">
        <v>5</v>
      </c>
      <c r="AD880" s="12">
        <v>28</v>
      </c>
      <c r="AF880" s="12" t="s">
        <v>1771</v>
      </c>
      <c r="AH880" s="12" t="s">
        <v>48</v>
      </c>
      <c r="AI880" s="12" t="s">
        <v>961</v>
      </c>
      <c r="AJ880" s="12" t="s">
        <v>1786</v>
      </c>
      <c r="AK880" s="12" t="b">
        <v>1</v>
      </c>
      <c r="AL880" s="12" t="b">
        <v>0</v>
      </c>
      <c r="AN880" s="12" t="s">
        <v>1787</v>
      </c>
      <c r="AO880" s="49" t="s">
        <v>4952</v>
      </c>
      <c r="AP880" s="73"/>
      <c r="AQ880" s="49" t="s">
        <v>4951</v>
      </c>
      <c r="AR880" s="76" t="s">
        <v>5011</v>
      </c>
      <c r="AS880" s="73" t="s">
        <v>5012</v>
      </c>
      <c r="AT880" s="73">
        <f t="shared" si="249"/>
        <v>1</v>
      </c>
      <c r="AU880" s="112" t="s">
        <v>5383</v>
      </c>
      <c r="AV880" s="44" t="s">
        <v>5380</v>
      </c>
      <c r="AW880" t="s">
        <v>1771</v>
      </c>
      <c r="AX880" s="112" t="s">
        <v>5322</v>
      </c>
      <c r="AY880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80" s="49" t="s">
        <v>4903</v>
      </c>
      <c r="BA880" s="58" t="str">
        <f>Y880&amp;"-"&amp;IF(Z880&lt;10,"0"&amp;Z880,Z880)&amp;"-"&amp;IF(AA880&lt;10,"0"&amp;AA880,AA880)&amp;"/"&amp;IF(AD880&lt;10,"0"&amp;AD880,AD880)</f>
        <v>1997-05-22/28</v>
      </c>
      <c r="BB880" s="44" t="str">
        <f>Y880&amp;IF(Z880&lt;&gt;0,"-"&amp;Z880,"")&amp;IF(AA880&lt;&gt;0,"-"&amp;AA880,"")&amp;IF(AB880&lt;&gt;0,"/"&amp;AB880,"")&amp;IF(AC880&lt;&gt;0,"-"&amp;AC880,"")&amp;IF(AD880&lt;&gt;0,"-"&amp;AD880,"")</f>
        <v>1997-5-22/1997-5-28</v>
      </c>
      <c r="BC880" s="44"/>
      <c r="BD880" s="44"/>
      <c r="BE880" s="44"/>
      <c r="BF880" s="49" t="s">
        <v>4882</v>
      </c>
      <c r="BG880" t="s">
        <v>4893</v>
      </c>
      <c r="BH880" s="40" t="s">
        <v>5050</v>
      </c>
      <c r="BI880" t="s">
        <v>39</v>
      </c>
      <c r="BJ880" t="str">
        <f>N880&amp;", "&amp;O880&amp;", "&amp;P880</f>
        <v>Zhambyl Area, Chu Distr., Aspara</v>
      </c>
      <c r="BK880" t="str">
        <f>T880&amp;" N; "&amp;U880&amp;" E"</f>
        <v>43°23' N; 73°37' E</v>
      </c>
      <c r="BL880" t="s">
        <v>5126</v>
      </c>
      <c r="BM880" s="85" t="s">
        <v>5127</v>
      </c>
      <c r="BN880" t="s">
        <v>4895</v>
      </c>
      <c r="BO880"/>
      <c r="BP880" t="str">
        <f>IF(V880="original",H880,IF(V880="volunteer",C880,"Nekhaeva A.A."))</f>
        <v>Logunov D.V., Marusik Yu.M., Rakov S.Yu.</v>
      </c>
      <c r="BQ880">
        <f>IF(V880="original",I880,IF(V880="volunteer",YEAR(A880)&amp;"-"&amp;IF(MONTH(A880)&lt;10,"0"&amp;MONTH(A880),MONTH(A880))&amp;"-"&amp;IF(DAY(A880)&lt;10,"0"&amp;DAY(A880),DAY(A880)),"__2025-05-15"))</f>
        <v>1999</v>
      </c>
      <c r="BR880"/>
      <c r="BS880"/>
      <c r="BT880" s="49" t="s">
        <v>4766</v>
      </c>
      <c r="BU880" t="s">
        <v>3631</v>
      </c>
      <c r="BV880" t="s">
        <v>3632</v>
      </c>
      <c r="BW880" t="s">
        <v>3633</v>
      </c>
      <c r="BX880" t="s">
        <v>3634</v>
      </c>
      <c r="BY880" s="44" t="s">
        <v>48</v>
      </c>
      <c r="BZ880" t="s">
        <v>961</v>
      </c>
      <c r="CA880" t="s">
        <v>4372</v>
      </c>
      <c r="CB880" s="44" t="s">
        <v>4372</v>
      </c>
      <c r="CC880" t="s">
        <v>4374</v>
      </c>
      <c r="CD880" t="s">
        <v>4372</v>
      </c>
      <c r="CE880" t="s">
        <v>4373</v>
      </c>
      <c r="CF880" t="s">
        <v>3630</v>
      </c>
      <c r="CG880"/>
      <c r="CH880" t="str">
        <f>H880</f>
        <v>Logunov D.V., Marusik Yu.M., Rakov S.Yu.</v>
      </c>
      <c r="CI880">
        <f t="shared" si="247"/>
        <v>1999</v>
      </c>
      <c r="CJ880" t="s">
        <v>4701</v>
      </c>
    </row>
    <row r="881" spans="1:88" s="12" customFormat="1" x14ac:dyDescent="0.45">
      <c r="A881" s="11">
        <v>45763.520300925928</v>
      </c>
      <c r="B881" s="12">
        <v>412819044</v>
      </c>
      <c r="C881" s="6" t="s">
        <v>4897</v>
      </c>
      <c r="D881" s="12">
        <v>2</v>
      </c>
      <c r="E881" s="4" t="s">
        <v>86</v>
      </c>
      <c r="F881" s="12" t="s">
        <v>836</v>
      </c>
      <c r="G881" s="12">
        <v>3919</v>
      </c>
      <c r="H881" s="44" t="s">
        <v>1738</v>
      </c>
      <c r="I881" s="12">
        <v>1999</v>
      </c>
      <c r="J881" s="12" t="s">
        <v>1739</v>
      </c>
      <c r="K881" s="12" t="s">
        <v>1740</v>
      </c>
      <c r="L881" s="12" t="s">
        <v>1741</v>
      </c>
      <c r="M881" t="s">
        <v>39</v>
      </c>
      <c r="N881" s="12" t="s">
        <v>77</v>
      </c>
      <c r="O881" s="12" t="s">
        <v>893</v>
      </c>
      <c r="P881" s="12" t="s">
        <v>1788</v>
      </c>
      <c r="Q881" t="str">
        <f t="shared" si="248"/>
        <v>Fabrichnyi</v>
      </c>
      <c r="R881" s="94">
        <v>43.166859000000002</v>
      </c>
      <c r="S881" s="94">
        <v>76.408816000000002</v>
      </c>
      <c r="T881" s="12" t="s">
        <v>1789</v>
      </c>
      <c r="U881" s="12" t="s">
        <v>1790</v>
      </c>
      <c r="V881" s="12" t="s">
        <v>106</v>
      </c>
      <c r="X881" s="12">
        <v>3000</v>
      </c>
      <c r="Y881" s="12">
        <v>1997</v>
      </c>
      <c r="Z881" s="12">
        <v>4</v>
      </c>
      <c r="AA881" s="12">
        <v>27</v>
      </c>
      <c r="AF881" s="12" t="s">
        <v>1791</v>
      </c>
      <c r="AH881" s="12" t="s">
        <v>48</v>
      </c>
      <c r="AI881" s="12" t="s">
        <v>961</v>
      </c>
      <c r="AJ881" s="12" t="s">
        <v>1786</v>
      </c>
      <c r="AK881" s="12" t="b">
        <v>1</v>
      </c>
      <c r="AL881" s="12" t="b">
        <v>0</v>
      </c>
      <c r="AN881" s="12" t="s">
        <v>1787</v>
      </c>
      <c r="AO881" s="49" t="s">
        <v>4952</v>
      </c>
      <c r="AP881" s="73"/>
      <c r="AQ881" s="49" t="s">
        <v>4951</v>
      </c>
      <c r="AR881" s="76" t="s">
        <v>5011</v>
      </c>
      <c r="AS881" s="73" t="s">
        <v>5012</v>
      </c>
      <c r="AT881" s="73">
        <f t="shared" si="249"/>
        <v>2</v>
      </c>
      <c r="AU881" s="112" t="s">
        <v>5383</v>
      </c>
      <c r="AV881" s="44" t="s">
        <v>5380</v>
      </c>
      <c r="AW881" t="s">
        <v>1791</v>
      </c>
      <c r="AX881" s="112" t="s">
        <v>5322</v>
      </c>
      <c r="AY881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81" s="49" t="s">
        <v>4903</v>
      </c>
      <c r="BA881" s="58" t="str">
        <f>Y881&amp;"-"&amp;IF(Z881&lt;10,"0"&amp;Z881,Z881)&amp;"-"&amp;IF(AA881&lt;10,"0"&amp;AA881,AA881)</f>
        <v>1997-04-27</v>
      </c>
      <c r="BB881" s="44" t="str">
        <f>Y881&amp;IF(Z881&lt;&gt;0,"-"&amp;Z881,"")&amp;IF(AA881&lt;&gt;0,"-"&amp;AA881,"")&amp;IF(AB881&lt;&gt;0,"/"&amp;AB881,"")&amp;IF(AC881&lt;&gt;0,"-"&amp;AC881,"")&amp;IF(AD881&lt;&gt;0,"-"&amp;AD881,"")</f>
        <v>1997-4-27</v>
      </c>
      <c r="BC881" s="44"/>
      <c r="BD881" s="44"/>
      <c r="BE881" s="44"/>
      <c r="BF881" s="49" t="s">
        <v>4882</v>
      </c>
      <c r="BG881" t="s">
        <v>4893</v>
      </c>
      <c r="BH881" s="40" t="s">
        <v>5050</v>
      </c>
      <c r="BI881" t="s">
        <v>39</v>
      </c>
      <c r="BJ881" t="str">
        <f>N881&amp;", "&amp;O881&amp;", "&amp;P881</f>
        <v>Almaty Area, Zhambyl Distr., Fabrichnyi</v>
      </c>
      <c r="BK881" t="str">
        <f>T881&amp;" N; "&amp;U881&amp;" E"</f>
        <v>43.166859 N; 76.408816 E</v>
      </c>
      <c r="BL881" t="s">
        <v>1789</v>
      </c>
      <c r="BM881" s="85" t="s">
        <v>1790</v>
      </c>
      <c r="BN881" t="s">
        <v>4895</v>
      </c>
      <c r="BO881">
        <f>X881</f>
        <v>3000</v>
      </c>
      <c r="BP881" t="str">
        <f>IF(V881="original",H881,IF(V881="volunteer",C881,"Nekhaeva A.A."))</f>
        <v>Kim L.V.</v>
      </c>
      <c r="BQ881" t="str">
        <f>IF(V881="original",I881,IF(V881="volunteer",YEAR(A881)&amp;"-"&amp;IF(MONTH(A881)&lt;10,"0"&amp;MONTH(A881),MONTH(A881))&amp;"-"&amp;IF(DAY(A881)&lt;10,"0"&amp;DAY(A881),DAY(A881)),"__2025-05-15"))</f>
        <v>2025-04-16</v>
      </c>
      <c r="BR881"/>
      <c r="BS881"/>
      <c r="BT881" s="49" t="s">
        <v>4766</v>
      </c>
      <c r="BU881" t="s">
        <v>3631</v>
      </c>
      <c r="BV881" t="s">
        <v>3632</v>
      </c>
      <c r="BW881" t="s">
        <v>3633</v>
      </c>
      <c r="BX881" t="s">
        <v>3634</v>
      </c>
      <c r="BY881" s="44" t="s">
        <v>48</v>
      </c>
      <c r="BZ881" t="s">
        <v>961</v>
      </c>
      <c r="CA881" t="s">
        <v>4372</v>
      </c>
      <c r="CB881" s="44" t="s">
        <v>4372</v>
      </c>
      <c r="CC881" t="s">
        <v>4374</v>
      </c>
      <c r="CD881" t="s">
        <v>4372</v>
      </c>
      <c r="CE881" t="s">
        <v>4373</v>
      </c>
      <c r="CF881" t="s">
        <v>3630</v>
      </c>
      <c r="CG881"/>
      <c r="CH881" t="str">
        <f>H881</f>
        <v>Logunov D.V., Marusik Yu.M., Rakov S.Yu.</v>
      </c>
      <c r="CI881">
        <f t="shared" si="247"/>
        <v>1999</v>
      </c>
      <c r="CJ881" t="s">
        <v>4701</v>
      </c>
    </row>
    <row r="882" spans="1:88" s="12" customFormat="1" x14ac:dyDescent="0.45">
      <c r="A882" s="11">
        <v>45763.519143518519</v>
      </c>
      <c r="B882" s="12">
        <v>412819044</v>
      </c>
      <c r="C882" s="6" t="s">
        <v>4897</v>
      </c>
      <c r="D882" s="12">
        <v>1</v>
      </c>
      <c r="E882" s="4" t="s">
        <v>51</v>
      </c>
      <c r="F882" s="12" t="s">
        <v>1774</v>
      </c>
      <c r="G882" s="12">
        <v>3919</v>
      </c>
      <c r="H882" s="44" t="s">
        <v>1738</v>
      </c>
      <c r="I882" s="12">
        <v>1999</v>
      </c>
      <c r="J882" s="12" t="s">
        <v>1739</v>
      </c>
      <c r="K882" s="12" t="s">
        <v>1740</v>
      </c>
      <c r="L882" s="12" t="s">
        <v>1741</v>
      </c>
      <c r="M882" t="s">
        <v>39</v>
      </c>
      <c r="N882" s="12" t="s">
        <v>77</v>
      </c>
      <c r="O882" s="12" t="s">
        <v>852</v>
      </c>
      <c r="P882" s="12" t="s">
        <v>852</v>
      </c>
      <c r="Q882" t="str">
        <f t="shared" si="248"/>
        <v>Almaty</v>
      </c>
      <c r="R882" s="94">
        <v>43.250200999999997</v>
      </c>
      <c r="S882" s="94">
        <v>76.927357999999998</v>
      </c>
      <c r="T882" s="12" t="s">
        <v>1792</v>
      </c>
      <c r="U882" s="12" t="s">
        <v>1793</v>
      </c>
      <c r="V882" s="12" t="s">
        <v>106</v>
      </c>
      <c r="X882" s="12">
        <v>6000</v>
      </c>
      <c r="Y882" s="12">
        <v>1997</v>
      </c>
      <c r="Z882" s="12">
        <v>5</v>
      </c>
      <c r="AA882" s="12">
        <v>16</v>
      </c>
      <c r="AB882" s="12">
        <v>1997</v>
      </c>
      <c r="AC882" s="12">
        <v>5</v>
      </c>
      <c r="AD882" s="12">
        <v>28</v>
      </c>
      <c r="AF882" s="12" t="s">
        <v>1771</v>
      </c>
      <c r="AH882" s="12" t="s">
        <v>48</v>
      </c>
      <c r="AI882" s="12" t="s">
        <v>961</v>
      </c>
      <c r="AJ882" s="12" t="s">
        <v>1786</v>
      </c>
      <c r="AK882" s="12" t="b">
        <v>1</v>
      </c>
      <c r="AL882" s="12" t="b">
        <v>0</v>
      </c>
      <c r="AN882" s="12" t="s">
        <v>1787</v>
      </c>
      <c r="AO882" s="49" t="s">
        <v>4952</v>
      </c>
      <c r="AP882" s="73"/>
      <c r="AQ882" s="49" t="s">
        <v>4951</v>
      </c>
      <c r="AR882" s="76" t="s">
        <v>5011</v>
      </c>
      <c r="AS882" s="73" t="s">
        <v>5012</v>
      </c>
      <c r="AT882" s="73">
        <f t="shared" si="249"/>
        <v>1</v>
      </c>
      <c r="AU882" s="112" t="s">
        <v>5383</v>
      </c>
      <c r="AV882" s="44" t="s">
        <v>5380</v>
      </c>
      <c r="AW882" t="s">
        <v>1771</v>
      </c>
      <c r="AX882" s="112" t="s">
        <v>5357</v>
      </c>
      <c r="AY882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82" s="49" t="s">
        <v>4903</v>
      </c>
      <c r="BA882" s="58" t="str">
        <f>Y882&amp;"-"&amp;IF(Z882&lt;10,"0"&amp;Z882,Z882)&amp;"-"&amp;IF(AA882&lt;10,"0"&amp;AA882,AA882)&amp;"/"&amp;IF(AD882&lt;10,"0"&amp;AD882,AD882)</f>
        <v>1997-05-16/28</v>
      </c>
      <c r="BB882" s="44" t="str">
        <f>Y882&amp;IF(Z882&lt;&gt;0,"-"&amp;Z882,"")&amp;IF(AA882&lt;&gt;0,"-"&amp;AA882,"")&amp;IF(AB882&lt;&gt;0,"/"&amp;AB882,"")&amp;IF(AC882&lt;&gt;0,"-"&amp;AC882,"")&amp;IF(AD882&lt;&gt;0,"-"&amp;AD882,"")</f>
        <v>1997-5-16/1997-5-28</v>
      </c>
      <c r="BC882" s="44"/>
      <c r="BD882" s="44"/>
      <c r="BE882" s="44"/>
      <c r="BF882" s="49" t="s">
        <v>4882</v>
      </c>
      <c r="BG882" t="s">
        <v>4893</v>
      </c>
      <c r="BH882" s="40" t="s">
        <v>5050</v>
      </c>
      <c r="BI882" t="s">
        <v>39</v>
      </c>
      <c r="BJ882" t="str">
        <f>N882&amp;", "&amp;O882&amp;", "&amp;P882</f>
        <v>Almaty Area, Almaty, Almaty</v>
      </c>
      <c r="BK882" t="str">
        <f>T882&amp;" N; "&amp;U882&amp;" E"</f>
        <v>43.250201 N; 76.927358 E</v>
      </c>
      <c r="BL882" t="s">
        <v>1792</v>
      </c>
      <c r="BM882" s="85" t="s">
        <v>1793</v>
      </c>
      <c r="BN882" t="s">
        <v>4895</v>
      </c>
      <c r="BO882">
        <f>X882</f>
        <v>6000</v>
      </c>
      <c r="BP882" t="str">
        <f>IF(V882="original",H882,IF(V882="volunteer",C882,"Nekhaeva A.A."))</f>
        <v>Kim L.V.</v>
      </c>
      <c r="BQ882" t="str">
        <f>IF(V882="original",I882,IF(V882="volunteer",YEAR(A882)&amp;"-"&amp;IF(MONTH(A882)&lt;10,"0"&amp;MONTH(A882),MONTH(A882))&amp;"-"&amp;IF(DAY(A882)&lt;10,"0"&amp;DAY(A882),DAY(A882)),"__2025-05-15"))</f>
        <v>2025-04-16</v>
      </c>
      <c r="BR882"/>
      <c r="BS882"/>
      <c r="BT882" s="49" t="s">
        <v>4766</v>
      </c>
      <c r="BU882" t="s">
        <v>3631</v>
      </c>
      <c r="BV882" t="s">
        <v>3632</v>
      </c>
      <c r="BW882" t="s">
        <v>3633</v>
      </c>
      <c r="BX882" t="s">
        <v>3634</v>
      </c>
      <c r="BY882" s="44" t="s">
        <v>48</v>
      </c>
      <c r="BZ882" t="s">
        <v>961</v>
      </c>
      <c r="CA882" t="s">
        <v>4372</v>
      </c>
      <c r="CB882" s="44" t="s">
        <v>4372</v>
      </c>
      <c r="CC882" t="s">
        <v>4374</v>
      </c>
      <c r="CD882" t="s">
        <v>4372</v>
      </c>
      <c r="CE882" t="s">
        <v>4373</v>
      </c>
      <c r="CF882" t="s">
        <v>3630</v>
      </c>
      <c r="CG882"/>
      <c r="CH882" t="str">
        <f>H882</f>
        <v>Logunov D.V., Marusik Yu.M., Rakov S.Yu.</v>
      </c>
      <c r="CI882">
        <f t="shared" si="247"/>
        <v>1999</v>
      </c>
      <c r="CJ882" t="s">
        <v>4701</v>
      </c>
    </row>
    <row r="883" spans="1:88" s="12" customFormat="1" x14ac:dyDescent="0.45">
      <c r="A883" s="11">
        <v>45763.516574074078</v>
      </c>
      <c r="B883" s="12">
        <v>412819044</v>
      </c>
      <c r="C883" s="6" t="s">
        <v>4897</v>
      </c>
      <c r="D883" s="12">
        <v>1</v>
      </c>
      <c r="E883" s="4" t="s">
        <v>51</v>
      </c>
      <c r="F883" s="12" t="s">
        <v>1774</v>
      </c>
      <c r="G883" s="12">
        <v>3919</v>
      </c>
      <c r="H883" s="44" t="s">
        <v>1738</v>
      </c>
      <c r="I883" s="12">
        <v>1999</v>
      </c>
      <c r="J883" s="12" t="s">
        <v>1739</v>
      </c>
      <c r="K883" s="12" t="s">
        <v>1740</v>
      </c>
      <c r="L883" s="12" t="s">
        <v>1741</v>
      </c>
      <c r="M883" t="s">
        <v>39</v>
      </c>
      <c r="N883" s="12" t="s">
        <v>77</v>
      </c>
      <c r="O883" s="12" t="s">
        <v>852</v>
      </c>
      <c r="P883" s="12" t="s">
        <v>852</v>
      </c>
      <c r="Q883" t="str">
        <f t="shared" si="248"/>
        <v>Almaty</v>
      </c>
      <c r="R883" s="94">
        <v>43.250200999999997</v>
      </c>
      <c r="S883" s="94">
        <v>76.927357999999998</v>
      </c>
      <c r="T883" s="12" t="s">
        <v>1792</v>
      </c>
      <c r="U883" s="12" t="s">
        <v>1793</v>
      </c>
      <c r="V883" s="12" t="s">
        <v>106</v>
      </c>
      <c r="X883" s="12">
        <v>6000</v>
      </c>
      <c r="Y883" s="12">
        <v>1997</v>
      </c>
      <c r="Z883" s="12">
        <v>5</v>
      </c>
      <c r="AA883" s="12">
        <v>16</v>
      </c>
      <c r="AB883" s="12">
        <v>1997</v>
      </c>
      <c r="AC883" s="12">
        <v>5</v>
      </c>
      <c r="AD883" s="12">
        <v>28</v>
      </c>
      <c r="AF883" s="12" t="s">
        <v>1771</v>
      </c>
      <c r="AH883" s="12" t="s">
        <v>48</v>
      </c>
      <c r="AI883" s="12" t="s">
        <v>961</v>
      </c>
      <c r="AJ883" s="12" t="s">
        <v>962</v>
      </c>
      <c r="AK883" s="12" t="b">
        <v>1</v>
      </c>
      <c r="AL883" s="12" t="b">
        <v>0</v>
      </c>
      <c r="AO883" s="49" t="s">
        <v>4952</v>
      </c>
      <c r="AP883" s="73"/>
      <c r="AQ883" s="49" t="s">
        <v>4951</v>
      </c>
      <c r="AR883" s="76" t="s">
        <v>5011</v>
      </c>
      <c r="AS883" s="73" t="s">
        <v>5012</v>
      </c>
      <c r="AT883" s="73">
        <f t="shared" si="249"/>
        <v>1</v>
      </c>
      <c r="AU883" s="112" t="s">
        <v>5383</v>
      </c>
      <c r="AV883" s="44" t="s">
        <v>5380</v>
      </c>
      <c r="AW883" t="s">
        <v>1771</v>
      </c>
      <c r="AX883" s="112" t="s">
        <v>5357</v>
      </c>
      <c r="AY883" s="73" t="str">
        <f t="shared" si="250"/>
        <v>Logunov D.V., Marusik Yu.M., Rakov S.Yu. 1999. A review of the genus Pellenes in the fauna of Central Asia and the Caucasus (Araneae, Salticidae) // J. Nat. Hist. Vol.33. No.1. P.89–148</v>
      </c>
      <c r="AZ883" s="49" t="s">
        <v>4903</v>
      </c>
      <c r="BA883" s="58" t="str">
        <f>Y883&amp;"-"&amp;IF(Z883&lt;10,"0"&amp;Z883,Z883)&amp;"-"&amp;IF(AA883&lt;10,"0"&amp;AA883,AA883)&amp;"/"&amp;IF(AD883&lt;10,"0"&amp;AD883,AD883)</f>
        <v>1997-05-16/28</v>
      </c>
      <c r="BB883" s="44" t="str">
        <f>Y883&amp;IF(Z883&lt;&gt;0,"-"&amp;Z883,"")&amp;IF(AA883&lt;&gt;0,"-"&amp;AA883,"")&amp;IF(AB883&lt;&gt;0,"/"&amp;AB883,"")&amp;IF(AC883&lt;&gt;0,"-"&amp;AC883,"")&amp;IF(AD883&lt;&gt;0,"-"&amp;AD883,"")</f>
        <v>1997-5-16/1997-5-28</v>
      </c>
      <c r="BC883" s="44"/>
      <c r="BD883" s="44"/>
      <c r="BE883" s="44"/>
      <c r="BF883" s="49" t="s">
        <v>4882</v>
      </c>
      <c r="BG883" t="s">
        <v>4893</v>
      </c>
      <c r="BH883" s="40" t="s">
        <v>5050</v>
      </c>
      <c r="BI883" t="s">
        <v>39</v>
      </c>
      <c r="BJ883" t="str">
        <f>N883&amp;", "&amp;O883&amp;", "&amp;P883</f>
        <v>Almaty Area, Almaty, Almaty</v>
      </c>
      <c r="BK883" t="str">
        <f>T883&amp;" N; "&amp;U883&amp;" E"</f>
        <v>43.250201 N; 76.927358 E</v>
      </c>
      <c r="BL883" t="s">
        <v>1792</v>
      </c>
      <c r="BM883" s="85" t="s">
        <v>1793</v>
      </c>
      <c r="BN883" t="s">
        <v>4895</v>
      </c>
      <c r="BO883">
        <f>X883</f>
        <v>6000</v>
      </c>
      <c r="BP883" t="str">
        <f>IF(V883="original",H883,IF(V883="volunteer",C883,"Nekhaeva A.A."))</f>
        <v>Kim L.V.</v>
      </c>
      <c r="BQ883" t="str">
        <f>IF(V883="original",I883,IF(V883="volunteer",YEAR(A883)&amp;"-"&amp;IF(MONTH(A883)&lt;10,"0"&amp;MONTH(A883),MONTH(A883))&amp;"-"&amp;IF(DAY(A883)&lt;10,"0"&amp;DAY(A883),DAY(A883)),"__2025-05-15"))</f>
        <v>2025-04-16</v>
      </c>
      <c r="BR883"/>
      <c r="BS883"/>
      <c r="BT883" s="49" t="s">
        <v>4766</v>
      </c>
      <c r="BU883" t="s">
        <v>3631</v>
      </c>
      <c r="BV883" t="s">
        <v>3632</v>
      </c>
      <c r="BW883" t="s">
        <v>3633</v>
      </c>
      <c r="BX883" t="s">
        <v>3634</v>
      </c>
      <c r="BY883" s="44" t="s">
        <v>48</v>
      </c>
      <c r="BZ883" t="s">
        <v>961</v>
      </c>
      <c r="CA883" t="s">
        <v>3853</v>
      </c>
      <c r="CB883" s="44" t="s">
        <v>3853</v>
      </c>
      <c r="CC883" t="s">
        <v>4859</v>
      </c>
      <c r="CD883" t="s">
        <v>3853</v>
      </c>
      <c r="CE883" t="s">
        <v>3854</v>
      </c>
      <c r="CF883" t="s">
        <v>3630</v>
      </c>
      <c r="CG883"/>
      <c r="CH883" t="str">
        <f>H883</f>
        <v>Logunov D.V., Marusik Yu.M., Rakov S.Yu.</v>
      </c>
      <c r="CI883">
        <f t="shared" si="247"/>
        <v>1999</v>
      </c>
      <c r="CJ883"/>
    </row>
    <row r="884" spans="1:88" s="12" customFormat="1" x14ac:dyDescent="0.45">
      <c r="A884" s="11">
        <v>45763.50576388889</v>
      </c>
      <c r="B884" s="12">
        <v>412819044</v>
      </c>
      <c r="C884" s="6" t="s">
        <v>4897</v>
      </c>
      <c r="D884" s="12">
        <v>2</v>
      </c>
      <c r="E884" s="4" t="s">
        <v>86</v>
      </c>
      <c r="F884" s="12" t="s">
        <v>577</v>
      </c>
      <c r="G884" s="12">
        <v>3913</v>
      </c>
      <c r="H884" s="44" t="s">
        <v>1801</v>
      </c>
      <c r="I884" s="12">
        <v>2003</v>
      </c>
      <c r="J884" s="12" t="s">
        <v>1802</v>
      </c>
      <c r="K884" s="12" t="s">
        <v>1803</v>
      </c>
      <c r="L884" s="12" t="s">
        <v>1804</v>
      </c>
      <c r="M884" t="s">
        <v>39</v>
      </c>
      <c r="N884" s="12" t="s">
        <v>77</v>
      </c>
      <c r="O884" s="12" t="s">
        <v>1794</v>
      </c>
      <c r="P884" s="12" t="s">
        <v>1795</v>
      </c>
      <c r="Q884" t="str">
        <f t="shared" si="248"/>
        <v>bank of Ili river, near Dubun' [=Dubin]</v>
      </c>
      <c r="R884" s="94">
        <v>43.75</v>
      </c>
      <c r="S884" s="94">
        <v>80.233333000000002</v>
      </c>
      <c r="T884" s="12" t="s">
        <v>1796</v>
      </c>
      <c r="U884" s="12" t="s">
        <v>1797</v>
      </c>
      <c r="V884" s="12" t="s">
        <v>44</v>
      </c>
      <c r="Y884" s="12">
        <v>1989</v>
      </c>
      <c r="Z884" s="12">
        <v>10</v>
      </c>
      <c r="AA884" s="12">
        <v>4</v>
      </c>
      <c r="AE884" s="12" t="s">
        <v>1798</v>
      </c>
      <c r="AF884" s="12" t="s">
        <v>566</v>
      </c>
      <c r="AH884" s="12" t="s">
        <v>48</v>
      </c>
      <c r="AI884" s="12" t="s">
        <v>1799</v>
      </c>
      <c r="AJ884" s="12" t="s">
        <v>1800</v>
      </c>
      <c r="AK884" s="12" t="b">
        <v>1</v>
      </c>
      <c r="AL884" s="12" t="b">
        <v>0</v>
      </c>
      <c r="AO884" s="49" t="s">
        <v>4952</v>
      </c>
      <c r="AP884" s="73"/>
      <c r="AQ884" s="49" t="s">
        <v>4951</v>
      </c>
      <c r="AR884" s="76" t="s">
        <v>5011</v>
      </c>
      <c r="AS884" s="73" t="s">
        <v>5012</v>
      </c>
      <c r="AT884" s="73">
        <f t="shared" si="249"/>
        <v>2</v>
      </c>
      <c r="AU884" s="112" t="s">
        <v>5383</v>
      </c>
      <c r="AV884" s="44" t="s">
        <v>5380</v>
      </c>
      <c r="AW884" t="s">
        <v>566</v>
      </c>
      <c r="AX884" s="112" t="s">
        <v>5333</v>
      </c>
      <c r="AY884" s="73" t="str">
        <f t="shared" si="250"/>
        <v>Logunov D.V., Marusik Yu.M. 2003. A revision of the genus Yllenus Simon, 1868 (Arachnida, Araneae, Salticidae) // Moscow: KMK Sci. Press Ltd. 167 p., il</v>
      </c>
      <c r="AZ884" s="49" t="s">
        <v>4903</v>
      </c>
      <c r="BA884" s="58" t="str">
        <f>Y884&amp;"-"&amp;IF(Z884&lt;10,"0"&amp;Z884,Z884)&amp;"-"&amp;IF(AA884&lt;10,"0"&amp;AA884,AA884)</f>
        <v>1989-10-04</v>
      </c>
      <c r="BB884" s="44" t="str">
        <f>Y884&amp;IF(Z884&lt;&gt;0,"-"&amp;Z884,"")&amp;IF(AA884&lt;&gt;0,"-"&amp;AA884,"")&amp;IF(AB884&lt;&gt;0,"/"&amp;AB884,"")&amp;IF(AC884&lt;&gt;0,"-"&amp;AC884,"")&amp;IF(AD884&lt;&gt;0,"-"&amp;AD884,"")</f>
        <v>1989-10-4</v>
      </c>
      <c r="BC884" s="44" t="str">
        <f>AE884</f>
        <v>saltmarsh</v>
      </c>
      <c r="BD884" s="44"/>
      <c r="BE884" s="44"/>
      <c r="BF884" s="49" t="s">
        <v>4882</v>
      </c>
      <c r="BG884" t="s">
        <v>4893</v>
      </c>
      <c r="BH884" s="40" t="s">
        <v>5050</v>
      </c>
      <c r="BI884" t="s">
        <v>39</v>
      </c>
      <c r="BJ884" t="str">
        <f>N884&amp;", "&amp;O884&amp;", "&amp;P884</f>
        <v>Almaty Area, Uigur Distr., bank of Ili river, near Dubun' [=Dubin]</v>
      </c>
      <c r="BK884" t="str">
        <f>T884&amp;" N; "&amp;U884&amp;" E"</f>
        <v>43°45' N; 80°14' E</v>
      </c>
      <c r="BL884" t="s">
        <v>5128</v>
      </c>
      <c r="BM884" s="85" t="s">
        <v>5129</v>
      </c>
      <c r="BN884" t="s">
        <v>4895</v>
      </c>
      <c r="BO884"/>
      <c r="BP884" t="str">
        <f>IF(V884="original",H884,IF(V884="volunteer",C884,"Nekhaeva A.A."))</f>
        <v>Logunov D.V., Marusik Yu.M.</v>
      </c>
      <c r="BQ884">
        <f>IF(V884="original",I884,IF(V884="volunteer",YEAR(A884)&amp;"-"&amp;IF(MONTH(A884)&lt;10,"0"&amp;MONTH(A884),MONTH(A884))&amp;"-"&amp;IF(DAY(A884)&lt;10,"0"&amp;DAY(A884),DAY(A884)),"__2025-05-15"))</f>
        <v>2003</v>
      </c>
      <c r="BR884"/>
      <c r="BS884"/>
      <c r="BT884" s="49" t="s">
        <v>4766</v>
      </c>
      <c r="BU884" t="s">
        <v>3631</v>
      </c>
      <c r="BV884" t="s">
        <v>3632</v>
      </c>
      <c r="BW884" t="s">
        <v>3633</v>
      </c>
      <c r="BX884" t="s">
        <v>3634</v>
      </c>
      <c r="BY884" s="44" t="s">
        <v>48</v>
      </c>
      <c r="BZ884" t="s">
        <v>4377</v>
      </c>
      <c r="CA884" t="s">
        <v>4378</v>
      </c>
      <c r="CB884" s="44" t="s">
        <v>4378</v>
      </c>
      <c r="CC884" t="s">
        <v>4760</v>
      </c>
      <c r="CD884" t="s">
        <v>4375</v>
      </c>
      <c r="CE884" t="s">
        <v>4761</v>
      </c>
      <c r="CF884" t="s">
        <v>3630</v>
      </c>
      <c r="CG884"/>
      <c r="CH884" t="str">
        <f>H884</f>
        <v>Logunov D.V., Marusik Yu.M.</v>
      </c>
      <c r="CI884">
        <f t="shared" si="247"/>
        <v>2003</v>
      </c>
      <c r="CJ884"/>
    </row>
    <row r="885" spans="1:88" s="12" customFormat="1" x14ac:dyDescent="0.45">
      <c r="A885" s="11">
        <v>45763.504155092603</v>
      </c>
      <c r="B885" s="12">
        <v>412819044</v>
      </c>
      <c r="C885" s="6" t="s">
        <v>4897</v>
      </c>
      <c r="D885" s="12">
        <v>1</v>
      </c>
      <c r="E885" s="4" t="s">
        <v>51</v>
      </c>
      <c r="F885" s="12" t="s">
        <v>1809</v>
      </c>
      <c r="G885" s="12">
        <v>3913</v>
      </c>
      <c r="H885" s="44" t="s">
        <v>1801</v>
      </c>
      <c r="I885" s="12">
        <v>2003</v>
      </c>
      <c r="J885" s="12" t="s">
        <v>1802</v>
      </c>
      <c r="K885" s="12" t="s">
        <v>1803</v>
      </c>
      <c r="L885" s="12" t="s">
        <v>1804</v>
      </c>
      <c r="M885" t="s">
        <v>39</v>
      </c>
      <c r="N885" s="12" t="s">
        <v>77</v>
      </c>
      <c r="O885" s="12" t="s">
        <v>1794</v>
      </c>
      <c r="P885" s="12" t="s">
        <v>1805</v>
      </c>
      <c r="Q885" t="str">
        <f t="shared" si="248"/>
        <v>near Charyn [=Sherin] (W cicinities)</v>
      </c>
      <c r="R885" s="94">
        <v>43.766666999999998</v>
      </c>
      <c r="S885" s="94">
        <v>79.366667000000007</v>
      </c>
      <c r="T885" s="12" t="s">
        <v>1806</v>
      </c>
      <c r="U885" s="12" t="s">
        <v>1807</v>
      </c>
      <c r="V885" s="12" t="s">
        <v>44</v>
      </c>
      <c r="Y885" s="12">
        <v>1989</v>
      </c>
      <c r="Z885" s="12">
        <v>10</v>
      </c>
      <c r="AA885" s="12">
        <v>8</v>
      </c>
      <c r="AF885" s="12" t="s">
        <v>566</v>
      </c>
      <c r="AH885" s="12" t="s">
        <v>48</v>
      </c>
      <c r="AI885" s="12" t="s">
        <v>1799</v>
      </c>
      <c r="AJ885" s="12" t="s">
        <v>1808</v>
      </c>
      <c r="AK885" s="12" t="b">
        <v>1</v>
      </c>
      <c r="AL885" s="12" t="b">
        <v>1</v>
      </c>
      <c r="AM885" s="12" t="s">
        <v>165</v>
      </c>
      <c r="AO885" s="49" t="s">
        <v>4952</v>
      </c>
      <c r="AP885" s="73"/>
      <c r="AQ885" s="49" t="s">
        <v>4951</v>
      </c>
      <c r="AR885" s="76" t="s">
        <v>5011</v>
      </c>
      <c r="AS885" s="73" t="s">
        <v>5012</v>
      </c>
      <c r="AT885" s="73">
        <f t="shared" si="249"/>
        <v>1</v>
      </c>
      <c r="AU885" s="112" t="s">
        <v>5383</v>
      </c>
      <c r="AV885" s="44" t="s">
        <v>5380</v>
      </c>
      <c r="AW885" t="s">
        <v>566</v>
      </c>
      <c r="AX885" t="s">
        <v>5355</v>
      </c>
      <c r="AY885" s="73" t="str">
        <f t="shared" si="250"/>
        <v>Logunov D.V., Marusik Yu.M. 2003. A revision of the genus Yllenus Simon, 1868 (Arachnida, Araneae, Salticidae) // Moscow: KMK Sci. Press Ltd. 167 p., il</v>
      </c>
      <c r="AZ885" s="49" t="s">
        <v>4903</v>
      </c>
      <c r="BA885" s="58" t="str">
        <f>Y885&amp;"-"&amp;IF(Z885&lt;10,"0"&amp;Z885,Z885)&amp;"-"&amp;IF(AA885&lt;10,"0"&amp;AA885,AA885)</f>
        <v>1989-10-08</v>
      </c>
      <c r="BB885" s="44" t="str">
        <f>Y885&amp;IF(Z885&lt;&gt;0,"-"&amp;Z885,"")&amp;IF(AA885&lt;&gt;0,"-"&amp;AA885,"")&amp;IF(AB885&lt;&gt;0,"/"&amp;AB885,"")&amp;IF(AC885&lt;&gt;0,"-"&amp;AC885,"")&amp;IF(AD885&lt;&gt;0,"-"&amp;AD885,"")</f>
        <v>1989-10-8</v>
      </c>
      <c r="BC885" s="44"/>
      <c r="BD885" s="44"/>
      <c r="BE885" s="44"/>
      <c r="BF885" s="49" t="s">
        <v>4882</v>
      </c>
      <c r="BG885" t="s">
        <v>4893</v>
      </c>
      <c r="BH885" s="40" t="s">
        <v>5050</v>
      </c>
      <c r="BI885" t="s">
        <v>39</v>
      </c>
      <c r="BJ885" t="str">
        <f>N885&amp;", "&amp;O885&amp;", "&amp;P885</f>
        <v>Almaty Area, Uigur Distr., near Charyn [=Sherin] (W cicinities)</v>
      </c>
      <c r="BK885" t="str">
        <f>T885&amp;" N; "&amp;U885&amp;" E"</f>
        <v>43°46' N; 79°22' E</v>
      </c>
      <c r="BL885" t="s">
        <v>5130</v>
      </c>
      <c r="BM885" s="85" t="s">
        <v>5131</v>
      </c>
      <c r="BN885" t="s">
        <v>4895</v>
      </c>
      <c r="BO885"/>
      <c r="BP885" t="str">
        <f>IF(V885="original",H885,IF(V885="volunteer",C885,"Nekhaeva A.A."))</f>
        <v>Logunov D.V., Marusik Yu.M.</v>
      </c>
      <c r="BQ885">
        <f>IF(V885="original",I885,IF(V885="volunteer",YEAR(A885)&amp;"-"&amp;IF(MONTH(A885)&lt;10,"0"&amp;MONTH(A885),MONTH(A885))&amp;"-"&amp;IF(DAY(A885)&lt;10,"0"&amp;DAY(A885),DAY(A885)),"__2025-05-15"))</f>
        <v>2003</v>
      </c>
      <c r="BR885"/>
      <c r="BS885"/>
      <c r="BT885" s="49" t="s">
        <v>4766</v>
      </c>
      <c r="BU885" t="s">
        <v>3631</v>
      </c>
      <c r="BV885" t="s">
        <v>3632</v>
      </c>
      <c r="BW885" t="s">
        <v>3633</v>
      </c>
      <c r="BX885" t="s">
        <v>3634</v>
      </c>
      <c r="BY885" s="44" t="s">
        <v>48</v>
      </c>
      <c r="BZ885" t="s">
        <v>1799</v>
      </c>
      <c r="CA885" t="s">
        <v>4380</v>
      </c>
      <c r="CB885" s="44" t="s">
        <v>4380</v>
      </c>
      <c r="CC885" t="s">
        <v>4382</v>
      </c>
      <c r="CD885" t="s">
        <v>4380</v>
      </c>
      <c r="CE885" t="s">
        <v>4381</v>
      </c>
      <c r="CF885" t="s">
        <v>3630</v>
      </c>
      <c r="CG885" t="s">
        <v>4737</v>
      </c>
      <c r="CH885" t="str">
        <f>H885</f>
        <v>Logunov D.V., Marusik Yu.M.</v>
      </c>
      <c r="CI885">
        <f t="shared" si="247"/>
        <v>2003</v>
      </c>
      <c r="CJ885" t="s">
        <v>4725</v>
      </c>
    </row>
    <row r="886" spans="1:88" s="12" customFormat="1" x14ac:dyDescent="0.45">
      <c r="A886" s="11">
        <v>45763.503865740742</v>
      </c>
      <c r="B886" s="12">
        <v>412819044</v>
      </c>
      <c r="C886" s="6" t="s">
        <v>4897</v>
      </c>
      <c r="D886" s="12">
        <v>2</v>
      </c>
      <c r="E886" s="4" t="s">
        <v>86</v>
      </c>
      <c r="F886" s="12" t="s">
        <v>1810</v>
      </c>
      <c r="G886" s="12">
        <v>3913</v>
      </c>
      <c r="H886" s="44" t="s">
        <v>1801</v>
      </c>
      <c r="I886" s="12">
        <v>2003</v>
      </c>
      <c r="J886" s="12" t="s">
        <v>1802</v>
      </c>
      <c r="K886" s="12" t="s">
        <v>1803</v>
      </c>
      <c r="L886" s="12" t="s">
        <v>1804</v>
      </c>
      <c r="M886" t="s">
        <v>39</v>
      </c>
      <c r="N886" s="12" t="s">
        <v>77</v>
      </c>
      <c r="O886" s="12" t="s">
        <v>1794</v>
      </c>
      <c r="P886" s="12" t="s">
        <v>1805</v>
      </c>
      <c r="Q886" t="str">
        <f t="shared" si="248"/>
        <v>near Charyn [=Sherin] (W cicinities)</v>
      </c>
      <c r="R886" s="94">
        <v>43.766666999999998</v>
      </c>
      <c r="S886" s="94">
        <v>79.366667000000007</v>
      </c>
      <c r="T886" s="12" t="s">
        <v>1806</v>
      </c>
      <c r="U886" s="12" t="s">
        <v>1807</v>
      </c>
      <c r="V886" s="12" t="s">
        <v>44</v>
      </c>
      <c r="Y886" s="12">
        <v>1989</v>
      </c>
      <c r="Z886" s="12">
        <v>10</v>
      </c>
      <c r="AA886" s="12">
        <v>8</v>
      </c>
      <c r="AF886" s="12" t="s">
        <v>566</v>
      </c>
      <c r="AH886" s="12" t="s">
        <v>48</v>
      </c>
      <c r="AI886" s="12" t="s">
        <v>1799</v>
      </c>
      <c r="AJ886" s="12" t="s">
        <v>1808</v>
      </c>
      <c r="AK886" s="12" t="b">
        <v>1</v>
      </c>
      <c r="AL886" s="12" t="b">
        <v>1</v>
      </c>
      <c r="AM886" s="12" t="s">
        <v>165</v>
      </c>
      <c r="AO886" s="49" t="s">
        <v>4952</v>
      </c>
      <c r="AP886" s="73"/>
      <c r="AQ886" s="49" t="s">
        <v>4951</v>
      </c>
      <c r="AR886" s="76" t="s">
        <v>5011</v>
      </c>
      <c r="AS886" s="73" t="s">
        <v>5012</v>
      </c>
      <c r="AT886" s="73">
        <f t="shared" si="249"/>
        <v>2</v>
      </c>
      <c r="AU886" s="112" t="s">
        <v>5383</v>
      </c>
      <c r="AV886" s="44" t="s">
        <v>5380</v>
      </c>
      <c r="AW886" t="s">
        <v>566</v>
      </c>
      <c r="AX886" s="112" t="s">
        <v>5356</v>
      </c>
      <c r="AY886" s="73" t="str">
        <f t="shared" si="250"/>
        <v>Logunov D.V., Marusik Yu.M. 2003. A revision of the genus Yllenus Simon, 1868 (Arachnida, Araneae, Salticidae) // Moscow: KMK Sci. Press Ltd. 167 p., il</v>
      </c>
      <c r="AZ886" s="49" t="s">
        <v>4903</v>
      </c>
      <c r="BA886" s="58" t="str">
        <f>Y886&amp;"-"&amp;IF(Z886&lt;10,"0"&amp;Z886,Z886)&amp;"-"&amp;IF(AA886&lt;10,"0"&amp;AA886,AA886)</f>
        <v>1989-10-08</v>
      </c>
      <c r="BB886" s="44" t="str">
        <f>Y886&amp;IF(Z886&lt;&gt;0,"-"&amp;Z886,"")&amp;IF(AA886&lt;&gt;0,"-"&amp;AA886,"")&amp;IF(AB886&lt;&gt;0,"/"&amp;AB886,"")&amp;IF(AC886&lt;&gt;0,"-"&amp;AC886,"")&amp;IF(AD886&lt;&gt;0,"-"&amp;AD886,"")</f>
        <v>1989-10-8</v>
      </c>
      <c r="BC886" s="44"/>
      <c r="BD886" s="44"/>
      <c r="BE886" s="44"/>
      <c r="BF886" s="49" t="s">
        <v>4882</v>
      </c>
      <c r="BG886" t="s">
        <v>4893</v>
      </c>
      <c r="BH886" s="40" t="s">
        <v>5050</v>
      </c>
      <c r="BI886" t="s">
        <v>39</v>
      </c>
      <c r="BJ886" t="str">
        <f>N886&amp;", "&amp;O886&amp;", "&amp;P886</f>
        <v>Almaty Area, Uigur Distr., near Charyn [=Sherin] (W cicinities)</v>
      </c>
      <c r="BK886" t="str">
        <f>T886&amp;" N; "&amp;U886&amp;" E"</f>
        <v>43°46' N; 79°22' E</v>
      </c>
      <c r="BL886" t="s">
        <v>5130</v>
      </c>
      <c r="BM886" s="85" t="s">
        <v>5131</v>
      </c>
      <c r="BN886" t="s">
        <v>4895</v>
      </c>
      <c r="BO886"/>
      <c r="BP886" t="str">
        <f>IF(V886="original",H886,IF(V886="volunteer",C886,"Nekhaeva A.A."))</f>
        <v>Logunov D.V., Marusik Yu.M.</v>
      </c>
      <c r="BQ886">
        <f>IF(V886="original",I886,IF(V886="volunteer",YEAR(A886)&amp;"-"&amp;IF(MONTH(A886)&lt;10,"0"&amp;MONTH(A886),MONTH(A886))&amp;"-"&amp;IF(DAY(A886)&lt;10,"0"&amp;DAY(A886),DAY(A886)),"__2025-05-15"))</f>
        <v>2003</v>
      </c>
      <c r="BR886"/>
      <c r="BS886"/>
      <c r="BT886" s="49" t="s">
        <v>4766</v>
      </c>
      <c r="BU886" t="s">
        <v>3631</v>
      </c>
      <c r="BV886" t="s">
        <v>3632</v>
      </c>
      <c r="BW886" t="s">
        <v>3633</v>
      </c>
      <c r="BX886" t="s">
        <v>3634</v>
      </c>
      <c r="BY886" s="44" t="s">
        <v>48</v>
      </c>
      <c r="BZ886" t="s">
        <v>1799</v>
      </c>
      <c r="CA886" t="s">
        <v>4380</v>
      </c>
      <c r="CB886" s="44" t="s">
        <v>4380</v>
      </c>
      <c r="CC886" t="s">
        <v>4382</v>
      </c>
      <c r="CD886" t="s">
        <v>4380</v>
      </c>
      <c r="CE886" t="s">
        <v>4381</v>
      </c>
      <c r="CF886" t="s">
        <v>3630</v>
      </c>
      <c r="CG886" t="s">
        <v>4737</v>
      </c>
      <c r="CH886" t="str">
        <f>H886</f>
        <v>Logunov D.V., Marusik Yu.M.</v>
      </c>
      <c r="CI886">
        <f t="shared" si="247"/>
        <v>2003</v>
      </c>
      <c r="CJ886" t="s">
        <v>4725</v>
      </c>
    </row>
    <row r="887" spans="1:88" s="12" customFormat="1" x14ac:dyDescent="0.45">
      <c r="A887" s="11">
        <v>45763.502314814818</v>
      </c>
      <c r="B887" s="12">
        <v>412819044</v>
      </c>
      <c r="C887" s="6" t="s">
        <v>4897</v>
      </c>
      <c r="D887" s="12">
        <v>1</v>
      </c>
      <c r="E887" s="4" t="s">
        <v>65</v>
      </c>
      <c r="F887" s="12" t="s">
        <v>1809</v>
      </c>
      <c r="G887" s="12">
        <v>3913</v>
      </c>
      <c r="H887" s="44" t="s">
        <v>1801</v>
      </c>
      <c r="I887" s="12">
        <v>2003</v>
      </c>
      <c r="J887" s="12" t="s">
        <v>1802</v>
      </c>
      <c r="K887" s="12" t="s">
        <v>1803</v>
      </c>
      <c r="L887" s="12" t="s">
        <v>1804</v>
      </c>
      <c r="M887" t="s">
        <v>39</v>
      </c>
      <c r="N887" s="12" t="s">
        <v>77</v>
      </c>
      <c r="O887" s="12" t="s">
        <v>1811</v>
      </c>
      <c r="P887" s="12" t="s">
        <v>1812</v>
      </c>
      <c r="Q887" t="str">
        <f t="shared" si="248"/>
        <v>Sogety Valley, near Kokpek</v>
      </c>
      <c r="R887" s="94">
        <v>43.45</v>
      </c>
      <c r="S887" s="94">
        <v>78.683333000000005</v>
      </c>
      <c r="T887" s="12" t="s">
        <v>1813</v>
      </c>
      <c r="U887" s="12" t="s">
        <v>1814</v>
      </c>
      <c r="V887" s="12" t="s">
        <v>44</v>
      </c>
      <c r="Y887" s="12">
        <v>1987</v>
      </c>
      <c r="Z887" s="12">
        <v>5</v>
      </c>
      <c r="AA887" s="12">
        <v>29</v>
      </c>
      <c r="AF887" s="12" t="s">
        <v>648</v>
      </c>
      <c r="AH887" s="12" t="s">
        <v>48</v>
      </c>
      <c r="AI887" s="12" t="s">
        <v>1799</v>
      </c>
      <c r="AJ887" s="12" t="s">
        <v>1808</v>
      </c>
      <c r="AK887" s="12" t="b">
        <v>1</v>
      </c>
      <c r="AL887" s="12" t="b">
        <v>1</v>
      </c>
      <c r="AM887" s="12" t="s">
        <v>165</v>
      </c>
      <c r="AO887" s="49" t="s">
        <v>4952</v>
      </c>
      <c r="AP887" s="73"/>
      <c r="AQ887" s="49" t="s">
        <v>4951</v>
      </c>
      <c r="AR887" s="76" t="s">
        <v>5011</v>
      </c>
      <c r="AS887" s="73" t="s">
        <v>5012</v>
      </c>
      <c r="AT887" s="73">
        <f t="shared" si="249"/>
        <v>1</v>
      </c>
      <c r="AU887" s="112" t="s">
        <v>5384</v>
      </c>
      <c r="AV887" s="44" t="s">
        <v>5380</v>
      </c>
      <c r="AW887" t="s">
        <v>648</v>
      </c>
      <c r="AX887" t="s">
        <v>5355</v>
      </c>
      <c r="AY887" s="73" t="str">
        <f t="shared" si="250"/>
        <v>Logunov D.V., Marusik Yu.M. 2003. A revision of the genus Yllenus Simon, 1868 (Arachnida, Araneae, Salticidae) // Moscow: KMK Sci. Press Ltd. 167 p., il</v>
      </c>
      <c r="AZ887" s="49" t="s">
        <v>4903</v>
      </c>
      <c r="BA887" s="58" t="str">
        <f>Y887&amp;"-"&amp;IF(Z887&lt;10,"0"&amp;Z887,Z887)&amp;"-"&amp;IF(AA887&lt;10,"0"&amp;AA887,AA887)</f>
        <v>1987-05-29</v>
      </c>
      <c r="BB887" s="44" t="str">
        <f>Y887&amp;IF(Z887&lt;&gt;0,"-"&amp;Z887,"")&amp;IF(AA887&lt;&gt;0,"-"&amp;AA887,"")&amp;IF(AB887&lt;&gt;0,"/"&amp;AB887,"")&amp;IF(AC887&lt;&gt;0,"-"&amp;AC887,"")&amp;IF(AD887&lt;&gt;0,"-"&amp;AD887,"")</f>
        <v>1987-5-29</v>
      </c>
      <c r="BC887" s="44"/>
      <c r="BD887" s="44"/>
      <c r="BE887" s="44"/>
      <c r="BF887" s="49" t="s">
        <v>4882</v>
      </c>
      <c r="BG887" t="s">
        <v>4893</v>
      </c>
      <c r="BH887" s="40" t="s">
        <v>5050</v>
      </c>
      <c r="BI887" t="s">
        <v>39</v>
      </c>
      <c r="BJ887" t="str">
        <f>N887&amp;", "&amp;O887&amp;", "&amp;P887</f>
        <v>Almaty Area, Enbekshikazakhskii Distr., Sogety Valley, near Kokpek</v>
      </c>
      <c r="BK887" t="str">
        <f>T887&amp;" N; "&amp;U887&amp;" E"</f>
        <v>43°27' N; 78°41' E</v>
      </c>
      <c r="BL887" t="s">
        <v>5132</v>
      </c>
      <c r="BM887" s="85" t="s">
        <v>5133</v>
      </c>
      <c r="BN887" t="s">
        <v>4895</v>
      </c>
      <c r="BO887"/>
      <c r="BP887" t="str">
        <f>IF(V887="original",H887,IF(V887="volunteer",C887,"Nekhaeva A.A."))</f>
        <v>Logunov D.V., Marusik Yu.M.</v>
      </c>
      <c r="BQ887">
        <f>IF(V887="original",I887,IF(V887="volunteer",YEAR(A887)&amp;"-"&amp;IF(MONTH(A887)&lt;10,"0"&amp;MONTH(A887),MONTH(A887))&amp;"-"&amp;IF(DAY(A887)&lt;10,"0"&amp;DAY(A887),DAY(A887)),"__2025-05-15"))</f>
        <v>2003</v>
      </c>
      <c r="BR887"/>
      <c r="BS887"/>
      <c r="BT887" s="49" t="s">
        <v>4766</v>
      </c>
      <c r="BU887" t="s">
        <v>3631</v>
      </c>
      <c r="BV887" t="s">
        <v>3632</v>
      </c>
      <c r="BW887" t="s">
        <v>3633</v>
      </c>
      <c r="BX887" t="s">
        <v>3634</v>
      </c>
      <c r="BY887" s="44" t="s">
        <v>48</v>
      </c>
      <c r="BZ887" t="s">
        <v>1799</v>
      </c>
      <c r="CA887" t="s">
        <v>4380</v>
      </c>
      <c r="CB887" s="44" t="s">
        <v>4380</v>
      </c>
      <c r="CC887" t="s">
        <v>4382</v>
      </c>
      <c r="CD887" t="s">
        <v>4380</v>
      </c>
      <c r="CE887" t="s">
        <v>4381</v>
      </c>
      <c r="CF887" t="s">
        <v>3630</v>
      </c>
      <c r="CG887" t="s">
        <v>4737</v>
      </c>
      <c r="CH887" t="str">
        <f>H887</f>
        <v>Logunov D.V., Marusik Yu.M.</v>
      </c>
      <c r="CI887">
        <f t="shared" si="247"/>
        <v>2003</v>
      </c>
      <c r="CJ887" t="s">
        <v>4725</v>
      </c>
    </row>
    <row r="888" spans="1:88" s="12" customFormat="1" x14ac:dyDescent="0.45">
      <c r="A888" s="11">
        <v>45763.501250000001</v>
      </c>
      <c r="B888" s="12">
        <v>412819044</v>
      </c>
      <c r="C888" s="6" t="s">
        <v>4897</v>
      </c>
      <c r="D888" s="12">
        <v>1</v>
      </c>
      <c r="E888" s="4" t="s">
        <v>51</v>
      </c>
      <c r="F888" s="12" t="s">
        <v>1817</v>
      </c>
      <c r="G888" s="12">
        <v>3913</v>
      </c>
      <c r="H888" s="44" t="s">
        <v>1801</v>
      </c>
      <c r="I888" s="12">
        <v>2003</v>
      </c>
      <c r="J888" s="12" t="s">
        <v>1802</v>
      </c>
      <c r="K888" s="12" t="s">
        <v>1803</v>
      </c>
      <c r="L888" s="12" t="s">
        <v>1804</v>
      </c>
      <c r="M888" t="s">
        <v>39</v>
      </c>
      <c r="N888" s="12" t="s">
        <v>77</v>
      </c>
      <c r="O888" s="12" t="s">
        <v>1811</v>
      </c>
      <c r="P888" s="12" t="s">
        <v>1815</v>
      </c>
      <c r="Q888" t="str">
        <f t="shared" si="248"/>
        <v>Sogety Valley, ca 5 km NW of Charyn Canyon</v>
      </c>
      <c r="R888" s="94">
        <v>43.383333</v>
      </c>
      <c r="S888" s="94">
        <v>79.033332999999999</v>
      </c>
      <c r="T888" s="12" t="s">
        <v>1769</v>
      </c>
      <c r="U888" s="12" t="s">
        <v>1816</v>
      </c>
      <c r="V888" s="12" t="s">
        <v>44</v>
      </c>
      <c r="Y888" s="12">
        <v>1989</v>
      </c>
      <c r="Z888" s="12">
        <v>10</v>
      </c>
      <c r="AA888" s="12">
        <v>2</v>
      </c>
      <c r="AF888" s="12" t="s">
        <v>566</v>
      </c>
      <c r="AH888" s="12" t="s">
        <v>48</v>
      </c>
      <c r="AI888" s="12" t="s">
        <v>1799</v>
      </c>
      <c r="AJ888" s="12" t="s">
        <v>1808</v>
      </c>
      <c r="AK888" s="12" t="b">
        <v>1</v>
      </c>
      <c r="AL888" s="12" t="b">
        <v>1</v>
      </c>
      <c r="AM888" s="12" t="s">
        <v>165</v>
      </c>
      <c r="AO888" s="49" t="s">
        <v>4952</v>
      </c>
      <c r="AP888" s="73"/>
      <c r="AQ888" s="49" t="s">
        <v>4951</v>
      </c>
      <c r="AR888" s="76" t="s">
        <v>5011</v>
      </c>
      <c r="AS888" s="73" t="s">
        <v>5012</v>
      </c>
      <c r="AT888" s="73">
        <f t="shared" si="249"/>
        <v>1</v>
      </c>
      <c r="AU888" s="112" t="s">
        <v>5383</v>
      </c>
      <c r="AV888" s="44" t="s">
        <v>5380</v>
      </c>
      <c r="AW888" t="s">
        <v>566</v>
      </c>
      <c r="AX888" s="112" t="s">
        <v>5364</v>
      </c>
      <c r="AY888" s="73" t="str">
        <f t="shared" si="250"/>
        <v>Logunov D.V., Marusik Yu.M. 2003. A revision of the genus Yllenus Simon, 1868 (Arachnida, Araneae, Salticidae) // Moscow: KMK Sci. Press Ltd. 167 p., il</v>
      </c>
      <c r="AZ888" s="49" t="s">
        <v>4903</v>
      </c>
      <c r="BA888" s="58" t="str">
        <f>Y888&amp;"-"&amp;IF(Z888&lt;10,"0"&amp;Z888,Z888)&amp;"-"&amp;IF(AA888&lt;10,"0"&amp;AA888,AA888)</f>
        <v>1989-10-02</v>
      </c>
      <c r="BB888" s="44" t="str">
        <f>Y888&amp;IF(Z888&lt;&gt;0,"-"&amp;Z888,"")&amp;IF(AA888&lt;&gt;0,"-"&amp;AA888,"")&amp;IF(AB888&lt;&gt;0,"/"&amp;AB888,"")&amp;IF(AC888&lt;&gt;0,"-"&amp;AC888,"")&amp;IF(AD888&lt;&gt;0,"-"&amp;AD888,"")</f>
        <v>1989-10-2</v>
      </c>
      <c r="BC888" s="44"/>
      <c r="BD888" s="44"/>
      <c r="BE888" s="44"/>
      <c r="BF888" s="49" t="s">
        <v>4882</v>
      </c>
      <c r="BG888" t="s">
        <v>4893</v>
      </c>
      <c r="BH888" s="40" t="s">
        <v>5050</v>
      </c>
      <c r="BI888" t="s">
        <v>39</v>
      </c>
      <c r="BJ888" t="str">
        <f>N888&amp;", "&amp;O888&amp;", "&amp;P888</f>
        <v>Almaty Area, Enbekshikazakhskii Distr., Sogety Valley, ca 5 km NW of Charyn Canyon</v>
      </c>
      <c r="BK888" t="str">
        <f>T888&amp;" N; "&amp;U888&amp;" E"</f>
        <v>43°23' N; 79°2' E</v>
      </c>
      <c r="BL888" t="s">
        <v>5126</v>
      </c>
      <c r="BM888" s="85" t="s">
        <v>5134</v>
      </c>
      <c r="BN888" t="s">
        <v>4895</v>
      </c>
      <c r="BO888"/>
      <c r="BP888" t="str">
        <f>IF(V888="original",H888,IF(V888="volunteer",C888,"Nekhaeva A.A."))</f>
        <v>Logunov D.V., Marusik Yu.M.</v>
      </c>
      <c r="BQ888">
        <f>IF(V888="original",I888,IF(V888="volunteer",YEAR(A888)&amp;"-"&amp;IF(MONTH(A888)&lt;10,"0"&amp;MONTH(A888),MONTH(A888))&amp;"-"&amp;IF(DAY(A888)&lt;10,"0"&amp;DAY(A888),DAY(A888)),"__2025-05-15"))</f>
        <v>2003</v>
      </c>
      <c r="BR888"/>
      <c r="BS888"/>
      <c r="BT888" s="49" t="s">
        <v>4766</v>
      </c>
      <c r="BU888" t="s">
        <v>3631</v>
      </c>
      <c r="BV888" t="s">
        <v>3632</v>
      </c>
      <c r="BW888" t="s">
        <v>3633</v>
      </c>
      <c r="BX888" t="s">
        <v>3634</v>
      </c>
      <c r="BY888" s="44" t="s">
        <v>48</v>
      </c>
      <c r="BZ888" t="s">
        <v>1799</v>
      </c>
      <c r="CA888" t="s">
        <v>4380</v>
      </c>
      <c r="CB888" s="44" t="s">
        <v>4380</v>
      </c>
      <c r="CC888" t="s">
        <v>4382</v>
      </c>
      <c r="CD888" t="s">
        <v>4380</v>
      </c>
      <c r="CE888" t="s">
        <v>4381</v>
      </c>
      <c r="CF888" t="s">
        <v>3630</v>
      </c>
      <c r="CG888" t="s">
        <v>4737</v>
      </c>
      <c r="CH888" t="str">
        <f>H888</f>
        <v>Logunov D.V., Marusik Yu.M.</v>
      </c>
      <c r="CI888">
        <f t="shared" si="247"/>
        <v>2003</v>
      </c>
      <c r="CJ888" t="s">
        <v>4725</v>
      </c>
    </row>
    <row r="889" spans="1:88" s="12" customFormat="1" x14ac:dyDescent="0.45">
      <c r="A889" s="11">
        <v>45763.500821759248</v>
      </c>
      <c r="B889" s="12">
        <v>412819044</v>
      </c>
      <c r="C889" s="6" t="s">
        <v>4897</v>
      </c>
      <c r="D889" s="12">
        <v>15</v>
      </c>
      <c r="E889" s="4" t="s">
        <v>5283</v>
      </c>
      <c r="F889" s="12" t="s">
        <v>577</v>
      </c>
      <c r="G889" s="12">
        <v>3913</v>
      </c>
      <c r="H889" s="44" t="s">
        <v>1801</v>
      </c>
      <c r="I889" s="12">
        <v>2003</v>
      </c>
      <c r="J889" s="12" t="s">
        <v>1802</v>
      </c>
      <c r="K889" s="12" t="s">
        <v>1803</v>
      </c>
      <c r="L889" s="12" t="s">
        <v>1804</v>
      </c>
      <c r="M889" t="s">
        <v>39</v>
      </c>
      <c r="N889" s="12" t="s">
        <v>77</v>
      </c>
      <c r="O889" s="12" t="s">
        <v>1811</v>
      </c>
      <c r="P889" s="12" t="s">
        <v>1815</v>
      </c>
      <c r="Q889" t="str">
        <f t="shared" si="248"/>
        <v>Sogety Valley, ca 5 km NW of Charyn Canyon</v>
      </c>
      <c r="R889" s="94">
        <v>43.383333</v>
      </c>
      <c r="S889" s="94">
        <v>79.033332999999999</v>
      </c>
      <c r="T889" s="12" t="s">
        <v>1769</v>
      </c>
      <c r="U889" s="12" t="s">
        <v>1816</v>
      </c>
      <c r="V889" s="12" t="s">
        <v>44</v>
      </c>
      <c r="Y889" s="12">
        <v>1989</v>
      </c>
      <c r="Z889" s="12">
        <v>10</v>
      </c>
      <c r="AA889" s="12">
        <v>2</v>
      </c>
      <c r="AF889" s="12" t="s">
        <v>566</v>
      </c>
      <c r="AH889" s="12" t="s">
        <v>48</v>
      </c>
      <c r="AI889" s="12" t="s">
        <v>1799</v>
      </c>
      <c r="AJ889" s="12" t="s">
        <v>1808</v>
      </c>
      <c r="AK889" s="12" t="b">
        <v>1</v>
      </c>
      <c r="AL889" s="12" t="b">
        <v>1</v>
      </c>
      <c r="AM889" s="12" t="s">
        <v>165</v>
      </c>
      <c r="AO889" s="49" t="s">
        <v>4952</v>
      </c>
      <c r="AP889" s="73"/>
      <c r="AQ889" s="49" t="s">
        <v>4951</v>
      </c>
      <c r="AR889" s="76" t="s">
        <v>5011</v>
      </c>
      <c r="AS889" s="73" t="s">
        <v>5012</v>
      </c>
      <c r="AT889" s="73">
        <f t="shared" si="249"/>
        <v>15</v>
      </c>
      <c r="AU889" s="112" t="s">
        <v>5383</v>
      </c>
      <c r="AV889" s="44" t="s">
        <v>5380</v>
      </c>
      <c r="AW889" t="s">
        <v>566</v>
      </c>
      <c r="AX889" s="112" t="s">
        <v>5333</v>
      </c>
      <c r="AY889" s="73" t="str">
        <f t="shared" si="250"/>
        <v>Logunov D.V., Marusik Yu.M. 2003. A revision of the genus Yllenus Simon, 1868 (Arachnida, Araneae, Salticidae) // Moscow: KMK Sci. Press Ltd. 167 p., il</v>
      </c>
      <c r="AZ889" s="49" t="s">
        <v>4903</v>
      </c>
      <c r="BA889" s="58" t="str">
        <f>Y889&amp;"-"&amp;IF(Z889&lt;10,"0"&amp;Z889,Z889)&amp;"-"&amp;IF(AA889&lt;10,"0"&amp;AA889,AA889)</f>
        <v>1989-10-02</v>
      </c>
      <c r="BB889" s="44" t="str">
        <f>Y889&amp;IF(Z889&lt;&gt;0,"-"&amp;Z889,"")&amp;IF(AA889&lt;&gt;0,"-"&amp;AA889,"")&amp;IF(AB889&lt;&gt;0,"/"&amp;AB889,"")&amp;IF(AC889&lt;&gt;0,"-"&amp;AC889,"")&amp;IF(AD889&lt;&gt;0,"-"&amp;AD889,"")</f>
        <v>1989-10-2</v>
      </c>
      <c r="BC889" s="44"/>
      <c r="BD889" s="44"/>
      <c r="BE889" s="44"/>
      <c r="BF889" s="49" t="s">
        <v>4882</v>
      </c>
      <c r="BG889" t="s">
        <v>4893</v>
      </c>
      <c r="BH889" s="40" t="s">
        <v>5050</v>
      </c>
      <c r="BI889" t="s">
        <v>39</v>
      </c>
      <c r="BJ889" t="str">
        <f>N889&amp;", "&amp;O889&amp;", "&amp;P889</f>
        <v>Almaty Area, Enbekshikazakhskii Distr., Sogety Valley, ca 5 km NW of Charyn Canyon</v>
      </c>
      <c r="BK889" t="str">
        <f>T889&amp;" N; "&amp;U889&amp;" E"</f>
        <v>43°23' N; 79°2' E</v>
      </c>
      <c r="BL889" t="s">
        <v>5126</v>
      </c>
      <c r="BM889" s="85" t="s">
        <v>5134</v>
      </c>
      <c r="BN889" t="s">
        <v>4895</v>
      </c>
      <c r="BO889"/>
      <c r="BP889" t="str">
        <f>IF(V889="original",H889,IF(V889="volunteer",C889,"Nekhaeva A.A."))</f>
        <v>Logunov D.V., Marusik Yu.M.</v>
      </c>
      <c r="BQ889">
        <f>IF(V889="original",I889,IF(V889="volunteer",YEAR(A889)&amp;"-"&amp;IF(MONTH(A889)&lt;10,"0"&amp;MONTH(A889),MONTH(A889))&amp;"-"&amp;IF(DAY(A889)&lt;10,"0"&amp;DAY(A889),DAY(A889)),"__2025-05-15"))</f>
        <v>2003</v>
      </c>
      <c r="BR889"/>
      <c r="BS889"/>
      <c r="BT889" s="49" t="s">
        <v>4766</v>
      </c>
      <c r="BU889" t="s">
        <v>3631</v>
      </c>
      <c r="BV889" t="s">
        <v>3632</v>
      </c>
      <c r="BW889" t="s">
        <v>3633</v>
      </c>
      <c r="BX889" t="s">
        <v>3634</v>
      </c>
      <c r="BY889" s="44" t="s">
        <v>48</v>
      </c>
      <c r="BZ889" t="s">
        <v>1799</v>
      </c>
      <c r="CA889" t="s">
        <v>4380</v>
      </c>
      <c r="CB889" s="44" t="s">
        <v>4380</v>
      </c>
      <c r="CC889" t="s">
        <v>4382</v>
      </c>
      <c r="CD889" t="s">
        <v>4380</v>
      </c>
      <c r="CE889" t="s">
        <v>4381</v>
      </c>
      <c r="CF889" t="s">
        <v>3630</v>
      </c>
      <c r="CG889" t="s">
        <v>4737</v>
      </c>
      <c r="CH889" t="str">
        <f>H889</f>
        <v>Logunov D.V., Marusik Yu.M.</v>
      </c>
      <c r="CI889">
        <f t="shared" si="247"/>
        <v>2003</v>
      </c>
      <c r="CJ889" t="s">
        <v>4725</v>
      </c>
    </row>
    <row r="890" spans="1:88" s="12" customFormat="1" x14ac:dyDescent="0.45">
      <c r="A890" s="11">
        <v>45763.500439814823</v>
      </c>
      <c r="B890" s="12">
        <v>412819044</v>
      </c>
      <c r="C890" s="6" t="s">
        <v>4897</v>
      </c>
      <c r="D890" s="12">
        <v>1</v>
      </c>
      <c r="E890" s="4" t="s">
        <v>51</v>
      </c>
      <c r="F890" s="12" t="s">
        <v>577</v>
      </c>
      <c r="G890" s="12">
        <v>3913</v>
      </c>
      <c r="H890" s="44" t="s">
        <v>1801</v>
      </c>
      <c r="I890" s="12">
        <v>2003</v>
      </c>
      <c r="J890" s="12" t="s">
        <v>1802</v>
      </c>
      <c r="K890" s="12" t="s">
        <v>1803</v>
      </c>
      <c r="L890" s="12" t="s">
        <v>1804</v>
      </c>
      <c r="M890" t="s">
        <v>39</v>
      </c>
      <c r="N890" s="12" t="s">
        <v>77</v>
      </c>
      <c r="O890" s="12" t="s">
        <v>1811</v>
      </c>
      <c r="P890" s="12" t="s">
        <v>1815</v>
      </c>
      <c r="Q890" t="str">
        <f t="shared" si="248"/>
        <v>Sogety Valley, ca 5 km NW of Charyn Canyon</v>
      </c>
      <c r="R890" s="94">
        <v>43.383333</v>
      </c>
      <c r="S890" s="94">
        <v>79.033332999999999</v>
      </c>
      <c r="T890" s="12" t="s">
        <v>1769</v>
      </c>
      <c r="U890" s="12" t="s">
        <v>1816</v>
      </c>
      <c r="V890" s="12" t="s">
        <v>44</v>
      </c>
      <c r="Y890" s="12">
        <v>1989</v>
      </c>
      <c r="Z890" s="12">
        <v>10</v>
      </c>
      <c r="AA890" s="12">
        <v>2</v>
      </c>
      <c r="AF890" s="12" t="s">
        <v>566</v>
      </c>
      <c r="AH890" s="12" t="s">
        <v>48</v>
      </c>
      <c r="AI890" s="12" t="s">
        <v>1799</v>
      </c>
      <c r="AJ890" s="12" t="s">
        <v>1808</v>
      </c>
      <c r="AK890" s="12" t="b">
        <v>1</v>
      </c>
      <c r="AL890" s="12" t="b">
        <v>1</v>
      </c>
      <c r="AM890" s="12" t="s">
        <v>462</v>
      </c>
      <c r="AO890" s="49" t="s">
        <v>4952</v>
      </c>
      <c r="AP890" s="73"/>
      <c r="AQ890" s="49" t="s">
        <v>4951</v>
      </c>
      <c r="AR890" s="76" t="s">
        <v>5011</v>
      </c>
      <c r="AS890" s="73" t="s">
        <v>5012</v>
      </c>
      <c r="AT890" s="73">
        <f t="shared" si="249"/>
        <v>1</v>
      </c>
      <c r="AU890" s="112" t="s">
        <v>5383</v>
      </c>
      <c r="AV890" s="44" t="s">
        <v>5380</v>
      </c>
      <c r="AW890" t="s">
        <v>566</v>
      </c>
      <c r="AX890" s="112" t="s">
        <v>5333</v>
      </c>
      <c r="AY890" s="73" t="str">
        <f t="shared" si="250"/>
        <v>Logunov D.V., Marusik Yu.M. 2003. A revision of the genus Yllenus Simon, 1868 (Arachnida, Araneae, Salticidae) // Moscow: KMK Sci. Press Ltd. 167 p., il</v>
      </c>
      <c r="AZ890" s="49" t="s">
        <v>4903</v>
      </c>
      <c r="BA890" s="58" t="str">
        <f>Y890&amp;"-"&amp;IF(Z890&lt;10,"0"&amp;Z890,Z890)&amp;"-"&amp;IF(AA890&lt;10,"0"&amp;AA890,AA890)</f>
        <v>1989-10-02</v>
      </c>
      <c r="BB890" s="44" t="str">
        <f>Y890&amp;IF(Z890&lt;&gt;0,"-"&amp;Z890,"")&amp;IF(AA890&lt;&gt;0,"-"&amp;AA890,"")&amp;IF(AB890&lt;&gt;0,"/"&amp;AB890,"")&amp;IF(AC890&lt;&gt;0,"-"&amp;AC890,"")&amp;IF(AD890&lt;&gt;0,"-"&amp;AD890,"")</f>
        <v>1989-10-2</v>
      </c>
      <c r="BC890" s="44"/>
      <c r="BD890" s="44"/>
      <c r="BE890" s="44"/>
      <c r="BF890" s="49" t="s">
        <v>4882</v>
      </c>
      <c r="BG890" t="s">
        <v>4893</v>
      </c>
      <c r="BH890" s="40" t="s">
        <v>5050</v>
      </c>
      <c r="BI890" t="s">
        <v>39</v>
      </c>
      <c r="BJ890" t="str">
        <f>N890&amp;", "&amp;O890&amp;", "&amp;P890</f>
        <v>Almaty Area, Enbekshikazakhskii Distr., Sogety Valley, ca 5 km NW of Charyn Canyon</v>
      </c>
      <c r="BK890" t="str">
        <f>T890&amp;" N; "&amp;U890&amp;" E"</f>
        <v>43°23' N; 79°2' E</v>
      </c>
      <c r="BL890" t="s">
        <v>5126</v>
      </c>
      <c r="BM890" s="85" t="s">
        <v>5134</v>
      </c>
      <c r="BN890" t="s">
        <v>4895</v>
      </c>
      <c r="BO890"/>
      <c r="BP890" t="str">
        <f>IF(V890="original",H890,IF(V890="volunteer",C890,"Nekhaeva A.A."))</f>
        <v>Logunov D.V., Marusik Yu.M.</v>
      </c>
      <c r="BQ890">
        <f>IF(V890="original",I890,IF(V890="volunteer",YEAR(A890)&amp;"-"&amp;IF(MONTH(A890)&lt;10,"0"&amp;MONTH(A890),MONTH(A890))&amp;"-"&amp;IF(DAY(A890)&lt;10,"0"&amp;DAY(A890),DAY(A890)),"__2025-05-15"))</f>
        <v>2003</v>
      </c>
      <c r="BR890"/>
      <c r="BS890"/>
      <c r="BT890" s="49" t="s">
        <v>4766</v>
      </c>
      <c r="BU890" t="s">
        <v>3631</v>
      </c>
      <c r="BV890" t="s">
        <v>3632</v>
      </c>
      <c r="BW890" t="s">
        <v>3633</v>
      </c>
      <c r="BX890" t="s">
        <v>3634</v>
      </c>
      <c r="BY890" s="44" t="s">
        <v>48</v>
      </c>
      <c r="BZ890" t="s">
        <v>1799</v>
      </c>
      <c r="CA890" t="s">
        <v>4380</v>
      </c>
      <c r="CB890" s="44" t="s">
        <v>4380</v>
      </c>
      <c r="CC890" t="s">
        <v>4382</v>
      </c>
      <c r="CD890" t="s">
        <v>4380</v>
      </c>
      <c r="CE890" t="s">
        <v>4381</v>
      </c>
      <c r="CF890" t="s">
        <v>3630</v>
      </c>
      <c r="CG890" t="s">
        <v>5048</v>
      </c>
      <c r="CH890" t="str">
        <f>H890</f>
        <v>Logunov D.V., Marusik Yu.M.</v>
      </c>
      <c r="CI890">
        <f t="shared" si="247"/>
        <v>2003</v>
      </c>
      <c r="CJ890" t="s">
        <v>4724</v>
      </c>
    </row>
    <row r="891" spans="1:88" s="12" customFormat="1" x14ac:dyDescent="0.45">
      <c r="A891" s="11">
        <v>45763.498738425929</v>
      </c>
      <c r="B891" s="12">
        <v>412819044</v>
      </c>
      <c r="C891" s="6" t="s">
        <v>4897</v>
      </c>
      <c r="D891" s="12">
        <v>1</v>
      </c>
      <c r="E891" s="4" t="s">
        <v>65</v>
      </c>
      <c r="F891" s="12" t="s">
        <v>1817</v>
      </c>
      <c r="G891" s="12">
        <v>3913</v>
      </c>
      <c r="H891" s="44" t="s">
        <v>1801</v>
      </c>
      <c r="I891" s="12">
        <v>2003</v>
      </c>
      <c r="J891" s="12" t="s">
        <v>1802</v>
      </c>
      <c r="K891" s="12" t="s">
        <v>1803</v>
      </c>
      <c r="L891" s="12" t="s">
        <v>1804</v>
      </c>
      <c r="M891" t="s">
        <v>39</v>
      </c>
      <c r="N891" s="12" t="s">
        <v>841</v>
      </c>
      <c r="O891" s="12" t="s">
        <v>754</v>
      </c>
      <c r="P891" s="12" t="s">
        <v>1819</v>
      </c>
      <c r="Q891" t="str">
        <f t="shared" si="248"/>
        <v>Ili River near the dam of Kapchagai Reservoir</v>
      </c>
      <c r="R891" s="94">
        <v>43.933332999999998</v>
      </c>
      <c r="S891" s="94">
        <v>77.099999999999994</v>
      </c>
      <c r="T891" s="12" t="s">
        <v>1820</v>
      </c>
      <c r="U891" s="12" t="s">
        <v>1821</v>
      </c>
      <c r="V891" s="12" t="s">
        <v>44</v>
      </c>
      <c r="Y891" s="12">
        <v>1991</v>
      </c>
      <c r="Z891" s="12">
        <v>5</v>
      </c>
      <c r="AA891" s="12">
        <v>8</v>
      </c>
      <c r="AF891" s="12" t="s">
        <v>566</v>
      </c>
      <c r="AH891" s="12" t="s">
        <v>48</v>
      </c>
      <c r="AI891" s="12" t="s">
        <v>1799</v>
      </c>
      <c r="AJ891" s="12" t="s">
        <v>1822</v>
      </c>
      <c r="AK891" s="12" t="b">
        <v>1</v>
      </c>
      <c r="AL891" s="12" t="b">
        <v>1</v>
      </c>
      <c r="AM891" s="12" t="s">
        <v>165</v>
      </c>
      <c r="AO891" s="49" t="s">
        <v>4952</v>
      </c>
      <c r="AP891" s="73"/>
      <c r="AQ891" s="49" t="s">
        <v>4951</v>
      </c>
      <c r="AR891" s="76" t="s">
        <v>5011</v>
      </c>
      <c r="AS891" s="73" t="s">
        <v>5012</v>
      </c>
      <c r="AT891" s="73">
        <f t="shared" si="249"/>
        <v>1</v>
      </c>
      <c r="AU891" s="112" t="s">
        <v>5384</v>
      </c>
      <c r="AV891" s="44" t="s">
        <v>5380</v>
      </c>
      <c r="AW891" t="s">
        <v>566</v>
      </c>
      <c r="AX891" s="112" t="s">
        <v>5364</v>
      </c>
      <c r="AY891" s="73" t="str">
        <f t="shared" si="250"/>
        <v>Logunov D.V., Marusik Yu.M. 2003. A revision of the genus Yllenus Simon, 1868 (Arachnida, Araneae, Salticidae) // Moscow: KMK Sci. Press Ltd. 167 p., il</v>
      </c>
      <c r="AZ891" s="49" t="s">
        <v>4903</v>
      </c>
      <c r="BA891" s="58" t="str">
        <f>Y891&amp;"-"&amp;IF(Z891&lt;10,"0"&amp;Z891,Z891)&amp;"-"&amp;IF(AA891&lt;10,"0"&amp;AA891,AA891)</f>
        <v>1991-05-08</v>
      </c>
      <c r="BB891" s="44" t="str">
        <f>Y891&amp;IF(Z891&lt;&gt;0,"-"&amp;Z891,"")&amp;IF(AA891&lt;&gt;0,"-"&amp;AA891,"")&amp;IF(AB891&lt;&gt;0,"/"&amp;AB891,"")&amp;IF(AC891&lt;&gt;0,"-"&amp;AC891,"")&amp;IF(AD891&lt;&gt;0,"-"&amp;AD891,"")</f>
        <v>1991-5-8</v>
      </c>
      <c r="BC891" s="44"/>
      <c r="BD891" s="44"/>
      <c r="BE891" s="44"/>
      <c r="BF891" s="49" t="s">
        <v>4882</v>
      </c>
      <c r="BG891" t="s">
        <v>4893</v>
      </c>
      <c r="BH891" s="40" t="s">
        <v>5050</v>
      </c>
      <c r="BI891" t="s">
        <v>39</v>
      </c>
      <c r="BJ891" t="str">
        <f>N891&amp;", "&amp;O891&amp;", "&amp;P891</f>
        <v>Almaty [=Alma-Ata] Area, Talgar Distr., Ili River near the dam of Kapchagai Reservoir</v>
      </c>
      <c r="BK891" t="str">
        <f>T891&amp;" N; "&amp;U891&amp;" E"</f>
        <v>43°56' N; 77°6' E</v>
      </c>
      <c r="BL891" t="s">
        <v>5135</v>
      </c>
      <c r="BM891" s="85" t="s">
        <v>5136</v>
      </c>
      <c r="BN891" t="s">
        <v>4895</v>
      </c>
      <c r="BO891"/>
      <c r="BP891" t="str">
        <f>IF(V891="original",H891,IF(V891="volunteer",C891,"Nekhaeva A.A."))</f>
        <v>Logunov D.V., Marusik Yu.M.</v>
      </c>
      <c r="BQ891">
        <f>IF(V891="original",I891,IF(V891="volunteer",YEAR(A891)&amp;"-"&amp;IF(MONTH(A891)&lt;10,"0"&amp;MONTH(A891),MONTH(A891))&amp;"-"&amp;IF(DAY(A891)&lt;10,"0"&amp;DAY(A891),DAY(A891)),"__2025-05-15"))</f>
        <v>2003</v>
      </c>
      <c r="BR891"/>
      <c r="BS891"/>
      <c r="BT891" s="49" t="s">
        <v>4766</v>
      </c>
      <c r="BU891" t="s">
        <v>3631</v>
      </c>
      <c r="BV891" t="s">
        <v>3632</v>
      </c>
      <c r="BW891" t="s">
        <v>3633</v>
      </c>
      <c r="BX891" t="s">
        <v>3634</v>
      </c>
      <c r="BY891" s="44" t="s">
        <v>48</v>
      </c>
      <c r="BZ891" t="s">
        <v>1799</v>
      </c>
      <c r="CA891" t="s">
        <v>4383</v>
      </c>
      <c r="CB891" s="44" t="s">
        <v>4383</v>
      </c>
      <c r="CC891" t="s">
        <v>4382</v>
      </c>
      <c r="CD891" t="s">
        <v>4383</v>
      </c>
      <c r="CE891" t="s">
        <v>4384</v>
      </c>
      <c r="CF891" t="s">
        <v>3630</v>
      </c>
      <c r="CG891" t="s">
        <v>4737</v>
      </c>
      <c r="CH891" t="str">
        <f>H891</f>
        <v>Logunov D.V., Marusik Yu.M.</v>
      </c>
      <c r="CI891">
        <f t="shared" si="247"/>
        <v>2003</v>
      </c>
      <c r="CJ891" t="s">
        <v>4725</v>
      </c>
    </row>
    <row r="892" spans="1:88" s="12" customFormat="1" x14ac:dyDescent="0.45">
      <c r="A892" s="11">
        <v>45763.497303240743</v>
      </c>
      <c r="B892" s="12">
        <v>412819044</v>
      </c>
      <c r="C892" s="6" t="s">
        <v>4897</v>
      </c>
      <c r="D892" s="12">
        <v>1</v>
      </c>
      <c r="E892" s="4" t="s">
        <v>65</v>
      </c>
      <c r="F892" s="12" t="s">
        <v>1825</v>
      </c>
      <c r="G892" s="12">
        <v>3913</v>
      </c>
      <c r="H892" s="44" t="s">
        <v>1801</v>
      </c>
      <c r="I892" s="12">
        <v>2003</v>
      </c>
      <c r="J892" s="12" t="s">
        <v>1802</v>
      </c>
      <c r="K892" s="12" t="s">
        <v>1803</v>
      </c>
      <c r="L892" s="12" t="s">
        <v>1804</v>
      </c>
      <c r="M892" t="s">
        <v>39</v>
      </c>
      <c r="N892" s="12" t="s">
        <v>841</v>
      </c>
      <c r="O892" s="12" t="s">
        <v>754</v>
      </c>
      <c r="P892" s="12" t="s">
        <v>1823</v>
      </c>
      <c r="Q892" t="str">
        <f t="shared" si="248"/>
        <v>near Kapchagai</v>
      </c>
      <c r="R892" s="94">
        <v>43.916666999999997</v>
      </c>
      <c r="S892" s="94">
        <v>77.099999999999994</v>
      </c>
      <c r="T892" s="12" t="s">
        <v>1824</v>
      </c>
      <c r="U892" s="12" t="s">
        <v>1821</v>
      </c>
      <c r="V892" s="12" t="s">
        <v>44</v>
      </c>
      <c r="Y892" s="12">
        <v>1990</v>
      </c>
      <c r="Z892" s="12">
        <v>4</v>
      </c>
      <c r="AA892" s="12">
        <v>8</v>
      </c>
      <c r="AF892" s="12" t="s">
        <v>837</v>
      </c>
      <c r="AH892" s="12" t="s">
        <v>48</v>
      </c>
      <c r="AI892" s="12" t="s">
        <v>1799</v>
      </c>
      <c r="AJ892" s="12" t="s">
        <v>1822</v>
      </c>
      <c r="AK892" s="12" t="b">
        <v>1</v>
      </c>
      <c r="AL892" s="12" t="b">
        <v>1</v>
      </c>
      <c r="AM892" s="12" t="s">
        <v>165</v>
      </c>
      <c r="AO892" s="49" t="s">
        <v>4952</v>
      </c>
      <c r="AP892" s="73"/>
      <c r="AQ892" s="49" t="s">
        <v>4951</v>
      </c>
      <c r="AR892" s="76" t="s">
        <v>5011</v>
      </c>
      <c r="AS892" s="73" t="s">
        <v>5012</v>
      </c>
      <c r="AT892" s="73">
        <f t="shared" si="249"/>
        <v>1</v>
      </c>
      <c r="AU892" s="112" t="s">
        <v>5384</v>
      </c>
      <c r="AV892" s="44" t="s">
        <v>5380</v>
      </c>
      <c r="AW892" t="s">
        <v>837</v>
      </c>
      <c r="AX892" t="s">
        <v>5358</v>
      </c>
      <c r="AY892" s="73" t="str">
        <f t="shared" si="250"/>
        <v>Logunov D.V., Marusik Yu.M. 2003. A revision of the genus Yllenus Simon, 1868 (Arachnida, Araneae, Salticidae) // Moscow: KMK Sci. Press Ltd. 167 p., il</v>
      </c>
      <c r="AZ892" s="49" t="s">
        <v>4903</v>
      </c>
      <c r="BA892" s="58" t="str">
        <f>Y892&amp;"-"&amp;IF(Z892&lt;10,"0"&amp;Z892,Z892)&amp;"-"&amp;IF(AA892&lt;10,"0"&amp;AA892,AA892)</f>
        <v>1990-04-08</v>
      </c>
      <c r="BB892" s="44" t="str">
        <f>Y892&amp;IF(Z892&lt;&gt;0,"-"&amp;Z892,"")&amp;IF(AA892&lt;&gt;0,"-"&amp;AA892,"")&amp;IF(AB892&lt;&gt;0,"/"&amp;AB892,"")&amp;IF(AC892&lt;&gt;0,"-"&amp;AC892,"")&amp;IF(AD892&lt;&gt;0,"-"&amp;AD892,"")</f>
        <v>1990-4-8</v>
      </c>
      <c r="BC892" s="44"/>
      <c r="BD892" s="44"/>
      <c r="BE892" s="44"/>
      <c r="BF892" s="49" t="s">
        <v>4882</v>
      </c>
      <c r="BG892" t="s">
        <v>4893</v>
      </c>
      <c r="BH892" s="40" t="s">
        <v>5050</v>
      </c>
      <c r="BI892" t="s">
        <v>39</v>
      </c>
      <c r="BJ892" t="str">
        <f>N892&amp;", "&amp;O892&amp;", "&amp;P892</f>
        <v>Almaty [=Alma-Ata] Area, Talgar Distr., near Kapchagai</v>
      </c>
      <c r="BK892" t="str">
        <f>T892&amp;" N; "&amp;U892&amp;" E"</f>
        <v>43°55' N; 77°6' E</v>
      </c>
      <c r="BL892" t="s">
        <v>5137</v>
      </c>
      <c r="BM892" s="85" t="s">
        <v>5136</v>
      </c>
      <c r="BN892" t="s">
        <v>4895</v>
      </c>
      <c r="BO892"/>
      <c r="BP892" t="str">
        <f>IF(V892="original",H892,IF(V892="volunteer",C892,"Nekhaeva A.A."))</f>
        <v>Logunov D.V., Marusik Yu.M.</v>
      </c>
      <c r="BQ892">
        <f>IF(V892="original",I892,IF(V892="volunteer",YEAR(A892)&amp;"-"&amp;IF(MONTH(A892)&lt;10,"0"&amp;MONTH(A892),MONTH(A892))&amp;"-"&amp;IF(DAY(A892)&lt;10,"0"&amp;DAY(A892),DAY(A892)),"__2025-05-15"))</f>
        <v>2003</v>
      </c>
      <c r="BR892"/>
      <c r="BS892"/>
      <c r="BT892" s="49" t="s">
        <v>4766</v>
      </c>
      <c r="BU892" t="s">
        <v>3631</v>
      </c>
      <c r="BV892" t="s">
        <v>3632</v>
      </c>
      <c r="BW892" t="s">
        <v>3633</v>
      </c>
      <c r="BX892" t="s">
        <v>3634</v>
      </c>
      <c r="BY892" s="44" t="s">
        <v>48</v>
      </c>
      <c r="BZ892" t="s">
        <v>1799</v>
      </c>
      <c r="CA892" t="s">
        <v>4383</v>
      </c>
      <c r="CB892" s="44" t="s">
        <v>4383</v>
      </c>
      <c r="CC892" t="s">
        <v>4382</v>
      </c>
      <c r="CD892" t="s">
        <v>4383</v>
      </c>
      <c r="CE892" t="s">
        <v>4384</v>
      </c>
      <c r="CF892" t="s">
        <v>3630</v>
      </c>
      <c r="CG892" t="s">
        <v>4737</v>
      </c>
      <c r="CH892" t="str">
        <f>H892</f>
        <v>Logunov D.V., Marusik Yu.M.</v>
      </c>
      <c r="CI892">
        <f t="shared" si="247"/>
        <v>2003</v>
      </c>
      <c r="CJ892" t="s">
        <v>4725</v>
      </c>
    </row>
    <row r="893" spans="1:88" s="12" customFormat="1" x14ac:dyDescent="0.45">
      <c r="A893" s="11">
        <v>45763.49591435185</v>
      </c>
      <c r="B893" s="12">
        <v>412819044</v>
      </c>
      <c r="C893" s="6" t="s">
        <v>4897</v>
      </c>
      <c r="D893" s="12">
        <v>4</v>
      </c>
      <c r="E893" s="4" t="s">
        <v>727</v>
      </c>
      <c r="F893" s="12" t="s">
        <v>1810</v>
      </c>
      <c r="G893" s="12">
        <v>3913</v>
      </c>
      <c r="H893" s="44" t="s">
        <v>1801</v>
      </c>
      <c r="I893" s="12">
        <v>2003</v>
      </c>
      <c r="J893" s="12" t="s">
        <v>1802</v>
      </c>
      <c r="K893" s="12" t="s">
        <v>1803</v>
      </c>
      <c r="L893" s="12" t="s">
        <v>1804</v>
      </c>
      <c r="M893" t="s">
        <v>39</v>
      </c>
      <c r="N893" s="12" t="s">
        <v>841</v>
      </c>
      <c r="O893" s="12" t="s">
        <v>754</v>
      </c>
      <c r="P893" s="12" t="s">
        <v>1826</v>
      </c>
      <c r="Q893" t="str">
        <f t="shared" si="248"/>
        <v>ca 12 km ENE of Kapchagai, Bokter Station</v>
      </c>
      <c r="R893" s="94">
        <v>43.9</v>
      </c>
      <c r="S893" s="94">
        <v>77.216667000000001</v>
      </c>
      <c r="T893" s="12" t="s">
        <v>1827</v>
      </c>
      <c r="U893" s="12" t="s">
        <v>1828</v>
      </c>
      <c r="V893" s="12" t="s">
        <v>44</v>
      </c>
      <c r="Y893" s="12">
        <v>1996</v>
      </c>
      <c r="Z893" s="12">
        <v>10</v>
      </c>
      <c r="AA893" s="12">
        <v>11</v>
      </c>
      <c r="AF893" s="12" t="s">
        <v>566</v>
      </c>
      <c r="AH893" s="12" t="s">
        <v>48</v>
      </c>
      <c r="AI893" s="12" t="s">
        <v>1799</v>
      </c>
      <c r="AJ893" s="12" t="s">
        <v>1822</v>
      </c>
      <c r="AK893" s="12" t="b">
        <v>1</v>
      </c>
      <c r="AL893" s="12" t="b">
        <v>1</v>
      </c>
      <c r="AM893" s="12" t="s">
        <v>165</v>
      </c>
      <c r="AO893" s="49" t="s">
        <v>4952</v>
      </c>
      <c r="AP893" s="73"/>
      <c r="AQ893" s="49" t="s">
        <v>4951</v>
      </c>
      <c r="AR893" s="76" t="s">
        <v>5011</v>
      </c>
      <c r="AS893" s="73" t="s">
        <v>5012</v>
      </c>
      <c r="AT893" s="73">
        <f t="shared" si="249"/>
        <v>4</v>
      </c>
      <c r="AU893" s="112" t="s">
        <v>5383</v>
      </c>
      <c r="AV893" s="44" t="s">
        <v>5380</v>
      </c>
      <c r="AW893" t="s">
        <v>566</v>
      </c>
      <c r="AX893" t="s">
        <v>5356</v>
      </c>
      <c r="AY893" s="73" t="str">
        <f t="shared" si="250"/>
        <v>Logunov D.V., Marusik Yu.M. 2003. A revision of the genus Yllenus Simon, 1868 (Arachnida, Araneae, Salticidae) // Moscow: KMK Sci. Press Ltd. 167 p., il</v>
      </c>
      <c r="AZ893" s="49" t="s">
        <v>4903</v>
      </c>
      <c r="BA893" s="58" t="str">
        <f>Y893&amp;"-"&amp;IF(Z893&lt;10,"0"&amp;Z893,Z893)&amp;"-"&amp;IF(AA893&lt;10,"0"&amp;AA893,AA893)</f>
        <v>1996-10-11</v>
      </c>
      <c r="BB893" s="44" t="str">
        <f>Y893&amp;IF(Z893&lt;&gt;0,"-"&amp;Z893,"")&amp;IF(AA893&lt;&gt;0,"-"&amp;AA893,"")&amp;IF(AB893&lt;&gt;0,"/"&amp;AB893,"")&amp;IF(AC893&lt;&gt;0,"-"&amp;AC893,"")&amp;IF(AD893&lt;&gt;0,"-"&amp;AD893,"")</f>
        <v>1996-10-11</v>
      </c>
      <c r="BC893" s="44"/>
      <c r="BD893" s="44"/>
      <c r="BE893" s="44"/>
      <c r="BF893" s="49" t="s">
        <v>4882</v>
      </c>
      <c r="BG893" t="s">
        <v>4893</v>
      </c>
      <c r="BH893" s="40" t="s">
        <v>5050</v>
      </c>
      <c r="BI893" t="s">
        <v>39</v>
      </c>
      <c r="BJ893" t="str">
        <f>N893&amp;", "&amp;O893&amp;", "&amp;P893</f>
        <v>Almaty [=Alma-Ata] Area, Talgar Distr., ca 12 km ENE of Kapchagai, Bokter Station</v>
      </c>
      <c r="BK893" t="str">
        <f>T893&amp;" N; "&amp;U893&amp;" E"</f>
        <v>43°54' N; 77°13' E</v>
      </c>
      <c r="BL893" t="s">
        <v>5138</v>
      </c>
      <c r="BM893" s="85" t="s">
        <v>5139</v>
      </c>
      <c r="BN893" t="s">
        <v>4895</v>
      </c>
      <c r="BO893"/>
      <c r="BP893" t="str">
        <f>IF(V893="original",H893,IF(V893="volunteer",C893,"Nekhaeva A.A."))</f>
        <v>Logunov D.V., Marusik Yu.M.</v>
      </c>
      <c r="BQ893">
        <f>IF(V893="original",I893,IF(V893="volunteer",YEAR(A893)&amp;"-"&amp;IF(MONTH(A893)&lt;10,"0"&amp;MONTH(A893),MONTH(A893))&amp;"-"&amp;IF(DAY(A893)&lt;10,"0"&amp;DAY(A893),DAY(A893)),"__2025-05-15"))</f>
        <v>2003</v>
      </c>
      <c r="BR893"/>
      <c r="BS893"/>
      <c r="BT893" s="49" t="s">
        <v>4766</v>
      </c>
      <c r="BU893" t="s">
        <v>3631</v>
      </c>
      <c r="BV893" t="s">
        <v>3632</v>
      </c>
      <c r="BW893" t="s">
        <v>3633</v>
      </c>
      <c r="BX893" t="s">
        <v>3634</v>
      </c>
      <c r="BY893" s="44" t="s">
        <v>48</v>
      </c>
      <c r="BZ893" t="s">
        <v>1799</v>
      </c>
      <c r="CA893" t="s">
        <v>4383</v>
      </c>
      <c r="CB893" s="44" t="s">
        <v>4383</v>
      </c>
      <c r="CC893" t="s">
        <v>4382</v>
      </c>
      <c r="CD893" t="s">
        <v>4383</v>
      </c>
      <c r="CE893" t="s">
        <v>4384</v>
      </c>
      <c r="CF893" t="s">
        <v>3630</v>
      </c>
      <c r="CG893" t="s">
        <v>4737</v>
      </c>
      <c r="CH893" t="str">
        <f>H893</f>
        <v>Logunov D.V., Marusik Yu.M.</v>
      </c>
      <c r="CI893">
        <f t="shared" ref="CI893:CI956" si="255">I893</f>
        <v>2003</v>
      </c>
      <c r="CJ893" t="s">
        <v>4725</v>
      </c>
    </row>
    <row r="894" spans="1:88" s="12" customFormat="1" x14ac:dyDescent="0.45">
      <c r="A894" s="11">
        <v>45763.493761574078</v>
      </c>
      <c r="B894" s="12">
        <v>412819044</v>
      </c>
      <c r="C894" s="6" t="s">
        <v>4897</v>
      </c>
      <c r="D894" s="12">
        <v>1</v>
      </c>
      <c r="E894" s="4" t="s">
        <v>51</v>
      </c>
      <c r="F894" s="12" t="s">
        <v>577</v>
      </c>
      <c r="G894" s="12">
        <v>3913</v>
      </c>
      <c r="H894" s="44" t="s">
        <v>1801</v>
      </c>
      <c r="I894" s="12">
        <v>2003</v>
      </c>
      <c r="J894" s="12" t="s">
        <v>1802</v>
      </c>
      <c r="K894" s="12" t="s">
        <v>1803</v>
      </c>
      <c r="L894" s="12" t="s">
        <v>1804</v>
      </c>
      <c r="M894" t="s">
        <v>39</v>
      </c>
      <c r="N894" s="12" t="s">
        <v>841</v>
      </c>
      <c r="O894" s="12" t="s">
        <v>754</v>
      </c>
      <c r="P894" s="12" t="s">
        <v>1829</v>
      </c>
      <c r="Q894" t="str">
        <f t="shared" ref="Q894:Q957" si="256">IF(LEN(P894)&gt;0,P894,"")</f>
        <v>ca 15 km NE of Kapchagai</v>
      </c>
      <c r="R894" s="94">
        <v>43.933332999999998</v>
      </c>
      <c r="S894" s="94">
        <v>77.233333000000002</v>
      </c>
      <c r="T894" s="12" t="s">
        <v>1820</v>
      </c>
      <c r="U894" s="12" t="s">
        <v>1830</v>
      </c>
      <c r="V894" s="12" t="s">
        <v>44</v>
      </c>
      <c r="Y894" s="12">
        <v>1996</v>
      </c>
      <c r="Z894" s="12">
        <v>10</v>
      </c>
      <c r="AA894" s="12">
        <v>12</v>
      </c>
      <c r="AF894" s="12" t="s">
        <v>1831</v>
      </c>
      <c r="AH894" s="12" t="s">
        <v>48</v>
      </c>
      <c r="AI894" s="12" t="s">
        <v>1799</v>
      </c>
      <c r="AJ894" s="12" t="s">
        <v>1822</v>
      </c>
      <c r="AK894" s="12" t="b">
        <v>1</v>
      </c>
      <c r="AL894" s="12" t="b">
        <v>1</v>
      </c>
      <c r="AM894" s="12" t="s">
        <v>165</v>
      </c>
      <c r="AO894" s="49" t="s">
        <v>4952</v>
      </c>
      <c r="AP894" s="73"/>
      <c r="AQ894" s="49" t="s">
        <v>4951</v>
      </c>
      <c r="AR894" s="76" t="s">
        <v>5011</v>
      </c>
      <c r="AS894" s="73" t="s">
        <v>5012</v>
      </c>
      <c r="AT894" s="73">
        <f t="shared" si="249"/>
        <v>1</v>
      </c>
      <c r="AU894" s="112" t="s">
        <v>5383</v>
      </c>
      <c r="AV894" s="44" t="s">
        <v>5380</v>
      </c>
      <c r="AW894" t="s">
        <v>1831</v>
      </c>
      <c r="AX894" t="s">
        <v>5333</v>
      </c>
      <c r="AY894" s="73" t="str">
        <f t="shared" si="250"/>
        <v>Logunov D.V., Marusik Yu.M. 2003. A revision of the genus Yllenus Simon, 1868 (Arachnida, Araneae, Salticidae) // Moscow: KMK Sci. Press Ltd. 167 p., il</v>
      </c>
      <c r="AZ894" s="49" t="s">
        <v>4903</v>
      </c>
      <c r="BA894" s="58" t="str">
        <f>Y894&amp;"-"&amp;IF(Z894&lt;10,"0"&amp;Z894,Z894)&amp;"-"&amp;IF(AA894&lt;10,"0"&amp;AA894,AA894)</f>
        <v>1996-10-12</v>
      </c>
      <c r="BB894" s="44" t="str">
        <f>Y894&amp;IF(Z894&lt;&gt;0,"-"&amp;Z894,"")&amp;IF(AA894&lt;&gt;0,"-"&amp;AA894,"")&amp;IF(AB894&lt;&gt;0,"/"&amp;AB894,"")&amp;IF(AC894&lt;&gt;0,"-"&amp;AC894,"")&amp;IF(AD894&lt;&gt;0,"-"&amp;AD894,"")</f>
        <v>1996-10-12</v>
      </c>
      <c r="BC894" s="44"/>
      <c r="BD894" s="44"/>
      <c r="BE894" s="44"/>
      <c r="BF894" s="49" t="s">
        <v>4882</v>
      </c>
      <c r="BG894" t="s">
        <v>4893</v>
      </c>
      <c r="BH894" s="40" t="s">
        <v>5050</v>
      </c>
      <c r="BI894" t="s">
        <v>39</v>
      </c>
      <c r="BJ894" t="str">
        <f>N894&amp;", "&amp;O894&amp;", "&amp;P894</f>
        <v>Almaty [=Alma-Ata] Area, Talgar Distr., ca 15 km NE of Kapchagai</v>
      </c>
      <c r="BK894" t="str">
        <f>T894&amp;" N; "&amp;U894&amp;" E"</f>
        <v>43°56' N; 77°14' E</v>
      </c>
      <c r="BL894" t="s">
        <v>5135</v>
      </c>
      <c r="BM894" s="85" t="s">
        <v>5140</v>
      </c>
      <c r="BN894" t="s">
        <v>4895</v>
      </c>
      <c r="BO894"/>
      <c r="BP894" t="str">
        <f>IF(V894="original",H894,IF(V894="volunteer",C894,"Nekhaeva A.A."))</f>
        <v>Logunov D.V., Marusik Yu.M.</v>
      </c>
      <c r="BQ894">
        <f>IF(V894="original",I894,IF(V894="volunteer",YEAR(A894)&amp;"-"&amp;IF(MONTH(A894)&lt;10,"0"&amp;MONTH(A894),MONTH(A894))&amp;"-"&amp;IF(DAY(A894)&lt;10,"0"&amp;DAY(A894),DAY(A894)),"__2025-05-15"))</f>
        <v>2003</v>
      </c>
      <c r="BR894"/>
      <c r="BS894"/>
      <c r="BT894" s="49" t="s">
        <v>4766</v>
      </c>
      <c r="BU894" t="s">
        <v>3631</v>
      </c>
      <c r="BV894" t="s">
        <v>3632</v>
      </c>
      <c r="BW894" t="s">
        <v>3633</v>
      </c>
      <c r="BX894" t="s">
        <v>3634</v>
      </c>
      <c r="BY894" s="44" t="s">
        <v>48</v>
      </c>
      <c r="BZ894" t="s">
        <v>1799</v>
      </c>
      <c r="CA894" t="s">
        <v>4383</v>
      </c>
      <c r="CB894" s="44" t="s">
        <v>4383</v>
      </c>
      <c r="CC894" t="s">
        <v>4382</v>
      </c>
      <c r="CD894" t="s">
        <v>4383</v>
      </c>
      <c r="CE894" t="s">
        <v>4384</v>
      </c>
      <c r="CF894" t="s">
        <v>3630</v>
      </c>
      <c r="CG894" t="s">
        <v>4737</v>
      </c>
      <c r="CH894" t="str">
        <f>H894</f>
        <v>Logunov D.V., Marusik Yu.M.</v>
      </c>
      <c r="CI894">
        <f t="shared" si="255"/>
        <v>2003</v>
      </c>
      <c r="CJ894" t="s">
        <v>4725</v>
      </c>
    </row>
    <row r="895" spans="1:88" s="12" customFormat="1" x14ac:dyDescent="0.45">
      <c r="A895" s="11">
        <v>45763.492303240739</v>
      </c>
      <c r="B895" s="12">
        <v>412819044</v>
      </c>
      <c r="C895" s="6" t="s">
        <v>4897</v>
      </c>
      <c r="D895" s="12">
        <v>1</v>
      </c>
      <c r="E895" s="4" t="s">
        <v>51</v>
      </c>
      <c r="F895" s="12" t="s">
        <v>1825</v>
      </c>
      <c r="G895" s="12">
        <v>3913</v>
      </c>
      <c r="H895" s="44" t="s">
        <v>1801</v>
      </c>
      <c r="I895" s="12">
        <v>2003</v>
      </c>
      <c r="J895" s="12" t="s">
        <v>1802</v>
      </c>
      <c r="K895" s="12" t="s">
        <v>1803</v>
      </c>
      <c r="L895" s="12" t="s">
        <v>1804</v>
      </c>
      <c r="M895" t="s">
        <v>39</v>
      </c>
      <c r="N895" s="12" t="s">
        <v>841</v>
      </c>
      <c r="O895" s="12" t="s">
        <v>754</v>
      </c>
      <c r="P895" s="12" t="s">
        <v>1829</v>
      </c>
      <c r="Q895" t="str">
        <f t="shared" si="256"/>
        <v>ca 15 km NE of Kapchagai</v>
      </c>
      <c r="R895" s="94">
        <v>43.933332999999998</v>
      </c>
      <c r="S895" s="94">
        <v>77.233333000000002</v>
      </c>
      <c r="T895" s="12" t="s">
        <v>1820</v>
      </c>
      <c r="U895" s="12" t="s">
        <v>1830</v>
      </c>
      <c r="V895" s="12" t="s">
        <v>44</v>
      </c>
      <c r="Y895" s="12">
        <v>1995</v>
      </c>
      <c r="Z895" s="12">
        <v>10</v>
      </c>
      <c r="AA895" s="12">
        <v>31</v>
      </c>
      <c r="AF895" s="12" t="s">
        <v>566</v>
      </c>
      <c r="AH895" s="12" t="s">
        <v>48</v>
      </c>
      <c r="AI895" s="12" t="s">
        <v>1799</v>
      </c>
      <c r="AJ895" s="12" t="s">
        <v>1822</v>
      </c>
      <c r="AK895" s="12" t="b">
        <v>1</v>
      </c>
      <c r="AL895" s="12" t="b">
        <v>1</v>
      </c>
      <c r="AM895" s="12" t="s">
        <v>165</v>
      </c>
      <c r="AO895" s="49" t="s">
        <v>4952</v>
      </c>
      <c r="AP895" s="73"/>
      <c r="AQ895" s="49" t="s">
        <v>4951</v>
      </c>
      <c r="AR895" s="76" t="s">
        <v>5011</v>
      </c>
      <c r="AS895" s="73" t="s">
        <v>5012</v>
      </c>
      <c r="AT895" s="73">
        <f t="shared" si="249"/>
        <v>1</v>
      </c>
      <c r="AU895" s="112" t="s">
        <v>5383</v>
      </c>
      <c r="AV895" s="44" t="s">
        <v>5380</v>
      </c>
      <c r="AW895" t="s">
        <v>566</v>
      </c>
      <c r="AX895" t="s">
        <v>5358</v>
      </c>
      <c r="AY895" s="73" t="str">
        <f t="shared" si="250"/>
        <v>Logunov D.V., Marusik Yu.M. 2003. A revision of the genus Yllenus Simon, 1868 (Arachnida, Araneae, Salticidae) // Moscow: KMK Sci. Press Ltd. 167 p., il</v>
      </c>
      <c r="AZ895" s="49" t="s">
        <v>4903</v>
      </c>
      <c r="BA895" s="58" t="str">
        <f>Y895&amp;"-"&amp;IF(Z895&lt;10,"0"&amp;Z895,Z895)&amp;"-"&amp;IF(AA895&lt;10,"0"&amp;AA895,AA895)</f>
        <v>1995-10-31</v>
      </c>
      <c r="BB895" s="44" t="str">
        <f>Y895&amp;IF(Z895&lt;&gt;0,"-"&amp;Z895,"")&amp;IF(AA895&lt;&gt;0,"-"&amp;AA895,"")&amp;IF(AB895&lt;&gt;0,"/"&amp;AB895,"")&amp;IF(AC895&lt;&gt;0,"-"&amp;AC895,"")&amp;IF(AD895&lt;&gt;0,"-"&amp;AD895,"")</f>
        <v>1995-10-31</v>
      </c>
      <c r="BC895" s="44"/>
      <c r="BD895" s="44"/>
      <c r="BE895" s="44"/>
      <c r="BF895" s="49" t="s">
        <v>4882</v>
      </c>
      <c r="BG895" t="s">
        <v>4893</v>
      </c>
      <c r="BH895" s="40" t="s">
        <v>5050</v>
      </c>
      <c r="BI895" t="s">
        <v>39</v>
      </c>
      <c r="BJ895" t="str">
        <f>N895&amp;", "&amp;O895&amp;", "&amp;P895</f>
        <v>Almaty [=Alma-Ata] Area, Talgar Distr., ca 15 km NE of Kapchagai</v>
      </c>
      <c r="BK895" t="str">
        <f>T895&amp;" N; "&amp;U895&amp;" E"</f>
        <v>43°56' N; 77°14' E</v>
      </c>
      <c r="BL895" t="s">
        <v>5135</v>
      </c>
      <c r="BM895" s="85" t="s">
        <v>5140</v>
      </c>
      <c r="BN895" t="s">
        <v>4895</v>
      </c>
      <c r="BO895"/>
      <c r="BP895" t="str">
        <f>IF(V895="original",H895,IF(V895="volunteer",C895,"Nekhaeva A.A."))</f>
        <v>Logunov D.V., Marusik Yu.M.</v>
      </c>
      <c r="BQ895">
        <f>IF(V895="original",I895,IF(V895="volunteer",YEAR(A895)&amp;"-"&amp;IF(MONTH(A895)&lt;10,"0"&amp;MONTH(A895),MONTH(A895))&amp;"-"&amp;IF(DAY(A895)&lt;10,"0"&amp;DAY(A895),DAY(A895)),"__2025-05-15"))</f>
        <v>2003</v>
      </c>
      <c r="BR895"/>
      <c r="BS895"/>
      <c r="BT895" s="49" t="s">
        <v>4766</v>
      </c>
      <c r="BU895" t="s">
        <v>3631</v>
      </c>
      <c r="BV895" t="s">
        <v>3632</v>
      </c>
      <c r="BW895" t="s">
        <v>3633</v>
      </c>
      <c r="BX895" t="s">
        <v>3634</v>
      </c>
      <c r="BY895" s="44" t="s">
        <v>48</v>
      </c>
      <c r="BZ895" t="s">
        <v>1799</v>
      </c>
      <c r="CA895" t="s">
        <v>4383</v>
      </c>
      <c r="CB895" s="44" t="s">
        <v>4383</v>
      </c>
      <c r="CC895" t="s">
        <v>4382</v>
      </c>
      <c r="CD895" t="s">
        <v>4383</v>
      </c>
      <c r="CE895" t="s">
        <v>4384</v>
      </c>
      <c r="CF895" t="s">
        <v>3630</v>
      </c>
      <c r="CG895" t="s">
        <v>4737</v>
      </c>
      <c r="CH895" t="str">
        <f>H895</f>
        <v>Logunov D.V., Marusik Yu.M.</v>
      </c>
      <c r="CI895">
        <f t="shared" si="255"/>
        <v>2003</v>
      </c>
      <c r="CJ895" t="s">
        <v>4725</v>
      </c>
    </row>
    <row r="896" spans="1:88" s="12" customFormat="1" x14ac:dyDescent="0.45">
      <c r="A896" s="11">
        <v>45763.489687499998</v>
      </c>
      <c r="B896" s="12">
        <v>412819044</v>
      </c>
      <c r="C896" s="6" t="s">
        <v>4897</v>
      </c>
      <c r="D896" s="12">
        <v>1</v>
      </c>
      <c r="E896" s="4" t="s">
        <v>65</v>
      </c>
      <c r="F896" s="12" t="s">
        <v>1809</v>
      </c>
      <c r="G896" s="12">
        <v>3913</v>
      </c>
      <c r="H896" s="44" t="s">
        <v>1801</v>
      </c>
      <c r="I896" s="12">
        <v>2003</v>
      </c>
      <c r="J896" s="12" t="s">
        <v>1802</v>
      </c>
      <c r="K896" s="12" t="s">
        <v>1803</v>
      </c>
      <c r="L896" s="12" t="s">
        <v>1804</v>
      </c>
      <c r="M896" t="s">
        <v>39</v>
      </c>
      <c r="N896" s="12" t="s">
        <v>841</v>
      </c>
      <c r="O896" s="12" t="s">
        <v>1794</v>
      </c>
      <c r="P896" s="12" t="s">
        <v>1795</v>
      </c>
      <c r="Q896" t="str">
        <f t="shared" si="256"/>
        <v>bank of Ili river, near Dubun' [=Dubin]</v>
      </c>
      <c r="R896" s="94">
        <v>43.75</v>
      </c>
      <c r="S896" s="94">
        <v>80.233333000000002</v>
      </c>
      <c r="T896" s="12" t="s">
        <v>1796</v>
      </c>
      <c r="U896" s="12" t="s">
        <v>1797</v>
      </c>
      <c r="V896" s="12" t="s">
        <v>44</v>
      </c>
      <c r="Y896" s="12">
        <v>1989</v>
      </c>
      <c r="Z896" s="12">
        <v>10</v>
      </c>
      <c r="AA896" s="12">
        <v>4</v>
      </c>
      <c r="AE896" s="12" t="s">
        <v>1798</v>
      </c>
      <c r="AF896" s="12" t="s">
        <v>566</v>
      </c>
      <c r="AH896" s="12" t="s">
        <v>48</v>
      </c>
      <c r="AI896" s="12" t="s">
        <v>1799</v>
      </c>
      <c r="AJ896" s="12" t="s">
        <v>1822</v>
      </c>
      <c r="AK896" s="12" t="b">
        <v>1</v>
      </c>
      <c r="AL896" s="12" t="b">
        <v>1</v>
      </c>
      <c r="AM896" s="12" t="s">
        <v>165</v>
      </c>
      <c r="AO896" s="49" t="s">
        <v>4952</v>
      </c>
      <c r="AP896" s="73"/>
      <c r="AQ896" s="49" t="s">
        <v>4951</v>
      </c>
      <c r="AR896" s="76" t="s">
        <v>5011</v>
      </c>
      <c r="AS896" s="73" t="s">
        <v>5012</v>
      </c>
      <c r="AT896" s="73">
        <f t="shared" si="249"/>
        <v>1</v>
      </c>
      <c r="AU896" s="112" t="s">
        <v>5384</v>
      </c>
      <c r="AV896" s="44" t="s">
        <v>5380</v>
      </c>
      <c r="AW896" t="s">
        <v>566</v>
      </c>
      <c r="AX896" t="s">
        <v>5355</v>
      </c>
      <c r="AY896" s="73" t="str">
        <f t="shared" si="250"/>
        <v>Logunov D.V., Marusik Yu.M. 2003. A revision of the genus Yllenus Simon, 1868 (Arachnida, Araneae, Salticidae) // Moscow: KMK Sci. Press Ltd. 167 p., il</v>
      </c>
      <c r="AZ896" s="49" t="s">
        <v>4903</v>
      </c>
      <c r="BA896" s="58" t="str">
        <f>Y896&amp;"-"&amp;IF(Z896&lt;10,"0"&amp;Z896,Z896)&amp;"-"&amp;IF(AA896&lt;10,"0"&amp;AA896,AA896)</f>
        <v>1989-10-04</v>
      </c>
      <c r="BB896" s="44" t="str">
        <f>Y896&amp;IF(Z896&lt;&gt;0,"-"&amp;Z896,"")&amp;IF(AA896&lt;&gt;0,"-"&amp;AA896,"")&amp;IF(AB896&lt;&gt;0,"/"&amp;AB896,"")&amp;IF(AC896&lt;&gt;0,"-"&amp;AC896,"")&amp;IF(AD896&lt;&gt;0,"-"&amp;AD896,"")</f>
        <v>1989-10-4</v>
      </c>
      <c r="BC896" s="44" t="str">
        <f>AE896</f>
        <v>saltmarsh</v>
      </c>
      <c r="BD896" s="44"/>
      <c r="BE896" s="44"/>
      <c r="BF896" s="49" t="s">
        <v>4882</v>
      </c>
      <c r="BG896" t="s">
        <v>4893</v>
      </c>
      <c r="BH896" s="40" t="s">
        <v>5050</v>
      </c>
      <c r="BI896" t="s">
        <v>39</v>
      </c>
      <c r="BJ896" t="str">
        <f>N896&amp;", "&amp;O896&amp;", "&amp;P896</f>
        <v>Almaty [=Alma-Ata] Area, Uigur Distr., bank of Ili river, near Dubun' [=Dubin]</v>
      </c>
      <c r="BK896" t="str">
        <f>T896&amp;" N; "&amp;U896&amp;" E"</f>
        <v>43°45' N; 80°14' E</v>
      </c>
      <c r="BL896" t="s">
        <v>5128</v>
      </c>
      <c r="BM896" s="85" t="s">
        <v>5129</v>
      </c>
      <c r="BN896" t="s">
        <v>4895</v>
      </c>
      <c r="BO896"/>
      <c r="BP896" t="str">
        <f>IF(V896="original",H896,IF(V896="volunteer",C896,"Nekhaeva A.A."))</f>
        <v>Logunov D.V., Marusik Yu.M.</v>
      </c>
      <c r="BQ896">
        <f>IF(V896="original",I896,IF(V896="volunteer",YEAR(A896)&amp;"-"&amp;IF(MONTH(A896)&lt;10,"0"&amp;MONTH(A896),MONTH(A896))&amp;"-"&amp;IF(DAY(A896)&lt;10,"0"&amp;DAY(A896),DAY(A896)),"__2025-05-15"))</f>
        <v>2003</v>
      </c>
      <c r="BR896"/>
      <c r="BS896"/>
      <c r="BT896" s="49" t="s">
        <v>4766</v>
      </c>
      <c r="BU896" t="s">
        <v>3631</v>
      </c>
      <c r="BV896" t="s">
        <v>3632</v>
      </c>
      <c r="BW896" t="s">
        <v>3633</v>
      </c>
      <c r="BX896" t="s">
        <v>3634</v>
      </c>
      <c r="BY896" s="44" t="s">
        <v>48</v>
      </c>
      <c r="BZ896" t="s">
        <v>1799</v>
      </c>
      <c r="CA896" t="s">
        <v>4383</v>
      </c>
      <c r="CB896" s="44" t="s">
        <v>4383</v>
      </c>
      <c r="CC896" t="s">
        <v>4382</v>
      </c>
      <c r="CD896" t="s">
        <v>4383</v>
      </c>
      <c r="CE896" t="s">
        <v>4384</v>
      </c>
      <c r="CF896" t="s">
        <v>3630</v>
      </c>
      <c r="CG896" t="s">
        <v>4737</v>
      </c>
      <c r="CH896" t="str">
        <f>H896</f>
        <v>Logunov D.V., Marusik Yu.M.</v>
      </c>
      <c r="CI896">
        <f t="shared" si="255"/>
        <v>2003</v>
      </c>
      <c r="CJ896" t="s">
        <v>4725</v>
      </c>
    </row>
    <row r="897" spans="1:88" s="12" customFormat="1" x14ac:dyDescent="0.45">
      <c r="A897" s="11">
        <v>45763.486886574072</v>
      </c>
      <c r="B897" s="12">
        <v>412819044</v>
      </c>
      <c r="C897" s="6" t="s">
        <v>4897</v>
      </c>
      <c r="D897" s="12">
        <v>7</v>
      </c>
      <c r="E897" s="4" t="s">
        <v>5289</v>
      </c>
      <c r="F897" s="12" t="s">
        <v>1810</v>
      </c>
      <c r="G897" s="12">
        <v>3913</v>
      </c>
      <c r="H897" s="44" t="s">
        <v>1801</v>
      </c>
      <c r="I897" s="12">
        <v>2003</v>
      </c>
      <c r="J897" s="12" t="s">
        <v>1802</v>
      </c>
      <c r="K897" s="12" t="s">
        <v>1803</v>
      </c>
      <c r="L897" s="12" t="s">
        <v>1804</v>
      </c>
      <c r="M897" t="s">
        <v>39</v>
      </c>
      <c r="N897" s="12" t="s">
        <v>841</v>
      </c>
      <c r="O897" s="12" t="s">
        <v>828</v>
      </c>
      <c r="P897" s="12" t="s">
        <v>1832</v>
      </c>
      <c r="Q897" t="str">
        <f t="shared" si="256"/>
        <v>ca 5 km SE of Aidarly, Kumkala Sands</v>
      </c>
      <c r="R897" s="94">
        <v>44.016666999999998</v>
      </c>
      <c r="S897" s="94">
        <v>79.583332999999996</v>
      </c>
      <c r="T897" s="12" t="s">
        <v>1833</v>
      </c>
      <c r="U897" s="12" t="s">
        <v>1834</v>
      </c>
      <c r="V897" s="12" t="s">
        <v>44</v>
      </c>
      <c r="Y897" s="12">
        <v>1989</v>
      </c>
      <c r="Z897" s="12">
        <v>10</v>
      </c>
      <c r="AA897" s="12">
        <v>8</v>
      </c>
      <c r="AF897" s="12" t="s">
        <v>566</v>
      </c>
      <c r="AH897" s="12" t="s">
        <v>48</v>
      </c>
      <c r="AI897" s="12" t="s">
        <v>1799</v>
      </c>
      <c r="AJ897" s="12" t="s">
        <v>1822</v>
      </c>
      <c r="AK897" s="12" t="b">
        <v>1</v>
      </c>
      <c r="AL897" s="12" t="b">
        <v>1</v>
      </c>
      <c r="AM897" s="12" t="s">
        <v>165</v>
      </c>
      <c r="AO897" s="49" t="s">
        <v>4952</v>
      </c>
      <c r="AP897" s="73"/>
      <c r="AQ897" s="49" t="s">
        <v>4951</v>
      </c>
      <c r="AR897" s="76" t="s">
        <v>5011</v>
      </c>
      <c r="AS897" s="73" t="s">
        <v>5012</v>
      </c>
      <c r="AT897" s="73">
        <f t="shared" si="249"/>
        <v>7</v>
      </c>
      <c r="AU897" s="112" t="s">
        <v>5383</v>
      </c>
      <c r="AV897" s="44" t="s">
        <v>5380</v>
      </c>
      <c r="AW897" t="s">
        <v>566</v>
      </c>
      <c r="AX897" s="112" t="s">
        <v>5356</v>
      </c>
      <c r="AY897" s="73" t="str">
        <f t="shared" si="250"/>
        <v>Logunov D.V., Marusik Yu.M. 2003. A revision of the genus Yllenus Simon, 1868 (Arachnida, Araneae, Salticidae) // Moscow: KMK Sci. Press Ltd. 167 p., il</v>
      </c>
      <c r="AZ897" s="49" t="s">
        <v>4903</v>
      </c>
      <c r="BA897" s="58" t="str">
        <f>Y897&amp;"-"&amp;IF(Z897&lt;10,"0"&amp;Z897,Z897)&amp;"-"&amp;IF(AA897&lt;10,"0"&amp;AA897,AA897)</f>
        <v>1989-10-08</v>
      </c>
      <c r="BB897" s="44" t="str">
        <f>Y897&amp;IF(Z897&lt;&gt;0,"-"&amp;Z897,"")&amp;IF(AA897&lt;&gt;0,"-"&amp;AA897,"")&amp;IF(AB897&lt;&gt;0,"/"&amp;AB897,"")&amp;IF(AC897&lt;&gt;0,"-"&amp;AC897,"")&amp;IF(AD897&lt;&gt;0,"-"&amp;AD897,"")</f>
        <v>1989-10-8</v>
      </c>
      <c r="BC897" s="44"/>
      <c r="BD897" s="44"/>
      <c r="BE897" s="44"/>
      <c r="BF897" s="49" t="s">
        <v>4882</v>
      </c>
      <c r="BG897" t="s">
        <v>4893</v>
      </c>
      <c r="BH897" s="40" t="s">
        <v>5050</v>
      </c>
      <c r="BI897" t="s">
        <v>39</v>
      </c>
      <c r="BJ897" t="str">
        <f>N897&amp;", "&amp;O897&amp;", "&amp;P897</f>
        <v>Almaty [=Alma-Ata] Area, Panfilov [=Zharkent] Distr., ca 5 km SE of Aidarly, Kumkala Sands</v>
      </c>
      <c r="BK897" t="str">
        <f>T897&amp;" N; "&amp;U897&amp;" E"</f>
        <v>44°1' N; 79°35' E</v>
      </c>
      <c r="BL897" t="s">
        <v>5141</v>
      </c>
      <c r="BM897" s="85" t="s">
        <v>5142</v>
      </c>
      <c r="BN897" t="s">
        <v>4895</v>
      </c>
      <c r="BO897"/>
      <c r="BP897" t="str">
        <f>IF(V897="original",H897,IF(V897="volunteer",C897,"Nekhaeva A.A."))</f>
        <v>Logunov D.V., Marusik Yu.M.</v>
      </c>
      <c r="BQ897">
        <f>IF(V897="original",I897,IF(V897="volunteer",YEAR(A897)&amp;"-"&amp;IF(MONTH(A897)&lt;10,"0"&amp;MONTH(A897),MONTH(A897))&amp;"-"&amp;IF(DAY(A897)&lt;10,"0"&amp;DAY(A897),DAY(A897)),"__2025-05-15"))</f>
        <v>2003</v>
      </c>
      <c r="BR897"/>
      <c r="BS897"/>
      <c r="BT897" s="49" t="s">
        <v>4766</v>
      </c>
      <c r="BU897" t="s">
        <v>3631</v>
      </c>
      <c r="BV897" t="s">
        <v>3632</v>
      </c>
      <c r="BW897" t="s">
        <v>3633</v>
      </c>
      <c r="BX897" t="s">
        <v>3634</v>
      </c>
      <c r="BY897" s="44" t="s">
        <v>48</v>
      </c>
      <c r="BZ897" t="s">
        <v>1799</v>
      </c>
      <c r="CA897" t="s">
        <v>4383</v>
      </c>
      <c r="CB897" s="44" t="s">
        <v>4383</v>
      </c>
      <c r="CC897" t="s">
        <v>4382</v>
      </c>
      <c r="CD897" t="s">
        <v>4383</v>
      </c>
      <c r="CE897" t="s">
        <v>4384</v>
      </c>
      <c r="CF897" t="s">
        <v>3630</v>
      </c>
      <c r="CG897" t="s">
        <v>4737</v>
      </c>
      <c r="CH897" t="str">
        <f>H897</f>
        <v>Logunov D.V., Marusik Yu.M.</v>
      </c>
      <c r="CI897">
        <f t="shared" si="255"/>
        <v>2003</v>
      </c>
      <c r="CJ897" t="s">
        <v>4725</v>
      </c>
    </row>
    <row r="898" spans="1:88" s="12" customFormat="1" x14ac:dyDescent="0.45">
      <c r="A898" s="11">
        <v>45763.486203703702</v>
      </c>
      <c r="B898" s="12">
        <v>412819044</v>
      </c>
      <c r="C898" s="6" t="s">
        <v>4897</v>
      </c>
      <c r="D898" s="12">
        <v>1</v>
      </c>
      <c r="E898" s="4" t="s">
        <v>51</v>
      </c>
      <c r="F898" s="12" t="s">
        <v>1809</v>
      </c>
      <c r="G898" s="12">
        <v>3913</v>
      </c>
      <c r="H898" s="44" t="s">
        <v>1801</v>
      </c>
      <c r="I898" s="12">
        <v>2003</v>
      </c>
      <c r="J898" s="12" t="s">
        <v>1802</v>
      </c>
      <c r="K898" s="12" t="s">
        <v>1803</v>
      </c>
      <c r="L898" s="12" t="s">
        <v>1804</v>
      </c>
      <c r="M898" t="s">
        <v>39</v>
      </c>
      <c r="N898" s="12" t="s">
        <v>841</v>
      </c>
      <c r="O898" s="12" t="s">
        <v>828</v>
      </c>
      <c r="P898" s="12" t="s">
        <v>1832</v>
      </c>
      <c r="Q898" t="str">
        <f t="shared" si="256"/>
        <v>ca 5 km SE of Aidarly, Kumkala Sands</v>
      </c>
      <c r="R898" s="94">
        <v>44.016666999999998</v>
      </c>
      <c r="S898" s="94">
        <v>79.583332999999996</v>
      </c>
      <c r="T898" s="12" t="s">
        <v>1833</v>
      </c>
      <c r="U898" s="12" t="s">
        <v>1834</v>
      </c>
      <c r="V898" s="12" t="s">
        <v>44</v>
      </c>
      <c r="Y898" s="12">
        <v>1989</v>
      </c>
      <c r="Z898" s="12">
        <v>10</v>
      </c>
      <c r="AA898" s="12">
        <v>7</v>
      </c>
      <c r="AF898" s="12" t="s">
        <v>566</v>
      </c>
      <c r="AH898" s="12" t="s">
        <v>48</v>
      </c>
      <c r="AI898" s="12" t="s">
        <v>1799</v>
      </c>
      <c r="AJ898" s="12" t="s">
        <v>1822</v>
      </c>
      <c r="AK898" s="12" t="b">
        <v>1</v>
      </c>
      <c r="AL898" s="12" t="b">
        <v>1</v>
      </c>
      <c r="AM898" s="12" t="s">
        <v>165</v>
      </c>
      <c r="AO898" s="49" t="s">
        <v>4952</v>
      </c>
      <c r="AP898" s="73"/>
      <c r="AQ898" s="49" t="s">
        <v>4951</v>
      </c>
      <c r="AR898" s="76" t="s">
        <v>5011</v>
      </c>
      <c r="AS898" s="73" t="s">
        <v>5012</v>
      </c>
      <c r="AT898" s="73">
        <f t="shared" si="249"/>
        <v>1</v>
      </c>
      <c r="AU898" s="112" t="s">
        <v>5383</v>
      </c>
      <c r="AV898" s="44" t="s">
        <v>5380</v>
      </c>
      <c r="AW898" t="s">
        <v>566</v>
      </c>
      <c r="AX898" t="s">
        <v>5355</v>
      </c>
      <c r="AY898" s="73" t="str">
        <f t="shared" si="250"/>
        <v>Logunov D.V., Marusik Yu.M. 2003. A revision of the genus Yllenus Simon, 1868 (Arachnida, Araneae, Salticidae) // Moscow: KMK Sci. Press Ltd. 167 p., il</v>
      </c>
      <c r="AZ898" s="49" t="s">
        <v>4903</v>
      </c>
      <c r="BA898" s="58" t="str">
        <f>Y898&amp;"-"&amp;IF(Z898&lt;10,"0"&amp;Z898,Z898)&amp;"-"&amp;IF(AA898&lt;10,"0"&amp;AA898,AA898)</f>
        <v>1989-10-07</v>
      </c>
      <c r="BB898" s="44" t="str">
        <f>Y898&amp;IF(Z898&lt;&gt;0,"-"&amp;Z898,"")&amp;IF(AA898&lt;&gt;0,"-"&amp;AA898,"")&amp;IF(AB898&lt;&gt;0,"/"&amp;AB898,"")&amp;IF(AC898&lt;&gt;0,"-"&amp;AC898,"")&amp;IF(AD898&lt;&gt;0,"-"&amp;AD898,"")</f>
        <v>1989-10-7</v>
      </c>
      <c r="BC898" s="44"/>
      <c r="BD898" s="44"/>
      <c r="BE898" s="44"/>
      <c r="BF898" s="49" t="s">
        <v>4882</v>
      </c>
      <c r="BG898" t="s">
        <v>4893</v>
      </c>
      <c r="BH898" s="40" t="s">
        <v>5050</v>
      </c>
      <c r="BI898" t="s">
        <v>39</v>
      </c>
      <c r="BJ898" t="str">
        <f>N898&amp;", "&amp;O898&amp;", "&amp;P898</f>
        <v>Almaty [=Alma-Ata] Area, Panfilov [=Zharkent] Distr., ca 5 km SE of Aidarly, Kumkala Sands</v>
      </c>
      <c r="BK898" t="str">
        <f>T898&amp;" N; "&amp;U898&amp;" E"</f>
        <v>44°1' N; 79°35' E</v>
      </c>
      <c r="BL898" t="s">
        <v>5141</v>
      </c>
      <c r="BM898" s="85" t="s">
        <v>5142</v>
      </c>
      <c r="BN898" t="s">
        <v>4895</v>
      </c>
      <c r="BO898"/>
      <c r="BP898" t="str">
        <f>IF(V898="original",H898,IF(V898="volunteer",C898,"Nekhaeva A.A."))</f>
        <v>Logunov D.V., Marusik Yu.M.</v>
      </c>
      <c r="BQ898">
        <f>IF(V898="original",I898,IF(V898="volunteer",YEAR(A898)&amp;"-"&amp;IF(MONTH(A898)&lt;10,"0"&amp;MONTH(A898),MONTH(A898))&amp;"-"&amp;IF(DAY(A898)&lt;10,"0"&amp;DAY(A898),DAY(A898)),"__2025-05-15"))</f>
        <v>2003</v>
      </c>
      <c r="BR898"/>
      <c r="BS898"/>
      <c r="BT898" s="49" t="s">
        <v>4766</v>
      </c>
      <c r="BU898" t="s">
        <v>3631</v>
      </c>
      <c r="BV898" t="s">
        <v>3632</v>
      </c>
      <c r="BW898" t="s">
        <v>3633</v>
      </c>
      <c r="BX898" t="s">
        <v>3634</v>
      </c>
      <c r="BY898" s="44" t="s">
        <v>48</v>
      </c>
      <c r="BZ898" t="s">
        <v>1799</v>
      </c>
      <c r="CA898" t="s">
        <v>4383</v>
      </c>
      <c r="CB898" s="44" t="s">
        <v>4383</v>
      </c>
      <c r="CC898" t="s">
        <v>4382</v>
      </c>
      <c r="CD898" t="s">
        <v>4383</v>
      </c>
      <c r="CE898" t="s">
        <v>4384</v>
      </c>
      <c r="CF898" t="s">
        <v>3630</v>
      </c>
      <c r="CG898" t="s">
        <v>4737</v>
      </c>
      <c r="CH898" t="str">
        <f>H898</f>
        <v>Logunov D.V., Marusik Yu.M.</v>
      </c>
      <c r="CI898">
        <f t="shared" si="255"/>
        <v>2003</v>
      </c>
      <c r="CJ898" t="s">
        <v>4725</v>
      </c>
    </row>
    <row r="899" spans="1:88" s="12" customFormat="1" x14ac:dyDescent="0.45">
      <c r="A899" s="11">
        <v>45763.484965277778</v>
      </c>
      <c r="B899" s="12">
        <v>412819044</v>
      </c>
      <c r="C899" s="6" t="s">
        <v>4897</v>
      </c>
      <c r="D899" s="12">
        <v>1</v>
      </c>
      <c r="E899" s="4" t="s">
        <v>51</v>
      </c>
      <c r="F899" s="12" t="s">
        <v>1817</v>
      </c>
      <c r="G899" s="12">
        <v>3913</v>
      </c>
      <c r="H899" s="44" t="s">
        <v>1801</v>
      </c>
      <c r="I899" s="12">
        <v>2003</v>
      </c>
      <c r="J899" s="12" t="s">
        <v>1802</v>
      </c>
      <c r="K899" s="12" t="s">
        <v>1803</v>
      </c>
      <c r="L899" s="12" t="s">
        <v>1804</v>
      </c>
      <c r="M899" t="s">
        <v>39</v>
      </c>
      <c r="N899" s="12" t="s">
        <v>841</v>
      </c>
      <c r="O899" s="12" t="s">
        <v>828</v>
      </c>
      <c r="P899" s="12" t="s">
        <v>1836</v>
      </c>
      <c r="Q899" t="str">
        <f t="shared" si="256"/>
        <v>ca 29 km SE of Shalakai [=Chulakai], Karakum sands</v>
      </c>
      <c r="R899" s="94">
        <v>43.883333</v>
      </c>
      <c r="S899" s="94">
        <v>80.183333000000005</v>
      </c>
      <c r="T899" s="12" t="s">
        <v>79</v>
      </c>
      <c r="U899" s="12" t="s">
        <v>1837</v>
      </c>
      <c r="V899" s="12" t="s">
        <v>44</v>
      </c>
      <c r="Y899" s="12">
        <v>1989</v>
      </c>
      <c r="Z899" s="12">
        <v>10</v>
      </c>
      <c r="AA899" s="12">
        <v>7</v>
      </c>
      <c r="AF899" s="12" t="s">
        <v>566</v>
      </c>
      <c r="AH899" s="12" t="s">
        <v>48</v>
      </c>
      <c r="AI899" s="12" t="s">
        <v>1799</v>
      </c>
      <c r="AJ899" s="12" t="s">
        <v>1822</v>
      </c>
      <c r="AK899" s="12" t="b">
        <v>1</v>
      </c>
      <c r="AL899" s="12" t="b">
        <v>1</v>
      </c>
      <c r="AM899" s="12" t="s">
        <v>165</v>
      </c>
      <c r="AO899" s="49" t="s">
        <v>4952</v>
      </c>
      <c r="AP899" s="73"/>
      <c r="AQ899" s="49" t="s">
        <v>4951</v>
      </c>
      <c r="AR899" s="76" t="s">
        <v>5011</v>
      </c>
      <c r="AS899" s="73" t="s">
        <v>5012</v>
      </c>
      <c r="AT899" s="73">
        <f t="shared" si="249"/>
        <v>1</v>
      </c>
      <c r="AU899" s="112" t="s">
        <v>5383</v>
      </c>
      <c r="AV899" s="44" t="s">
        <v>5380</v>
      </c>
      <c r="AW899" t="s">
        <v>566</v>
      </c>
      <c r="AX899" s="112" t="s">
        <v>5364</v>
      </c>
      <c r="AY899" s="73" t="str">
        <f t="shared" si="250"/>
        <v>Logunov D.V., Marusik Yu.M. 2003. A revision of the genus Yllenus Simon, 1868 (Arachnida, Araneae, Salticidae) // Moscow: KMK Sci. Press Ltd. 167 p., il</v>
      </c>
      <c r="AZ899" s="49" t="s">
        <v>4903</v>
      </c>
      <c r="BA899" s="58" t="str">
        <f>Y899&amp;"-"&amp;IF(Z899&lt;10,"0"&amp;Z899,Z899)&amp;"-"&amp;IF(AA899&lt;10,"0"&amp;AA899,AA899)</f>
        <v>1989-10-07</v>
      </c>
      <c r="BB899" s="44" t="str">
        <f>Y899&amp;IF(Z899&lt;&gt;0,"-"&amp;Z899,"")&amp;IF(AA899&lt;&gt;0,"-"&amp;AA899,"")&amp;IF(AB899&lt;&gt;0,"/"&amp;AB899,"")&amp;IF(AC899&lt;&gt;0,"-"&amp;AC899,"")&amp;IF(AD899&lt;&gt;0,"-"&amp;AD899,"")</f>
        <v>1989-10-7</v>
      </c>
      <c r="BC899" s="44"/>
      <c r="BD899" s="44"/>
      <c r="BE899" s="44"/>
      <c r="BF899" s="49" t="s">
        <v>4882</v>
      </c>
      <c r="BG899" t="s">
        <v>4893</v>
      </c>
      <c r="BH899" s="40" t="s">
        <v>5050</v>
      </c>
      <c r="BI899" t="s">
        <v>39</v>
      </c>
      <c r="BJ899" t="str">
        <f>N899&amp;", "&amp;O899&amp;", "&amp;P899</f>
        <v>Almaty [=Alma-Ata] Area, Panfilov [=Zharkent] Distr., ca 29 km SE of Shalakai [=Chulakai], Karakum sands</v>
      </c>
      <c r="BK899" t="str">
        <f>T899&amp;" N; "&amp;U899&amp;" E"</f>
        <v>43°53' N; 80°11' E</v>
      </c>
      <c r="BL899" t="s">
        <v>5076</v>
      </c>
      <c r="BM899" s="85" t="s">
        <v>5143</v>
      </c>
      <c r="BN899" t="s">
        <v>4895</v>
      </c>
      <c r="BO899"/>
      <c r="BP899" t="str">
        <f>IF(V899="original",H899,IF(V899="volunteer",C899,"Nekhaeva A.A."))</f>
        <v>Logunov D.V., Marusik Yu.M.</v>
      </c>
      <c r="BQ899">
        <f>IF(V899="original",I899,IF(V899="volunteer",YEAR(A899)&amp;"-"&amp;IF(MONTH(A899)&lt;10,"0"&amp;MONTH(A899),MONTH(A899))&amp;"-"&amp;IF(DAY(A899)&lt;10,"0"&amp;DAY(A899),DAY(A899)),"__2025-05-15"))</f>
        <v>2003</v>
      </c>
      <c r="BR899"/>
      <c r="BS899"/>
      <c r="BT899" s="49" t="s">
        <v>4766</v>
      </c>
      <c r="BU899" t="s">
        <v>3631</v>
      </c>
      <c r="BV899" t="s">
        <v>3632</v>
      </c>
      <c r="BW899" t="s">
        <v>3633</v>
      </c>
      <c r="BX899" t="s">
        <v>3634</v>
      </c>
      <c r="BY899" s="44" t="s">
        <v>48</v>
      </c>
      <c r="BZ899" t="s">
        <v>1799</v>
      </c>
      <c r="CA899" t="s">
        <v>4383</v>
      </c>
      <c r="CB899" s="44" t="s">
        <v>4383</v>
      </c>
      <c r="CC899" t="s">
        <v>4382</v>
      </c>
      <c r="CD899" t="s">
        <v>4383</v>
      </c>
      <c r="CE899" t="s">
        <v>4384</v>
      </c>
      <c r="CF899" t="s">
        <v>3630</v>
      </c>
      <c r="CG899" t="s">
        <v>4737</v>
      </c>
      <c r="CH899" t="str">
        <f>H899</f>
        <v>Logunov D.V., Marusik Yu.M.</v>
      </c>
      <c r="CI899">
        <f t="shared" si="255"/>
        <v>2003</v>
      </c>
      <c r="CJ899" t="s">
        <v>4725</v>
      </c>
    </row>
    <row r="900" spans="1:88" s="12" customFormat="1" x14ac:dyDescent="0.45">
      <c r="A900" s="11">
        <v>45763.482766203699</v>
      </c>
      <c r="B900" s="12">
        <v>412819044</v>
      </c>
      <c r="C900" s="6" t="s">
        <v>4897</v>
      </c>
      <c r="D900" s="12">
        <v>2</v>
      </c>
      <c r="E900" s="4" t="s">
        <v>86</v>
      </c>
      <c r="F900" s="12" t="s">
        <v>1809</v>
      </c>
      <c r="G900" s="12">
        <v>3913</v>
      </c>
      <c r="H900" s="44" t="s">
        <v>1801</v>
      </c>
      <c r="I900" s="12">
        <v>2003</v>
      </c>
      <c r="J900" s="12" t="s">
        <v>1802</v>
      </c>
      <c r="K900" s="12" t="s">
        <v>1803</v>
      </c>
      <c r="L900" s="12" t="s">
        <v>1804</v>
      </c>
      <c r="M900" t="s">
        <v>39</v>
      </c>
      <c r="N900" s="12" t="s">
        <v>841</v>
      </c>
      <c r="O900" s="12" t="s">
        <v>828</v>
      </c>
      <c r="P900" s="12" t="s">
        <v>1836</v>
      </c>
      <c r="Q900" t="str">
        <f t="shared" si="256"/>
        <v>ca 29 km SE of Shalakai [=Chulakai], Karakum sands</v>
      </c>
      <c r="R900" s="94">
        <v>43.883333</v>
      </c>
      <c r="S900" s="94">
        <v>80.183333000000005</v>
      </c>
      <c r="T900" s="12" t="s">
        <v>79</v>
      </c>
      <c r="U900" s="12" t="s">
        <v>1837</v>
      </c>
      <c r="V900" s="12" t="s">
        <v>44</v>
      </c>
      <c r="Y900" s="12">
        <v>1989</v>
      </c>
      <c r="Z900" s="12">
        <v>10</v>
      </c>
      <c r="AA900" s="12">
        <v>7</v>
      </c>
      <c r="AF900" s="12" t="s">
        <v>566</v>
      </c>
      <c r="AH900" s="12" t="s">
        <v>48</v>
      </c>
      <c r="AI900" s="12" t="s">
        <v>1799</v>
      </c>
      <c r="AJ900" s="12" t="s">
        <v>1822</v>
      </c>
      <c r="AK900" s="12" t="b">
        <v>1</v>
      </c>
      <c r="AL900" s="12" t="b">
        <v>1</v>
      </c>
      <c r="AM900" s="12" t="s">
        <v>165</v>
      </c>
      <c r="AO900" s="49" t="s">
        <v>4952</v>
      </c>
      <c r="AP900" s="73"/>
      <c r="AQ900" s="49" t="s">
        <v>4951</v>
      </c>
      <c r="AR900" s="76" t="s">
        <v>5011</v>
      </c>
      <c r="AS900" s="73" t="s">
        <v>5012</v>
      </c>
      <c r="AT900" s="73">
        <f t="shared" ref="AT900:AT963" si="257">D900</f>
        <v>2</v>
      </c>
      <c r="AU900" s="112" t="s">
        <v>5383</v>
      </c>
      <c r="AV900" s="44" t="s">
        <v>5380</v>
      </c>
      <c r="AW900" t="s">
        <v>566</v>
      </c>
      <c r="AX900" t="s">
        <v>5355</v>
      </c>
      <c r="AY900" s="73" t="str">
        <f t="shared" ref="AY900:AY963" si="258">H900&amp;" "&amp;I900&amp;". "&amp;J900&amp;" // "&amp;K900</f>
        <v>Logunov D.V., Marusik Yu.M. 2003. A revision of the genus Yllenus Simon, 1868 (Arachnida, Araneae, Salticidae) // Moscow: KMK Sci. Press Ltd. 167 p., il</v>
      </c>
      <c r="AZ900" s="49" t="s">
        <v>4903</v>
      </c>
      <c r="BA900" s="58" t="str">
        <f>Y900&amp;"-"&amp;IF(Z900&lt;10,"0"&amp;Z900,Z900)&amp;"-"&amp;IF(AA900&lt;10,"0"&amp;AA900,AA900)</f>
        <v>1989-10-07</v>
      </c>
      <c r="BB900" s="44" t="str">
        <f>Y900&amp;IF(Z900&lt;&gt;0,"-"&amp;Z900,"")&amp;IF(AA900&lt;&gt;0,"-"&amp;AA900,"")&amp;IF(AB900&lt;&gt;0,"/"&amp;AB900,"")&amp;IF(AC900&lt;&gt;0,"-"&amp;AC900,"")&amp;IF(AD900&lt;&gt;0,"-"&amp;AD900,"")</f>
        <v>1989-10-7</v>
      </c>
      <c r="BC900" s="44"/>
      <c r="BD900" s="44"/>
      <c r="BE900" s="44"/>
      <c r="BF900" s="49" t="s">
        <v>4882</v>
      </c>
      <c r="BG900" t="s">
        <v>4893</v>
      </c>
      <c r="BH900" s="40" t="s">
        <v>5050</v>
      </c>
      <c r="BI900" t="s">
        <v>39</v>
      </c>
      <c r="BJ900" t="str">
        <f>N900&amp;", "&amp;O900&amp;", "&amp;P900</f>
        <v>Almaty [=Alma-Ata] Area, Panfilov [=Zharkent] Distr., ca 29 km SE of Shalakai [=Chulakai], Karakum sands</v>
      </c>
      <c r="BK900" t="str">
        <f>T900&amp;" N; "&amp;U900&amp;" E"</f>
        <v>43°53' N; 80°11' E</v>
      </c>
      <c r="BL900" t="s">
        <v>5076</v>
      </c>
      <c r="BM900" s="85" t="s">
        <v>5143</v>
      </c>
      <c r="BN900" t="s">
        <v>4895</v>
      </c>
      <c r="BO900"/>
      <c r="BP900" t="str">
        <f>IF(V900="original",H900,IF(V900="volunteer",C900,"Nekhaeva A.A."))</f>
        <v>Logunov D.V., Marusik Yu.M.</v>
      </c>
      <c r="BQ900">
        <f>IF(V900="original",I900,IF(V900="volunteer",YEAR(A900)&amp;"-"&amp;IF(MONTH(A900)&lt;10,"0"&amp;MONTH(A900),MONTH(A900))&amp;"-"&amp;IF(DAY(A900)&lt;10,"0"&amp;DAY(A900),DAY(A900)),"__2025-05-15"))</f>
        <v>2003</v>
      </c>
      <c r="BR900"/>
      <c r="BS900"/>
      <c r="BT900" s="49" t="s">
        <v>4766</v>
      </c>
      <c r="BU900" t="s">
        <v>3631</v>
      </c>
      <c r="BV900" t="s">
        <v>3632</v>
      </c>
      <c r="BW900" t="s">
        <v>3633</v>
      </c>
      <c r="BX900" t="s">
        <v>3634</v>
      </c>
      <c r="BY900" s="44" t="s">
        <v>48</v>
      </c>
      <c r="BZ900" t="s">
        <v>1799</v>
      </c>
      <c r="CA900" t="s">
        <v>4383</v>
      </c>
      <c r="CB900" s="44" t="s">
        <v>4383</v>
      </c>
      <c r="CC900" t="s">
        <v>4382</v>
      </c>
      <c r="CD900" t="s">
        <v>4383</v>
      </c>
      <c r="CE900" t="s">
        <v>4384</v>
      </c>
      <c r="CF900" t="s">
        <v>3630</v>
      </c>
      <c r="CG900" t="s">
        <v>4737</v>
      </c>
      <c r="CH900" t="str">
        <f>H900</f>
        <v>Logunov D.V., Marusik Yu.M.</v>
      </c>
      <c r="CI900">
        <f t="shared" si="255"/>
        <v>2003</v>
      </c>
      <c r="CJ900" t="s">
        <v>4725</v>
      </c>
    </row>
    <row r="901" spans="1:88" s="12" customFormat="1" x14ac:dyDescent="0.45">
      <c r="A901" s="11">
        <v>45763.481134259258</v>
      </c>
      <c r="B901" s="12">
        <v>412819044</v>
      </c>
      <c r="C901" s="6" t="s">
        <v>4897</v>
      </c>
      <c r="D901" s="12">
        <v>12</v>
      </c>
      <c r="E901" s="4" t="s">
        <v>1841</v>
      </c>
      <c r="F901" s="12" t="s">
        <v>577</v>
      </c>
      <c r="G901" s="12">
        <v>3913</v>
      </c>
      <c r="H901" s="44" t="s">
        <v>1801</v>
      </c>
      <c r="I901" s="12">
        <v>2003</v>
      </c>
      <c r="J901" s="12" t="s">
        <v>1802</v>
      </c>
      <c r="K901" s="12" t="s">
        <v>1803</v>
      </c>
      <c r="L901" s="12" t="s">
        <v>1804</v>
      </c>
      <c r="M901" t="s">
        <v>39</v>
      </c>
      <c r="N901" s="12" t="s">
        <v>841</v>
      </c>
      <c r="O901" s="12" t="s">
        <v>828</v>
      </c>
      <c r="P901" s="12" t="s">
        <v>1838</v>
      </c>
      <c r="Q901" t="str">
        <f t="shared" si="256"/>
        <v>ca 6.5 km SE of Nizhnii Pidzhim, Moiynkum sands</v>
      </c>
      <c r="R901" s="94">
        <v>44.15</v>
      </c>
      <c r="S901" s="94">
        <v>80.266666999999998</v>
      </c>
      <c r="T901" s="12" t="s">
        <v>1839</v>
      </c>
      <c r="U901" s="12" t="s">
        <v>1840</v>
      </c>
      <c r="V901" s="12" t="s">
        <v>44</v>
      </c>
      <c r="Y901" s="12">
        <v>1989</v>
      </c>
      <c r="Z901" s="12">
        <v>10</v>
      </c>
      <c r="AA901" s="12">
        <v>6</v>
      </c>
      <c r="AF901" s="12" t="s">
        <v>566</v>
      </c>
      <c r="AH901" s="12" t="s">
        <v>48</v>
      </c>
      <c r="AI901" s="12" t="s">
        <v>1799</v>
      </c>
      <c r="AJ901" s="12" t="s">
        <v>1822</v>
      </c>
      <c r="AK901" s="12" t="b">
        <v>1</v>
      </c>
      <c r="AL901" s="12" t="b">
        <v>1</v>
      </c>
      <c r="AM901" s="12" t="s">
        <v>165</v>
      </c>
      <c r="AO901" s="49" t="s">
        <v>4952</v>
      </c>
      <c r="AP901" s="73"/>
      <c r="AQ901" s="49" t="s">
        <v>4951</v>
      </c>
      <c r="AR901" s="76" t="s">
        <v>5011</v>
      </c>
      <c r="AS901" s="73" t="s">
        <v>5012</v>
      </c>
      <c r="AT901" s="73">
        <f t="shared" si="257"/>
        <v>12</v>
      </c>
      <c r="AU901" s="112" t="s">
        <v>5383</v>
      </c>
      <c r="AV901" s="44" t="s">
        <v>5380</v>
      </c>
      <c r="AW901" t="s">
        <v>566</v>
      </c>
      <c r="AX901" s="112" t="s">
        <v>5333</v>
      </c>
      <c r="AY901" s="73" t="str">
        <f t="shared" si="258"/>
        <v>Logunov D.V., Marusik Yu.M. 2003. A revision of the genus Yllenus Simon, 1868 (Arachnida, Araneae, Salticidae) // Moscow: KMK Sci. Press Ltd. 167 p., il</v>
      </c>
      <c r="AZ901" s="49" t="s">
        <v>4903</v>
      </c>
      <c r="BA901" s="58" t="str">
        <f>Y901&amp;"-"&amp;IF(Z901&lt;10,"0"&amp;Z901,Z901)&amp;"-"&amp;IF(AA901&lt;10,"0"&amp;AA901,AA901)</f>
        <v>1989-10-06</v>
      </c>
      <c r="BB901" s="44" t="str">
        <f>Y901&amp;IF(Z901&lt;&gt;0,"-"&amp;Z901,"")&amp;IF(AA901&lt;&gt;0,"-"&amp;AA901,"")&amp;IF(AB901&lt;&gt;0,"/"&amp;AB901,"")&amp;IF(AC901&lt;&gt;0,"-"&amp;AC901,"")&amp;IF(AD901&lt;&gt;0,"-"&amp;AD901,"")</f>
        <v>1989-10-6</v>
      </c>
      <c r="BC901" s="44"/>
      <c r="BD901" s="44"/>
      <c r="BE901" s="44"/>
      <c r="BF901" s="49" t="s">
        <v>4882</v>
      </c>
      <c r="BG901" t="s">
        <v>4893</v>
      </c>
      <c r="BH901" s="40" t="s">
        <v>5050</v>
      </c>
      <c r="BI901" t="s">
        <v>39</v>
      </c>
      <c r="BJ901" t="str">
        <f>N901&amp;", "&amp;O901&amp;", "&amp;P901</f>
        <v>Almaty [=Alma-Ata] Area, Panfilov [=Zharkent] Distr., ca 6.5 km SE of Nizhnii Pidzhim, Moiynkum sands</v>
      </c>
      <c r="BK901" t="str">
        <f>T901&amp;" N; "&amp;U901&amp;" E"</f>
        <v>44°9' N; 80°16' E</v>
      </c>
      <c r="BL901" t="s">
        <v>5144</v>
      </c>
      <c r="BM901" s="85" t="s">
        <v>5145</v>
      </c>
      <c r="BN901" t="s">
        <v>4895</v>
      </c>
      <c r="BO901"/>
      <c r="BP901" t="str">
        <f>IF(V901="original",H901,IF(V901="volunteer",C901,"Nekhaeva A.A."))</f>
        <v>Logunov D.V., Marusik Yu.M.</v>
      </c>
      <c r="BQ901">
        <f>IF(V901="original",I901,IF(V901="volunteer",YEAR(A901)&amp;"-"&amp;IF(MONTH(A901)&lt;10,"0"&amp;MONTH(A901),MONTH(A901))&amp;"-"&amp;IF(DAY(A901)&lt;10,"0"&amp;DAY(A901),DAY(A901)),"__2025-05-15"))</f>
        <v>2003</v>
      </c>
      <c r="BR901"/>
      <c r="BS901"/>
      <c r="BT901" s="49" t="s">
        <v>4766</v>
      </c>
      <c r="BU901" t="s">
        <v>3631</v>
      </c>
      <c r="BV901" t="s">
        <v>3632</v>
      </c>
      <c r="BW901" t="s">
        <v>3633</v>
      </c>
      <c r="BX901" t="s">
        <v>3634</v>
      </c>
      <c r="BY901" s="44" t="s">
        <v>48</v>
      </c>
      <c r="BZ901" t="s">
        <v>1799</v>
      </c>
      <c r="CA901" t="s">
        <v>4383</v>
      </c>
      <c r="CB901" s="44" t="s">
        <v>4383</v>
      </c>
      <c r="CC901" t="s">
        <v>4382</v>
      </c>
      <c r="CD901" t="s">
        <v>4383</v>
      </c>
      <c r="CE901" t="s">
        <v>4384</v>
      </c>
      <c r="CF901" t="s">
        <v>3630</v>
      </c>
      <c r="CG901" t="s">
        <v>4737</v>
      </c>
      <c r="CH901" t="str">
        <f>H901</f>
        <v>Logunov D.V., Marusik Yu.M.</v>
      </c>
      <c r="CI901">
        <f t="shared" si="255"/>
        <v>2003</v>
      </c>
      <c r="CJ901" t="s">
        <v>4725</v>
      </c>
    </row>
    <row r="902" spans="1:88" s="12" customFormat="1" x14ac:dyDescent="0.45">
      <c r="A902" s="11">
        <v>45763.479166666672</v>
      </c>
      <c r="B902" s="12">
        <v>412819044</v>
      </c>
      <c r="C902" s="6" t="s">
        <v>4897</v>
      </c>
      <c r="D902" s="12">
        <v>2</v>
      </c>
      <c r="E902" s="4" t="s">
        <v>86</v>
      </c>
      <c r="F902" s="12" t="s">
        <v>577</v>
      </c>
      <c r="G902" s="12">
        <v>3913</v>
      </c>
      <c r="H902" s="44" t="s">
        <v>1801</v>
      </c>
      <c r="I902" s="12">
        <v>2003</v>
      </c>
      <c r="J902" s="12" t="s">
        <v>1802</v>
      </c>
      <c r="K902" s="12" t="s">
        <v>1803</v>
      </c>
      <c r="L902" s="12" t="s">
        <v>1804</v>
      </c>
      <c r="M902" t="s">
        <v>39</v>
      </c>
      <c r="N902" s="12" t="s">
        <v>841</v>
      </c>
      <c r="O902" s="12" t="s">
        <v>1794</v>
      </c>
      <c r="P902" s="12" t="s">
        <v>1842</v>
      </c>
      <c r="Q902" t="str">
        <f t="shared" si="256"/>
        <v>ca 15 km ENE of Uzyntan, Karabaskum sands</v>
      </c>
      <c r="R902" s="94">
        <v>43.683332999999998</v>
      </c>
      <c r="S902" s="94">
        <v>79.866667000000007</v>
      </c>
      <c r="T902" s="12" t="s">
        <v>1843</v>
      </c>
      <c r="U902" s="12" t="s">
        <v>1844</v>
      </c>
      <c r="V902" s="12" t="s">
        <v>44</v>
      </c>
      <c r="Y902" s="12">
        <v>1989</v>
      </c>
      <c r="Z902" s="12">
        <v>10</v>
      </c>
      <c r="AA902" s="12">
        <v>5</v>
      </c>
      <c r="AF902" s="12" t="s">
        <v>566</v>
      </c>
      <c r="AH902" s="12" t="s">
        <v>48</v>
      </c>
      <c r="AI902" s="12" t="s">
        <v>1799</v>
      </c>
      <c r="AJ902" s="12" t="s">
        <v>1822</v>
      </c>
      <c r="AK902" s="12" t="b">
        <v>1</v>
      </c>
      <c r="AL902" s="12" t="b">
        <v>1</v>
      </c>
      <c r="AM902" s="12" t="s">
        <v>165</v>
      </c>
      <c r="AO902" s="49" t="s">
        <v>4952</v>
      </c>
      <c r="AP902" s="73"/>
      <c r="AQ902" s="49" t="s">
        <v>4951</v>
      </c>
      <c r="AR902" s="76" t="s">
        <v>5011</v>
      </c>
      <c r="AS902" s="73" t="s">
        <v>5012</v>
      </c>
      <c r="AT902" s="73">
        <f t="shared" si="257"/>
        <v>2</v>
      </c>
      <c r="AU902" s="112" t="s">
        <v>5383</v>
      </c>
      <c r="AV902" s="44" t="s">
        <v>5380</v>
      </c>
      <c r="AW902" t="s">
        <v>566</v>
      </c>
      <c r="AX902" s="112" t="s">
        <v>5333</v>
      </c>
      <c r="AY902" s="73" t="str">
        <f t="shared" si="258"/>
        <v>Logunov D.V., Marusik Yu.M. 2003. A revision of the genus Yllenus Simon, 1868 (Arachnida, Araneae, Salticidae) // Moscow: KMK Sci. Press Ltd. 167 p., il</v>
      </c>
      <c r="AZ902" s="49" t="s">
        <v>4903</v>
      </c>
      <c r="BA902" s="58" t="str">
        <f>Y902&amp;"-"&amp;IF(Z902&lt;10,"0"&amp;Z902,Z902)&amp;"-"&amp;IF(AA902&lt;10,"0"&amp;AA902,AA902)</f>
        <v>1989-10-05</v>
      </c>
      <c r="BB902" s="44" t="str">
        <f>Y902&amp;IF(Z902&lt;&gt;0,"-"&amp;Z902,"")&amp;IF(AA902&lt;&gt;0,"-"&amp;AA902,"")&amp;IF(AB902&lt;&gt;0,"/"&amp;AB902,"")&amp;IF(AC902&lt;&gt;0,"-"&amp;AC902,"")&amp;IF(AD902&lt;&gt;0,"-"&amp;AD902,"")</f>
        <v>1989-10-5</v>
      </c>
      <c r="BC902" s="44"/>
      <c r="BD902" s="44"/>
      <c r="BE902" s="44"/>
      <c r="BF902" s="49" t="s">
        <v>4882</v>
      </c>
      <c r="BG902" t="s">
        <v>4893</v>
      </c>
      <c r="BH902" s="40" t="s">
        <v>5050</v>
      </c>
      <c r="BI902" t="s">
        <v>39</v>
      </c>
      <c r="BJ902" t="str">
        <f>N902&amp;", "&amp;O902&amp;", "&amp;P902</f>
        <v>Almaty [=Alma-Ata] Area, Uigur Distr., ca 15 km ENE of Uzyntan, Karabaskum sands</v>
      </c>
      <c r="BK902" t="str">
        <f>T902&amp;" N; "&amp;U902&amp;" E"</f>
        <v>43°41' N; 79°52' E</v>
      </c>
      <c r="BL902" t="s">
        <v>5146</v>
      </c>
      <c r="BM902" s="85" t="s">
        <v>5147</v>
      </c>
      <c r="BN902" t="s">
        <v>4895</v>
      </c>
      <c r="BO902"/>
      <c r="BP902" t="str">
        <f>IF(V902="original",H902,IF(V902="volunteer",C902,"Nekhaeva A.A."))</f>
        <v>Logunov D.V., Marusik Yu.M.</v>
      </c>
      <c r="BQ902">
        <f>IF(V902="original",I902,IF(V902="volunteer",YEAR(A902)&amp;"-"&amp;IF(MONTH(A902)&lt;10,"0"&amp;MONTH(A902),MONTH(A902))&amp;"-"&amp;IF(DAY(A902)&lt;10,"0"&amp;DAY(A902),DAY(A902)),"__2025-05-15"))</f>
        <v>2003</v>
      </c>
      <c r="BR902"/>
      <c r="BS902"/>
      <c r="BT902" s="49" t="s">
        <v>4766</v>
      </c>
      <c r="BU902" t="s">
        <v>3631</v>
      </c>
      <c r="BV902" t="s">
        <v>3632</v>
      </c>
      <c r="BW902" t="s">
        <v>3633</v>
      </c>
      <c r="BX902" t="s">
        <v>3634</v>
      </c>
      <c r="BY902" s="44" t="s">
        <v>48</v>
      </c>
      <c r="BZ902" t="s">
        <v>1799</v>
      </c>
      <c r="CA902" t="s">
        <v>4383</v>
      </c>
      <c r="CB902" s="44" t="s">
        <v>4383</v>
      </c>
      <c r="CC902" t="s">
        <v>4382</v>
      </c>
      <c r="CD902" t="s">
        <v>4383</v>
      </c>
      <c r="CE902" t="s">
        <v>4384</v>
      </c>
      <c r="CF902" t="s">
        <v>3630</v>
      </c>
      <c r="CG902" t="s">
        <v>4737</v>
      </c>
      <c r="CH902" t="str">
        <f>H902</f>
        <v>Logunov D.V., Marusik Yu.M.</v>
      </c>
      <c r="CI902">
        <f t="shared" si="255"/>
        <v>2003</v>
      </c>
      <c r="CJ902" t="s">
        <v>4725</v>
      </c>
    </row>
    <row r="903" spans="1:88" s="12" customFormat="1" x14ac:dyDescent="0.45">
      <c r="A903" s="11">
        <v>45763.478402777779</v>
      </c>
      <c r="B903" s="12">
        <v>412819044</v>
      </c>
      <c r="C903" s="6" t="s">
        <v>4897</v>
      </c>
      <c r="D903" s="12">
        <v>1</v>
      </c>
      <c r="E903" s="4" t="s">
        <v>51</v>
      </c>
      <c r="F903" s="12" t="s">
        <v>577</v>
      </c>
      <c r="G903" s="12">
        <v>3913</v>
      </c>
      <c r="H903" s="44" t="s">
        <v>1801</v>
      </c>
      <c r="I903" s="12">
        <v>2003</v>
      </c>
      <c r="J903" s="12" t="s">
        <v>1802</v>
      </c>
      <c r="K903" s="12" t="s">
        <v>1803</v>
      </c>
      <c r="L903" s="12" t="s">
        <v>1804</v>
      </c>
      <c r="M903" t="s">
        <v>39</v>
      </c>
      <c r="N903" s="12" t="s">
        <v>841</v>
      </c>
      <c r="O903" s="12" t="s">
        <v>1794</v>
      </c>
      <c r="P903" s="12" t="s">
        <v>1842</v>
      </c>
      <c r="Q903" t="str">
        <f t="shared" si="256"/>
        <v>ca 15 km ENE of Uzyntan, Karabaskum sands</v>
      </c>
      <c r="R903" s="94">
        <v>43.683332999999998</v>
      </c>
      <c r="S903" s="94">
        <v>79.866667000000007</v>
      </c>
      <c r="T903" s="12" t="s">
        <v>1843</v>
      </c>
      <c r="U903" s="12" t="s">
        <v>1844</v>
      </c>
      <c r="V903" s="12" t="s">
        <v>44</v>
      </c>
      <c r="Y903" s="12">
        <v>1989</v>
      </c>
      <c r="Z903" s="12">
        <v>10</v>
      </c>
      <c r="AA903" s="12">
        <v>5</v>
      </c>
      <c r="AF903" s="12" t="s">
        <v>566</v>
      </c>
      <c r="AH903" s="12" t="s">
        <v>48</v>
      </c>
      <c r="AI903" s="12" t="s">
        <v>1799</v>
      </c>
      <c r="AJ903" s="12" t="s">
        <v>1822</v>
      </c>
      <c r="AK903" s="12" t="b">
        <v>1</v>
      </c>
      <c r="AL903" s="12" t="b">
        <v>1</v>
      </c>
      <c r="AM903" s="12" t="s">
        <v>462</v>
      </c>
      <c r="AO903" s="49" t="s">
        <v>4952</v>
      </c>
      <c r="AP903" s="73"/>
      <c r="AQ903" s="49" t="s">
        <v>4951</v>
      </c>
      <c r="AR903" s="76" t="s">
        <v>5011</v>
      </c>
      <c r="AS903" s="73" t="s">
        <v>5012</v>
      </c>
      <c r="AT903" s="73">
        <f t="shared" si="257"/>
        <v>1</v>
      </c>
      <c r="AU903" s="112" t="s">
        <v>5383</v>
      </c>
      <c r="AV903" s="44" t="s">
        <v>5380</v>
      </c>
      <c r="AW903" t="s">
        <v>566</v>
      </c>
      <c r="AX903" s="112" t="s">
        <v>5333</v>
      </c>
      <c r="AY903" s="73" t="str">
        <f t="shared" si="258"/>
        <v>Logunov D.V., Marusik Yu.M. 2003. A revision of the genus Yllenus Simon, 1868 (Arachnida, Araneae, Salticidae) // Moscow: KMK Sci. Press Ltd. 167 p., il</v>
      </c>
      <c r="AZ903" s="49" t="s">
        <v>4903</v>
      </c>
      <c r="BA903" s="58" t="str">
        <f>Y903&amp;"-"&amp;IF(Z903&lt;10,"0"&amp;Z903,Z903)&amp;"-"&amp;IF(AA903&lt;10,"0"&amp;AA903,AA903)</f>
        <v>1989-10-05</v>
      </c>
      <c r="BB903" s="44" t="str">
        <f>Y903&amp;IF(Z903&lt;&gt;0,"-"&amp;Z903,"")&amp;IF(AA903&lt;&gt;0,"-"&amp;AA903,"")&amp;IF(AB903&lt;&gt;0,"/"&amp;AB903,"")&amp;IF(AC903&lt;&gt;0,"-"&amp;AC903,"")&amp;IF(AD903&lt;&gt;0,"-"&amp;AD903,"")</f>
        <v>1989-10-5</v>
      </c>
      <c r="BC903" s="44"/>
      <c r="BD903" s="44"/>
      <c r="BE903" s="44"/>
      <c r="BF903" s="49" t="s">
        <v>4882</v>
      </c>
      <c r="BG903" t="s">
        <v>4893</v>
      </c>
      <c r="BH903" s="40" t="s">
        <v>5050</v>
      </c>
      <c r="BI903" t="s">
        <v>39</v>
      </c>
      <c r="BJ903" t="str">
        <f>N903&amp;", "&amp;O903&amp;", "&amp;P903</f>
        <v>Almaty [=Alma-Ata] Area, Uigur Distr., ca 15 km ENE of Uzyntan, Karabaskum sands</v>
      </c>
      <c r="BK903" t="str">
        <f>T903&amp;" N; "&amp;U903&amp;" E"</f>
        <v>43°41' N; 79°52' E</v>
      </c>
      <c r="BL903" t="s">
        <v>5146</v>
      </c>
      <c r="BM903" s="85" t="s">
        <v>5147</v>
      </c>
      <c r="BN903" t="s">
        <v>4895</v>
      </c>
      <c r="BO903"/>
      <c r="BP903" t="str">
        <f>IF(V903="original",H903,IF(V903="volunteer",C903,"Nekhaeva A.A."))</f>
        <v>Logunov D.V., Marusik Yu.M.</v>
      </c>
      <c r="BQ903">
        <f>IF(V903="original",I903,IF(V903="volunteer",YEAR(A903)&amp;"-"&amp;IF(MONTH(A903)&lt;10,"0"&amp;MONTH(A903),MONTH(A903))&amp;"-"&amp;IF(DAY(A903)&lt;10,"0"&amp;DAY(A903),DAY(A903)),"__2025-05-15"))</f>
        <v>2003</v>
      </c>
      <c r="BR903"/>
      <c r="BS903"/>
      <c r="BT903" s="49" t="s">
        <v>4766</v>
      </c>
      <c r="BU903" t="s">
        <v>3631</v>
      </c>
      <c r="BV903" t="s">
        <v>3632</v>
      </c>
      <c r="BW903" t="s">
        <v>3633</v>
      </c>
      <c r="BX903" t="s">
        <v>3634</v>
      </c>
      <c r="BY903" s="44" t="s">
        <v>48</v>
      </c>
      <c r="BZ903" t="s">
        <v>1799</v>
      </c>
      <c r="CA903" t="s">
        <v>4383</v>
      </c>
      <c r="CB903" s="44" t="s">
        <v>4383</v>
      </c>
      <c r="CC903" t="s">
        <v>4382</v>
      </c>
      <c r="CD903" t="s">
        <v>4383</v>
      </c>
      <c r="CE903" t="s">
        <v>4384</v>
      </c>
      <c r="CF903" t="s">
        <v>3630</v>
      </c>
      <c r="CG903" t="s">
        <v>5048</v>
      </c>
      <c r="CH903" t="str">
        <f>H903</f>
        <v>Logunov D.V., Marusik Yu.M.</v>
      </c>
      <c r="CI903">
        <f t="shared" si="255"/>
        <v>2003</v>
      </c>
      <c r="CJ903" t="s">
        <v>4724</v>
      </c>
    </row>
    <row r="904" spans="1:88" s="12" customFormat="1" x14ac:dyDescent="0.45">
      <c r="A904" s="11">
        <v>45763.475486111107</v>
      </c>
      <c r="B904" s="12">
        <v>412819044</v>
      </c>
      <c r="C904" s="6" t="s">
        <v>4897</v>
      </c>
      <c r="D904" s="12">
        <v>1</v>
      </c>
      <c r="E904" s="4" t="s">
        <v>51</v>
      </c>
      <c r="F904" s="12" t="s">
        <v>1810</v>
      </c>
      <c r="G904" s="12">
        <v>3913</v>
      </c>
      <c r="H904" s="44" t="s">
        <v>1801</v>
      </c>
      <c r="I904" s="12">
        <v>2003</v>
      </c>
      <c r="J904" s="12" t="s">
        <v>1802</v>
      </c>
      <c r="K904" s="12" t="s">
        <v>1803</v>
      </c>
      <c r="L904" s="12" t="s">
        <v>1804</v>
      </c>
      <c r="M904" t="s">
        <v>39</v>
      </c>
      <c r="N904" s="12" t="s">
        <v>1845</v>
      </c>
      <c r="O904" s="12" t="s">
        <v>893</v>
      </c>
      <c r="P904" s="12" t="s">
        <v>1846</v>
      </c>
      <c r="Q904" t="str">
        <f t="shared" si="256"/>
        <v>ca 16 km SE of Aksuek, 270th km of Almaty-Karaganda Hwy</v>
      </c>
      <c r="R904" s="94">
        <v>44.516666999999998</v>
      </c>
      <c r="S904" s="94">
        <v>74.650000000000006</v>
      </c>
      <c r="T904" s="12" t="s">
        <v>1847</v>
      </c>
      <c r="U904" s="12" t="s">
        <v>1848</v>
      </c>
      <c r="V904" s="12" t="s">
        <v>44</v>
      </c>
      <c r="Y904" s="12">
        <v>1988</v>
      </c>
      <c r="Z904" s="12">
        <v>5</v>
      </c>
      <c r="AA904" s="12">
        <v>27</v>
      </c>
      <c r="AF904" s="12" t="s">
        <v>820</v>
      </c>
      <c r="AH904" s="12" t="s">
        <v>48</v>
      </c>
      <c r="AI904" s="12" t="s">
        <v>1799</v>
      </c>
      <c r="AJ904" s="12" t="s">
        <v>1849</v>
      </c>
      <c r="AK904" s="12" t="b">
        <v>1</v>
      </c>
      <c r="AL904" s="12" t="b">
        <v>1</v>
      </c>
      <c r="AM904" s="12" t="s">
        <v>165</v>
      </c>
      <c r="AO904" s="49" t="s">
        <v>4952</v>
      </c>
      <c r="AP904" s="73"/>
      <c r="AQ904" s="49" t="s">
        <v>4951</v>
      </c>
      <c r="AR904" s="76" t="s">
        <v>5011</v>
      </c>
      <c r="AS904" s="73" t="s">
        <v>5012</v>
      </c>
      <c r="AT904" s="73">
        <f t="shared" si="257"/>
        <v>1</v>
      </c>
      <c r="AU904" s="112" t="s">
        <v>5383</v>
      </c>
      <c r="AV904" s="44" t="s">
        <v>5380</v>
      </c>
      <c r="AW904" t="s">
        <v>820</v>
      </c>
      <c r="AX904" s="112" t="s">
        <v>5356</v>
      </c>
      <c r="AY904" s="73" t="str">
        <f t="shared" si="258"/>
        <v>Logunov D.V., Marusik Yu.M. 2003. A revision of the genus Yllenus Simon, 1868 (Arachnida, Araneae, Salticidae) // Moscow: KMK Sci. Press Ltd. 167 p., il</v>
      </c>
      <c r="AZ904" s="49" t="s">
        <v>4903</v>
      </c>
      <c r="BA904" s="58" t="str">
        <f>Y904&amp;"-"&amp;IF(Z904&lt;10,"0"&amp;Z904,Z904)&amp;"-"&amp;IF(AA904&lt;10,"0"&amp;AA904,AA904)</f>
        <v>1988-05-27</v>
      </c>
      <c r="BB904" s="44" t="str">
        <f>Y904&amp;IF(Z904&lt;&gt;0,"-"&amp;Z904,"")&amp;IF(AA904&lt;&gt;0,"-"&amp;AA904,"")&amp;IF(AB904&lt;&gt;0,"/"&amp;AB904,"")&amp;IF(AC904&lt;&gt;0,"-"&amp;AC904,"")&amp;IF(AD904&lt;&gt;0,"-"&amp;AD904,"")</f>
        <v>1988-5-27</v>
      </c>
      <c r="BC904" s="44"/>
      <c r="BD904" s="44"/>
      <c r="BE904" s="44"/>
      <c r="BF904" s="49" t="s">
        <v>4882</v>
      </c>
      <c r="BG904" t="s">
        <v>4893</v>
      </c>
      <c r="BH904" s="40" t="s">
        <v>5050</v>
      </c>
      <c r="BI904" t="s">
        <v>39</v>
      </c>
      <c r="BJ904" t="str">
        <f>N904&amp;", "&amp;O904&amp;", "&amp;P904</f>
        <v>Almaty [= Alma-Ata] Area, Zhambyl Distr., ca 16 km SE of Aksuek, 270th km of Almaty-Karaganda Hwy</v>
      </c>
      <c r="BK904" t="str">
        <f>T904&amp;" N; "&amp;U904&amp;" E"</f>
        <v>44°31' N; 74°39' E</v>
      </c>
      <c r="BL904" t="s">
        <v>5148</v>
      </c>
      <c r="BM904" s="85" t="s">
        <v>5149</v>
      </c>
      <c r="BN904" t="s">
        <v>4895</v>
      </c>
      <c r="BO904"/>
      <c r="BP904" t="str">
        <f>IF(V904="original",H904,IF(V904="volunteer",C904,"Nekhaeva A.A."))</f>
        <v>Logunov D.V., Marusik Yu.M.</v>
      </c>
      <c r="BQ904">
        <f>IF(V904="original",I904,IF(V904="volunteer",YEAR(A904)&amp;"-"&amp;IF(MONTH(A904)&lt;10,"0"&amp;MONTH(A904),MONTH(A904))&amp;"-"&amp;IF(DAY(A904)&lt;10,"0"&amp;DAY(A904),DAY(A904)),"__2025-05-15"))</f>
        <v>2003</v>
      </c>
      <c r="BR904"/>
      <c r="BS904"/>
      <c r="BT904" s="49" t="s">
        <v>4766</v>
      </c>
      <c r="BU904" t="s">
        <v>3631</v>
      </c>
      <c r="BV904" t="s">
        <v>3632</v>
      </c>
      <c r="BW904" t="s">
        <v>3633</v>
      </c>
      <c r="BX904" t="s">
        <v>3634</v>
      </c>
      <c r="BY904" s="44" t="s">
        <v>48</v>
      </c>
      <c r="BZ904" t="s">
        <v>1799</v>
      </c>
      <c r="CA904" t="s">
        <v>4385</v>
      </c>
      <c r="CB904" s="44" t="s">
        <v>4385</v>
      </c>
      <c r="CC904" t="s">
        <v>4382</v>
      </c>
      <c r="CD904" t="s">
        <v>4385</v>
      </c>
      <c r="CE904" t="s">
        <v>4386</v>
      </c>
      <c r="CF904" t="s">
        <v>3630</v>
      </c>
      <c r="CG904" t="s">
        <v>4737</v>
      </c>
      <c r="CH904" t="str">
        <f>H904</f>
        <v>Logunov D.V., Marusik Yu.M.</v>
      </c>
      <c r="CI904">
        <f t="shared" si="255"/>
        <v>2003</v>
      </c>
      <c r="CJ904" t="s">
        <v>4725</v>
      </c>
    </row>
    <row r="905" spans="1:88" s="12" customFormat="1" x14ac:dyDescent="0.45">
      <c r="A905" s="11">
        <v>45763.470960648148</v>
      </c>
      <c r="B905" s="12">
        <v>412819044</v>
      </c>
      <c r="C905" s="6" t="s">
        <v>4897</v>
      </c>
      <c r="D905" s="12">
        <v>1</v>
      </c>
      <c r="E905" s="4" t="s">
        <v>51</v>
      </c>
      <c r="F905" s="12" t="s">
        <v>577</v>
      </c>
      <c r="G905" s="12">
        <v>3913</v>
      </c>
      <c r="H905" s="44" t="s">
        <v>1801</v>
      </c>
      <c r="I905" s="12">
        <v>2003</v>
      </c>
      <c r="J905" s="12" t="s">
        <v>1802</v>
      </c>
      <c r="K905" s="12" t="s">
        <v>1803</v>
      </c>
      <c r="L905" s="12" t="s">
        <v>1804</v>
      </c>
      <c r="M905" t="s">
        <v>39</v>
      </c>
      <c r="N905" s="12" t="s">
        <v>77</v>
      </c>
      <c r="O905" s="12" t="s">
        <v>931</v>
      </c>
      <c r="P905" s="12" t="s">
        <v>1850</v>
      </c>
      <c r="Q905" t="str">
        <f t="shared" si="256"/>
        <v>ca 1 km NW of Bakanas, Ili botanical garden</v>
      </c>
      <c r="R905" s="94">
        <v>44.816667000000002</v>
      </c>
      <c r="S905" s="94">
        <v>76.25</v>
      </c>
      <c r="T905" s="12" t="s">
        <v>1851</v>
      </c>
      <c r="U905" s="12" t="s">
        <v>1852</v>
      </c>
      <c r="V905" s="12" t="s">
        <v>44</v>
      </c>
      <c r="Y905" s="12">
        <v>1989</v>
      </c>
      <c r="Z905" s="12">
        <v>9</v>
      </c>
      <c r="AA905" s="12">
        <v>15</v>
      </c>
      <c r="AF905" s="12" t="s">
        <v>826</v>
      </c>
      <c r="AH905" s="12" t="s">
        <v>48</v>
      </c>
      <c r="AI905" s="12" t="s">
        <v>1799</v>
      </c>
      <c r="AJ905" s="12" t="s">
        <v>1849</v>
      </c>
      <c r="AK905" s="12" t="b">
        <v>1</v>
      </c>
      <c r="AL905" s="12" t="b">
        <v>1</v>
      </c>
      <c r="AM905" s="12" t="s">
        <v>165</v>
      </c>
      <c r="AO905" s="49" t="s">
        <v>4952</v>
      </c>
      <c r="AP905" s="73"/>
      <c r="AQ905" s="49" t="s">
        <v>4951</v>
      </c>
      <c r="AR905" s="76" t="s">
        <v>5011</v>
      </c>
      <c r="AS905" s="73" t="s">
        <v>5012</v>
      </c>
      <c r="AT905" s="73">
        <f t="shared" si="257"/>
        <v>1</v>
      </c>
      <c r="AU905" s="112" t="s">
        <v>5383</v>
      </c>
      <c r="AV905" s="44" t="s">
        <v>5380</v>
      </c>
      <c r="AW905" t="s">
        <v>826</v>
      </c>
      <c r="AX905" s="112" t="s">
        <v>5333</v>
      </c>
      <c r="AY905" s="73" t="str">
        <f t="shared" si="258"/>
        <v>Logunov D.V., Marusik Yu.M. 2003. A revision of the genus Yllenus Simon, 1868 (Arachnida, Araneae, Salticidae) // Moscow: KMK Sci. Press Ltd. 167 p., il</v>
      </c>
      <c r="AZ905" s="49" t="s">
        <v>4903</v>
      </c>
      <c r="BA905" s="58" t="str">
        <f>Y905&amp;"-"&amp;IF(Z905&lt;10,"0"&amp;Z905,Z905)&amp;"-"&amp;IF(AA905&lt;10,"0"&amp;AA905,AA905)</f>
        <v>1989-09-15</v>
      </c>
      <c r="BB905" s="44" t="str">
        <f>Y905&amp;IF(Z905&lt;&gt;0,"-"&amp;Z905,"")&amp;IF(AA905&lt;&gt;0,"-"&amp;AA905,"")&amp;IF(AB905&lt;&gt;0,"/"&amp;AB905,"")&amp;IF(AC905&lt;&gt;0,"-"&amp;AC905,"")&amp;IF(AD905&lt;&gt;0,"-"&amp;AD905,"")</f>
        <v>1989-9-15</v>
      </c>
      <c r="BC905" s="44"/>
      <c r="BD905" s="44"/>
      <c r="BE905" s="44"/>
      <c r="BF905" s="49" t="s">
        <v>4882</v>
      </c>
      <c r="BG905" t="s">
        <v>4893</v>
      </c>
      <c r="BH905" s="40" t="s">
        <v>5050</v>
      </c>
      <c r="BI905" t="s">
        <v>39</v>
      </c>
      <c r="BJ905" t="str">
        <f>N905&amp;", "&amp;O905&amp;", "&amp;P905</f>
        <v>Almaty Area, Balkhash Distr., ca 1 km NW of Bakanas, Ili botanical garden</v>
      </c>
      <c r="BK905" t="str">
        <f>T905&amp;" N; "&amp;U905&amp;" E"</f>
        <v>44°49' N; 76°15' E</v>
      </c>
      <c r="BL905" t="s">
        <v>5150</v>
      </c>
      <c r="BM905" s="85" t="s">
        <v>5151</v>
      </c>
      <c r="BN905" t="s">
        <v>4895</v>
      </c>
      <c r="BO905"/>
      <c r="BP905" t="str">
        <f>IF(V905="original",H905,IF(V905="volunteer",C905,"Nekhaeva A.A."))</f>
        <v>Logunov D.V., Marusik Yu.M.</v>
      </c>
      <c r="BQ905">
        <f>IF(V905="original",I905,IF(V905="volunteer",YEAR(A905)&amp;"-"&amp;IF(MONTH(A905)&lt;10,"0"&amp;MONTH(A905),MONTH(A905))&amp;"-"&amp;IF(DAY(A905)&lt;10,"0"&amp;DAY(A905),DAY(A905)),"__2025-05-15"))</f>
        <v>2003</v>
      </c>
      <c r="BR905"/>
      <c r="BS905"/>
      <c r="BT905" s="49" t="s">
        <v>4766</v>
      </c>
      <c r="BU905" t="s">
        <v>3631</v>
      </c>
      <c r="BV905" t="s">
        <v>3632</v>
      </c>
      <c r="BW905" t="s">
        <v>3633</v>
      </c>
      <c r="BX905" t="s">
        <v>3634</v>
      </c>
      <c r="BY905" s="44" t="s">
        <v>48</v>
      </c>
      <c r="BZ905" t="s">
        <v>1799</v>
      </c>
      <c r="CA905" t="s">
        <v>4385</v>
      </c>
      <c r="CB905" s="44" t="s">
        <v>4385</v>
      </c>
      <c r="CC905" t="s">
        <v>4382</v>
      </c>
      <c r="CD905" t="s">
        <v>4385</v>
      </c>
      <c r="CE905" t="s">
        <v>4386</v>
      </c>
      <c r="CF905" t="s">
        <v>3630</v>
      </c>
      <c r="CG905" t="s">
        <v>4737</v>
      </c>
      <c r="CH905" t="str">
        <f>H905</f>
        <v>Logunov D.V., Marusik Yu.M.</v>
      </c>
      <c r="CI905">
        <f t="shared" si="255"/>
        <v>2003</v>
      </c>
      <c r="CJ905" t="s">
        <v>4725</v>
      </c>
    </row>
    <row r="906" spans="1:88" s="12" customFormat="1" x14ac:dyDescent="0.45">
      <c r="A906" s="11">
        <v>45763.467789351853</v>
      </c>
      <c r="B906" s="12">
        <v>412819044</v>
      </c>
      <c r="C906" s="6" t="s">
        <v>4897</v>
      </c>
      <c r="D906" s="12">
        <v>1</v>
      </c>
      <c r="E906" s="4" t="s">
        <v>51</v>
      </c>
      <c r="F906" s="12" t="s">
        <v>1810</v>
      </c>
      <c r="G906" s="12">
        <v>3913</v>
      </c>
      <c r="H906" s="44" t="s">
        <v>1801</v>
      </c>
      <c r="I906" s="12">
        <v>2003</v>
      </c>
      <c r="J906" s="12" t="s">
        <v>1802</v>
      </c>
      <c r="K906" s="12" t="s">
        <v>1803</v>
      </c>
      <c r="L906" s="12" t="s">
        <v>1804</v>
      </c>
      <c r="M906" t="s">
        <v>39</v>
      </c>
      <c r="N906" s="12" t="s">
        <v>77</v>
      </c>
      <c r="O906" s="12" t="s">
        <v>931</v>
      </c>
      <c r="P906" s="12" t="s">
        <v>1853</v>
      </c>
      <c r="Q906" t="str">
        <f t="shared" si="256"/>
        <v>ca 10 km N of Lake Alakol', Taukum sands</v>
      </c>
      <c r="R906" s="94">
        <v>44.983333000000002</v>
      </c>
      <c r="S906" s="94">
        <v>74.2</v>
      </c>
      <c r="T906" s="12" t="s">
        <v>1854</v>
      </c>
      <c r="U906" s="12" t="s">
        <v>1855</v>
      </c>
      <c r="V906" s="12" t="s">
        <v>44</v>
      </c>
      <c r="Y906" s="12">
        <v>1988</v>
      </c>
      <c r="Z906" s="12">
        <v>5</v>
      </c>
      <c r="AA906" s="12">
        <v>8</v>
      </c>
      <c r="AF906" s="12" t="s">
        <v>1856</v>
      </c>
      <c r="AH906" s="12" t="s">
        <v>48</v>
      </c>
      <c r="AI906" s="12" t="s">
        <v>1799</v>
      </c>
      <c r="AJ906" s="12" t="s">
        <v>1857</v>
      </c>
      <c r="AK906" s="12" t="b">
        <v>1</v>
      </c>
      <c r="AL906" s="12" t="b">
        <v>1</v>
      </c>
      <c r="AM906" s="12" t="s">
        <v>165</v>
      </c>
      <c r="AO906" s="49" t="s">
        <v>4952</v>
      </c>
      <c r="AP906" s="73"/>
      <c r="AQ906" s="49" t="s">
        <v>4951</v>
      </c>
      <c r="AR906" s="76" t="s">
        <v>5011</v>
      </c>
      <c r="AS906" s="73" t="s">
        <v>5012</v>
      </c>
      <c r="AT906" s="73">
        <f t="shared" si="257"/>
        <v>1</v>
      </c>
      <c r="AU906" s="112" t="s">
        <v>5383</v>
      </c>
      <c r="AV906" s="44" t="s">
        <v>5380</v>
      </c>
      <c r="AW906" t="s">
        <v>1856</v>
      </c>
      <c r="AX906" s="112" t="s">
        <v>5356</v>
      </c>
      <c r="AY906" s="73" t="str">
        <f t="shared" si="258"/>
        <v>Logunov D.V., Marusik Yu.M. 2003. A revision of the genus Yllenus Simon, 1868 (Arachnida, Araneae, Salticidae) // Moscow: KMK Sci. Press Ltd. 167 p., il</v>
      </c>
      <c r="AZ906" s="49" t="s">
        <v>4903</v>
      </c>
      <c r="BA906" s="58" t="str">
        <f>Y906&amp;"-"&amp;IF(Z906&lt;10,"0"&amp;Z906,Z906)&amp;"-"&amp;IF(AA906&lt;10,"0"&amp;AA906,AA906)</f>
        <v>1988-05-08</v>
      </c>
      <c r="BB906" s="44" t="str">
        <f>Y906&amp;IF(Z906&lt;&gt;0,"-"&amp;Z906,"")&amp;IF(AA906&lt;&gt;0,"-"&amp;AA906,"")&amp;IF(AB906&lt;&gt;0,"/"&amp;AB906,"")&amp;IF(AC906&lt;&gt;0,"-"&amp;AC906,"")&amp;IF(AD906&lt;&gt;0,"-"&amp;AD906,"")</f>
        <v>1988-5-8</v>
      </c>
      <c r="BC906" s="44"/>
      <c r="BD906" s="44"/>
      <c r="BE906" s="44"/>
      <c r="BF906" s="49" t="s">
        <v>4882</v>
      </c>
      <c r="BG906" t="s">
        <v>4893</v>
      </c>
      <c r="BH906" s="40" t="s">
        <v>5050</v>
      </c>
      <c r="BI906" t="s">
        <v>39</v>
      </c>
      <c r="BJ906" t="str">
        <f>N906&amp;", "&amp;O906&amp;", "&amp;P906</f>
        <v>Almaty Area, Balkhash Distr., ca 10 km N of Lake Alakol', Taukum sands</v>
      </c>
      <c r="BK906" t="str">
        <f>T906&amp;" N; "&amp;U906&amp;" E"</f>
        <v>44°59' N; 74°12' E</v>
      </c>
      <c r="BL906" t="s">
        <v>5152</v>
      </c>
      <c r="BM906" s="85" t="s">
        <v>5153</v>
      </c>
      <c r="BN906" t="s">
        <v>4895</v>
      </c>
      <c r="BO906"/>
      <c r="BP906" t="str">
        <f>IF(V906="original",H906,IF(V906="volunteer",C906,"Nekhaeva A.A."))</f>
        <v>Logunov D.V., Marusik Yu.M.</v>
      </c>
      <c r="BQ906">
        <f>IF(V906="original",I906,IF(V906="volunteer",YEAR(A906)&amp;"-"&amp;IF(MONTH(A906)&lt;10,"0"&amp;MONTH(A906),MONTH(A906))&amp;"-"&amp;IF(DAY(A906)&lt;10,"0"&amp;DAY(A906),DAY(A906)),"__2025-05-15"))</f>
        <v>2003</v>
      </c>
      <c r="BR906"/>
      <c r="BS906"/>
      <c r="BT906" s="49" t="s">
        <v>4766</v>
      </c>
      <c r="BU906" t="s">
        <v>3631</v>
      </c>
      <c r="BV906" t="s">
        <v>3632</v>
      </c>
      <c r="BW906" t="s">
        <v>3633</v>
      </c>
      <c r="BX906" t="s">
        <v>3634</v>
      </c>
      <c r="BY906" s="44" t="s">
        <v>48</v>
      </c>
      <c r="BZ906" t="s">
        <v>1799</v>
      </c>
      <c r="CA906" t="s">
        <v>4387</v>
      </c>
      <c r="CB906" s="44" t="s">
        <v>4387</v>
      </c>
      <c r="CC906" t="s">
        <v>4382</v>
      </c>
      <c r="CD906" t="s">
        <v>4387</v>
      </c>
      <c r="CE906" t="s">
        <v>4388</v>
      </c>
      <c r="CF906" t="s">
        <v>3630</v>
      </c>
      <c r="CG906" t="s">
        <v>4737</v>
      </c>
      <c r="CH906" t="str">
        <f>H906</f>
        <v>Logunov D.V., Marusik Yu.M.</v>
      </c>
      <c r="CI906">
        <f t="shared" si="255"/>
        <v>2003</v>
      </c>
      <c r="CJ906" t="s">
        <v>4725</v>
      </c>
    </row>
    <row r="907" spans="1:88" s="12" customFormat="1" x14ac:dyDescent="0.45">
      <c r="A907" s="11">
        <v>45763.465960648136</v>
      </c>
      <c r="B907" s="12">
        <v>412819044</v>
      </c>
      <c r="C907" s="6" t="s">
        <v>4897</v>
      </c>
      <c r="D907" s="12">
        <v>1</v>
      </c>
      <c r="E907" s="4" t="s">
        <v>65</v>
      </c>
      <c r="F907" s="12" t="s">
        <v>1810</v>
      </c>
      <c r="G907" s="12">
        <v>3913</v>
      </c>
      <c r="H907" s="44" t="s">
        <v>1801</v>
      </c>
      <c r="I907" s="12">
        <v>2003</v>
      </c>
      <c r="J907" s="12" t="s">
        <v>1802</v>
      </c>
      <c r="K907" s="12" t="s">
        <v>1803</v>
      </c>
      <c r="L907" s="12" t="s">
        <v>1804</v>
      </c>
      <c r="M907" t="s">
        <v>39</v>
      </c>
      <c r="N907" s="12" t="s">
        <v>77</v>
      </c>
      <c r="O907" s="12" t="s">
        <v>1811</v>
      </c>
      <c r="P907" s="12" t="s">
        <v>1858</v>
      </c>
      <c r="Q907" t="str">
        <f t="shared" si="256"/>
        <v>Toraigyr Mts</v>
      </c>
      <c r="R907" s="94">
        <v>43.35</v>
      </c>
      <c r="S907" s="94">
        <v>79</v>
      </c>
      <c r="T907" s="12" t="s">
        <v>1859</v>
      </c>
      <c r="U907" s="12" t="s">
        <v>1860</v>
      </c>
      <c r="V907" s="12" t="s">
        <v>44</v>
      </c>
      <c r="Y907" s="12">
        <v>1990</v>
      </c>
      <c r="Z907" s="12">
        <v>4</v>
      </c>
      <c r="AA907" s="12">
        <v>21</v>
      </c>
      <c r="AF907" s="12" t="s">
        <v>566</v>
      </c>
      <c r="AH907" s="12" t="s">
        <v>48</v>
      </c>
      <c r="AI907" s="12" t="s">
        <v>1799</v>
      </c>
      <c r="AJ907" s="12" t="s">
        <v>1861</v>
      </c>
      <c r="AK907" s="12" t="b">
        <v>1</v>
      </c>
      <c r="AL907" s="12" t="b">
        <v>1</v>
      </c>
      <c r="AM907" s="12" t="s">
        <v>165</v>
      </c>
      <c r="AO907" s="49" t="s">
        <v>4952</v>
      </c>
      <c r="AP907" s="73"/>
      <c r="AQ907" s="49" t="s">
        <v>4951</v>
      </c>
      <c r="AR907" s="76" t="s">
        <v>5011</v>
      </c>
      <c r="AS907" s="73" t="s">
        <v>5012</v>
      </c>
      <c r="AT907" s="73">
        <f t="shared" si="257"/>
        <v>1</v>
      </c>
      <c r="AU907" s="112" t="s">
        <v>5384</v>
      </c>
      <c r="AV907" s="44" t="s">
        <v>5380</v>
      </c>
      <c r="AW907" t="s">
        <v>566</v>
      </c>
      <c r="AX907" s="112" t="s">
        <v>5356</v>
      </c>
      <c r="AY907" s="73" t="str">
        <f t="shared" si="258"/>
        <v>Logunov D.V., Marusik Yu.M. 2003. A revision of the genus Yllenus Simon, 1868 (Arachnida, Araneae, Salticidae) // Moscow: KMK Sci. Press Ltd. 167 p., il</v>
      </c>
      <c r="AZ907" s="49" t="s">
        <v>4903</v>
      </c>
      <c r="BA907" s="58" t="str">
        <f>Y907&amp;"-"&amp;IF(Z907&lt;10,"0"&amp;Z907,Z907)&amp;"-"&amp;IF(AA907&lt;10,"0"&amp;AA907,AA907)</f>
        <v>1990-04-21</v>
      </c>
      <c r="BB907" s="44" t="str">
        <f>Y907&amp;IF(Z907&lt;&gt;0,"-"&amp;Z907,"")&amp;IF(AA907&lt;&gt;0,"-"&amp;AA907,"")&amp;IF(AB907&lt;&gt;0,"/"&amp;AB907,"")&amp;IF(AC907&lt;&gt;0,"-"&amp;AC907,"")&amp;IF(AD907&lt;&gt;0,"-"&amp;AD907,"")</f>
        <v>1990-4-21</v>
      </c>
      <c r="BC907" s="44"/>
      <c r="BD907" s="44"/>
      <c r="BE907" s="44"/>
      <c r="BF907" s="49" t="s">
        <v>4882</v>
      </c>
      <c r="BG907" t="s">
        <v>4893</v>
      </c>
      <c r="BH907" s="40" t="s">
        <v>5050</v>
      </c>
      <c r="BI907" t="s">
        <v>39</v>
      </c>
      <c r="BJ907" t="str">
        <f>N907&amp;", "&amp;O907&amp;", "&amp;P907</f>
        <v>Almaty Area, Enbekshikazakhskii Distr., Toraigyr Mts</v>
      </c>
      <c r="BK907" t="str">
        <f>T907&amp;" N; "&amp;U907&amp;" E"</f>
        <v>43°21' N; 79°0' E</v>
      </c>
      <c r="BL907" t="s">
        <v>5154</v>
      </c>
      <c r="BM907" s="85">
        <v>79</v>
      </c>
      <c r="BN907" t="s">
        <v>4895</v>
      </c>
      <c r="BO907"/>
      <c r="BP907" t="str">
        <f>IF(V907="original",H907,IF(V907="volunteer",C907,"Nekhaeva A.A."))</f>
        <v>Logunov D.V., Marusik Yu.M.</v>
      </c>
      <c r="BQ907">
        <f>IF(V907="original",I907,IF(V907="volunteer",YEAR(A907)&amp;"-"&amp;IF(MONTH(A907)&lt;10,"0"&amp;MONTH(A907),MONTH(A907))&amp;"-"&amp;IF(DAY(A907)&lt;10,"0"&amp;DAY(A907),DAY(A907)),"__2025-05-15"))</f>
        <v>2003</v>
      </c>
      <c r="BR907"/>
      <c r="BS907"/>
      <c r="BT907" s="49" t="s">
        <v>4766</v>
      </c>
      <c r="BU907" t="s">
        <v>3631</v>
      </c>
      <c r="BV907" t="s">
        <v>3632</v>
      </c>
      <c r="BW907" t="s">
        <v>3633</v>
      </c>
      <c r="BX907" t="s">
        <v>3634</v>
      </c>
      <c r="BY907" s="44" t="s">
        <v>48</v>
      </c>
      <c r="BZ907" t="s">
        <v>1799</v>
      </c>
      <c r="CA907" t="s">
        <v>4389</v>
      </c>
      <c r="CB907" s="44" t="s">
        <v>4389</v>
      </c>
      <c r="CC907" t="s">
        <v>4382</v>
      </c>
      <c r="CD907" t="s">
        <v>4389</v>
      </c>
      <c r="CE907" t="s">
        <v>4390</v>
      </c>
      <c r="CF907" t="s">
        <v>3630</v>
      </c>
      <c r="CG907" t="s">
        <v>4737</v>
      </c>
      <c r="CH907" t="str">
        <f>H907</f>
        <v>Logunov D.V., Marusik Yu.M.</v>
      </c>
      <c r="CI907">
        <f t="shared" si="255"/>
        <v>2003</v>
      </c>
      <c r="CJ907" t="s">
        <v>4725</v>
      </c>
    </row>
    <row r="908" spans="1:88" s="12" customFormat="1" x14ac:dyDescent="0.45">
      <c r="A908" s="11">
        <v>45763.465011574073</v>
      </c>
      <c r="B908" s="12">
        <v>412819044</v>
      </c>
      <c r="C908" s="6" t="s">
        <v>4897</v>
      </c>
      <c r="D908" s="12">
        <v>1</v>
      </c>
      <c r="E908" s="4" t="s">
        <v>65</v>
      </c>
      <c r="F908" s="12" t="s">
        <v>577</v>
      </c>
      <c r="G908" s="12">
        <v>3913</v>
      </c>
      <c r="H908" s="44" t="s">
        <v>1801</v>
      </c>
      <c r="I908" s="12">
        <v>2003</v>
      </c>
      <c r="J908" s="12" t="s">
        <v>1802</v>
      </c>
      <c r="K908" s="12" t="s">
        <v>1803</v>
      </c>
      <c r="L908" s="12" t="s">
        <v>1804</v>
      </c>
      <c r="M908" t="s">
        <v>39</v>
      </c>
      <c r="N908" s="12" t="s">
        <v>77</v>
      </c>
      <c r="O908" s="12" t="s">
        <v>1811</v>
      </c>
      <c r="P908" s="12" t="s">
        <v>1757</v>
      </c>
      <c r="Q908" t="str">
        <f t="shared" si="256"/>
        <v>Charyn River Canyon</v>
      </c>
      <c r="R908" s="94">
        <v>43.35</v>
      </c>
      <c r="S908" s="94">
        <v>79.066666999999995</v>
      </c>
      <c r="T908" s="12" t="s">
        <v>1859</v>
      </c>
      <c r="U908" s="12" t="s">
        <v>1862</v>
      </c>
      <c r="V908" s="12" t="s">
        <v>44</v>
      </c>
      <c r="Y908" s="12">
        <v>1989</v>
      </c>
      <c r="Z908" s="12">
        <v>10</v>
      </c>
      <c r="AA908" s="12">
        <v>1</v>
      </c>
      <c r="AF908" s="12" t="s">
        <v>566</v>
      </c>
      <c r="AH908" s="12" t="s">
        <v>48</v>
      </c>
      <c r="AI908" s="12" t="s">
        <v>1799</v>
      </c>
      <c r="AJ908" s="12" t="s">
        <v>1861</v>
      </c>
      <c r="AK908" s="12" t="b">
        <v>1</v>
      </c>
      <c r="AL908" s="12" t="b">
        <v>1</v>
      </c>
      <c r="AM908" s="12" t="s">
        <v>462</v>
      </c>
      <c r="AO908" s="49" t="s">
        <v>4952</v>
      </c>
      <c r="AP908" s="73"/>
      <c r="AQ908" s="49" t="s">
        <v>4951</v>
      </c>
      <c r="AR908" s="76" t="s">
        <v>5011</v>
      </c>
      <c r="AS908" s="73" t="s">
        <v>5012</v>
      </c>
      <c r="AT908" s="73">
        <f t="shared" si="257"/>
        <v>1</v>
      </c>
      <c r="AU908" s="112" t="s">
        <v>5384</v>
      </c>
      <c r="AV908" s="44" t="s">
        <v>5380</v>
      </c>
      <c r="AW908" t="s">
        <v>566</v>
      </c>
      <c r="AX908" s="112" t="s">
        <v>5333</v>
      </c>
      <c r="AY908" s="73" t="str">
        <f t="shared" si="258"/>
        <v>Logunov D.V., Marusik Yu.M. 2003. A revision of the genus Yllenus Simon, 1868 (Arachnida, Araneae, Salticidae) // Moscow: KMK Sci. Press Ltd. 167 p., il</v>
      </c>
      <c r="AZ908" s="49" t="s">
        <v>4903</v>
      </c>
      <c r="BA908" s="58" t="str">
        <f>Y908&amp;"-"&amp;IF(Z908&lt;10,"0"&amp;Z908,Z908)&amp;"-"&amp;IF(AA908&lt;10,"0"&amp;AA908,AA908)</f>
        <v>1989-10-01</v>
      </c>
      <c r="BB908" s="44" t="str">
        <f>Y908&amp;IF(Z908&lt;&gt;0,"-"&amp;Z908,"")&amp;IF(AA908&lt;&gt;0,"-"&amp;AA908,"")&amp;IF(AB908&lt;&gt;0,"/"&amp;AB908,"")&amp;IF(AC908&lt;&gt;0,"-"&amp;AC908,"")&amp;IF(AD908&lt;&gt;0,"-"&amp;AD908,"")</f>
        <v>1989-10-1</v>
      </c>
      <c r="BC908" s="44"/>
      <c r="BD908" s="44"/>
      <c r="BE908" s="44"/>
      <c r="BF908" s="49" t="s">
        <v>4882</v>
      </c>
      <c r="BG908" t="s">
        <v>4893</v>
      </c>
      <c r="BH908" s="40" t="s">
        <v>5050</v>
      </c>
      <c r="BI908" t="s">
        <v>39</v>
      </c>
      <c r="BJ908" t="str">
        <f>N908&amp;", "&amp;O908&amp;", "&amp;P908</f>
        <v>Almaty Area, Enbekshikazakhskii Distr., Charyn River Canyon</v>
      </c>
      <c r="BK908" t="str">
        <f>T908&amp;" N; "&amp;U908&amp;" E"</f>
        <v>43°21' N; 79°4' E</v>
      </c>
      <c r="BL908" t="s">
        <v>5154</v>
      </c>
      <c r="BM908" s="85" t="s">
        <v>5155</v>
      </c>
      <c r="BN908" t="s">
        <v>4895</v>
      </c>
      <c r="BO908"/>
      <c r="BP908" t="str">
        <f>IF(V908="original",H908,IF(V908="volunteer",C908,"Nekhaeva A.A."))</f>
        <v>Logunov D.V., Marusik Yu.M.</v>
      </c>
      <c r="BQ908">
        <f>IF(V908="original",I908,IF(V908="volunteer",YEAR(A908)&amp;"-"&amp;IF(MONTH(A908)&lt;10,"0"&amp;MONTH(A908),MONTH(A908))&amp;"-"&amp;IF(DAY(A908)&lt;10,"0"&amp;DAY(A908),DAY(A908)),"__2025-05-15"))</f>
        <v>2003</v>
      </c>
      <c r="BR908"/>
      <c r="BS908"/>
      <c r="BT908" s="49" t="s">
        <v>4766</v>
      </c>
      <c r="BU908" t="s">
        <v>3631</v>
      </c>
      <c r="BV908" t="s">
        <v>3632</v>
      </c>
      <c r="BW908" t="s">
        <v>3633</v>
      </c>
      <c r="BX908" t="s">
        <v>3634</v>
      </c>
      <c r="BY908" s="44" t="s">
        <v>48</v>
      </c>
      <c r="BZ908" t="s">
        <v>1799</v>
      </c>
      <c r="CA908" t="s">
        <v>4389</v>
      </c>
      <c r="CB908" s="44" t="s">
        <v>4389</v>
      </c>
      <c r="CC908" t="s">
        <v>4382</v>
      </c>
      <c r="CD908" t="s">
        <v>4389</v>
      </c>
      <c r="CE908" t="s">
        <v>4390</v>
      </c>
      <c r="CF908" t="s">
        <v>3630</v>
      </c>
      <c r="CG908" t="s">
        <v>5048</v>
      </c>
      <c r="CH908" t="str">
        <f>H908</f>
        <v>Logunov D.V., Marusik Yu.M.</v>
      </c>
      <c r="CI908">
        <f t="shared" si="255"/>
        <v>2003</v>
      </c>
      <c r="CJ908" t="s">
        <v>4724</v>
      </c>
    </row>
    <row r="909" spans="1:88" s="26" customFormat="1" x14ac:dyDescent="0.45">
      <c r="A909" s="25">
        <v>45763.463460648149</v>
      </c>
      <c r="B909" s="26">
        <v>950994899</v>
      </c>
      <c r="C909" s="26" t="s">
        <v>4898</v>
      </c>
      <c r="D909" s="26">
        <v>2</v>
      </c>
      <c r="E909" s="4" t="s">
        <v>86</v>
      </c>
      <c r="G909" s="26">
        <v>3930</v>
      </c>
      <c r="H909" s="44" t="s">
        <v>1509</v>
      </c>
      <c r="I909" s="26">
        <v>1998</v>
      </c>
      <c r="J909" s="26" t="s">
        <v>1510</v>
      </c>
      <c r="K909" s="26" t="s">
        <v>1511</v>
      </c>
      <c r="L909" s="26" t="s">
        <v>1512</v>
      </c>
      <c r="M909" t="s">
        <v>39</v>
      </c>
      <c r="N909" s="26" t="s">
        <v>77</v>
      </c>
      <c r="O909" s="26" t="s">
        <v>1863</v>
      </c>
      <c r="P909" s="26" t="s">
        <v>1864</v>
      </c>
      <c r="Q909" t="str">
        <f t="shared" si="256"/>
        <v>157th road-km between Almaty and Narynkol, Mt. Syugaty, Chelik-Kokpek</v>
      </c>
      <c r="R909" s="91">
        <v>43.3523</v>
      </c>
      <c r="S909" s="91">
        <v>78.935900000000004</v>
      </c>
      <c r="T909" s="26" t="s">
        <v>1865</v>
      </c>
      <c r="U909" s="26" t="s">
        <v>1866</v>
      </c>
      <c r="V909" s="26" t="s">
        <v>106</v>
      </c>
      <c r="X909" s="26">
        <v>3000</v>
      </c>
      <c r="Y909" s="26">
        <v>1990</v>
      </c>
      <c r="Z909" s="26">
        <v>4</v>
      </c>
      <c r="AA909" s="26">
        <v>22</v>
      </c>
      <c r="AF909" s="26" t="s">
        <v>1867</v>
      </c>
      <c r="AH909" s="26" t="s">
        <v>48</v>
      </c>
      <c r="AI909" s="26" t="s">
        <v>983</v>
      </c>
      <c r="AJ909" s="26" t="s">
        <v>1868</v>
      </c>
      <c r="AK909" s="26" t="b">
        <v>1</v>
      </c>
      <c r="AL909" s="26" t="b">
        <v>0</v>
      </c>
      <c r="AO909" s="49" t="s">
        <v>4952</v>
      </c>
      <c r="AP909" s="73"/>
      <c r="AQ909" s="49" t="s">
        <v>4951</v>
      </c>
      <c r="AR909" s="76" t="s">
        <v>5011</v>
      </c>
      <c r="AS909" s="73" t="s">
        <v>5012</v>
      </c>
      <c r="AT909" s="73">
        <f t="shared" si="257"/>
        <v>2</v>
      </c>
      <c r="AU909" s="112" t="s">
        <v>5383</v>
      </c>
      <c r="AV909" s="44" t="s">
        <v>5380</v>
      </c>
      <c r="AW909" t="s">
        <v>5022</v>
      </c>
      <c r="AX909" s="73"/>
      <c r="AY909" s="73" t="str">
        <f t="shared" si="258"/>
        <v>Logunov D.V., Rakov S.Yu. 1998. Miscellaneous notes on Middle Asian jumping spiders (Aranei: Salticidae) // Arthropoda Selecta. Vol.7. No.2. P.117–144</v>
      </c>
      <c r="AZ909" s="49" t="s">
        <v>4903</v>
      </c>
      <c r="BA909" s="58" t="str">
        <f>Y909&amp;"-"&amp;IF(Z909&lt;10,"0"&amp;Z909,Z909)&amp;"-"&amp;IF(AA909&lt;10,"0"&amp;AA909,AA909)</f>
        <v>1990-04-22</v>
      </c>
      <c r="BB909" s="44" t="str">
        <f>Y909&amp;IF(Z909&lt;&gt;0,"-"&amp;Z909,"")&amp;IF(AA909&lt;&gt;0,"-"&amp;AA909,"")&amp;IF(AB909&lt;&gt;0,"/"&amp;AB909,"")&amp;IF(AC909&lt;&gt;0,"-"&amp;AC909,"")&amp;IF(AD909&lt;&gt;0,"-"&amp;AD909,"")</f>
        <v>1990-4-22</v>
      </c>
      <c r="BC909" s="44"/>
      <c r="BD909" s="44"/>
      <c r="BE909" s="44"/>
      <c r="BF909" s="49" t="s">
        <v>4882</v>
      </c>
      <c r="BG909" t="s">
        <v>4893</v>
      </c>
      <c r="BH909" s="40" t="s">
        <v>5050</v>
      </c>
      <c r="BI909" t="s">
        <v>39</v>
      </c>
      <c r="BJ909" t="str">
        <f>N909&amp;", "&amp;O909&amp;", "&amp;P909</f>
        <v>Almaty Area, Chilik Distr, 157th road-km between Almaty and Narynkol, Mt. Syugaty, Chelik-Kokpek</v>
      </c>
      <c r="BK909" t="str">
        <f>T909&amp;" N; "&amp;U909&amp;" E"</f>
        <v>43.3523 N; 78.9359 E</v>
      </c>
      <c r="BL909" t="s">
        <v>1865</v>
      </c>
      <c r="BM909" s="85" t="s">
        <v>1866</v>
      </c>
      <c r="BN909" t="s">
        <v>4895</v>
      </c>
      <c r="BO909">
        <f>X909</f>
        <v>3000</v>
      </c>
      <c r="BP909" t="str">
        <f>IF(V909="original",H909,IF(V909="volunteer",C909,"Nekhaeva A.A."))</f>
        <v>Ishaeva A.</v>
      </c>
      <c r="BQ909" t="str">
        <f>IF(V909="original",I909,IF(V909="volunteer",YEAR(A909)&amp;"-"&amp;IF(MONTH(A909)&lt;10,"0"&amp;MONTH(A909),MONTH(A909))&amp;"-"&amp;IF(DAY(A909)&lt;10,"0"&amp;DAY(A909),DAY(A909)),"__2025-05-15"))</f>
        <v>2025-04-16</v>
      </c>
      <c r="BR909"/>
      <c r="BS909"/>
      <c r="BT909" s="49" t="s">
        <v>4766</v>
      </c>
      <c r="BU909" t="s">
        <v>3631</v>
      </c>
      <c r="BV909" t="s">
        <v>3632</v>
      </c>
      <c r="BW909" t="s">
        <v>3633</v>
      </c>
      <c r="BX909" t="s">
        <v>3634</v>
      </c>
      <c r="BY909" s="44" t="s">
        <v>48</v>
      </c>
      <c r="BZ909" t="s">
        <v>4393</v>
      </c>
      <c r="CA909" t="s">
        <v>4394</v>
      </c>
      <c r="CB909" s="44" t="s">
        <v>4394</v>
      </c>
      <c r="CC909" t="s">
        <v>4830</v>
      </c>
      <c r="CD909" t="s">
        <v>4391</v>
      </c>
      <c r="CE909" t="s">
        <v>4392</v>
      </c>
      <c r="CF909" t="s">
        <v>3630</v>
      </c>
      <c r="CG909"/>
      <c r="CH909" t="str">
        <f>H909</f>
        <v>Logunov D.V., Rakov S.Yu.</v>
      </c>
      <c r="CI909">
        <f t="shared" si="255"/>
        <v>1998</v>
      </c>
      <c r="CJ909"/>
    </row>
    <row r="910" spans="1:88" s="14" customFormat="1" x14ac:dyDescent="0.45">
      <c r="A910" s="13">
        <v>45763.463414351849</v>
      </c>
      <c r="B910" s="14">
        <v>412819044</v>
      </c>
      <c r="C910" s="6" t="s">
        <v>4897</v>
      </c>
      <c r="D910" s="14">
        <v>1</v>
      </c>
      <c r="E910" s="4" t="s">
        <v>65</v>
      </c>
      <c r="F910" s="14" t="s">
        <v>577</v>
      </c>
      <c r="G910" s="14">
        <v>3913</v>
      </c>
      <c r="H910" s="44" t="s">
        <v>1801</v>
      </c>
      <c r="I910" s="14">
        <v>2003</v>
      </c>
      <c r="J910" s="14" t="s">
        <v>1802</v>
      </c>
      <c r="K910" s="14" t="s">
        <v>1803</v>
      </c>
      <c r="L910" s="14" t="s">
        <v>1804</v>
      </c>
      <c r="M910" t="s">
        <v>39</v>
      </c>
      <c r="N910" s="14" t="s">
        <v>77</v>
      </c>
      <c r="O910" s="14" t="s">
        <v>1869</v>
      </c>
      <c r="P910" s="14" t="s">
        <v>1870</v>
      </c>
      <c r="Q910" t="str">
        <f t="shared" si="256"/>
        <v>ca 47th km of highway Ushtobe-Akzhar</v>
      </c>
      <c r="R910" s="98">
        <v>45.933332999999998</v>
      </c>
      <c r="S910" s="98">
        <v>77.166667000000004</v>
      </c>
      <c r="T910" s="14" t="s">
        <v>1871</v>
      </c>
      <c r="U910" s="14" t="s">
        <v>1872</v>
      </c>
      <c r="V910" s="14" t="s">
        <v>44</v>
      </c>
      <c r="Y910" s="14">
        <v>1988</v>
      </c>
      <c r="Z910" s="14">
        <v>7</v>
      </c>
      <c r="AA910" s="14">
        <v>26</v>
      </c>
      <c r="AF910" s="14" t="s">
        <v>566</v>
      </c>
      <c r="AH910" s="14" t="s">
        <v>48</v>
      </c>
      <c r="AI910" s="14" t="s">
        <v>1799</v>
      </c>
      <c r="AJ910" s="14" t="s">
        <v>1873</v>
      </c>
      <c r="AK910" s="14" t="b">
        <v>1</v>
      </c>
      <c r="AL910" s="14" t="b">
        <v>1</v>
      </c>
      <c r="AM910" s="14" t="s">
        <v>165</v>
      </c>
      <c r="AO910" s="49" t="s">
        <v>4952</v>
      </c>
      <c r="AP910" s="73"/>
      <c r="AQ910" s="49" t="s">
        <v>4951</v>
      </c>
      <c r="AR910" s="76" t="s">
        <v>5011</v>
      </c>
      <c r="AS910" s="73" t="s">
        <v>5012</v>
      </c>
      <c r="AT910" s="73">
        <f t="shared" si="257"/>
        <v>1</v>
      </c>
      <c r="AU910" s="112" t="s">
        <v>5384</v>
      </c>
      <c r="AV910" s="44" t="s">
        <v>5380</v>
      </c>
      <c r="AW910" t="s">
        <v>566</v>
      </c>
      <c r="AX910" s="112" t="s">
        <v>5333</v>
      </c>
      <c r="AY910" s="73" t="str">
        <f t="shared" si="258"/>
        <v>Logunov D.V., Marusik Yu.M. 2003. A revision of the genus Yllenus Simon, 1868 (Arachnida, Araneae, Salticidae) // Moscow: KMK Sci. Press Ltd. 167 p., il</v>
      </c>
      <c r="AZ910" s="49" t="s">
        <v>4903</v>
      </c>
      <c r="BA910" s="58" t="str">
        <f>Y910&amp;"-"&amp;IF(Z910&lt;10,"0"&amp;Z910,Z910)&amp;"-"&amp;IF(AA910&lt;10,"0"&amp;AA910,AA910)</f>
        <v>1988-07-26</v>
      </c>
      <c r="BB910" s="44" t="str">
        <f>Y910&amp;IF(Z910&lt;&gt;0,"-"&amp;Z910,"")&amp;IF(AA910&lt;&gt;0,"-"&amp;AA910,"")&amp;IF(AB910&lt;&gt;0,"/"&amp;AB910,"")&amp;IF(AC910&lt;&gt;0,"-"&amp;AC910,"")&amp;IF(AD910&lt;&gt;0,"-"&amp;AD910,"")</f>
        <v>1988-7-26</v>
      </c>
      <c r="BC910" s="44"/>
      <c r="BD910" s="44"/>
      <c r="BE910" s="44"/>
      <c r="BF910" s="49" t="s">
        <v>4882</v>
      </c>
      <c r="BG910" t="s">
        <v>4893</v>
      </c>
      <c r="BH910" s="40" t="s">
        <v>5050</v>
      </c>
      <c r="BI910" t="s">
        <v>39</v>
      </c>
      <c r="BJ910" t="str">
        <f>N910&amp;", "&amp;O910&amp;", "&amp;P910</f>
        <v>Almaty Area, Karatal Distr., ca 47th km of highway Ushtobe-Akzhar</v>
      </c>
      <c r="BK910" t="str">
        <f>T910&amp;" N; "&amp;U910&amp;" E"</f>
        <v>45°56' N; 77°10' E</v>
      </c>
      <c r="BL910" t="s">
        <v>5156</v>
      </c>
      <c r="BM910" s="85" t="s">
        <v>5157</v>
      </c>
      <c r="BN910" t="s">
        <v>4895</v>
      </c>
      <c r="BO910"/>
      <c r="BP910" t="str">
        <f>IF(V910="original",H910,IF(V910="volunteer",C910,"Nekhaeva A.A."))</f>
        <v>Logunov D.V., Marusik Yu.M.</v>
      </c>
      <c r="BQ910">
        <f>IF(V910="original",I910,IF(V910="volunteer",YEAR(A910)&amp;"-"&amp;IF(MONTH(A910)&lt;10,"0"&amp;MONTH(A910),MONTH(A910))&amp;"-"&amp;IF(DAY(A910)&lt;10,"0"&amp;DAY(A910),DAY(A910)),"__2025-05-15"))</f>
        <v>2003</v>
      </c>
      <c r="BR910"/>
      <c r="BS910"/>
      <c r="BT910" s="49" t="s">
        <v>4766</v>
      </c>
      <c r="BU910" t="s">
        <v>3631</v>
      </c>
      <c r="BV910" t="s">
        <v>3632</v>
      </c>
      <c r="BW910" t="s">
        <v>3633</v>
      </c>
      <c r="BX910" t="s">
        <v>3634</v>
      </c>
      <c r="BY910" s="44" t="s">
        <v>48</v>
      </c>
      <c r="BZ910" t="s">
        <v>4397</v>
      </c>
      <c r="CA910" t="s">
        <v>4398</v>
      </c>
      <c r="CB910" s="44" t="s">
        <v>4398</v>
      </c>
      <c r="CC910" t="s">
        <v>4848</v>
      </c>
      <c r="CD910" t="s">
        <v>4395</v>
      </c>
      <c r="CE910" t="s">
        <v>4396</v>
      </c>
      <c r="CF910" t="s">
        <v>3630</v>
      </c>
      <c r="CG910" t="s">
        <v>4737</v>
      </c>
      <c r="CH910" t="str">
        <f>H910</f>
        <v>Logunov D.V., Marusik Yu.M.</v>
      </c>
      <c r="CI910">
        <f t="shared" si="255"/>
        <v>2003</v>
      </c>
      <c r="CJ910" t="s">
        <v>4725</v>
      </c>
    </row>
    <row r="911" spans="1:88" s="14" customFormat="1" x14ac:dyDescent="0.45">
      <c r="A911" s="13">
        <v>45763.46230324074</v>
      </c>
      <c r="B911" s="14">
        <v>412819044</v>
      </c>
      <c r="C911" s="6" t="s">
        <v>4897</v>
      </c>
      <c r="D911" s="14">
        <v>1</v>
      </c>
      <c r="E911" s="4" t="s">
        <v>51</v>
      </c>
      <c r="F911" s="14" t="s">
        <v>577</v>
      </c>
      <c r="G911" s="14">
        <v>3913</v>
      </c>
      <c r="H911" s="44" t="s">
        <v>1801</v>
      </c>
      <c r="I911" s="14">
        <v>2003</v>
      </c>
      <c r="J911" s="14" t="s">
        <v>1802</v>
      </c>
      <c r="K911" s="14" t="s">
        <v>1803</v>
      </c>
      <c r="L911" s="14" t="s">
        <v>1804</v>
      </c>
      <c r="M911" t="s">
        <v>39</v>
      </c>
      <c r="N911" s="14" t="s">
        <v>77</v>
      </c>
      <c r="O911" s="14" t="s">
        <v>754</v>
      </c>
      <c r="P911" s="14" t="s">
        <v>1874</v>
      </c>
      <c r="Q911" t="str">
        <f t="shared" si="256"/>
        <v>ca 24 km NE of Kaptchagai</v>
      </c>
      <c r="R911" s="98">
        <v>43.966667000000001</v>
      </c>
      <c r="S911" s="98">
        <v>77.333332999999996</v>
      </c>
      <c r="T911" s="14" t="s">
        <v>67</v>
      </c>
      <c r="U911" s="14" t="s">
        <v>1875</v>
      </c>
      <c r="V911" s="14" t="s">
        <v>44</v>
      </c>
      <c r="Y911" s="14">
        <v>1996</v>
      </c>
      <c r="Z911" s="14">
        <v>7</v>
      </c>
      <c r="AA911" s="14">
        <v>1</v>
      </c>
      <c r="AB911" s="14">
        <v>1996</v>
      </c>
      <c r="AC911" s="14">
        <v>7</v>
      </c>
      <c r="AD911" s="14">
        <v>2</v>
      </c>
      <c r="AF911" s="14" t="s">
        <v>566</v>
      </c>
      <c r="AH911" s="14" t="s">
        <v>48</v>
      </c>
      <c r="AI911" s="14" t="s">
        <v>1799</v>
      </c>
      <c r="AJ911" s="14" t="s">
        <v>1873</v>
      </c>
      <c r="AK911" s="14" t="b">
        <v>1</v>
      </c>
      <c r="AL911" s="14" t="b">
        <v>1</v>
      </c>
      <c r="AM911" s="14" t="s">
        <v>165</v>
      </c>
      <c r="AO911" s="49" t="s">
        <v>4952</v>
      </c>
      <c r="AP911" s="73"/>
      <c r="AQ911" s="49" t="s">
        <v>4951</v>
      </c>
      <c r="AR911" s="76" t="s">
        <v>5011</v>
      </c>
      <c r="AS911" s="73" t="s">
        <v>5012</v>
      </c>
      <c r="AT911" s="73">
        <f t="shared" si="257"/>
        <v>1</v>
      </c>
      <c r="AU911" s="112" t="s">
        <v>5383</v>
      </c>
      <c r="AV911" s="44" t="s">
        <v>5380</v>
      </c>
      <c r="AW911" t="s">
        <v>566</v>
      </c>
      <c r="AX911" s="112" t="s">
        <v>5333</v>
      </c>
      <c r="AY911" s="73" t="str">
        <f t="shared" si="258"/>
        <v>Logunov D.V., Marusik Yu.M. 2003. A revision of the genus Yllenus Simon, 1868 (Arachnida, Araneae, Salticidae) // Moscow: KMK Sci. Press Ltd. 167 p., il</v>
      </c>
      <c r="AZ911" s="49" t="s">
        <v>4903</v>
      </c>
      <c r="BA911" s="58" t="str">
        <f>Y911&amp;"-"&amp;IF(Z911&lt;10,"0"&amp;Z911,Z911)&amp;"-"&amp;IF(AA911&lt;10,"0"&amp;AA911,AA911)&amp;"/"&amp;IF(AD911&lt;10,"0"&amp;AD911,AD911)</f>
        <v>1996-07-01/02</v>
      </c>
      <c r="BB911" s="44" t="str">
        <f>Y911&amp;IF(Z911&lt;&gt;0,"-"&amp;Z911,"")&amp;IF(AA911&lt;&gt;0,"-"&amp;AA911,"")&amp;IF(AB911&lt;&gt;0,"/"&amp;AB911,"")&amp;IF(AC911&lt;&gt;0,"-"&amp;AC911,"")&amp;IF(AD911&lt;&gt;0,"-"&amp;AD911,"")</f>
        <v>1996-7-1/1996-7-2</v>
      </c>
      <c r="BC911" s="44"/>
      <c r="BD911" s="44"/>
      <c r="BE911" s="44"/>
      <c r="BF911" s="49" t="s">
        <v>4882</v>
      </c>
      <c r="BG911" t="s">
        <v>4893</v>
      </c>
      <c r="BH911" s="40" t="s">
        <v>5050</v>
      </c>
      <c r="BI911" t="s">
        <v>39</v>
      </c>
      <c r="BJ911" t="str">
        <f>N911&amp;", "&amp;O911&amp;", "&amp;P911</f>
        <v>Almaty Area, Talgar Distr., ca 24 km NE of Kaptchagai</v>
      </c>
      <c r="BK911" t="str">
        <f>T911&amp;" N; "&amp;U911&amp;" E"</f>
        <v>43°58' N; 77°20' E</v>
      </c>
      <c r="BL911" t="s">
        <v>5072</v>
      </c>
      <c r="BM911" s="85" t="s">
        <v>5158</v>
      </c>
      <c r="BN911" t="s">
        <v>4895</v>
      </c>
      <c r="BO911"/>
      <c r="BP911" t="str">
        <f>IF(V911="original",H911,IF(V911="volunteer",C911,"Nekhaeva A.A."))</f>
        <v>Logunov D.V., Marusik Yu.M.</v>
      </c>
      <c r="BQ911">
        <f>IF(V911="original",I911,IF(V911="volunteer",YEAR(A911)&amp;"-"&amp;IF(MONTH(A911)&lt;10,"0"&amp;MONTH(A911),MONTH(A911))&amp;"-"&amp;IF(DAY(A911)&lt;10,"0"&amp;DAY(A911),DAY(A911)),"__2025-05-15"))</f>
        <v>2003</v>
      </c>
      <c r="BR911"/>
      <c r="BS911"/>
      <c r="BT911" s="49" t="s">
        <v>4766</v>
      </c>
      <c r="BU911" t="s">
        <v>3631</v>
      </c>
      <c r="BV911" t="s">
        <v>3632</v>
      </c>
      <c r="BW911" t="s">
        <v>3633</v>
      </c>
      <c r="BX911" t="s">
        <v>3634</v>
      </c>
      <c r="BY911" s="44" t="s">
        <v>48</v>
      </c>
      <c r="BZ911" t="s">
        <v>4397</v>
      </c>
      <c r="CA911" t="s">
        <v>4398</v>
      </c>
      <c r="CB911" s="44" t="s">
        <v>4398</v>
      </c>
      <c r="CC911" t="s">
        <v>4848</v>
      </c>
      <c r="CD911" t="s">
        <v>4395</v>
      </c>
      <c r="CE911" t="s">
        <v>4396</v>
      </c>
      <c r="CF911" t="s">
        <v>3630</v>
      </c>
      <c r="CG911" t="s">
        <v>4737</v>
      </c>
      <c r="CH911" t="str">
        <f>H911</f>
        <v>Logunov D.V., Marusik Yu.M.</v>
      </c>
      <c r="CI911">
        <f t="shared" si="255"/>
        <v>2003</v>
      </c>
      <c r="CJ911" t="s">
        <v>4725</v>
      </c>
    </row>
    <row r="912" spans="1:88" s="37" customFormat="1" x14ac:dyDescent="0.45">
      <c r="A912" s="36">
        <v>45763.460312499999</v>
      </c>
      <c r="B912" s="37">
        <v>950994899</v>
      </c>
      <c r="C912" s="26" t="s">
        <v>4898</v>
      </c>
      <c r="D912" s="37">
        <v>1</v>
      </c>
      <c r="E912" s="4" t="s">
        <v>51</v>
      </c>
      <c r="G912" s="37">
        <v>3930</v>
      </c>
      <c r="H912" s="44" t="s">
        <v>1509</v>
      </c>
      <c r="I912" s="37">
        <v>1998</v>
      </c>
      <c r="J912" s="37" t="s">
        <v>1510</v>
      </c>
      <c r="K912" s="37" t="s">
        <v>1511</v>
      </c>
      <c r="L912" s="37" t="s">
        <v>1512</v>
      </c>
      <c r="M912" t="s">
        <v>39</v>
      </c>
      <c r="N912" s="37" t="s">
        <v>77</v>
      </c>
      <c r="O912" s="37" t="s">
        <v>1863</v>
      </c>
      <c r="P912" s="37" t="s">
        <v>1876</v>
      </c>
      <c r="Q912" t="str">
        <f t="shared" si="256"/>
        <v>Naryn Canyon</v>
      </c>
      <c r="R912" s="99">
        <v>43.567999999999998</v>
      </c>
      <c r="S912" s="99">
        <v>78.3262</v>
      </c>
      <c r="T912" s="37" t="s">
        <v>1877</v>
      </c>
      <c r="U912" s="37" t="s">
        <v>1878</v>
      </c>
      <c r="V912" s="37" t="s">
        <v>106</v>
      </c>
      <c r="X912" s="37">
        <v>50000</v>
      </c>
      <c r="Y912" s="37">
        <v>1991</v>
      </c>
      <c r="Z912" s="37">
        <v>5</v>
      </c>
      <c r="AA912" s="37">
        <v>29</v>
      </c>
      <c r="AF912" s="37" t="s">
        <v>1535</v>
      </c>
      <c r="AH912" s="37" t="s">
        <v>48</v>
      </c>
      <c r="AI912" s="37" t="s">
        <v>983</v>
      </c>
      <c r="AJ912" s="37" t="s">
        <v>1868</v>
      </c>
      <c r="AK912" s="37" t="b">
        <v>1</v>
      </c>
      <c r="AL912" s="37" t="b">
        <v>0</v>
      </c>
      <c r="AO912" s="49" t="s">
        <v>4952</v>
      </c>
      <c r="AP912" s="73"/>
      <c r="AQ912" s="49" t="s">
        <v>4951</v>
      </c>
      <c r="AR912" s="76" t="s">
        <v>5011</v>
      </c>
      <c r="AS912" s="73" t="s">
        <v>5012</v>
      </c>
      <c r="AT912" s="73">
        <f t="shared" si="257"/>
        <v>1</v>
      </c>
      <c r="AU912" s="112" t="s">
        <v>5383</v>
      </c>
      <c r="AV912" s="44" t="s">
        <v>5380</v>
      </c>
      <c r="AW912" t="s">
        <v>566</v>
      </c>
      <c r="AX912" s="73"/>
      <c r="AY912" s="73" t="str">
        <f t="shared" si="258"/>
        <v>Logunov D.V., Rakov S.Yu. 1998. Miscellaneous notes on Middle Asian jumping spiders (Aranei: Salticidae) // Arthropoda Selecta. Vol.7. No.2. P.117–144</v>
      </c>
      <c r="AZ912" s="49" t="s">
        <v>4903</v>
      </c>
      <c r="BA912" s="58" t="str">
        <f>Y912&amp;"-"&amp;IF(Z912&lt;10,"0"&amp;Z912,Z912)&amp;"-"&amp;IF(AA912&lt;10,"0"&amp;AA912,AA912)</f>
        <v>1991-05-29</v>
      </c>
      <c r="BB912" s="44" t="str">
        <f>Y912&amp;IF(Z912&lt;&gt;0,"-"&amp;Z912,"")&amp;IF(AA912&lt;&gt;0,"-"&amp;AA912,"")&amp;IF(AB912&lt;&gt;0,"/"&amp;AB912,"")&amp;IF(AC912&lt;&gt;0,"-"&amp;AC912,"")&amp;IF(AD912&lt;&gt;0,"-"&amp;AD912,"")</f>
        <v>1991-5-29</v>
      </c>
      <c r="BC912" s="44"/>
      <c r="BD912" s="44"/>
      <c r="BE912" s="44"/>
      <c r="BF912" s="49" t="s">
        <v>4882</v>
      </c>
      <c r="BG912" t="s">
        <v>4893</v>
      </c>
      <c r="BH912" s="40" t="s">
        <v>5050</v>
      </c>
      <c r="BI912" t="s">
        <v>39</v>
      </c>
      <c r="BJ912" t="str">
        <f>N912&amp;", "&amp;O912&amp;", "&amp;P912</f>
        <v>Almaty Area, Chilik Distr, Naryn Canyon</v>
      </c>
      <c r="BK912" t="str">
        <f>T912&amp;" N; "&amp;U912&amp;" E"</f>
        <v>43.568 N; 78.3262 E</v>
      </c>
      <c r="BL912" t="s">
        <v>1877</v>
      </c>
      <c r="BM912" s="85" t="s">
        <v>1878</v>
      </c>
      <c r="BN912" t="s">
        <v>4895</v>
      </c>
      <c r="BO912">
        <f>X912</f>
        <v>50000</v>
      </c>
      <c r="BP912" t="str">
        <f>IF(V912="original",H912,IF(V912="volunteer",C912,"Nekhaeva A.A."))</f>
        <v>Ishaeva A.</v>
      </c>
      <c r="BQ912" t="str">
        <f>IF(V912="original",I912,IF(V912="volunteer",YEAR(A912)&amp;"-"&amp;IF(MONTH(A912)&lt;10,"0"&amp;MONTH(A912),MONTH(A912))&amp;"-"&amp;IF(DAY(A912)&lt;10,"0"&amp;DAY(A912),DAY(A912)),"__2025-05-15"))</f>
        <v>2025-04-16</v>
      </c>
      <c r="BR912"/>
      <c r="BS912"/>
      <c r="BT912" s="49" t="s">
        <v>4766</v>
      </c>
      <c r="BU912" t="s">
        <v>3631</v>
      </c>
      <c r="BV912" t="s">
        <v>3632</v>
      </c>
      <c r="BW912" t="s">
        <v>3633</v>
      </c>
      <c r="BX912" t="s">
        <v>3634</v>
      </c>
      <c r="BY912" s="44" t="s">
        <v>48</v>
      </c>
      <c r="BZ912" t="s">
        <v>4393</v>
      </c>
      <c r="CA912" t="s">
        <v>4394</v>
      </c>
      <c r="CB912" s="44" t="s">
        <v>4394</v>
      </c>
      <c r="CC912" t="s">
        <v>4830</v>
      </c>
      <c r="CD912" t="s">
        <v>4391</v>
      </c>
      <c r="CE912" t="s">
        <v>4392</v>
      </c>
      <c r="CF912" t="s">
        <v>3630</v>
      </c>
      <c r="CG912"/>
      <c r="CH912" t="str">
        <f>H912</f>
        <v>Logunov D.V., Rakov S.Yu.</v>
      </c>
      <c r="CI912">
        <f t="shared" si="255"/>
        <v>1998</v>
      </c>
      <c r="CJ912"/>
    </row>
    <row r="913" spans="1:88" s="12" customFormat="1" x14ac:dyDescent="0.45">
      <c r="A913" s="11">
        <v>45763.45957175926</v>
      </c>
      <c r="B913" s="12">
        <v>412819044</v>
      </c>
      <c r="C913" s="6" t="s">
        <v>4897</v>
      </c>
      <c r="D913" s="12">
        <v>1</v>
      </c>
      <c r="E913" s="4" t="s">
        <v>51</v>
      </c>
      <c r="F913" s="12" t="s">
        <v>577</v>
      </c>
      <c r="G913" s="12">
        <v>3913</v>
      </c>
      <c r="H913" s="44" t="s">
        <v>1801</v>
      </c>
      <c r="I913" s="12">
        <v>2003</v>
      </c>
      <c r="J913" s="12" t="s">
        <v>1802</v>
      </c>
      <c r="K913" s="12" t="s">
        <v>1803</v>
      </c>
      <c r="L913" s="12" t="s">
        <v>1804</v>
      </c>
      <c r="M913" t="s">
        <v>39</v>
      </c>
      <c r="N913" s="12" t="s">
        <v>77</v>
      </c>
      <c r="O913" s="12" t="s">
        <v>931</v>
      </c>
      <c r="P913" s="12" t="s">
        <v>1879</v>
      </c>
      <c r="Q913" t="str">
        <f t="shared" si="256"/>
        <v>Bakanas</v>
      </c>
      <c r="R913" s="94">
        <v>44.816667000000002</v>
      </c>
      <c r="S913" s="94">
        <v>76.266666999999998</v>
      </c>
      <c r="T913" s="12" t="s">
        <v>1851</v>
      </c>
      <c r="U913" s="12" t="s">
        <v>1880</v>
      </c>
      <c r="V913" s="12" t="s">
        <v>44</v>
      </c>
      <c r="Y913" s="12">
        <v>1982</v>
      </c>
      <c r="Z913" s="12">
        <v>5</v>
      </c>
      <c r="AA913" s="12">
        <v>28</v>
      </c>
      <c r="AF913" s="12" t="s">
        <v>1881</v>
      </c>
      <c r="AH913" s="12" t="s">
        <v>48</v>
      </c>
      <c r="AI913" s="12" t="s">
        <v>1799</v>
      </c>
      <c r="AJ913" s="12" t="s">
        <v>1882</v>
      </c>
      <c r="AK913" s="12" t="b">
        <v>1</v>
      </c>
      <c r="AL913" s="12" t="b">
        <v>0</v>
      </c>
      <c r="AO913" s="49" t="s">
        <v>4952</v>
      </c>
      <c r="AP913" s="73"/>
      <c r="AQ913" s="49" t="s">
        <v>4951</v>
      </c>
      <c r="AR913" s="76" t="s">
        <v>5011</v>
      </c>
      <c r="AS913" s="73" t="s">
        <v>5012</v>
      </c>
      <c r="AT913" s="73">
        <f t="shared" si="257"/>
        <v>1</v>
      </c>
      <c r="AU913" s="112" t="s">
        <v>5383</v>
      </c>
      <c r="AV913" s="44" t="s">
        <v>5380</v>
      </c>
      <c r="AW913" t="s">
        <v>3473</v>
      </c>
      <c r="AX913" s="112" t="s">
        <v>5333</v>
      </c>
      <c r="AY913" s="73" t="str">
        <f t="shared" si="258"/>
        <v>Logunov D.V., Marusik Yu.M. 2003. A revision of the genus Yllenus Simon, 1868 (Arachnida, Araneae, Salticidae) // Moscow: KMK Sci. Press Ltd. 167 p., il</v>
      </c>
      <c r="AZ913" s="49" t="s">
        <v>4903</v>
      </c>
      <c r="BA913" s="58" t="str">
        <f>Y913&amp;"-"&amp;IF(Z913&lt;10,"0"&amp;Z913,Z913)&amp;"-"&amp;IF(AA913&lt;10,"0"&amp;AA913,AA913)</f>
        <v>1982-05-28</v>
      </c>
      <c r="BB913" s="44" t="str">
        <f>Y913&amp;IF(Z913&lt;&gt;0,"-"&amp;Z913,"")&amp;IF(AA913&lt;&gt;0,"-"&amp;AA913,"")&amp;IF(AB913&lt;&gt;0,"/"&amp;AB913,"")&amp;IF(AC913&lt;&gt;0,"-"&amp;AC913,"")&amp;IF(AD913&lt;&gt;0,"-"&amp;AD913,"")</f>
        <v>1982-5-28</v>
      </c>
      <c r="BC913" s="44"/>
      <c r="BD913" s="44"/>
      <c r="BE913" s="44"/>
      <c r="BF913" s="49" t="s">
        <v>4882</v>
      </c>
      <c r="BG913" t="s">
        <v>4893</v>
      </c>
      <c r="BH913" s="40" t="s">
        <v>5050</v>
      </c>
      <c r="BI913" t="s">
        <v>39</v>
      </c>
      <c r="BJ913" t="str">
        <f>N913&amp;", "&amp;O913&amp;", "&amp;P913</f>
        <v>Almaty Area, Balkhash Distr., Bakanas</v>
      </c>
      <c r="BK913" t="str">
        <f>T913&amp;" N; "&amp;U913&amp;" E"</f>
        <v>44°49' N; 76°16' E</v>
      </c>
      <c r="BL913" t="s">
        <v>5150</v>
      </c>
      <c r="BM913" s="85" t="s">
        <v>5159</v>
      </c>
      <c r="BN913" t="s">
        <v>4895</v>
      </c>
      <c r="BO913"/>
      <c r="BP913" t="str">
        <f>IF(V913="original",H913,IF(V913="volunteer",C913,"Nekhaeva A.A."))</f>
        <v>Logunov D.V., Marusik Yu.M.</v>
      </c>
      <c r="BQ913">
        <f>IF(V913="original",I913,IF(V913="volunteer",YEAR(A913)&amp;"-"&amp;IF(MONTH(A913)&lt;10,"0"&amp;MONTH(A913),MONTH(A913))&amp;"-"&amp;IF(DAY(A913)&lt;10,"0"&amp;DAY(A913),DAY(A913)),"__2025-05-15"))</f>
        <v>2003</v>
      </c>
      <c r="BR913"/>
      <c r="BS913"/>
      <c r="BT913" s="49" t="s">
        <v>4766</v>
      </c>
      <c r="BU913" t="s">
        <v>3631</v>
      </c>
      <c r="BV913" t="s">
        <v>3632</v>
      </c>
      <c r="BW913" t="s">
        <v>3633</v>
      </c>
      <c r="BX913" t="s">
        <v>3634</v>
      </c>
      <c r="BY913" s="44" t="s">
        <v>48</v>
      </c>
      <c r="BZ913" t="s">
        <v>4397</v>
      </c>
      <c r="CA913" t="s">
        <v>4402</v>
      </c>
      <c r="CB913" s="44" t="s">
        <v>4402</v>
      </c>
      <c r="CC913" t="s">
        <v>4846</v>
      </c>
      <c r="CD913" t="s">
        <v>4400</v>
      </c>
      <c r="CE913" t="s">
        <v>4401</v>
      </c>
      <c r="CF913" t="s">
        <v>3630</v>
      </c>
      <c r="CG913"/>
      <c r="CH913" t="str">
        <f>H913</f>
        <v>Logunov D.V., Marusik Yu.M.</v>
      </c>
      <c r="CI913">
        <f t="shared" si="255"/>
        <v>2003</v>
      </c>
      <c r="CJ913"/>
    </row>
    <row r="914" spans="1:88" s="12" customFormat="1" x14ac:dyDescent="0.45">
      <c r="A914" s="11">
        <v>45763.457175925927</v>
      </c>
      <c r="B914" s="12">
        <v>412819044</v>
      </c>
      <c r="C914" s="6" t="s">
        <v>4897</v>
      </c>
      <c r="D914" s="12">
        <v>1</v>
      </c>
      <c r="E914" s="4" t="s">
        <v>51</v>
      </c>
      <c r="F914" s="12" t="s">
        <v>1810</v>
      </c>
      <c r="G914" s="12">
        <v>3913</v>
      </c>
      <c r="H914" s="44" t="s">
        <v>1801</v>
      </c>
      <c r="I914" s="12">
        <v>2003</v>
      </c>
      <c r="J914" s="12" t="s">
        <v>1802</v>
      </c>
      <c r="K914" s="12" t="s">
        <v>1803</v>
      </c>
      <c r="L914" s="12" t="s">
        <v>1804</v>
      </c>
      <c r="M914" t="s">
        <v>39</v>
      </c>
      <c r="N914" s="12" t="s">
        <v>77</v>
      </c>
      <c r="O914" s="12" t="s">
        <v>754</v>
      </c>
      <c r="P914" s="12" t="s">
        <v>1883</v>
      </c>
      <c r="Q914" t="str">
        <f t="shared" si="256"/>
        <v>N shore of Kapchagai reservoir</v>
      </c>
      <c r="R914" s="94">
        <v>43.85</v>
      </c>
      <c r="S914" s="94">
        <v>77.833332999999996</v>
      </c>
      <c r="T914" s="12" t="s">
        <v>1884</v>
      </c>
      <c r="U914" s="12" t="s">
        <v>1885</v>
      </c>
      <c r="V914" s="12" t="s">
        <v>44</v>
      </c>
      <c r="Y914" s="12">
        <v>1977</v>
      </c>
      <c r="Z914" s="12">
        <v>9</v>
      </c>
      <c r="AA914" s="12">
        <v>9</v>
      </c>
      <c r="AF914" s="12" t="s">
        <v>1886</v>
      </c>
      <c r="AH914" s="12" t="s">
        <v>48</v>
      </c>
      <c r="AI914" s="12" t="s">
        <v>1799</v>
      </c>
      <c r="AJ914" s="12" t="s">
        <v>1887</v>
      </c>
      <c r="AK914" s="12" t="b">
        <v>1</v>
      </c>
      <c r="AL914" s="12" t="b">
        <v>1</v>
      </c>
      <c r="AM914" s="12" t="s">
        <v>165</v>
      </c>
      <c r="AO914" s="49" t="s">
        <v>4952</v>
      </c>
      <c r="AP914" s="73"/>
      <c r="AQ914" s="49" t="s">
        <v>4951</v>
      </c>
      <c r="AR914" s="76" t="s">
        <v>5011</v>
      </c>
      <c r="AS914" s="73" t="s">
        <v>5012</v>
      </c>
      <c r="AT914" s="73">
        <f t="shared" si="257"/>
        <v>1</v>
      </c>
      <c r="AU914" s="112" t="s">
        <v>5383</v>
      </c>
      <c r="AV914" s="44" t="s">
        <v>5380</v>
      </c>
      <c r="AW914" t="s">
        <v>1886</v>
      </c>
      <c r="AX914" s="112" t="s">
        <v>5356</v>
      </c>
      <c r="AY914" s="73" t="str">
        <f t="shared" si="258"/>
        <v>Logunov D.V., Marusik Yu.M. 2003. A revision of the genus Yllenus Simon, 1868 (Arachnida, Araneae, Salticidae) // Moscow: KMK Sci. Press Ltd. 167 p., il</v>
      </c>
      <c r="AZ914" s="49" t="s">
        <v>4903</v>
      </c>
      <c r="BA914" s="58" t="str">
        <f>Y914&amp;"-"&amp;IF(Z914&lt;10,"0"&amp;Z914,Z914)&amp;"-"&amp;IF(AA914&lt;10,"0"&amp;AA914,AA914)</f>
        <v>1977-09-09</v>
      </c>
      <c r="BB914" s="44" t="str">
        <f>Y914&amp;IF(Z914&lt;&gt;0,"-"&amp;Z914,"")&amp;IF(AA914&lt;&gt;0,"-"&amp;AA914,"")&amp;IF(AB914&lt;&gt;0,"/"&amp;AB914,"")&amp;IF(AC914&lt;&gt;0,"-"&amp;AC914,"")&amp;IF(AD914&lt;&gt;0,"-"&amp;AD914,"")</f>
        <v>1977-9-9</v>
      </c>
      <c r="BC914" s="44"/>
      <c r="BD914" s="44"/>
      <c r="BE914" s="44"/>
      <c r="BF914" s="49" t="s">
        <v>4882</v>
      </c>
      <c r="BG914" t="s">
        <v>4893</v>
      </c>
      <c r="BH914" s="40" t="s">
        <v>5050</v>
      </c>
      <c r="BI914" t="s">
        <v>39</v>
      </c>
      <c r="BJ914" t="str">
        <f>N914&amp;", "&amp;O914&amp;", "&amp;P914</f>
        <v>Almaty Area, Talgar Distr., N shore of Kapchagai reservoir</v>
      </c>
      <c r="BK914" t="str">
        <f>T914&amp;" N; "&amp;U914&amp;" E"</f>
        <v>43°51' N; 77°50' E</v>
      </c>
      <c r="BL914" t="s">
        <v>5160</v>
      </c>
      <c r="BM914" s="85" t="s">
        <v>5161</v>
      </c>
      <c r="BN914" t="s">
        <v>4895</v>
      </c>
      <c r="BO914"/>
      <c r="BP914" t="str">
        <f>IF(V914="original",H914,IF(V914="volunteer",C914,"Nekhaeva A.A."))</f>
        <v>Logunov D.V., Marusik Yu.M.</v>
      </c>
      <c r="BQ914">
        <f>IF(V914="original",I914,IF(V914="volunteer",YEAR(A914)&amp;"-"&amp;IF(MONTH(A914)&lt;10,"0"&amp;MONTH(A914),MONTH(A914))&amp;"-"&amp;IF(DAY(A914)&lt;10,"0"&amp;DAY(A914),DAY(A914)),"__2025-05-15"))</f>
        <v>2003</v>
      </c>
      <c r="BR914"/>
      <c r="BS914"/>
      <c r="BT914" s="49" t="s">
        <v>4766</v>
      </c>
      <c r="BU914" t="s">
        <v>3631</v>
      </c>
      <c r="BV914" t="s">
        <v>3632</v>
      </c>
      <c r="BW914" t="s">
        <v>3633</v>
      </c>
      <c r="BX914" t="s">
        <v>3634</v>
      </c>
      <c r="BY914" s="44" t="s">
        <v>48</v>
      </c>
      <c r="BZ914" t="s">
        <v>4397</v>
      </c>
      <c r="CA914" t="s">
        <v>4406</v>
      </c>
      <c r="CB914" s="44" t="s">
        <v>4406</v>
      </c>
      <c r="CC914" t="s">
        <v>4848</v>
      </c>
      <c r="CD914" t="s">
        <v>4404</v>
      </c>
      <c r="CE914" t="s">
        <v>4405</v>
      </c>
      <c r="CF914" t="s">
        <v>3630</v>
      </c>
      <c r="CG914" t="s">
        <v>4737</v>
      </c>
      <c r="CH914" t="str">
        <f>H914</f>
        <v>Logunov D.V., Marusik Yu.M.</v>
      </c>
      <c r="CI914">
        <f t="shared" si="255"/>
        <v>2003</v>
      </c>
      <c r="CJ914" t="s">
        <v>4725</v>
      </c>
    </row>
    <row r="915" spans="1:88" s="26" customFormat="1" x14ac:dyDescent="0.45">
      <c r="A915" s="25">
        <v>45763.456817129627</v>
      </c>
      <c r="B915" s="26">
        <v>950994899</v>
      </c>
      <c r="C915" s="26" t="s">
        <v>4898</v>
      </c>
      <c r="D915" s="26">
        <v>1</v>
      </c>
      <c r="E915" s="4" t="s">
        <v>65</v>
      </c>
      <c r="G915" s="26">
        <v>3930</v>
      </c>
      <c r="H915" s="44" t="s">
        <v>1509</v>
      </c>
      <c r="I915" s="26">
        <v>1998</v>
      </c>
      <c r="J915" s="26" t="s">
        <v>1510</v>
      </c>
      <c r="K915" s="26" t="s">
        <v>1511</v>
      </c>
      <c r="L915" s="26" t="s">
        <v>1512</v>
      </c>
      <c r="M915" t="s">
        <v>39</v>
      </c>
      <c r="N915" s="26" t="s">
        <v>77</v>
      </c>
      <c r="O915" s="26" t="s">
        <v>852</v>
      </c>
      <c r="P915" s="26" t="s">
        <v>919</v>
      </c>
      <c r="Q915" t="str">
        <f t="shared" si="256"/>
        <v>near Almaty</v>
      </c>
      <c r="R915" s="91">
        <v>43.299900000000001</v>
      </c>
      <c r="S915" s="91">
        <v>76.906499999999994</v>
      </c>
      <c r="T915" s="26" t="s">
        <v>1525</v>
      </c>
      <c r="U915" s="26" t="s">
        <v>1526</v>
      </c>
      <c r="V915" s="26" t="s">
        <v>106</v>
      </c>
      <c r="W915" s="26" t="s">
        <v>1888</v>
      </c>
      <c r="X915" s="26">
        <v>10000</v>
      </c>
      <c r="Y915" s="26">
        <v>1996</v>
      </c>
      <c r="Z915" s="26">
        <v>4</v>
      </c>
      <c r="AA915" s="26">
        <v>1</v>
      </c>
      <c r="AF915" s="26" t="s">
        <v>501</v>
      </c>
      <c r="AH915" s="26" t="s">
        <v>48</v>
      </c>
      <c r="AI915" s="26" t="s">
        <v>983</v>
      </c>
      <c r="AJ915" s="26" t="s">
        <v>1868</v>
      </c>
      <c r="AK915" s="26" t="b">
        <v>1</v>
      </c>
      <c r="AL915" s="26" t="b">
        <v>0</v>
      </c>
      <c r="AO915" s="49" t="s">
        <v>4952</v>
      </c>
      <c r="AP915" s="73"/>
      <c r="AQ915" s="49" t="s">
        <v>4951</v>
      </c>
      <c r="AR915" s="76" t="s">
        <v>5011</v>
      </c>
      <c r="AS915" s="73" t="s">
        <v>5012</v>
      </c>
      <c r="AT915" s="73">
        <f t="shared" si="257"/>
        <v>1</v>
      </c>
      <c r="AU915" s="112" t="s">
        <v>5384</v>
      </c>
      <c r="AV915" s="44" t="s">
        <v>5380</v>
      </c>
      <c r="AW915" t="s">
        <v>613</v>
      </c>
      <c r="AX915" s="73"/>
      <c r="AY915" s="73" t="str">
        <f t="shared" si="258"/>
        <v>Logunov D.V., Rakov S.Yu. 1998. Miscellaneous notes on Middle Asian jumping spiders (Aranei: Salticidae) // Arthropoda Selecta. Vol.7. No.2. P.117–144</v>
      </c>
      <c r="AZ915" s="49" t="s">
        <v>4903</v>
      </c>
      <c r="BA915" s="58" t="str">
        <f>Y915&amp;"-"&amp;IF(Z915&lt;10,"0"&amp;Z915,Z915)&amp;"-"&amp;IF(AA915&lt;10,"0"&amp;AA915,AA915)</f>
        <v>1996-04-01</v>
      </c>
      <c r="BB915" s="44" t="str">
        <f>Y915&amp;IF(Z915&lt;&gt;0,"-"&amp;Z915,"")&amp;IF(AA915&lt;&gt;0,"-"&amp;AA915,"")&amp;IF(AB915&lt;&gt;0,"/"&amp;AB915,"")&amp;IF(AC915&lt;&gt;0,"-"&amp;AC915,"")&amp;IF(AD915&lt;&gt;0,"-"&amp;AD915,"")</f>
        <v>1996-4-1</v>
      </c>
      <c r="BC915" s="44"/>
      <c r="BD915" s="44"/>
      <c r="BE915" s="44"/>
      <c r="BF915" s="49" t="s">
        <v>4882</v>
      </c>
      <c r="BG915" t="s">
        <v>4893</v>
      </c>
      <c r="BH915" s="40" t="s">
        <v>5050</v>
      </c>
      <c r="BI915" t="s">
        <v>39</v>
      </c>
      <c r="BJ915" t="str">
        <f>N915&amp;", "&amp;O915&amp;", "&amp;P915</f>
        <v>Almaty Area, Almaty, near Almaty</v>
      </c>
      <c r="BK915" t="str">
        <f>T915&amp;" N; "&amp;U915&amp;" E"</f>
        <v>43.2999 N; 76.9065 E</v>
      </c>
      <c r="BL915" t="s">
        <v>1525</v>
      </c>
      <c r="BM915" s="85" t="s">
        <v>1526</v>
      </c>
      <c r="BN915" t="s">
        <v>4895</v>
      </c>
      <c r="BO915">
        <f>X915</f>
        <v>10000</v>
      </c>
      <c r="BP915" t="str">
        <f>IF(V915="original",H915,IF(V915="volunteer",C915,"Nekhaeva A.A."))</f>
        <v>Ishaeva A.</v>
      </c>
      <c r="BQ915" t="str">
        <f>IF(V915="original",I915,IF(V915="volunteer",YEAR(A915)&amp;"-"&amp;IF(MONTH(A915)&lt;10,"0"&amp;MONTH(A915),MONTH(A915))&amp;"-"&amp;IF(DAY(A915)&lt;10,"0"&amp;DAY(A915),DAY(A915)),"__2025-05-15"))</f>
        <v>2025-04-16</v>
      </c>
      <c r="BR915"/>
      <c r="BS915"/>
      <c r="BT915" s="49" t="s">
        <v>4766</v>
      </c>
      <c r="BU915" t="s">
        <v>3631</v>
      </c>
      <c r="BV915" t="s">
        <v>3632</v>
      </c>
      <c r="BW915" t="s">
        <v>3633</v>
      </c>
      <c r="BX915" t="s">
        <v>3634</v>
      </c>
      <c r="BY915" s="44" t="s">
        <v>48</v>
      </c>
      <c r="BZ915" t="s">
        <v>4393</v>
      </c>
      <c r="CA915" t="s">
        <v>4394</v>
      </c>
      <c r="CB915" s="44" t="s">
        <v>4394</v>
      </c>
      <c r="CC915" t="s">
        <v>4830</v>
      </c>
      <c r="CD915" t="s">
        <v>4391</v>
      </c>
      <c r="CE915" t="s">
        <v>4392</v>
      </c>
      <c r="CF915" t="s">
        <v>3630</v>
      </c>
      <c r="CG915"/>
      <c r="CH915" t="str">
        <f>H915</f>
        <v>Logunov D.V., Rakov S.Yu.</v>
      </c>
      <c r="CI915">
        <f t="shared" si="255"/>
        <v>1998</v>
      </c>
      <c r="CJ915"/>
    </row>
    <row r="916" spans="1:88" s="26" customFormat="1" x14ac:dyDescent="0.45">
      <c r="A916" s="25">
        <v>45763.454942129632</v>
      </c>
      <c r="B916" s="26">
        <v>950994899</v>
      </c>
      <c r="C916" s="26" t="s">
        <v>4898</v>
      </c>
      <c r="D916" s="26">
        <v>1</v>
      </c>
      <c r="E916" s="4" t="s">
        <v>65</v>
      </c>
      <c r="G916" s="26">
        <v>3930</v>
      </c>
      <c r="H916" s="44" t="s">
        <v>1509</v>
      </c>
      <c r="I916" s="26">
        <v>1998</v>
      </c>
      <c r="J916" s="26" t="s">
        <v>1510</v>
      </c>
      <c r="K916" s="26" t="s">
        <v>1511</v>
      </c>
      <c r="L916" s="26" t="s">
        <v>1512</v>
      </c>
      <c r="M916" t="s">
        <v>39</v>
      </c>
      <c r="N916" s="26" t="s">
        <v>77</v>
      </c>
      <c r="O916" s="26" t="s">
        <v>893</v>
      </c>
      <c r="P916" s="26" t="s">
        <v>1588</v>
      </c>
      <c r="Q916" t="str">
        <f t="shared" si="256"/>
        <v>Fabrichny</v>
      </c>
      <c r="R916" s="91">
        <v>43.176200000000001</v>
      </c>
      <c r="S916" s="91">
        <v>76.406411000000006</v>
      </c>
      <c r="T916" s="26" t="s">
        <v>1889</v>
      </c>
      <c r="U916" s="26" t="s">
        <v>1590</v>
      </c>
      <c r="V916" s="26" t="s">
        <v>106</v>
      </c>
      <c r="W916" s="26" t="s">
        <v>1888</v>
      </c>
      <c r="X916" s="26">
        <v>2000</v>
      </c>
      <c r="Y916" s="26">
        <v>1995</v>
      </c>
      <c r="Z916" s="26">
        <v>4</v>
      </c>
      <c r="AA916" s="26">
        <v>29</v>
      </c>
      <c r="AB916" s="26">
        <v>1995</v>
      </c>
      <c r="AC916" s="26">
        <v>5</v>
      </c>
      <c r="AD916" s="26">
        <v>1</v>
      </c>
      <c r="AF916" s="26" t="s">
        <v>1535</v>
      </c>
      <c r="AH916" s="26" t="s">
        <v>48</v>
      </c>
      <c r="AI916" s="26" t="s">
        <v>983</v>
      </c>
      <c r="AJ916" s="26" t="s">
        <v>1890</v>
      </c>
      <c r="AK916" s="26" t="b">
        <v>1</v>
      </c>
      <c r="AL916" s="26" t="b">
        <v>0</v>
      </c>
      <c r="AO916" s="49" t="s">
        <v>4952</v>
      </c>
      <c r="AP916" s="73"/>
      <c r="AQ916" s="49" t="s">
        <v>4951</v>
      </c>
      <c r="AR916" s="76" t="s">
        <v>5011</v>
      </c>
      <c r="AS916" s="73" t="s">
        <v>5012</v>
      </c>
      <c r="AT916" s="73">
        <f t="shared" si="257"/>
        <v>1</v>
      </c>
      <c r="AU916" s="112" t="s">
        <v>5384</v>
      </c>
      <c r="AV916" s="44" t="s">
        <v>5380</v>
      </c>
      <c r="AW916" t="s">
        <v>566</v>
      </c>
      <c r="AX916" s="73"/>
      <c r="AY916" s="73" t="str">
        <f t="shared" si="258"/>
        <v>Logunov D.V., Rakov S.Yu. 1998. Miscellaneous notes on Middle Asian jumping spiders (Aranei: Salticidae) // Arthropoda Selecta. Vol.7. No.2. P.117–144</v>
      </c>
      <c r="AZ916" s="49" t="s">
        <v>4903</v>
      </c>
      <c r="BA916" s="58" t="str">
        <f>Y916&amp;"-"&amp;IF(Z916&lt;10,"0"&amp;Z916,Z916)&amp;"-"&amp;IF(AA916&lt;10,"0"&amp;AA916,AA916)&amp;"/"&amp;IF(AC916&lt;10,"0"&amp;AC916,AC916)&amp;"-"&amp;IF(AD916&lt;10,"0"&amp;AD916,AD916)</f>
        <v>1995-04-29/05-01</v>
      </c>
      <c r="BB916" s="44" t="str">
        <f>Y916&amp;IF(Z916&lt;&gt;0,"-"&amp;Z916,"")&amp;IF(AA916&lt;&gt;0,"-"&amp;AA916,"")&amp;IF(AB916&lt;&gt;0,"/"&amp;AB916,"")&amp;IF(AC916&lt;&gt;0,"-"&amp;AC916,"")&amp;IF(AD916&lt;&gt;0,"-"&amp;AD916,"")</f>
        <v>1995-4-29/1995-5-1</v>
      </c>
      <c r="BC916" s="44"/>
      <c r="BD916" s="44"/>
      <c r="BE916" s="44"/>
      <c r="BF916" s="49" t="s">
        <v>4882</v>
      </c>
      <c r="BG916" t="s">
        <v>4893</v>
      </c>
      <c r="BH916" s="40" t="s">
        <v>5050</v>
      </c>
      <c r="BI916" t="s">
        <v>39</v>
      </c>
      <c r="BJ916" t="str">
        <f>N916&amp;", "&amp;O916&amp;", "&amp;P916</f>
        <v>Almaty Area, Zhambyl Distr., Fabrichny</v>
      </c>
      <c r="BK916" t="str">
        <f>T916&amp;" N; "&amp;U916&amp;" E"</f>
        <v>43.1762 N; 76.406411 E</v>
      </c>
      <c r="BL916" t="s">
        <v>1889</v>
      </c>
      <c r="BM916" s="85" t="s">
        <v>1590</v>
      </c>
      <c r="BN916" t="s">
        <v>4895</v>
      </c>
      <c r="BO916">
        <f>X916</f>
        <v>2000</v>
      </c>
      <c r="BP916" t="str">
        <f>IF(V916="original",H916,IF(V916="volunteer",C916,"Nekhaeva A.A."))</f>
        <v>Ishaeva A.</v>
      </c>
      <c r="BQ916" t="str">
        <f>IF(V916="original",I916,IF(V916="volunteer",YEAR(A916)&amp;"-"&amp;IF(MONTH(A916)&lt;10,"0"&amp;MONTH(A916),MONTH(A916))&amp;"-"&amp;IF(DAY(A916)&lt;10,"0"&amp;DAY(A916),DAY(A916)),"__2025-05-15"))</f>
        <v>2025-04-16</v>
      </c>
      <c r="BR916"/>
      <c r="BS916"/>
      <c r="BT916" s="49" t="s">
        <v>4766</v>
      </c>
      <c r="BU916" t="s">
        <v>3631</v>
      </c>
      <c r="BV916" t="s">
        <v>3632</v>
      </c>
      <c r="BW916" t="s">
        <v>3633</v>
      </c>
      <c r="BX916" t="s">
        <v>3634</v>
      </c>
      <c r="BY916" s="44" t="s">
        <v>48</v>
      </c>
      <c r="BZ916" t="s">
        <v>4393</v>
      </c>
      <c r="CA916" t="s">
        <v>4409</v>
      </c>
      <c r="CB916" s="44" t="s">
        <v>4409</v>
      </c>
      <c r="CC916" t="s">
        <v>4785</v>
      </c>
      <c r="CD916" t="s">
        <v>4407</v>
      </c>
      <c r="CE916" t="s">
        <v>4764</v>
      </c>
      <c r="CF916" t="s">
        <v>3630</v>
      </c>
      <c r="CG916"/>
      <c r="CH916" t="str">
        <f>H916</f>
        <v>Logunov D.V., Rakov S.Yu.</v>
      </c>
      <c r="CI916">
        <f t="shared" si="255"/>
        <v>1998</v>
      </c>
      <c r="CJ916"/>
    </row>
    <row r="917" spans="1:88" s="14" customFormat="1" x14ac:dyDescent="0.45">
      <c r="A917" s="13">
        <v>45763.454282407409</v>
      </c>
      <c r="B917" s="14">
        <v>412819044</v>
      </c>
      <c r="C917" s="6" t="s">
        <v>4897</v>
      </c>
      <c r="D917" s="14">
        <v>1</v>
      </c>
      <c r="E917" s="4" t="s">
        <v>51</v>
      </c>
      <c r="F917" s="14" t="s">
        <v>1810</v>
      </c>
      <c r="G917" s="14">
        <v>3913</v>
      </c>
      <c r="H917" s="44" t="s">
        <v>1801</v>
      </c>
      <c r="I917" s="14">
        <v>2003</v>
      </c>
      <c r="J917" s="14" t="s">
        <v>1802</v>
      </c>
      <c r="K917" s="14" t="s">
        <v>1803</v>
      </c>
      <c r="L917" s="14" t="s">
        <v>1804</v>
      </c>
      <c r="M917" t="s">
        <v>39</v>
      </c>
      <c r="N917" s="14" t="s">
        <v>77</v>
      </c>
      <c r="O917" s="14" t="s">
        <v>893</v>
      </c>
      <c r="P917" s="14" t="s">
        <v>1891</v>
      </c>
      <c r="Q917" t="str">
        <f t="shared" si="256"/>
        <v>Almaty-Georgievka Hwy, ca 8 km W of Targap</v>
      </c>
      <c r="R917" s="98">
        <v>43.316667000000002</v>
      </c>
      <c r="S917" s="98">
        <v>75.716667000000001</v>
      </c>
      <c r="T917" s="14" t="s">
        <v>938</v>
      </c>
      <c r="U917" s="14" t="s">
        <v>1892</v>
      </c>
      <c r="V917" s="14" t="s">
        <v>44</v>
      </c>
      <c r="Y917" s="14">
        <v>1991</v>
      </c>
      <c r="Z917" s="14">
        <v>5</v>
      </c>
      <c r="AA917" s="14">
        <v>13</v>
      </c>
      <c r="AF917" s="14" t="s">
        <v>566</v>
      </c>
      <c r="AH917" s="14" t="s">
        <v>48</v>
      </c>
      <c r="AI917" s="14" t="s">
        <v>1799</v>
      </c>
      <c r="AJ917" s="14" t="s">
        <v>1893</v>
      </c>
      <c r="AK917" s="14" t="b">
        <v>1</v>
      </c>
      <c r="AL917" s="14" t="b">
        <v>1</v>
      </c>
      <c r="AM917" s="14" t="s">
        <v>165</v>
      </c>
      <c r="AO917" s="49" t="s">
        <v>4952</v>
      </c>
      <c r="AP917" s="73"/>
      <c r="AQ917" s="49" t="s">
        <v>4951</v>
      </c>
      <c r="AR917" s="76" t="s">
        <v>5011</v>
      </c>
      <c r="AS917" s="73" t="s">
        <v>5012</v>
      </c>
      <c r="AT917" s="73">
        <f t="shared" si="257"/>
        <v>1</v>
      </c>
      <c r="AU917" s="112" t="s">
        <v>5383</v>
      </c>
      <c r="AV917" s="44" t="s">
        <v>5380</v>
      </c>
      <c r="AW917" t="s">
        <v>566</v>
      </c>
      <c r="AX917" s="112" t="s">
        <v>5356</v>
      </c>
      <c r="AY917" s="73" t="str">
        <f t="shared" si="258"/>
        <v>Logunov D.V., Marusik Yu.M. 2003. A revision of the genus Yllenus Simon, 1868 (Arachnida, Araneae, Salticidae) // Moscow: KMK Sci. Press Ltd. 167 p., il</v>
      </c>
      <c r="AZ917" s="49" t="s">
        <v>4903</v>
      </c>
      <c r="BA917" s="58" t="str">
        <f>Y917&amp;"-"&amp;IF(Z917&lt;10,"0"&amp;Z917,Z917)&amp;"-"&amp;IF(AA917&lt;10,"0"&amp;AA917,AA917)</f>
        <v>1991-05-13</v>
      </c>
      <c r="BB917" s="44" t="str">
        <f>Y917&amp;IF(Z917&lt;&gt;0,"-"&amp;Z917,"")&amp;IF(AA917&lt;&gt;0,"-"&amp;AA917,"")&amp;IF(AB917&lt;&gt;0,"/"&amp;AB917,"")&amp;IF(AC917&lt;&gt;0,"-"&amp;AC917,"")&amp;IF(AD917&lt;&gt;0,"-"&amp;AD917,"")</f>
        <v>1991-5-13</v>
      </c>
      <c r="BC917" s="44"/>
      <c r="BD917" s="44"/>
      <c r="BE917" s="44"/>
      <c r="BF917" s="49" t="s">
        <v>4882</v>
      </c>
      <c r="BG917" t="s">
        <v>4893</v>
      </c>
      <c r="BH917" s="40" t="s">
        <v>5050</v>
      </c>
      <c r="BI917" t="s">
        <v>39</v>
      </c>
      <c r="BJ917" t="str">
        <f>N917&amp;", "&amp;O917&amp;", "&amp;P917</f>
        <v>Almaty Area, Zhambyl Distr., Almaty-Georgievka Hwy, ca 8 km W of Targap</v>
      </c>
      <c r="BK917" t="str">
        <f>T917&amp;" N; "&amp;U917&amp;" E"</f>
        <v>43°19' N; 75°43' E</v>
      </c>
      <c r="BL917" t="s">
        <v>5122</v>
      </c>
      <c r="BM917" s="85" t="s">
        <v>5162</v>
      </c>
      <c r="BN917" t="s">
        <v>4895</v>
      </c>
      <c r="BO917"/>
      <c r="BP917" t="str">
        <f>IF(V917="original",H917,IF(V917="volunteer",C917,"Nekhaeva A.A."))</f>
        <v>Logunov D.V., Marusik Yu.M.</v>
      </c>
      <c r="BQ917">
        <f>IF(V917="original",I917,IF(V917="volunteer",YEAR(A917)&amp;"-"&amp;IF(MONTH(A917)&lt;10,"0"&amp;MONTH(A917),MONTH(A917))&amp;"-"&amp;IF(DAY(A917)&lt;10,"0"&amp;DAY(A917),DAY(A917)),"__2025-05-15"))</f>
        <v>2003</v>
      </c>
      <c r="BR917"/>
      <c r="BS917"/>
      <c r="BT917" s="49" t="s">
        <v>4766</v>
      </c>
      <c r="BU917" t="s">
        <v>3631</v>
      </c>
      <c r="BV917" t="s">
        <v>3632</v>
      </c>
      <c r="BW917" t="s">
        <v>3633</v>
      </c>
      <c r="BX917" t="s">
        <v>3634</v>
      </c>
      <c r="BY917" s="44" t="s">
        <v>48</v>
      </c>
      <c r="BZ917" t="s">
        <v>4397</v>
      </c>
      <c r="CA917" t="s">
        <v>4413</v>
      </c>
      <c r="CB917" s="44" t="s">
        <v>4413</v>
      </c>
      <c r="CC917" t="s">
        <v>4848</v>
      </c>
      <c r="CD917" t="s">
        <v>4411</v>
      </c>
      <c r="CE917" t="s">
        <v>4412</v>
      </c>
      <c r="CF917" t="s">
        <v>3630</v>
      </c>
      <c r="CG917" t="s">
        <v>4737</v>
      </c>
      <c r="CH917" t="str">
        <f>H917</f>
        <v>Logunov D.V., Marusik Yu.M.</v>
      </c>
      <c r="CI917">
        <f t="shared" si="255"/>
        <v>2003</v>
      </c>
      <c r="CJ917" t="s">
        <v>4725</v>
      </c>
    </row>
    <row r="918" spans="1:88" s="12" customFormat="1" x14ac:dyDescent="0.45">
      <c r="A918" s="11">
        <v>45763.45313657407</v>
      </c>
      <c r="B918" s="12">
        <v>950994899</v>
      </c>
      <c r="C918" s="26" t="s">
        <v>4898</v>
      </c>
      <c r="D918" s="12">
        <v>1</v>
      </c>
      <c r="E918" s="4" t="s">
        <v>65</v>
      </c>
      <c r="G918" s="12">
        <v>3930</v>
      </c>
      <c r="H918" s="44" t="s">
        <v>1509</v>
      </c>
      <c r="I918" s="12">
        <v>1998</v>
      </c>
      <c r="J918" s="12" t="s">
        <v>1510</v>
      </c>
      <c r="K918" s="12" t="s">
        <v>1511</v>
      </c>
      <c r="L918" s="12" t="s">
        <v>1512</v>
      </c>
      <c r="M918" t="s">
        <v>39</v>
      </c>
      <c r="N918" s="12" t="s">
        <v>102</v>
      </c>
      <c r="O918" s="12" t="s">
        <v>1894</v>
      </c>
      <c r="P918" s="12" t="s">
        <v>617</v>
      </c>
      <c r="Q918" t="str">
        <f t="shared" si="256"/>
        <v>7 km E of Kospan</v>
      </c>
      <c r="R918" s="94">
        <v>44.492800000000003</v>
      </c>
      <c r="S918" s="94">
        <v>78.333399999999997</v>
      </c>
      <c r="T918" s="12" t="s">
        <v>1580</v>
      </c>
      <c r="U918" s="12" t="s">
        <v>1581</v>
      </c>
      <c r="V918" s="12" t="s">
        <v>106</v>
      </c>
      <c r="X918" s="12">
        <v>2000</v>
      </c>
      <c r="Y918" s="12">
        <v>1996</v>
      </c>
      <c r="Z918" s="12">
        <v>6</v>
      </c>
      <c r="AA918" s="12">
        <v>18</v>
      </c>
      <c r="AB918" s="12">
        <v>1996</v>
      </c>
      <c r="AC918" s="12">
        <v>6</v>
      </c>
      <c r="AD918" s="12">
        <v>20</v>
      </c>
      <c r="AF918" s="12" t="s">
        <v>1535</v>
      </c>
      <c r="AH918" s="12" t="s">
        <v>48</v>
      </c>
      <c r="AI918" s="12" t="s">
        <v>964</v>
      </c>
      <c r="AJ918" s="12" t="s">
        <v>1895</v>
      </c>
      <c r="AK918" s="12" t="b">
        <v>1</v>
      </c>
      <c r="AL918" s="12" t="b">
        <v>0</v>
      </c>
      <c r="AO918" s="49" t="s">
        <v>4952</v>
      </c>
      <c r="AP918" s="73"/>
      <c r="AQ918" s="49" t="s">
        <v>4951</v>
      </c>
      <c r="AR918" s="76" t="s">
        <v>5011</v>
      </c>
      <c r="AS918" s="73" t="s">
        <v>5012</v>
      </c>
      <c r="AT918" s="73">
        <f t="shared" si="257"/>
        <v>1</v>
      </c>
      <c r="AU918" s="112" t="s">
        <v>5384</v>
      </c>
      <c r="AV918" s="44" t="s">
        <v>5380</v>
      </c>
      <c r="AW918" t="s">
        <v>566</v>
      </c>
      <c r="AX918" s="73"/>
      <c r="AY918" s="73" t="str">
        <f t="shared" si="258"/>
        <v>Logunov D.V., Rakov S.Yu. 1998. Miscellaneous notes on Middle Asian jumping spiders (Aranei: Salticidae) // Arthropoda Selecta. Vol.7. No.2. P.117–144</v>
      </c>
      <c r="AZ918" s="49" t="s">
        <v>4903</v>
      </c>
      <c r="BA918" s="58" t="str">
        <f>Y918&amp;"-"&amp;IF(Z918&lt;10,"0"&amp;Z918,Z918)&amp;"-"&amp;IF(AA918&lt;10,"0"&amp;AA918,AA918)&amp;"/"&amp;IF(AD918&lt;10,"0"&amp;AD918,AD918)</f>
        <v>1996-06-18/20</v>
      </c>
      <c r="BB918" s="44" t="str">
        <f>Y918&amp;IF(Z918&lt;&gt;0,"-"&amp;Z918,"")&amp;IF(AA918&lt;&gt;0,"-"&amp;AA918,"")&amp;IF(AB918&lt;&gt;0,"/"&amp;AB918,"")&amp;IF(AC918&lt;&gt;0,"-"&amp;AC918,"")&amp;IF(AD918&lt;&gt;0,"-"&amp;AD918,"")</f>
        <v>1996-6-18/1996-6-20</v>
      </c>
      <c r="BC918" s="44"/>
      <c r="BD918" s="44"/>
      <c r="BE918" s="44"/>
      <c r="BF918" s="49" t="s">
        <v>4882</v>
      </c>
      <c r="BG918" t="s">
        <v>4893</v>
      </c>
      <c r="BH918" s="40" t="s">
        <v>5050</v>
      </c>
      <c r="BI918" t="s">
        <v>39</v>
      </c>
      <c r="BJ918" t="str">
        <f>N918&amp;", "&amp;O918&amp;", "&amp;P918</f>
        <v>Taldy-Kurgan Area, Gvardeisk Distr., 7 km E of Kospan</v>
      </c>
      <c r="BK918" t="str">
        <f>T918&amp;" N; "&amp;U918&amp;" E"</f>
        <v>44.4928 N; 78.3334 E</v>
      </c>
      <c r="BL918" t="s">
        <v>1580</v>
      </c>
      <c r="BM918" s="85" t="s">
        <v>1581</v>
      </c>
      <c r="BN918" t="s">
        <v>4895</v>
      </c>
      <c r="BO918">
        <f>X918</f>
        <v>2000</v>
      </c>
      <c r="BP918" t="str">
        <f>IF(V918="original",H918,IF(V918="volunteer",C918,"Nekhaeva A.A."))</f>
        <v>Ishaeva A.</v>
      </c>
      <c r="BQ918" t="str">
        <f>IF(V918="original",I918,IF(V918="volunteer",YEAR(A918)&amp;"-"&amp;IF(MONTH(A918)&lt;10,"0"&amp;MONTH(A918),MONTH(A918))&amp;"-"&amp;IF(DAY(A918)&lt;10,"0"&amp;DAY(A918),DAY(A918)),"__2025-05-15"))</f>
        <v>2025-04-16</v>
      </c>
      <c r="BR918"/>
      <c r="BS918"/>
      <c r="BT918" s="49" t="s">
        <v>4766</v>
      </c>
      <c r="BU918" t="s">
        <v>3631</v>
      </c>
      <c r="BV918" t="s">
        <v>3632</v>
      </c>
      <c r="BW918" t="s">
        <v>3633</v>
      </c>
      <c r="BX918" t="s">
        <v>3634</v>
      </c>
      <c r="BY918" s="44" t="s">
        <v>48</v>
      </c>
      <c r="BZ918" t="s">
        <v>964</v>
      </c>
      <c r="CA918" t="s">
        <v>3857</v>
      </c>
      <c r="CB918" s="44" t="s">
        <v>3857</v>
      </c>
      <c r="CC918" t="s">
        <v>4842</v>
      </c>
      <c r="CD918" t="s">
        <v>3857</v>
      </c>
      <c r="CE918" t="s">
        <v>3856</v>
      </c>
      <c r="CF918" t="s">
        <v>3630</v>
      </c>
      <c r="CG918"/>
      <c r="CH918" t="str">
        <f>H918</f>
        <v>Logunov D.V., Rakov S.Yu.</v>
      </c>
      <c r="CI918">
        <f t="shared" si="255"/>
        <v>1998</v>
      </c>
      <c r="CJ918"/>
    </row>
    <row r="919" spans="1:88" s="12" customFormat="1" x14ac:dyDescent="0.45">
      <c r="A919" s="11">
        <v>45763.453055555547</v>
      </c>
      <c r="B919" s="12">
        <v>412819044</v>
      </c>
      <c r="C919" s="6" t="s">
        <v>4897</v>
      </c>
      <c r="D919" s="12">
        <v>2</v>
      </c>
      <c r="E919" s="4" t="s">
        <v>86</v>
      </c>
      <c r="F919" s="12" t="s">
        <v>577</v>
      </c>
      <c r="G919" s="12">
        <v>3913</v>
      </c>
      <c r="H919" s="44" t="s">
        <v>1801</v>
      </c>
      <c r="I919" s="12">
        <v>2003</v>
      </c>
      <c r="J919" s="12" t="s">
        <v>1802</v>
      </c>
      <c r="K919" s="12" t="s">
        <v>1803</v>
      </c>
      <c r="L919" s="12" t="s">
        <v>1804</v>
      </c>
      <c r="M919" t="s">
        <v>39</v>
      </c>
      <c r="N919" s="12" t="s">
        <v>77</v>
      </c>
      <c r="O919" s="12" t="s">
        <v>1794</v>
      </c>
      <c r="P919" s="12" t="s">
        <v>1896</v>
      </c>
      <c r="Q919" t="str">
        <f t="shared" si="256"/>
        <v>ca 11 km NW of Chundzha, Charyn Canyon, left bank, Sartogay boundary</v>
      </c>
      <c r="R919" s="94">
        <v>43.616667</v>
      </c>
      <c r="S919" s="94">
        <v>79.349999999999994</v>
      </c>
      <c r="T919" s="12" t="s">
        <v>1897</v>
      </c>
      <c r="U919" s="12" t="s">
        <v>1898</v>
      </c>
      <c r="V919" s="12" t="s">
        <v>44</v>
      </c>
      <c r="Y919" s="12">
        <v>1993</v>
      </c>
      <c r="Z919" s="12">
        <v>6</v>
      </c>
      <c r="AA919" s="12">
        <v>12</v>
      </c>
      <c r="AF919" s="12" t="s">
        <v>641</v>
      </c>
      <c r="AH919" s="12" t="s">
        <v>48</v>
      </c>
      <c r="AI919" s="12" t="s">
        <v>1799</v>
      </c>
      <c r="AJ919" s="12" t="s">
        <v>1893</v>
      </c>
      <c r="AK919" s="12" t="b">
        <v>1</v>
      </c>
      <c r="AL919" s="12" t="b">
        <v>1</v>
      </c>
      <c r="AM919" s="12" t="s">
        <v>165</v>
      </c>
      <c r="AO919" s="49" t="s">
        <v>4952</v>
      </c>
      <c r="AP919" s="73"/>
      <c r="AQ919" s="49" t="s">
        <v>4951</v>
      </c>
      <c r="AR919" s="76" t="s">
        <v>5011</v>
      </c>
      <c r="AS919" s="73" t="s">
        <v>5012</v>
      </c>
      <c r="AT919" s="73">
        <f t="shared" si="257"/>
        <v>2</v>
      </c>
      <c r="AU919" s="112" t="s">
        <v>5383</v>
      </c>
      <c r="AV919" s="44" t="s">
        <v>5380</v>
      </c>
      <c r="AW919" t="s">
        <v>641</v>
      </c>
      <c r="AX919" s="112" t="s">
        <v>5333</v>
      </c>
      <c r="AY919" s="73" t="str">
        <f t="shared" si="258"/>
        <v>Logunov D.V., Marusik Yu.M. 2003. A revision of the genus Yllenus Simon, 1868 (Arachnida, Araneae, Salticidae) // Moscow: KMK Sci. Press Ltd. 167 p., il</v>
      </c>
      <c r="AZ919" s="49" t="s">
        <v>4903</v>
      </c>
      <c r="BA919" s="58" t="str">
        <f>Y919&amp;"-"&amp;IF(Z919&lt;10,"0"&amp;Z919,Z919)&amp;"-"&amp;IF(AA919&lt;10,"0"&amp;AA919,AA919)</f>
        <v>1993-06-12</v>
      </c>
      <c r="BB919" s="44" t="str">
        <f>Y919&amp;IF(Z919&lt;&gt;0,"-"&amp;Z919,"")&amp;IF(AA919&lt;&gt;0,"-"&amp;AA919,"")&amp;IF(AB919&lt;&gt;0,"/"&amp;AB919,"")&amp;IF(AC919&lt;&gt;0,"-"&amp;AC919,"")&amp;IF(AD919&lt;&gt;0,"-"&amp;AD919,"")</f>
        <v>1993-6-12</v>
      </c>
      <c r="BC919" s="44"/>
      <c r="BD919" s="44"/>
      <c r="BE919" s="44"/>
      <c r="BF919" s="49" t="s">
        <v>4882</v>
      </c>
      <c r="BG919" t="s">
        <v>4893</v>
      </c>
      <c r="BH919" s="40" t="s">
        <v>5050</v>
      </c>
      <c r="BI919" t="s">
        <v>39</v>
      </c>
      <c r="BJ919" t="str">
        <f>N919&amp;", "&amp;O919&amp;", "&amp;P919</f>
        <v>Almaty Area, Uigur Distr., ca 11 km NW of Chundzha, Charyn Canyon, left bank, Sartogay boundary</v>
      </c>
      <c r="BK919" t="str">
        <f>T919&amp;" N; "&amp;U919&amp;" E"</f>
        <v>43°37' N; 79°21' E</v>
      </c>
      <c r="BL919" t="s">
        <v>5163</v>
      </c>
      <c r="BM919" s="85" t="s">
        <v>5164</v>
      </c>
      <c r="BN919" t="s">
        <v>4895</v>
      </c>
      <c r="BO919"/>
      <c r="BP919" t="str">
        <f>IF(V919="original",H919,IF(V919="volunteer",C919,"Nekhaeva A.A."))</f>
        <v>Logunov D.V., Marusik Yu.M.</v>
      </c>
      <c r="BQ919">
        <f>IF(V919="original",I919,IF(V919="volunteer",YEAR(A919)&amp;"-"&amp;IF(MONTH(A919)&lt;10,"0"&amp;MONTH(A919),MONTH(A919))&amp;"-"&amp;IF(DAY(A919)&lt;10,"0"&amp;DAY(A919),DAY(A919)),"__2025-05-15"))</f>
        <v>2003</v>
      </c>
      <c r="BR919"/>
      <c r="BS919"/>
      <c r="BT919" s="49" t="s">
        <v>4766</v>
      </c>
      <c r="BU919" t="s">
        <v>3631</v>
      </c>
      <c r="BV919" t="s">
        <v>3632</v>
      </c>
      <c r="BW919" t="s">
        <v>3633</v>
      </c>
      <c r="BX919" t="s">
        <v>3634</v>
      </c>
      <c r="BY919" s="44" t="s">
        <v>48</v>
      </c>
      <c r="BZ919" t="s">
        <v>4397</v>
      </c>
      <c r="CA919" t="s">
        <v>4413</v>
      </c>
      <c r="CB919" s="44" t="s">
        <v>4413</v>
      </c>
      <c r="CC919" t="s">
        <v>4848</v>
      </c>
      <c r="CD919" t="s">
        <v>4411</v>
      </c>
      <c r="CE919" t="s">
        <v>4412</v>
      </c>
      <c r="CF919" t="s">
        <v>3630</v>
      </c>
      <c r="CG919" t="s">
        <v>4737</v>
      </c>
      <c r="CH919" t="str">
        <f>H919</f>
        <v>Logunov D.V., Marusik Yu.M.</v>
      </c>
      <c r="CI919">
        <f t="shared" si="255"/>
        <v>2003</v>
      </c>
      <c r="CJ919" t="s">
        <v>4725</v>
      </c>
    </row>
    <row r="920" spans="1:88" s="12" customFormat="1" x14ac:dyDescent="0.45">
      <c r="A920" s="11">
        <v>45763.451307870368</v>
      </c>
      <c r="B920" s="12">
        <v>412819044</v>
      </c>
      <c r="C920" s="6" t="s">
        <v>4897</v>
      </c>
      <c r="D920" s="12">
        <v>1</v>
      </c>
      <c r="E920" s="4" t="s">
        <v>65</v>
      </c>
      <c r="F920" s="12" t="s">
        <v>577</v>
      </c>
      <c r="G920" s="12">
        <v>3913</v>
      </c>
      <c r="H920" s="44" t="s">
        <v>1801</v>
      </c>
      <c r="I920" s="12">
        <v>2003</v>
      </c>
      <c r="J920" s="12" t="s">
        <v>1802</v>
      </c>
      <c r="K920" s="12" t="s">
        <v>1803</v>
      </c>
      <c r="L920" s="12" t="s">
        <v>1804</v>
      </c>
      <c r="M920" t="s">
        <v>39</v>
      </c>
      <c r="N920" s="12" t="s">
        <v>77</v>
      </c>
      <c r="O920" s="12" t="s">
        <v>1794</v>
      </c>
      <c r="P920" s="12" t="s">
        <v>1896</v>
      </c>
      <c r="Q920" t="str">
        <f t="shared" si="256"/>
        <v>ca 11 km NW of Chundzha, Charyn Canyon, left bank, Sartogay boundary</v>
      </c>
      <c r="R920" s="94">
        <v>43.616667</v>
      </c>
      <c r="S920" s="94">
        <v>79.349999999999994</v>
      </c>
      <c r="T920" s="12" t="s">
        <v>1897</v>
      </c>
      <c r="U920" s="12" t="s">
        <v>1898</v>
      </c>
      <c r="V920" s="12" t="s">
        <v>44</v>
      </c>
      <c r="Y920" s="12">
        <v>1993</v>
      </c>
      <c r="Z920" s="12">
        <v>6</v>
      </c>
      <c r="AA920" s="12">
        <v>12</v>
      </c>
      <c r="AF920" s="12" t="s">
        <v>641</v>
      </c>
      <c r="AH920" s="12" t="s">
        <v>48</v>
      </c>
      <c r="AI920" s="12" t="s">
        <v>1799</v>
      </c>
      <c r="AJ920" s="12" t="s">
        <v>1893</v>
      </c>
      <c r="AK920" s="12" t="b">
        <v>1</v>
      </c>
      <c r="AL920" s="12" t="b">
        <v>1</v>
      </c>
      <c r="AM920" s="12" t="s">
        <v>462</v>
      </c>
      <c r="AO920" s="49" t="s">
        <v>4952</v>
      </c>
      <c r="AP920" s="73"/>
      <c r="AQ920" s="49" t="s">
        <v>4951</v>
      </c>
      <c r="AR920" s="76" t="s">
        <v>5011</v>
      </c>
      <c r="AS920" s="73" t="s">
        <v>5012</v>
      </c>
      <c r="AT920" s="73">
        <f t="shared" si="257"/>
        <v>1</v>
      </c>
      <c r="AU920" s="112" t="s">
        <v>5384</v>
      </c>
      <c r="AV920" s="44" t="s">
        <v>5380</v>
      </c>
      <c r="AW920" t="s">
        <v>641</v>
      </c>
      <c r="AX920" s="112" t="s">
        <v>5333</v>
      </c>
      <c r="AY920" s="73" t="str">
        <f t="shared" si="258"/>
        <v>Logunov D.V., Marusik Yu.M. 2003. A revision of the genus Yllenus Simon, 1868 (Arachnida, Araneae, Salticidae) // Moscow: KMK Sci. Press Ltd. 167 p., il</v>
      </c>
      <c r="AZ920" s="49" t="s">
        <v>4903</v>
      </c>
      <c r="BA920" s="58" t="str">
        <f>Y920&amp;"-"&amp;IF(Z920&lt;10,"0"&amp;Z920,Z920)&amp;"-"&amp;IF(AA920&lt;10,"0"&amp;AA920,AA920)</f>
        <v>1993-06-12</v>
      </c>
      <c r="BB920" s="44" t="str">
        <f>Y920&amp;IF(Z920&lt;&gt;0,"-"&amp;Z920,"")&amp;IF(AA920&lt;&gt;0,"-"&amp;AA920,"")&amp;IF(AB920&lt;&gt;0,"/"&amp;AB920,"")&amp;IF(AC920&lt;&gt;0,"-"&amp;AC920,"")&amp;IF(AD920&lt;&gt;0,"-"&amp;AD920,"")</f>
        <v>1993-6-12</v>
      </c>
      <c r="BC920" s="44"/>
      <c r="BD920" s="44"/>
      <c r="BE920" s="44"/>
      <c r="BF920" s="49" t="s">
        <v>4882</v>
      </c>
      <c r="BG920" t="s">
        <v>4893</v>
      </c>
      <c r="BH920" s="40" t="s">
        <v>5050</v>
      </c>
      <c r="BI920" t="s">
        <v>39</v>
      </c>
      <c r="BJ920" t="str">
        <f>N920&amp;", "&amp;O920&amp;", "&amp;P920</f>
        <v>Almaty Area, Uigur Distr., ca 11 km NW of Chundzha, Charyn Canyon, left bank, Sartogay boundary</v>
      </c>
      <c r="BK920" t="str">
        <f>T920&amp;" N; "&amp;U920&amp;" E"</f>
        <v>43°37' N; 79°21' E</v>
      </c>
      <c r="BL920" t="s">
        <v>5163</v>
      </c>
      <c r="BM920" s="85" t="s">
        <v>5164</v>
      </c>
      <c r="BN920" t="s">
        <v>4895</v>
      </c>
      <c r="BO920"/>
      <c r="BP920" t="str">
        <f>IF(V920="original",H920,IF(V920="volunteer",C920,"Nekhaeva A.A."))</f>
        <v>Logunov D.V., Marusik Yu.M.</v>
      </c>
      <c r="BQ920">
        <f>IF(V920="original",I920,IF(V920="volunteer",YEAR(A920)&amp;"-"&amp;IF(MONTH(A920)&lt;10,"0"&amp;MONTH(A920),MONTH(A920))&amp;"-"&amp;IF(DAY(A920)&lt;10,"0"&amp;DAY(A920),DAY(A920)),"__2025-05-15"))</f>
        <v>2003</v>
      </c>
      <c r="BR920"/>
      <c r="BS920"/>
      <c r="BT920" s="49" t="s">
        <v>4766</v>
      </c>
      <c r="BU920" t="s">
        <v>3631</v>
      </c>
      <c r="BV920" t="s">
        <v>3632</v>
      </c>
      <c r="BW920" t="s">
        <v>3633</v>
      </c>
      <c r="BX920" t="s">
        <v>3634</v>
      </c>
      <c r="BY920" s="44" t="s">
        <v>48</v>
      </c>
      <c r="BZ920" t="s">
        <v>4397</v>
      </c>
      <c r="CA920" t="s">
        <v>4413</v>
      </c>
      <c r="CB920" s="44" t="s">
        <v>4413</v>
      </c>
      <c r="CC920" t="s">
        <v>4848</v>
      </c>
      <c r="CD920" t="s">
        <v>4411</v>
      </c>
      <c r="CE920" t="s">
        <v>4412</v>
      </c>
      <c r="CF920" t="s">
        <v>3630</v>
      </c>
      <c r="CG920" t="s">
        <v>5048</v>
      </c>
      <c r="CH920" t="str">
        <f>H920</f>
        <v>Logunov D.V., Marusik Yu.M.</v>
      </c>
      <c r="CI920">
        <f t="shared" si="255"/>
        <v>2003</v>
      </c>
      <c r="CJ920" t="s">
        <v>4724</v>
      </c>
    </row>
    <row r="921" spans="1:88" s="26" customFormat="1" x14ac:dyDescent="0.45">
      <c r="A921" s="25">
        <v>45763.450046296297</v>
      </c>
      <c r="B921" s="26">
        <v>950994899</v>
      </c>
      <c r="C921" s="26" t="s">
        <v>4898</v>
      </c>
      <c r="E921" s="4"/>
      <c r="G921" s="26">
        <v>3930</v>
      </c>
      <c r="H921" s="44" t="s">
        <v>1509</v>
      </c>
      <c r="I921" s="26">
        <v>1998</v>
      </c>
      <c r="J921" s="26" t="s">
        <v>1510</v>
      </c>
      <c r="K921" s="26" t="s">
        <v>1511</v>
      </c>
      <c r="L921" s="26" t="s">
        <v>1512</v>
      </c>
      <c r="M921" t="s">
        <v>39</v>
      </c>
      <c r="N921" s="26" t="s">
        <v>102</v>
      </c>
      <c r="O921" s="26" t="s">
        <v>1899</v>
      </c>
      <c r="P921" s="26" t="s">
        <v>1900</v>
      </c>
      <c r="Q921" t="str">
        <f t="shared" si="256"/>
        <v>Kapal</v>
      </c>
      <c r="R921" s="91">
        <v>45.124670000000002</v>
      </c>
      <c r="S921" s="91">
        <v>79.045029999999997</v>
      </c>
      <c r="T921" s="26" t="s">
        <v>1901</v>
      </c>
      <c r="U921" s="26" t="s">
        <v>1902</v>
      </c>
      <c r="V921" s="26" t="s">
        <v>106</v>
      </c>
      <c r="X921" s="26">
        <v>2000</v>
      </c>
      <c r="Y921" s="26">
        <v>1979</v>
      </c>
      <c r="AF921" s="26" t="s">
        <v>1903</v>
      </c>
      <c r="AH921" s="26" t="s">
        <v>48</v>
      </c>
      <c r="AI921" s="26" t="s">
        <v>63</v>
      </c>
      <c r="AJ921" s="26" t="s">
        <v>64</v>
      </c>
      <c r="AK921" s="26" t="b">
        <v>1</v>
      </c>
      <c r="AL921" s="26" t="b">
        <v>0</v>
      </c>
      <c r="AO921" s="49" t="s">
        <v>4952</v>
      </c>
      <c r="AP921" s="73"/>
      <c r="AQ921" s="49" t="s">
        <v>4951</v>
      </c>
      <c r="AR921" s="76" t="s">
        <v>5011</v>
      </c>
      <c r="AS921" s="73" t="s">
        <v>5012</v>
      </c>
      <c r="AT921" s="73">
        <f t="shared" si="257"/>
        <v>0</v>
      </c>
      <c r="AU921" s="44"/>
      <c r="AV921" s="44"/>
      <c r="AW921" t="s">
        <v>648</v>
      </c>
      <c r="AX921" s="112" t="s">
        <v>5332</v>
      </c>
      <c r="AY921" s="73" t="str">
        <f t="shared" si="258"/>
        <v>Logunov D.V., Rakov S.Yu. 1998. Miscellaneous notes on Middle Asian jumping spiders (Aranei: Salticidae) // Arthropoda Selecta. Vol.7. No.2. P.117–144</v>
      </c>
      <c r="AZ921" s="49" t="s">
        <v>4903</v>
      </c>
      <c r="BA921" s="44">
        <f>Y921</f>
        <v>1979</v>
      </c>
      <c r="BB921" s="44" t="str">
        <f>Y921&amp;IF(Z921&lt;&gt;0,"-"&amp;Z921,"")&amp;IF(AA921&lt;&gt;0,"-"&amp;AA921,"")&amp;IF(AB921&lt;&gt;0,"/"&amp;AB921,"")&amp;IF(AC921&lt;&gt;0,"-"&amp;AC921,"")&amp;IF(AD921&lt;&gt;0,"-"&amp;AD921,"")</f>
        <v>1979</v>
      </c>
      <c r="BC921" s="44"/>
      <c r="BD921" s="44"/>
      <c r="BE921" s="44"/>
      <c r="BF921" s="49" t="s">
        <v>4882</v>
      </c>
      <c r="BG921" t="s">
        <v>4893</v>
      </c>
      <c r="BH921" s="40" t="s">
        <v>5050</v>
      </c>
      <c r="BI921" t="s">
        <v>39</v>
      </c>
      <c r="BJ921" t="str">
        <f>N921&amp;", "&amp;O921&amp;", "&amp;P921</f>
        <v>Taldy-Kurgan Area, Aksu Distr., Kapal</v>
      </c>
      <c r="BK921" t="str">
        <f>T921&amp;" N; "&amp;U921&amp;" E"</f>
        <v>45.12467 N; 79.04503 E</v>
      </c>
      <c r="BL921" t="s">
        <v>1901</v>
      </c>
      <c r="BM921" s="85" t="s">
        <v>1902</v>
      </c>
      <c r="BN921" t="s">
        <v>4895</v>
      </c>
      <c r="BO921">
        <f>X921</f>
        <v>2000</v>
      </c>
      <c r="BP921" t="str">
        <f>IF(V921="original",H921,IF(V921="volunteer",C921,"Nekhaeva A.A."))</f>
        <v>Ishaeva A.</v>
      </c>
      <c r="BQ921" t="str">
        <f>IF(V921="original",I921,IF(V921="volunteer",YEAR(A921)&amp;"-"&amp;IF(MONTH(A921)&lt;10,"0"&amp;MONTH(A921),MONTH(A921))&amp;"-"&amp;IF(DAY(A921)&lt;10,"0"&amp;DAY(A921),DAY(A921)),"__2025-05-15"))</f>
        <v>2025-04-16</v>
      </c>
      <c r="BR921"/>
      <c r="BS921"/>
      <c r="BT921" s="49" t="s">
        <v>4766</v>
      </c>
      <c r="BU921" t="s">
        <v>3631</v>
      </c>
      <c r="BV921" t="s">
        <v>3632</v>
      </c>
      <c r="BW921" t="s">
        <v>3633</v>
      </c>
      <c r="BX921" t="s">
        <v>3634</v>
      </c>
      <c r="BY921" s="44" t="s">
        <v>48</v>
      </c>
      <c r="BZ921" t="s">
        <v>63</v>
      </c>
      <c r="CA921" t="s">
        <v>3636</v>
      </c>
      <c r="CB921" s="44" t="s">
        <v>3636</v>
      </c>
      <c r="CC921" t="s">
        <v>4821</v>
      </c>
      <c r="CD921" t="s">
        <v>3636</v>
      </c>
      <c r="CE921" t="s">
        <v>3637</v>
      </c>
      <c r="CF921" t="s">
        <v>3630</v>
      </c>
      <c r="CG921"/>
      <c r="CH921" t="str">
        <f>H921</f>
        <v>Logunov D.V., Rakov S.Yu.</v>
      </c>
      <c r="CI921">
        <f t="shared" si="255"/>
        <v>1998</v>
      </c>
      <c r="CJ921"/>
    </row>
    <row r="922" spans="1:88" s="26" customFormat="1" x14ac:dyDescent="0.45">
      <c r="A922" s="25">
        <v>45763.449722222227</v>
      </c>
      <c r="B922" s="26">
        <v>950994899</v>
      </c>
      <c r="C922" s="26" t="s">
        <v>4898</v>
      </c>
      <c r="E922" s="4"/>
      <c r="G922" s="26">
        <v>3930</v>
      </c>
      <c r="H922" s="44" t="s">
        <v>1509</v>
      </c>
      <c r="I922" s="26">
        <v>1998</v>
      </c>
      <c r="J922" s="26" t="s">
        <v>1510</v>
      </c>
      <c r="K922" s="26" t="s">
        <v>1511</v>
      </c>
      <c r="L922" s="26" t="s">
        <v>1512</v>
      </c>
      <c r="M922" t="s">
        <v>39</v>
      </c>
      <c r="N922" s="26" t="s">
        <v>102</v>
      </c>
      <c r="O922" s="26" t="s">
        <v>1899</v>
      </c>
      <c r="P922" s="26" t="s">
        <v>1900</v>
      </c>
      <c r="Q922" t="str">
        <f t="shared" si="256"/>
        <v>Kapal</v>
      </c>
      <c r="R922" s="91">
        <v>45.124670000000002</v>
      </c>
      <c r="S922" s="91">
        <v>79.045029999999997</v>
      </c>
      <c r="T922" s="26" t="s">
        <v>1901</v>
      </c>
      <c r="U922" s="26" t="s">
        <v>1902</v>
      </c>
      <c r="V922" s="26" t="s">
        <v>106</v>
      </c>
      <c r="X922" s="26">
        <v>2000</v>
      </c>
      <c r="Y922" s="26">
        <v>1937</v>
      </c>
      <c r="AF922" s="26" t="s">
        <v>1904</v>
      </c>
      <c r="AH922" s="26" t="s">
        <v>48</v>
      </c>
      <c r="AI922" s="26" t="s">
        <v>63</v>
      </c>
      <c r="AJ922" s="26" t="s">
        <v>64</v>
      </c>
      <c r="AK922" s="26" t="b">
        <v>1</v>
      </c>
      <c r="AL922" s="26" t="b">
        <v>0</v>
      </c>
      <c r="AO922" s="49" t="s">
        <v>4952</v>
      </c>
      <c r="AP922" s="73"/>
      <c r="AQ922" s="49" t="s">
        <v>4951</v>
      </c>
      <c r="AR922" s="76" t="s">
        <v>5011</v>
      </c>
      <c r="AS922" s="73" t="s">
        <v>5012</v>
      </c>
      <c r="AT922" s="73">
        <f t="shared" si="257"/>
        <v>0</v>
      </c>
      <c r="AU922" s="44"/>
      <c r="AV922" s="44"/>
      <c r="AW922" t="s">
        <v>5015</v>
      </c>
      <c r="AX922" s="112" t="s">
        <v>5332</v>
      </c>
      <c r="AY922" s="73" t="str">
        <f t="shared" si="258"/>
        <v>Logunov D.V., Rakov S.Yu. 1998. Miscellaneous notes on Middle Asian jumping spiders (Aranei: Salticidae) // Arthropoda Selecta. Vol.7. No.2. P.117–144</v>
      </c>
      <c r="AZ922" s="49" t="s">
        <v>4903</v>
      </c>
      <c r="BA922" s="44">
        <f>Y922</f>
        <v>1937</v>
      </c>
      <c r="BB922" s="44" t="str">
        <f>Y922&amp;IF(Z922&lt;&gt;0,"-"&amp;Z922,"")&amp;IF(AA922&lt;&gt;0,"-"&amp;AA922,"")&amp;IF(AB922&lt;&gt;0,"/"&amp;AB922,"")&amp;IF(AC922&lt;&gt;0,"-"&amp;AC922,"")&amp;IF(AD922&lt;&gt;0,"-"&amp;AD922,"")</f>
        <v>1937</v>
      </c>
      <c r="BC922" s="44"/>
      <c r="BD922" s="44"/>
      <c r="BE922" s="44"/>
      <c r="BF922" s="49" t="s">
        <v>4882</v>
      </c>
      <c r="BG922" t="s">
        <v>4893</v>
      </c>
      <c r="BH922" s="40" t="s">
        <v>5050</v>
      </c>
      <c r="BI922" t="s">
        <v>39</v>
      </c>
      <c r="BJ922" t="str">
        <f>N922&amp;", "&amp;O922&amp;", "&amp;P922</f>
        <v>Taldy-Kurgan Area, Aksu Distr., Kapal</v>
      </c>
      <c r="BK922" t="str">
        <f>T922&amp;" N; "&amp;U922&amp;" E"</f>
        <v>45.12467 N; 79.04503 E</v>
      </c>
      <c r="BL922" t="s">
        <v>1901</v>
      </c>
      <c r="BM922" s="85" t="s">
        <v>1902</v>
      </c>
      <c r="BN922" t="s">
        <v>4895</v>
      </c>
      <c r="BO922">
        <f>X922</f>
        <v>2000</v>
      </c>
      <c r="BP922" t="str">
        <f>IF(V922="original",H922,IF(V922="volunteer",C922,"Nekhaeva A.A."))</f>
        <v>Ishaeva A.</v>
      </c>
      <c r="BQ922" t="str">
        <f>IF(V922="original",I922,IF(V922="volunteer",YEAR(A922)&amp;"-"&amp;IF(MONTH(A922)&lt;10,"0"&amp;MONTH(A922),MONTH(A922))&amp;"-"&amp;IF(DAY(A922)&lt;10,"0"&amp;DAY(A922),DAY(A922)),"__2025-05-15"))</f>
        <v>2025-04-16</v>
      </c>
      <c r="BR922"/>
      <c r="BS922"/>
      <c r="BT922" s="49" t="s">
        <v>4766</v>
      </c>
      <c r="BU922" t="s">
        <v>3631</v>
      </c>
      <c r="BV922" t="s">
        <v>3632</v>
      </c>
      <c r="BW922" t="s">
        <v>3633</v>
      </c>
      <c r="BX922" t="s">
        <v>3634</v>
      </c>
      <c r="BY922" s="44" t="s">
        <v>48</v>
      </c>
      <c r="BZ922" t="s">
        <v>63</v>
      </c>
      <c r="CA922" t="s">
        <v>3636</v>
      </c>
      <c r="CB922" s="44" t="s">
        <v>3636</v>
      </c>
      <c r="CC922" t="s">
        <v>4821</v>
      </c>
      <c r="CD922" t="s">
        <v>3636</v>
      </c>
      <c r="CE922" t="s">
        <v>3637</v>
      </c>
      <c r="CF922" t="s">
        <v>3630</v>
      </c>
      <c r="CG922"/>
      <c r="CH922" t="str">
        <f>H922</f>
        <v>Logunov D.V., Rakov S.Yu.</v>
      </c>
      <c r="CI922">
        <f t="shared" si="255"/>
        <v>1998</v>
      </c>
      <c r="CJ922"/>
    </row>
    <row r="923" spans="1:88" s="16" customFormat="1" x14ac:dyDescent="0.45">
      <c r="A923" s="15">
        <v>45763.44902777778</v>
      </c>
      <c r="B923" s="16">
        <v>412819044</v>
      </c>
      <c r="C923" s="6" t="s">
        <v>4897</v>
      </c>
      <c r="D923" s="16">
        <v>1</v>
      </c>
      <c r="E923" s="4" t="s">
        <v>65</v>
      </c>
      <c r="F923" s="16" t="s">
        <v>577</v>
      </c>
      <c r="G923" s="16">
        <v>3913</v>
      </c>
      <c r="H923" s="44" t="s">
        <v>1801</v>
      </c>
      <c r="I923" s="16">
        <v>2003</v>
      </c>
      <c r="J923" s="16" t="s">
        <v>1802</v>
      </c>
      <c r="K923" s="16" t="s">
        <v>1803</v>
      </c>
      <c r="L923" s="16" t="s">
        <v>1804</v>
      </c>
      <c r="M923" t="s">
        <v>39</v>
      </c>
      <c r="N923" s="16" t="s">
        <v>77</v>
      </c>
      <c r="O923" s="16" t="s">
        <v>828</v>
      </c>
      <c r="P923" s="16" t="s">
        <v>1905</v>
      </c>
      <c r="Q923" t="str">
        <f t="shared" si="256"/>
        <v>28-30 km S of Konyrolen, Aktau Mts.</v>
      </c>
      <c r="R923" s="100">
        <v>43.983333000000002</v>
      </c>
      <c r="S923" s="100">
        <v>79.25</v>
      </c>
      <c r="T923" s="16" t="s">
        <v>1906</v>
      </c>
      <c r="U923" s="16" t="s">
        <v>1907</v>
      </c>
      <c r="V923" s="16" t="s">
        <v>44</v>
      </c>
      <c r="Y923" s="16">
        <v>1992</v>
      </c>
      <c r="Z923" s="16">
        <v>5</v>
      </c>
      <c r="AA923" s="16">
        <v>7</v>
      </c>
      <c r="AB923" s="16">
        <v>1992</v>
      </c>
      <c r="AC923" s="16">
        <v>5</v>
      </c>
      <c r="AD923" s="16">
        <v>9</v>
      </c>
      <c r="AF923" s="16" t="s">
        <v>566</v>
      </c>
      <c r="AH923" s="16" t="s">
        <v>48</v>
      </c>
      <c r="AI923" s="16" t="s">
        <v>1799</v>
      </c>
      <c r="AJ923" s="16" t="s">
        <v>1727</v>
      </c>
      <c r="AK923" s="16" t="b">
        <v>1</v>
      </c>
      <c r="AL923" s="16" t="b">
        <v>1</v>
      </c>
      <c r="AM923" s="16" t="s">
        <v>165</v>
      </c>
      <c r="AO923" s="49" t="s">
        <v>4952</v>
      </c>
      <c r="AP923" s="73"/>
      <c r="AQ923" s="49" t="s">
        <v>4951</v>
      </c>
      <c r="AR923" s="76" t="s">
        <v>5011</v>
      </c>
      <c r="AS923" s="73" t="s">
        <v>5012</v>
      </c>
      <c r="AT923" s="73">
        <f t="shared" si="257"/>
        <v>1</v>
      </c>
      <c r="AU923" s="112" t="s">
        <v>5384</v>
      </c>
      <c r="AV923" s="44" t="s">
        <v>5380</v>
      </c>
      <c r="AW923" t="s">
        <v>566</v>
      </c>
      <c r="AX923" s="112" t="s">
        <v>5333</v>
      </c>
      <c r="AY923" s="73" t="str">
        <f t="shared" si="258"/>
        <v>Logunov D.V., Marusik Yu.M. 2003. A revision of the genus Yllenus Simon, 1868 (Arachnida, Araneae, Salticidae) // Moscow: KMK Sci. Press Ltd. 167 p., il</v>
      </c>
      <c r="AZ923" s="49" t="s">
        <v>4903</v>
      </c>
      <c r="BA923" s="58" t="str">
        <f>Y923&amp;"-"&amp;IF(Z923&lt;10,"0"&amp;Z923,Z923)&amp;"-"&amp;IF(AA923&lt;10,"0"&amp;AA923,AA923)&amp;"/"&amp;IF(AD923&lt;10,"0"&amp;AD923,AD923)</f>
        <v>1992-05-07/09</v>
      </c>
      <c r="BB923" s="44" t="str">
        <f>Y923&amp;IF(Z923&lt;&gt;0,"-"&amp;Z923,"")&amp;IF(AA923&lt;&gt;0,"-"&amp;AA923,"")&amp;IF(AB923&lt;&gt;0,"/"&amp;AB923,"")&amp;IF(AC923&lt;&gt;0,"-"&amp;AC923,"")&amp;IF(AD923&lt;&gt;0,"-"&amp;AD923,"")</f>
        <v>1992-5-7/1992-5-9</v>
      </c>
      <c r="BC923" s="44"/>
      <c r="BD923" s="44"/>
      <c r="BE923" s="44"/>
      <c r="BF923" s="49" t="s">
        <v>4882</v>
      </c>
      <c r="BG923" t="s">
        <v>4893</v>
      </c>
      <c r="BH923" s="40" t="s">
        <v>5050</v>
      </c>
      <c r="BI923" t="s">
        <v>39</v>
      </c>
      <c r="BJ923" t="str">
        <f>N923&amp;", "&amp;O923&amp;", "&amp;P923</f>
        <v>Almaty Area, Panfilov [=Zharkent] Distr., 28-30 km S of Konyrolen, Aktau Mts.</v>
      </c>
      <c r="BK923" t="str">
        <f>T923&amp;" N; "&amp;U923&amp;" E"</f>
        <v>43°59' N; 79°15' E</v>
      </c>
      <c r="BL923" t="s">
        <v>5165</v>
      </c>
      <c r="BM923" s="85" t="s">
        <v>5166</v>
      </c>
      <c r="BN923" t="s">
        <v>4895</v>
      </c>
      <c r="BO923"/>
      <c r="BP923" t="str">
        <f>IF(V923="original",H923,IF(V923="volunteer",C923,"Nekhaeva A.A."))</f>
        <v>Logunov D.V., Marusik Yu.M.</v>
      </c>
      <c r="BQ923">
        <f>IF(V923="original",I923,IF(V923="volunteer",YEAR(A923)&amp;"-"&amp;IF(MONTH(A923)&lt;10,"0"&amp;MONTH(A923),MONTH(A923))&amp;"-"&amp;IF(DAY(A923)&lt;10,"0"&amp;DAY(A923),DAY(A923)),"__2025-05-15"))</f>
        <v>2003</v>
      </c>
      <c r="BR923"/>
      <c r="BS923"/>
      <c r="BT923" s="49" t="s">
        <v>4766</v>
      </c>
      <c r="BU923" t="s">
        <v>3631</v>
      </c>
      <c r="BV923" t="s">
        <v>3632</v>
      </c>
      <c r="BW923" t="s">
        <v>3633</v>
      </c>
      <c r="BX923" t="s">
        <v>3634</v>
      </c>
      <c r="BY923" s="44" t="s">
        <v>48</v>
      </c>
      <c r="BZ923" t="s">
        <v>4397</v>
      </c>
      <c r="CA923" t="s">
        <v>4416</v>
      </c>
      <c r="CB923" s="44" t="s">
        <v>4416</v>
      </c>
      <c r="CC923" t="s">
        <v>4848</v>
      </c>
      <c r="CD923" t="s">
        <v>4414</v>
      </c>
      <c r="CE923" t="s">
        <v>4415</v>
      </c>
      <c r="CF923" t="s">
        <v>3630</v>
      </c>
      <c r="CG923" t="s">
        <v>4737</v>
      </c>
      <c r="CH923" t="str">
        <f>H923</f>
        <v>Logunov D.V., Marusik Yu.M.</v>
      </c>
      <c r="CI923">
        <f t="shared" si="255"/>
        <v>2003</v>
      </c>
      <c r="CJ923" t="s">
        <v>4725</v>
      </c>
    </row>
    <row r="924" spans="1:88" s="16" customFormat="1" x14ac:dyDescent="0.45">
      <c r="A924" s="15">
        <v>45763.445162037038</v>
      </c>
      <c r="B924" s="16">
        <v>412819044</v>
      </c>
      <c r="C924" s="6" t="s">
        <v>4897</v>
      </c>
      <c r="D924" s="16">
        <v>1</v>
      </c>
      <c r="E924" s="4" t="s">
        <v>51</v>
      </c>
      <c r="F924" s="16" t="s">
        <v>577</v>
      </c>
      <c r="G924" s="16">
        <v>3913</v>
      </c>
      <c r="H924" s="44" t="s">
        <v>1801</v>
      </c>
      <c r="I924" s="16">
        <v>2003</v>
      </c>
      <c r="J924" s="16" t="s">
        <v>1802</v>
      </c>
      <c r="K924" s="16" t="s">
        <v>1803</v>
      </c>
      <c r="L924" s="16" t="s">
        <v>1804</v>
      </c>
      <c r="M924" t="s">
        <v>39</v>
      </c>
      <c r="N924" s="16" t="s">
        <v>77</v>
      </c>
      <c r="O924" s="16" t="s">
        <v>931</v>
      </c>
      <c r="P924" s="16" t="s">
        <v>1908</v>
      </c>
      <c r="Q924" t="str">
        <f t="shared" si="256"/>
        <v>ca 24 km SE of Bakanas</v>
      </c>
      <c r="R924" s="100">
        <v>44.683332999999998</v>
      </c>
      <c r="S924" s="100">
        <v>76.533332999999999</v>
      </c>
      <c r="T924" s="16" t="s">
        <v>1909</v>
      </c>
      <c r="U924" s="16" t="s">
        <v>1910</v>
      </c>
      <c r="V924" s="16" t="s">
        <v>44</v>
      </c>
      <c r="Y924" s="16">
        <v>1995</v>
      </c>
      <c r="Z924" s="16">
        <v>5</v>
      </c>
      <c r="AA924" s="16">
        <v>28</v>
      </c>
      <c r="AF924" s="16" t="s">
        <v>566</v>
      </c>
      <c r="AH924" s="16" t="s">
        <v>48</v>
      </c>
      <c r="AI924" s="16" t="s">
        <v>1799</v>
      </c>
      <c r="AJ924" s="16" t="s">
        <v>1727</v>
      </c>
      <c r="AK924" s="16" t="b">
        <v>1</v>
      </c>
      <c r="AL924" s="16" t="b">
        <v>1</v>
      </c>
      <c r="AM924" s="16" t="s">
        <v>462</v>
      </c>
      <c r="AO924" s="49" t="s">
        <v>4952</v>
      </c>
      <c r="AP924" s="73"/>
      <c r="AQ924" s="49" t="s">
        <v>4951</v>
      </c>
      <c r="AR924" s="76" t="s">
        <v>5011</v>
      </c>
      <c r="AS924" s="73" t="s">
        <v>5012</v>
      </c>
      <c r="AT924" s="73">
        <f t="shared" si="257"/>
        <v>1</v>
      </c>
      <c r="AU924" s="112" t="s">
        <v>5383</v>
      </c>
      <c r="AV924" s="44" t="s">
        <v>5380</v>
      </c>
      <c r="AW924" t="s">
        <v>566</v>
      </c>
      <c r="AX924" s="112" t="s">
        <v>5333</v>
      </c>
      <c r="AY924" s="73" t="str">
        <f t="shared" si="258"/>
        <v>Logunov D.V., Marusik Yu.M. 2003. A revision of the genus Yllenus Simon, 1868 (Arachnida, Araneae, Salticidae) // Moscow: KMK Sci. Press Ltd. 167 p., il</v>
      </c>
      <c r="AZ924" s="49" t="s">
        <v>4903</v>
      </c>
      <c r="BA924" s="58" t="str">
        <f>Y924&amp;"-"&amp;IF(Z924&lt;10,"0"&amp;Z924,Z924)&amp;"-"&amp;IF(AA924&lt;10,"0"&amp;AA924,AA924)</f>
        <v>1995-05-28</v>
      </c>
      <c r="BB924" s="44" t="str">
        <f>Y924&amp;IF(Z924&lt;&gt;0,"-"&amp;Z924,"")&amp;IF(AA924&lt;&gt;0,"-"&amp;AA924,"")&amp;IF(AB924&lt;&gt;0,"/"&amp;AB924,"")&amp;IF(AC924&lt;&gt;0,"-"&amp;AC924,"")&amp;IF(AD924&lt;&gt;0,"-"&amp;AD924,"")</f>
        <v>1995-5-28</v>
      </c>
      <c r="BC924" s="44"/>
      <c r="BD924" s="44"/>
      <c r="BE924" s="44"/>
      <c r="BF924" s="49" t="s">
        <v>4882</v>
      </c>
      <c r="BG924" t="s">
        <v>4893</v>
      </c>
      <c r="BH924" s="40" t="s">
        <v>5050</v>
      </c>
      <c r="BI924" t="s">
        <v>39</v>
      </c>
      <c r="BJ924" t="str">
        <f>N924&amp;", "&amp;O924&amp;", "&amp;P924</f>
        <v>Almaty Area, Balkhash Distr., ca 24 km SE of Bakanas</v>
      </c>
      <c r="BK924" t="str">
        <f>T924&amp;" N; "&amp;U924&amp;" E"</f>
        <v>44°41' N; 76°32' E</v>
      </c>
      <c r="BL924" t="s">
        <v>5167</v>
      </c>
      <c r="BM924" s="85" t="s">
        <v>5168</v>
      </c>
      <c r="BN924" t="s">
        <v>4895</v>
      </c>
      <c r="BO924"/>
      <c r="BP924" t="str">
        <f>IF(V924="original",H924,IF(V924="volunteer",C924,"Nekhaeva A.A."))</f>
        <v>Logunov D.V., Marusik Yu.M.</v>
      </c>
      <c r="BQ924">
        <f>IF(V924="original",I924,IF(V924="volunteer",YEAR(A924)&amp;"-"&amp;IF(MONTH(A924)&lt;10,"0"&amp;MONTH(A924),MONTH(A924))&amp;"-"&amp;IF(DAY(A924)&lt;10,"0"&amp;DAY(A924),DAY(A924)),"__2025-05-15"))</f>
        <v>2003</v>
      </c>
      <c r="BR924"/>
      <c r="BS924"/>
      <c r="BT924" s="49" t="s">
        <v>4766</v>
      </c>
      <c r="BU924" t="s">
        <v>3631</v>
      </c>
      <c r="BV924" t="s">
        <v>3632</v>
      </c>
      <c r="BW924" t="s">
        <v>3633</v>
      </c>
      <c r="BX924" t="s">
        <v>3634</v>
      </c>
      <c r="BY924" s="44" t="s">
        <v>48</v>
      </c>
      <c r="BZ924" t="s">
        <v>4397</v>
      </c>
      <c r="CA924" t="s">
        <v>4416</v>
      </c>
      <c r="CB924" s="44" t="s">
        <v>4416</v>
      </c>
      <c r="CC924" t="s">
        <v>4848</v>
      </c>
      <c r="CD924" t="s">
        <v>4414</v>
      </c>
      <c r="CE924" t="s">
        <v>4415</v>
      </c>
      <c r="CF924" t="s">
        <v>3630</v>
      </c>
      <c r="CG924" t="s">
        <v>5048</v>
      </c>
      <c r="CH924" t="str">
        <f>H924</f>
        <v>Logunov D.V., Marusik Yu.M.</v>
      </c>
      <c r="CI924">
        <f t="shared" si="255"/>
        <v>2003</v>
      </c>
      <c r="CJ924" t="s">
        <v>4724</v>
      </c>
    </row>
    <row r="925" spans="1:88" s="37" customFormat="1" x14ac:dyDescent="0.45">
      <c r="A925" s="36">
        <v>45763.44467592593</v>
      </c>
      <c r="B925" s="37">
        <v>950994899</v>
      </c>
      <c r="C925" s="26" t="s">
        <v>4898</v>
      </c>
      <c r="D925" s="37">
        <v>1</v>
      </c>
      <c r="E925" s="4" t="s">
        <v>51</v>
      </c>
      <c r="G925" s="37">
        <v>3930</v>
      </c>
      <c r="H925" s="44" t="s">
        <v>1509</v>
      </c>
      <c r="I925" s="37">
        <v>1998</v>
      </c>
      <c r="J925" s="37" t="s">
        <v>1510</v>
      </c>
      <c r="K925" s="37" t="s">
        <v>1511</v>
      </c>
      <c r="L925" s="37" t="s">
        <v>1512</v>
      </c>
      <c r="M925" t="s">
        <v>39</v>
      </c>
      <c r="N925" s="37" t="s">
        <v>77</v>
      </c>
      <c r="O925" s="37" t="s">
        <v>1911</v>
      </c>
      <c r="P925" s="37" t="s">
        <v>1912</v>
      </c>
      <c r="Q925" t="str">
        <f t="shared" si="256"/>
        <v>road from Almaty to Gheorghievka, ca 8 km W of Targap</v>
      </c>
      <c r="R925" s="99">
        <v>43.314399999999999</v>
      </c>
      <c r="S925" s="99">
        <v>75.681700000000006</v>
      </c>
      <c r="T925" s="37" t="s">
        <v>1913</v>
      </c>
      <c r="U925" s="37" t="s">
        <v>1914</v>
      </c>
      <c r="V925" s="37" t="s">
        <v>106</v>
      </c>
      <c r="W925" s="37" t="s">
        <v>1915</v>
      </c>
      <c r="X925" s="37">
        <v>2000</v>
      </c>
      <c r="Y925" s="37">
        <v>1998</v>
      </c>
      <c r="AF925" s="37" t="s">
        <v>1916</v>
      </c>
      <c r="AH925" s="37" t="s">
        <v>48</v>
      </c>
      <c r="AI925" s="37" t="s">
        <v>63</v>
      </c>
      <c r="AJ925" s="37" t="s">
        <v>64</v>
      </c>
      <c r="AK925" s="37" t="b">
        <v>1</v>
      </c>
      <c r="AL925" s="37" t="b">
        <v>0</v>
      </c>
      <c r="AO925" s="49" t="s">
        <v>4952</v>
      </c>
      <c r="AP925" s="73"/>
      <c r="AQ925" s="49" t="s">
        <v>4951</v>
      </c>
      <c r="AR925" s="76" t="s">
        <v>5011</v>
      </c>
      <c r="AS925" s="73" t="s">
        <v>5012</v>
      </c>
      <c r="AT925" s="73">
        <f t="shared" si="257"/>
        <v>1</v>
      </c>
      <c r="AU925" s="112" t="s">
        <v>5383</v>
      </c>
      <c r="AV925" s="44" t="s">
        <v>5380</v>
      </c>
      <c r="AW925" t="s">
        <v>1678</v>
      </c>
      <c r="AX925" s="73"/>
      <c r="AY925" s="73" t="str">
        <f t="shared" si="258"/>
        <v>Logunov D.V., Rakov S.Yu. 1998. Miscellaneous notes on Middle Asian jumping spiders (Aranei: Salticidae) // Arthropoda Selecta. Vol.7. No.2. P.117–144</v>
      </c>
      <c r="AZ925" s="49" t="s">
        <v>4903</v>
      </c>
      <c r="BA925" s="44">
        <f>Y925</f>
        <v>1998</v>
      </c>
      <c r="BB925" s="44" t="str">
        <f>Y925&amp;IF(Z925&lt;&gt;0,"-"&amp;Z925,"")&amp;IF(AA925&lt;&gt;0,"-"&amp;AA925,"")&amp;IF(AB925&lt;&gt;0,"/"&amp;AB925,"")&amp;IF(AC925&lt;&gt;0,"-"&amp;AC925,"")&amp;IF(AD925&lt;&gt;0,"-"&amp;AD925,"")</f>
        <v>1998</v>
      </c>
      <c r="BC925" s="44"/>
      <c r="BD925" s="44"/>
      <c r="BE925" s="44"/>
      <c r="BF925" s="49" t="s">
        <v>4882</v>
      </c>
      <c r="BG925" t="s">
        <v>4893</v>
      </c>
      <c r="BH925" s="40" t="s">
        <v>5050</v>
      </c>
      <c r="BI925" t="s">
        <v>39</v>
      </c>
      <c r="BJ925" t="str">
        <f>N925&amp;", "&amp;O925&amp;", "&amp;P925</f>
        <v>Almaty Area, Krasnogorsk Distr., road from Almaty to Gheorghievka, ca 8 km W of Targap</v>
      </c>
      <c r="BK925" t="str">
        <f>T925&amp;" N; "&amp;U925&amp;" E"</f>
        <v>43.3144 N; 75.6817 E</v>
      </c>
      <c r="BL925" t="s">
        <v>1913</v>
      </c>
      <c r="BM925" s="85" t="s">
        <v>1914</v>
      </c>
      <c r="BN925" t="s">
        <v>4895</v>
      </c>
      <c r="BO925">
        <f>X925</f>
        <v>2000</v>
      </c>
      <c r="BP925" t="str">
        <f>IF(V925="original",H925,IF(V925="volunteer",C925,"Nekhaeva A.A."))</f>
        <v>Ishaeva A.</v>
      </c>
      <c r="BQ925" t="str">
        <f>IF(V925="original",I925,IF(V925="volunteer",YEAR(A925)&amp;"-"&amp;IF(MONTH(A925)&lt;10,"0"&amp;MONTH(A925),MONTH(A925))&amp;"-"&amp;IF(DAY(A925)&lt;10,"0"&amp;DAY(A925),DAY(A925)),"__2025-05-15"))</f>
        <v>2025-04-16</v>
      </c>
      <c r="BR925"/>
      <c r="BS925"/>
      <c r="BT925" s="49" t="s">
        <v>4766</v>
      </c>
      <c r="BU925" t="s">
        <v>3631</v>
      </c>
      <c r="BV925" t="s">
        <v>3632</v>
      </c>
      <c r="BW925" t="s">
        <v>3633</v>
      </c>
      <c r="BX925" t="s">
        <v>3634</v>
      </c>
      <c r="BY925" s="44" t="s">
        <v>48</v>
      </c>
      <c r="BZ925" t="s">
        <v>63</v>
      </c>
      <c r="CA925" t="s">
        <v>3636</v>
      </c>
      <c r="CB925" s="44" t="s">
        <v>3636</v>
      </c>
      <c r="CC925" t="s">
        <v>4821</v>
      </c>
      <c r="CD925" t="s">
        <v>3636</v>
      </c>
      <c r="CE925" t="s">
        <v>3637</v>
      </c>
      <c r="CF925" t="s">
        <v>3630</v>
      </c>
      <c r="CG925"/>
      <c r="CH925" t="str">
        <f>H925</f>
        <v>Logunov D.V., Rakov S.Yu.</v>
      </c>
      <c r="CI925">
        <f t="shared" si="255"/>
        <v>1998</v>
      </c>
      <c r="CJ925"/>
    </row>
    <row r="926" spans="1:88" s="12" customFormat="1" x14ac:dyDescent="0.45">
      <c r="A926" s="11">
        <v>45763.443333333329</v>
      </c>
      <c r="B926" s="12">
        <v>412819044</v>
      </c>
      <c r="C926" s="6" t="s">
        <v>4897</v>
      </c>
      <c r="D926" s="12">
        <v>1</v>
      </c>
      <c r="E926" s="4" t="s">
        <v>65</v>
      </c>
      <c r="F926" s="12" t="s">
        <v>577</v>
      </c>
      <c r="G926" s="12">
        <v>3913</v>
      </c>
      <c r="H926" s="44" t="s">
        <v>1801</v>
      </c>
      <c r="I926" s="12">
        <v>2003</v>
      </c>
      <c r="J926" s="12" t="s">
        <v>1802</v>
      </c>
      <c r="K926" s="12" t="s">
        <v>1803</v>
      </c>
      <c r="L926" s="12" t="s">
        <v>1804</v>
      </c>
      <c r="M926" t="s">
        <v>39</v>
      </c>
      <c r="N926" s="12" t="s">
        <v>77</v>
      </c>
      <c r="O926" s="12" t="s">
        <v>931</v>
      </c>
      <c r="P926" s="12" t="s">
        <v>1917</v>
      </c>
      <c r="Q926" t="str">
        <f t="shared" si="256"/>
        <v>near Bakanas</v>
      </c>
      <c r="R926" s="94">
        <v>44.816667000000002</v>
      </c>
      <c r="S926" s="94">
        <v>76.266666999999998</v>
      </c>
      <c r="T926" s="12" t="s">
        <v>1851</v>
      </c>
      <c r="U926" s="12" t="s">
        <v>1880</v>
      </c>
      <c r="V926" s="12" t="s">
        <v>44</v>
      </c>
      <c r="Y926" s="12">
        <v>1982</v>
      </c>
      <c r="Z926" s="12">
        <v>5</v>
      </c>
      <c r="AA926" s="12">
        <v>19</v>
      </c>
      <c r="AF926" s="12" t="s">
        <v>1881</v>
      </c>
      <c r="AH926" s="12" t="s">
        <v>48</v>
      </c>
      <c r="AI926" s="12" t="s">
        <v>1799</v>
      </c>
      <c r="AJ926" s="12" t="s">
        <v>1918</v>
      </c>
      <c r="AK926" s="12" t="b">
        <v>1</v>
      </c>
      <c r="AL926" s="12" t="b">
        <v>0</v>
      </c>
      <c r="AO926" s="49" t="s">
        <v>4952</v>
      </c>
      <c r="AP926" s="73"/>
      <c r="AQ926" s="49" t="s">
        <v>4951</v>
      </c>
      <c r="AR926" s="76" t="s">
        <v>5011</v>
      </c>
      <c r="AS926" s="73" t="s">
        <v>5012</v>
      </c>
      <c r="AT926" s="73">
        <f t="shared" si="257"/>
        <v>1</v>
      </c>
      <c r="AU926" s="112" t="s">
        <v>5384</v>
      </c>
      <c r="AV926" s="44" t="s">
        <v>5380</v>
      </c>
      <c r="AW926" t="s">
        <v>3473</v>
      </c>
      <c r="AX926" s="112" t="s">
        <v>5333</v>
      </c>
      <c r="AY926" s="73" t="str">
        <f t="shared" si="258"/>
        <v>Logunov D.V., Marusik Yu.M. 2003. A revision of the genus Yllenus Simon, 1868 (Arachnida, Araneae, Salticidae) // Moscow: KMK Sci. Press Ltd. 167 p., il</v>
      </c>
      <c r="AZ926" s="49" t="s">
        <v>4903</v>
      </c>
      <c r="BA926" s="58" t="str">
        <f>Y926&amp;"-"&amp;IF(Z926&lt;10,"0"&amp;Z926,Z926)&amp;"-"&amp;IF(AA926&lt;10,"0"&amp;AA926,AA926)</f>
        <v>1982-05-19</v>
      </c>
      <c r="BB926" s="44" t="str">
        <f>Y926&amp;IF(Z926&lt;&gt;0,"-"&amp;Z926,"")&amp;IF(AA926&lt;&gt;0,"-"&amp;AA926,"")&amp;IF(AB926&lt;&gt;0,"/"&amp;AB926,"")&amp;IF(AC926&lt;&gt;0,"-"&amp;AC926,"")&amp;IF(AD926&lt;&gt;0,"-"&amp;AD926,"")</f>
        <v>1982-5-19</v>
      </c>
      <c r="BC926" s="44"/>
      <c r="BD926" s="44"/>
      <c r="BE926" s="44"/>
      <c r="BF926" s="49" t="s">
        <v>4882</v>
      </c>
      <c r="BG926" t="s">
        <v>4893</v>
      </c>
      <c r="BH926" s="40" t="s">
        <v>5050</v>
      </c>
      <c r="BI926" t="s">
        <v>39</v>
      </c>
      <c r="BJ926" t="str">
        <f>N926&amp;", "&amp;O926&amp;", "&amp;P926</f>
        <v>Almaty Area, Balkhash Distr., near Bakanas</v>
      </c>
      <c r="BK926" t="str">
        <f>T926&amp;" N; "&amp;U926&amp;" E"</f>
        <v>44°49' N; 76°16' E</v>
      </c>
      <c r="BL926" t="s">
        <v>5150</v>
      </c>
      <c r="BM926" s="85" t="s">
        <v>5159</v>
      </c>
      <c r="BN926" t="s">
        <v>4895</v>
      </c>
      <c r="BO926"/>
      <c r="BP926" t="str">
        <f>IF(V926="original",H926,IF(V926="volunteer",C926,"Nekhaeva A.A."))</f>
        <v>Logunov D.V., Marusik Yu.M.</v>
      </c>
      <c r="BQ926">
        <f>IF(V926="original",I926,IF(V926="volunteer",YEAR(A926)&amp;"-"&amp;IF(MONTH(A926)&lt;10,"0"&amp;MONTH(A926),MONTH(A926))&amp;"-"&amp;IF(DAY(A926)&lt;10,"0"&amp;DAY(A926),DAY(A926)),"__2025-05-15"))</f>
        <v>2003</v>
      </c>
      <c r="BR926"/>
      <c r="BS926"/>
      <c r="BT926" s="49" t="s">
        <v>4766</v>
      </c>
      <c r="BU926" t="s">
        <v>3631</v>
      </c>
      <c r="BV926" t="s">
        <v>3632</v>
      </c>
      <c r="BW926" t="s">
        <v>3633</v>
      </c>
      <c r="BX926" t="s">
        <v>3634</v>
      </c>
      <c r="BY926" s="44" t="s">
        <v>48</v>
      </c>
      <c r="BZ926" t="s">
        <v>4397</v>
      </c>
      <c r="CA926" t="s">
        <v>4419</v>
      </c>
      <c r="CB926" s="44" t="s">
        <v>4419</v>
      </c>
      <c r="CC926" t="s">
        <v>4806</v>
      </c>
      <c r="CD926" t="s">
        <v>4417</v>
      </c>
      <c r="CE926" t="s">
        <v>4418</v>
      </c>
      <c r="CF926" t="s">
        <v>3630</v>
      </c>
      <c r="CG926"/>
      <c r="CH926" t="str">
        <f>H926</f>
        <v>Logunov D.V., Marusik Yu.M.</v>
      </c>
      <c r="CI926">
        <f t="shared" si="255"/>
        <v>2003</v>
      </c>
      <c r="CJ926"/>
    </row>
    <row r="927" spans="1:88" s="26" customFormat="1" x14ac:dyDescent="0.45">
      <c r="A927" s="25">
        <v>45763.44295138889</v>
      </c>
      <c r="B927" s="26">
        <v>950994899</v>
      </c>
      <c r="C927" s="26" t="s">
        <v>4898</v>
      </c>
      <c r="D927" s="26">
        <v>1</v>
      </c>
      <c r="E927" s="4" t="s">
        <v>51</v>
      </c>
      <c r="G927" s="26">
        <v>3930</v>
      </c>
      <c r="H927" s="44" t="s">
        <v>1509</v>
      </c>
      <c r="I927" s="26">
        <v>1998</v>
      </c>
      <c r="J927" s="26" t="s">
        <v>1510</v>
      </c>
      <c r="K927" s="26" t="s">
        <v>1511</v>
      </c>
      <c r="L927" s="26" t="s">
        <v>1512</v>
      </c>
      <c r="M927" t="s">
        <v>39</v>
      </c>
      <c r="N927" s="26" t="s">
        <v>77</v>
      </c>
      <c r="O927" s="26" t="s">
        <v>1911</v>
      </c>
      <c r="P927" s="26" t="s">
        <v>1919</v>
      </c>
      <c r="Q927" t="str">
        <f t="shared" si="256"/>
        <v>Gheorghievka</v>
      </c>
      <c r="R927" s="91">
        <v>43.048000000000002</v>
      </c>
      <c r="S927" s="91">
        <v>74.714100000000002</v>
      </c>
      <c r="T927" s="26" t="s">
        <v>1920</v>
      </c>
      <c r="U927" s="26" t="s">
        <v>1921</v>
      </c>
      <c r="V927" s="26" t="s">
        <v>106</v>
      </c>
      <c r="W927" s="26" t="s">
        <v>1888</v>
      </c>
      <c r="X927" s="26">
        <v>2000</v>
      </c>
      <c r="Y927" s="26">
        <v>1984</v>
      </c>
      <c r="Z927" s="26">
        <v>5</v>
      </c>
      <c r="AA927" s="26">
        <v>22</v>
      </c>
      <c r="AF927" s="26" t="s">
        <v>140</v>
      </c>
      <c r="AH927" s="26" t="s">
        <v>48</v>
      </c>
      <c r="AI927" s="26" t="s">
        <v>63</v>
      </c>
      <c r="AJ927" s="26" t="s">
        <v>64</v>
      </c>
      <c r="AK927" s="26" t="b">
        <v>1</v>
      </c>
      <c r="AL927" s="26" t="b">
        <v>0</v>
      </c>
      <c r="AO927" s="49" t="s">
        <v>4952</v>
      </c>
      <c r="AP927" s="73"/>
      <c r="AQ927" s="49" t="s">
        <v>4951</v>
      </c>
      <c r="AR927" s="76" t="s">
        <v>5011</v>
      </c>
      <c r="AS927" s="73" t="s">
        <v>5012</v>
      </c>
      <c r="AT927" s="73">
        <f t="shared" si="257"/>
        <v>1</v>
      </c>
      <c r="AU927" s="112" t="s">
        <v>5383</v>
      </c>
      <c r="AV927" s="44" t="s">
        <v>5380</v>
      </c>
      <c r="AW927" t="s">
        <v>641</v>
      </c>
      <c r="AX927" s="73"/>
      <c r="AY927" s="73" t="str">
        <f t="shared" si="258"/>
        <v>Logunov D.V., Rakov S.Yu. 1998. Miscellaneous notes on Middle Asian jumping spiders (Aranei: Salticidae) // Arthropoda Selecta. Vol.7. No.2. P.117–144</v>
      </c>
      <c r="AZ927" s="49" t="s">
        <v>4903</v>
      </c>
      <c r="BA927" s="58" t="str">
        <f>Y927&amp;"-"&amp;IF(Z927&lt;10,"0"&amp;Z927,Z927)&amp;"-"&amp;IF(AA927&lt;10,"0"&amp;AA927,AA927)</f>
        <v>1984-05-22</v>
      </c>
      <c r="BB927" s="44" t="str">
        <f>Y927&amp;IF(Z927&lt;&gt;0,"-"&amp;Z927,"")&amp;IF(AA927&lt;&gt;0,"-"&amp;AA927,"")&amp;IF(AB927&lt;&gt;0,"/"&amp;AB927,"")&amp;IF(AC927&lt;&gt;0,"-"&amp;AC927,"")&amp;IF(AD927&lt;&gt;0,"-"&amp;AD927,"")</f>
        <v>1984-5-22</v>
      </c>
      <c r="BC927" s="44"/>
      <c r="BD927" s="44"/>
      <c r="BE927" s="44"/>
      <c r="BF927" s="49" t="s">
        <v>4882</v>
      </c>
      <c r="BG927" t="s">
        <v>4893</v>
      </c>
      <c r="BH927" s="40" t="s">
        <v>5050</v>
      </c>
      <c r="BI927" t="s">
        <v>39</v>
      </c>
      <c r="BJ927" t="str">
        <f>N927&amp;", "&amp;O927&amp;", "&amp;P927</f>
        <v>Almaty Area, Krasnogorsk Distr., Gheorghievka</v>
      </c>
      <c r="BK927" t="str">
        <f>T927&amp;" N; "&amp;U927&amp;" E"</f>
        <v>43.048 N; 74.7141 E</v>
      </c>
      <c r="BL927" t="s">
        <v>1920</v>
      </c>
      <c r="BM927" s="85" t="s">
        <v>1921</v>
      </c>
      <c r="BN927" t="s">
        <v>4895</v>
      </c>
      <c r="BO927">
        <f t="shared" ref="BO927:BO967" si="259">X927</f>
        <v>2000</v>
      </c>
      <c r="BP927" t="str">
        <f>IF(V927="original",H927,IF(V927="volunteer",C927,"Nekhaeva A.A."))</f>
        <v>Ishaeva A.</v>
      </c>
      <c r="BQ927" t="str">
        <f>IF(V927="original",I927,IF(V927="volunteer",YEAR(A927)&amp;"-"&amp;IF(MONTH(A927)&lt;10,"0"&amp;MONTH(A927),MONTH(A927))&amp;"-"&amp;IF(DAY(A927)&lt;10,"0"&amp;DAY(A927),DAY(A927)),"__2025-05-15"))</f>
        <v>2025-04-16</v>
      </c>
      <c r="BR927"/>
      <c r="BS927"/>
      <c r="BT927" s="49" t="s">
        <v>4766</v>
      </c>
      <c r="BU927" t="s">
        <v>3631</v>
      </c>
      <c r="BV927" t="s">
        <v>3632</v>
      </c>
      <c r="BW927" t="s">
        <v>3633</v>
      </c>
      <c r="BX927" t="s">
        <v>3634</v>
      </c>
      <c r="BY927" s="44" t="s">
        <v>48</v>
      </c>
      <c r="BZ927" t="s">
        <v>63</v>
      </c>
      <c r="CA927" t="s">
        <v>3636</v>
      </c>
      <c r="CB927" s="44" t="s">
        <v>3636</v>
      </c>
      <c r="CC927" t="s">
        <v>4821</v>
      </c>
      <c r="CD927" t="s">
        <v>3636</v>
      </c>
      <c r="CE927" t="s">
        <v>3637</v>
      </c>
      <c r="CF927" t="s">
        <v>3630</v>
      </c>
      <c r="CG927"/>
      <c r="CH927" t="str">
        <f>H927</f>
        <v>Logunov D.V., Rakov S.Yu.</v>
      </c>
      <c r="CI927">
        <f t="shared" si="255"/>
        <v>1998</v>
      </c>
      <c r="CJ927"/>
    </row>
    <row r="928" spans="1:88" s="26" customFormat="1" x14ac:dyDescent="0.45">
      <c r="A928" s="25">
        <v>45763.440752314811</v>
      </c>
      <c r="B928" s="26">
        <v>950994899</v>
      </c>
      <c r="C928" s="26" t="s">
        <v>4898</v>
      </c>
      <c r="D928" s="26">
        <v>2</v>
      </c>
      <c r="E928" s="4" t="s">
        <v>86</v>
      </c>
      <c r="G928" s="26">
        <v>3930</v>
      </c>
      <c r="H928" s="44" t="s">
        <v>1509</v>
      </c>
      <c r="I928" s="26">
        <v>1998</v>
      </c>
      <c r="J928" s="26" t="s">
        <v>1510</v>
      </c>
      <c r="K928" s="26" t="s">
        <v>1511</v>
      </c>
      <c r="L928" s="26" t="s">
        <v>1512</v>
      </c>
      <c r="M928" t="s">
        <v>39</v>
      </c>
      <c r="N928" s="26" t="s">
        <v>77</v>
      </c>
      <c r="O928" s="26" t="s">
        <v>1922</v>
      </c>
      <c r="P928" s="26" t="s">
        <v>1923</v>
      </c>
      <c r="Q928" t="str">
        <f t="shared" si="256"/>
        <v>9 km N of Kapchagai</v>
      </c>
      <c r="R928" s="91">
        <v>44.034274000000003</v>
      </c>
      <c r="S928" s="91">
        <v>77.080286999999998</v>
      </c>
      <c r="T928" s="26" t="s">
        <v>1924</v>
      </c>
      <c r="U928" s="26" t="s">
        <v>1925</v>
      </c>
      <c r="V928" s="26" t="s">
        <v>106</v>
      </c>
      <c r="X928" s="26">
        <v>2000</v>
      </c>
      <c r="Y928" s="26">
        <v>1996</v>
      </c>
      <c r="Z928" s="26">
        <v>4</v>
      </c>
      <c r="AA928" s="26">
        <v>23</v>
      </c>
      <c r="AF928" s="26" t="s">
        <v>501</v>
      </c>
      <c r="AH928" s="26" t="s">
        <v>48</v>
      </c>
      <c r="AI928" s="26" t="s">
        <v>63</v>
      </c>
      <c r="AJ928" s="26" t="s">
        <v>64</v>
      </c>
      <c r="AK928" s="26" t="b">
        <v>1</v>
      </c>
      <c r="AL928" s="26" t="b">
        <v>0</v>
      </c>
      <c r="AO928" s="49" t="s">
        <v>4952</v>
      </c>
      <c r="AP928" s="73"/>
      <c r="AQ928" s="49" t="s">
        <v>4951</v>
      </c>
      <c r="AR928" s="76" t="s">
        <v>5011</v>
      </c>
      <c r="AS928" s="73" t="s">
        <v>5012</v>
      </c>
      <c r="AT928" s="73">
        <f t="shared" si="257"/>
        <v>2</v>
      </c>
      <c r="AU928" s="112" t="s">
        <v>5383</v>
      </c>
      <c r="AV928" s="44" t="s">
        <v>5380</v>
      </c>
      <c r="AW928" t="s">
        <v>613</v>
      </c>
      <c r="AX928" s="73"/>
      <c r="AY928" s="73" t="str">
        <f t="shared" si="258"/>
        <v>Logunov D.V., Rakov S.Yu. 1998. Miscellaneous notes on Middle Asian jumping spiders (Aranei: Salticidae) // Arthropoda Selecta. Vol.7. No.2. P.117–144</v>
      </c>
      <c r="AZ928" s="49" t="s">
        <v>4903</v>
      </c>
      <c r="BA928" s="58" t="str">
        <f>Y928&amp;"-"&amp;IF(Z928&lt;10,"0"&amp;Z928,Z928)&amp;"-"&amp;IF(AA928&lt;10,"0"&amp;AA928,AA928)</f>
        <v>1996-04-23</v>
      </c>
      <c r="BB928" s="44" t="str">
        <f>Y928&amp;IF(Z928&lt;&gt;0,"-"&amp;Z928,"")&amp;IF(AA928&lt;&gt;0,"-"&amp;AA928,"")&amp;IF(AB928&lt;&gt;0,"/"&amp;AB928,"")&amp;IF(AC928&lt;&gt;0,"-"&amp;AC928,"")&amp;IF(AD928&lt;&gt;0,"-"&amp;AD928,"")</f>
        <v>1996-4-23</v>
      </c>
      <c r="BC928" s="44"/>
      <c r="BD928" s="44"/>
      <c r="BE928" s="44"/>
      <c r="BF928" s="49" t="s">
        <v>4882</v>
      </c>
      <c r="BG928" t="s">
        <v>4893</v>
      </c>
      <c r="BH928" s="40" t="s">
        <v>5050</v>
      </c>
      <c r="BI928" t="s">
        <v>39</v>
      </c>
      <c r="BJ928" t="str">
        <f>N928&amp;", "&amp;O928&amp;", "&amp;P928</f>
        <v>Almaty Area, Zhetysu Distr., 9 km N of Kapchagai</v>
      </c>
      <c r="BK928" t="str">
        <f>T928&amp;" N; "&amp;U928&amp;" E"</f>
        <v>44.034274 N; 77.080287 E</v>
      </c>
      <c r="BL928" t="s">
        <v>1924</v>
      </c>
      <c r="BM928" s="85" t="s">
        <v>1925</v>
      </c>
      <c r="BN928" t="s">
        <v>4895</v>
      </c>
      <c r="BO928">
        <f t="shared" si="259"/>
        <v>2000</v>
      </c>
      <c r="BP928" t="str">
        <f>IF(V928="original",H928,IF(V928="volunteer",C928,"Nekhaeva A.A."))</f>
        <v>Ishaeva A.</v>
      </c>
      <c r="BQ928" t="str">
        <f>IF(V928="original",I928,IF(V928="volunteer",YEAR(A928)&amp;"-"&amp;IF(MONTH(A928)&lt;10,"0"&amp;MONTH(A928),MONTH(A928))&amp;"-"&amp;IF(DAY(A928)&lt;10,"0"&amp;DAY(A928),DAY(A928)),"__2025-05-15"))</f>
        <v>2025-04-16</v>
      </c>
      <c r="BR928"/>
      <c r="BS928"/>
      <c r="BT928" s="49" t="s">
        <v>4766</v>
      </c>
      <c r="BU928" t="s">
        <v>3631</v>
      </c>
      <c r="BV928" t="s">
        <v>3632</v>
      </c>
      <c r="BW928" t="s">
        <v>3633</v>
      </c>
      <c r="BX928" t="s">
        <v>3634</v>
      </c>
      <c r="BY928" s="44" t="s">
        <v>48</v>
      </c>
      <c r="BZ928" t="s">
        <v>63</v>
      </c>
      <c r="CA928" t="s">
        <v>3636</v>
      </c>
      <c r="CB928" s="44" t="s">
        <v>3636</v>
      </c>
      <c r="CC928" t="s">
        <v>4821</v>
      </c>
      <c r="CD928" t="s">
        <v>3636</v>
      </c>
      <c r="CE928" t="s">
        <v>3637</v>
      </c>
      <c r="CF928" t="s">
        <v>3630</v>
      </c>
      <c r="CG928"/>
      <c r="CH928" t="str">
        <f>H928</f>
        <v>Logunov D.V., Rakov S.Yu.</v>
      </c>
      <c r="CI928">
        <f t="shared" si="255"/>
        <v>1998</v>
      </c>
      <c r="CJ928"/>
    </row>
    <row r="929" spans="1:88" s="26" customFormat="1" x14ac:dyDescent="0.45">
      <c r="A929" s="25">
        <v>45763.438935185193</v>
      </c>
      <c r="B929" s="26">
        <v>950994899</v>
      </c>
      <c r="C929" s="26" t="s">
        <v>4898</v>
      </c>
      <c r="D929" s="26">
        <v>1</v>
      </c>
      <c r="E929" s="4" t="s">
        <v>65</v>
      </c>
      <c r="G929" s="26">
        <v>3930</v>
      </c>
      <c r="H929" s="44" t="s">
        <v>1509</v>
      </c>
      <c r="I929" s="26">
        <v>1998</v>
      </c>
      <c r="J929" s="26" t="s">
        <v>1510</v>
      </c>
      <c r="K929" s="26" t="s">
        <v>1511</v>
      </c>
      <c r="L929" s="26" t="s">
        <v>1512</v>
      </c>
      <c r="M929" t="s">
        <v>39</v>
      </c>
      <c r="N929" s="26" t="s">
        <v>77</v>
      </c>
      <c r="O929" s="26" t="s">
        <v>893</v>
      </c>
      <c r="P929" s="26" t="s">
        <v>1788</v>
      </c>
      <c r="Q929" t="str">
        <f t="shared" si="256"/>
        <v>Fabrichnyi</v>
      </c>
      <c r="R929" s="91">
        <v>43.176200000000001</v>
      </c>
      <c r="S929" s="91">
        <v>76.406411000000006</v>
      </c>
      <c r="T929" s="26" t="s">
        <v>1889</v>
      </c>
      <c r="U929" s="26" t="s">
        <v>1590</v>
      </c>
      <c r="V929" s="26" t="s">
        <v>106</v>
      </c>
      <c r="W929" s="26" t="s">
        <v>1888</v>
      </c>
      <c r="X929" s="26">
        <v>5000</v>
      </c>
      <c r="Y929" s="26">
        <v>1994</v>
      </c>
      <c r="Z929" s="26">
        <v>6</v>
      </c>
      <c r="AA929" s="26">
        <v>5</v>
      </c>
      <c r="AF929" s="26" t="s">
        <v>1926</v>
      </c>
      <c r="AH929" s="26" t="s">
        <v>48</v>
      </c>
      <c r="AI929" s="26" t="s">
        <v>63</v>
      </c>
      <c r="AJ929" s="26" t="s">
        <v>64</v>
      </c>
      <c r="AK929" s="26" t="b">
        <v>1</v>
      </c>
      <c r="AL929" s="26" t="b">
        <v>0</v>
      </c>
      <c r="AO929" s="49" t="s">
        <v>4952</v>
      </c>
      <c r="AP929" s="73"/>
      <c r="AQ929" s="49" t="s">
        <v>4951</v>
      </c>
      <c r="AR929" s="76" t="s">
        <v>5011</v>
      </c>
      <c r="AS929" s="73" t="s">
        <v>5012</v>
      </c>
      <c r="AT929" s="73">
        <f t="shared" si="257"/>
        <v>1</v>
      </c>
      <c r="AU929" s="112" t="s">
        <v>5384</v>
      </c>
      <c r="AV929" s="44" t="s">
        <v>5380</v>
      </c>
      <c r="AW929" t="s">
        <v>566</v>
      </c>
      <c r="AX929" s="73"/>
      <c r="AY929" s="73" t="str">
        <f t="shared" si="258"/>
        <v>Logunov D.V., Rakov S.Yu. 1998. Miscellaneous notes on Middle Asian jumping spiders (Aranei: Salticidae) // Arthropoda Selecta. Vol.7. No.2. P.117–144</v>
      </c>
      <c r="AZ929" s="49" t="s">
        <v>4903</v>
      </c>
      <c r="BA929" s="58" t="str">
        <f>Y929&amp;"-"&amp;IF(Z929&lt;10,"0"&amp;Z929,Z929)&amp;"-"&amp;IF(AA929&lt;10,"0"&amp;AA929,AA929)</f>
        <v>1994-06-05</v>
      </c>
      <c r="BB929" s="44" t="str">
        <f>Y929&amp;IF(Z929&lt;&gt;0,"-"&amp;Z929,"")&amp;IF(AA929&lt;&gt;0,"-"&amp;AA929,"")&amp;IF(AB929&lt;&gt;0,"/"&amp;AB929,"")&amp;IF(AC929&lt;&gt;0,"-"&amp;AC929,"")&amp;IF(AD929&lt;&gt;0,"-"&amp;AD929,"")</f>
        <v>1994-6-5</v>
      </c>
      <c r="BC929" s="44"/>
      <c r="BD929" s="44"/>
      <c r="BE929" s="44"/>
      <c r="BF929" s="49" t="s">
        <v>4882</v>
      </c>
      <c r="BG929" t="s">
        <v>4893</v>
      </c>
      <c r="BH929" s="40" t="s">
        <v>5050</v>
      </c>
      <c r="BI929" t="s">
        <v>39</v>
      </c>
      <c r="BJ929" t="str">
        <f>N929&amp;", "&amp;O929&amp;", "&amp;P929</f>
        <v>Almaty Area, Zhambyl Distr., Fabrichnyi</v>
      </c>
      <c r="BK929" t="str">
        <f>T929&amp;" N; "&amp;U929&amp;" E"</f>
        <v>43.1762 N; 76.406411 E</v>
      </c>
      <c r="BL929" t="s">
        <v>1889</v>
      </c>
      <c r="BM929" s="85" t="s">
        <v>1590</v>
      </c>
      <c r="BN929" t="s">
        <v>4895</v>
      </c>
      <c r="BO929">
        <f t="shared" si="259"/>
        <v>5000</v>
      </c>
      <c r="BP929" t="str">
        <f>IF(V929="original",H929,IF(V929="volunteer",C929,"Nekhaeva A.A."))</f>
        <v>Ishaeva A.</v>
      </c>
      <c r="BQ929" t="str">
        <f>IF(V929="original",I929,IF(V929="volunteer",YEAR(A929)&amp;"-"&amp;IF(MONTH(A929)&lt;10,"0"&amp;MONTH(A929),MONTH(A929))&amp;"-"&amp;IF(DAY(A929)&lt;10,"0"&amp;DAY(A929),DAY(A929)),"__2025-05-15"))</f>
        <v>2025-04-16</v>
      </c>
      <c r="BR929"/>
      <c r="BS929"/>
      <c r="BT929" s="49" t="s">
        <v>4766</v>
      </c>
      <c r="BU929" t="s">
        <v>3631</v>
      </c>
      <c r="BV929" t="s">
        <v>3632</v>
      </c>
      <c r="BW929" t="s">
        <v>3633</v>
      </c>
      <c r="BX929" t="s">
        <v>3634</v>
      </c>
      <c r="BY929" s="44" t="s">
        <v>48</v>
      </c>
      <c r="BZ929" t="s">
        <v>63</v>
      </c>
      <c r="CA929" t="s">
        <v>3636</v>
      </c>
      <c r="CB929" s="44" t="s">
        <v>3636</v>
      </c>
      <c r="CC929" t="s">
        <v>4821</v>
      </c>
      <c r="CD929" t="s">
        <v>3636</v>
      </c>
      <c r="CE929" t="s">
        <v>3637</v>
      </c>
      <c r="CF929" t="s">
        <v>3630</v>
      </c>
      <c r="CG929"/>
      <c r="CH929" t="str">
        <f>H929</f>
        <v>Logunov D.V., Rakov S.Yu.</v>
      </c>
      <c r="CI929">
        <f t="shared" si="255"/>
        <v>1998</v>
      </c>
      <c r="CJ929"/>
    </row>
    <row r="930" spans="1:88" s="26" customFormat="1" x14ac:dyDescent="0.45">
      <c r="A930" s="25">
        <v>45763.437824074077</v>
      </c>
      <c r="B930" s="26">
        <v>950994899</v>
      </c>
      <c r="C930" s="26" t="s">
        <v>4898</v>
      </c>
      <c r="D930" s="26">
        <v>4</v>
      </c>
      <c r="E930" s="4" t="s">
        <v>727</v>
      </c>
      <c r="G930" s="26">
        <v>3930</v>
      </c>
      <c r="H930" s="44" t="s">
        <v>1509</v>
      </c>
      <c r="I930" s="26">
        <v>1998</v>
      </c>
      <c r="J930" s="26" t="s">
        <v>1510</v>
      </c>
      <c r="K930" s="26" t="s">
        <v>1511</v>
      </c>
      <c r="L930" s="26" t="s">
        <v>1512</v>
      </c>
      <c r="M930" t="s">
        <v>39</v>
      </c>
      <c r="N930" s="26" t="s">
        <v>77</v>
      </c>
      <c r="O930" s="26" t="s">
        <v>893</v>
      </c>
      <c r="P930" s="26" t="s">
        <v>1927</v>
      </c>
      <c r="Q930" t="str">
        <f t="shared" si="256"/>
        <v>80-95 km NW of Uzunagach, Aytau Mts.</v>
      </c>
      <c r="R930" s="91">
        <v>43.878399999999999</v>
      </c>
      <c r="S930" s="91">
        <v>75.593100000000007</v>
      </c>
      <c r="T930" s="26" t="s">
        <v>1928</v>
      </c>
      <c r="U930" s="26" t="s">
        <v>1929</v>
      </c>
      <c r="V930" s="26" t="s">
        <v>106</v>
      </c>
      <c r="X930" s="26">
        <v>10000</v>
      </c>
      <c r="Y930" s="26">
        <v>1992</v>
      </c>
      <c r="Z930" s="26">
        <v>5</v>
      </c>
      <c r="AA930" s="26">
        <v>25</v>
      </c>
      <c r="AF930" s="26" t="s">
        <v>1930</v>
      </c>
      <c r="AH930" s="26" t="s">
        <v>48</v>
      </c>
      <c r="AI930" s="26" t="s">
        <v>63</v>
      </c>
      <c r="AJ930" s="26" t="s">
        <v>64</v>
      </c>
      <c r="AK930" s="26" t="b">
        <v>1</v>
      </c>
      <c r="AL930" s="26" t="b">
        <v>0</v>
      </c>
      <c r="AO930" s="49" t="s">
        <v>4952</v>
      </c>
      <c r="AP930" s="73"/>
      <c r="AQ930" s="49" t="s">
        <v>4951</v>
      </c>
      <c r="AR930" s="76" t="s">
        <v>5011</v>
      </c>
      <c r="AS930" s="73" t="s">
        <v>5012</v>
      </c>
      <c r="AT930" s="73">
        <f t="shared" si="257"/>
        <v>4</v>
      </c>
      <c r="AU930" s="112" t="s">
        <v>5383</v>
      </c>
      <c r="AV930" s="44" t="s">
        <v>5380</v>
      </c>
      <c r="AW930" t="s">
        <v>1752</v>
      </c>
      <c r="AX930" s="73"/>
      <c r="AY930" s="73" t="str">
        <f t="shared" si="258"/>
        <v>Logunov D.V., Rakov S.Yu. 1998. Miscellaneous notes on Middle Asian jumping spiders (Aranei: Salticidae) // Arthropoda Selecta. Vol.7. No.2. P.117–144</v>
      </c>
      <c r="AZ930" s="49" t="s">
        <v>4903</v>
      </c>
      <c r="BA930" s="58" t="str">
        <f>Y930&amp;"-"&amp;IF(Z930&lt;10,"0"&amp;Z930,Z930)&amp;"-"&amp;IF(AA930&lt;10,"0"&amp;AA930,AA930)</f>
        <v>1992-05-25</v>
      </c>
      <c r="BB930" s="44" t="str">
        <f>Y930&amp;IF(Z930&lt;&gt;0,"-"&amp;Z930,"")&amp;IF(AA930&lt;&gt;0,"-"&amp;AA930,"")&amp;IF(AB930&lt;&gt;0,"/"&amp;AB930,"")&amp;IF(AC930&lt;&gt;0,"-"&amp;AC930,"")&amp;IF(AD930&lt;&gt;0,"-"&amp;AD930,"")</f>
        <v>1992-5-25</v>
      </c>
      <c r="BC930" s="44"/>
      <c r="BD930" s="44"/>
      <c r="BE930" s="44"/>
      <c r="BF930" s="49" t="s">
        <v>4882</v>
      </c>
      <c r="BG930" t="s">
        <v>4893</v>
      </c>
      <c r="BH930" s="40" t="s">
        <v>5050</v>
      </c>
      <c r="BI930" t="s">
        <v>39</v>
      </c>
      <c r="BJ930" t="str">
        <f>N930&amp;", "&amp;O930&amp;", "&amp;P930</f>
        <v>Almaty Area, Zhambyl Distr., 80-95 km NW of Uzunagach, Aytau Mts.</v>
      </c>
      <c r="BK930" t="str">
        <f>T930&amp;" N; "&amp;U930&amp;" E"</f>
        <v>43.8784 N; 75.5931 E</v>
      </c>
      <c r="BL930" t="s">
        <v>1928</v>
      </c>
      <c r="BM930" s="85" t="s">
        <v>1929</v>
      </c>
      <c r="BN930" t="s">
        <v>4895</v>
      </c>
      <c r="BO930">
        <f t="shared" si="259"/>
        <v>10000</v>
      </c>
      <c r="BP930" t="str">
        <f>IF(V930="original",H930,IF(V930="volunteer",C930,"Nekhaeva A.A."))</f>
        <v>Ishaeva A.</v>
      </c>
      <c r="BQ930" t="str">
        <f>IF(V930="original",I930,IF(V930="volunteer",YEAR(A930)&amp;"-"&amp;IF(MONTH(A930)&lt;10,"0"&amp;MONTH(A930),MONTH(A930))&amp;"-"&amp;IF(DAY(A930)&lt;10,"0"&amp;DAY(A930),DAY(A930)),"__2025-05-15"))</f>
        <v>2025-04-16</v>
      </c>
      <c r="BR930"/>
      <c r="BS930"/>
      <c r="BT930" s="49" t="s">
        <v>4766</v>
      </c>
      <c r="BU930" t="s">
        <v>3631</v>
      </c>
      <c r="BV930" t="s">
        <v>3632</v>
      </c>
      <c r="BW930" t="s">
        <v>3633</v>
      </c>
      <c r="BX930" t="s">
        <v>3634</v>
      </c>
      <c r="BY930" s="44" t="s">
        <v>48</v>
      </c>
      <c r="BZ930" t="s">
        <v>63</v>
      </c>
      <c r="CA930" t="s">
        <v>3636</v>
      </c>
      <c r="CB930" s="44" t="s">
        <v>3636</v>
      </c>
      <c r="CC930" t="s">
        <v>4821</v>
      </c>
      <c r="CD930" t="s">
        <v>3636</v>
      </c>
      <c r="CE930" t="s">
        <v>3637</v>
      </c>
      <c r="CF930" t="s">
        <v>3630</v>
      </c>
      <c r="CG930"/>
      <c r="CH930" t="str">
        <f>H930</f>
        <v>Logunov D.V., Rakov S.Yu.</v>
      </c>
      <c r="CI930">
        <f t="shared" si="255"/>
        <v>1998</v>
      </c>
      <c r="CJ930"/>
    </row>
    <row r="931" spans="1:88" s="26" customFormat="1" x14ac:dyDescent="0.45">
      <c r="A931" s="25">
        <v>45763.434594907398</v>
      </c>
      <c r="B931" s="26">
        <v>950994899</v>
      </c>
      <c r="C931" s="26" t="s">
        <v>4898</v>
      </c>
      <c r="D931" s="26">
        <v>2</v>
      </c>
      <c r="E931" s="4" t="s">
        <v>86</v>
      </c>
      <c r="G931" s="26">
        <v>3930</v>
      </c>
      <c r="H931" s="44" t="s">
        <v>1509</v>
      </c>
      <c r="I931" s="26">
        <v>1998</v>
      </c>
      <c r="J931" s="26" t="s">
        <v>1510</v>
      </c>
      <c r="K931" s="26" t="s">
        <v>1511</v>
      </c>
      <c r="L931" s="26" t="s">
        <v>1512</v>
      </c>
      <c r="M931" t="s">
        <v>39</v>
      </c>
      <c r="N931" s="26" t="s">
        <v>77</v>
      </c>
      <c r="O931" s="26" t="s">
        <v>852</v>
      </c>
      <c r="P931" s="26" t="s">
        <v>1547</v>
      </c>
      <c r="Q931" t="str">
        <f t="shared" si="256"/>
        <v>near Almaty, Medeo</v>
      </c>
      <c r="R931" s="91">
        <v>43.154989999999998</v>
      </c>
      <c r="S931" s="91">
        <v>77.058588999999998</v>
      </c>
      <c r="T931" s="26" t="s">
        <v>1544</v>
      </c>
      <c r="U931" s="26" t="s">
        <v>1545</v>
      </c>
      <c r="V931" s="26" t="s">
        <v>106</v>
      </c>
      <c r="X931" s="26">
        <v>1500</v>
      </c>
      <c r="Y931" s="26">
        <v>1993</v>
      </c>
      <c r="Z931" s="26">
        <v>6</v>
      </c>
      <c r="AA931" s="26">
        <v>30</v>
      </c>
      <c r="AF931" s="26" t="s">
        <v>501</v>
      </c>
      <c r="AH931" s="26" t="s">
        <v>48</v>
      </c>
      <c r="AI931" s="26" t="s">
        <v>63</v>
      </c>
      <c r="AJ931" s="26" t="s">
        <v>64</v>
      </c>
      <c r="AK931" s="26" t="b">
        <v>1</v>
      </c>
      <c r="AL931" s="26" t="b">
        <v>0</v>
      </c>
      <c r="AO931" s="49" t="s">
        <v>4952</v>
      </c>
      <c r="AP931" s="73"/>
      <c r="AQ931" s="49" t="s">
        <v>4951</v>
      </c>
      <c r="AR931" s="76" t="s">
        <v>5011</v>
      </c>
      <c r="AS931" s="73" t="s">
        <v>5012</v>
      </c>
      <c r="AT931" s="73">
        <f t="shared" si="257"/>
        <v>2</v>
      </c>
      <c r="AU931" s="112" t="s">
        <v>5383</v>
      </c>
      <c r="AV931" s="44" t="s">
        <v>5380</v>
      </c>
      <c r="AW931" t="s">
        <v>613</v>
      </c>
      <c r="AX931" s="73"/>
      <c r="AY931" s="73" t="str">
        <f t="shared" si="258"/>
        <v>Logunov D.V., Rakov S.Yu. 1998. Miscellaneous notes on Middle Asian jumping spiders (Aranei: Salticidae) // Arthropoda Selecta. Vol.7. No.2. P.117–144</v>
      </c>
      <c r="AZ931" s="49" t="s">
        <v>4903</v>
      </c>
      <c r="BA931" s="58" t="str">
        <f>Y931&amp;"-"&amp;IF(Z931&lt;10,"0"&amp;Z931,Z931)&amp;"-"&amp;IF(AA931&lt;10,"0"&amp;AA931,AA931)</f>
        <v>1993-06-30</v>
      </c>
      <c r="BB931" s="44" t="str">
        <f>Y931&amp;IF(Z931&lt;&gt;0,"-"&amp;Z931,"")&amp;IF(AA931&lt;&gt;0,"-"&amp;AA931,"")&amp;IF(AB931&lt;&gt;0,"/"&amp;AB931,"")&amp;IF(AC931&lt;&gt;0,"-"&amp;AC931,"")&amp;IF(AD931&lt;&gt;0,"-"&amp;AD931,"")</f>
        <v>1993-6-30</v>
      </c>
      <c r="BC931" s="44"/>
      <c r="BD931" s="44"/>
      <c r="BE931" s="44"/>
      <c r="BF931" s="49" t="s">
        <v>4882</v>
      </c>
      <c r="BG931" t="s">
        <v>4893</v>
      </c>
      <c r="BH931" s="40" t="s">
        <v>5050</v>
      </c>
      <c r="BI931" t="s">
        <v>39</v>
      </c>
      <c r="BJ931" t="str">
        <f>N931&amp;", "&amp;O931&amp;", "&amp;P931</f>
        <v>Almaty Area, Almaty, near Almaty, Medeo</v>
      </c>
      <c r="BK931" t="str">
        <f>T931&amp;" N; "&amp;U931&amp;" E"</f>
        <v>43.15499 N; 77.058589 E</v>
      </c>
      <c r="BL931" t="s">
        <v>1544</v>
      </c>
      <c r="BM931" s="85" t="s">
        <v>1545</v>
      </c>
      <c r="BN931" t="s">
        <v>4895</v>
      </c>
      <c r="BO931">
        <f t="shared" si="259"/>
        <v>1500</v>
      </c>
      <c r="BP931" t="str">
        <f>IF(V931="original",H931,IF(V931="volunteer",C931,"Nekhaeva A.A."))</f>
        <v>Ishaeva A.</v>
      </c>
      <c r="BQ931" t="str">
        <f>IF(V931="original",I931,IF(V931="volunteer",YEAR(A931)&amp;"-"&amp;IF(MONTH(A931)&lt;10,"0"&amp;MONTH(A931),MONTH(A931))&amp;"-"&amp;IF(DAY(A931)&lt;10,"0"&amp;DAY(A931),DAY(A931)),"__2025-05-15"))</f>
        <v>2025-04-16</v>
      </c>
      <c r="BR931"/>
      <c r="BS931"/>
      <c r="BT931" s="49" t="s">
        <v>4766</v>
      </c>
      <c r="BU931" t="s">
        <v>3631</v>
      </c>
      <c r="BV931" t="s">
        <v>3632</v>
      </c>
      <c r="BW931" t="s">
        <v>3633</v>
      </c>
      <c r="BX931" t="s">
        <v>3634</v>
      </c>
      <c r="BY931" s="44" t="s">
        <v>48</v>
      </c>
      <c r="BZ931" t="s">
        <v>63</v>
      </c>
      <c r="CA931" t="s">
        <v>3636</v>
      </c>
      <c r="CB931" s="44" t="s">
        <v>3636</v>
      </c>
      <c r="CC931" t="s">
        <v>4821</v>
      </c>
      <c r="CD931" t="s">
        <v>3636</v>
      </c>
      <c r="CE931" t="s">
        <v>3637</v>
      </c>
      <c r="CF931" t="s">
        <v>3630</v>
      </c>
      <c r="CG931"/>
      <c r="CH931" t="str">
        <f>H931</f>
        <v>Logunov D.V., Rakov S.Yu.</v>
      </c>
      <c r="CI931">
        <f t="shared" si="255"/>
        <v>1998</v>
      </c>
      <c r="CJ931"/>
    </row>
    <row r="932" spans="1:88" s="26" customFormat="1" x14ac:dyDescent="0.45">
      <c r="A932" s="25">
        <v>45763.434050925927</v>
      </c>
      <c r="B932" s="26">
        <v>950994899</v>
      </c>
      <c r="C932" s="26" t="s">
        <v>4898</v>
      </c>
      <c r="D932" s="26">
        <v>1</v>
      </c>
      <c r="E932" s="4" t="s">
        <v>65</v>
      </c>
      <c r="G932" s="26">
        <v>3930</v>
      </c>
      <c r="H932" s="44" t="s">
        <v>1509</v>
      </c>
      <c r="I932" s="26">
        <v>1998</v>
      </c>
      <c r="J932" s="26" t="s">
        <v>1510</v>
      </c>
      <c r="K932" s="26" t="s">
        <v>1511</v>
      </c>
      <c r="L932" s="26" t="s">
        <v>1512</v>
      </c>
      <c r="M932" t="s">
        <v>39</v>
      </c>
      <c r="N932" s="26" t="s">
        <v>77</v>
      </c>
      <c r="O932" s="26" t="s">
        <v>852</v>
      </c>
      <c r="P932" s="26" t="s">
        <v>1547</v>
      </c>
      <c r="Q932" t="str">
        <f t="shared" si="256"/>
        <v>near Almaty, Medeo</v>
      </c>
      <c r="R932" s="91">
        <v>43.154989999999998</v>
      </c>
      <c r="S932" s="91">
        <v>77.058588999999998</v>
      </c>
      <c r="T932" s="26" t="s">
        <v>1544</v>
      </c>
      <c r="U932" s="26" t="s">
        <v>1545</v>
      </c>
      <c r="V932" s="26" t="s">
        <v>106</v>
      </c>
      <c r="X932" s="26">
        <v>1500</v>
      </c>
      <c r="Y932" s="26">
        <v>1992</v>
      </c>
      <c r="Z932" s="26">
        <v>8</v>
      </c>
      <c r="AA932" s="26">
        <v>29</v>
      </c>
      <c r="AF932" s="26" t="s">
        <v>1931</v>
      </c>
      <c r="AH932" s="26" t="s">
        <v>48</v>
      </c>
      <c r="AI932" s="26" t="s">
        <v>63</v>
      </c>
      <c r="AJ932" s="26" t="s">
        <v>64</v>
      </c>
      <c r="AK932" s="26" t="b">
        <v>1</v>
      </c>
      <c r="AL932" s="26" t="b">
        <v>0</v>
      </c>
      <c r="AO932" s="49" t="s">
        <v>4952</v>
      </c>
      <c r="AP932" s="73"/>
      <c r="AQ932" s="49" t="s">
        <v>4951</v>
      </c>
      <c r="AR932" s="76" t="s">
        <v>5011</v>
      </c>
      <c r="AS932" s="73" t="s">
        <v>5012</v>
      </c>
      <c r="AT932" s="73">
        <f t="shared" si="257"/>
        <v>1</v>
      </c>
      <c r="AU932" s="112" t="s">
        <v>5384</v>
      </c>
      <c r="AV932" s="44" t="s">
        <v>5380</v>
      </c>
      <c r="AW932" t="s">
        <v>597</v>
      </c>
      <c r="AX932" s="73"/>
      <c r="AY932" s="73" t="str">
        <f t="shared" si="258"/>
        <v>Logunov D.V., Rakov S.Yu. 1998. Miscellaneous notes on Middle Asian jumping spiders (Aranei: Salticidae) // Arthropoda Selecta. Vol.7. No.2. P.117–144</v>
      </c>
      <c r="AZ932" s="49" t="s">
        <v>4903</v>
      </c>
      <c r="BA932" s="58" t="str">
        <f>Y932&amp;"-"&amp;IF(Z932&lt;10,"0"&amp;Z932,Z932)&amp;"-"&amp;IF(AA932&lt;10,"0"&amp;AA932,AA932)</f>
        <v>1992-08-29</v>
      </c>
      <c r="BB932" s="44" t="str">
        <f>Y932&amp;IF(Z932&lt;&gt;0,"-"&amp;Z932,"")&amp;IF(AA932&lt;&gt;0,"-"&amp;AA932,"")&amp;IF(AB932&lt;&gt;0,"/"&amp;AB932,"")&amp;IF(AC932&lt;&gt;0,"-"&amp;AC932,"")&amp;IF(AD932&lt;&gt;0,"-"&amp;AD932,"")</f>
        <v>1992-8-29</v>
      </c>
      <c r="BC932" s="44"/>
      <c r="BD932" s="44"/>
      <c r="BE932" s="44"/>
      <c r="BF932" s="49" t="s">
        <v>4882</v>
      </c>
      <c r="BG932" t="s">
        <v>4893</v>
      </c>
      <c r="BH932" s="40" t="s">
        <v>5050</v>
      </c>
      <c r="BI932" t="s">
        <v>39</v>
      </c>
      <c r="BJ932" t="str">
        <f>N932&amp;", "&amp;O932&amp;", "&amp;P932</f>
        <v>Almaty Area, Almaty, near Almaty, Medeo</v>
      </c>
      <c r="BK932" t="str">
        <f>T932&amp;" N; "&amp;U932&amp;" E"</f>
        <v>43.15499 N; 77.058589 E</v>
      </c>
      <c r="BL932" t="s">
        <v>1544</v>
      </c>
      <c r="BM932" s="85" t="s">
        <v>1545</v>
      </c>
      <c r="BN932" t="s">
        <v>4895</v>
      </c>
      <c r="BO932">
        <f t="shared" si="259"/>
        <v>1500</v>
      </c>
      <c r="BP932" t="str">
        <f>IF(V932="original",H932,IF(V932="volunteer",C932,"Nekhaeva A.A."))</f>
        <v>Ishaeva A.</v>
      </c>
      <c r="BQ932" t="str">
        <f>IF(V932="original",I932,IF(V932="volunteer",YEAR(A932)&amp;"-"&amp;IF(MONTH(A932)&lt;10,"0"&amp;MONTH(A932),MONTH(A932))&amp;"-"&amp;IF(DAY(A932)&lt;10,"0"&amp;DAY(A932),DAY(A932)),"__2025-05-15"))</f>
        <v>2025-04-16</v>
      </c>
      <c r="BR932"/>
      <c r="BS932"/>
      <c r="BT932" s="49" t="s">
        <v>4766</v>
      </c>
      <c r="BU932" t="s">
        <v>3631</v>
      </c>
      <c r="BV932" t="s">
        <v>3632</v>
      </c>
      <c r="BW932" t="s">
        <v>3633</v>
      </c>
      <c r="BX932" t="s">
        <v>3634</v>
      </c>
      <c r="BY932" s="44" t="s">
        <v>48</v>
      </c>
      <c r="BZ932" t="s">
        <v>63</v>
      </c>
      <c r="CA932" t="s">
        <v>3636</v>
      </c>
      <c r="CB932" s="44" t="s">
        <v>3636</v>
      </c>
      <c r="CC932" t="s">
        <v>4821</v>
      </c>
      <c r="CD932" t="s">
        <v>3636</v>
      </c>
      <c r="CE932" t="s">
        <v>3637</v>
      </c>
      <c r="CF932" t="s">
        <v>3630</v>
      </c>
      <c r="CG932"/>
      <c r="CH932" t="str">
        <f>H932</f>
        <v>Logunov D.V., Rakov S.Yu.</v>
      </c>
      <c r="CI932">
        <f t="shared" si="255"/>
        <v>1998</v>
      </c>
      <c r="CJ932"/>
    </row>
    <row r="933" spans="1:88" s="26" customFormat="1" x14ac:dyDescent="0.45">
      <c r="A933" s="25">
        <v>45763.429224537038</v>
      </c>
      <c r="B933" s="26">
        <v>950994899</v>
      </c>
      <c r="C933" s="26" t="s">
        <v>4898</v>
      </c>
      <c r="D933" s="26">
        <v>1</v>
      </c>
      <c r="E933" s="4" t="s">
        <v>65</v>
      </c>
      <c r="G933" s="26">
        <v>3930</v>
      </c>
      <c r="H933" s="44" t="s">
        <v>1509</v>
      </c>
      <c r="I933" s="26">
        <v>1998</v>
      </c>
      <c r="J933" s="26" t="s">
        <v>1510</v>
      </c>
      <c r="K933" s="26" t="s">
        <v>1511</v>
      </c>
      <c r="L933" s="26" t="s">
        <v>1512</v>
      </c>
      <c r="M933" t="s">
        <v>39</v>
      </c>
      <c r="N933" s="26" t="s">
        <v>77</v>
      </c>
      <c r="O933" s="26" t="s">
        <v>852</v>
      </c>
      <c r="P933" s="38" t="s">
        <v>3595</v>
      </c>
      <c r="Q933" t="str">
        <f t="shared" si="256"/>
        <v>near Almaty, Aksai Canyon, 1300 m a.s.l.</v>
      </c>
      <c r="R933" s="91">
        <v>43.121899999999997</v>
      </c>
      <c r="S933" s="91">
        <v>76.798299999999998</v>
      </c>
      <c r="T933" s="26" t="s">
        <v>1932</v>
      </c>
      <c r="U933" s="26" t="s">
        <v>1933</v>
      </c>
      <c r="V933" s="26" t="s">
        <v>106</v>
      </c>
      <c r="X933" s="26">
        <v>50000</v>
      </c>
      <c r="Y933" s="26">
        <v>1998</v>
      </c>
      <c r="Z933" s="26">
        <v>8</v>
      </c>
      <c r="AA933" s="26">
        <v>28</v>
      </c>
      <c r="AF933" s="26" t="s">
        <v>2313</v>
      </c>
      <c r="AH933" s="26" t="s">
        <v>48</v>
      </c>
      <c r="AI933" s="26" t="s">
        <v>1934</v>
      </c>
      <c r="AJ933" s="26" t="s">
        <v>1935</v>
      </c>
      <c r="AK933" s="26" t="b">
        <v>1</v>
      </c>
      <c r="AL933" s="26" t="b">
        <v>0</v>
      </c>
      <c r="AO933" s="49" t="s">
        <v>4952</v>
      </c>
      <c r="AP933" s="73"/>
      <c r="AQ933" s="49" t="s">
        <v>4951</v>
      </c>
      <c r="AR933" s="76" t="s">
        <v>5011</v>
      </c>
      <c r="AS933" s="73" t="s">
        <v>5012</v>
      </c>
      <c r="AT933" s="73">
        <f t="shared" si="257"/>
        <v>1</v>
      </c>
      <c r="AU933" s="112" t="s">
        <v>5384</v>
      </c>
      <c r="AV933" s="44" t="s">
        <v>5380</v>
      </c>
      <c r="AW933" t="s">
        <v>5013</v>
      </c>
      <c r="AX933" s="73"/>
      <c r="AY933" s="73" t="str">
        <f t="shared" si="258"/>
        <v>Logunov D.V., Rakov S.Yu. 1998. Miscellaneous notes on Middle Asian jumping spiders (Aranei: Salticidae) // Arthropoda Selecta. Vol.7. No.2. P.117–144</v>
      </c>
      <c r="AZ933" s="49" t="s">
        <v>4903</v>
      </c>
      <c r="BA933" s="58" t="str">
        <f>Y933&amp;"-"&amp;IF(Z933&lt;10,"0"&amp;Z933,Z933)&amp;"-"&amp;IF(AA933&lt;10,"0"&amp;AA933,AA933)</f>
        <v>1998-08-28</v>
      </c>
      <c r="BB933" s="44" t="str">
        <f>Y933&amp;IF(Z933&lt;&gt;0,"-"&amp;Z933,"")&amp;IF(AA933&lt;&gt;0,"-"&amp;AA933,"")&amp;IF(AB933&lt;&gt;0,"/"&amp;AB933,"")&amp;IF(AC933&lt;&gt;0,"-"&amp;AC933,"")&amp;IF(AD933&lt;&gt;0,"-"&amp;AD933,"")</f>
        <v>1998-8-28</v>
      </c>
      <c r="BC933" s="44"/>
      <c r="BD933" s="44"/>
      <c r="BE933" s="44"/>
      <c r="BF933" s="49" t="s">
        <v>4882</v>
      </c>
      <c r="BG933" t="s">
        <v>4893</v>
      </c>
      <c r="BH933" s="40" t="s">
        <v>5050</v>
      </c>
      <c r="BI933" t="s">
        <v>39</v>
      </c>
      <c r="BJ933" t="str">
        <f>N933&amp;", "&amp;O933&amp;", "&amp;P933</f>
        <v>Almaty Area, Almaty, near Almaty, Aksai Canyon, 1300 m a.s.l.</v>
      </c>
      <c r="BK933" t="str">
        <f>T933&amp;" N; "&amp;U933&amp;" E"</f>
        <v>43.1219 N; 76.7983 E</v>
      </c>
      <c r="BL933" t="s">
        <v>1932</v>
      </c>
      <c r="BM933" s="85" t="s">
        <v>1933</v>
      </c>
      <c r="BN933" t="s">
        <v>4895</v>
      </c>
      <c r="BO933">
        <f t="shared" si="259"/>
        <v>50000</v>
      </c>
      <c r="BP933" t="str">
        <f>IF(V933="original",H933,IF(V933="volunteer",C933,"Nekhaeva A.A."))</f>
        <v>Ishaeva A.</v>
      </c>
      <c r="BQ933" t="str">
        <f>IF(V933="original",I933,IF(V933="volunteer",YEAR(A933)&amp;"-"&amp;IF(MONTH(A933)&lt;10,"0"&amp;MONTH(A933),MONTH(A933))&amp;"-"&amp;IF(DAY(A933)&lt;10,"0"&amp;DAY(A933),DAY(A933)),"__2025-05-15"))</f>
        <v>2025-04-16</v>
      </c>
      <c r="BR933"/>
      <c r="BS933"/>
      <c r="BT933" s="49" t="s">
        <v>4766</v>
      </c>
      <c r="BU933" t="s">
        <v>3631</v>
      </c>
      <c r="BV933" t="s">
        <v>3632</v>
      </c>
      <c r="BW933" t="s">
        <v>3633</v>
      </c>
      <c r="BX933" t="s">
        <v>3634</v>
      </c>
      <c r="BY933" s="44" t="s">
        <v>48</v>
      </c>
      <c r="BZ933" t="s">
        <v>1934</v>
      </c>
      <c r="CA933" t="s">
        <v>4420</v>
      </c>
      <c r="CB933" s="44" t="s">
        <v>4420</v>
      </c>
      <c r="CC933" t="s">
        <v>4843</v>
      </c>
      <c r="CD933" t="s">
        <v>4420</v>
      </c>
      <c r="CE933" t="s">
        <v>4421</v>
      </c>
      <c r="CF933" t="s">
        <v>3630</v>
      </c>
      <c r="CG933"/>
      <c r="CH933" t="str">
        <f>H933</f>
        <v>Logunov D.V., Rakov S.Yu.</v>
      </c>
      <c r="CI933">
        <f t="shared" si="255"/>
        <v>1998</v>
      </c>
      <c r="CJ933"/>
    </row>
    <row r="934" spans="1:88" s="26" customFormat="1" x14ac:dyDescent="0.45">
      <c r="A934" s="25">
        <v>45763.42496527778</v>
      </c>
      <c r="B934" s="26">
        <v>950994899</v>
      </c>
      <c r="C934" s="26" t="s">
        <v>4898</v>
      </c>
      <c r="E934" s="4"/>
      <c r="G934" s="26">
        <v>3930</v>
      </c>
      <c r="H934" s="44" t="s">
        <v>1509</v>
      </c>
      <c r="I934" s="26">
        <v>1998</v>
      </c>
      <c r="J934" s="26" t="s">
        <v>1510</v>
      </c>
      <c r="K934" s="26" t="s">
        <v>1511</v>
      </c>
      <c r="L934" s="26" t="s">
        <v>1512</v>
      </c>
      <c r="M934" t="s">
        <v>39</v>
      </c>
      <c r="N934" s="26" t="s">
        <v>77</v>
      </c>
      <c r="O934" s="26" t="s">
        <v>852</v>
      </c>
      <c r="P934" s="26" t="s">
        <v>919</v>
      </c>
      <c r="Q934" t="str">
        <f t="shared" si="256"/>
        <v>near Almaty</v>
      </c>
      <c r="R934" s="91">
        <v>43.2425</v>
      </c>
      <c r="S934" s="91">
        <v>76.906899999999993</v>
      </c>
      <c r="T934" s="26" t="s">
        <v>1936</v>
      </c>
      <c r="U934" s="26" t="s">
        <v>1937</v>
      </c>
      <c r="V934" s="26" t="s">
        <v>106</v>
      </c>
      <c r="X934" s="26">
        <v>30000</v>
      </c>
      <c r="Y934" s="26">
        <v>1984</v>
      </c>
      <c r="AF934" s="26" t="s">
        <v>1938</v>
      </c>
      <c r="AH934" s="26" t="s">
        <v>48</v>
      </c>
      <c r="AI934" s="26" t="s">
        <v>998</v>
      </c>
      <c r="AJ934" s="26" t="s">
        <v>999</v>
      </c>
      <c r="AK934" s="26" t="b">
        <v>1</v>
      </c>
      <c r="AL934" s="26" t="b">
        <v>0</v>
      </c>
      <c r="AO934" s="49" t="s">
        <v>4952</v>
      </c>
      <c r="AP934" s="73"/>
      <c r="AQ934" s="49" t="s">
        <v>4951</v>
      </c>
      <c r="AR934" s="76" t="s">
        <v>5011</v>
      </c>
      <c r="AS934" s="73" t="s">
        <v>5012</v>
      </c>
      <c r="AT934" s="73">
        <f t="shared" si="257"/>
        <v>0</v>
      </c>
      <c r="AU934" s="44"/>
      <c r="AV934" s="44"/>
      <c r="AW934" t="s">
        <v>2497</v>
      </c>
      <c r="AX934" s="112" t="s">
        <v>5332</v>
      </c>
      <c r="AY934" s="73" t="str">
        <f t="shared" si="258"/>
        <v>Logunov D.V., Rakov S.Yu. 1998. Miscellaneous notes on Middle Asian jumping spiders (Aranei: Salticidae) // Arthropoda Selecta. Vol.7. No.2. P.117–144</v>
      </c>
      <c r="AZ934" s="49" t="s">
        <v>4903</v>
      </c>
      <c r="BA934" s="44">
        <f>Y934</f>
        <v>1984</v>
      </c>
      <c r="BB934" s="44" t="str">
        <f>Y934&amp;IF(Z934&lt;&gt;0,"-"&amp;Z934,"")&amp;IF(AA934&lt;&gt;0,"-"&amp;AA934,"")&amp;IF(AB934&lt;&gt;0,"/"&amp;AB934,"")&amp;IF(AC934&lt;&gt;0,"-"&amp;AC934,"")&amp;IF(AD934&lt;&gt;0,"-"&amp;AD934,"")</f>
        <v>1984</v>
      </c>
      <c r="BC934" s="44"/>
      <c r="BD934" s="44"/>
      <c r="BE934" s="44"/>
      <c r="BF934" s="49" t="s">
        <v>4882</v>
      </c>
      <c r="BG934" t="s">
        <v>4893</v>
      </c>
      <c r="BH934" s="40" t="s">
        <v>5050</v>
      </c>
      <c r="BI934" t="s">
        <v>39</v>
      </c>
      <c r="BJ934" t="str">
        <f>N934&amp;", "&amp;O934&amp;", "&amp;P934</f>
        <v>Almaty Area, Almaty, near Almaty</v>
      </c>
      <c r="BK934" t="str">
        <f>T934&amp;" N; "&amp;U934&amp;" E"</f>
        <v>43.2425 N; 76.9069 E</v>
      </c>
      <c r="BL934" t="s">
        <v>1936</v>
      </c>
      <c r="BM934" s="85" t="s">
        <v>1937</v>
      </c>
      <c r="BN934" t="s">
        <v>4895</v>
      </c>
      <c r="BO934">
        <f t="shared" si="259"/>
        <v>30000</v>
      </c>
      <c r="BP934" t="str">
        <f>IF(V934="original",H934,IF(V934="volunteer",C934,"Nekhaeva A.A."))</f>
        <v>Ishaeva A.</v>
      </c>
      <c r="BQ934" t="str">
        <f>IF(V934="original",I934,IF(V934="volunteer",YEAR(A934)&amp;"-"&amp;IF(MONTH(A934)&lt;10,"0"&amp;MONTH(A934),MONTH(A934))&amp;"-"&amp;IF(DAY(A934)&lt;10,"0"&amp;DAY(A934),DAY(A934)),"__2025-05-15"))</f>
        <v>2025-04-16</v>
      </c>
      <c r="BR934"/>
      <c r="BS934"/>
      <c r="BT934" s="49" t="s">
        <v>4766</v>
      </c>
      <c r="BU934" t="s">
        <v>3631</v>
      </c>
      <c r="BV934" t="s">
        <v>3632</v>
      </c>
      <c r="BW934" t="s">
        <v>3633</v>
      </c>
      <c r="BX934" t="s">
        <v>3634</v>
      </c>
      <c r="BY934" s="44" t="s">
        <v>48</v>
      </c>
      <c r="BZ934" t="s">
        <v>998</v>
      </c>
      <c r="CA934" t="s">
        <v>3869</v>
      </c>
      <c r="CB934" s="44" t="s">
        <v>3869</v>
      </c>
      <c r="CC934" t="s">
        <v>4835</v>
      </c>
      <c r="CD934" t="s">
        <v>3869</v>
      </c>
      <c r="CE934" t="s">
        <v>3870</v>
      </c>
      <c r="CF934" t="s">
        <v>3630</v>
      </c>
      <c r="CG934"/>
      <c r="CH934" t="str">
        <f>H934</f>
        <v>Logunov D.V., Rakov S.Yu.</v>
      </c>
      <c r="CI934">
        <f t="shared" si="255"/>
        <v>1998</v>
      </c>
      <c r="CJ934"/>
    </row>
    <row r="935" spans="1:88" s="26" customFormat="1" x14ac:dyDescent="0.45">
      <c r="A935" s="25">
        <v>45763.424745370372</v>
      </c>
      <c r="B935" s="26">
        <v>950994899</v>
      </c>
      <c r="C935" s="26" t="s">
        <v>4898</v>
      </c>
      <c r="E935" s="4"/>
      <c r="G935" s="26">
        <v>3930</v>
      </c>
      <c r="H935" s="44" t="s">
        <v>1509</v>
      </c>
      <c r="I935" s="26">
        <v>1998</v>
      </c>
      <c r="J935" s="26" t="s">
        <v>1510</v>
      </c>
      <c r="K935" s="26" t="s">
        <v>1511</v>
      </c>
      <c r="L935" s="26" t="s">
        <v>1512</v>
      </c>
      <c r="M935" t="s">
        <v>39</v>
      </c>
      <c r="N935" s="26" t="s">
        <v>77</v>
      </c>
      <c r="O935" s="26" t="s">
        <v>852</v>
      </c>
      <c r="P935" s="26" t="s">
        <v>919</v>
      </c>
      <c r="Q935" t="str">
        <f t="shared" si="256"/>
        <v>near Almaty</v>
      </c>
      <c r="R935" s="91">
        <v>43.2425</v>
      </c>
      <c r="S935" s="91">
        <v>76.906899999999993</v>
      </c>
      <c r="T935" s="26" t="s">
        <v>1936</v>
      </c>
      <c r="U935" s="26" t="s">
        <v>1937</v>
      </c>
      <c r="V935" s="26" t="s">
        <v>106</v>
      </c>
      <c r="X935" s="26">
        <v>30000</v>
      </c>
      <c r="Y935" s="26">
        <v>1936</v>
      </c>
      <c r="AF935" s="26" t="s">
        <v>1939</v>
      </c>
      <c r="AH935" s="26" t="s">
        <v>48</v>
      </c>
      <c r="AI935" s="26" t="s">
        <v>998</v>
      </c>
      <c r="AJ935" s="26" t="s">
        <v>999</v>
      </c>
      <c r="AK935" s="26" t="b">
        <v>1</v>
      </c>
      <c r="AL935" s="26" t="b">
        <v>0</v>
      </c>
      <c r="AO935" s="49" t="s">
        <v>4952</v>
      </c>
      <c r="AP935" s="73"/>
      <c r="AQ935" s="49" t="s">
        <v>4951</v>
      </c>
      <c r="AR935" s="76" t="s">
        <v>5011</v>
      </c>
      <c r="AS935" s="73" t="s">
        <v>5012</v>
      </c>
      <c r="AT935" s="73">
        <f t="shared" si="257"/>
        <v>0</v>
      </c>
      <c r="AU935" s="44"/>
      <c r="AV935" s="44"/>
      <c r="AW935" t="s">
        <v>5025</v>
      </c>
      <c r="AX935" s="112" t="s">
        <v>5332</v>
      </c>
      <c r="AY935" s="73" t="str">
        <f t="shared" si="258"/>
        <v>Logunov D.V., Rakov S.Yu. 1998. Miscellaneous notes on Middle Asian jumping spiders (Aranei: Salticidae) // Arthropoda Selecta. Vol.7. No.2. P.117–144</v>
      </c>
      <c r="AZ935" s="49" t="s">
        <v>4903</v>
      </c>
      <c r="BA935" s="44">
        <f>Y935</f>
        <v>1936</v>
      </c>
      <c r="BB935" s="44" t="str">
        <f>Y935&amp;IF(Z935&lt;&gt;0,"-"&amp;Z935,"")&amp;IF(AA935&lt;&gt;0,"-"&amp;AA935,"")&amp;IF(AB935&lt;&gt;0,"/"&amp;AB935,"")&amp;IF(AC935&lt;&gt;0,"-"&amp;AC935,"")&amp;IF(AD935&lt;&gt;0,"-"&amp;AD935,"")</f>
        <v>1936</v>
      </c>
      <c r="BC935" s="44"/>
      <c r="BD935" s="44"/>
      <c r="BE935" s="44"/>
      <c r="BF935" s="49" t="s">
        <v>4882</v>
      </c>
      <c r="BG935" t="s">
        <v>4893</v>
      </c>
      <c r="BH935" s="40" t="s">
        <v>5050</v>
      </c>
      <c r="BI935" t="s">
        <v>39</v>
      </c>
      <c r="BJ935" t="str">
        <f>N935&amp;", "&amp;O935&amp;", "&amp;P935</f>
        <v>Almaty Area, Almaty, near Almaty</v>
      </c>
      <c r="BK935" t="str">
        <f>T935&amp;" N; "&amp;U935&amp;" E"</f>
        <v>43.2425 N; 76.9069 E</v>
      </c>
      <c r="BL935" t="s">
        <v>1936</v>
      </c>
      <c r="BM935" s="85" t="s">
        <v>1937</v>
      </c>
      <c r="BN935" t="s">
        <v>4895</v>
      </c>
      <c r="BO935">
        <f t="shared" si="259"/>
        <v>30000</v>
      </c>
      <c r="BP935" t="str">
        <f>IF(V935="original",H935,IF(V935="volunteer",C935,"Nekhaeva A.A."))</f>
        <v>Ishaeva A.</v>
      </c>
      <c r="BQ935" t="str">
        <f>IF(V935="original",I935,IF(V935="volunteer",YEAR(A935)&amp;"-"&amp;IF(MONTH(A935)&lt;10,"0"&amp;MONTH(A935),MONTH(A935))&amp;"-"&amp;IF(DAY(A935)&lt;10,"0"&amp;DAY(A935),DAY(A935)),"__2025-05-15"))</f>
        <v>2025-04-16</v>
      </c>
      <c r="BR935"/>
      <c r="BS935"/>
      <c r="BT935" s="49" t="s">
        <v>4766</v>
      </c>
      <c r="BU935" t="s">
        <v>3631</v>
      </c>
      <c r="BV935" t="s">
        <v>3632</v>
      </c>
      <c r="BW935" t="s">
        <v>3633</v>
      </c>
      <c r="BX935" t="s">
        <v>3634</v>
      </c>
      <c r="BY935" s="44" t="s">
        <v>48</v>
      </c>
      <c r="BZ935" t="s">
        <v>998</v>
      </c>
      <c r="CA935" t="s">
        <v>3869</v>
      </c>
      <c r="CB935" s="44" t="s">
        <v>3869</v>
      </c>
      <c r="CC935" t="s">
        <v>4835</v>
      </c>
      <c r="CD935" t="s">
        <v>3869</v>
      </c>
      <c r="CE935" t="s">
        <v>3870</v>
      </c>
      <c r="CF935" t="s">
        <v>3630</v>
      </c>
      <c r="CG935"/>
      <c r="CH935" t="str">
        <f>H935</f>
        <v>Logunov D.V., Rakov S.Yu.</v>
      </c>
      <c r="CI935">
        <f t="shared" si="255"/>
        <v>1998</v>
      </c>
      <c r="CJ935"/>
    </row>
    <row r="936" spans="1:88" s="26" customFormat="1" x14ac:dyDescent="0.45">
      <c r="A936" s="25">
        <v>45763.424398148149</v>
      </c>
      <c r="B936" s="26">
        <v>950994899</v>
      </c>
      <c r="C936" s="26" t="s">
        <v>4898</v>
      </c>
      <c r="E936" s="4"/>
      <c r="G936" s="26">
        <v>3930</v>
      </c>
      <c r="H936" s="44" t="s">
        <v>1509</v>
      </c>
      <c r="I936" s="26">
        <v>1998</v>
      </c>
      <c r="J936" s="26" t="s">
        <v>1510</v>
      </c>
      <c r="K936" s="26" t="s">
        <v>1511</v>
      </c>
      <c r="L936" s="26" t="s">
        <v>1512</v>
      </c>
      <c r="M936" t="s">
        <v>39</v>
      </c>
      <c r="N936" s="26" t="s">
        <v>77</v>
      </c>
      <c r="O936" s="26" t="s">
        <v>852</v>
      </c>
      <c r="P936" s="26" t="s">
        <v>919</v>
      </c>
      <c r="Q936" t="str">
        <f t="shared" si="256"/>
        <v>near Almaty</v>
      </c>
      <c r="R936" s="91">
        <v>43.2425</v>
      </c>
      <c r="S936" s="91">
        <v>76.906899999999993</v>
      </c>
      <c r="T936" s="26" t="s">
        <v>1936</v>
      </c>
      <c r="U936" s="26" t="s">
        <v>1937</v>
      </c>
      <c r="V936" s="26" t="s">
        <v>106</v>
      </c>
      <c r="X936" s="26">
        <v>30000</v>
      </c>
      <c r="Y936" s="26">
        <v>1937</v>
      </c>
      <c r="AF936" s="26" t="s">
        <v>1940</v>
      </c>
      <c r="AH936" s="26" t="s">
        <v>48</v>
      </c>
      <c r="AI936" s="26" t="s">
        <v>998</v>
      </c>
      <c r="AJ936" s="26" t="s">
        <v>999</v>
      </c>
      <c r="AK936" s="26" t="b">
        <v>1</v>
      </c>
      <c r="AL936" s="26" t="b">
        <v>0</v>
      </c>
      <c r="AO936" s="49" t="s">
        <v>4952</v>
      </c>
      <c r="AP936" s="73"/>
      <c r="AQ936" s="49" t="s">
        <v>4951</v>
      </c>
      <c r="AR936" s="76" t="s">
        <v>5011</v>
      </c>
      <c r="AS936" s="73" t="s">
        <v>5012</v>
      </c>
      <c r="AT936" s="73">
        <f t="shared" si="257"/>
        <v>0</v>
      </c>
      <c r="AU936" s="44"/>
      <c r="AV936" s="44"/>
      <c r="AW936" t="s">
        <v>5015</v>
      </c>
      <c r="AX936" s="112" t="s">
        <v>5332</v>
      </c>
      <c r="AY936" s="73" t="str">
        <f t="shared" si="258"/>
        <v>Logunov D.V., Rakov S.Yu. 1998. Miscellaneous notes on Middle Asian jumping spiders (Aranei: Salticidae) // Arthropoda Selecta. Vol.7. No.2. P.117–144</v>
      </c>
      <c r="AZ936" s="49" t="s">
        <v>4903</v>
      </c>
      <c r="BA936" s="44">
        <f>Y936</f>
        <v>1937</v>
      </c>
      <c r="BB936" s="44" t="str">
        <f>Y936&amp;IF(Z936&lt;&gt;0,"-"&amp;Z936,"")&amp;IF(AA936&lt;&gt;0,"-"&amp;AA936,"")&amp;IF(AB936&lt;&gt;0,"/"&amp;AB936,"")&amp;IF(AC936&lt;&gt;0,"-"&amp;AC936,"")&amp;IF(AD936&lt;&gt;0,"-"&amp;AD936,"")</f>
        <v>1937</v>
      </c>
      <c r="BC936" s="44"/>
      <c r="BD936" s="44"/>
      <c r="BE936" s="44"/>
      <c r="BF936" s="49" t="s">
        <v>4882</v>
      </c>
      <c r="BG936" t="s">
        <v>4893</v>
      </c>
      <c r="BH936" s="40" t="s">
        <v>5050</v>
      </c>
      <c r="BI936" t="s">
        <v>39</v>
      </c>
      <c r="BJ936" t="str">
        <f>N936&amp;", "&amp;O936&amp;", "&amp;P936</f>
        <v>Almaty Area, Almaty, near Almaty</v>
      </c>
      <c r="BK936" t="str">
        <f>T936&amp;" N; "&amp;U936&amp;" E"</f>
        <v>43.2425 N; 76.9069 E</v>
      </c>
      <c r="BL936" t="s">
        <v>1936</v>
      </c>
      <c r="BM936" s="85" t="s">
        <v>1937</v>
      </c>
      <c r="BN936" t="s">
        <v>4895</v>
      </c>
      <c r="BO936">
        <f t="shared" si="259"/>
        <v>30000</v>
      </c>
      <c r="BP936" t="str">
        <f>IF(V936="original",H936,IF(V936="volunteer",C936,"Nekhaeva A.A."))</f>
        <v>Ishaeva A.</v>
      </c>
      <c r="BQ936" t="str">
        <f>IF(V936="original",I936,IF(V936="volunteer",YEAR(A936)&amp;"-"&amp;IF(MONTH(A936)&lt;10,"0"&amp;MONTH(A936),MONTH(A936))&amp;"-"&amp;IF(DAY(A936)&lt;10,"0"&amp;DAY(A936),DAY(A936)),"__2025-05-15"))</f>
        <v>2025-04-16</v>
      </c>
      <c r="BR936"/>
      <c r="BS936"/>
      <c r="BT936" s="49" t="s">
        <v>4766</v>
      </c>
      <c r="BU936" t="s">
        <v>3631</v>
      </c>
      <c r="BV936" t="s">
        <v>3632</v>
      </c>
      <c r="BW936" t="s">
        <v>3633</v>
      </c>
      <c r="BX936" t="s">
        <v>3634</v>
      </c>
      <c r="BY936" s="44" t="s">
        <v>48</v>
      </c>
      <c r="BZ936" t="s">
        <v>998</v>
      </c>
      <c r="CA936" t="s">
        <v>3869</v>
      </c>
      <c r="CB936" s="44" t="s">
        <v>3869</v>
      </c>
      <c r="CC936" t="s">
        <v>4835</v>
      </c>
      <c r="CD936" t="s">
        <v>3869</v>
      </c>
      <c r="CE936" t="s">
        <v>3870</v>
      </c>
      <c r="CF936" t="s">
        <v>3630</v>
      </c>
      <c r="CG936"/>
      <c r="CH936" t="str">
        <f>H936</f>
        <v>Logunov D.V., Rakov S.Yu.</v>
      </c>
      <c r="CI936">
        <f t="shared" si="255"/>
        <v>1998</v>
      </c>
      <c r="CJ936"/>
    </row>
    <row r="937" spans="1:88" s="26" customFormat="1" x14ac:dyDescent="0.45">
      <c r="A937" s="25">
        <v>45763.422002314823</v>
      </c>
      <c r="B937" s="26">
        <v>950994899</v>
      </c>
      <c r="C937" s="26" t="s">
        <v>4898</v>
      </c>
      <c r="D937" s="26">
        <v>1</v>
      </c>
      <c r="E937" s="4" t="s">
        <v>65</v>
      </c>
      <c r="G937" s="26">
        <v>3930</v>
      </c>
      <c r="H937" s="44" t="s">
        <v>1509</v>
      </c>
      <c r="I937" s="26">
        <v>1998</v>
      </c>
      <c r="J937" s="26" t="s">
        <v>1510</v>
      </c>
      <c r="K937" s="26" t="s">
        <v>1511</v>
      </c>
      <c r="L937" s="26" t="s">
        <v>1512</v>
      </c>
      <c r="M937" t="s">
        <v>39</v>
      </c>
      <c r="N937" s="26" t="s">
        <v>77</v>
      </c>
      <c r="O937" s="26" t="s">
        <v>852</v>
      </c>
      <c r="P937" s="26" t="s">
        <v>1941</v>
      </c>
      <c r="Q937" t="str">
        <f t="shared" si="256"/>
        <v>Almaatinsky Reserve, Pravyi Talgar River</v>
      </c>
      <c r="R937" s="91">
        <v>43.216700000000003</v>
      </c>
      <c r="S937" s="91">
        <v>77.332400000000007</v>
      </c>
      <c r="T937" s="26" t="s">
        <v>1506</v>
      </c>
      <c r="U937" s="26" t="s">
        <v>1507</v>
      </c>
      <c r="V937" s="26" t="s">
        <v>106</v>
      </c>
      <c r="X937" s="26">
        <v>4500</v>
      </c>
      <c r="Y937" s="26">
        <v>1984</v>
      </c>
      <c r="Z937" s="26">
        <v>9</v>
      </c>
      <c r="AA937" s="26">
        <v>17</v>
      </c>
      <c r="AF937" s="26" t="s">
        <v>140</v>
      </c>
      <c r="AH937" s="26" t="s">
        <v>48</v>
      </c>
      <c r="AI937" s="26" t="s">
        <v>1942</v>
      </c>
      <c r="AJ937" s="26" t="s">
        <v>1943</v>
      </c>
      <c r="AK937" s="26" t="b">
        <v>1</v>
      </c>
      <c r="AL937" s="26" t="b">
        <v>1</v>
      </c>
      <c r="AM937" s="26" t="s">
        <v>462</v>
      </c>
      <c r="AO937" s="49" t="s">
        <v>4952</v>
      </c>
      <c r="AP937" s="73"/>
      <c r="AQ937" s="49" t="s">
        <v>4951</v>
      </c>
      <c r="AR937" s="76" t="s">
        <v>5011</v>
      </c>
      <c r="AS937" s="73" t="s">
        <v>5012</v>
      </c>
      <c r="AT937" s="73">
        <f t="shared" si="257"/>
        <v>1</v>
      </c>
      <c r="AU937" s="112" t="s">
        <v>5384</v>
      </c>
      <c r="AV937" s="44" t="s">
        <v>5380</v>
      </c>
      <c r="AW937" t="s">
        <v>641</v>
      </c>
      <c r="AX937" s="73"/>
      <c r="AY937" s="73" t="str">
        <f t="shared" si="258"/>
        <v>Logunov D.V., Rakov S.Yu. 1998. Miscellaneous notes on Middle Asian jumping spiders (Aranei: Salticidae) // Arthropoda Selecta. Vol.7. No.2. P.117–144</v>
      </c>
      <c r="AZ937" s="49" t="s">
        <v>4903</v>
      </c>
      <c r="BA937" s="58" t="str">
        <f>Y937&amp;"-"&amp;IF(Z937&lt;10,"0"&amp;Z937,Z937)&amp;"-"&amp;IF(AA937&lt;10,"0"&amp;AA937,AA937)</f>
        <v>1984-09-17</v>
      </c>
      <c r="BB937" s="44" t="str">
        <f>Y937&amp;IF(Z937&lt;&gt;0,"-"&amp;Z937,"")&amp;IF(AA937&lt;&gt;0,"-"&amp;AA937,"")&amp;IF(AB937&lt;&gt;0,"/"&amp;AB937,"")&amp;IF(AC937&lt;&gt;0,"-"&amp;AC937,"")&amp;IF(AD937&lt;&gt;0,"-"&amp;AD937,"")</f>
        <v>1984-9-17</v>
      </c>
      <c r="BC937" s="44"/>
      <c r="BD937" s="44"/>
      <c r="BE937" s="44"/>
      <c r="BF937" s="49" t="s">
        <v>4882</v>
      </c>
      <c r="BG937" t="s">
        <v>4893</v>
      </c>
      <c r="BH937" s="40" t="s">
        <v>5050</v>
      </c>
      <c r="BI937" t="s">
        <v>39</v>
      </c>
      <c r="BJ937" t="str">
        <f>N937&amp;", "&amp;O937&amp;", "&amp;P937</f>
        <v>Almaty Area, Almaty, Almaatinsky Reserve, Pravyi Talgar River</v>
      </c>
      <c r="BK937" t="str">
        <f>T937&amp;" N; "&amp;U937&amp;" E"</f>
        <v>43.2167 N; 77.3324 E</v>
      </c>
      <c r="BL937" t="s">
        <v>1506</v>
      </c>
      <c r="BM937" s="85" t="s">
        <v>1507</v>
      </c>
      <c r="BN937" t="s">
        <v>4895</v>
      </c>
      <c r="BO937">
        <f t="shared" si="259"/>
        <v>4500</v>
      </c>
      <c r="BP937" t="str">
        <f>IF(V937="original",H937,IF(V937="volunteer",C937,"Nekhaeva A.A."))</f>
        <v>Ishaeva A.</v>
      </c>
      <c r="BQ937" t="str">
        <f>IF(V937="original",I937,IF(V937="volunteer",YEAR(A937)&amp;"-"&amp;IF(MONTH(A937)&lt;10,"0"&amp;MONTH(A937),MONTH(A937))&amp;"-"&amp;IF(DAY(A937)&lt;10,"0"&amp;DAY(A937),DAY(A937)),"__2025-05-15"))</f>
        <v>2025-04-16</v>
      </c>
      <c r="BR937"/>
      <c r="BS937"/>
      <c r="BT937" s="49" t="s">
        <v>4766</v>
      </c>
      <c r="BU937" t="s">
        <v>3631</v>
      </c>
      <c r="BV937" t="s">
        <v>3632</v>
      </c>
      <c r="BW937" t="s">
        <v>3633</v>
      </c>
      <c r="BX937" t="s">
        <v>3634</v>
      </c>
      <c r="BY937" s="44" t="s">
        <v>48</v>
      </c>
      <c r="BZ937" t="s">
        <v>1942</v>
      </c>
      <c r="CA937" t="s">
        <v>4425</v>
      </c>
      <c r="CB937" s="44" t="s">
        <v>4425</v>
      </c>
      <c r="CC937" t="s">
        <v>4426</v>
      </c>
      <c r="CD937" t="s">
        <v>4423</v>
      </c>
      <c r="CE937" t="s">
        <v>4424</v>
      </c>
      <c r="CF937" t="s">
        <v>3630</v>
      </c>
      <c r="CG937" t="s">
        <v>5048</v>
      </c>
      <c r="CH937" t="str">
        <f>H937</f>
        <v>Logunov D.V., Rakov S.Yu.</v>
      </c>
      <c r="CI937">
        <f t="shared" si="255"/>
        <v>1998</v>
      </c>
      <c r="CJ937" t="s">
        <v>4724</v>
      </c>
    </row>
    <row r="938" spans="1:88" s="26" customFormat="1" x14ac:dyDescent="0.45">
      <c r="A938" s="25">
        <v>45763.415914351848</v>
      </c>
      <c r="B938" s="26">
        <v>950994899</v>
      </c>
      <c r="C938" s="26" t="s">
        <v>4898</v>
      </c>
      <c r="E938" s="4"/>
      <c r="G938" s="26">
        <v>3930</v>
      </c>
      <c r="H938" s="44" t="s">
        <v>1509</v>
      </c>
      <c r="I938" s="26">
        <v>1998</v>
      </c>
      <c r="J938" s="26" t="s">
        <v>1510</v>
      </c>
      <c r="K938" s="26" t="s">
        <v>1511</v>
      </c>
      <c r="L938" s="26" t="s">
        <v>1512</v>
      </c>
      <c r="M938" t="s">
        <v>39</v>
      </c>
      <c r="N938" s="26" t="s">
        <v>77</v>
      </c>
      <c r="O938" s="26" t="s">
        <v>852</v>
      </c>
      <c r="P938" s="26" t="s">
        <v>1944</v>
      </c>
      <c r="Q938" t="str">
        <f t="shared" si="256"/>
        <v>Zailiisky Alatau Mt. Range</v>
      </c>
      <c r="R938" s="91">
        <v>43.088999999999999</v>
      </c>
      <c r="S938" s="91">
        <v>77.000799999999998</v>
      </c>
      <c r="T938" s="26" t="s">
        <v>1945</v>
      </c>
      <c r="U938" s="26" t="s">
        <v>1946</v>
      </c>
      <c r="V938" s="26" t="s">
        <v>106</v>
      </c>
      <c r="X938" s="26">
        <v>50000</v>
      </c>
      <c r="Y938" s="26">
        <v>1978</v>
      </c>
      <c r="AF938" s="4" t="s">
        <v>627</v>
      </c>
      <c r="AH938" s="26" t="s">
        <v>48</v>
      </c>
      <c r="AI938" s="26" t="s">
        <v>1948</v>
      </c>
      <c r="AJ938" s="26" t="s">
        <v>1949</v>
      </c>
      <c r="AK938" s="26" t="b">
        <v>1</v>
      </c>
      <c r="AL938" s="26" t="b">
        <v>0</v>
      </c>
      <c r="AO938" s="49" t="s">
        <v>4952</v>
      </c>
      <c r="AP938" s="73"/>
      <c r="AQ938" s="49" t="s">
        <v>4951</v>
      </c>
      <c r="AR938" s="76" t="s">
        <v>5011</v>
      </c>
      <c r="AS938" s="73" t="s">
        <v>5012</v>
      </c>
      <c r="AT938" s="73">
        <f t="shared" si="257"/>
        <v>0</v>
      </c>
      <c r="AU938" s="44"/>
      <c r="AV938" s="44"/>
      <c r="AW938" t="s">
        <v>627</v>
      </c>
      <c r="AX938" s="112" t="s">
        <v>5332</v>
      </c>
      <c r="AY938" s="73" t="str">
        <f t="shared" si="258"/>
        <v>Logunov D.V., Rakov S.Yu. 1998. Miscellaneous notes on Middle Asian jumping spiders (Aranei: Salticidae) // Arthropoda Selecta. Vol.7. No.2. P.117–144</v>
      </c>
      <c r="AZ938" s="49" t="s">
        <v>4903</v>
      </c>
      <c r="BA938" s="44">
        <f>Y938</f>
        <v>1978</v>
      </c>
      <c r="BB938" s="44" t="str">
        <f>Y938&amp;IF(Z938&lt;&gt;0,"-"&amp;Z938,"")&amp;IF(AA938&lt;&gt;0,"-"&amp;AA938,"")&amp;IF(AB938&lt;&gt;0,"/"&amp;AB938,"")&amp;IF(AC938&lt;&gt;0,"-"&amp;AC938,"")&amp;IF(AD938&lt;&gt;0,"-"&amp;AD938,"")</f>
        <v>1978</v>
      </c>
      <c r="BC938" s="44"/>
      <c r="BD938" s="44"/>
      <c r="BE938" s="44"/>
      <c r="BF938" s="49" t="s">
        <v>4882</v>
      </c>
      <c r="BG938" t="s">
        <v>4893</v>
      </c>
      <c r="BH938" s="40" t="s">
        <v>5050</v>
      </c>
      <c r="BI938" t="s">
        <v>39</v>
      </c>
      <c r="BJ938" t="str">
        <f>N938&amp;", "&amp;O938&amp;", "&amp;P938</f>
        <v>Almaty Area, Almaty, Zailiisky Alatau Mt. Range</v>
      </c>
      <c r="BK938" t="str">
        <f>T938&amp;" N; "&amp;U938&amp;" E"</f>
        <v>43.089 N; 77.0008 E</v>
      </c>
      <c r="BL938" t="s">
        <v>1945</v>
      </c>
      <c r="BM938" s="85" t="s">
        <v>1946</v>
      </c>
      <c r="BN938" t="s">
        <v>4895</v>
      </c>
      <c r="BO938">
        <f t="shared" si="259"/>
        <v>50000</v>
      </c>
      <c r="BP938" t="str">
        <f>IF(V938="original",H938,IF(V938="volunteer",C938,"Nekhaeva A.A."))</f>
        <v>Ishaeva A.</v>
      </c>
      <c r="BQ938" t="str">
        <f>IF(V938="original",I938,IF(V938="volunteer",YEAR(A938)&amp;"-"&amp;IF(MONTH(A938)&lt;10,"0"&amp;MONTH(A938),MONTH(A938))&amp;"-"&amp;IF(DAY(A938)&lt;10,"0"&amp;DAY(A938),DAY(A938)),"__2025-05-15"))</f>
        <v>2025-04-16</v>
      </c>
      <c r="BR938"/>
      <c r="BS938"/>
      <c r="BT938" s="49" t="s">
        <v>4766</v>
      </c>
      <c r="BU938" t="s">
        <v>3631</v>
      </c>
      <c r="BV938" t="s">
        <v>3632</v>
      </c>
      <c r="BW938" t="s">
        <v>3633</v>
      </c>
      <c r="BX938" t="s">
        <v>3634</v>
      </c>
      <c r="BY938" s="44" t="s">
        <v>48</v>
      </c>
      <c r="BZ938" t="s">
        <v>1948</v>
      </c>
      <c r="CA938" t="s">
        <v>4427</v>
      </c>
      <c r="CB938" s="44" t="s">
        <v>4427</v>
      </c>
      <c r="CC938" t="s">
        <v>4835</v>
      </c>
      <c r="CD938" t="s">
        <v>4427</v>
      </c>
      <c r="CE938" t="s">
        <v>4428</v>
      </c>
      <c r="CF938" t="s">
        <v>3630</v>
      </c>
      <c r="CG938"/>
      <c r="CH938" t="str">
        <f>H938</f>
        <v>Logunov D.V., Rakov S.Yu.</v>
      </c>
      <c r="CI938">
        <f t="shared" si="255"/>
        <v>1998</v>
      </c>
      <c r="CJ938"/>
    </row>
    <row r="939" spans="1:88" s="10" customFormat="1" x14ac:dyDescent="0.45">
      <c r="A939" s="9">
        <v>45763.408738425933</v>
      </c>
      <c r="B939" s="10">
        <v>412819044</v>
      </c>
      <c r="C939" s="6" t="s">
        <v>4897</v>
      </c>
      <c r="D939" s="10">
        <v>16</v>
      </c>
      <c r="E939" s="4" t="s">
        <v>5292</v>
      </c>
      <c r="F939" s="10" t="s">
        <v>836</v>
      </c>
      <c r="G939" s="10">
        <v>3805</v>
      </c>
      <c r="H939" s="44" t="s">
        <v>53</v>
      </c>
      <c r="I939" s="10">
        <v>1998</v>
      </c>
      <c r="J939" s="10" t="s">
        <v>1953</v>
      </c>
      <c r="K939" s="10" t="s">
        <v>1954</v>
      </c>
      <c r="L939" s="10" t="s">
        <v>1955</v>
      </c>
      <c r="M939" t="s">
        <v>39</v>
      </c>
      <c r="N939" s="10" t="s">
        <v>77</v>
      </c>
      <c r="O939" s="10" t="s">
        <v>893</v>
      </c>
      <c r="P939" s="10" t="s">
        <v>1788</v>
      </c>
      <c r="Q939" t="str">
        <f t="shared" si="256"/>
        <v>Fabrichnyi</v>
      </c>
      <c r="R939" s="92">
        <v>43.166859000000002</v>
      </c>
      <c r="S939" s="92">
        <v>76.408816000000002</v>
      </c>
      <c r="T939" s="10" t="s">
        <v>1789</v>
      </c>
      <c r="U939" s="10" t="s">
        <v>1790</v>
      </c>
      <c r="V939" s="10" t="s">
        <v>106</v>
      </c>
      <c r="X939" s="10">
        <v>3000</v>
      </c>
      <c r="Y939" s="10">
        <v>1995</v>
      </c>
      <c r="Z939" s="10">
        <v>4</v>
      </c>
      <c r="AA939" s="10">
        <v>29</v>
      </c>
      <c r="AB939" s="10">
        <v>1997</v>
      </c>
      <c r="AC939" s="10">
        <v>4</v>
      </c>
      <c r="AD939" s="10">
        <v>27</v>
      </c>
      <c r="AF939" s="10" t="s">
        <v>566</v>
      </c>
      <c r="AH939" s="10" t="s">
        <v>48</v>
      </c>
      <c r="AI939" s="10" t="s">
        <v>1950</v>
      </c>
      <c r="AJ939" s="10" t="s">
        <v>1951</v>
      </c>
      <c r="AK939" s="10" t="b">
        <v>1</v>
      </c>
      <c r="AL939" s="10" t="b">
        <v>0</v>
      </c>
      <c r="AO939" s="49" t="s">
        <v>4952</v>
      </c>
      <c r="AP939" s="73"/>
      <c r="AQ939" s="49" t="s">
        <v>4951</v>
      </c>
      <c r="AR939" s="76" t="s">
        <v>5011</v>
      </c>
      <c r="AS939" s="73" t="s">
        <v>5012</v>
      </c>
      <c r="AT939" s="73">
        <f t="shared" si="257"/>
        <v>16</v>
      </c>
      <c r="AU939" s="112" t="s">
        <v>5383</v>
      </c>
      <c r="AV939" s="44" t="s">
        <v>5380</v>
      </c>
      <c r="AW939" t="s">
        <v>566</v>
      </c>
      <c r="AX939" s="112" t="s">
        <v>5322</v>
      </c>
      <c r="AY939" s="73" t="str">
        <f t="shared" si="258"/>
        <v>Logunov D.V. 1998. Pseudeuophrys is a valid genus of the jumping spiders (Araneae, Salticidae) // Rev. Arachnol. T.12. Fasc.11. P.109–128</v>
      </c>
      <c r="AZ939" s="49" t="s">
        <v>4903</v>
      </c>
      <c r="BA939" s="58" t="str">
        <f>Y939&amp;"-"&amp;IF(Z939&lt;10,"0"&amp;Z939,Z939)&amp;"-"&amp;IF(AA939&lt;10,"0"&amp;AA939,AA939)&amp;"/"&amp;IF(AC939&lt;10,"0"&amp;AC939,AC939)&amp;"-"&amp;IF(AD939&lt;10,"0"&amp;AD939,AD939)</f>
        <v>1995-04-29/04-27</v>
      </c>
      <c r="BB939" s="44" t="str">
        <f>Y939&amp;IF(Z939&lt;&gt;0,"-"&amp;Z939,"")&amp;IF(AA939&lt;&gt;0,"-"&amp;AA939,"")&amp;IF(AB939&lt;&gt;0,"/"&amp;AB939,"")&amp;IF(AC939&lt;&gt;0,"-"&amp;AC939,"")&amp;IF(AD939&lt;&gt;0,"-"&amp;AD939,"")</f>
        <v>1995-4-29/1997-4-27</v>
      </c>
      <c r="BC939" s="44"/>
      <c r="BD939" s="44"/>
      <c r="BE939" s="44"/>
      <c r="BF939" s="49" t="s">
        <v>4882</v>
      </c>
      <c r="BG939" t="s">
        <v>4893</v>
      </c>
      <c r="BH939" s="40" t="s">
        <v>5050</v>
      </c>
      <c r="BI939" t="s">
        <v>39</v>
      </c>
      <c r="BJ939" t="str">
        <f>N939&amp;", "&amp;O939&amp;", "&amp;P939</f>
        <v>Almaty Area, Zhambyl Distr., Fabrichnyi</v>
      </c>
      <c r="BK939" t="str">
        <f>T939&amp;" N; "&amp;U939&amp;" E"</f>
        <v>43.166859 N; 76.408816 E</v>
      </c>
      <c r="BL939" t="s">
        <v>1789</v>
      </c>
      <c r="BM939" s="85" t="s">
        <v>1790</v>
      </c>
      <c r="BN939" t="s">
        <v>4895</v>
      </c>
      <c r="BO939">
        <f t="shared" si="259"/>
        <v>3000</v>
      </c>
      <c r="BP939" t="str">
        <f>IF(V939="original",H939,IF(V939="volunteer",C939,"Nekhaeva A.A."))</f>
        <v>Kim L.V.</v>
      </c>
      <c r="BQ939" t="str">
        <f>IF(V939="original",I939,IF(V939="volunteer",YEAR(A939)&amp;"-"&amp;IF(MONTH(A939)&lt;10,"0"&amp;MONTH(A939),MONTH(A939))&amp;"-"&amp;IF(DAY(A939)&lt;10,"0"&amp;DAY(A939),DAY(A939)),"__2025-05-15"))</f>
        <v>2025-04-16</v>
      </c>
      <c r="BR939"/>
      <c r="BS939"/>
      <c r="BT939" s="49" t="s">
        <v>4766</v>
      </c>
      <c r="BU939" t="s">
        <v>3631</v>
      </c>
      <c r="BV939" t="s">
        <v>3632</v>
      </c>
      <c r="BW939" t="s">
        <v>3633</v>
      </c>
      <c r="BX939" t="s">
        <v>3634</v>
      </c>
      <c r="BY939" s="44" t="s">
        <v>48</v>
      </c>
      <c r="BZ939" t="s">
        <v>1950</v>
      </c>
      <c r="CA939" t="s">
        <v>3880</v>
      </c>
      <c r="CB939" s="44" t="s">
        <v>3880</v>
      </c>
      <c r="CC939" t="s">
        <v>4842</v>
      </c>
      <c r="CD939" t="s">
        <v>3880</v>
      </c>
      <c r="CE939" t="s">
        <v>3879</v>
      </c>
      <c r="CF939" t="s">
        <v>3630</v>
      </c>
      <c r="CG939"/>
      <c r="CH939" t="str">
        <f>H939</f>
        <v>Logunov D.V.</v>
      </c>
      <c r="CI939">
        <f t="shared" si="255"/>
        <v>1998</v>
      </c>
      <c r="CJ939" t="s">
        <v>4701</v>
      </c>
    </row>
    <row r="940" spans="1:88" x14ac:dyDescent="0.45">
      <c r="A940" s="1">
        <v>45763.408726851849</v>
      </c>
      <c r="B940">
        <v>911269241</v>
      </c>
      <c r="C940" t="s">
        <v>4896</v>
      </c>
      <c r="E940" s="4"/>
      <c r="F940" t="s">
        <v>40</v>
      </c>
      <c r="G940">
        <v>2679</v>
      </c>
      <c r="H940" s="44" t="s">
        <v>1422</v>
      </c>
      <c r="I940">
        <v>1999</v>
      </c>
      <c r="J940" t="s">
        <v>1960</v>
      </c>
      <c r="K940" t="s">
        <v>1961</v>
      </c>
      <c r="L940" t="s">
        <v>1962</v>
      </c>
      <c r="M940" t="s">
        <v>39</v>
      </c>
      <c r="N940" t="s">
        <v>188</v>
      </c>
      <c r="O940" t="s">
        <v>41</v>
      </c>
      <c r="P940" t="s">
        <v>1956</v>
      </c>
      <c r="Q940" t="str">
        <f t="shared" si="256"/>
        <v>environs of Bakanas Vill.</v>
      </c>
      <c r="R940" s="85">
        <v>44.810912000000002</v>
      </c>
      <c r="S940" s="85">
        <v>76.270511999999997</v>
      </c>
      <c r="T940" t="s">
        <v>1957</v>
      </c>
      <c r="U940" t="s">
        <v>1958</v>
      </c>
      <c r="V940" s="54" t="s">
        <v>106</v>
      </c>
      <c r="X940">
        <v>2500</v>
      </c>
      <c r="Y940">
        <v>1994</v>
      </c>
      <c r="Z940">
        <v>5</v>
      </c>
      <c r="AA940"/>
      <c r="AB940">
        <v>1994</v>
      </c>
      <c r="AC940">
        <v>8</v>
      </c>
      <c r="AD940"/>
      <c r="AE940" t="s">
        <v>1959</v>
      </c>
      <c r="AF940" t="s">
        <v>1450</v>
      </c>
      <c r="AH940" t="s">
        <v>48</v>
      </c>
      <c r="AI940" t="s">
        <v>961</v>
      </c>
      <c r="AK940" t="b">
        <v>0</v>
      </c>
      <c r="AL940" t="b">
        <v>0</v>
      </c>
      <c r="AO940" s="49" t="s">
        <v>4952</v>
      </c>
      <c r="AP940" s="73"/>
      <c r="AQ940" s="49" t="s">
        <v>4951</v>
      </c>
      <c r="AR940" s="76" t="s">
        <v>5011</v>
      </c>
      <c r="AS940" s="73" t="s">
        <v>5012</v>
      </c>
      <c r="AT940" s="73">
        <f t="shared" si="257"/>
        <v>0</v>
      </c>
      <c r="AW940" t="s">
        <v>2137</v>
      </c>
      <c r="AX940" s="112" t="s">
        <v>5332</v>
      </c>
      <c r="AY940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0" s="49" t="s">
        <v>4903</v>
      </c>
      <c r="BA940" s="59" t="str">
        <f>Y940&amp;"-"&amp;IF(Z940&lt;10,"0"&amp;Z940,Z940)&amp;"/"&amp;IF(AC940&lt;10,"0"&amp;AC940,AC940)</f>
        <v>1994-05/08</v>
      </c>
      <c r="BB940" s="44" t="str">
        <f>Y940&amp;IF(Z940&lt;&gt;0,"-"&amp;Z940,"")&amp;IF(AA940&lt;&gt;0,"-"&amp;AA940,"")&amp;IF(AB940&lt;&gt;0,"/"&amp;AB940,"")&amp;IF(AC940&lt;&gt;0,"-"&amp;AC940,"")&amp;IF(AD940&lt;&gt;0,"-"&amp;AD940,"")</f>
        <v>1994-5/1994-8</v>
      </c>
      <c r="BC940" s="44" t="str">
        <f>AE940</f>
        <v>Riverside habitats near Ili River</v>
      </c>
      <c r="BF940" s="49" t="s">
        <v>4882</v>
      </c>
      <c r="BG940" t="s">
        <v>4893</v>
      </c>
      <c r="BH940" s="40" t="s">
        <v>5050</v>
      </c>
      <c r="BI940" t="s">
        <v>39</v>
      </c>
      <c r="BJ940" t="str">
        <f>N940&amp;", "&amp;O940&amp;", "&amp;P940</f>
        <v>Almaty Region, Balkhash District, environs of Bakanas Vill.</v>
      </c>
      <c r="BK940" t="str">
        <f>T940&amp;" N; "&amp;U940&amp;" E"</f>
        <v>44.810912 N; 76.270512 E</v>
      </c>
      <c r="BL940" t="s">
        <v>1957</v>
      </c>
      <c r="BM940" s="85" t="s">
        <v>1958</v>
      </c>
      <c r="BN940" t="s">
        <v>4895</v>
      </c>
      <c r="BO940">
        <f t="shared" si="259"/>
        <v>2500</v>
      </c>
      <c r="BP940" t="str">
        <f>IF(V940="original",H940,IF(V940="volunteer",C940,"Nekhaeva A.A."))</f>
        <v>Nekhaeva A.A.</v>
      </c>
      <c r="BQ940" t="str">
        <f>IF(V940="original",I940,IF(V940="volunteer",YEAR(A940)&amp;"-"&amp;IF(MONTH(A940)&lt;10,"0"&amp;MONTH(A940),MONTH(A940))&amp;"-"&amp;IF(DAY(A940)&lt;10,"0"&amp;DAY(A940),DAY(A940)),"__2025-05-15"))</f>
        <v>2025-04-16</v>
      </c>
      <c r="BT940" s="49" t="s">
        <v>4766</v>
      </c>
      <c r="BU940" t="s">
        <v>3631</v>
      </c>
      <c r="BV940" t="s">
        <v>3632</v>
      </c>
      <c r="BW940" t="s">
        <v>3633</v>
      </c>
      <c r="BX940" t="s">
        <v>3634</v>
      </c>
      <c r="BY940" s="44" t="s">
        <v>48</v>
      </c>
      <c r="BZ940" t="s">
        <v>961</v>
      </c>
      <c r="CA940" t="s">
        <v>3644</v>
      </c>
      <c r="CB940" s="44" t="s">
        <v>961</v>
      </c>
      <c r="CC940" t="s">
        <v>3924</v>
      </c>
      <c r="CD940" t="s">
        <v>961</v>
      </c>
      <c r="CE940" t="s">
        <v>4429</v>
      </c>
      <c r="CF940" t="s">
        <v>3643</v>
      </c>
      <c r="CH940" t="str">
        <f>H940</f>
        <v>Тлеппаева А.М.</v>
      </c>
      <c r="CI940">
        <f t="shared" si="255"/>
        <v>1999</v>
      </c>
    </row>
    <row r="941" spans="1:88" x14ac:dyDescent="0.45">
      <c r="A941" s="1">
        <v>45763.408194444448</v>
      </c>
      <c r="B941">
        <v>911269241</v>
      </c>
      <c r="C941" t="s">
        <v>4896</v>
      </c>
      <c r="E941" s="4"/>
      <c r="F941" t="s">
        <v>40</v>
      </c>
      <c r="G941">
        <v>2679</v>
      </c>
      <c r="H941" s="44" t="s">
        <v>1422</v>
      </c>
      <c r="I941">
        <v>1999</v>
      </c>
      <c r="J941" t="s">
        <v>1960</v>
      </c>
      <c r="K941" t="s">
        <v>1961</v>
      </c>
      <c r="L941" t="s">
        <v>1962</v>
      </c>
      <c r="M941" t="s">
        <v>39</v>
      </c>
      <c r="N941" t="s">
        <v>188</v>
      </c>
      <c r="O941" t="s">
        <v>41</v>
      </c>
      <c r="P941" t="s">
        <v>1956</v>
      </c>
      <c r="Q941" t="str">
        <f t="shared" si="256"/>
        <v>environs of Bakanas Vill.</v>
      </c>
      <c r="R941" s="85">
        <v>44.810912000000002</v>
      </c>
      <c r="S941" s="85">
        <v>76.270511999999997</v>
      </c>
      <c r="T941" t="s">
        <v>1957</v>
      </c>
      <c r="U941" t="s">
        <v>1958</v>
      </c>
      <c r="V941" s="54" t="s">
        <v>106</v>
      </c>
      <c r="X941">
        <v>2500</v>
      </c>
      <c r="Y941">
        <v>1994</v>
      </c>
      <c r="Z941">
        <v>5</v>
      </c>
      <c r="AA941"/>
      <c r="AB941">
        <v>1994</v>
      </c>
      <c r="AC941">
        <v>8</v>
      </c>
      <c r="AD941"/>
      <c r="AE941" t="s">
        <v>1959</v>
      </c>
      <c r="AF941" t="s">
        <v>1450</v>
      </c>
      <c r="AH941" t="s">
        <v>274</v>
      </c>
      <c r="AI941" t="s">
        <v>347</v>
      </c>
      <c r="AK941" t="b">
        <v>0</v>
      </c>
      <c r="AL941" t="b">
        <v>0</v>
      </c>
      <c r="AO941" s="49" t="s">
        <v>4952</v>
      </c>
      <c r="AP941" s="73"/>
      <c r="AQ941" s="49" t="s">
        <v>4951</v>
      </c>
      <c r="AR941" s="76" t="s">
        <v>5011</v>
      </c>
      <c r="AS941" s="73" t="s">
        <v>5012</v>
      </c>
      <c r="AT941" s="73">
        <f t="shared" si="257"/>
        <v>0</v>
      </c>
      <c r="AW941" t="s">
        <v>2137</v>
      </c>
      <c r="AX941" s="112" t="s">
        <v>5332</v>
      </c>
      <c r="AY941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1" s="49" t="s">
        <v>4903</v>
      </c>
      <c r="BA941" s="59" t="str">
        <f>Y941&amp;"-"&amp;IF(Z941&lt;10,"0"&amp;Z941,Z941)&amp;"/"&amp;IF(AC941&lt;10,"0"&amp;AC941,AC941)</f>
        <v>1994-05/08</v>
      </c>
      <c r="BB941" s="44" t="str">
        <f>Y941&amp;IF(Z941&lt;&gt;0,"-"&amp;Z941,"")&amp;IF(AA941&lt;&gt;0,"-"&amp;AA941,"")&amp;IF(AB941&lt;&gt;0,"/"&amp;AB941,"")&amp;IF(AC941&lt;&gt;0,"-"&amp;AC941,"")&amp;IF(AD941&lt;&gt;0,"-"&amp;AD941,"")</f>
        <v>1994-5/1994-8</v>
      </c>
      <c r="BC941" s="44" t="str">
        <f>AE941</f>
        <v>Riverside habitats near Ili River</v>
      </c>
      <c r="BF941" s="49" t="s">
        <v>4882</v>
      </c>
      <c r="BG941" t="s">
        <v>4893</v>
      </c>
      <c r="BH941" s="40" t="s">
        <v>5050</v>
      </c>
      <c r="BI941" t="s">
        <v>39</v>
      </c>
      <c r="BJ941" t="str">
        <f>N941&amp;", "&amp;O941&amp;", "&amp;P941</f>
        <v>Almaty Region, Balkhash District, environs of Bakanas Vill.</v>
      </c>
      <c r="BK941" t="str">
        <f>T941&amp;" N; "&amp;U941&amp;" E"</f>
        <v>44.810912 N; 76.270512 E</v>
      </c>
      <c r="BL941" t="s">
        <v>1957</v>
      </c>
      <c r="BM941" s="85" t="s">
        <v>1958</v>
      </c>
      <c r="BN941" t="s">
        <v>4895</v>
      </c>
      <c r="BO941">
        <f t="shared" si="259"/>
        <v>2500</v>
      </c>
      <c r="BP941" t="str">
        <f>IF(V941="original",H941,IF(V941="volunteer",C941,"Nekhaeva A.A."))</f>
        <v>Nekhaeva A.A.</v>
      </c>
      <c r="BQ941" t="str">
        <f>IF(V941="original",I941,IF(V941="volunteer",YEAR(A941)&amp;"-"&amp;IF(MONTH(A941)&lt;10,"0"&amp;MONTH(A941),MONTH(A941))&amp;"-"&amp;IF(DAY(A941)&lt;10,"0"&amp;DAY(A941),DAY(A941)),"__2025-05-15"))</f>
        <v>2025-04-16</v>
      </c>
      <c r="BT941" s="49" t="s">
        <v>4766</v>
      </c>
      <c r="BU941" t="s">
        <v>3631</v>
      </c>
      <c r="BV941" t="s">
        <v>3632</v>
      </c>
      <c r="BW941" t="s">
        <v>3633</v>
      </c>
      <c r="BX941" t="s">
        <v>3634</v>
      </c>
      <c r="BY941" s="44" t="s">
        <v>274</v>
      </c>
      <c r="BZ941" t="s">
        <v>347</v>
      </c>
      <c r="CA941" t="s">
        <v>3644</v>
      </c>
      <c r="CB941" s="44" t="s">
        <v>347</v>
      </c>
      <c r="CC941" t="s">
        <v>3709</v>
      </c>
      <c r="CD941" t="s">
        <v>347</v>
      </c>
      <c r="CE941" t="s">
        <v>4430</v>
      </c>
      <c r="CF941" t="s">
        <v>3643</v>
      </c>
      <c r="CH941" t="str">
        <f>H941</f>
        <v>Тлеппаева А.М.</v>
      </c>
      <c r="CI941">
        <f t="shared" si="255"/>
        <v>1999</v>
      </c>
    </row>
    <row r="942" spans="1:88" x14ac:dyDescent="0.45">
      <c r="A942" s="1">
        <v>45763.40788194444</v>
      </c>
      <c r="B942">
        <v>911269241</v>
      </c>
      <c r="C942" t="s">
        <v>4896</v>
      </c>
      <c r="E942" s="4"/>
      <c r="F942" t="s">
        <v>40</v>
      </c>
      <c r="G942">
        <v>2679</v>
      </c>
      <c r="H942" s="44" t="s">
        <v>1422</v>
      </c>
      <c r="I942">
        <v>1999</v>
      </c>
      <c r="J942" t="s">
        <v>1960</v>
      </c>
      <c r="K942" t="s">
        <v>1961</v>
      </c>
      <c r="L942" t="s">
        <v>1962</v>
      </c>
      <c r="M942" t="s">
        <v>39</v>
      </c>
      <c r="N942" t="s">
        <v>188</v>
      </c>
      <c r="O942" t="s">
        <v>41</v>
      </c>
      <c r="P942" t="s">
        <v>1956</v>
      </c>
      <c r="Q942" t="str">
        <f t="shared" si="256"/>
        <v>environs of Bakanas Vill.</v>
      </c>
      <c r="R942" s="85">
        <v>44.810912000000002</v>
      </c>
      <c r="S942" s="85">
        <v>76.270511999999997</v>
      </c>
      <c r="T942" t="s">
        <v>1957</v>
      </c>
      <c r="U942" t="s">
        <v>1958</v>
      </c>
      <c r="V942" s="54" t="s">
        <v>106</v>
      </c>
      <c r="X942">
        <v>2500</v>
      </c>
      <c r="Y942">
        <v>1994</v>
      </c>
      <c r="Z942">
        <v>5</v>
      </c>
      <c r="AA942"/>
      <c r="AB942">
        <v>1994</v>
      </c>
      <c r="AC942">
        <v>8</v>
      </c>
      <c r="AD942"/>
      <c r="AE942" t="s">
        <v>1959</v>
      </c>
      <c r="AF942" t="s">
        <v>1450</v>
      </c>
      <c r="AH942" t="s">
        <v>229</v>
      </c>
      <c r="AI942" t="s">
        <v>686</v>
      </c>
      <c r="AK942" t="b">
        <v>0</v>
      </c>
      <c r="AL942" t="b">
        <v>0</v>
      </c>
      <c r="AO942" s="49" t="s">
        <v>4952</v>
      </c>
      <c r="AP942" s="73"/>
      <c r="AQ942" s="49" t="s">
        <v>4951</v>
      </c>
      <c r="AR942" s="76" t="s">
        <v>5011</v>
      </c>
      <c r="AS942" s="73" t="s">
        <v>5012</v>
      </c>
      <c r="AT942" s="73">
        <f t="shared" si="257"/>
        <v>0</v>
      </c>
      <c r="AW942" t="s">
        <v>2137</v>
      </c>
      <c r="AX942" s="112" t="s">
        <v>5332</v>
      </c>
      <c r="AY942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2" s="49" t="s">
        <v>4903</v>
      </c>
      <c r="BA942" s="59" t="str">
        <f>Y942&amp;"-"&amp;IF(Z942&lt;10,"0"&amp;Z942,Z942)&amp;"/"&amp;IF(AC942&lt;10,"0"&amp;AC942,AC942)</f>
        <v>1994-05/08</v>
      </c>
      <c r="BB942" s="44" t="str">
        <f>Y942&amp;IF(Z942&lt;&gt;0,"-"&amp;Z942,"")&amp;IF(AA942&lt;&gt;0,"-"&amp;AA942,"")&amp;IF(AB942&lt;&gt;0,"/"&amp;AB942,"")&amp;IF(AC942&lt;&gt;0,"-"&amp;AC942,"")&amp;IF(AD942&lt;&gt;0,"-"&amp;AD942,"")</f>
        <v>1994-5/1994-8</v>
      </c>
      <c r="BC942" s="44" t="str">
        <f>AE942</f>
        <v>Riverside habitats near Ili River</v>
      </c>
      <c r="BF942" s="49" t="s">
        <v>4882</v>
      </c>
      <c r="BG942" t="s">
        <v>4893</v>
      </c>
      <c r="BH942" s="40" t="s">
        <v>5050</v>
      </c>
      <c r="BI942" t="s">
        <v>39</v>
      </c>
      <c r="BJ942" t="str">
        <f>N942&amp;", "&amp;O942&amp;", "&amp;P942</f>
        <v>Almaty Region, Balkhash District, environs of Bakanas Vill.</v>
      </c>
      <c r="BK942" t="str">
        <f>T942&amp;" N; "&amp;U942&amp;" E"</f>
        <v>44.810912 N; 76.270512 E</v>
      </c>
      <c r="BL942" t="s">
        <v>1957</v>
      </c>
      <c r="BM942" s="85" t="s">
        <v>1958</v>
      </c>
      <c r="BN942" t="s">
        <v>4895</v>
      </c>
      <c r="BO942">
        <f t="shared" si="259"/>
        <v>2500</v>
      </c>
      <c r="BP942" t="str">
        <f>IF(V942="original",H942,IF(V942="volunteer",C942,"Nekhaeva A.A."))</f>
        <v>Nekhaeva A.A.</v>
      </c>
      <c r="BQ942" t="str">
        <f>IF(V942="original",I942,IF(V942="volunteer",YEAR(A942)&amp;"-"&amp;IF(MONTH(A942)&lt;10,"0"&amp;MONTH(A942),MONTH(A942))&amp;"-"&amp;IF(DAY(A942)&lt;10,"0"&amp;DAY(A942),DAY(A942)),"__2025-05-15"))</f>
        <v>2025-04-16</v>
      </c>
      <c r="BT942" s="49" t="s">
        <v>4766</v>
      </c>
      <c r="BU942" t="s">
        <v>3631</v>
      </c>
      <c r="BV942" t="s">
        <v>3632</v>
      </c>
      <c r="BW942" t="s">
        <v>3633</v>
      </c>
      <c r="BX942" t="s">
        <v>3634</v>
      </c>
      <c r="BY942" s="44" t="s">
        <v>229</v>
      </c>
      <c r="BZ942" t="s">
        <v>686</v>
      </c>
      <c r="CA942" t="s">
        <v>3644</v>
      </c>
      <c r="CB942" s="44" t="s">
        <v>686</v>
      </c>
      <c r="CC942" t="s">
        <v>4683</v>
      </c>
      <c r="CD942" t="s">
        <v>686</v>
      </c>
      <c r="CE942" t="s">
        <v>4682</v>
      </c>
      <c r="CF942" t="s">
        <v>3643</v>
      </c>
      <c r="CH942" t="str">
        <f>H942</f>
        <v>Тлеппаева А.М.</v>
      </c>
      <c r="CI942">
        <f t="shared" si="255"/>
        <v>1999</v>
      </c>
    </row>
    <row r="943" spans="1:88" x14ac:dyDescent="0.45">
      <c r="A943" s="1">
        <v>45763.407569444447</v>
      </c>
      <c r="B943">
        <v>911269241</v>
      </c>
      <c r="C943" t="s">
        <v>4896</v>
      </c>
      <c r="E943" s="4"/>
      <c r="F943" t="s">
        <v>40</v>
      </c>
      <c r="G943">
        <v>2679</v>
      </c>
      <c r="H943" s="44" t="s">
        <v>1422</v>
      </c>
      <c r="I943">
        <v>1999</v>
      </c>
      <c r="J943" t="s">
        <v>1960</v>
      </c>
      <c r="K943" t="s">
        <v>1961</v>
      </c>
      <c r="L943" t="s">
        <v>1962</v>
      </c>
      <c r="M943" t="s">
        <v>39</v>
      </c>
      <c r="N943" t="s">
        <v>188</v>
      </c>
      <c r="O943" t="s">
        <v>41</v>
      </c>
      <c r="P943" t="s">
        <v>1956</v>
      </c>
      <c r="Q943" t="str">
        <f t="shared" si="256"/>
        <v>environs of Bakanas Vill.</v>
      </c>
      <c r="R943" s="85">
        <v>44.810912000000002</v>
      </c>
      <c r="S943" s="85">
        <v>76.270511999999997</v>
      </c>
      <c r="T943" t="s">
        <v>1957</v>
      </c>
      <c r="U943" t="s">
        <v>1958</v>
      </c>
      <c r="V943" s="54" t="s">
        <v>106</v>
      </c>
      <c r="X943">
        <v>2500</v>
      </c>
      <c r="Y943">
        <v>1994</v>
      </c>
      <c r="Z943">
        <v>5</v>
      </c>
      <c r="AA943"/>
      <c r="AB943">
        <v>1994</v>
      </c>
      <c r="AC943">
        <v>8</v>
      </c>
      <c r="AD943"/>
      <c r="AE943" t="s">
        <v>1959</v>
      </c>
      <c r="AF943" t="s">
        <v>1450</v>
      </c>
      <c r="AH943" t="s">
        <v>229</v>
      </c>
      <c r="AI943" t="s">
        <v>1441</v>
      </c>
      <c r="AK943" t="b">
        <v>0</v>
      </c>
      <c r="AL943" t="b">
        <v>0</v>
      </c>
      <c r="AO943" s="49" t="s">
        <v>4952</v>
      </c>
      <c r="AP943" s="73"/>
      <c r="AQ943" s="49" t="s">
        <v>4951</v>
      </c>
      <c r="AR943" s="76" t="s">
        <v>5011</v>
      </c>
      <c r="AS943" s="73" t="s">
        <v>5012</v>
      </c>
      <c r="AT943" s="73">
        <f t="shared" si="257"/>
        <v>0</v>
      </c>
      <c r="AW943" t="s">
        <v>2137</v>
      </c>
      <c r="AX943" s="112" t="s">
        <v>5332</v>
      </c>
      <c r="AY943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3" s="49" t="s">
        <v>4903</v>
      </c>
      <c r="BA943" s="59" t="str">
        <f>Y943&amp;"-"&amp;IF(Z943&lt;10,"0"&amp;Z943,Z943)&amp;"/"&amp;IF(AC943&lt;10,"0"&amp;AC943,AC943)</f>
        <v>1994-05/08</v>
      </c>
      <c r="BB943" s="44" t="str">
        <f>Y943&amp;IF(Z943&lt;&gt;0,"-"&amp;Z943,"")&amp;IF(AA943&lt;&gt;0,"-"&amp;AA943,"")&amp;IF(AB943&lt;&gt;0,"/"&amp;AB943,"")&amp;IF(AC943&lt;&gt;0,"-"&amp;AC943,"")&amp;IF(AD943&lt;&gt;0,"-"&amp;AD943,"")</f>
        <v>1994-5/1994-8</v>
      </c>
      <c r="BC943" s="44" t="str">
        <f>AE943</f>
        <v>Riverside habitats near Ili River</v>
      </c>
      <c r="BF943" s="49" t="s">
        <v>4882</v>
      </c>
      <c r="BG943" t="s">
        <v>4893</v>
      </c>
      <c r="BH943" s="40" t="s">
        <v>5050</v>
      </c>
      <c r="BI943" t="s">
        <v>39</v>
      </c>
      <c r="BJ943" t="str">
        <f>N943&amp;", "&amp;O943&amp;", "&amp;P943</f>
        <v>Almaty Region, Balkhash District, environs of Bakanas Vill.</v>
      </c>
      <c r="BK943" t="str">
        <f>T943&amp;" N; "&amp;U943&amp;" E"</f>
        <v>44.810912 N; 76.270512 E</v>
      </c>
      <c r="BL943" t="s">
        <v>1957</v>
      </c>
      <c r="BM943" s="85" t="s">
        <v>1958</v>
      </c>
      <c r="BN943" t="s">
        <v>4895</v>
      </c>
      <c r="BO943">
        <f t="shared" si="259"/>
        <v>2500</v>
      </c>
      <c r="BP943" t="str">
        <f>IF(V943="original",H943,IF(V943="volunteer",C943,"Nekhaeva A.A."))</f>
        <v>Nekhaeva A.A.</v>
      </c>
      <c r="BQ943" t="str">
        <f>IF(V943="original",I943,IF(V943="volunteer",YEAR(A943)&amp;"-"&amp;IF(MONTH(A943)&lt;10,"0"&amp;MONTH(A943),MONTH(A943))&amp;"-"&amp;IF(DAY(A943)&lt;10,"0"&amp;DAY(A943),DAY(A943)),"__2025-05-15"))</f>
        <v>2025-04-16</v>
      </c>
      <c r="BT943" s="49" t="s">
        <v>4766</v>
      </c>
      <c r="BU943" t="s">
        <v>3631</v>
      </c>
      <c r="BV943" t="s">
        <v>3632</v>
      </c>
      <c r="BW943" t="s">
        <v>3633</v>
      </c>
      <c r="BX943" t="s">
        <v>3634</v>
      </c>
      <c r="BY943" s="44" t="s">
        <v>229</v>
      </c>
      <c r="BZ943" t="s">
        <v>1441</v>
      </c>
      <c r="CA943" t="s">
        <v>3644</v>
      </c>
      <c r="CB943" s="44" t="s">
        <v>1441</v>
      </c>
      <c r="CC943" t="s">
        <v>4244</v>
      </c>
      <c r="CD943" t="s">
        <v>1441</v>
      </c>
      <c r="CE943" t="s">
        <v>4243</v>
      </c>
      <c r="CF943" t="s">
        <v>3643</v>
      </c>
      <c r="CH943" t="str">
        <f>H943</f>
        <v>Тлеппаева А.М.</v>
      </c>
      <c r="CI943">
        <f t="shared" si="255"/>
        <v>1999</v>
      </c>
      <c r="CJ943" t="s">
        <v>4711</v>
      </c>
    </row>
    <row r="944" spans="1:88" s="8" customFormat="1" x14ac:dyDescent="0.45">
      <c r="A944" s="7">
        <v>45763.407418981493</v>
      </c>
      <c r="B944" s="8">
        <v>412819044</v>
      </c>
      <c r="C944" s="6" t="s">
        <v>4897</v>
      </c>
      <c r="D944" s="8">
        <v>1</v>
      </c>
      <c r="E944" s="4" t="s">
        <v>65</v>
      </c>
      <c r="F944" s="8" t="s">
        <v>836</v>
      </c>
      <c r="G944" s="8">
        <v>3805</v>
      </c>
      <c r="H944" s="44" t="s">
        <v>53</v>
      </c>
      <c r="I944" s="8">
        <v>1998</v>
      </c>
      <c r="J944" s="8" t="s">
        <v>1953</v>
      </c>
      <c r="K944" s="8" t="s">
        <v>1954</v>
      </c>
      <c r="L944" s="8" t="s">
        <v>1955</v>
      </c>
      <c r="M944" t="s">
        <v>39</v>
      </c>
      <c r="N944" s="8" t="s">
        <v>77</v>
      </c>
      <c r="O944" s="8" t="s">
        <v>852</v>
      </c>
      <c r="P944" s="8" t="s">
        <v>1963</v>
      </c>
      <c r="Q944" t="str">
        <f t="shared" si="256"/>
        <v>Almaty env., Aksai Canyon</v>
      </c>
      <c r="R944" s="90">
        <v>43.083326999999997</v>
      </c>
      <c r="S944" s="90">
        <v>76.790028000000007</v>
      </c>
      <c r="T944" s="8" t="s">
        <v>1964</v>
      </c>
      <c r="U944" s="8" t="s">
        <v>1965</v>
      </c>
      <c r="V944" s="8" t="s">
        <v>106</v>
      </c>
      <c r="X944" s="8">
        <v>5000</v>
      </c>
      <c r="Y944" s="8">
        <v>1983</v>
      </c>
      <c r="Z944" s="8">
        <v>8</v>
      </c>
      <c r="AA944" s="8">
        <v>28</v>
      </c>
      <c r="AF944" s="8" t="s">
        <v>680</v>
      </c>
      <c r="AH944" s="8" t="s">
        <v>48</v>
      </c>
      <c r="AI944" s="8" t="s">
        <v>1950</v>
      </c>
      <c r="AJ944" s="8" t="s">
        <v>1951</v>
      </c>
      <c r="AK944" s="8" t="b">
        <v>1</v>
      </c>
      <c r="AL944" s="8" t="b">
        <v>0</v>
      </c>
      <c r="AO944" s="49" t="s">
        <v>4952</v>
      </c>
      <c r="AP944" s="73"/>
      <c r="AQ944" s="49" t="s">
        <v>4951</v>
      </c>
      <c r="AR944" s="76" t="s">
        <v>5011</v>
      </c>
      <c r="AS944" s="73" t="s">
        <v>5012</v>
      </c>
      <c r="AT944" s="73">
        <f t="shared" si="257"/>
        <v>1</v>
      </c>
      <c r="AU944" s="112" t="s">
        <v>5384</v>
      </c>
      <c r="AV944" s="44" t="s">
        <v>5380</v>
      </c>
      <c r="AW944" t="s">
        <v>5013</v>
      </c>
      <c r="AX944" s="112" t="s">
        <v>5322</v>
      </c>
      <c r="AY944" s="73" t="str">
        <f t="shared" si="258"/>
        <v>Logunov D.V. 1998. Pseudeuophrys is a valid genus of the jumping spiders (Araneae, Salticidae) // Rev. Arachnol. T.12. Fasc.11. P.109–128</v>
      </c>
      <c r="AZ944" s="49" t="s">
        <v>4903</v>
      </c>
      <c r="BA944" s="58" t="str">
        <f>Y944&amp;"-"&amp;IF(Z944&lt;10,"0"&amp;Z944,Z944)&amp;"-"&amp;IF(AA944&lt;10,"0"&amp;AA944,AA944)</f>
        <v>1983-08-28</v>
      </c>
      <c r="BB944" s="44" t="str">
        <f>Y944&amp;IF(Z944&lt;&gt;0,"-"&amp;Z944,"")&amp;IF(AA944&lt;&gt;0,"-"&amp;AA944,"")&amp;IF(AB944&lt;&gt;0,"/"&amp;AB944,"")&amp;IF(AC944&lt;&gt;0,"-"&amp;AC944,"")&amp;IF(AD944&lt;&gt;0,"-"&amp;AD944,"")</f>
        <v>1983-8-28</v>
      </c>
      <c r="BC944" s="44"/>
      <c r="BD944" s="44"/>
      <c r="BE944" s="44"/>
      <c r="BF944" s="49" t="s">
        <v>4882</v>
      </c>
      <c r="BG944" t="s">
        <v>4893</v>
      </c>
      <c r="BH944" s="40" t="s">
        <v>5050</v>
      </c>
      <c r="BI944" t="s">
        <v>39</v>
      </c>
      <c r="BJ944" t="str">
        <f>N944&amp;", "&amp;O944&amp;", "&amp;P944</f>
        <v>Almaty Area, Almaty, Almaty env., Aksai Canyon</v>
      </c>
      <c r="BK944" t="str">
        <f>T944&amp;" N; "&amp;U944&amp;" E"</f>
        <v>43.083327 N; 76.790028 E</v>
      </c>
      <c r="BL944" t="s">
        <v>1964</v>
      </c>
      <c r="BM944" s="85" t="s">
        <v>1965</v>
      </c>
      <c r="BN944" t="s">
        <v>4895</v>
      </c>
      <c r="BO944">
        <f t="shared" si="259"/>
        <v>5000</v>
      </c>
      <c r="BP944" t="str">
        <f>IF(V944="original",H944,IF(V944="volunteer",C944,"Nekhaeva A.A."))</f>
        <v>Kim L.V.</v>
      </c>
      <c r="BQ944" t="str">
        <f>IF(V944="original",I944,IF(V944="volunteer",YEAR(A944)&amp;"-"&amp;IF(MONTH(A944)&lt;10,"0"&amp;MONTH(A944),MONTH(A944))&amp;"-"&amp;IF(DAY(A944)&lt;10,"0"&amp;DAY(A944),DAY(A944)),"__2025-05-15"))</f>
        <v>2025-04-16</v>
      </c>
      <c r="BR944"/>
      <c r="BS944"/>
      <c r="BT944" s="49" t="s">
        <v>4766</v>
      </c>
      <c r="BU944" t="s">
        <v>3631</v>
      </c>
      <c r="BV944" t="s">
        <v>3632</v>
      </c>
      <c r="BW944" t="s">
        <v>3633</v>
      </c>
      <c r="BX944" t="s">
        <v>3634</v>
      </c>
      <c r="BY944" s="44" t="s">
        <v>48</v>
      </c>
      <c r="BZ944" t="s">
        <v>1950</v>
      </c>
      <c r="CA944" t="s">
        <v>3880</v>
      </c>
      <c r="CB944" s="44" t="s">
        <v>3880</v>
      </c>
      <c r="CC944" t="s">
        <v>4842</v>
      </c>
      <c r="CD944" t="s">
        <v>3880</v>
      </c>
      <c r="CE944" t="s">
        <v>3879</v>
      </c>
      <c r="CF944" t="s">
        <v>3630</v>
      </c>
      <c r="CG944"/>
      <c r="CH944" t="str">
        <f>H944</f>
        <v>Logunov D.V.</v>
      </c>
      <c r="CI944">
        <f t="shared" si="255"/>
        <v>1998</v>
      </c>
      <c r="CJ944" t="s">
        <v>4701</v>
      </c>
    </row>
    <row r="945" spans="1:88" x14ac:dyDescent="0.45">
      <c r="A945" s="1">
        <v>45763.407118055547</v>
      </c>
      <c r="B945">
        <v>911269241</v>
      </c>
      <c r="C945" t="s">
        <v>4896</v>
      </c>
      <c r="E945" s="4"/>
      <c r="F945" t="s">
        <v>40</v>
      </c>
      <c r="G945">
        <v>2679</v>
      </c>
      <c r="H945" s="44" t="s">
        <v>1422</v>
      </c>
      <c r="I945">
        <v>1999</v>
      </c>
      <c r="J945" t="s">
        <v>1960</v>
      </c>
      <c r="K945" t="s">
        <v>1961</v>
      </c>
      <c r="L945" t="s">
        <v>1962</v>
      </c>
      <c r="M945" t="s">
        <v>39</v>
      </c>
      <c r="N945" t="s">
        <v>188</v>
      </c>
      <c r="O945" t="s">
        <v>41</v>
      </c>
      <c r="P945" t="s">
        <v>1956</v>
      </c>
      <c r="Q945" t="str">
        <f t="shared" si="256"/>
        <v>environs of Bakanas Vill.</v>
      </c>
      <c r="R945" s="85">
        <v>44.810912000000002</v>
      </c>
      <c r="S945" s="85">
        <v>76.270511999999997</v>
      </c>
      <c r="T945" t="s">
        <v>1957</v>
      </c>
      <c r="U945" t="s">
        <v>1958</v>
      </c>
      <c r="V945" s="54" t="s">
        <v>106</v>
      </c>
      <c r="X945">
        <v>2500</v>
      </c>
      <c r="Y945">
        <v>1994</v>
      </c>
      <c r="Z945">
        <v>5</v>
      </c>
      <c r="AA945"/>
      <c r="AB945">
        <v>1994</v>
      </c>
      <c r="AC945">
        <v>8</v>
      </c>
      <c r="AD945"/>
      <c r="AE945" t="s">
        <v>1959</v>
      </c>
      <c r="AF945" t="s">
        <v>1450</v>
      </c>
      <c r="AH945" t="s">
        <v>229</v>
      </c>
      <c r="AI945" t="s">
        <v>1441</v>
      </c>
      <c r="AK945" t="b">
        <v>0</v>
      </c>
      <c r="AL945" t="b">
        <v>0</v>
      </c>
      <c r="AO945" s="49" t="s">
        <v>4952</v>
      </c>
      <c r="AP945" s="73"/>
      <c r="AQ945" s="49" t="s">
        <v>4951</v>
      </c>
      <c r="AR945" s="76" t="s">
        <v>5011</v>
      </c>
      <c r="AS945" s="73" t="s">
        <v>5012</v>
      </c>
      <c r="AT945" s="73">
        <f t="shared" si="257"/>
        <v>0</v>
      </c>
      <c r="AW945" t="s">
        <v>2137</v>
      </c>
      <c r="AX945" s="112" t="s">
        <v>5332</v>
      </c>
      <c r="AY945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5" s="49" t="s">
        <v>4903</v>
      </c>
      <c r="BA945" s="59" t="str">
        <f>Y945&amp;"-"&amp;IF(Z945&lt;10,"0"&amp;Z945,Z945)&amp;"/"&amp;IF(AC945&lt;10,"0"&amp;AC945,AC945)</f>
        <v>1994-05/08</v>
      </c>
      <c r="BB945" s="44" t="str">
        <f>Y945&amp;IF(Z945&lt;&gt;0,"-"&amp;Z945,"")&amp;IF(AA945&lt;&gt;0,"-"&amp;AA945,"")&amp;IF(AB945&lt;&gt;0,"/"&amp;AB945,"")&amp;IF(AC945&lt;&gt;0,"-"&amp;AC945,"")&amp;IF(AD945&lt;&gt;0,"-"&amp;AD945,"")</f>
        <v>1994-5/1994-8</v>
      </c>
      <c r="BC945" s="44" t="str">
        <f t="shared" ref="BC945:BC958" si="260">AE945</f>
        <v>Riverside habitats near Ili River</v>
      </c>
      <c r="BF945" s="49" t="s">
        <v>4882</v>
      </c>
      <c r="BG945" t="s">
        <v>4893</v>
      </c>
      <c r="BH945" s="40" t="s">
        <v>5050</v>
      </c>
      <c r="BI945" t="s">
        <v>39</v>
      </c>
      <c r="BJ945" t="str">
        <f>N945&amp;", "&amp;O945&amp;", "&amp;P945</f>
        <v>Almaty Region, Balkhash District, environs of Bakanas Vill.</v>
      </c>
      <c r="BK945" t="str">
        <f>T945&amp;" N; "&amp;U945&amp;" E"</f>
        <v>44.810912 N; 76.270512 E</v>
      </c>
      <c r="BL945" t="s">
        <v>1957</v>
      </c>
      <c r="BM945" s="85" t="s">
        <v>1958</v>
      </c>
      <c r="BN945" t="s">
        <v>4895</v>
      </c>
      <c r="BO945">
        <f t="shared" si="259"/>
        <v>2500</v>
      </c>
      <c r="BP945" t="str">
        <f>IF(V945="original",H945,IF(V945="volunteer",C945,"Nekhaeva A.A."))</f>
        <v>Nekhaeva A.A.</v>
      </c>
      <c r="BQ945" t="str">
        <f>IF(V945="original",I945,IF(V945="volunteer",YEAR(A945)&amp;"-"&amp;IF(MONTH(A945)&lt;10,"0"&amp;MONTH(A945),MONTH(A945))&amp;"-"&amp;IF(DAY(A945)&lt;10,"0"&amp;DAY(A945),DAY(A945)),"__2025-05-15"))</f>
        <v>2025-04-16</v>
      </c>
      <c r="BT945" s="49" t="s">
        <v>4766</v>
      </c>
      <c r="BU945" t="s">
        <v>3631</v>
      </c>
      <c r="BV945" t="s">
        <v>3632</v>
      </c>
      <c r="BW945" t="s">
        <v>3633</v>
      </c>
      <c r="BX945" t="s">
        <v>3634</v>
      </c>
      <c r="BY945" s="44" t="s">
        <v>229</v>
      </c>
      <c r="BZ945" t="s">
        <v>1441</v>
      </c>
      <c r="CA945" t="s">
        <v>3644</v>
      </c>
      <c r="CB945" s="44" t="s">
        <v>1441</v>
      </c>
      <c r="CC945" t="s">
        <v>4244</v>
      </c>
      <c r="CD945" t="s">
        <v>1441</v>
      </c>
      <c r="CE945" t="s">
        <v>4243</v>
      </c>
      <c r="CF945" t="s">
        <v>3643</v>
      </c>
      <c r="CH945" t="str">
        <f>H945</f>
        <v>Тлеппаева А.М.</v>
      </c>
      <c r="CI945">
        <f t="shared" si="255"/>
        <v>1999</v>
      </c>
      <c r="CJ945" t="s">
        <v>4712</v>
      </c>
    </row>
    <row r="946" spans="1:88" x14ac:dyDescent="0.45">
      <c r="A946" s="1">
        <v>45763.406701388893</v>
      </c>
      <c r="B946">
        <v>911269241</v>
      </c>
      <c r="C946" t="s">
        <v>4896</v>
      </c>
      <c r="E946" s="4"/>
      <c r="F946" t="s">
        <v>40</v>
      </c>
      <c r="G946">
        <v>2679</v>
      </c>
      <c r="H946" s="44" t="s">
        <v>1422</v>
      </c>
      <c r="I946">
        <v>1999</v>
      </c>
      <c r="J946" t="s">
        <v>1960</v>
      </c>
      <c r="K946" t="s">
        <v>1961</v>
      </c>
      <c r="L946" t="s">
        <v>1962</v>
      </c>
      <c r="M946" t="s">
        <v>39</v>
      </c>
      <c r="N946" t="s">
        <v>188</v>
      </c>
      <c r="O946" t="s">
        <v>41</v>
      </c>
      <c r="P946" t="s">
        <v>1956</v>
      </c>
      <c r="Q946" t="str">
        <f t="shared" si="256"/>
        <v>environs of Bakanas Vill.</v>
      </c>
      <c r="R946" s="85">
        <v>44.810912000000002</v>
      </c>
      <c r="S946" s="85">
        <v>76.270511999999997</v>
      </c>
      <c r="T946" t="s">
        <v>1957</v>
      </c>
      <c r="U946" t="s">
        <v>1958</v>
      </c>
      <c r="V946" s="54" t="s">
        <v>106</v>
      </c>
      <c r="X946">
        <v>2500</v>
      </c>
      <c r="Y946">
        <v>1994</v>
      </c>
      <c r="Z946">
        <v>5</v>
      </c>
      <c r="AA946"/>
      <c r="AB946">
        <v>1994</v>
      </c>
      <c r="AC946">
        <v>8</v>
      </c>
      <c r="AD946"/>
      <c r="AE946" t="s">
        <v>1959</v>
      </c>
      <c r="AF946" t="s">
        <v>1450</v>
      </c>
      <c r="AH946" t="s">
        <v>490</v>
      </c>
      <c r="AI946" t="s">
        <v>1152</v>
      </c>
      <c r="AK946" t="b">
        <v>0</v>
      </c>
      <c r="AL946" t="b">
        <v>0</v>
      </c>
      <c r="AO946" s="49" t="s">
        <v>4952</v>
      </c>
      <c r="AP946" s="73"/>
      <c r="AQ946" s="49" t="s">
        <v>4951</v>
      </c>
      <c r="AR946" s="76" t="s">
        <v>5011</v>
      </c>
      <c r="AS946" s="73" t="s">
        <v>5012</v>
      </c>
      <c r="AT946" s="73">
        <f t="shared" si="257"/>
        <v>0</v>
      </c>
      <c r="AW946" t="s">
        <v>2137</v>
      </c>
      <c r="AX946" s="112" t="s">
        <v>5332</v>
      </c>
      <c r="AY946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6" s="49" t="s">
        <v>4903</v>
      </c>
      <c r="BA946" s="59" t="str">
        <f>Y946&amp;"-"&amp;IF(Z946&lt;10,"0"&amp;Z946,Z946)&amp;"/"&amp;IF(AC946&lt;10,"0"&amp;AC946,AC946)</f>
        <v>1994-05/08</v>
      </c>
      <c r="BB946" s="44" t="str">
        <f>Y946&amp;IF(Z946&lt;&gt;0,"-"&amp;Z946,"")&amp;IF(AA946&lt;&gt;0,"-"&amp;AA946,"")&amp;IF(AB946&lt;&gt;0,"/"&amp;AB946,"")&amp;IF(AC946&lt;&gt;0,"-"&amp;AC946,"")&amp;IF(AD946&lt;&gt;0,"-"&amp;AD946,"")</f>
        <v>1994-5/1994-8</v>
      </c>
      <c r="BC946" s="44" t="str">
        <f t="shared" si="260"/>
        <v>Riverside habitats near Ili River</v>
      </c>
      <c r="BF946" s="49" t="s">
        <v>4882</v>
      </c>
      <c r="BG946" t="s">
        <v>4893</v>
      </c>
      <c r="BH946" s="40" t="s">
        <v>5050</v>
      </c>
      <c r="BI946" t="s">
        <v>39</v>
      </c>
      <c r="BJ946" t="str">
        <f>N946&amp;", "&amp;O946&amp;", "&amp;P946</f>
        <v>Almaty Region, Balkhash District, environs of Bakanas Vill.</v>
      </c>
      <c r="BK946" t="str">
        <f>T946&amp;" N; "&amp;U946&amp;" E"</f>
        <v>44.810912 N; 76.270512 E</v>
      </c>
      <c r="BL946" t="s">
        <v>1957</v>
      </c>
      <c r="BM946" s="85" t="s">
        <v>1958</v>
      </c>
      <c r="BN946" t="s">
        <v>4895</v>
      </c>
      <c r="BO946">
        <f t="shared" si="259"/>
        <v>2500</v>
      </c>
      <c r="BP946" t="str">
        <f>IF(V946="original",H946,IF(V946="volunteer",C946,"Nekhaeva A.A."))</f>
        <v>Nekhaeva A.A.</v>
      </c>
      <c r="BQ946" t="str">
        <f>IF(V946="original",I946,IF(V946="volunteer",YEAR(A946)&amp;"-"&amp;IF(MONTH(A946)&lt;10,"0"&amp;MONTH(A946),MONTH(A946))&amp;"-"&amp;IF(DAY(A946)&lt;10,"0"&amp;DAY(A946),DAY(A946)),"__2025-05-15"))</f>
        <v>2025-04-16</v>
      </c>
      <c r="BT946" s="49" t="s">
        <v>4766</v>
      </c>
      <c r="BU946" t="s">
        <v>3631</v>
      </c>
      <c r="BV946" t="s">
        <v>3632</v>
      </c>
      <c r="BW946" t="s">
        <v>3633</v>
      </c>
      <c r="BX946" t="s">
        <v>3634</v>
      </c>
      <c r="BY946" s="44" t="s">
        <v>490</v>
      </c>
      <c r="BZ946" t="s">
        <v>1152</v>
      </c>
      <c r="CA946" t="s">
        <v>3644</v>
      </c>
      <c r="CB946" s="44" t="s">
        <v>1152</v>
      </c>
      <c r="CC946" t="s">
        <v>4779</v>
      </c>
      <c r="CD946" t="s">
        <v>1152</v>
      </c>
      <c r="CE946" t="s">
        <v>4778</v>
      </c>
      <c r="CF946" t="s">
        <v>3643</v>
      </c>
      <c r="CH946" t="str">
        <f>H946</f>
        <v>Тлеппаева А.М.</v>
      </c>
      <c r="CI946">
        <f t="shared" si="255"/>
        <v>1999</v>
      </c>
    </row>
    <row r="947" spans="1:88" x14ac:dyDescent="0.45">
      <c r="A947" s="1">
        <v>45763.406331018523</v>
      </c>
      <c r="B947">
        <v>911269241</v>
      </c>
      <c r="C947" t="s">
        <v>4896</v>
      </c>
      <c r="E947" s="4"/>
      <c r="F947" t="s">
        <v>40</v>
      </c>
      <c r="G947">
        <v>2679</v>
      </c>
      <c r="H947" s="44" t="s">
        <v>1422</v>
      </c>
      <c r="I947">
        <v>1999</v>
      </c>
      <c r="J947" t="s">
        <v>1960</v>
      </c>
      <c r="K947" t="s">
        <v>1961</v>
      </c>
      <c r="L947" t="s">
        <v>1962</v>
      </c>
      <c r="M947" t="s">
        <v>39</v>
      </c>
      <c r="N947" t="s">
        <v>188</v>
      </c>
      <c r="O947" t="s">
        <v>41</v>
      </c>
      <c r="P947" t="s">
        <v>1956</v>
      </c>
      <c r="Q947" t="str">
        <f t="shared" si="256"/>
        <v>environs of Bakanas Vill.</v>
      </c>
      <c r="R947" s="85">
        <v>44.810912000000002</v>
      </c>
      <c r="S947" s="85">
        <v>76.270511999999997</v>
      </c>
      <c r="T947" t="s">
        <v>1957</v>
      </c>
      <c r="U947" t="s">
        <v>1958</v>
      </c>
      <c r="V947" s="54" t="s">
        <v>106</v>
      </c>
      <c r="X947">
        <v>2500</v>
      </c>
      <c r="Y947">
        <v>1994</v>
      </c>
      <c r="Z947">
        <v>5</v>
      </c>
      <c r="AA947"/>
      <c r="AB947">
        <v>1994</v>
      </c>
      <c r="AC947">
        <v>8</v>
      </c>
      <c r="AD947"/>
      <c r="AE947" t="s">
        <v>1959</v>
      </c>
      <c r="AF947" t="s">
        <v>1450</v>
      </c>
      <c r="AH947" t="s">
        <v>490</v>
      </c>
      <c r="AI947" t="s">
        <v>1152</v>
      </c>
      <c r="AJ947" t="s">
        <v>1156</v>
      </c>
      <c r="AK947" t="b">
        <v>1</v>
      </c>
      <c r="AL947" t="b">
        <v>0</v>
      </c>
      <c r="AO947" s="49" t="s">
        <v>4952</v>
      </c>
      <c r="AP947" s="73"/>
      <c r="AQ947" s="49" t="s">
        <v>4951</v>
      </c>
      <c r="AR947" s="76" t="s">
        <v>5011</v>
      </c>
      <c r="AS947" s="73" t="s">
        <v>5012</v>
      </c>
      <c r="AT947" s="73">
        <f t="shared" si="257"/>
        <v>0</v>
      </c>
      <c r="AW947" t="s">
        <v>2137</v>
      </c>
      <c r="AX947" s="112" t="s">
        <v>5332</v>
      </c>
      <c r="AY947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7" s="49" t="s">
        <v>4903</v>
      </c>
      <c r="BA947" s="59" t="str">
        <f>Y947&amp;"-"&amp;IF(Z947&lt;10,"0"&amp;Z947,Z947)&amp;"/"&amp;IF(AC947&lt;10,"0"&amp;AC947,AC947)</f>
        <v>1994-05/08</v>
      </c>
      <c r="BB947" s="44" t="str">
        <f>Y947&amp;IF(Z947&lt;&gt;0,"-"&amp;Z947,"")&amp;IF(AA947&lt;&gt;0,"-"&amp;AA947,"")&amp;IF(AB947&lt;&gt;0,"/"&amp;AB947,"")&amp;IF(AC947&lt;&gt;0,"-"&amp;AC947,"")&amp;IF(AD947&lt;&gt;0,"-"&amp;AD947,"")</f>
        <v>1994-5/1994-8</v>
      </c>
      <c r="BC947" s="44" t="str">
        <f t="shared" si="260"/>
        <v>Riverside habitats near Ili River</v>
      </c>
      <c r="BF947" s="49" t="s">
        <v>4882</v>
      </c>
      <c r="BG947" t="s">
        <v>4893</v>
      </c>
      <c r="BH947" s="40" t="s">
        <v>5050</v>
      </c>
      <c r="BI947" t="s">
        <v>39</v>
      </c>
      <c r="BJ947" t="str">
        <f>N947&amp;", "&amp;O947&amp;", "&amp;P947</f>
        <v>Almaty Region, Balkhash District, environs of Bakanas Vill.</v>
      </c>
      <c r="BK947" t="str">
        <f>T947&amp;" N; "&amp;U947&amp;" E"</f>
        <v>44.810912 N; 76.270512 E</v>
      </c>
      <c r="BL947" t="s">
        <v>1957</v>
      </c>
      <c r="BM947" s="85" t="s">
        <v>1958</v>
      </c>
      <c r="BN947" t="s">
        <v>4895</v>
      </c>
      <c r="BO947">
        <f t="shared" si="259"/>
        <v>2500</v>
      </c>
      <c r="BP947" t="str">
        <f>IF(V947="original",H947,IF(V947="volunteer",C947,"Nekhaeva A.A."))</f>
        <v>Nekhaeva A.A.</v>
      </c>
      <c r="BQ947" t="str">
        <f>IF(V947="original",I947,IF(V947="volunteer",YEAR(A947)&amp;"-"&amp;IF(MONTH(A947)&lt;10,"0"&amp;MONTH(A947),MONTH(A947))&amp;"-"&amp;IF(DAY(A947)&lt;10,"0"&amp;DAY(A947),DAY(A947)),"__2025-05-15"))</f>
        <v>2025-04-16</v>
      </c>
      <c r="BT947" s="49" t="s">
        <v>4766</v>
      </c>
      <c r="BU947" t="s">
        <v>3631</v>
      </c>
      <c r="BV947" t="s">
        <v>3632</v>
      </c>
      <c r="BW947" t="s">
        <v>3633</v>
      </c>
      <c r="BX947" t="s">
        <v>3634</v>
      </c>
      <c r="BY947" s="44" t="s">
        <v>490</v>
      </c>
      <c r="BZ947" t="s">
        <v>1152</v>
      </c>
      <c r="CA947" t="s">
        <v>4046</v>
      </c>
      <c r="CB947" s="44" t="s">
        <v>4046</v>
      </c>
      <c r="CC947" t="s">
        <v>4796</v>
      </c>
      <c r="CD947" t="s">
        <v>4046</v>
      </c>
      <c r="CE947" t="s">
        <v>4047</v>
      </c>
      <c r="CF947" t="s">
        <v>3630</v>
      </c>
      <c r="CH947" t="str">
        <f>H947</f>
        <v>Тлеппаева А.М.</v>
      </c>
      <c r="CI947">
        <f t="shared" si="255"/>
        <v>1999</v>
      </c>
      <c r="CJ947" t="s">
        <v>4699</v>
      </c>
    </row>
    <row r="948" spans="1:88" x14ac:dyDescent="0.45">
      <c r="A948" s="1">
        <v>45763.405752314808</v>
      </c>
      <c r="B948">
        <v>911269241</v>
      </c>
      <c r="C948" t="s">
        <v>4896</v>
      </c>
      <c r="E948" s="4"/>
      <c r="F948" t="s">
        <v>40</v>
      </c>
      <c r="G948">
        <v>2679</v>
      </c>
      <c r="H948" s="44" t="s">
        <v>1422</v>
      </c>
      <c r="I948">
        <v>1999</v>
      </c>
      <c r="J948" t="s">
        <v>1960</v>
      </c>
      <c r="K948" t="s">
        <v>1961</v>
      </c>
      <c r="L948" t="s">
        <v>1962</v>
      </c>
      <c r="M948" t="s">
        <v>39</v>
      </c>
      <c r="N948" t="s">
        <v>188</v>
      </c>
      <c r="O948" t="s">
        <v>41</v>
      </c>
      <c r="P948" t="s">
        <v>1956</v>
      </c>
      <c r="Q948" t="str">
        <f t="shared" si="256"/>
        <v>environs of Bakanas Vill.</v>
      </c>
      <c r="R948" s="85">
        <v>44.810912000000002</v>
      </c>
      <c r="S948" s="85">
        <v>76.270511999999997</v>
      </c>
      <c r="T948" t="s">
        <v>1957</v>
      </c>
      <c r="U948" t="s">
        <v>1958</v>
      </c>
      <c r="V948" s="54" t="s">
        <v>106</v>
      </c>
      <c r="X948">
        <v>2500</v>
      </c>
      <c r="Y948">
        <v>1994</v>
      </c>
      <c r="Z948">
        <v>5</v>
      </c>
      <c r="AA948"/>
      <c r="AB948">
        <v>1994</v>
      </c>
      <c r="AC948">
        <v>8</v>
      </c>
      <c r="AD948"/>
      <c r="AE948" t="s">
        <v>1959</v>
      </c>
      <c r="AF948" t="s">
        <v>1450</v>
      </c>
      <c r="AH948" t="s">
        <v>127</v>
      </c>
      <c r="AI948" t="s">
        <v>1089</v>
      </c>
      <c r="AJ948" t="s">
        <v>1090</v>
      </c>
      <c r="AK948" t="b">
        <v>1</v>
      </c>
      <c r="AL948" t="b">
        <v>0</v>
      </c>
      <c r="AO948" s="49" t="s">
        <v>4952</v>
      </c>
      <c r="AP948" s="73"/>
      <c r="AQ948" s="49" t="s">
        <v>4951</v>
      </c>
      <c r="AR948" s="76" t="s">
        <v>5011</v>
      </c>
      <c r="AS948" s="73" t="s">
        <v>5012</v>
      </c>
      <c r="AT948" s="73">
        <f t="shared" si="257"/>
        <v>0</v>
      </c>
      <c r="AW948" t="s">
        <v>2137</v>
      </c>
      <c r="AX948" s="112" t="s">
        <v>5332</v>
      </c>
      <c r="AY948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8" s="49" t="s">
        <v>4903</v>
      </c>
      <c r="BA948" s="59" t="str">
        <f>Y948&amp;"-"&amp;IF(Z948&lt;10,"0"&amp;Z948,Z948)&amp;"/"&amp;IF(AC948&lt;10,"0"&amp;AC948,AC948)</f>
        <v>1994-05/08</v>
      </c>
      <c r="BB948" s="44" t="str">
        <f>Y948&amp;IF(Z948&lt;&gt;0,"-"&amp;Z948,"")&amp;IF(AA948&lt;&gt;0,"-"&amp;AA948,"")&amp;IF(AB948&lt;&gt;0,"/"&amp;AB948,"")&amp;IF(AC948&lt;&gt;0,"-"&amp;AC948,"")&amp;IF(AD948&lt;&gt;0,"-"&amp;AD948,"")</f>
        <v>1994-5/1994-8</v>
      </c>
      <c r="BC948" s="44" t="str">
        <f t="shared" si="260"/>
        <v>Riverside habitats near Ili River</v>
      </c>
      <c r="BF948" s="49" t="s">
        <v>4882</v>
      </c>
      <c r="BG948" t="s">
        <v>4893</v>
      </c>
      <c r="BH948" s="40" t="s">
        <v>5050</v>
      </c>
      <c r="BI948" t="s">
        <v>39</v>
      </c>
      <c r="BJ948" t="str">
        <f>N948&amp;", "&amp;O948&amp;", "&amp;P948</f>
        <v>Almaty Region, Balkhash District, environs of Bakanas Vill.</v>
      </c>
      <c r="BK948" t="str">
        <f>T948&amp;" N; "&amp;U948&amp;" E"</f>
        <v>44.810912 N; 76.270512 E</v>
      </c>
      <c r="BL948" t="s">
        <v>1957</v>
      </c>
      <c r="BM948" s="85" t="s">
        <v>1958</v>
      </c>
      <c r="BN948" t="s">
        <v>4895</v>
      </c>
      <c r="BO948">
        <f t="shared" si="259"/>
        <v>2500</v>
      </c>
      <c r="BP948" t="str">
        <f>IF(V948="original",H948,IF(V948="volunteer",C948,"Nekhaeva A.A."))</f>
        <v>Nekhaeva A.A.</v>
      </c>
      <c r="BQ948" t="str">
        <f>IF(V948="original",I948,IF(V948="volunteer",YEAR(A948)&amp;"-"&amp;IF(MONTH(A948)&lt;10,"0"&amp;MONTH(A948),MONTH(A948))&amp;"-"&amp;IF(DAY(A948)&lt;10,"0"&amp;DAY(A948),DAY(A948)),"__2025-05-15"))</f>
        <v>2025-04-16</v>
      </c>
      <c r="BT948" s="49" t="s">
        <v>4766</v>
      </c>
      <c r="BU948" t="s">
        <v>3631</v>
      </c>
      <c r="BV948" t="s">
        <v>3632</v>
      </c>
      <c r="BW948" t="s">
        <v>3633</v>
      </c>
      <c r="BX948" t="s">
        <v>3634</v>
      </c>
      <c r="BY948" s="44" t="s">
        <v>127</v>
      </c>
      <c r="BZ948" t="s">
        <v>1089</v>
      </c>
      <c r="CA948" t="s">
        <v>3977</v>
      </c>
      <c r="CB948" s="44" t="s">
        <v>3977</v>
      </c>
      <c r="CC948" t="s">
        <v>4788</v>
      </c>
      <c r="CD948" t="s">
        <v>3977</v>
      </c>
      <c r="CE948" t="s">
        <v>3978</v>
      </c>
      <c r="CF948" t="s">
        <v>3630</v>
      </c>
      <c r="CH948" t="str">
        <f>H948</f>
        <v>Тлеппаева А.М.</v>
      </c>
      <c r="CI948">
        <f t="shared" si="255"/>
        <v>1999</v>
      </c>
    </row>
    <row r="949" spans="1:88" x14ac:dyDescent="0.45">
      <c r="A949" s="1">
        <v>45763.405439814807</v>
      </c>
      <c r="B949">
        <v>911269241</v>
      </c>
      <c r="C949" t="s">
        <v>4896</v>
      </c>
      <c r="E949" s="4"/>
      <c r="F949" t="s">
        <v>40</v>
      </c>
      <c r="G949">
        <v>2679</v>
      </c>
      <c r="H949" s="44" t="s">
        <v>1422</v>
      </c>
      <c r="I949">
        <v>1999</v>
      </c>
      <c r="J949" t="s">
        <v>1960</v>
      </c>
      <c r="K949" t="s">
        <v>1961</v>
      </c>
      <c r="L949" t="s">
        <v>1962</v>
      </c>
      <c r="M949" t="s">
        <v>39</v>
      </c>
      <c r="N949" t="s">
        <v>188</v>
      </c>
      <c r="O949" t="s">
        <v>41</v>
      </c>
      <c r="P949" t="s">
        <v>1956</v>
      </c>
      <c r="Q949" t="str">
        <f t="shared" si="256"/>
        <v>environs of Bakanas Vill.</v>
      </c>
      <c r="R949" s="85">
        <v>44.810912000000002</v>
      </c>
      <c r="S949" s="85">
        <v>76.270511999999997</v>
      </c>
      <c r="T949" t="s">
        <v>1957</v>
      </c>
      <c r="U949" t="s">
        <v>1958</v>
      </c>
      <c r="V949" s="54" t="s">
        <v>106</v>
      </c>
      <c r="X949">
        <v>2500</v>
      </c>
      <c r="Y949">
        <v>1994</v>
      </c>
      <c r="Z949">
        <v>5</v>
      </c>
      <c r="AA949"/>
      <c r="AB949">
        <v>1994</v>
      </c>
      <c r="AC949">
        <v>8</v>
      </c>
      <c r="AD949"/>
      <c r="AE949" t="s">
        <v>1959</v>
      </c>
      <c r="AF949" t="s">
        <v>1450</v>
      </c>
      <c r="AH949" t="s">
        <v>127</v>
      </c>
      <c r="AI949" t="s">
        <v>1071</v>
      </c>
      <c r="AJ949" t="s">
        <v>1072</v>
      </c>
      <c r="AK949" t="b">
        <v>1</v>
      </c>
      <c r="AL949" t="b">
        <v>0</v>
      </c>
      <c r="AO949" s="49" t="s">
        <v>4952</v>
      </c>
      <c r="AP949" s="73"/>
      <c r="AQ949" s="49" t="s">
        <v>4951</v>
      </c>
      <c r="AR949" s="76" t="s">
        <v>5011</v>
      </c>
      <c r="AS949" s="73" t="s">
        <v>5012</v>
      </c>
      <c r="AT949" s="73">
        <f t="shared" si="257"/>
        <v>0</v>
      </c>
      <c r="AW949" t="s">
        <v>2137</v>
      </c>
      <c r="AX949" s="112" t="s">
        <v>5332</v>
      </c>
      <c r="AY949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49" s="49" t="s">
        <v>4903</v>
      </c>
      <c r="BA949" s="59" t="str">
        <f>Y949&amp;"-"&amp;IF(Z949&lt;10,"0"&amp;Z949,Z949)&amp;"/"&amp;IF(AC949&lt;10,"0"&amp;AC949,AC949)</f>
        <v>1994-05/08</v>
      </c>
      <c r="BB949" s="44" t="str">
        <f>Y949&amp;IF(Z949&lt;&gt;0,"-"&amp;Z949,"")&amp;IF(AA949&lt;&gt;0,"-"&amp;AA949,"")&amp;IF(AB949&lt;&gt;0,"/"&amp;AB949,"")&amp;IF(AC949&lt;&gt;0,"-"&amp;AC949,"")&amp;IF(AD949&lt;&gt;0,"-"&amp;AD949,"")</f>
        <v>1994-5/1994-8</v>
      </c>
      <c r="BC949" s="44" t="str">
        <f t="shared" si="260"/>
        <v>Riverside habitats near Ili River</v>
      </c>
      <c r="BF949" s="49" t="s">
        <v>4882</v>
      </c>
      <c r="BG949" t="s">
        <v>4893</v>
      </c>
      <c r="BH949" s="40" t="s">
        <v>5050</v>
      </c>
      <c r="BI949" t="s">
        <v>39</v>
      </c>
      <c r="BJ949" t="str">
        <f>N949&amp;", "&amp;O949&amp;", "&amp;P949</f>
        <v>Almaty Region, Balkhash District, environs of Bakanas Vill.</v>
      </c>
      <c r="BK949" t="str">
        <f>T949&amp;" N; "&amp;U949&amp;" E"</f>
        <v>44.810912 N; 76.270512 E</v>
      </c>
      <c r="BL949" t="s">
        <v>1957</v>
      </c>
      <c r="BM949" s="85" t="s">
        <v>1958</v>
      </c>
      <c r="BN949" t="s">
        <v>4895</v>
      </c>
      <c r="BO949">
        <f t="shared" si="259"/>
        <v>2500</v>
      </c>
      <c r="BP949" t="str">
        <f>IF(V949="original",H949,IF(V949="volunteer",C949,"Nekhaeva A.A."))</f>
        <v>Nekhaeva A.A.</v>
      </c>
      <c r="BQ949" t="str">
        <f>IF(V949="original",I949,IF(V949="volunteer",YEAR(A949)&amp;"-"&amp;IF(MONTH(A949)&lt;10,"0"&amp;MONTH(A949),MONTH(A949))&amp;"-"&amp;IF(DAY(A949)&lt;10,"0"&amp;DAY(A949),DAY(A949)),"__2025-05-15"))</f>
        <v>2025-04-16</v>
      </c>
      <c r="BT949" s="49" t="s">
        <v>4766</v>
      </c>
      <c r="BU949" t="s">
        <v>3631</v>
      </c>
      <c r="BV949" t="s">
        <v>3632</v>
      </c>
      <c r="BW949" t="s">
        <v>3633</v>
      </c>
      <c r="BX949" t="s">
        <v>3634</v>
      </c>
      <c r="BY949" s="44" t="s">
        <v>127</v>
      </c>
      <c r="BZ949" t="s">
        <v>1071</v>
      </c>
      <c r="CA949" t="s">
        <v>3946</v>
      </c>
      <c r="CB949" s="44" t="s">
        <v>3946</v>
      </c>
      <c r="CC949" t="s">
        <v>4797</v>
      </c>
      <c r="CD949" t="s">
        <v>3946</v>
      </c>
      <c r="CE949" t="s">
        <v>3947</v>
      </c>
      <c r="CF949" t="s">
        <v>3630</v>
      </c>
      <c r="CH949" t="str">
        <f>H949</f>
        <v>Тлеппаева А.М.</v>
      </c>
      <c r="CI949">
        <f t="shared" si="255"/>
        <v>1999</v>
      </c>
    </row>
    <row r="950" spans="1:88" x14ac:dyDescent="0.45">
      <c r="A950" s="1">
        <v>45763.405127314807</v>
      </c>
      <c r="B950">
        <v>911269241</v>
      </c>
      <c r="C950" t="s">
        <v>4896</v>
      </c>
      <c r="E950" s="4"/>
      <c r="F950" t="s">
        <v>40</v>
      </c>
      <c r="G950">
        <v>2679</v>
      </c>
      <c r="H950" s="44" t="s">
        <v>1422</v>
      </c>
      <c r="I950">
        <v>1999</v>
      </c>
      <c r="J950" t="s">
        <v>1960</v>
      </c>
      <c r="K950" t="s">
        <v>1961</v>
      </c>
      <c r="L950" t="s">
        <v>1962</v>
      </c>
      <c r="M950" t="s">
        <v>39</v>
      </c>
      <c r="N950" t="s">
        <v>188</v>
      </c>
      <c r="O950" t="s">
        <v>41</v>
      </c>
      <c r="P950" t="s">
        <v>1956</v>
      </c>
      <c r="Q950" t="str">
        <f t="shared" si="256"/>
        <v>environs of Bakanas Vill.</v>
      </c>
      <c r="R950" s="85">
        <v>44.810912000000002</v>
      </c>
      <c r="S950" s="85">
        <v>76.270511999999997</v>
      </c>
      <c r="T950" t="s">
        <v>1957</v>
      </c>
      <c r="U950" t="s">
        <v>1958</v>
      </c>
      <c r="V950" s="54" t="s">
        <v>106</v>
      </c>
      <c r="X950">
        <v>2500</v>
      </c>
      <c r="Y950">
        <v>1994</v>
      </c>
      <c r="Z950">
        <v>5</v>
      </c>
      <c r="AA950"/>
      <c r="AB950">
        <v>1994</v>
      </c>
      <c r="AC950">
        <v>8</v>
      </c>
      <c r="AD950"/>
      <c r="AE950" t="s">
        <v>1959</v>
      </c>
      <c r="AF950" t="s">
        <v>1450</v>
      </c>
      <c r="AH950" t="s">
        <v>127</v>
      </c>
      <c r="AI950" t="s">
        <v>1433</v>
      </c>
      <c r="AK950" t="b">
        <v>0</v>
      </c>
      <c r="AL950" t="b">
        <v>0</v>
      </c>
      <c r="AO950" s="49" t="s">
        <v>4952</v>
      </c>
      <c r="AP950" s="73"/>
      <c r="AQ950" s="49" t="s">
        <v>4951</v>
      </c>
      <c r="AR950" s="76" t="s">
        <v>5011</v>
      </c>
      <c r="AS950" s="73" t="s">
        <v>5012</v>
      </c>
      <c r="AT950" s="73">
        <f t="shared" si="257"/>
        <v>0</v>
      </c>
      <c r="AW950" t="s">
        <v>2137</v>
      </c>
      <c r="AX950" s="112" t="s">
        <v>5332</v>
      </c>
      <c r="AY950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0" s="49" t="s">
        <v>4903</v>
      </c>
      <c r="BA950" s="59" t="str">
        <f>Y950&amp;"-"&amp;IF(Z950&lt;10,"0"&amp;Z950,Z950)&amp;"/"&amp;IF(AC950&lt;10,"0"&amp;AC950,AC950)</f>
        <v>1994-05/08</v>
      </c>
      <c r="BB950" s="44" t="str">
        <f>Y950&amp;IF(Z950&lt;&gt;0,"-"&amp;Z950,"")&amp;IF(AA950&lt;&gt;0,"-"&amp;AA950,"")&amp;IF(AB950&lt;&gt;0,"/"&amp;AB950,"")&amp;IF(AC950&lt;&gt;0,"-"&amp;AC950,"")&amp;IF(AD950&lt;&gt;0,"-"&amp;AD950,"")</f>
        <v>1994-5/1994-8</v>
      </c>
      <c r="BC950" s="44" t="str">
        <f t="shared" si="260"/>
        <v>Riverside habitats near Ili River</v>
      </c>
      <c r="BF950" s="49" t="s">
        <v>4882</v>
      </c>
      <c r="BG950" t="s">
        <v>4893</v>
      </c>
      <c r="BH950" s="40" t="s">
        <v>5050</v>
      </c>
      <c r="BI950" t="s">
        <v>39</v>
      </c>
      <c r="BJ950" t="str">
        <f>N950&amp;", "&amp;O950&amp;", "&amp;P950</f>
        <v>Almaty Region, Balkhash District, environs of Bakanas Vill.</v>
      </c>
      <c r="BK950" t="str">
        <f>T950&amp;" N; "&amp;U950&amp;" E"</f>
        <v>44.810912 N; 76.270512 E</v>
      </c>
      <c r="BL950" t="s">
        <v>1957</v>
      </c>
      <c r="BM950" s="85" t="s">
        <v>1958</v>
      </c>
      <c r="BN950" t="s">
        <v>4895</v>
      </c>
      <c r="BO950">
        <f t="shared" si="259"/>
        <v>2500</v>
      </c>
      <c r="BP950" t="str">
        <f>IF(V950="original",H950,IF(V950="volunteer",C950,"Nekhaeva A.A."))</f>
        <v>Nekhaeva A.A.</v>
      </c>
      <c r="BQ950" t="str">
        <f>IF(V950="original",I950,IF(V950="volunteer",YEAR(A950)&amp;"-"&amp;IF(MONTH(A950)&lt;10,"0"&amp;MONTH(A950),MONTH(A950))&amp;"-"&amp;IF(DAY(A950)&lt;10,"0"&amp;DAY(A950),DAY(A950)),"__2025-05-15"))</f>
        <v>2025-04-16</v>
      </c>
      <c r="BT950" s="49" t="s">
        <v>4766</v>
      </c>
      <c r="BU950" t="s">
        <v>3631</v>
      </c>
      <c r="BV950" t="s">
        <v>3632</v>
      </c>
      <c r="BW950" t="s">
        <v>3633</v>
      </c>
      <c r="BX950" t="s">
        <v>3634</v>
      </c>
      <c r="BY950" s="44" t="s">
        <v>127</v>
      </c>
      <c r="BZ950" t="s">
        <v>1433</v>
      </c>
      <c r="CA950" t="s">
        <v>3644</v>
      </c>
      <c r="CB950" s="44" t="s">
        <v>1433</v>
      </c>
      <c r="CC950" t="s">
        <v>4232</v>
      </c>
      <c r="CD950" t="s">
        <v>1433</v>
      </c>
      <c r="CE950" t="s">
        <v>4237</v>
      </c>
      <c r="CF950" t="s">
        <v>3643</v>
      </c>
      <c r="CH950" t="str">
        <f>H950</f>
        <v>Тлеппаева А.М.</v>
      </c>
      <c r="CI950">
        <f t="shared" si="255"/>
        <v>1999</v>
      </c>
    </row>
    <row r="951" spans="1:88" x14ac:dyDescent="0.45">
      <c r="A951" s="1">
        <v>45763.404733796298</v>
      </c>
      <c r="B951">
        <v>911269241</v>
      </c>
      <c r="C951" t="s">
        <v>4896</v>
      </c>
      <c r="E951" s="4"/>
      <c r="F951" t="s">
        <v>40</v>
      </c>
      <c r="G951">
        <v>2679</v>
      </c>
      <c r="H951" s="44" t="s">
        <v>1422</v>
      </c>
      <c r="I951">
        <v>1999</v>
      </c>
      <c r="J951" t="s">
        <v>1960</v>
      </c>
      <c r="K951" t="s">
        <v>1961</v>
      </c>
      <c r="L951" t="s">
        <v>1962</v>
      </c>
      <c r="M951" t="s">
        <v>39</v>
      </c>
      <c r="N951" t="s">
        <v>188</v>
      </c>
      <c r="O951" t="s">
        <v>41</v>
      </c>
      <c r="P951" t="s">
        <v>1956</v>
      </c>
      <c r="Q951" t="str">
        <f t="shared" si="256"/>
        <v>environs of Bakanas Vill.</v>
      </c>
      <c r="R951" s="85">
        <v>44.810912000000002</v>
      </c>
      <c r="S951" s="85">
        <v>76.270511999999997</v>
      </c>
      <c r="T951" t="s">
        <v>1957</v>
      </c>
      <c r="U951" t="s">
        <v>1958</v>
      </c>
      <c r="V951" s="54" t="s">
        <v>106</v>
      </c>
      <c r="X951">
        <v>2500</v>
      </c>
      <c r="Y951">
        <v>1994</v>
      </c>
      <c r="Z951">
        <v>5</v>
      </c>
      <c r="AA951"/>
      <c r="AB951">
        <v>1994</v>
      </c>
      <c r="AC951">
        <v>8</v>
      </c>
      <c r="AD951"/>
      <c r="AE951" t="s">
        <v>1959</v>
      </c>
      <c r="AF951" t="s">
        <v>1450</v>
      </c>
      <c r="AH951" t="s">
        <v>127</v>
      </c>
      <c r="AI951" t="s">
        <v>502</v>
      </c>
      <c r="AK951" t="b">
        <v>0</v>
      </c>
      <c r="AL951" t="b">
        <v>0</v>
      </c>
      <c r="AO951" s="49" t="s">
        <v>4952</v>
      </c>
      <c r="AP951" s="73"/>
      <c r="AQ951" s="49" t="s">
        <v>4951</v>
      </c>
      <c r="AR951" s="76" t="s">
        <v>5011</v>
      </c>
      <c r="AS951" s="73" t="s">
        <v>5012</v>
      </c>
      <c r="AT951" s="73">
        <f t="shared" si="257"/>
        <v>0</v>
      </c>
      <c r="AW951" t="s">
        <v>2137</v>
      </c>
      <c r="AX951" s="112" t="s">
        <v>5332</v>
      </c>
      <c r="AY951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1" s="49" t="s">
        <v>4903</v>
      </c>
      <c r="BA951" s="59" t="str">
        <f>Y951&amp;"-"&amp;IF(Z951&lt;10,"0"&amp;Z951,Z951)&amp;"/"&amp;IF(AC951&lt;10,"0"&amp;AC951,AC951)</f>
        <v>1994-05/08</v>
      </c>
      <c r="BB951" s="44" t="str">
        <f>Y951&amp;IF(Z951&lt;&gt;0,"-"&amp;Z951,"")&amp;IF(AA951&lt;&gt;0,"-"&amp;AA951,"")&amp;IF(AB951&lt;&gt;0,"/"&amp;AB951,"")&amp;IF(AC951&lt;&gt;0,"-"&amp;AC951,"")&amp;IF(AD951&lt;&gt;0,"-"&amp;AD951,"")</f>
        <v>1994-5/1994-8</v>
      </c>
      <c r="BC951" s="44" t="str">
        <f t="shared" si="260"/>
        <v>Riverside habitats near Ili River</v>
      </c>
      <c r="BF951" s="49" t="s">
        <v>4882</v>
      </c>
      <c r="BG951" t="s">
        <v>4893</v>
      </c>
      <c r="BH951" s="40" t="s">
        <v>5050</v>
      </c>
      <c r="BI951" t="s">
        <v>39</v>
      </c>
      <c r="BJ951" t="str">
        <f>N951&amp;", "&amp;O951&amp;", "&amp;P951</f>
        <v>Almaty Region, Balkhash District, environs of Bakanas Vill.</v>
      </c>
      <c r="BK951" t="str">
        <f>T951&amp;" N; "&amp;U951&amp;" E"</f>
        <v>44.810912 N; 76.270512 E</v>
      </c>
      <c r="BL951" t="s">
        <v>1957</v>
      </c>
      <c r="BM951" s="85" t="s">
        <v>1958</v>
      </c>
      <c r="BN951" t="s">
        <v>4895</v>
      </c>
      <c r="BO951">
        <f t="shared" si="259"/>
        <v>2500</v>
      </c>
      <c r="BP951" t="str">
        <f>IF(V951="original",H951,IF(V951="volunteer",C951,"Nekhaeva A.A."))</f>
        <v>Nekhaeva A.A.</v>
      </c>
      <c r="BQ951" t="str">
        <f>IF(V951="original",I951,IF(V951="volunteer",YEAR(A951)&amp;"-"&amp;IF(MONTH(A951)&lt;10,"0"&amp;MONTH(A951),MONTH(A951))&amp;"-"&amp;IF(DAY(A951)&lt;10,"0"&amp;DAY(A951),DAY(A951)),"__2025-05-15"))</f>
        <v>2025-04-16</v>
      </c>
      <c r="BT951" s="49" t="s">
        <v>4766</v>
      </c>
      <c r="BU951" t="s">
        <v>3631</v>
      </c>
      <c r="BV951" t="s">
        <v>3632</v>
      </c>
      <c r="BW951" t="s">
        <v>3633</v>
      </c>
      <c r="BX951" t="s">
        <v>3634</v>
      </c>
      <c r="BY951" s="44" t="s">
        <v>127</v>
      </c>
      <c r="BZ951" t="s">
        <v>502</v>
      </c>
      <c r="CA951" t="s">
        <v>3644</v>
      </c>
      <c r="CB951" s="44" t="s">
        <v>502</v>
      </c>
      <c r="CC951" t="s">
        <v>4230</v>
      </c>
      <c r="CD951" t="s">
        <v>502</v>
      </c>
      <c r="CE951" t="s">
        <v>4236</v>
      </c>
      <c r="CF951" t="s">
        <v>3643</v>
      </c>
      <c r="CH951" t="str">
        <f>H951</f>
        <v>Тлеппаева А.М.</v>
      </c>
      <c r="CI951">
        <f t="shared" si="255"/>
        <v>1999</v>
      </c>
      <c r="CJ951" t="s">
        <v>4708</v>
      </c>
    </row>
    <row r="952" spans="1:88" x14ac:dyDescent="0.45">
      <c r="A952" s="1">
        <v>45763.404293981483</v>
      </c>
      <c r="B952">
        <v>911269241</v>
      </c>
      <c r="C952" t="s">
        <v>4896</v>
      </c>
      <c r="E952" s="4"/>
      <c r="F952" t="s">
        <v>40</v>
      </c>
      <c r="G952">
        <v>2679</v>
      </c>
      <c r="H952" s="44" t="s">
        <v>1422</v>
      </c>
      <c r="I952">
        <v>1999</v>
      </c>
      <c r="J952" t="s">
        <v>1960</v>
      </c>
      <c r="K952" t="s">
        <v>1961</v>
      </c>
      <c r="L952" t="s">
        <v>1962</v>
      </c>
      <c r="M952" t="s">
        <v>39</v>
      </c>
      <c r="N952" t="s">
        <v>188</v>
      </c>
      <c r="O952" t="s">
        <v>41</v>
      </c>
      <c r="P952" t="s">
        <v>1956</v>
      </c>
      <c r="Q952" t="str">
        <f t="shared" si="256"/>
        <v>environs of Bakanas Vill.</v>
      </c>
      <c r="R952" s="85">
        <v>44.810912000000002</v>
      </c>
      <c r="S952" s="85">
        <v>76.270511999999997</v>
      </c>
      <c r="T952" t="s">
        <v>1957</v>
      </c>
      <c r="U952" t="s">
        <v>1958</v>
      </c>
      <c r="V952" s="54" t="s">
        <v>106</v>
      </c>
      <c r="X952">
        <v>2500</v>
      </c>
      <c r="Y952">
        <v>1994</v>
      </c>
      <c r="Z952">
        <v>5</v>
      </c>
      <c r="AA952"/>
      <c r="AB952">
        <v>1994</v>
      </c>
      <c r="AC952">
        <v>8</v>
      </c>
      <c r="AD952"/>
      <c r="AE952" t="s">
        <v>1959</v>
      </c>
      <c r="AF952" t="s">
        <v>1450</v>
      </c>
      <c r="AH952" t="s">
        <v>127</v>
      </c>
      <c r="AI952" t="s">
        <v>502</v>
      </c>
      <c r="AJ952" t="s">
        <v>1434</v>
      </c>
      <c r="AK952" t="b">
        <v>1</v>
      </c>
      <c r="AL952" t="b">
        <v>0</v>
      </c>
      <c r="AO952" s="49" t="s">
        <v>4952</v>
      </c>
      <c r="AP952" s="73"/>
      <c r="AQ952" s="49" t="s">
        <v>4951</v>
      </c>
      <c r="AR952" s="76" t="s">
        <v>5011</v>
      </c>
      <c r="AS952" s="73" t="s">
        <v>5012</v>
      </c>
      <c r="AT952" s="73">
        <f t="shared" si="257"/>
        <v>0</v>
      </c>
      <c r="AW952" t="s">
        <v>2137</v>
      </c>
      <c r="AX952" s="112" t="s">
        <v>5332</v>
      </c>
      <c r="AY952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2" s="49" t="s">
        <v>4903</v>
      </c>
      <c r="BA952" s="59" t="str">
        <f>Y952&amp;"-"&amp;IF(Z952&lt;10,"0"&amp;Z952,Z952)&amp;"/"&amp;IF(AC952&lt;10,"0"&amp;AC952,AC952)</f>
        <v>1994-05/08</v>
      </c>
      <c r="BB952" s="44" t="str">
        <f>Y952&amp;IF(Z952&lt;&gt;0,"-"&amp;Z952,"")&amp;IF(AA952&lt;&gt;0,"-"&amp;AA952,"")&amp;IF(AB952&lt;&gt;0,"/"&amp;AB952,"")&amp;IF(AC952&lt;&gt;0,"-"&amp;AC952,"")&amp;IF(AD952&lt;&gt;0,"-"&amp;AD952,"")</f>
        <v>1994-5/1994-8</v>
      </c>
      <c r="BC952" s="44" t="str">
        <f t="shared" si="260"/>
        <v>Riverside habitats near Ili River</v>
      </c>
      <c r="BF952" s="49" t="s">
        <v>4882</v>
      </c>
      <c r="BG952" t="s">
        <v>4893</v>
      </c>
      <c r="BH952" s="40" t="s">
        <v>5050</v>
      </c>
      <c r="BI952" t="s">
        <v>39</v>
      </c>
      <c r="BJ952" t="str">
        <f>N952&amp;", "&amp;O952&amp;", "&amp;P952</f>
        <v>Almaty Region, Balkhash District, environs of Bakanas Vill.</v>
      </c>
      <c r="BK952" t="str">
        <f>T952&amp;" N; "&amp;U952&amp;" E"</f>
        <v>44.810912 N; 76.270512 E</v>
      </c>
      <c r="BL952" t="s">
        <v>1957</v>
      </c>
      <c r="BM952" s="85" t="s">
        <v>1958</v>
      </c>
      <c r="BN952" t="s">
        <v>4895</v>
      </c>
      <c r="BO952">
        <f t="shared" si="259"/>
        <v>2500</v>
      </c>
      <c r="BP952" t="str">
        <f>IF(V952="original",H952,IF(V952="volunteer",C952,"Nekhaeva A.A."))</f>
        <v>Nekhaeva A.A.</v>
      </c>
      <c r="BQ952" t="str">
        <f>IF(V952="original",I952,IF(V952="volunteer",YEAR(A952)&amp;"-"&amp;IF(MONTH(A952)&lt;10,"0"&amp;MONTH(A952),MONTH(A952))&amp;"-"&amp;IF(DAY(A952)&lt;10,"0"&amp;DAY(A952),DAY(A952)),"__2025-05-15"))</f>
        <v>2025-04-16</v>
      </c>
      <c r="BT952" s="49" t="s">
        <v>4766</v>
      </c>
      <c r="BU952" t="s">
        <v>3631</v>
      </c>
      <c r="BV952" t="s">
        <v>3632</v>
      </c>
      <c r="BW952" t="s">
        <v>3633</v>
      </c>
      <c r="BX952" t="s">
        <v>3634</v>
      </c>
      <c r="BY952" s="44" t="s">
        <v>127</v>
      </c>
      <c r="BZ952" t="s">
        <v>502</v>
      </c>
      <c r="CA952" t="s">
        <v>3912</v>
      </c>
      <c r="CB952" s="44" t="s">
        <v>3912</v>
      </c>
      <c r="CC952" t="s">
        <v>4857</v>
      </c>
      <c r="CD952" t="s">
        <v>3912</v>
      </c>
      <c r="CE952" t="s">
        <v>3911</v>
      </c>
      <c r="CF952" t="s">
        <v>3630</v>
      </c>
      <c r="CH952" t="str">
        <f>H952</f>
        <v>Тлеппаева А.М.</v>
      </c>
      <c r="CI952">
        <f t="shared" si="255"/>
        <v>1999</v>
      </c>
    </row>
    <row r="953" spans="1:88" x14ac:dyDescent="0.45">
      <c r="A953" s="1">
        <v>45763.404004629629</v>
      </c>
      <c r="B953">
        <v>911269241</v>
      </c>
      <c r="C953" t="s">
        <v>4896</v>
      </c>
      <c r="E953" s="4"/>
      <c r="F953" t="s">
        <v>40</v>
      </c>
      <c r="G953">
        <v>2679</v>
      </c>
      <c r="H953" s="44" t="s">
        <v>1422</v>
      </c>
      <c r="I953">
        <v>1999</v>
      </c>
      <c r="J953" t="s">
        <v>1960</v>
      </c>
      <c r="K953" t="s">
        <v>1961</v>
      </c>
      <c r="L953" t="s">
        <v>1962</v>
      </c>
      <c r="M953" t="s">
        <v>39</v>
      </c>
      <c r="N953" t="s">
        <v>188</v>
      </c>
      <c r="O953" t="s">
        <v>41</v>
      </c>
      <c r="P953" t="s">
        <v>1956</v>
      </c>
      <c r="Q953" t="str">
        <f t="shared" si="256"/>
        <v>environs of Bakanas Vill.</v>
      </c>
      <c r="R953" s="85">
        <v>44.810912000000002</v>
      </c>
      <c r="S953" s="85">
        <v>76.270511999999997</v>
      </c>
      <c r="T953" t="s">
        <v>1957</v>
      </c>
      <c r="U953" t="s">
        <v>1958</v>
      </c>
      <c r="V953" s="54" t="s">
        <v>106</v>
      </c>
      <c r="X953">
        <v>2500</v>
      </c>
      <c r="Y953">
        <v>1994</v>
      </c>
      <c r="Z953">
        <v>5</v>
      </c>
      <c r="AA953"/>
      <c r="AB953">
        <v>1994</v>
      </c>
      <c r="AC953">
        <v>8</v>
      </c>
      <c r="AD953"/>
      <c r="AE953" t="s">
        <v>1959</v>
      </c>
      <c r="AF953" t="s">
        <v>1450</v>
      </c>
      <c r="AH953" t="s">
        <v>127</v>
      </c>
      <c r="AI953" t="s">
        <v>502</v>
      </c>
      <c r="AJ953" t="s">
        <v>1440</v>
      </c>
      <c r="AK953" t="b">
        <v>1</v>
      </c>
      <c r="AL953" t="b">
        <v>0</v>
      </c>
      <c r="AO953" s="49" t="s">
        <v>4952</v>
      </c>
      <c r="AP953" s="73"/>
      <c r="AQ953" s="49" t="s">
        <v>4951</v>
      </c>
      <c r="AR953" s="76" t="s">
        <v>5011</v>
      </c>
      <c r="AS953" s="73" t="s">
        <v>5012</v>
      </c>
      <c r="AT953" s="73">
        <f t="shared" si="257"/>
        <v>0</v>
      </c>
      <c r="AW953" t="s">
        <v>2137</v>
      </c>
      <c r="AX953" s="112" t="s">
        <v>5332</v>
      </c>
      <c r="AY953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3" s="49" t="s">
        <v>4903</v>
      </c>
      <c r="BA953" s="59" t="str">
        <f>Y953&amp;"-"&amp;IF(Z953&lt;10,"0"&amp;Z953,Z953)&amp;"/"&amp;IF(AC953&lt;10,"0"&amp;AC953,AC953)</f>
        <v>1994-05/08</v>
      </c>
      <c r="BB953" s="44" t="str">
        <f>Y953&amp;IF(Z953&lt;&gt;0,"-"&amp;Z953,"")&amp;IF(AA953&lt;&gt;0,"-"&amp;AA953,"")&amp;IF(AB953&lt;&gt;0,"/"&amp;AB953,"")&amp;IF(AC953&lt;&gt;0,"-"&amp;AC953,"")&amp;IF(AD953&lt;&gt;0,"-"&amp;AD953,"")</f>
        <v>1994-5/1994-8</v>
      </c>
      <c r="BC953" s="44" t="str">
        <f t="shared" si="260"/>
        <v>Riverside habitats near Ili River</v>
      </c>
      <c r="BF953" s="49" t="s">
        <v>4882</v>
      </c>
      <c r="BG953" t="s">
        <v>4893</v>
      </c>
      <c r="BH953" s="40" t="s">
        <v>5050</v>
      </c>
      <c r="BI953" t="s">
        <v>39</v>
      </c>
      <c r="BJ953" t="str">
        <f>N953&amp;", "&amp;O953&amp;", "&amp;P953</f>
        <v>Almaty Region, Balkhash District, environs of Bakanas Vill.</v>
      </c>
      <c r="BK953" t="str">
        <f>T953&amp;" N; "&amp;U953&amp;" E"</f>
        <v>44.810912 N; 76.270512 E</v>
      </c>
      <c r="BL953" t="s">
        <v>1957</v>
      </c>
      <c r="BM953" s="85" t="s">
        <v>1958</v>
      </c>
      <c r="BN953" t="s">
        <v>4895</v>
      </c>
      <c r="BO953">
        <f t="shared" si="259"/>
        <v>2500</v>
      </c>
      <c r="BP953" t="str">
        <f>IF(V953="original",H953,IF(V953="volunteer",C953,"Nekhaeva A.A."))</f>
        <v>Nekhaeva A.A.</v>
      </c>
      <c r="BQ953" t="str">
        <f>IF(V953="original",I953,IF(V953="volunteer",YEAR(A953)&amp;"-"&amp;IF(MONTH(A953)&lt;10,"0"&amp;MONTH(A953),MONTH(A953))&amp;"-"&amp;IF(DAY(A953)&lt;10,"0"&amp;DAY(A953),DAY(A953)),"__2025-05-15"))</f>
        <v>2025-04-16</v>
      </c>
      <c r="BT953" s="49" t="s">
        <v>4766</v>
      </c>
      <c r="BU953" t="s">
        <v>3631</v>
      </c>
      <c r="BV953" t="s">
        <v>3632</v>
      </c>
      <c r="BW953" t="s">
        <v>3633</v>
      </c>
      <c r="BX953" t="s">
        <v>3634</v>
      </c>
      <c r="BY953" s="44" t="s">
        <v>127</v>
      </c>
      <c r="BZ953" t="s">
        <v>502</v>
      </c>
      <c r="CA953" t="s">
        <v>4240</v>
      </c>
      <c r="CB953" s="44" t="s">
        <v>4240</v>
      </c>
      <c r="CC953" t="s">
        <v>4242</v>
      </c>
      <c r="CD953" t="s">
        <v>4240</v>
      </c>
      <c r="CE953" t="s">
        <v>4241</v>
      </c>
      <c r="CF953" t="s">
        <v>3630</v>
      </c>
      <c r="CH953" t="str">
        <f>H953</f>
        <v>Тлеппаева А.М.</v>
      </c>
      <c r="CI953">
        <f t="shared" si="255"/>
        <v>1999</v>
      </c>
    </row>
    <row r="954" spans="1:88" x14ac:dyDescent="0.45">
      <c r="A954" s="1">
        <v>45763.403680555552</v>
      </c>
      <c r="B954">
        <v>911269241</v>
      </c>
      <c r="C954" t="s">
        <v>4896</v>
      </c>
      <c r="E954" s="4"/>
      <c r="F954" t="s">
        <v>40</v>
      </c>
      <c r="G954">
        <v>2679</v>
      </c>
      <c r="H954" s="44" t="s">
        <v>1422</v>
      </c>
      <c r="I954">
        <v>1999</v>
      </c>
      <c r="J954" t="s">
        <v>1960</v>
      </c>
      <c r="K954" t="s">
        <v>1961</v>
      </c>
      <c r="L954" t="s">
        <v>1962</v>
      </c>
      <c r="M954" t="s">
        <v>39</v>
      </c>
      <c r="N954" t="s">
        <v>188</v>
      </c>
      <c r="O954" t="s">
        <v>41</v>
      </c>
      <c r="P954" t="s">
        <v>1956</v>
      </c>
      <c r="Q954" t="str">
        <f t="shared" si="256"/>
        <v>environs of Bakanas Vill.</v>
      </c>
      <c r="R954" s="85">
        <v>44.810912000000002</v>
      </c>
      <c r="S954" s="85">
        <v>76.270511999999997</v>
      </c>
      <c r="T954" t="s">
        <v>1957</v>
      </c>
      <c r="U954" t="s">
        <v>1958</v>
      </c>
      <c r="V954" s="54" t="s">
        <v>106</v>
      </c>
      <c r="X954">
        <v>2500</v>
      </c>
      <c r="Y954">
        <v>1994</v>
      </c>
      <c r="Z954">
        <v>5</v>
      </c>
      <c r="AA954"/>
      <c r="AB954">
        <v>1994</v>
      </c>
      <c r="AC954">
        <v>8</v>
      </c>
      <c r="AD954"/>
      <c r="AE954" t="s">
        <v>1959</v>
      </c>
      <c r="AF954" t="s">
        <v>1450</v>
      </c>
      <c r="AH954" t="s">
        <v>1399</v>
      </c>
      <c r="AI954" t="s">
        <v>1430</v>
      </c>
      <c r="AJ954" t="s">
        <v>1431</v>
      </c>
      <c r="AK954" t="b">
        <v>1</v>
      </c>
      <c r="AL954" t="b">
        <v>0</v>
      </c>
      <c r="AO954" s="49" t="s">
        <v>4952</v>
      </c>
      <c r="AP954" s="73"/>
      <c r="AQ954" s="49" t="s">
        <v>4951</v>
      </c>
      <c r="AR954" s="76" t="s">
        <v>5011</v>
      </c>
      <c r="AS954" s="73" t="s">
        <v>5012</v>
      </c>
      <c r="AT954" s="73">
        <f t="shared" si="257"/>
        <v>0</v>
      </c>
      <c r="AW954" t="s">
        <v>2137</v>
      </c>
      <c r="AX954" s="112" t="s">
        <v>5332</v>
      </c>
      <c r="AY954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4" s="49" t="s">
        <v>4903</v>
      </c>
      <c r="BA954" s="59" t="str">
        <f>Y954&amp;"-"&amp;IF(Z954&lt;10,"0"&amp;Z954,Z954)&amp;"/"&amp;IF(AC954&lt;10,"0"&amp;AC954,AC954)</f>
        <v>1994-05/08</v>
      </c>
      <c r="BB954" s="44" t="str">
        <f>Y954&amp;IF(Z954&lt;&gt;0,"-"&amp;Z954,"")&amp;IF(AA954&lt;&gt;0,"-"&amp;AA954,"")&amp;IF(AB954&lt;&gt;0,"/"&amp;AB954,"")&amp;IF(AC954&lt;&gt;0,"-"&amp;AC954,"")&amp;IF(AD954&lt;&gt;0,"-"&amp;AD954,"")</f>
        <v>1994-5/1994-8</v>
      </c>
      <c r="BC954" s="44" t="str">
        <f t="shared" si="260"/>
        <v>Riverside habitats near Ili River</v>
      </c>
      <c r="BF954" s="49" t="s">
        <v>4882</v>
      </c>
      <c r="BG954" t="s">
        <v>4893</v>
      </c>
      <c r="BH954" s="40" t="s">
        <v>5050</v>
      </c>
      <c r="BI954" t="s">
        <v>39</v>
      </c>
      <c r="BJ954" t="str">
        <f>N954&amp;", "&amp;O954&amp;", "&amp;P954</f>
        <v>Almaty Region, Balkhash District, environs of Bakanas Vill.</v>
      </c>
      <c r="BK954" t="str">
        <f>T954&amp;" N; "&amp;U954&amp;" E"</f>
        <v>44.810912 N; 76.270512 E</v>
      </c>
      <c r="BL954" t="s">
        <v>1957</v>
      </c>
      <c r="BM954" s="85" t="s">
        <v>1958</v>
      </c>
      <c r="BN954" t="s">
        <v>4895</v>
      </c>
      <c r="BO954">
        <f t="shared" si="259"/>
        <v>2500</v>
      </c>
      <c r="BP954" t="str">
        <f>IF(V954="original",H954,IF(V954="volunteer",C954,"Nekhaeva A.A."))</f>
        <v>Nekhaeva A.A.</v>
      </c>
      <c r="BQ954" t="str">
        <f>IF(V954="original",I954,IF(V954="volunteer",YEAR(A954)&amp;"-"&amp;IF(MONTH(A954)&lt;10,"0"&amp;MONTH(A954),MONTH(A954))&amp;"-"&amp;IF(DAY(A954)&lt;10,"0"&amp;DAY(A954),DAY(A954)),"__2025-05-15"))</f>
        <v>2025-04-16</v>
      </c>
      <c r="BT954" s="49" t="s">
        <v>4766</v>
      </c>
      <c r="BU954" t="s">
        <v>3631</v>
      </c>
      <c r="BV954" t="s">
        <v>3632</v>
      </c>
      <c r="BW954" t="s">
        <v>3633</v>
      </c>
      <c r="BX954" t="s">
        <v>3634</v>
      </c>
      <c r="BY954" s="44" t="s">
        <v>1399</v>
      </c>
      <c r="BZ954" t="s">
        <v>1430</v>
      </c>
      <c r="CA954" t="s">
        <v>4233</v>
      </c>
      <c r="CB954" s="44" t="s">
        <v>4233</v>
      </c>
      <c r="CC954" t="s">
        <v>4235</v>
      </c>
      <c r="CD954" t="s">
        <v>4233</v>
      </c>
      <c r="CE954" t="s">
        <v>4234</v>
      </c>
      <c r="CF954" t="s">
        <v>3630</v>
      </c>
      <c r="CH954" t="str">
        <f>H954</f>
        <v>Тлеппаева А.М.</v>
      </c>
      <c r="CI954">
        <f t="shared" si="255"/>
        <v>1999</v>
      </c>
    </row>
    <row r="955" spans="1:88" x14ac:dyDescent="0.45">
      <c r="A955" s="1">
        <v>45763.403333333343</v>
      </c>
      <c r="B955">
        <v>911269241</v>
      </c>
      <c r="C955" t="s">
        <v>4896</v>
      </c>
      <c r="E955" s="4"/>
      <c r="F955" t="s">
        <v>40</v>
      </c>
      <c r="G955">
        <v>2679</v>
      </c>
      <c r="H955" s="44" t="s">
        <v>1422</v>
      </c>
      <c r="I955">
        <v>1999</v>
      </c>
      <c r="J955" t="s">
        <v>1960</v>
      </c>
      <c r="K955" t="s">
        <v>1961</v>
      </c>
      <c r="L955" t="s">
        <v>1962</v>
      </c>
      <c r="M955" t="s">
        <v>39</v>
      </c>
      <c r="N955" t="s">
        <v>188</v>
      </c>
      <c r="O955" t="s">
        <v>41</v>
      </c>
      <c r="P955" t="s">
        <v>1956</v>
      </c>
      <c r="Q955" t="str">
        <f t="shared" si="256"/>
        <v>environs of Bakanas Vill.</v>
      </c>
      <c r="R955" s="85">
        <v>44.810912000000002</v>
      </c>
      <c r="S955" s="85">
        <v>76.270511999999997</v>
      </c>
      <c r="T955" t="s">
        <v>1957</v>
      </c>
      <c r="U955" t="s">
        <v>1958</v>
      </c>
      <c r="V955" s="54" t="s">
        <v>106</v>
      </c>
      <c r="X955">
        <v>2500</v>
      </c>
      <c r="Y955">
        <v>1994</v>
      </c>
      <c r="Z955">
        <v>5</v>
      </c>
      <c r="AA955"/>
      <c r="AB955">
        <v>1994</v>
      </c>
      <c r="AC955">
        <v>8</v>
      </c>
      <c r="AD955"/>
      <c r="AE955" t="s">
        <v>1959</v>
      </c>
      <c r="AF955" t="s">
        <v>1450</v>
      </c>
      <c r="AH955" t="s">
        <v>1399</v>
      </c>
      <c r="AI955" t="s">
        <v>1430</v>
      </c>
      <c r="AJ955" t="s">
        <v>1458</v>
      </c>
      <c r="AK955" t="b">
        <v>1</v>
      </c>
      <c r="AL955" t="b">
        <v>0</v>
      </c>
      <c r="AO955" s="49" t="s">
        <v>4952</v>
      </c>
      <c r="AP955" s="73"/>
      <c r="AQ955" s="49" t="s">
        <v>4951</v>
      </c>
      <c r="AR955" s="76" t="s">
        <v>5011</v>
      </c>
      <c r="AS955" s="73" t="s">
        <v>5012</v>
      </c>
      <c r="AT955" s="73">
        <f t="shared" si="257"/>
        <v>0</v>
      </c>
      <c r="AW955" t="s">
        <v>2137</v>
      </c>
      <c r="AX955" s="112" t="s">
        <v>5332</v>
      </c>
      <c r="AY955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5" s="49" t="s">
        <v>4903</v>
      </c>
      <c r="BA955" s="59" t="str">
        <f>Y955&amp;"-"&amp;IF(Z955&lt;10,"0"&amp;Z955,Z955)&amp;"/"&amp;IF(AC955&lt;10,"0"&amp;AC955,AC955)</f>
        <v>1994-05/08</v>
      </c>
      <c r="BB955" s="44" t="str">
        <f>Y955&amp;IF(Z955&lt;&gt;0,"-"&amp;Z955,"")&amp;IF(AA955&lt;&gt;0,"-"&amp;AA955,"")&amp;IF(AB955&lt;&gt;0,"/"&amp;AB955,"")&amp;IF(AC955&lt;&gt;0,"-"&amp;AC955,"")&amp;IF(AD955&lt;&gt;0,"-"&amp;AD955,"")</f>
        <v>1994-5/1994-8</v>
      </c>
      <c r="BC955" s="44" t="str">
        <f t="shared" si="260"/>
        <v>Riverside habitats near Ili River</v>
      </c>
      <c r="BF955" s="49" t="s">
        <v>4882</v>
      </c>
      <c r="BG955" t="s">
        <v>4893</v>
      </c>
      <c r="BH955" s="40" t="s">
        <v>5050</v>
      </c>
      <c r="BI955" t="s">
        <v>39</v>
      </c>
      <c r="BJ955" t="str">
        <f>N955&amp;", "&amp;O955&amp;", "&amp;P955</f>
        <v>Almaty Region, Balkhash District, environs of Bakanas Vill.</v>
      </c>
      <c r="BK955" t="str">
        <f>T955&amp;" N; "&amp;U955&amp;" E"</f>
        <v>44.810912 N; 76.270512 E</v>
      </c>
      <c r="BL955" t="s">
        <v>1957</v>
      </c>
      <c r="BM955" s="85" t="s">
        <v>1958</v>
      </c>
      <c r="BN955" t="s">
        <v>4895</v>
      </c>
      <c r="BO955">
        <f t="shared" si="259"/>
        <v>2500</v>
      </c>
      <c r="BP955" t="str">
        <f>IF(V955="original",H955,IF(V955="volunteer",C955,"Nekhaeva A.A."))</f>
        <v>Nekhaeva A.A.</v>
      </c>
      <c r="BQ955" t="str">
        <f>IF(V955="original",I955,IF(V955="volunteer",YEAR(A955)&amp;"-"&amp;IF(MONTH(A955)&lt;10,"0"&amp;MONTH(A955),MONTH(A955))&amp;"-"&amp;IF(DAY(A955)&lt;10,"0"&amp;DAY(A955),DAY(A955)),"__2025-05-15"))</f>
        <v>2025-04-16</v>
      </c>
      <c r="BT955" s="49" t="s">
        <v>4766</v>
      </c>
      <c r="BU955" t="s">
        <v>3631</v>
      </c>
      <c r="BV955" t="s">
        <v>3632</v>
      </c>
      <c r="BW955" t="s">
        <v>3633</v>
      </c>
      <c r="BX955" t="s">
        <v>3634</v>
      </c>
      <c r="BY955" s="44" t="s">
        <v>1399</v>
      </c>
      <c r="BZ955" t="s">
        <v>1430</v>
      </c>
      <c r="CA955" t="s">
        <v>4253</v>
      </c>
      <c r="CB955" s="44" t="s">
        <v>4253</v>
      </c>
      <c r="CC955" t="s">
        <v>4255</v>
      </c>
      <c r="CD955" t="s">
        <v>4253</v>
      </c>
      <c r="CE955" t="s">
        <v>4254</v>
      </c>
      <c r="CF955" t="s">
        <v>3630</v>
      </c>
      <c r="CH955" t="str">
        <f>H955</f>
        <v>Тлеппаева А.М.</v>
      </c>
      <c r="CI955">
        <f t="shared" si="255"/>
        <v>1999</v>
      </c>
    </row>
    <row r="956" spans="1:88" x14ac:dyDescent="0.45">
      <c r="A956" s="1">
        <v>45763.402708333328</v>
      </c>
      <c r="B956">
        <v>911269241</v>
      </c>
      <c r="C956" t="s">
        <v>4896</v>
      </c>
      <c r="E956" s="4"/>
      <c r="F956" t="s">
        <v>40</v>
      </c>
      <c r="G956">
        <v>2679</v>
      </c>
      <c r="H956" s="44" t="s">
        <v>1422</v>
      </c>
      <c r="I956">
        <v>1999</v>
      </c>
      <c r="J956" t="s">
        <v>1960</v>
      </c>
      <c r="K956" t="s">
        <v>1961</v>
      </c>
      <c r="L956" t="s">
        <v>1962</v>
      </c>
      <c r="M956" t="s">
        <v>39</v>
      </c>
      <c r="N956" t="s">
        <v>188</v>
      </c>
      <c r="O956" t="s">
        <v>41</v>
      </c>
      <c r="P956" t="s">
        <v>1956</v>
      </c>
      <c r="Q956" t="str">
        <f t="shared" si="256"/>
        <v>environs of Bakanas Vill.</v>
      </c>
      <c r="R956" s="85">
        <v>44.810912000000002</v>
      </c>
      <c r="S956" s="85">
        <v>76.270511999999997</v>
      </c>
      <c r="T956" t="s">
        <v>1957</v>
      </c>
      <c r="U956" t="s">
        <v>1958</v>
      </c>
      <c r="V956" s="54" t="s">
        <v>106</v>
      </c>
      <c r="X956">
        <v>2500</v>
      </c>
      <c r="Y956">
        <v>1994</v>
      </c>
      <c r="Z956">
        <v>5</v>
      </c>
      <c r="AA956"/>
      <c r="AB956">
        <v>1994</v>
      </c>
      <c r="AC956">
        <v>8</v>
      </c>
      <c r="AD956"/>
      <c r="AE956" t="s">
        <v>1959</v>
      </c>
      <c r="AF956" t="s">
        <v>1450</v>
      </c>
      <c r="AH956" t="s">
        <v>533</v>
      </c>
      <c r="AI956" t="s">
        <v>1443</v>
      </c>
      <c r="AJ956" t="s">
        <v>1444</v>
      </c>
      <c r="AK956" t="b">
        <v>1</v>
      </c>
      <c r="AL956" t="b">
        <v>0</v>
      </c>
      <c r="AO956" s="49" t="s">
        <v>4952</v>
      </c>
      <c r="AP956" s="73"/>
      <c r="AQ956" s="49" t="s">
        <v>4951</v>
      </c>
      <c r="AR956" s="76" t="s">
        <v>5011</v>
      </c>
      <c r="AS956" s="73" t="s">
        <v>5012</v>
      </c>
      <c r="AT956" s="73">
        <f t="shared" si="257"/>
        <v>0</v>
      </c>
      <c r="AW956" t="s">
        <v>2137</v>
      </c>
      <c r="AX956" s="112" t="s">
        <v>5332</v>
      </c>
      <c r="AY956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6" s="49" t="s">
        <v>4903</v>
      </c>
      <c r="BA956" s="59" t="str">
        <f>Y956&amp;"-"&amp;IF(Z956&lt;10,"0"&amp;Z956,Z956)&amp;"/"&amp;IF(AC956&lt;10,"0"&amp;AC956,AC956)</f>
        <v>1994-05/08</v>
      </c>
      <c r="BB956" s="44" t="str">
        <f>Y956&amp;IF(Z956&lt;&gt;0,"-"&amp;Z956,"")&amp;IF(AA956&lt;&gt;0,"-"&amp;AA956,"")&amp;IF(AB956&lt;&gt;0,"/"&amp;AB956,"")&amp;IF(AC956&lt;&gt;0,"-"&amp;AC956,"")&amp;IF(AD956&lt;&gt;0,"-"&amp;AD956,"")</f>
        <v>1994-5/1994-8</v>
      </c>
      <c r="BC956" s="44" t="str">
        <f t="shared" si="260"/>
        <v>Riverside habitats near Ili River</v>
      </c>
      <c r="BF956" s="49" t="s">
        <v>4882</v>
      </c>
      <c r="BG956" t="s">
        <v>4893</v>
      </c>
      <c r="BH956" s="40" t="s">
        <v>5050</v>
      </c>
      <c r="BI956" t="s">
        <v>39</v>
      </c>
      <c r="BJ956" t="str">
        <f>N956&amp;", "&amp;O956&amp;", "&amp;P956</f>
        <v>Almaty Region, Balkhash District, environs of Bakanas Vill.</v>
      </c>
      <c r="BK956" t="str">
        <f>T956&amp;" N; "&amp;U956&amp;" E"</f>
        <v>44.810912 N; 76.270512 E</v>
      </c>
      <c r="BL956" t="s">
        <v>1957</v>
      </c>
      <c r="BM956" s="85" t="s">
        <v>1958</v>
      </c>
      <c r="BN956" t="s">
        <v>4895</v>
      </c>
      <c r="BO956">
        <f t="shared" si="259"/>
        <v>2500</v>
      </c>
      <c r="BP956" t="str">
        <f>IF(V956="original",H956,IF(V956="volunteer",C956,"Nekhaeva A.A."))</f>
        <v>Nekhaeva A.A.</v>
      </c>
      <c r="BQ956" t="str">
        <f>IF(V956="original",I956,IF(V956="volunteer",YEAR(A956)&amp;"-"&amp;IF(MONTH(A956)&lt;10,"0"&amp;MONTH(A956),MONTH(A956))&amp;"-"&amp;IF(DAY(A956)&lt;10,"0"&amp;DAY(A956),DAY(A956)),"__2025-05-15"))</f>
        <v>2025-04-16</v>
      </c>
      <c r="BT956" s="49" t="s">
        <v>4766</v>
      </c>
      <c r="BU956" t="s">
        <v>3631</v>
      </c>
      <c r="BV956" t="s">
        <v>3632</v>
      </c>
      <c r="BW956" t="s">
        <v>3633</v>
      </c>
      <c r="BX956" t="s">
        <v>3634</v>
      </c>
      <c r="BY956" s="44" t="s">
        <v>533</v>
      </c>
      <c r="BZ956" t="s">
        <v>1443</v>
      </c>
      <c r="CA956" t="s">
        <v>4248</v>
      </c>
      <c r="CB956" s="44" t="s">
        <v>4248</v>
      </c>
      <c r="CC956" t="s">
        <v>4787</v>
      </c>
      <c r="CD956" t="s">
        <v>4248</v>
      </c>
      <c r="CE956" t="s">
        <v>4249</v>
      </c>
      <c r="CF956" t="s">
        <v>3630</v>
      </c>
      <c r="CH956" t="str">
        <f>H956</f>
        <v>Тлеппаева А.М.</v>
      </c>
      <c r="CI956">
        <f t="shared" si="255"/>
        <v>1999</v>
      </c>
    </row>
    <row r="957" spans="1:88" x14ac:dyDescent="0.45">
      <c r="A957" s="1">
        <v>45763.402303240742</v>
      </c>
      <c r="B957">
        <v>911269241</v>
      </c>
      <c r="C957" t="s">
        <v>4896</v>
      </c>
      <c r="E957" s="4"/>
      <c r="F957" t="s">
        <v>40</v>
      </c>
      <c r="G957">
        <v>2679</v>
      </c>
      <c r="H957" s="44" t="s">
        <v>1422</v>
      </c>
      <c r="I957">
        <v>1999</v>
      </c>
      <c r="J957" t="s">
        <v>1960</v>
      </c>
      <c r="K957" t="s">
        <v>1961</v>
      </c>
      <c r="L957" t="s">
        <v>1962</v>
      </c>
      <c r="M957" t="s">
        <v>39</v>
      </c>
      <c r="N957" t="s">
        <v>188</v>
      </c>
      <c r="O957" t="s">
        <v>41</v>
      </c>
      <c r="P957" t="s">
        <v>1956</v>
      </c>
      <c r="Q957" t="str">
        <f t="shared" si="256"/>
        <v>environs of Bakanas Vill.</v>
      </c>
      <c r="R957" s="85">
        <v>44.810912000000002</v>
      </c>
      <c r="S957" s="85">
        <v>76.270511999999997</v>
      </c>
      <c r="T957" t="s">
        <v>1957</v>
      </c>
      <c r="U957" t="s">
        <v>1958</v>
      </c>
      <c r="V957" s="54" t="s">
        <v>106</v>
      </c>
      <c r="X957">
        <v>2500</v>
      </c>
      <c r="Y957">
        <v>1994</v>
      </c>
      <c r="Z957">
        <v>5</v>
      </c>
      <c r="AA957"/>
      <c r="AB957">
        <v>1994</v>
      </c>
      <c r="AC957">
        <v>8</v>
      </c>
      <c r="AD957"/>
      <c r="AE957" t="s">
        <v>1959</v>
      </c>
      <c r="AF957" t="s">
        <v>1450</v>
      </c>
      <c r="AH957" t="s">
        <v>229</v>
      </c>
      <c r="AI957" t="s">
        <v>1966</v>
      </c>
      <c r="AK957" t="b">
        <v>0</v>
      </c>
      <c r="AL957" t="b">
        <v>0</v>
      </c>
      <c r="AO957" s="49" t="s">
        <v>4952</v>
      </c>
      <c r="AP957" s="73"/>
      <c r="AQ957" s="49" t="s">
        <v>4951</v>
      </c>
      <c r="AR957" s="76" t="s">
        <v>5011</v>
      </c>
      <c r="AS957" s="73" t="s">
        <v>5012</v>
      </c>
      <c r="AT957" s="73">
        <f t="shared" si="257"/>
        <v>0</v>
      </c>
      <c r="AW957" t="s">
        <v>2137</v>
      </c>
      <c r="AX957" s="112" t="s">
        <v>5332</v>
      </c>
      <c r="AY957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7" s="49" t="s">
        <v>4903</v>
      </c>
      <c r="BA957" s="59" t="str">
        <f>Y957&amp;"-"&amp;IF(Z957&lt;10,"0"&amp;Z957,Z957)&amp;"/"&amp;IF(AC957&lt;10,"0"&amp;AC957,AC957)</f>
        <v>1994-05/08</v>
      </c>
      <c r="BB957" s="44" t="str">
        <f>Y957&amp;IF(Z957&lt;&gt;0,"-"&amp;Z957,"")&amp;IF(AA957&lt;&gt;0,"-"&amp;AA957,"")&amp;IF(AB957&lt;&gt;0,"/"&amp;AB957,"")&amp;IF(AC957&lt;&gt;0,"-"&amp;AC957,"")&amp;IF(AD957&lt;&gt;0,"-"&amp;AD957,"")</f>
        <v>1994-5/1994-8</v>
      </c>
      <c r="BC957" s="44" t="str">
        <f t="shared" si="260"/>
        <v>Riverside habitats near Ili River</v>
      </c>
      <c r="BF957" s="49" t="s">
        <v>4882</v>
      </c>
      <c r="BG957" t="s">
        <v>4893</v>
      </c>
      <c r="BH957" s="40" t="s">
        <v>5050</v>
      </c>
      <c r="BI957" t="s">
        <v>39</v>
      </c>
      <c r="BJ957" t="str">
        <f>N957&amp;", "&amp;O957&amp;", "&amp;P957</f>
        <v>Almaty Region, Balkhash District, environs of Bakanas Vill.</v>
      </c>
      <c r="BK957" t="str">
        <f>T957&amp;" N; "&amp;U957&amp;" E"</f>
        <v>44.810912 N; 76.270512 E</v>
      </c>
      <c r="BL957" t="s">
        <v>1957</v>
      </c>
      <c r="BM957" s="85" t="s">
        <v>1958</v>
      </c>
      <c r="BN957" t="s">
        <v>4895</v>
      </c>
      <c r="BO957">
        <f t="shared" si="259"/>
        <v>2500</v>
      </c>
      <c r="BP957" t="str">
        <f>IF(V957="original",H957,IF(V957="volunteer",C957,"Nekhaeva A.A."))</f>
        <v>Nekhaeva A.A.</v>
      </c>
      <c r="BQ957" t="str">
        <f>IF(V957="original",I957,IF(V957="volunteer",YEAR(A957)&amp;"-"&amp;IF(MONTH(A957)&lt;10,"0"&amp;MONTH(A957),MONTH(A957))&amp;"-"&amp;IF(DAY(A957)&lt;10,"0"&amp;DAY(A957),DAY(A957)),"__2025-05-15"))</f>
        <v>2025-04-16</v>
      </c>
      <c r="BT957" s="49" t="s">
        <v>4766</v>
      </c>
      <c r="BU957" t="s">
        <v>3631</v>
      </c>
      <c r="BV957" t="s">
        <v>3632</v>
      </c>
      <c r="BW957" t="s">
        <v>3633</v>
      </c>
      <c r="BX957" t="s">
        <v>3634</v>
      </c>
      <c r="BY957" s="44" t="s">
        <v>229</v>
      </c>
      <c r="BZ957" t="s">
        <v>1966</v>
      </c>
      <c r="CA957" t="s">
        <v>3644</v>
      </c>
      <c r="CB957" s="44" t="s">
        <v>1966</v>
      </c>
      <c r="CC957" t="s">
        <v>4432</v>
      </c>
      <c r="CD957" t="s">
        <v>1966</v>
      </c>
      <c r="CE957" t="s">
        <v>4431</v>
      </c>
      <c r="CF957" t="s">
        <v>3643</v>
      </c>
      <c r="CH957" t="str">
        <f>H957</f>
        <v>Тлеппаева А.М.</v>
      </c>
      <c r="CI957">
        <f t="shared" ref="CI957:CI1020" si="261">I957</f>
        <v>1999</v>
      </c>
    </row>
    <row r="958" spans="1:88" x14ac:dyDescent="0.45">
      <c r="A958" s="1">
        <v>45763.401944444442</v>
      </c>
      <c r="B958">
        <v>911269241</v>
      </c>
      <c r="C958" t="s">
        <v>4896</v>
      </c>
      <c r="E958" s="4"/>
      <c r="F958" t="s">
        <v>40</v>
      </c>
      <c r="G958">
        <v>2679</v>
      </c>
      <c r="H958" s="44" t="s">
        <v>1422</v>
      </c>
      <c r="I958">
        <v>1999</v>
      </c>
      <c r="J958" t="s">
        <v>1960</v>
      </c>
      <c r="K958" t="s">
        <v>1961</v>
      </c>
      <c r="L958" t="s">
        <v>1962</v>
      </c>
      <c r="M958" t="s">
        <v>39</v>
      </c>
      <c r="N958" t="s">
        <v>188</v>
      </c>
      <c r="O958" t="s">
        <v>41</v>
      </c>
      <c r="P958" t="s">
        <v>1956</v>
      </c>
      <c r="Q958" t="str">
        <f t="shared" ref="Q958:Q1021" si="262">IF(LEN(P958)&gt;0,P958,"")</f>
        <v>environs of Bakanas Vill.</v>
      </c>
      <c r="R958" s="85">
        <v>44.810912000000002</v>
      </c>
      <c r="S958" s="85">
        <v>76.270511999999997</v>
      </c>
      <c r="T958" t="s">
        <v>1957</v>
      </c>
      <c r="U958" t="s">
        <v>1958</v>
      </c>
      <c r="V958" s="54" t="s">
        <v>106</v>
      </c>
      <c r="X958">
        <v>2500</v>
      </c>
      <c r="Y958">
        <v>1994</v>
      </c>
      <c r="Z958">
        <v>5</v>
      </c>
      <c r="AA958"/>
      <c r="AB958">
        <v>1994</v>
      </c>
      <c r="AC958">
        <v>8</v>
      </c>
      <c r="AD958"/>
      <c r="AE958" t="s">
        <v>1959</v>
      </c>
      <c r="AF958" t="s">
        <v>1450</v>
      </c>
      <c r="AI958" t="s">
        <v>1442</v>
      </c>
      <c r="AK958" t="b">
        <v>0</v>
      </c>
      <c r="AL958" t="b">
        <v>0</v>
      </c>
      <c r="AO958" s="49" t="s">
        <v>4952</v>
      </c>
      <c r="AP958" s="73"/>
      <c r="AQ958" s="49" t="s">
        <v>4951</v>
      </c>
      <c r="AR958" s="76" t="s">
        <v>5011</v>
      </c>
      <c r="AS958" s="73" t="s">
        <v>5012</v>
      </c>
      <c r="AT958" s="73">
        <f t="shared" si="257"/>
        <v>0</v>
      </c>
      <c r="AW958" t="s">
        <v>2137</v>
      </c>
      <c r="AX958" s="112" t="s">
        <v>5332</v>
      </c>
      <c r="AY958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58" s="49" t="s">
        <v>4903</v>
      </c>
      <c r="BA958" s="59" t="str">
        <f>Y958&amp;"-"&amp;IF(Z958&lt;10,"0"&amp;Z958,Z958)&amp;"/"&amp;IF(AC958&lt;10,"0"&amp;AC958,AC958)</f>
        <v>1994-05/08</v>
      </c>
      <c r="BB958" s="44" t="str">
        <f>Y958&amp;IF(Z958&lt;&gt;0,"-"&amp;Z958,"")&amp;IF(AA958&lt;&gt;0,"-"&amp;AA958,"")&amp;IF(AB958&lt;&gt;0,"/"&amp;AB958,"")&amp;IF(AC958&lt;&gt;0,"-"&amp;AC958,"")&amp;IF(AD958&lt;&gt;0,"-"&amp;AD958,"")</f>
        <v>1994-5/1994-8</v>
      </c>
      <c r="BC958" s="44" t="str">
        <f t="shared" si="260"/>
        <v>Riverside habitats near Ili River</v>
      </c>
      <c r="BF958" s="49" t="s">
        <v>4882</v>
      </c>
      <c r="BG958" t="s">
        <v>4893</v>
      </c>
      <c r="BH958" s="40" t="s">
        <v>5050</v>
      </c>
      <c r="BI958" t="s">
        <v>39</v>
      </c>
      <c r="BJ958" t="str">
        <f>N958&amp;", "&amp;O958&amp;", "&amp;P958</f>
        <v>Almaty Region, Balkhash District, environs of Bakanas Vill.</v>
      </c>
      <c r="BK958" t="str">
        <f>T958&amp;" N; "&amp;U958&amp;" E"</f>
        <v>44.810912 N; 76.270512 E</v>
      </c>
      <c r="BL958" t="s">
        <v>1957</v>
      </c>
      <c r="BM958" s="85" t="s">
        <v>1958</v>
      </c>
      <c r="BN958" t="s">
        <v>4895</v>
      </c>
      <c r="BO958">
        <f t="shared" si="259"/>
        <v>2500</v>
      </c>
      <c r="BP958" t="str">
        <f>IF(V958="original",H958,IF(V958="volunteer",C958,"Nekhaeva A.A."))</f>
        <v>Nekhaeva A.A.</v>
      </c>
      <c r="BQ958" t="str">
        <f>IF(V958="original",I958,IF(V958="volunteer",YEAR(A958)&amp;"-"&amp;IF(MONTH(A958)&lt;10,"0"&amp;MONTH(A958),MONTH(A958))&amp;"-"&amp;IF(DAY(A958)&lt;10,"0"&amp;DAY(A958),DAY(A958)),"__2025-05-15"))</f>
        <v>2025-04-16</v>
      </c>
      <c r="BT958" s="49" t="s">
        <v>4766</v>
      </c>
      <c r="BU958" t="s">
        <v>3631</v>
      </c>
      <c r="BV958" t="s">
        <v>3632</v>
      </c>
      <c r="BW958" t="s">
        <v>3633</v>
      </c>
      <c r="BX958" t="s">
        <v>3634</v>
      </c>
      <c r="BY958" s="44" t="s">
        <v>533</v>
      </c>
      <c r="BZ958" t="s">
        <v>4246</v>
      </c>
      <c r="CA958" t="s">
        <v>3644</v>
      </c>
      <c r="CB958" s="44" t="s">
        <v>4246</v>
      </c>
      <c r="CC958" t="s">
        <v>4247</v>
      </c>
      <c r="CD958" t="s">
        <v>1442</v>
      </c>
      <c r="CE958" t="s">
        <v>4245</v>
      </c>
      <c r="CF958" t="s">
        <v>3643</v>
      </c>
      <c r="CH958" t="str">
        <f>H958</f>
        <v>Тлеппаева А.М.</v>
      </c>
      <c r="CI958">
        <f t="shared" si="261"/>
        <v>1999</v>
      </c>
    </row>
    <row r="959" spans="1:88" s="6" customFormat="1" x14ac:dyDescent="0.45">
      <c r="A959" s="5">
        <v>45763.401504629634</v>
      </c>
      <c r="B959" s="6">
        <v>412819044</v>
      </c>
      <c r="C959" s="6" t="s">
        <v>4897</v>
      </c>
      <c r="D959" s="6">
        <v>4</v>
      </c>
      <c r="E959" s="4" t="s">
        <v>727</v>
      </c>
      <c r="F959" s="6" t="s">
        <v>836</v>
      </c>
      <c r="G959" s="6">
        <v>3805</v>
      </c>
      <c r="H959" s="44" t="s">
        <v>53</v>
      </c>
      <c r="I959" s="6">
        <v>1998</v>
      </c>
      <c r="J959" s="6" t="s">
        <v>1953</v>
      </c>
      <c r="K959" s="6" t="s">
        <v>1954</v>
      </c>
      <c r="L959" s="6" t="s">
        <v>1955</v>
      </c>
      <c r="M959" t="s">
        <v>39</v>
      </c>
      <c r="N959" s="6" t="s">
        <v>77</v>
      </c>
      <c r="O959" s="6" t="s">
        <v>852</v>
      </c>
      <c r="P959" s="6" t="s">
        <v>852</v>
      </c>
      <c r="Q959" t="str">
        <f t="shared" si="262"/>
        <v>Almaty</v>
      </c>
      <c r="R959" s="84">
        <v>43.251072999999998</v>
      </c>
      <c r="S959" s="84">
        <v>76.925980999999993</v>
      </c>
      <c r="T959" s="6" t="s">
        <v>1967</v>
      </c>
      <c r="U959" s="6" t="s">
        <v>1968</v>
      </c>
      <c r="V959" s="6" t="s">
        <v>106</v>
      </c>
      <c r="X959" s="6">
        <v>6000</v>
      </c>
      <c r="Y959" s="6">
        <v>1993</v>
      </c>
      <c r="Z959" s="6">
        <v>5</v>
      </c>
      <c r="AA959" s="6">
        <v>28</v>
      </c>
      <c r="AB959" s="6">
        <v>1997</v>
      </c>
      <c r="AC959" s="6">
        <v>5</v>
      </c>
      <c r="AD959" s="6">
        <v>15</v>
      </c>
      <c r="AF959" s="6" t="s">
        <v>613</v>
      </c>
      <c r="AH959" s="6" t="s">
        <v>48</v>
      </c>
      <c r="AI959" s="6" t="s">
        <v>1950</v>
      </c>
      <c r="AJ959" s="6" t="s">
        <v>1951</v>
      </c>
      <c r="AK959" s="6" t="b">
        <v>1</v>
      </c>
      <c r="AL959" s="6" t="b">
        <v>0</v>
      </c>
      <c r="AO959" s="49" t="s">
        <v>4952</v>
      </c>
      <c r="AP959" s="73"/>
      <c r="AQ959" s="49" t="s">
        <v>4951</v>
      </c>
      <c r="AR959" s="76" t="s">
        <v>5011</v>
      </c>
      <c r="AS959" s="73" t="s">
        <v>5012</v>
      </c>
      <c r="AT959" s="73">
        <f t="shared" si="257"/>
        <v>4</v>
      </c>
      <c r="AU959" s="112" t="s">
        <v>5383</v>
      </c>
      <c r="AV959" s="44" t="s">
        <v>5380</v>
      </c>
      <c r="AW959" t="s">
        <v>613</v>
      </c>
      <c r="AX959" s="112" t="s">
        <v>5322</v>
      </c>
      <c r="AY959" s="73" t="str">
        <f t="shared" si="258"/>
        <v>Logunov D.V. 1998. Pseudeuophrys is a valid genus of the jumping spiders (Araneae, Salticidae) // Rev. Arachnol. T.12. Fasc.11. P.109–128</v>
      </c>
      <c r="AZ959" s="49" t="s">
        <v>4903</v>
      </c>
      <c r="BA959" s="58" t="str">
        <f>Y959&amp;"-"&amp;IF(Z959&lt;10,"0"&amp;Z959,Z959)&amp;"-"&amp;IF(AA959&lt;10,"0"&amp;AA959,AA959)&amp;"/"&amp;IF(AC959&lt;10,"0"&amp;AC959,AC959)&amp;"-"&amp;IF(AD959&lt;10,"0"&amp;AD959,AD959)</f>
        <v>1993-05-28/05-15</v>
      </c>
      <c r="BB959" s="44" t="str">
        <f>Y959&amp;IF(Z959&lt;&gt;0,"-"&amp;Z959,"")&amp;IF(AA959&lt;&gt;0,"-"&amp;AA959,"")&amp;IF(AB959&lt;&gt;0,"/"&amp;AB959,"")&amp;IF(AC959&lt;&gt;0,"-"&amp;AC959,"")&amp;IF(AD959&lt;&gt;0,"-"&amp;AD959,"")</f>
        <v>1993-5-28/1997-5-15</v>
      </c>
      <c r="BC959" s="44"/>
      <c r="BD959" s="44"/>
      <c r="BE959" s="44"/>
      <c r="BF959" s="49" t="s">
        <v>4882</v>
      </c>
      <c r="BG959" t="s">
        <v>4893</v>
      </c>
      <c r="BH959" s="40" t="s">
        <v>5050</v>
      </c>
      <c r="BI959" t="s">
        <v>39</v>
      </c>
      <c r="BJ959" t="str">
        <f>N959&amp;", "&amp;O959&amp;", "&amp;P959</f>
        <v>Almaty Area, Almaty, Almaty</v>
      </c>
      <c r="BK959" t="str">
        <f>T959&amp;" N; "&amp;U959&amp;" E"</f>
        <v>43.251073 N; 76.925981 E</v>
      </c>
      <c r="BL959" t="s">
        <v>1967</v>
      </c>
      <c r="BM959" s="85" t="s">
        <v>1968</v>
      </c>
      <c r="BN959" t="s">
        <v>4895</v>
      </c>
      <c r="BO959">
        <f t="shared" si="259"/>
        <v>6000</v>
      </c>
      <c r="BP959" t="str">
        <f>IF(V959="original",H959,IF(V959="volunteer",C959,"Nekhaeva A.A."))</f>
        <v>Kim L.V.</v>
      </c>
      <c r="BQ959" t="str">
        <f>IF(V959="original",I959,IF(V959="volunteer",YEAR(A959)&amp;"-"&amp;IF(MONTH(A959)&lt;10,"0"&amp;MONTH(A959),MONTH(A959))&amp;"-"&amp;IF(DAY(A959)&lt;10,"0"&amp;DAY(A959),DAY(A959)),"__2025-05-15"))</f>
        <v>2025-04-16</v>
      </c>
      <c r="BR959"/>
      <c r="BS959"/>
      <c r="BT959" s="49" t="s">
        <v>4766</v>
      </c>
      <c r="BU959" t="s">
        <v>3631</v>
      </c>
      <c r="BV959" t="s">
        <v>3632</v>
      </c>
      <c r="BW959" t="s">
        <v>3633</v>
      </c>
      <c r="BX959" t="s">
        <v>3634</v>
      </c>
      <c r="BY959" s="44" t="s">
        <v>48</v>
      </c>
      <c r="BZ959" t="s">
        <v>1950</v>
      </c>
      <c r="CA959" t="s">
        <v>3880</v>
      </c>
      <c r="CB959" s="44" t="s">
        <v>3880</v>
      </c>
      <c r="CC959" t="s">
        <v>4842</v>
      </c>
      <c r="CD959" t="s">
        <v>3880</v>
      </c>
      <c r="CE959" t="s">
        <v>3879</v>
      </c>
      <c r="CF959" t="s">
        <v>3630</v>
      </c>
      <c r="CG959"/>
      <c r="CH959" t="str">
        <f>H959</f>
        <v>Logunov D.V.</v>
      </c>
      <c r="CI959">
        <f t="shared" si="261"/>
        <v>1998</v>
      </c>
      <c r="CJ959" t="s">
        <v>4701</v>
      </c>
    </row>
    <row r="960" spans="1:88" x14ac:dyDescent="0.45">
      <c r="A960" s="1">
        <v>45763.401377314818</v>
      </c>
      <c r="B960">
        <v>911269241</v>
      </c>
      <c r="C960" t="s">
        <v>4896</v>
      </c>
      <c r="E960" s="4"/>
      <c r="F960" t="s">
        <v>40</v>
      </c>
      <c r="G960">
        <v>2679</v>
      </c>
      <c r="H960" s="44" t="s">
        <v>1422</v>
      </c>
      <c r="I960">
        <v>1999</v>
      </c>
      <c r="J960" t="s">
        <v>1960</v>
      </c>
      <c r="K960" t="s">
        <v>1961</v>
      </c>
      <c r="L960" t="s">
        <v>1962</v>
      </c>
      <c r="M960" t="s">
        <v>39</v>
      </c>
      <c r="N960" t="s">
        <v>188</v>
      </c>
      <c r="O960" t="s">
        <v>41</v>
      </c>
      <c r="P960" t="s">
        <v>1956</v>
      </c>
      <c r="Q960" t="str">
        <f t="shared" si="262"/>
        <v>environs of Bakanas Vill.</v>
      </c>
      <c r="R960" s="85">
        <v>44.810912000000002</v>
      </c>
      <c r="S960" s="85">
        <v>76.270511999999997</v>
      </c>
      <c r="T960" t="s">
        <v>1957</v>
      </c>
      <c r="U960" t="s">
        <v>1958</v>
      </c>
      <c r="V960" s="54" t="s">
        <v>106</v>
      </c>
      <c r="X960">
        <v>2500</v>
      </c>
      <c r="Y960">
        <v>1994</v>
      </c>
      <c r="Z960">
        <v>5</v>
      </c>
      <c r="AA960"/>
      <c r="AB960">
        <v>1994</v>
      </c>
      <c r="AC960">
        <v>8</v>
      </c>
      <c r="AD960"/>
      <c r="AE960" t="s">
        <v>1959</v>
      </c>
      <c r="AF960" t="s">
        <v>1450</v>
      </c>
      <c r="AH960" t="s">
        <v>533</v>
      </c>
      <c r="AI960" t="s">
        <v>1435</v>
      </c>
      <c r="AJ960" t="s">
        <v>1401</v>
      </c>
      <c r="AK960" t="b">
        <v>1</v>
      </c>
      <c r="AL960" t="b">
        <v>0</v>
      </c>
      <c r="AO960" s="49" t="s">
        <v>4952</v>
      </c>
      <c r="AP960" s="73"/>
      <c r="AQ960" s="49" t="s">
        <v>4951</v>
      </c>
      <c r="AR960" s="76" t="s">
        <v>5011</v>
      </c>
      <c r="AS960" s="73" t="s">
        <v>5012</v>
      </c>
      <c r="AT960" s="73">
        <f t="shared" si="257"/>
        <v>0</v>
      </c>
      <c r="AW960" t="s">
        <v>2137</v>
      </c>
      <c r="AX960" s="112" t="s">
        <v>5332</v>
      </c>
      <c r="AY960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0" s="49" t="s">
        <v>4903</v>
      </c>
      <c r="BA960" s="59" t="str">
        <f>Y960&amp;"-"&amp;IF(Z960&lt;10,"0"&amp;Z960,Z960)&amp;"/"&amp;IF(AC960&lt;10,"0"&amp;AC960,AC960)</f>
        <v>1994-05/08</v>
      </c>
      <c r="BB960" s="44" t="str">
        <f>Y960&amp;IF(Z960&lt;&gt;0,"-"&amp;Z960,"")&amp;IF(AA960&lt;&gt;0,"-"&amp;AA960,"")&amp;IF(AB960&lt;&gt;0,"/"&amp;AB960,"")&amp;IF(AC960&lt;&gt;0,"-"&amp;AC960,"")&amp;IF(AD960&lt;&gt;0,"-"&amp;AD960,"")</f>
        <v>1994-5/1994-8</v>
      </c>
      <c r="BC960" s="44" t="str">
        <f>AE960</f>
        <v>Riverside habitats near Ili River</v>
      </c>
      <c r="BF960" s="49" t="s">
        <v>4882</v>
      </c>
      <c r="BG960" t="s">
        <v>4893</v>
      </c>
      <c r="BH960" s="40" t="s">
        <v>5050</v>
      </c>
      <c r="BI960" t="s">
        <v>39</v>
      </c>
      <c r="BJ960" t="str">
        <f>N960&amp;", "&amp;O960&amp;", "&amp;P960</f>
        <v>Almaty Region, Balkhash District, environs of Bakanas Vill.</v>
      </c>
      <c r="BK960" t="str">
        <f>T960&amp;" N; "&amp;U960&amp;" E"</f>
        <v>44.810912 N; 76.270512 E</v>
      </c>
      <c r="BL960" t="s">
        <v>1957</v>
      </c>
      <c r="BM960" s="85" t="s">
        <v>1958</v>
      </c>
      <c r="BN960" t="s">
        <v>4895</v>
      </c>
      <c r="BO960">
        <f t="shared" si="259"/>
        <v>2500</v>
      </c>
      <c r="BP960" t="str">
        <f>IF(V960="original",H960,IF(V960="volunteer",C960,"Nekhaeva A.A."))</f>
        <v>Nekhaeva A.A.</v>
      </c>
      <c r="BQ960" t="str">
        <f>IF(V960="original",I960,IF(V960="volunteer",YEAR(A960)&amp;"-"&amp;IF(MONTH(A960)&lt;10,"0"&amp;MONTH(A960),MONTH(A960))&amp;"-"&amp;IF(DAY(A960)&lt;10,"0"&amp;DAY(A960),DAY(A960)),"__2025-05-15"))</f>
        <v>2025-04-16</v>
      </c>
      <c r="BT960" s="49" t="s">
        <v>4766</v>
      </c>
      <c r="BU960" t="s">
        <v>3631</v>
      </c>
      <c r="BV960" t="s">
        <v>3632</v>
      </c>
      <c r="BW960" t="s">
        <v>3633</v>
      </c>
      <c r="BX960" t="s">
        <v>3634</v>
      </c>
      <c r="BY960" s="44" t="s">
        <v>533</v>
      </c>
      <c r="BZ960" t="s">
        <v>1435</v>
      </c>
      <c r="CA960" t="s">
        <v>4238</v>
      </c>
      <c r="CB960" s="44" t="s">
        <v>4238</v>
      </c>
      <c r="CC960" t="s">
        <v>4864</v>
      </c>
      <c r="CD960" t="s">
        <v>4238</v>
      </c>
      <c r="CE960" t="s">
        <v>4239</v>
      </c>
      <c r="CF960" t="s">
        <v>3630</v>
      </c>
      <c r="CH960" t="str">
        <f>H960</f>
        <v>Тлеппаева А.М.</v>
      </c>
      <c r="CI960">
        <f t="shared" si="261"/>
        <v>1999</v>
      </c>
    </row>
    <row r="961" spans="1:88" s="8" customFormat="1" x14ac:dyDescent="0.45">
      <c r="A961" s="7">
        <v>45763.400972222233</v>
      </c>
      <c r="B961" s="8">
        <v>412819044</v>
      </c>
      <c r="C961" s="6" t="s">
        <v>4897</v>
      </c>
      <c r="D961" s="8">
        <v>4</v>
      </c>
      <c r="E961" s="4" t="s">
        <v>727</v>
      </c>
      <c r="F961" s="8" t="s">
        <v>1969</v>
      </c>
      <c r="G961" s="8">
        <v>3805</v>
      </c>
      <c r="H961" s="44" t="s">
        <v>53</v>
      </c>
      <c r="I961" s="8">
        <v>1998</v>
      </c>
      <c r="J961" s="8" t="s">
        <v>1953</v>
      </c>
      <c r="K961" s="8" t="s">
        <v>1954</v>
      </c>
      <c r="L961" s="8" t="s">
        <v>1955</v>
      </c>
      <c r="M961" t="s">
        <v>39</v>
      </c>
      <c r="N961" s="8" t="s">
        <v>77</v>
      </c>
      <c r="O961" s="8" t="s">
        <v>852</v>
      </c>
      <c r="P961" s="8" t="s">
        <v>852</v>
      </c>
      <c r="Q961" t="str">
        <f t="shared" si="262"/>
        <v>Almaty</v>
      </c>
      <c r="R961" s="90">
        <v>43.251072999999998</v>
      </c>
      <c r="S961" s="90">
        <v>76.925980999999993</v>
      </c>
      <c r="T961" s="8" t="s">
        <v>1967</v>
      </c>
      <c r="U961" s="8" t="s">
        <v>1968</v>
      </c>
      <c r="V961" s="8" t="s">
        <v>106</v>
      </c>
      <c r="X961" s="8">
        <v>6000</v>
      </c>
      <c r="Y961" s="8">
        <v>1993</v>
      </c>
      <c r="Z961" s="8">
        <v>5</v>
      </c>
      <c r="AA961" s="8">
        <v>28</v>
      </c>
      <c r="AB961" s="8">
        <v>1997</v>
      </c>
      <c r="AC961" s="8">
        <v>5</v>
      </c>
      <c r="AD961" s="8">
        <v>15</v>
      </c>
      <c r="AF961" s="8" t="s">
        <v>613</v>
      </c>
      <c r="AH961" s="8" t="s">
        <v>48</v>
      </c>
      <c r="AI961" s="8" t="s">
        <v>1950</v>
      </c>
      <c r="AJ961" s="8" t="s">
        <v>1951</v>
      </c>
      <c r="AK961" s="8" t="b">
        <v>1</v>
      </c>
      <c r="AL961" s="8" t="b">
        <v>0</v>
      </c>
      <c r="AO961" s="49" t="s">
        <v>4952</v>
      </c>
      <c r="AP961" s="73"/>
      <c r="AQ961" s="49" t="s">
        <v>4951</v>
      </c>
      <c r="AR961" s="76" t="s">
        <v>5011</v>
      </c>
      <c r="AS961" s="73" t="s">
        <v>5012</v>
      </c>
      <c r="AT961" s="73">
        <f t="shared" si="257"/>
        <v>4</v>
      </c>
      <c r="AU961" s="112" t="s">
        <v>5383</v>
      </c>
      <c r="AV961" s="44" t="s">
        <v>5380</v>
      </c>
      <c r="AW961" t="s">
        <v>613</v>
      </c>
      <c r="AX961" s="112" t="s">
        <v>5362</v>
      </c>
      <c r="AY961" s="73" t="str">
        <f t="shared" si="258"/>
        <v>Logunov D.V. 1998. Pseudeuophrys is a valid genus of the jumping spiders (Araneae, Salticidae) // Rev. Arachnol. T.12. Fasc.11. P.109–128</v>
      </c>
      <c r="AZ961" s="49" t="s">
        <v>4903</v>
      </c>
      <c r="BA961" s="58" t="str">
        <f>Y961&amp;"-"&amp;IF(Z961&lt;10,"0"&amp;Z961,Z961)&amp;"-"&amp;IF(AA961&lt;10,"0"&amp;AA961,AA961)&amp;"/"&amp;IF(AC961&lt;10,"0"&amp;AC961,AC961)&amp;"-"&amp;IF(AD961&lt;10,"0"&amp;AD961,AD961)</f>
        <v>1993-05-28/05-15</v>
      </c>
      <c r="BB961" s="44" t="str">
        <f>Y961&amp;IF(Z961&lt;&gt;0,"-"&amp;Z961,"")&amp;IF(AA961&lt;&gt;0,"-"&amp;AA961,"")&amp;IF(AB961&lt;&gt;0,"/"&amp;AB961,"")&amp;IF(AC961&lt;&gt;0,"-"&amp;AC961,"")&amp;IF(AD961&lt;&gt;0,"-"&amp;AD961,"")</f>
        <v>1993-5-28/1997-5-15</v>
      </c>
      <c r="BC961" s="44"/>
      <c r="BD961" s="44"/>
      <c r="BE961" s="44"/>
      <c r="BF961" s="49" t="s">
        <v>4882</v>
      </c>
      <c r="BG961" t="s">
        <v>4893</v>
      </c>
      <c r="BH961" s="40" t="s">
        <v>5050</v>
      </c>
      <c r="BI961" t="s">
        <v>39</v>
      </c>
      <c r="BJ961" t="str">
        <f>N961&amp;", "&amp;O961&amp;", "&amp;P961</f>
        <v>Almaty Area, Almaty, Almaty</v>
      </c>
      <c r="BK961" t="str">
        <f>T961&amp;" N; "&amp;U961&amp;" E"</f>
        <v>43.251073 N; 76.925981 E</v>
      </c>
      <c r="BL961" t="s">
        <v>1967</v>
      </c>
      <c r="BM961" s="85" t="s">
        <v>1968</v>
      </c>
      <c r="BN961" t="s">
        <v>4895</v>
      </c>
      <c r="BO961">
        <f t="shared" si="259"/>
        <v>6000</v>
      </c>
      <c r="BP961" t="str">
        <f>IF(V961="original",H961,IF(V961="volunteer",C961,"Nekhaeva A.A."))</f>
        <v>Kim L.V.</v>
      </c>
      <c r="BQ961" t="str">
        <f>IF(V961="original",I961,IF(V961="volunteer",YEAR(A961)&amp;"-"&amp;IF(MONTH(A961)&lt;10,"0"&amp;MONTH(A961),MONTH(A961))&amp;"-"&amp;IF(DAY(A961)&lt;10,"0"&amp;DAY(A961),DAY(A961)),"__2025-05-15"))</f>
        <v>2025-04-16</v>
      </c>
      <c r="BR961"/>
      <c r="BS961"/>
      <c r="BT961" s="49" t="s">
        <v>4766</v>
      </c>
      <c r="BU961" t="s">
        <v>3631</v>
      </c>
      <c r="BV961" t="s">
        <v>3632</v>
      </c>
      <c r="BW961" t="s">
        <v>3633</v>
      </c>
      <c r="BX961" t="s">
        <v>3634</v>
      </c>
      <c r="BY961" s="44" t="s">
        <v>48</v>
      </c>
      <c r="BZ961" t="s">
        <v>1950</v>
      </c>
      <c r="CA961" t="s">
        <v>3880</v>
      </c>
      <c r="CB961" s="44" t="s">
        <v>3880</v>
      </c>
      <c r="CC961" t="s">
        <v>4842</v>
      </c>
      <c r="CD961" t="s">
        <v>3880</v>
      </c>
      <c r="CE961" t="s">
        <v>3879</v>
      </c>
      <c r="CF961" t="s">
        <v>3630</v>
      </c>
      <c r="CG961"/>
      <c r="CH961" t="str">
        <f>H961</f>
        <v>Logunov D.V.</v>
      </c>
      <c r="CI961">
        <f t="shared" si="261"/>
        <v>1998</v>
      </c>
      <c r="CJ961" t="s">
        <v>4701</v>
      </c>
    </row>
    <row r="962" spans="1:88" x14ac:dyDescent="0.45">
      <c r="A962" s="1">
        <v>45763.400937500002</v>
      </c>
      <c r="B962">
        <v>911269241</v>
      </c>
      <c r="C962" t="s">
        <v>4896</v>
      </c>
      <c r="E962" s="4"/>
      <c r="F962" t="s">
        <v>40</v>
      </c>
      <c r="G962">
        <v>2679</v>
      </c>
      <c r="H962" s="44" t="s">
        <v>1422</v>
      </c>
      <c r="I962">
        <v>1999</v>
      </c>
      <c r="J962" t="s">
        <v>1960</v>
      </c>
      <c r="K962" t="s">
        <v>1961</v>
      </c>
      <c r="L962" t="s">
        <v>1962</v>
      </c>
      <c r="M962" t="s">
        <v>39</v>
      </c>
      <c r="N962" t="s">
        <v>188</v>
      </c>
      <c r="O962" t="s">
        <v>41</v>
      </c>
      <c r="P962" t="s">
        <v>1956</v>
      </c>
      <c r="Q962" t="str">
        <f t="shared" si="262"/>
        <v>environs of Bakanas Vill.</v>
      </c>
      <c r="R962" s="85">
        <v>44.810912000000002</v>
      </c>
      <c r="S962" s="85">
        <v>76.270511999999997</v>
      </c>
      <c r="T962" t="s">
        <v>1957</v>
      </c>
      <c r="U962" t="s">
        <v>1958</v>
      </c>
      <c r="V962" s="54" t="s">
        <v>106</v>
      </c>
      <c r="X962">
        <v>2500</v>
      </c>
      <c r="Y962">
        <v>1994</v>
      </c>
      <c r="Z962">
        <v>5</v>
      </c>
      <c r="AA962"/>
      <c r="AB962">
        <v>1994</v>
      </c>
      <c r="AC962">
        <v>8</v>
      </c>
      <c r="AD962"/>
      <c r="AE962" t="s">
        <v>1959</v>
      </c>
      <c r="AF962" t="s">
        <v>1450</v>
      </c>
      <c r="AH962" t="s">
        <v>533</v>
      </c>
      <c r="AI962" t="s">
        <v>1435</v>
      </c>
      <c r="AJ962" t="s">
        <v>1459</v>
      </c>
      <c r="AK962" t="b">
        <v>1</v>
      </c>
      <c r="AL962" t="b">
        <v>0</v>
      </c>
      <c r="AO962" s="49" t="s">
        <v>4952</v>
      </c>
      <c r="AP962" s="73"/>
      <c r="AQ962" s="49" t="s">
        <v>4951</v>
      </c>
      <c r="AR962" s="76" t="s">
        <v>5011</v>
      </c>
      <c r="AS962" s="73" t="s">
        <v>5012</v>
      </c>
      <c r="AT962" s="73">
        <f t="shared" si="257"/>
        <v>0</v>
      </c>
      <c r="AW962" t="s">
        <v>2137</v>
      </c>
      <c r="AX962" s="112" t="s">
        <v>5332</v>
      </c>
      <c r="AY962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2" s="49" t="s">
        <v>4903</v>
      </c>
      <c r="BA962" s="59" t="str">
        <f>Y962&amp;"-"&amp;IF(Z962&lt;10,"0"&amp;Z962,Z962)&amp;"/"&amp;IF(AC962&lt;10,"0"&amp;AC962,AC962)</f>
        <v>1994-05/08</v>
      </c>
      <c r="BB962" s="44" t="str">
        <f>Y962&amp;IF(Z962&lt;&gt;0,"-"&amp;Z962,"")&amp;IF(AA962&lt;&gt;0,"-"&amp;AA962,"")&amp;IF(AB962&lt;&gt;0,"/"&amp;AB962,"")&amp;IF(AC962&lt;&gt;0,"-"&amp;AC962,"")&amp;IF(AD962&lt;&gt;0,"-"&amp;AD962,"")</f>
        <v>1994-5/1994-8</v>
      </c>
      <c r="BC962" s="44" t="str">
        <f>AE962</f>
        <v>Riverside habitats near Ili River</v>
      </c>
      <c r="BF962" s="49" t="s">
        <v>4882</v>
      </c>
      <c r="BG962" t="s">
        <v>4893</v>
      </c>
      <c r="BH962" s="40" t="s">
        <v>5050</v>
      </c>
      <c r="BI962" t="s">
        <v>39</v>
      </c>
      <c r="BJ962" t="str">
        <f>N962&amp;", "&amp;O962&amp;", "&amp;P962</f>
        <v>Almaty Region, Balkhash District, environs of Bakanas Vill.</v>
      </c>
      <c r="BK962" t="str">
        <f>T962&amp;" N; "&amp;U962&amp;" E"</f>
        <v>44.810912 N; 76.270512 E</v>
      </c>
      <c r="BL962" t="s">
        <v>1957</v>
      </c>
      <c r="BM962" s="85" t="s">
        <v>1958</v>
      </c>
      <c r="BN962" t="s">
        <v>4895</v>
      </c>
      <c r="BO962">
        <f t="shared" si="259"/>
        <v>2500</v>
      </c>
      <c r="BP962" t="str">
        <f>IF(V962="original",H962,IF(V962="volunteer",C962,"Nekhaeva A.A."))</f>
        <v>Nekhaeva A.A.</v>
      </c>
      <c r="BQ962" t="str">
        <f>IF(V962="original",I962,IF(V962="volunteer",YEAR(A962)&amp;"-"&amp;IF(MONTH(A962)&lt;10,"0"&amp;MONTH(A962),MONTH(A962))&amp;"-"&amp;IF(DAY(A962)&lt;10,"0"&amp;DAY(A962),DAY(A962)),"__2025-05-15"))</f>
        <v>2025-04-16</v>
      </c>
      <c r="BT962" s="49" t="s">
        <v>4766</v>
      </c>
      <c r="BU962" t="s">
        <v>3631</v>
      </c>
      <c r="BV962" t="s">
        <v>3632</v>
      </c>
      <c r="BW962" t="s">
        <v>3633</v>
      </c>
      <c r="BX962" t="s">
        <v>3634</v>
      </c>
      <c r="BY962" s="44" t="s">
        <v>533</v>
      </c>
      <c r="BZ962" t="s">
        <v>1435</v>
      </c>
      <c r="CA962" t="s">
        <v>4257</v>
      </c>
      <c r="CB962" s="44" t="s">
        <v>4257</v>
      </c>
      <c r="CC962" t="s">
        <v>4680</v>
      </c>
      <c r="CD962" t="s">
        <v>4257</v>
      </c>
      <c r="CE962" t="s">
        <v>4681</v>
      </c>
      <c r="CF962" t="s">
        <v>3630</v>
      </c>
      <c r="CH962" t="str">
        <f>H962</f>
        <v>Тлеппаева А.М.</v>
      </c>
      <c r="CI962">
        <f t="shared" si="261"/>
        <v>1999</v>
      </c>
    </row>
    <row r="963" spans="1:88" x14ac:dyDescent="0.45">
      <c r="A963" s="1">
        <v>45763.40053240741</v>
      </c>
      <c r="B963">
        <v>911269241</v>
      </c>
      <c r="C963" t="s">
        <v>4896</v>
      </c>
      <c r="E963" s="4"/>
      <c r="F963" t="s">
        <v>40</v>
      </c>
      <c r="G963">
        <v>2679</v>
      </c>
      <c r="H963" s="44" t="s">
        <v>1422</v>
      </c>
      <c r="I963">
        <v>1999</v>
      </c>
      <c r="J963" t="s">
        <v>1960</v>
      </c>
      <c r="K963" t="s">
        <v>1961</v>
      </c>
      <c r="L963" t="s">
        <v>1962</v>
      </c>
      <c r="M963" t="s">
        <v>39</v>
      </c>
      <c r="N963" t="s">
        <v>188</v>
      </c>
      <c r="O963" t="s">
        <v>41</v>
      </c>
      <c r="P963" t="s">
        <v>1956</v>
      </c>
      <c r="Q963" t="str">
        <f t="shared" si="262"/>
        <v>environs of Bakanas Vill.</v>
      </c>
      <c r="R963" s="85">
        <v>44.810912000000002</v>
      </c>
      <c r="S963" s="85">
        <v>76.270511999999997</v>
      </c>
      <c r="T963" t="s">
        <v>1957</v>
      </c>
      <c r="U963" t="s">
        <v>1958</v>
      </c>
      <c r="V963" s="54" t="s">
        <v>106</v>
      </c>
      <c r="X963">
        <v>2500</v>
      </c>
      <c r="Y963">
        <v>1994</v>
      </c>
      <c r="Z963">
        <v>5</v>
      </c>
      <c r="AA963"/>
      <c r="AB963">
        <v>1994</v>
      </c>
      <c r="AC963">
        <v>8</v>
      </c>
      <c r="AD963"/>
      <c r="AE963" t="s">
        <v>1959</v>
      </c>
      <c r="AF963" t="s">
        <v>1450</v>
      </c>
      <c r="AH963" t="s">
        <v>1428</v>
      </c>
      <c r="AI963" t="s">
        <v>1429</v>
      </c>
      <c r="AK963" t="b">
        <v>0</v>
      </c>
      <c r="AL963" t="b">
        <v>0</v>
      </c>
      <c r="AO963" s="49" t="s">
        <v>4952</v>
      </c>
      <c r="AP963" s="73"/>
      <c r="AQ963" s="49" t="s">
        <v>4951</v>
      </c>
      <c r="AR963" s="76" t="s">
        <v>5011</v>
      </c>
      <c r="AS963" s="73" t="s">
        <v>5012</v>
      </c>
      <c r="AT963" s="73">
        <f t="shared" si="257"/>
        <v>0</v>
      </c>
      <c r="AW963" t="s">
        <v>2137</v>
      </c>
      <c r="AX963" s="112" t="s">
        <v>5332</v>
      </c>
      <c r="AY963" s="73" t="str">
        <f t="shared" si="258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3" s="49" t="s">
        <v>4903</v>
      </c>
      <c r="BA963" s="59" t="str">
        <f>Y963&amp;"-"&amp;IF(Z963&lt;10,"0"&amp;Z963,Z963)&amp;"/"&amp;IF(AC963&lt;10,"0"&amp;AC963,AC963)</f>
        <v>1994-05/08</v>
      </c>
      <c r="BB963" s="44" t="str">
        <f>Y963&amp;IF(Z963&lt;&gt;0,"-"&amp;Z963,"")&amp;IF(AA963&lt;&gt;0,"-"&amp;AA963,"")&amp;IF(AB963&lt;&gt;0,"/"&amp;AB963,"")&amp;IF(AC963&lt;&gt;0,"-"&amp;AC963,"")&amp;IF(AD963&lt;&gt;0,"-"&amp;AD963,"")</f>
        <v>1994-5/1994-8</v>
      </c>
      <c r="BC963" s="44" t="str">
        <f>AE963</f>
        <v>Riverside habitats near Ili River</v>
      </c>
      <c r="BF963" s="49" t="s">
        <v>4882</v>
      </c>
      <c r="BG963" t="s">
        <v>4893</v>
      </c>
      <c r="BH963" s="40" t="s">
        <v>5050</v>
      </c>
      <c r="BI963" t="s">
        <v>39</v>
      </c>
      <c r="BJ963" t="str">
        <f>N963&amp;", "&amp;O963&amp;", "&amp;P963</f>
        <v>Almaty Region, Balkhash District, environs of Bakanas Vill.</v>
      </c>
      <c r="BK963" t="str">
        <f>T963&amp;" N; "&amp;U963&amp;" E"</f>
        <v>44.810912 N; 76.270512 E</v>
      </c>
      <c r="BL963" t="s">
        <v>1957</v>
      </c>
      <c r="BM963" s="85" t="s">
        <v>1958</v>
      </c>
      <c r="BN963" t="s">
        <v>4895</v>
      </c>
      <c r="BO963">
        <f t="shared" si="259"/>
        <v>2500</v>
      </c>
      <c r="BP963" t="str">
        <f>IF(V963="original",H963,IF(V963="volunteer",C963,"Nekhaeva A.A."))</f>
        <v>Nekhaeva A.A.</v>
      </c>
      <c r="BQ963" t="str">
        <f>IF(V963="original",I963,IF(V963="volunteer",YEAR(A963)&amp;"-"&amp;IF(MONTH(A963)&lt;10,"0"&amp;MONTH(A963),MONTH(A963))&amp;"-"&amp;IF(DAY(A963)&lt;10,"0"&amp;DAY(A963),DAY(A963)),"__2025-05-15"))</f>
        <v>2025-04-16</v>
      </c>
      <c r="BT963" s="49" t="s">
        <v>4766</v>
      </c>
      <c r="BU963" t="s">
        <v>3631</v>
      </c>
      <c r="BV963" t="s">
        <v>3632</v>
      </c>
      <c r="BW963" t="s">
        <v>3633</v>
      </c>
      <c r="BX963" t="s">
        <v>3634</v>
      </c>
      <c r="BY963" s="44" t="s">
        <v>1428</v>
      </c>
      <c r="BZ963" t="s">
        <v>1429</v>
      </c>
      <c r="CA963" t="s">
        <v>3644</v>
      </c>
      <c r="CB963" s="44" t="s">
        <v>1429</v>
      </c>
      <c r="CC963" t="s">
        <v>4232</v>
      </c>
      <c r="CD963" t="s">
        <v>1429</v>
      </c>
      <c r="CE963" t="s">
        <v>4231</v>
      </c>
      <c r="CF963" t="s">
        <v>3643</v>
      </c>
      <c r="CH963" t="str">
        <f>H963</f>
        <v>Тлеппаева А.М.</v>
      </c>
      <c r="CI963">
        <f t="shared" si="261"/>
        <v>1999</v>
      </c>
    </row>
    <row r="964" spans="1:88" x14ac:dyDescent="0.45">
      <c r="A964" s="1">
        <v>45763.40016203704</v>
      </c>
      <c r="B964">
        <v>911269241</v>
      </c>
      <c r="C964" t="s">
        <v>4896</v>
      </c>
      <c r="E964" s="4"/>
      <c r="F964" t="s">
        <v>40</v>
      </c>
      <c r="G964">
        <v>2679</v>
      </c>
      <c r="H964" s="44" t="s">
        <v>1422</v>
      </c>
      <c r="I964">
        <v>1999</v>
      </c>
      <c r="J964" t="s">
        <v>1960</v>
      </c>
      <c r="K964" t="s">
        <v>1961</v>
      </c>
      <c r="L964" t="s">
        <v>1962</v>
      </c>
      <c r="M964" t="s">
        <v>39</v>
      </c>
      <c r="N964" t="s">
        <v>188</v>
      </c>
      <c r="O964" t="s">
        <v>41</v>
      </c>
      <c r="P964" t="s">
        <v>1956</v>
      </c>
      <c r="Q964" t="str">
        <f t="shared" si="262"/>
        <v>environs of Bakanas Vill.</v>
      </c>
      <c r="R964" s="85">
        <v>44.810912000000002</v>
      </c>
      <c r="S964" s="85">
        <v>76.270511999999997</v>
      </c>
      <c r="T964" t="s">
        <v>1957</v>
      </c>
      <c r="U964" t="s">
        <v>1958</v>
      </c>
      <c r="V964" s="54" t="s">
        <v>106</v>
      </c>
      <c r="X964">
        <v>2500</v>
      </c>
      <c r="Y964">
        <v>1994</v>
      </c>
      <c r="Z964">
        <v>5</v>
      </c>
      <c r="AA964"/>
      <c r="AB964">
        <v>1994</v>
      </c>
      <c r="AC964">
        <v>8</v>
      </c>
      <c r="AD964"/>
      <c r="AE964" t="s">
        <v>1959</v>
      </c>
      <c r="AF964" t="s">
        <v>1450</v>
      </c>
      <c r="AH964" t="s">
        <v>229</v>
      </c>
      <c r="AI964" t="s">
        <v>1460</v>
      </c>
      <c r="AK964" t="b">
        <v>0</v>
      </c>
      <c r="AL964" t="b">
        <v>0</v>
      </c>
      <c r="AO964" s="49" t="s">
        <v>4952</v>
      </c>
      <c r="AP964" s="73"/>
      <c r="AQ964" s="49" t="s">
        <v>4951</v>
      </c>
      <c r="AR964" s="76" t="s">
        <v>5011</v>
      </c>
      <c r="AS964" s="73" t="s">
        <v>5012</v>
      </c>
      <c r="AT964" s="73">
        <f t="shared" ref="AT964:AT1027" si="263">D964</f>
        <v>0</v>
      </c>
      <c r="AW964" t="s">
        <v>2137</v>
      </c>
      <c r="AX964" s="112" t="s">
        <v>5332</v>
      </c>
      <c r="AY964" s="73" t="str">
        <f t="shared" ref="AY964:AY1027" si="264">H964&amp;" "&amp;I964&amp;". "&amp;J964&amp;" // "&amp;K964</f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4" s="49" t="s">
        <v>4903</v>
      </c>
      <c r="BA964" s="59" t="str">
        <f>Y964&amp;"-"&amp;IF(Z964&lt;10,"0"&amp;Z964,Z964)&amp;"/"&amp;IF(AC964&lt;10,"0"&amp;AC964,AC964)</f>
        <v>1994-05/08</v>
      </c>
      <c r="BB964" s="44" t="str">
        <f>Y964&amp;IF(Z964&lt;&gt;0,"-"&amp;Z964,"")&amp;IF(AA964&lt;&gt;0,"-"&amp;AA964,"")&amp;IF(AB964&lt;&gt;0,"/"&amp;AB964,"")&amp;IF(AC964&lt;&gt;0,"-"&amp;AC964,"")&amp;IF(AD964&lt;&gt;0,"-"&amp;AD964,"")</f>
        <v>1994-5/1994-8</v>
      </c>
      <c r="BC964" s="44" t="str">
        <f>AE964</f>
        <v>Riverside habitats near Ili River</v>
      </c>
      <c r="BF964" s="49" t="s">
        <v>4882</v>
      </c>
      <c r="BG964" t="s">
        <v>4893</v>
      </c>
      <c r="BH964" s="40" t="s">
        <v>5050</v>
      </c>
      <c r="BI964" t="s">
        <v>39</v>
      </c>
      <c r="BJ964" t="str">
        <f>N964&amp;", "&amp;O964&amp;", "&amp;P964</f>
        <v>Almaty Region, Balkhash District, environs of Bakanas Vill.</v>
      </c>
      <c r="BK964" t="str">
        <f>T964&amp;" N; "&amp;U964&amp;" E"</f>
        <v>44.810912 N; 76.270512 E</v>
      </c>
      <c r="BL964" t="s">
        <v>1957</v>
      </c>
      <c r="BM964" s="85" t="s">
        <v>1958</v>
      </c>
      <c r="BN964" t="s">
        <v>4895</v>
      </c>
      <c r="BO964">
        <f t="shared" si="259"/>
        <v>2500</v>
      </c>
      <c r="BP964" t="str">
        <f>IF(V964="original",H964,IF(V964="volunteer",C964,"Nekhaeva A.A."))</f>
        <v>Nekhaeva A.A.</v>
      </c>
      <c r="BQ964" t="str">
        <f>IF(V964="original",I964,IF(V964="volunteer",YEAR(A964)&amp;"-"&amp;IF(MONTH(A964)&lt;10,"0"&amp;MONTH(A964),MONTH(A964))&amp;"-"&amp;IF(DAY(A964)&lt;10,"0"&amp;DAY(A964),DAY(A964)),"__2025-05-15"))</f>
        <v>2025-04-16</v>
      </c>
      <c r="BT964" s="49" t="s">
        <v>4766</v>
      </c>
      <c r="BU964" t="s">
        <v>3631</v>
      </c>
      <c r="BV964" t="s">
        <v>3632</v>
      </c>
      <c r="BW964" t="s">
        <v>3633</v>
      </c>
      <c r="BX964" t="s">
        <v>3634</v>
      </c>
      <c r="BY964" s="44" t="s">
        <v>229</v>
      </c>
      <c r="BZ964" t="s">
        <v>1460</v>
      </c>
      <c r="CA964" t="s">
        <v>3644</v>
      </c>
      <c r="CB964" s="44" t="s">
        <v>1460</v>
      </c>
      <c r="CC964" t="s">
        <v>4259</v>
      </c>
      <c r="CD964" t="s">
        <v>1460</v>
      </c>
      <c r="CE964" t="s">
        <v>4258</v>
      </c>
      <c r="CF964" t="s">
        <v>3643</v>
      </c>
      <c r="CH964" t="str">
        <f>H964</f>
        <v>Тлеппаева А.М.</v>
      </c>
      <c r="CI964">
        <f t="shared" si="261"/>
        <v>1999</v>
      </c>
    </row>
    <row r="965" spans="1:88" x14ac:dyDescent="0.45">
      <c r="A965" s="1">
        <v>45763.39979166667</v>
      </c>
      <c r="B965">
        <v>911269241</v>
      </c>
      <c r="C965" t="s">
        <v>4896</v>
      </c>
      <c r="E965" s="4"/>
      <c r="F965" t="s">
        <v>40</v>
      </c>
      <c r="G965">
        <v>2679</v>
      </c>
      <c r="H965" s="44" t="s">
        <v>1422</v>
      </c>
      <c r="I965">
        <v>1999</v>
      </c>
      <c r="J965" t="s">
        <v>1960</v>
      </c>
      <c r="K965" t="s">
        <v>1961</v>
      </c>
      <c r="L965" t="s">
        <v>1962</v>
      </c>
      <c r="M965" t="s">
        <v>39</v>
      </c>
      <c r="N965" t="s">
        <v>188</v>
      </c>
      <c r="O965" t="s">
        <v>41</v>
      </c>
      <c r="P965" t="s">
        <v>1956</v>
      </c>
      <c r="Q965" t="str">
        <f t="shared" si="262"/>
        <v>environs of Bakanas Vill.</v>
      </c>
      <c r="R965" s="85">
        <v>44.810912000000002</v>
      </c>
      <c r="S965" s="85">
        <v>76.270511999999997</v>
      </c>
      <c r="T965" t="s">
        <v>1957</v>
      </c>
      <c r="U965" t="s">
        <v>1958</v>
      </c>
      <c r="V965" s="54" t="s">
        <v>106</v>
      </c>
      <c r="X965">
        <v>2500</v>
      </c>
      <c r="Y965">
        <v>1994</v>
      </c>
      <c r="Z965">
        <v>5</v>
      </c>
      <c r="AA965"/>
      <c r="AB965">
        <v>1994</v>
      </c>
      <c r="AC965">
        <v>8</v>
      </c>
      <c r="AD965"/>
      <c r="AE965" t="s">
        <v>1959</v>
      </c>
      <c r="AF965" t="s">
        <v>1450</v>
      </c>
      <c r="AH965" t="s">
        <v>127</v>
      </c>
      <c r="AI965" t="s">
        <v>1069</v>
      </c>
      <c r="AK965" t="b">
        <v>0</v>
      </c>
      <c r="AL965" t="b">
        <v>0</v>
      </c>
      <c r="AO965" s="49" t="s">
        <v>4952</v>
      </c>
      <c r="AP965" s="73"/>
      <c r="AQ965" s="49" t="s">
        <v>4951</v>
      </c>
      <c r="AR965" s="76" t="s">
        <v>5011</v>
      </c>
      <c r="AS965" s="73" t="s">
        <v>5012</v>
      </c>
      <c r="AT965" s="73">
        <f t="shared" si="263"/>
        <v>0</v>
      </c>
      <c r="AW965" t="s">
        <v>2137</v>
      </c>
      <c r="AX965" s="112" t="s">
        <v>5332</v>
      </c>
      <c r="AY965" s="73" t="str">
        <f t="shared" si="264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5" s="49" t="s">
        <v>4903</v>
      </c>
      <c r="BA965" s="59" t="str">
        <f>Y965&amp;"-"&amp;IF(Z965&lt;10,"0"&amp;Z965,Z965)&amp;"/"&amp;IF(AC965&lt;10,"0"&amp;AC965,AC965)</f>
        <v>1994-05/08</v>
      </c>
      <c r="BB965" s="44" t="str">
        <f>Y965&amp;IF(Z965&lt;&gt;0,"-"&amp;Z965,"")&amp;IF(AA965&lt;&gt;0,"-"&amp;AA965,"")&amp;IF(AB965&lt;&gt;0,"/"&amp;AB965,"")&amp;IF(AC965&lt;&gt;0,"-"&amp;AC965,"")&amp;IF(AD965&lt;&gt;0,"-"&amp;AD965,"")</f>
        <v>1994-5/1994-8</v>
      </c>
      <c r="BC965" s="44" t="str">
        <f>AE965</f>
        <v>Riverside habitats near Ili River</v>
      </c>
      <c r="BF965" s="49" t="s">
        <v>4882</v>
      </c>
      <c r="BG965" t="s">
        <v>4893</v>
      </c>
      <c r="BH965" s="40" t="s">
        <v>5050</v>
      </c>
      <c r="BI965" t="s">
        <v>39</v>
      </c>
      <c r="BJ965" t="str">
        <f>N965&amp;", "&amp;O965&amp;", "&amp;P965</f>
        <v>Almaty Region, Balkhash District, environs of Bakanas Vill.</v>
      </c>
      <c r="BK965" t="str">
        <f>T965&amp;" N; "&amp;U965&amp;" E"</f>
        <v>44.810912 N; 76.270512 E</v>
      </c>
      <c r="BL965" t="s">
        <v>1957</v>
      </c>
      <c r="BM965" s="85" t="s">
        <v>1958</v>
      </c>
      <c r="BN965" t="s">
        <v>4895</v>
      </c>
      <c r="BO965">
        <f t="shared" si="259"/>
        <v>2500</v>
      </c>
      <c r="BP965" t="str">
        <f>IF(V965="original",H965,IF(V965="volunteer",C965,"Nekhaeva A.A."))</f>
        <v>Nekhaeva A.A.</v>
      </c>
      <c r="BQ965" t="str">
        <f>IF(V965="original",I965,IF(V965="volunteer",YEAR(A965)&amp;"-"&amp;IF(MONTH(A965)&lt;10,"0"&amp;MONTH(A965),MONTH(A965))&amp;"-"&amp;IF(DAY(A965)&lt;10,"0"&amp;DAY(A965),DAY(A965)),"__2025-05-15"))</f>
        <v>2025-04-16</v>
      </c>
      <c r="BT965" s="49" t="s">
        <v>4766</v>
      </c>
      <c r="BU965" t="s">
        <v>3631</v>
      </c>
      <c r="BV965" t="s">
        <v>3632</v>
      </c>
      <c r="BW965" t="s">
        <v>3633</v>
      </c>
      <c r="BX965" t="s">
        <v>3634</v>
      </c>
      <c r="BY965" s="44" t="s">
        <v>127</v>
      </c>
      <c r="BZ965" t="s">
        <v>1069</v>
      </c>
      <c r="CA965" t="s">
        <v>3644</v>
      </c>
      <c r="CB965" s="44" t="s">
        <v>1069</v>
      </c>
      <c r="CC965" t="s">
        <v>4230</v>
      </c>
      <c r="CD965" t="s">
        <v>1069</v>
      </c>
      <c r="CE965" t="s">
        <v>4229</v>
      </c>
      <c r="CF965" t="s">
        <v>3643</v>
      </c>
      <c r="CH965" t="str">
        <f>H965</f>
        <v>Тлеппаева А.М.</v>
      </c>
      <c r="CI965">
        <f t="shared" si="261"/>
        <v>1999</v>
      </c>
      <c r="CJ965" t="s">
        <v>4703</v>
      </c>
    </row>
    <row r="966" spans="1:88" x14ac:dyDescent="0.45">
      <c r="A966" s="1">
        <v>45763.399236111123</v>
      </c>
      <c r="B966">
        <v>911269241</v>
      </c>
      <c r="C966" t="s">
        <v>4896</v>
      </c>
      <c r="E966" s="4"/>
      <c r="F966" t="s">
        <v>40</v>
      </c>
      <c r="G966">
        <v>2679</v>
      </c>
      <c r="H966" s="44" t="s">
        <v>1422</v>
      </c>
      <c r="I966">
        <v>1999</v>
      </c>
      <c r="J966" t="s">
        <v>1960</v>
      </c>
      <c r="K966" t="s">
        <v>1961</v>
      </c>
      <c r="L966" t="s">
        <v>1962</v>
      </c>
      <c r="M966" t="s">
        <v>39</v>
      </c>
      <c r="N966" t="s">
        <v>188</v>
      </c>
      <c r="O966" t="s">
        <v>41</v>
      </c>
      <c r="P966" t="s">
        <v>1956</v>
      </c>
      <c r="Q966" t="str">
        <f t="shared" si="262"/>
        <v>environs of Bakanas Vill.</v>
      </c>
      <c r="R966" s="85">
        <v>44.810912000000002</v>
      </c>
      <c r="S966" s="85">
        <v>76.270511999999997</v>
      </c>
      <c r="T966" t="s">
        <v>1957</v>
      </c>
      <c r="U966" t="s">
        <v>1958</v>
      </c>
      <c r="V966" s="54" t="s">
        <v>106</v>
      </c>
      <c r="X966">
        <v>2500</v>
      </c>
      <c r="Y966">
        <v>1994</v>
      </c>
      <c r="Z966">
        <v>5</v>
      </c>
      <c r="AA966"/>
      <c r="AB966">
        <v>1994</v>
      </c>
      <c r="AC966">
        <v>8</v>
      </c>
      <c r="AD966"/>
      <c r="AE966" t="s">
        <v>1959</v>
      </c>
      <c r="AF966" t="s">
        <v>1450</v>
      </c>
      <c r="AH966" t="s">
        <v>533</v>
      </c>
      <c r="AI966" t="s">
        <v>1461</v>
      </c>
      <c r="AK966" t="b">
        <v>0</v>
      </c>
      <c r="AL966" t="b">
        <v>0</v>
      </c>
      <c r="AO966" s="49" t="s">
        <v>4952</v>
      </c>
      <c r="AP966" s="73"/>
      <c r="AQ966" s="49" t="s">
        <v>4951</v>
      </c>
      <c r="AR966" s="76" t="s">
        <v>5011</v>
      </c>
      <c r="AS966" s="73" t="s">
        <v>5012</v>
      </c>
      <c r="AT966" s="73">
        <f t="shared" si="263"/>
        <v>0</v>
      </c>
      <c r="AW966" t="s">
        <v>2137</v>
      </c>
      <c r="AX966" s="112" t="s">
        <v>5332</v>
      </c>
      <c r="AY966" s="73" t="str">
        <f t="shared" si="264"/>
        <v>Тлеппаева А.М. 1999. Внутрибиотическое распределение пауков (Arachnida: Araneae) в пойме нижнего течения реки Или // Selevinia (1998–1999). Almaty: TETHYS. С.219–220 (рус., рез. англ.)</v>
      </c>
      <c r="AZ966" s="49" t="s">
        <v>4903</v>
      </c>
      <c r="BA966" s="59" t="str">
        <f>Y966&amp;"-"&amp;IF(Z966&lt;10,"0"&amp;Z966,Z966)&amp;"/"&amp;IF(AC966&lt;10,"0"&amp;AC966,AC966)</f>
        <v>1994-05/08</v>
      </c>
      <c r="BB966" s="44" t="str">
        <f>Y966&amp;IF(Z966&lt;&gt;0,"-"&amp;Z966,"")&amp;IF(AA966&lt;&gt;0,"-"&amp;AA966,"")&amp;IF(AB966&lt;&gt;0,"/"&amp;AB966,"")&amp;IF(AC966&lt;&gt;0,"-"&amp;AC966,"")&amp;IF(AD966&lt;&gt;0,"-"&amp;AD966,"")</f>
        <v>1994-5/1994-8</v>
      </c>
      <c r="BC966" s="44" t="str">
        <f>AE966</f>
        <v>Riverside habitats near Ili River</v>
      </c>
      <c r="BF966" s="49" t="s">
        <v>4882</v>
      </c>
      <c r="BG966" t="s">
        <v>4893</v>
      </c>
      <c r="BH966" s="40" t="s">
        <v>5050</v>
      </c>
      <c r="BI966" t="s">
        <v>39</v>
      </c>
      <c r="BJ966" t="str">
        <f>N966&amp;", "&amp;O966&amp;", "&amp;P966</f>
        <v>Almaty Region, Balkhash District, environs of Bakanas Vill.</v>
      </c>
      <c r="BK966" t="str">
        <f>T966&amp;" N; "&amp;U966&amp;" E"</f>
        <v>44.810912 N; 76.270512 E</v>
      </c>
      <c r="BL966" t="s">
        <v>1957</v>
      </c>
      <c r="BM966" s="85" t="s">
        <v>1958</v>
      </c>
      <c r="BN966" t="s">
        <v>4895</v>
      </c>
      <c r="BO966">
        <f t="shared" si="259"/>
        <v>2500</v>
      </c>
      <c r="BP966" t="str">
        <f>IF(V966="original",H966,IF(V966="volunteer",C966,"Nekhaeva A.A."))</f>
        <v>Nekhaeva A.A.</v>
      </c>
      <c r="BQ966" t="str">
        <f>IF(V966="original",I966,IF(V966="volunteer",YEAR(A966)&amp;"-"&amp;IF(MONTH(A966)&lt;10,"0"&amp;MONTH(A966),MONTH(A966))&amp;"-"&amp;IF(DAY(A966)&lt;10,"0"&amp;DAY(A966),DAY(A966)),"__2025-05-15"))</f>
        <v>2025-04-16</v>
      </c>
      <c r="BT966" s="49" t="s">
        <v>4766</v>
      </c>
      <c r="BU966" t="s">
        <v>3631</v>
      </c>
      <c r="BV966" t="s">
        <v>3632</v>
      </c>
      <c r="BW966" t="s">
        <v>3633</v>
      </c>
      <c r="BX966" t="s">
        <v>3634</v>
      </c>
      <c r="BY966" s="44" t="s">
        <v>533</v>
      </c>
      <c r="BZ966" t="s">
        <v>1461</v>
      </c>
      <c r="CA966" t="s">
        <v>3644</v>
      </c>
      <c r="CB966" s="44" t="s">
        <v>1461</v>
      </c>
      <c r="CC966" t="s">
        <v>4261</v>
      </c>
      <c r="CD966" t="s">
        <v>1461</v>
      </c>
      <c r="CE966" t="s">
        <v>4260</v>
      </c>
      <c r="CF966" t="s">
        <v>3643</v>
      </c>
      <c r="CH966" t="str">
        <f>H966</f>
        <v>Тлеппаева А.М.</v>
      </c>
      <c r="CI966">
        <f t="shared" si="261"/>
        <v>1999</v>
      </c>
    </row>
    <row r="967" spans="1:88" s="10" customFormat="1" x14ac:dyDescent="0.45">
      <c r="A967" s="9">
        <v>45763.36509259259</v>
      </c>
      <c r="B967" s="10">
        <v>412819044</v>
      </c>
      <c r="C967" s="6" t="s">
        <v>4897</v>
      </c>
      <c r="D967" s="10">
        <v>2</v>
      </c>
      <c r="E967" s="4" t="s">
        <v>247</v>
      </c>
      <c r="F967" s="10" t="s">
        <v>836</v>
      </c>
      <c r="G967" s="10">
        <v>3805</v>
      </c>
      <c r="H967" s="44" t="s">
        <v>53</v>
      </c>
      <c r="I967" s="10">
        <v>1998</v>
      </c>
      <c r="J967" s="10" t="s">
        <v>1953</v>
      </c>
      <c r="K967" s="10" t="s">
        <v>1954</v>
      </c>
      <c r="L967" s="10" t="s">
        <v>1955</v>
      </c>
      <c r="M967" t="s">
        <v>39</v>
      </c>
      <c r="N967" s="10" t="s">
        <v>102</v>
      </c>
      <c r="O967" s="10" t="s">
        <v>1894</v>
      </c>
      <c r="P967" s="10" t="s">
        <v>617</v>
      </c>
      <c r="Q967" t="str">
        <f t="shared" si="262"/>
        <v>7 km E of Kospan</v>
      </c>
      <c r="R967" s="92">
        <v>44.494793000000001</v>
      </c>
      <c r="S967" s="92">
        <v>78.355699999999999</v>
      </c>
      <c r="T967" s="10" t="s">
        <v>1970</v>
      </c>
      <c r="U967" s="10" t="s">
        <v>1971</v>
      </c>
      <c r="V967" s="10" t="s">
        <v>106</v>
      </c>
      <c r="X967" s="10">
        <v>1000</v>
      </c>
      <c r="Y967" s="10">
        <v>1996</v>
      </c>
      <c r="Z967" s="10">
        <v>6</v>
      </c>
      <c r="AA967" s="10">
        <v>18</v>
      </c>
      <c r="AB967" s="10">
        <v>1996</v>
      </c>
      <c r="AC967" s="10">
        <v>6</v>
      </c>
      <c r="AD967" s="10">
        <v>20</v>
      </c>
      <c r="AF967" s="10" t="s">
        <v>566</v>
      </c>
      <c r="AH967" s="10" t="s">
        <v>48</v>
      </c>
      <c r="AI967" s="10" t="s">
        <v>1950</v>
      </c>
      <c r="AJ967" s="10" t="s">
        <v>1951</v>
      </c>
      <c r="AK967" s="10" t="b">
        <v>1</v>
      </c>
      <c r="AL967" s="10" t="b">
        <v>0</v>
      </c>
      <c r="AO967" s="49" t="s">
        <v>4952</v>
      </c>
      <c r="AP967" s="73"/>
      <c r="AQ967" s="49" t="s">
        <v>4951</v>
      </c>
      <c r="AR967" s="76" t="s">
        <v>5011</v>
      </c>
      <c r="AS967" s="73" t="s">
        <v>5012</v>
      </c>
      <c r="AT967" s="73">
        <f t="shared" si="263"/>
        <v>2</v>
      </c>
      <c r="AU967" s="112" t="s">
        <v>5384</v>
      </c>
      <c r="AV967" s="44" t="s">
        <v>5380</v>
      </c>
      <c r="AW967" t="s">
        <v>566</v>
      </c>
      <c r="AX967" s="112" t="s">
        <v>5322</v>
      </c>
      <c r="AY967" s="73" t="str">
        <f t="shared" si="264"/>
        <v>Logunov D.V. 1998. Pseudeuophrys is a valid genus of the jumping spiders (Araneae, Salticidae) // Rev. Arachnol. T.12. Fasc.11. P.109–128</v>
      </c>
      <c r="AZ967" s="49" t="s">
        <v>4903</v>
      </c>
      <c r="BA967" s="58" t="str">
        <f>Y967&amp;"-"&amp;IF(Z967&lt;10,"0"&amp;Z967,Z967)&amp;"-"&amp;IF(AA967&lt;10,"0"&amp;AA967,AA967)&amp;"/"&amp;IF(AD967&lt;10,"0"&amp;AD967,AD967)</f>
        <v>1996-06-18/20</v>
      </c>
      <c r="BB967" s="44" t="str">
        <f>Y967&amp;IF(Z967&lt;&gt;0,"-"&amp;Z967,"")&amp;IF(AA967&lt;&gt;0,"-"&amp;AA967,"")&amp;IF(AB967&lt;&gt;0,"/"&amp;AB967,"")&amp;IF(AC967&lt;&gt;0,"-"&amp;AC967,"")&amp;IF(AD967&lt;&gt;0,"-"&amp;AD967,"")</f>
        <v>1996-6-18/1996-6-20</v>
      </c>
      <c r="BC967" s="44"/>
      <c r="BD967" s="44"/>
      <c r="BE967" s="44"/>
      <c r="BF967" s="49" t="s">
        <v>4882</v>
      </c>
      <c r="BG967" t="s">
        <v>4893</v>
      </c>
      <c r="BH967" s="40" t="s">
        <v>5050</v>
      </c>
      <c r="BI967" t="s">
        <v>39</v>
      </c>
      <c r="BJ967" t="str">
        <f>N967&amp;", "&amp;O967&amp;", "&amp;P967</f>
        <v>Taldy-Kurgan Area, Gvardeisk Distr., 7 km E of Kospan</v>
      </c>
      <c r="BK967" t="str">
        <f>T967&amp;" N; "&amp;U967&amp;" E"</f>
        <v>44.494793 N; 78.3557 E</v>
      </c>
      <c r="BL967" t="s">
        <v>1970</v>
      </c>
      <c r="BM967" s="85" t="s">
        <v>1971</v>
      </c>
      <c r="BN967" t="s">
        <v>4895</v>
      </c>
      <c r="BO967">
        <f t="shared" si="259"/>
        <v>1000</v>
      </c>
      <c r="BP967" t="str">
        <f>IF(V967="original",H967,IF(V967="volunteer",C967,"Nekhaeva A.A."))</f>
        <v>Kim L.V.</v>
      </c>
      <c r="BQ967" t="str">
        <f>IF(V967="original",I967,IF(V967="volunteer",YEAR(A967)&amp;"-"&amp;IF(MONTH(A967)&lt;10,"0"&amp;MONTH(A967),MONTH(A967))&amp;"-"&amp;IF(DAY(A967)&lt;10,"0"&amp;DAY(A967),DAY(A967)),"__2025-05-15"))</f>
        <v>2025-04-16</v>
      </c>
      <c r="BR967"/>
      <c r="BS967"/>
      <c r="BT967" s="49" t="s">
        <v>4766</v>
      </c>
      <c r="BU967" t="s">
        <v>3631</v>
      </c>
      <c r="BV967" t="s">
        <v>3632</v>
      </c>
      <c r="BW967" t="s">
        <v>3633</v>
      </c>
      <c r="BX967" t="s">
        <v>3634</v>
      </c>
      <c r="BY967" s="44" t="s">
        <v>48</v>
      </c>
      <c r="BZ967" t="s">
        <v>1950</v>
      </c>
      <c r="CA967" t="s">
        <v>3880</v>
      </c>
      <c r="CB967" s="44" t="s">
        <v>3880</v>
      </c>
      <c r="CC967" t="s">
        <v>4842</v>
      </c>
      <c r="CD967" t="s">
        <v>3880</v>
      </c>
      <c r="CE967" t="s">
        <v>3879</v>
      </c>
      <c r="CF967" t="s">
        <v>3630</v>
      </c>
      <c r="CG967"/>
      <c r="CH967" t="str">
        <f>H967</f>
        <v>Logunov D.V.</v>
      </c>
      <c r="CI967">
        <f t="shared" si="261"/>
        <v>1998</v>
      </c>
      <c r="CJ967" t="s">
        <v>4701</v>
      </c>
    </row>
    <row r="968" spans="1:88" s="10" customFormat="1" x14ac:dyDescent="0.45">
      <c r="A968" s="9">
        <v>45763.363182870373</v>
      </c>
      <c r="B968" s="10">
        <v>412819044</v>
      </c>
      <c r="C968" s="6" t="s">
        <v>4897</v>
      </c>
      <c r="D968" s="10">
        <v>1</v>
      </c>
      <c r="E968" s="4" t="s">
        <v>51</v>
      </c>
      <c r="F968" s="10" t="s">
        <v>836</v>
      </c>
      <c r="G968" s="10">
        <v>3805</v>
      </c>
      <c r="H968" s="44" t="s">
        <v>53</v>
      </c>
      <c r="I968" s="10">
        <v>1998</v>
      </c>
      <c r="J968" s="10" t="s">
        <v>1953</v>
      </c>
      <c r="K968" s="10" t="s">
        <v>1954</v>
      </c>
      <c r="L968" s="10" t="s">
        <v>1955</v>
      </c>
      <c r="M968" t="s">
        <v>39</v>
      </c>
      <c r="N968" s="10" t="s">
        <v>102</v>
      </c>
      <c r="O968" s="10" t="s">
        <v>1894</v>
      </c>
      <c r="P968" s="10" t="s">
        <v>1972</v>
      </c>
      <c r="Q968" t="str">
        <f t="shared" si="262"/>
        <v>Bakchit</v>
      </c>
      <c r="R968" s="92">
        <v>44.159692</v>
      </c>
      <c r="S968" s="92">
        <v>78.758543000000003</v>
      </c>
      <c r="T968" s="10" t="s">
        <v>3485</v>
      </c>
      <c r="U968" s="10" t="s">
        <v>3486</v>
      </c>
      <c r="V968" s="10" t="s">
        <v>119</v>
      </c>
      <c r="W968" s="10" t="s">
        <v>1973</v>
      </c>
      <c r="Y968" s="10">
        <v>1992</v>
      </c>
      <c r="Z968" s="10">
        <v>5</v>
      </c>
      <c r="AA968" s="10">
        <v>9</v>
      </c>
      <c r="AF968" s="10" t="s">
        <v>1752</v>
      </c>
      <c r="AH968" s="10" t="s">
        <v>48</v>
      </c>
      <c r="AI968" s="10" t="s">
        <v>1950</v>
      </c>
      <c r="AJ968" s="10" t="s">
        <v>1951</v>
      </c>
      <c r="AK968" s="10" t="b">
        <v>1</v>
      </c>
      <c r="AL968" s="10" t="b">
        <v>0</v>
      </c>
      <c r="AO968" s="49" t="s">
        <v>4952</v>
      </c>
      <c r="AP968" s="73"/>
      <c r="AQ968" s="49" t="s">
        <v>4951</v>
      </c>
      <c r="AR968" s="76" t="s">
        <v>5011</v>
      </c>
      <c r="AS968" s="73" t="s">
        <v>5012</v>
      </c>
      <c r="AT968" s="73">
        <f t="shared" si="263"/>
        <v>1</v>
      </c>
      <c r="AU968" s="112" t="s">
        <v>5383</v>
      </c>
      <c r="AV968" s="44" t="s">
        <v>5380</v>
      </c>
      <c r="AW968" t="s">
        <v>1752</v>
      </c>
      <c r="AX968" s="112" t="s">
        <v>5322</v>
      </c>
      <c r="AY968" s="73" t="str">
        <f t="shared" si="264"/>
        <v>Logunov D.V. 1998. Pseudeuophrys is a valid genus of the jumping spiders (Araneae, Salticidae) // Rev. Arachnol. T.12. Fasc.11. P.109–128</v>
      </c>
      <c r="AZ968" s="49" t="s">
        <v>4903</v>
      </c>
      <c r="BA968" s="58" t="str">
        <f>Y968&amp;"-"&amp;IF(Z968&lt;10,"0"&amp;Z968,Z968)&amp;"-"&amp;IF(AA968&lt;10,"0"&amp;AA968,AA968)</f>
        <v>1992-05-09</v>
      </c>
      <c r="BB968" s="44" t="str">
        <f>Y968&amp;IF(Z968&lt;&gt;0,"-"&amp;Z968,"")&amp;IF(AA968&lt;&gt;0,"-"&amp;AA968,"")&amp;IF(AB968&lt;&gt;0,"/"&amp;AB968,"")&amp;IF(AC968&lt;&gt;0,"-"&amp;AC968,"")&amp;IF(AD968&lt;&gt;0,"-"&amp;AD968,"")</f>
        <v>1992-5-9</v>
      </c>
      <c r="BC968" s="44"/>
      <c r="BD968" s="44"/>
      <c r="BE968" s="44"/>
      <c r="BF968" s="49" t="s">
        <v>4882</v>
      </c>
      <c r="BG968" t="s">
        <v>4893</v>
      </c>
      <c r="BH968" s="40" t="s">
        <v>5050</v>
      </c>
      <c r="BI968" t="s">
        <v>39</v>
      </c>
      <c r="BJ968" t="str">
        <f>N968&amp;", "&amp;O968&amp;", "&amp;P968</f>
        <v>Taldy-Kurgan Area, Gvardeisk Distr., Bakchit</v>
      </c>
      <c r="BK968" t="str">
        <f>T968&amp;" N; "&amp;U968&amp;" E"</f>
        <v>44.159692 N; 78.758543 E</v>
      </c>
      <c r="BL968" t="s">
        <v>3485</v>
      </c>
      <c r="BM968" s="85" t="s">
        <v>3486</v>
      </c>
      <c r="BN968" t="s">
        <v>4895</v>
      </c>
      <c r="BO968"/>
      <c r="BP968" t="str">
        <f>IF(V968="original",H968,IF(V968="volunteer",C968,"Nekhaeva A.A."))</f>
        <v>Nekhaeva A.A.</v>
      </c>
      <c r="BQ968" t="str">
        <f>IF(V968="original",I968,IF(V968="volunteer",YEAR(A968)&amp;"-"&amp;IF(MONTH(A968)&lt;10,"0"&amp;MONTH(A968),MONTH(A968))&amp;"-"&amp;IF(DAY(A968)&lt;10,"0"&amp;DAY(A968),DAY(A968)),"__2025-05-15"))</f>
        <v>__2025-05-15</v>
      </c>
      <c r="BR968"/>
      <c r="BS968"/>
      <c r="BT968" s="49" t="s">
        <v>4766</v>
      </c>
      <c r="BU968" t="s">
        <v>3631</v>
      </c>
      <c r="BV968" t="s">
        <v>3632</v>
      </c>
      <c r="BW968" t="s">
        <v>3633</v>
      </c>
      <c r="BX968" t="s">
        <v>3634</v>
      </c>
      <c r="BY968" s="44" t="s">
        <v>48</v>
      </c>
      <c r="BZ968" t="s">
        <v>1950</v>
      </c>
      <c r="CA968" t="s">
        <v>3880</v>
      </c>
      <c r="CB968" s="44" t="s">
        <v>3880</v>
      </c>
      <c r="CC968" t="s">
        <v>4842</v>
      </c>
      <c r="CD968" t="s">
        <v>3880</v>
      </c>
      <c r="CE968" t="s">
        <v>3879</v>
      </c>
      <c r="CF968" t="s">
        <v>3630</v>
      </c>
      <c r="CG968"/>
      <c r="CH968" t="str">
        <f>H968</f>
        <v>Logunov D.V.</v>
      </c>
      <c r="CI968">
        <f t="shared" si="261"/>
        <v>1998</v>
      </c>
      <c r="CJ968" t="s">
        <v>4701</v>
      </c>
    </row>
    <row r="969" spans="1:88" x14ac:dyDescent="0.45">
      <c r="A969" s="1">
        <v>45762.478773148148</v>
      </c>
      <c r="B969">
        <v>911269241</v>
      </c>
      <c r="C969" t="s">
        <v>4896</v>
      </c>
      <c r="D969">
        <v>7</v>
      </c>
      <c r="E969" s="4" t="s">
        <v>5289</v>
      </c>
      <c r="G969">
        <v>3402</v>
      </c>
      <c r="H969" s="44" t="s">
        <v>1979</v>
      </c>
      <c r="I969">
        <v>1994</v>
      </c>
      <c r="J969" t="s">
        <v>1980</v>
      </c>
      <c r="K969" t="s">
        <v>1981</v>
      </c>
      <c r="L969" t="s">
        <v>1982</v>
      </c>
      <c r="M969" t="s">
        <v>39</v>
      </c>
      <c r="P969" t="s">
        <v>1974</v>
      </c>
      <c r="Q969" t="str">
        <f t="shared" si="262"/>
        <v>environs of Alma-Ata, subalpine belt of Zailiysky Alatau Mt. Range, source of Malaya Almatinka River</v>
      </c>
      <c r="R969" s="85" t="str">
        <f t="shared" ref="R969:R970" si="265">T969</f>
        <v>43.048300</v>
      </c>
      <c r="S969" s="85" t="str">
        <f t="shared" ref="S969:S970" si="266">U969</f>
        <v>77.080600</v>
      </c>
      <c r="T969" t="s">
        <v>3605</v>
      </c>
      <c r="U969" t="s">
        <v>3606</v>
      </c>
      <c r="V969" s="54" t="s">
        <v>106</v>
      </c>
      <c r="Y969">
        <v>1992</v>
      </c>
      <c r="Z969">
        <v>8</v>
      </c>
      <c r="AA969">
        <v>30</v>
      </c>
      <c r="AB969"/>
      <c r="AC969"/>
      <c r="AD969"/>
      <c r="AF969" t="s">
        <v>1975</v>
      </c>
      <c r="AH969" t="s">
        <v>533</v>
      </c>
      <c r="AI969" t="s">
        <v>1976</v>
      </c>
      <c r="AJ969" t="s">
        <v>1977</v>
      </c>
      <c r="AK969" t="b">
        <v>1</v>
      </c>
      <c r="AL969" t="b">
        <v>0</v>
      </c>
      <c r="AO969" s="49" t="s">
        <v>4952</v>
      </c>
      <c r="AP969" s="73"/>
      <c r="AQ969" s="49" t="s">
        <v>4951</v>
      </c>
      <c r="AR969" s="76" t="s">
        <v>5011</v>
      </c>
      <c r="AS969" s="73" t="s">
        <v>5012</v>
      </c>
      <c r="AT969" s="73">
        <f t="shared" si="263"/>
        <v>7</v>
      </c>
      <c r="AU969" s="112" t="s">
        <v>5383</v>
      </c>
      <c r="AV969" s="44" t="s">
        <v>5380</v>
      </c>
      <c r="AW969" t="s">
        <v>2306</v>
      </c>
      <c r="AX969" s="73"/>
      <c r="AY969" s="73" t="str">
        <f t="shared" si="264"/>
        <v>Eskov K.Yu., Marusik Yu.M. 1994. New data on the taxonomy and faunistics of North Asian linyphiid spiders (Aranei Linyphiidae) // Arthropoda Selecta. Vol.2 (for 1993). No.4. P.41–79</v>
      </c>
      <c r="AZ969" s="49" t="s">
        <v>4903</v>
      </c>
      <c r="BA969" s="58" t="str">
        <f>Y969&amp;"-"&amp;IF(Z969&lt;10,"0"&amp;Z969,Z969)&amp;"-"&amp;IF(AA969&lt;10,"0"&amp;AA969,AA969)</f>
        <v>1992-08-30</v>
      </c>
      <c r="BB969" s="44" t="str">
        <f>Y969&amp;IF(Z969&lt;&gt;0,"-"&amp;Z969,"")&amp;IF(AA969&lt;&gt;0,"-"&amp;AA969,"")&amp;IF(AB969&lt;&gt;0,"/"&amp;AB969,"")&amp;IF(AC969&lt;&gt;0,"-"&amp;AC969,"")&amp;IF(AD969&lt;&gt;0,"-"&amp;AD969,"")</f>
        <v>1992-8-30</v>
      </c>
      <c r="BF969" s="49" t="s">
        <v>4882</v>
      </c>
      <c r="BG969" t="s">
        <v>4893</v>
      </c>
      <c r="BH969" s="40" t="s">
        <v>5050</v>
      </c>
      <c r="BI969" t="s">
        <v>39</v>
      </c>
      <c r="BJ969" t="str">
        <f t="shared" ref="BJ969:BJ970" si="267">P969</f>
        <v>environs of Alma-Ata, subalpine belt of Zailiysky Alatau Mt. Range, source of Malaya Almatinka River</v>
      </c>
      <c r="BK969" t="str">
        <f>T969&amp;" N; "&amp;U969&amp;" E"</f>
        <v>43.048300 N; 77.080600 E</v>
      </c>
      <c r="BL969" t="s">
        <v>3605</v>
      </c>
      <c r="BM969" s="85" t="s">
        <v>3606</v>
      </c>
      <c r="BN969" t="s">
        <v>4895</v>
      </c>
      <c r="BP969" t="str">
        <f>IF(V969="original",H969,IF(V969="volunteer",C969,"Nekhaeva A.A."))</f>
        <v>Nekhaeva A.A.</v>
      </c>
      <c r="BQ969" t="str">
        <f>IF(V969="original",I969,IF(V969="volunteer",YEAR(A969)&amp;"-"&amp;IF(MONTH(A969)&lt;10,"0"&amp;MONTH(A969),MONTH(A969))&amp;"-"&amp;IF(DAY(A969)&lt;10,"0"&amp;DAY(A969),DAY(A969)),"__2025-05-15"))</f>
        <v>2025-04-15</v>
      </c>
      <c r="BT969" s="49" t="s">
        <v>4766</v>
      </c>
      <c r="BU969" t="s">
        <v>3631</v>
      </c>
      <c r="BV969" t="s">
        <v>3632</v>
      </c>
      <c r="BW969" t="s">
        <v>3633</v>
      </c>
      <c r="BX969" t="s">
        <v>3634</v>
      </c>
      <c r="BY969" s="44" t="s">
        <v>533</v>
      </c>
      <c r="BZ969" t="s">
        <v>1976</v>
      </c>
      <c r="CA969" t="s">
        <v>4433</v>
      </c>
      <c r="CB969" s="44" t="s">
        <v>4433</v>
      </c>
      <c r="CC969" t="s">
        <v>4826</v>
      </c>
      <c r="CD969" t="s">
        <v>4433</v>
      </c>
      <c r="CE969" t="s">
        <v>4434</v>
      </c>
      <c r="CF969" t="s">
        <v>3630</v>
      </c>
      <c r="CH969" t="str">
        <f>H969</f>
        <v>Eskov K.Yu., Marusik Yu.M.</v>
      </c>
      <c r="CI969">
        <f t="shared" si="261"/>
        <v>1994</v>
      </c>
    </row>
    <row r="970" spans="1:88" x14ac:dyDescent="0.45">
      <c r="A970" s="1">
        <v>45762.475578703699</v>
      </c>
      <c r="B970">
        <v>911269241</v>
      </c>
      <c r="C970" t="s">
        <v>4896</v>
      </c>
      <c r="D970">
        <v>3</v>
      </c>
      <c r="E970" s="4" t="s">
        <v>265</v>
      </c>
      <c r="G970">
        <v>3402</v>
      </c>
      <c r="H970" s="44" t="s">
        <v>1979</v>
      </c>
      <c r="I970">
        <v>1994</v>
      </c>
      <c r="J970" t="s">
        <v>1980</v>
      </c>
      <c r="K970" t="s">
        <v>1981</v>
      </c>
      <c r="L970" t="s">
        <v>1982</v>
      </c>
      <c r="M970" t="s">
        <v>39</v>
      </c>
      <c r="P970" t="s">
        <v>1974</v>
      </c>
      <c r="Q970" t="str">
        <f t="shared" si="262"/>
        <v>environs of Alma-Ata, subalpine belt of Zailiysky Alatau Mt. Range, source of Malaya Almatinka River</v>
      </c>
      <c r="R970" s="85" t="str">
        <f t="shared" si="265"/>
        <v>43.048300</v>
      </c>
      <c r="S970" s="85" t="str">
        <f t="shared" si="266"/>
        <v>77.080600</v>
      </c>
      <c r="T970" t="s">
        <v>3605</v>
      </c>
      <c r="U970" t="s">
        <v>3606</v>
      </c>
      <c r="V970" s="54" t="s">
        <v>106</v>
      </c>
      <c r="Y970">
        <v>1992</v>
      </c>
      <c r="Z970">
        <v>9</v>
      </c>
      <c r="AA970">
        <v>1</v>
      </c>
      <c r="AB970">
        <v>1992</v>
      </c>
      <c r="AC970">
        <v>9</v>
      </c>
      <c r="AD970">
        <v>2</v>
      </c>
      <c r="AE970" t="s">
        <v>1224</v>
      </c>
      <c r="AF970" t="s">
        <v>1975</v>
      </c>
      <c r="AG970" s="60" t="s">
        <v>1983</v>
      </c>
      <c r="AH970" t="s">
        <v>533</v>
      </c>
      <c r="AI970" t="s">
        <v>1227</v>
      </c>
      <c r="AJ970" t="s">
        <v>1984</v>
      </c>
      <c r="AK970" t="b">
        <v>1</v>
      </c>
      <c r="AL970" t="b">
        <v>0</v>
      </c>
      <c r="AO970" s="49" t="s">
        <v>4952</v>
      </c>
      <c r="AP970" s="73"/>
      <c r="AQ970" s="49" t="s">
        <v>4951</v>
      </c>
      <c r="AR970" s="76" t="s">
        <v>5011</v>
      </c>
      <c r="AS970" s="73" t="s">
        <v>5012</v>
      </c>
      <c r="AT970" s="73">
        <f t="shared" si="263"/>
        <v>3</v>
      </c>
      <c r="AU970" s="112" t="s">
        <v>5383</v>
      </c>
      <c r="AV970" s="44" t="s">
        <v>5380</v>
      </c>
      <c r="AW970" t="s">
        <v>2306</v>
      </c>
      <c r="AX970" s="73"/>
      <c r="AY970" s="73" t="str">
        <f t="shared" si="264"/>
        <v>Eskov K.Yu., Marusik Yu.M. 1994. New data on the taxonomy and faunistics of North Asian linyphiid spiders (Aranei Linyphiidae) // Arthropoda Selecta. Vol.2 (for 1993). No.4. P.41–79</v>
      </c>
      <c r="AZ970" s="49" t="s">
        <v>4903</v>
      </c>
      <c r="BA970" s="58" t="str">
        <f>Y970&amp;"-"&amp;IF(Z970&lt;10,"0"&amp;Z970,Z970)&amp;"-"&amp;IF(AA970&lt;10,"0"&amp;AA970,AA970)&amp;"/"&amp;IF(AD970&lt;10,"0"&amp;AD970,AD970)</f>
        <v>1992-09-01/02</v>
      </c>
      <c r="BB970" s="44" t="str">
        <f>Y970&amp;IF(Z970&lt;&gt;0,"-"&amp;Z970,"")&amp;IF(AA970&lt;&gt;0,"-"&amp;AA970,"")&amp;IF(AB970&lt;&gt;0,"/"&amp;AB970,"")&amp;IF(AC970&lt;&gt;0,"-"&amp;AC970,"")&amp;IF(AD970&lt;&gt;0,"-"&amp;AD970,"")</f>
        <v>1992-9-1/1992-9-2</v>
      </c>
      <c r="BC970" s="44" t="str">
        <f>AE970</f>
        <v>small peat bog along stream</v>
      </c>
      <c r="BF970" s="49" t="s">
        <v>4882</v>
      </c>
      <c r="BG970" t="s">
        <v>4893</v>
      </c>
      <c r="BH970" s="40" t="s">
        <v>5050</v>
      </c>
      <c r="BI970" t="s">
        <v>39</v>
      </c>
      <c r="BJ970" t="str">
        <f t="shared" si="267"/>
        <v>environs of Alma-Ata, subalpine belt of Zailiysky Alatau Mt. Range, source of Malaya Almatinka River</v>
      </c>
      <c r="BK970" t="str">
        <f>T970&amp;" N; "&amp;U970&amp;" E"</f>
        <v>43.048300 N; 77.080600 E</v>
      </c>
      <c r="BL970" t="s">
        <v>3605</v>
      </c>
      <c r="BM970" s="85" t="s">
        <v>3606</v>
      </c>
      <c r="BN970" t="s">
        <v>4895</v>
      </c>
      <c r="BP970" t="str">
        <f>IF(V970="original",H970,IF(V970="volunteer",C970,"Nekhaeva A.A."))</f>
        <v>Nekhaeva A.A.</v>
      </c>
      <c r="BQ970" t="str">
        <f>IF(V970="original",I970,IF(V970="volunteer",YEAR(A970)&amp;"-"&amp;IF(MONTH(A970)&lt;10,"0"&amp;MONTH(A970),MONTH(A970))&amp;"-"&amp;IF(DAY(A970)&lt;10,"0"&amp;DAY(A970),DAY(A970)),"__2025-05-15"))</f>
        <v>2025-04-15</v>
      </c>
      <c r="BR970" t="str">
        <f>LEFT(AG970,SEARCH(" ",AG970)-1)</f>
        <v>2600</v>
      </c>
      <c r="BS970" t="str">
        <f>BR970</f>
        <v>2600</v>
      </c>
      <c r="BT970" s="49" t="s">
        <v>4766</v>
      </c>
      <c r="BU970" t="s">
        <v>3631</v>
      </c>
      <c r="BV970" t="s">
        <v>3632</v>
      </c>
      <c r="BW970" t="s">
        <v>3633</v>
      </c>
      <c r="BX970" t="s">
        <v>3634</v>
      </c>
      <c r="BY970" s="44" t="s">
        <v>533</v>
      </c>
      <c r="BZ970" t="s">
        <v>1227</v>
      </c>
      <c r="CA970" t="s">
        <v>4099</v>
      </c>
      <c r="CB970" s="44" t="s">
        <v>4099</v>
      </c>
      <c r="CC970" t="s">
        <v>4826</v>
      </c>
      <c r="CD970" t="s">
        <v>4435</v>
      </c>
      <c r="CE970" t="s">
        <v>4100</v>
      </c>
      <c r="CF970" t="s">
        <v>3630</v>
      </c>
      <c r="CH970" t="str">
        <f>H970</f>
        <v>Eskov K.Yu., Marusik Yu.M.</v>
      </c>
      <c r="CI970">
        <f t="shared" si="261"/>
        <v>1994</v>
      </c>
    </row>
    <row r="971" spans="1:88" x14ac:dyDescent="0.45">
      <c r="A971" s="1">
        <v>45762.473287037043</v>
      </c>
      <c r="B971">
        <v>911269241</v>
      </c>
      <c r="C971" t="s">
        <v>4896</v>
      </c>
      <c r="D971">
        <v>1</v>
      </c>
      <c r="E971" s="4" t="s">
        <v>51</v>
      </c>
      <c r="G971">
        <v>3402</v>
      </c>
      <c r="H971" s="44" t="s">
        <v>1979</v>
      </c>
      <c r="I971">
        <v>1994</v>
      </c>
      <c r="J971" t="s">
        <v>1980</v>
      </c>
      <c r="K971" t="s">
        <v>1981</v>
      </c>
      <c r="L971" t="s">
        <v>1982</v>
      </c>
      <c r="M971" t="s">
        <v>745</v>
      </c>
      <c r="N971" t="s">
        <v>1985</v>
      </c>
      <c r="P971" t="s">
        <v>1986</v>
      </c>
      <c r="Q971" t="str">
        <f t="shared" si="262"/>
        <v>Waigatch Island, Talata River</v>
      </c>
      <c r="V971" s="54" t="s">
        <v>119</v>
      </c>
      <c r="Y971">
        <v>1987</v>
      </c>
      <c r="Z971">
        <v>7</v>
      </c>
      <c r="AA971">
        <v>15</v>
      </c>
      <c r="AB971"/>
      <c r="AC971"/>
      <c r="AD971"/>
      <c r="AF971" t="s">
        <v>1987</v>
      </c>
      <c r="AI971" t="s">
        <v>1988</v>
      </c>
      <c r="AJ971" t="s">
        <v>1984</v>
      </c>
      <c r="AK971" t="b">
        <v>1</v>
      </c>
      <c r="AL971" t="b">
        <v>0</v>
      </c>
      <c r="AO971" s="49" t="s">
        <v>4952</v>
      </c>
      <c r="AP971" s="73"/>
      <c r="AQ971" s="49" t="s">
        <v>4951</v>
      </c>
      <c r="AR971" s="76" t="s">
        <v>5011</v>
      </c>
      <c r="AS971" s="73" t="s">
        <v>5012</v>
      </c>
      <c r="AT971" s="73">
        <f t="shared" si="263"/>
        <v>1</v>
      </c>
      <c r="AU971" s="112" t="s">
        <v>5383</v>
      </c>
      <c r="AV971" s="44" t="s">
        <v>5380</v>
      </c>
      <c r="AW971" s="28" t="s">
        <v>1987</v>
      </c>
      <c r="AX971" s="73"/>
      <c r="AY971" s="73" t="str">
        <f t="shared" si="264"/>
        <v>Eskov K.Yu., Marusik Yu.M. 1994. New data on the taxonomy and faunistics of North Asian linyphiid spiders (Aranei Linyphiidae) // Arthropoda Selecta. Vol.2 (for 1993). No.4. P.41–79</v>
      </c>
      <c r="AZ971" s="49" t="s">
        <v>4903</v>
      </c>
      <c r="BA971" s="58" t="str">
        <f>Y971&amp;"-"&amp;IF(Z971&lt;10,"0"&amp;Z971,Z971)&amp;"-"&amp;IF(AA971&lt;10,"0"&amp;AA971,AA971)</f>
        <v>1987-07-15</v>
      </c>
      <c r="BB971" s="44" t="str">
        <f>Y971&amp;IF(Z971&lt;&gt;0,"-"&amp;Z971,"")&amp;IF(AA971&lt;&gt;0,"-"&amp;AA971,"")&amp;IF(AB971&lt;&gt;0,"/"&amp;AB971,"")&amp;IF(AC971&lt;&gt;0,"-"&amp;AC971,"")&amp;IF(AD971&lt;&gt;0,"-"&amp;AD971,"")</f>
        <v>1987-7-15</v>
      </c>
      <c r="BF971" s="49" t="s">
        <v>4882</v>
      </c>
      <c r="BG971" t="s">
        <v>4893</v>
      </c>
      <c r="BH971" s="40" t="s">
        <v>5058</v>
      </c>
      <c r="BI971" t="s">
        <v>745</v>
      </c>
      <c r="BJ971" t="str">
        <f>N971&amp;", "&amp;P971</f>
        <v>Nenets Autonomous Region, Waigatch Island, Talata River</v>
      </c>
      <c r="BT971" s="49" t="s">
        <v>4766</v>
      </c>
      <c r="BU971" t="s">
        <v>3631</v>
      </c>
      <c r="BV971" t="s">
        <v>3632</v>
      </c>
      <c r="BW971" t="s">
        <v>3633</v>
      </c>
      <c r="BX971" t="s">
        <v>3634</v>
      </c>
      <c r="BY971" s="44" t="s">
        <v>533</v>
      </c>
      <c r="BZ971" t="s">
        <v>1227</v>
      </c>
      <c r="CA971" t="s">
        <v>4099</v>
      </c>
      <c r="CB971" s="44" t="s">
        <v>4099</v>
      </c>
      <c r="CC971" t="s">
        <v>4826</v>
      </c>
      <c r="CD971" s="40" t="s">
        <v>4436</v>
      </c>
      <c r="CE971" t="s">
        <v>4100</v>
      </c>
      <c r="CF971" t="s">
        <v>3630</v>
      </c>
      <c r="CH971" t="str">
        <f>H971</f>
        <v>Eskov K.Yu., Marusik Yu.M.</v>
      </c>
      <c r="CI971">
        <f t="shared" si="261"/>
        <v>1994</v>
      </c>
    </row>
    <row r="972" spans="1:88" s="8" customFormat="1" x14ac:dyDescent="0.45">
      <c r="A972" s="7">
        <v>45758.538993055547</v>
      </c>
      <c r="B972" s="8">
        <v>412819044</v>
      </c>
      <c r="C972" s="6" t="s">
        <v>4897</v>
      </c>
      <c r="D972" s="8">
        <v>1</v>
      </c>
      <c r="E972" s="4" t="s">
        <v>65</v>
      </c>
      <c r="G972" s="8">
        <v>1492</v>
      </c>
      <c r="H972" s="44" t="s">
        <v>1994</v>
      </c>
      <c r="I972" s="8">
        <v>1985</v>
      </c>
      <c r="J972" s="8" t="s">
        <v>1995</v>
      </c>
      <c r="K972" s="8" t="s">
        <v>1996</v>
      </c>
      <c r="L972" s="8" t="s">
        <v>1997</v>
      </c>
      <c r="M972" s="8" t="s">
        <v>267</v>
      </c>
      <c r="P972" s="8" t="s">
        <v>1990</v>
      </c>
      <c r="Q972" t="str">
        <f t="shared" si="262"/>
        <v>Аральское море, о. Барсакельмес</v>
      </c>
      <c r="R972" s="90">
        <v>45.649987000000003</v>
      </c>
      <c r="S972" s="90">
        <v>59.882975000000002</v>
      </c>
      <c r="T972" s="8" t="s">
        <v>1991</v>
      </c>
      <c r="U972" s="8" t="s">
        <v>1992</v>
      </c>
      <c r="V972" s="8" t="s">
        <v>106</v>
      </c>
      <c r="X972" s="8">
        <v>5000</v>
      </c>
      <c r="Y972" s="8">
        <v>1982</v>
      </c>
      <c r="Z972" s="8">
        <v>8</v>
      </c>
      <c r="AA972" s="8">
        <v>8</v>
      </c>
      <c r="AF972" s="8" t="s">
        <v>1993</v>
      </c>
      <c r="AH972" s="8" t="s">
        <v>274</v>
      </c>
      <c r="AI972" s="8" t="s">
        <v>347</v>
      </c>
      <c r="AJ972" s="8" t="s">
        <v>355</v>
      </c>
      <c r="AK972" s="8" t="b">
        <v>1</v>
      </c>
      <c r="AL972" s="8" t="b">
        <v>0</v>
      </c>
      <c r="AO972" s="49" t="s">
        <v>4952</v>
      </c>
      <c r="AP972" s="73"/>
      <c r="AQ972" s="49" t="s">
        <v>4951</v>
      </c>
      <c r="AR972" s="76" t="s">
        <v>5011</v>
      </c>
      <c r="AS972" s="73" t="s">
        <v>5012</v>
      </c>
      <c r="AT972" s="73">
        <f t="shared" si="263"/>
        <v>1</v>
      </c>
      <c r="AU972" s="112" t="s">
        <v>5384</v>
      </c>
      <c r="AV972" s="44" t="s">
        <v>5380</v>
      </c>
      <c r="AW972" t="s">
        <v>5033</v>
      </c>
      <c r="AX972" s="73"/>
      <c r="AY972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2" s="49" t="s">
        <v>4903</v>
      </c>
      <c r="BA972" s="58" t="str">
        <f>Y972&amp;"-"&amp;IF(Z972&lt;10,"0"&amp;Z972,Z972)&amp;"-"&amp;IF(AA972&lt;10,"0"&amp;AA972,AA972)</f>
        <v>1982-08-08</v>
      </c>
      <c r="BB972" s="44" t="str">
        <f>Y972&amp;IF(Z972&lt;&gt;0,"-"&amp;Z972,"")&amp;IF(AA972&lt;&gt;0,"-"&amp;AA972,"")&amp;IF(AB972&lt;&gt;0,"/"&amp;AB972,"")&amp;IF(AC972&lt;&gt;0,"-"&amp;AC972,"")&amp;IF(AD972&lt;&gt;0,"-"&amp;AD972,"")</f>
        <v>1982-8-8</v>
      </c>
      <c r="BC972" s="44"/>
      <c r="BD972" s="44"/>
      <c r="BE972" s="44"/>
      <c r="BF972" s="49" t="s">
        <v>4882</v>
      </c>
      <c r="BG972" t="s">
        <v>4893</v>
      </c>
      <c r="BH972" s="40" t="s">
        <v>5050</v>
      </c>
      <c r="BI972" t="s">
        <v>39</v>
      </c>
      <c r="BJ972" t="str">
        <f t="shared" ref="BJ972:BJ975" si="268">P972</f>
        <v>Аральское море, о. Барсакельмес</v>
      </c>
      <c r="BK972" t="str">
        <f>T972&amp;" N; "&amp;U972&amp;" E"</f>
        <v>45.649987 N; 59.882975 E</v>
      </c>
      <c r="BL972" t="s">
        <v>1991</v>
      </c>
      <c r="BM972" s="85" t="s">
        <v>1992</v>
      </c>
      <c r="BN972" t="s">
        <v>4895</v>
      </c>
      <c r="BO972">
        <f>X972</f>
        <v>5000</v>
      </c>
      <c r="BP972" t="str">
        <f>IF(V972="original",H972,IF(V972="volunteer",C972,"Nekhaeva A.A."))</f>
        <v>Kim L.V.</v>
      </c>
      <c r="BQ972" t="str">
        <f>IF(V972="original",I972,IF(V972="volunteer",YEAR(A972)&amp;"-"&amp;IF(MONTH(A972)&lt;10,"0"&amp;MONTH(A972),MONTH(A972))&amp;"-"&amp;IF(DAY(A972)&lt;10,"0"&amp;DAY(A972),DAY(A972)),"__2025-05-15"))</f>
        <v>2025-04-11</v>
      </c>
      <c r="BR972"/>
      <c r="BS972"/>
      <c r="BT972" s="49" t="s">
        <v>4766</v>
      </c>
      <c r="BU972" t="s">
        <v>3631</v>
      </c>
      <c r="BV972" t="s">
        <v>3632</v>
      </c>
      <c r="BW972" t="s">
        <v>3633</v>
      </c>
      <c r="BX972" t="s">
        <v>3634</v>
      </c>
      <c r="BY972" s="44" t="s">
        <v>274</v>
      </c>
      <c r="BZ972" t="s">
        <v>347</v>
      </c>
      <c r="CA972" t="s">
        <v>3704</v>
      </c>
      <c r="CB972" s="44" t="s">
        <v>3704</v>
      </c>
      <c r="CC972" t="s">
        <v>4859</v>
      </c>
      <c r="CD972" t="s">
        <v>3704</v>
      </c>
      <c r="CE972" t="s">
        <v>3705</v>
      </c>
      <c r="CF972" t="s">
        <v>3630</v>
      </c>
      <c r="CG972"/>
      <c r="CH972" t="str">
        <f>H972</f>
        <v>Мариковский П.И., Марусик Ю.М.</v>
      </c>
      <c r="CI972">
        <f t="shared" si="261"/>
        <v>1985</v>
      </c>
      <c r="CJ972"/>
    </row>
    <row r="973" spans="1:88" s="8" customFormat="1" x14ac:dyDescent="0.45">
      <c r="A973" s="7">
        <v>45758.536898148137</v>
      </c>
      <c r="B973" s="8">
        <v>412819044</v>
      </c>
      <c r="C973" s="6" t="s">
        <v>4897</v>
      </c>
      <c r="D973" s="8">
        <v>4</v>
      </c>
      <c r="E973" s="4" t="s">
        <v>727</v>
      </c>
      <c r="G973" s="8">
        <v>1492</v>
      </c>
      <c r="H973" s="44" t="s">
        <v>1994</v>
      </c>
      <c r="I973" s="8">
        <v>1985</v>
      </c>
      <c r="J973" s="8" t="s">
        <v>1995</v>
      </c>
      <c r="K973" s="8" t="s">
        <v>1996</v>
      </c>
      <c r="L973" s="8" t="s">
        <v>1997</v>
      </c>
      <c r="M973" s="8" t="s">
        <v>1998</v>
      </c>
      <c r="P973" s="8" t="s">
        <v>1999</v>
      </c>
      <c r="Q973" t="str">
        <f t="shared" si="262"/>
        <v>окр. Красноводска</v>
      </c>
      <c r="R973" s="90">
        <v>40.016669999999998</v>
      </c>
      <c r="S973" s="90">
        <v>52.966670000000001</v>
      </c>
      <c r="T973" s="8" t="s">
        <v>2000</v>
      </c>
      <c r="U973" s="8" t="s">
        <v>2001</v>
      </c>
      <c r="V973" s="8" t="s">
        <v>106</v>
      </c>
      <c r="X973" s="8">
        <v>5000</v>
      </c>
      <c r="Y973" s="8">
        <v>1929</v>
      </c>
      <c r="Z973" s="8">
        <v>7</v>
      </c>
      <c r="AA973" s="8">
        <v>5</v>
      </c>
      <c r="AF973" s="8" t="s">
        <v>2002</v>
      </c>
      <c r="AH973" s="8" t="s">
        <v>274</v>
      </c>
      <c r="AI973" s="8" t="s">
        <v>347</v>
      </c>
      <c r="AJ973" s="8" t="s">
        <v>355</v>
      </c>
      <c r="AK973" s="8" t="b">
        <v>1</v>
      </c>
      <c r="AL973" s="8" t="b">
        <v>0</v>
      </c>
      <c r="AO973" s="49" t="s">
        <v>4952</v>
      </c>
      <c r="AP973" s="73"/>
      <c r="AQ973" s="49" t="s">
        <v>4951</v>
      </c>
      <c r="AR973" s="76" t="s">
        <v>5011</v>
      </c>
      <c r="AS973" s="73" t="s">
        <v>5012</v>
      </c>
      <c r="AT973" s="73">
        <f t="shared" si="263"/>
        <v>4</v>
      </c>
      <c r="AU973" s="112" t="s">
        <v>5383</v>
      </c>
      <c r="AV973" s="44" t="s">
        <v>5380</v>
      </c>
      <c r="AW973" t="s">
        <v>653</v>
      </c>
      <c r="AX973" s="73"/>
      <c r="AY973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3" s="49" t="s">
        <v>4903</v>
      </c>
      <c r="BA973" s="58" t="str">
        <f>Y973&amp;"-"&amp;IF(Z973&lt;10,"0"&amp;Z973,Z973)&amp;"-"&amp;IF(AA973&lt;10,"0"&amp;AA973,AA973)</f>
        <v>1929-07-05</v>
      </c>
      <c r="BB973" s="44" t="str">
        <f>Y973&amp;IF(Z973&lt;&gt;0,"-"&amp;Z973,"")&amp;IF(AA973&lt;&gt;0,"-"&amp;AA973,"")&amp;IF(AB973&lt;&gt;0,"/"&amp;AB973,"")&amp;IF(AC973&lt;&gt;0,"-"&amp;AC973,"")&amp;IF(AD973&lt;&gt;0,"-"&amp;AD973,"")</f>
        <v>1929-7-5</v>
      </c>
      <c r="BC973" s="44"/>
      <c r="BD973" s="44"/>
      <c r="BE973" s="44"/>
      <c r="BF973" s="49" t="s">
        <v>4882</v>
      </c>
      <c r="BG973" t="s">
        <v>4893</v>
      </c>
      <c r="BH973" s="40" t="s">
        <v>5062</v>
      </c>
      <c r="BI973" t="s">
        <v>541</v>
      </c>
      <c r="BJ973" t="str">
        <f t="shared" si="268"/>
        <v>окр. Красноводска</v>
      </c>
      <c r="BK973" t="str">
        <f>T973&amp;" N; "&amp;U973&amp;" E"</f>
        <v>40.01667 N; 52.96667 E</v>
      </c>
      <c r="BL973" t="s">
        <v>2000</v>
      </c>
      <c r="BM973" s="85" t="s">
        <v>2001</v>
      </c>
      <c r="BN973" t="s">
        <v>4895</v>
      </c>
      <c r="BO973">
        <f>X973</f>
        <v>5000</v>
      </c>
      <c r="BP973" t="str">
        <f>IF(V973="original",H973,IF(V973="volunteer",C973,"Nekhaeva A.A."))</f>
        <v>Kim L.V.</v>
      </c>
      <c r="BQ973" t="str">
        <f>IF(V973="original",I973,IF(V973="volunteer",YEAR(A973)&amp;"-"&amp;IF(MONTH(A973)&lt;10,"0"&amp;MONTH(A973),MONTH(A973))&amp;"-"&amp;IF(DAY(A973)&lt;10,"0"&amp;DAY(A973),DAY(A973)),"__2025-05-15"))</f>
        <v>2025-04-11</v>
      </c>
      <c r="BR973"/>
      <c r="BS973"/>
      <c r="BT973" s="49" t="s">
        <v>4766</v>
      </c>
      <c r="BU973" t="s">
        <v>3631</v>
      </c>
      <c r="BV973" t="s">
        <v>3632</v>
      </c>
      <c r="BW973" t="s">
        <v>3633</v>
      </c>
      <c r="BX973" t="s">
        <v>3634</v>
      </c>
      <c r="BY973" s="44" t="s">
        <v>274</v>
      </c>
      <c r="BZ973" t="s">
        <v>347</v>
      </c>
      <c r="CA973" t="s">
        <v>3704</v>
      </c>
      <c r="CB973" s="44" t="s">
        <v>3704</v>
      </c>
      <c r="CC973" t="s">
        <v>4859</v>
      </c>
      <c r="CD973" t="s">
        <v>3704</v>
      </c>
      <c r="CE973" t="s">
        <v>3705</v>
      </c>
      <c r="CF973" t="s">
        <v>3630</v>
      </c>
      <c r="CG973"/>
      <c r="CH973" t="str">
        <f>H973</f>
        <v>Мариковский П.И., Марусик Ю.М.</v>
      </c>
      <c r="CI973">
        <f t="shared" si="261"/>
        <v>1985</v>
      </c>
      <c r="CJ973"/>
    </row>
    <row r="974" spans="1:88" s="8" customFormat="1" x14ac:dyDescent="0.45">
      <c r="A974" s="7">
        <v>45758.535636574074</v>
      </c>
      <c r="B974" s="8">
        <v>412819044</v>
      </c>
      <c r="C974" s="6" t="s">
        <v>4897</v>
      </c>
      <c r="D974" s="8">
        <v>22</v>
      </c>
      <c r="E974" s="4" t="s">
        <v>5300</v>
      </c>
      <c r="G974" s="8">
        <v>1492</v>
      </c>
      <c r="H974" s="44" t="s">
        <v>1994</v>
      </c>
      <c r="I974" s="8">
        <v>1985</v>
      </c>
      <c r="J974" s="8" t="s">
        <v>1995</v>
      </c>
      <c r="K974" s="8" t="s">
        <v>1996</v>
      </c>
      <c r="L974" s="8" t="s">
        <v>1997</v>
      </c>
      <c r="M974" s="8" t="s">
        <v>1998</v>
      </c>
      <c r="P974" s="8" t="s">
        <v>2003</v>
      </c>
      <c r="Q974" t="str">
        <f t="shared" si="262"/>
        <v>Кызыл-Су, берег моря</v>
      </c>
      <c r="R974" s="90">
        <v>39.797780000000003</v>
      </c>
      <c r="S974" s="90">
        <v>53.01361</v>
      </c>
      <c r="T974" s="8" t="s">
        <v>2004</v>
      </c>
      <c r="U974" s="8" t="s">
        <v>2005</v>
      </c>
      <c r="V974" s="8" t="s">
        <v>106</v>
      </c>
      <c r="X974" s="8">
        <v>3000</v>
      </c>
      <c r="Y974" s="8">
        <v>1929</v>
      </c>
      <c r="Z974" s="8">
        <v>7</v>
      </c>
      <c r="AA974" s="8">
        <v>8</v>
      </c>
      <c r="AE974" s="8" t="s">
        <v>2006</v>
      </c>
      <c r="AF974" s="8" t="s">
        <v>2002</v>
      </c>
      <c r="AH974" s="8" t="s">
        <v>274</v>
      </c>
      <c r="AI974" s="8" t="s">
        <v>347</v>
      </c>
      <c r="AJ974" s="8" t="s">
        <v>355</v>
      </c>
      <c r="AK974" s="8" t="b">
        <v>1</v>
      </c>
      <c r="AL974" s="8" t="b">
        <v>0</v>
      </c>
      <c r="AO974" s="49" t="s">
        <v>4952</v>
      </c>
      <c r="AP974" s="73"/>
      <c r="AQ974" s="49" t="s">
        <v>4951</v>
      </c>
      <c r="AR974" s="76" t="s">
        <v>5011</v>
      </c>
      <c r="AS974" s="73" t="s">
        <v>5012</v>
      </c>
      <c r="AT974" s="73">
        <f t="shared" si="263"/>
        <v>22</v>
      </c>
      <c r="AU974" s="112" t="s">
        <v>5383</v>
      </c>
      <c r="AV974" s="44" t="s">
        <v>5380</v>
      </c>
      <c r="AW974" t="s">
        <v>653</v>
      </c>
      <c r="AX974" s="73"/>
      <c r="AY974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4" s="49" t="s">
        <v>4903</v>
      </c>
      <c r="BA974" s="58" t="str">
        <f>Y974&amp;"-"&amp;IF(Z974&lt;10,"0"&amp;Z974,Z974)&amp;"-"&amp;IF(AA974&lt;10,"0"&amp;AA974,AA974)</f>
        <v>1929-07-08</v>
      </c>
      <c r="BB974" s="44" t="str">
        <f>Y974&amp;IF(Z974&lt;&gt;0,"-"&amp;Z974,"")&amp;IF(AA974&lt;&gt;0,"-"&amp;AA974,"")&amp;IF(AB974&lt;&gt;0,"/"&amp;AB974,"")&amp;IF(AC974&lt;&gt;0,"-"&amp;AC974,"")&amp;IF(AD974&lt;&gt;0,"-"&amp;AD974,"")</f>
        <v>1929-7-8</v>
      </c>
      <c r="BC974" s="44" t="str">
        <f>AE974</f>
        <v>на кустах</v>
      </c>
      <c r="BD974" s="44"/>
      <c r="BE974" s="44"/>
      <c r="BF974" s="49" t="s">
        <v>4882</v>
      </c>
      <c r="BG974" t="s">
        <v>4893</v>
      </c>
      <c r="BH974" s="40" t="s">
        <v>5062</v>
      </c>
      <c r="BI974" t="s">
        <v>541</v>
      </c>
      <c r="BJ974" t="str">
        <f t="shared" si="268"/>
        <v>Кызыл-Су, берег моря</v>
      </c>
      <c r="BK974" t="str">
        <f>T974&amp;" N; "&amp;U974&amp;" E"</f>
        <v>39.79778 N; 53.01361 E</v>
      </c>
      <c r="BL974" t="s">
        <v>2004</v>
      </c>
      <c r="BM974" s="85" t="s">
        <v>2005</v>
      </c>
      <c r="BN974" t="s">
        <v>4895</v>
      </c>
      <c r="BO974">
        <f>X974</f>
        <v>3000</v>
      </c>
      <c r="BP974" t="str">
        <f>IF(V974="original",H974,IF(V974="volunteer",C974,"Nekhaeva A.A."))</f>
        <v>Kim L.V.</v>
      </c>
      <c r="BQ974" t="str">
        <f>IF(V974="original",I974,IF(V974="volunteer",YEAR(A974)&amp;"-"&amp;IF(MONTH(A974)&lt;10,"0"&amp;MONTH(A974),MONTH(A974))&amp;"-"&amp;IF(DAY(A974)&lt;10,"0"&amp;DAY(A974),DAY(A974)),"__2025-05-15"))</f>
        <v>2025-04-11</v>
      </c>
      <c r="BR974"/>
      <c r="BS974"/>
      <c r="BT974" s="49" t="s">
        <v>4766</v>
      </c>
      <c r="BU974" t="s">
        <v>3631</v>
      </c>
      <c r="BV974" t="s">
        <v>3632</v>
      </c>
      <c r="BW974" t="s">
        <v>3633</v>
      </c>
      <c r="BX974" t="s">
        <v>3634</v>
      </c>
      <c r="BY974" s="44" t="s">
        <v>274</v>
      </c>
      <c r="BZ974" t="s">
        <v>347</v>
      </c>
      <c r="CA974" t="s">
        <v>3704</v>
      </c>
      <c r="CB974" s="44" t="s">
        <v>3704</v>
      </c>
      <c r="CC974" t="s">
        <v>4859</v>
      </c>
      <c r="CD974" t="s">
        <v>3704</v>
      </c>
      <c r="CE974" t="s">
        <v>3705</v>
      </c>
      <c r="CF974" t="s">
        <v>3630</v>
      </c>
      <c r="CG974"/>
      <c r="CH974" t="str">
        <f>H974</f>
        <v>Мариковский П.И., Марусик Ю.М.</v>
      </c>
      <c r="CI974">
        <f t="shared" si="261"/>
        <v>1985</v>
      </c>
      <c r="CJ974"/>
    </row>
    <row r="975" spans="1:88" s="8" customFormat="1" x14ac:dyDescent="0.45">
      <c r="A975" s="7">
        <v>45758.52815972222</v>
      </c>
      <c r="B975" s="8">
        <v>412819044</v>
      </c>
      <c r="C975" s="6" t="s">
        <v>4897</v>
      </c>
      <c r="D975" s="8">
        <v>12</v>
      </c>
      <c r="E975" s="4" t="s">
        <v>2012</v>
      </c>
      <c r="G975" s="8">
        <v>1492</v>
      </c>
      <c r="H975" s="44" t="s">
        <v>1994</v>
      </c>
      <c r="I975" s="8">
        <v>1985</v>
      </c>
      <c r="J975" s="8" t="s">
        <v>1995</v>
      </c>
      <c r="K975" s="8" t="s">
        <v>1996</v>
      </c>
      <c r="L975" s="8" t="s">
        <v>1997</v>
      </c>
      <c r="M975" s="8" t="s">
        <v>2008</v>
      </c>
      <c r="P975" s="8" t="s">
        <v>2009</v>
      </c>
      <c r="Q975" t="str">
        <f t="shared" si="262"/>
        <v>сев.-вост. окр. Кизляра, Берюзак</v>
      </c>
      <c r="R975" s="90"/>
      <c r="S975" s="90"/>
      <c r="V975" s="8" t="s">
        <v>119</v>
      </c>
      <c r="W975" s="8" t="s">
        <v>2010</v>
      </c>
      <c r="Y975" s="8">
        <v>1925</v>
      </c>
      <c r="Z975" s="8">
        <v>6</v>
      </c>
      <c r="AA975" s="8">
        <v>22</v>
      </c>
      <c r="AB975" s="8">
        <v>1925</v>
      </c>
      <c r="AC975" s="8">
        <v>6</v>
      </c>
      <c r="AD975" s="8">
        <v>23</v>
      </c>
      <c r="AF975" s="8" t="s">
        <v>2011</v>
      </c>
      <c r="AH975" s="8" t="s">
        <v>274</v>
      </c>
      <c r="AI975" s="8" t="s">
        <v>347</v>
      </c>
      <c r="AJ975" s="8" t="s">
        <v>355</v>
      </c>
      <c r="AK975" s="8" t="b">
        <v>1</v>
      </c>
      <c r="AL975" s="8" t="b">
        <v>0</v>
      </c>
      <c r="AO975" s="49" t="s">
        <v>4952</v>
      </c>
      <c r="AP975" s="73"/>
      <c r="AQ975" s="49" t="s">
        <v>4951</v>
      </c>
      <c r="AR975" s="76" t="s">
        <v>5011</v>
      </c>
      <c r="AS975" s="73" t="s">
        <v>5012</v>
      </c>
      <c r="AT975" s="73">
        <f t="shared" si="263"/>
        <v>12</v>
      </c>
      <c r="AU975" s="112" t="s">
        <v>5384</v>
      </c>
      <c r="AV975" s="44" t="s">
        <v>5380</v>
      </c>
      <c r="AW975" t="s">
        <v>5041</v>
      </c>
      <c r="AX975" s="73"/>
      <c r="AY975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5" s="49" t="s">
        <v>4903</v>
      </c>
      <c r="BA975" s="58" t="str">
        <f>Y975&amp;"-"&amp;IF(Z975&lt;10,"0"&amp;Z975,Z975)&amp;"-"&amp;IF(AA975&lt;10,"0"&amp;AA975,AA975)&amp;"/"&amp;IF(AD975&lt;10,"0"&amp;AD975,AD975)</f>
        <v>1925-06-22/23</v>
      </c>
      <c r="BB975" s="44" t="str">
        <f>Y975&amp;IF(Z975&lt;&gt;0,"-"&amp;Z975,"")&amp;IF(AA975&lt;&gt;0,"-"&amp;AA975,"")&amp;IF(AB975&lt;&gt;0,"/"&amp;AB975,"")&amp;IF(AC975&lt;&gt;0,"-"&amp;AC975,"")&amp;IF(AD975&lt;&gt;0,"-"&amp;AD975,"")</f>
        <v>1925-6-22/1925-6-23</v>
      </c>
      <c r="BC975" s="44"/>
      <c r="BD975" s="44"/>
      <c r="BE975" s="44"/>
      <c r="BF975" s="49" t="s">
        <v>4882</v>
      </c>
      <c r="BG975" t="s">
        <v>4893</v>
      </c>
      <c r="BH975" s="40" t="s">
        <v>5058</v>
      </c>
      <c r="BI975" t="s">
        <v>745</v>
      </c>
      <c r="BJ975" t="str">
        <f t="shared" si="268"/>
        <v>сев.-вост. окр. Кизляра, Берюзак</v>
      </c>
      <c r="BK975"/>
      <c r="BL975"/>
      <c r="BM975" s="85"/>
      <c r="BN975"/>
      <c r="BO975"/>
      <c r="BP975"/>
      <c r="BQ975"/>
      <c r="BR975"/>
      <c r="BS975"/>
      <c r="BT975" s="49" t="s">
        <v>4766</v>
      </c>
      <c r="BU975" t="s">
        <v>3631</v>
      </c>
      <c r="BV975" t="s">
        <v>3632</v>
      </c>
      <c r="BW975" t="s">
        <v>3633</v>
      </c>
      <c r="BX975" t="s">
        <v>3634</v>
      </c>
      <c r="BY975" s="44" t="s">
        <v>274</v>
      </c>
      <c r="BZ975" t="s">
        <v>347</v>
      </c>
      <c r="CA975" t="s">
        <v>3704</v>
      </c>
      <c r="CB975" s="44" t="s">
        <v>3704</v>
      </c>
      <c r="CC975" t="s">
        <v>4859</v>
      </c>
      <c r="CD975" t="s">
        <v>3704</v>
      </c>
      <c r="CE975" t="s">
        <v>3705</v>
      </c>
      <c r="CF975" t="s">
        <v>3630</v>
      </c>
      <c r="CG975"/>
      <c r="CH975" t="str">
        <f>H975</f>
        <v>Мариковский П.И., Марусик Ю.М.</v>
      </c>
      <c r="CI975">
        <f t="shared" si="261"/>
        <v>1985</v>
      </c>
      <c r="CJ975"/>
    </row>
    <row r="976" spans="1:88" s="8" customFormat="1" x14ac:dyDescent="0.45">
      <c r="A976" s="7">
        <v>45758.520972222221</v>
      </c>
      <c r="B976" s="8">
        <v>412819044</v>
      </c>
      <c r="C976" s="6" t="s">
        <v>4897</v>
      </c>
      <c r="D976" s="8">
        <v>2</v>
      </c>
      <c r="E976" s="4" t="s">
        <v>86</v>
      </c>
      <c r="G976" s="8">
        <v>1492</v>
      </c>
      <c r="H976" s="44" t="s">
        <v>1994</v>
      </c>
      <c r="I976" s="8">
        <v>1985</v>
      </c>
      <c r="J976" s="8" t="s">
        <v>1995</v>
      </c>
      <c r="K976" s="8" t="s">
        <v>1996</v>
      </c>
      <c r="L976" s="8" t="s">
        <v>1997</v>
      </c>
      <c r="M976" s="8" t="s">
        <v>2013</v>
      </c>
      <c r="N976" s="8" t="s">
        <v>2014</v>
      </c>
      <c r="P976" s="8" t="s">
        <v>2015</v>
      </c>
      <c r="Q976" t="str">
        <f t="shared" si="262"/>
        <v>Никополь</v>
      </c>
      <c r="R976" s="90">
        <v>47.568272999999998</v>
      </c>
      <c r="S976" s="90">
        <v>34.394858999999997</v>
      </c>
      <c r="T976" s="8" t="s">
        <v>2016</v>
      </c>
      <c r="U976" s="8" t="s">
        <v>2017</v>
      </c>
      <c r="V976" s="8" t="s">
        <v>106</v>
      </c>
      <c r="X976" s="8">
        <v>3000</v>
      </c>
      <c r="Y976" s="8">
        <v>1875</v>
      </c>
      <c r="AF976" s="8" t="s">
        <v>2018</v>
      </c>
      <c r="AH976" s="8" t="s">
        <v>274</v>
      </c>
      <c r="AI976" s="8" t="s">
        <v>347</v>
      </c>
      <c r="AJ976" s="8" t="s">
        <v>355</v>
      </c>
      <c r="AK976" s="8" t="b">
        <v>1</v>
      </c>
      <c r="AL976" s="8" t="b">
        <v>0</v>
      </c>
      <c r="AO976" s="49" t="s">
        <v>4952</v>
      </c>
      <c r="AP976" s="73"/>
      <c r="AQ976" s="49" t="s">
        <v>4951</v>
      </c>
      <c r="AR976" s="76" t="s">
        <v>5011</v>
      </c>
      <c r="AS976" s="73" t="s">
        <v>5012</v>
      </c>
      <c r="AT976" s="73">
        <f t="shared" si="263"/>
        <v>2</v>
      </c>
      <c r="AU976" s="112" t="s">
        <v>5383</v>
      </c>
      <c r="AV976" s="44" t="s">
        <v>5380</v>
      </c>
      <c r="AW976" s="28" t="s">
        <v>2018</v>
      </c>
      <c r="AX976" s="73"/>
      <c r="AY976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6" s="49" t="s">
        <v>4903</v>
      </c>
      <c r="BA976" s="44">
        <f>Y976</f>
        <v>1875</v>
      </c>
      <c r="BB976" s="44" t="str">
        <f>Y976&amp;IF(Z976&lt;&gt;0,"-"&amp;Z976,"")&amp;IF(AA976&lt;&gt;0,"-"&amp;AA976,"")&amp;IF(AB976&lt;&gt;0,"/"&amp;AB976,"")&amp;IF(AC976&lt;&gt;0,"-"&amp;AC976,"")&amp;IF(AD976&lt;&gt;0,"-"&amp;AD976,"")</f>
        <v>1875</v>
      </c>
      <c r="BC976" s="44"/>
      <c r="BD976" s="44"/>
      <c r="BE976" s="44"/>
      <c r="BF976" s="49" t="s">
        <v>4882</v>
      </c>
      <c r="BG976" t="s">
        <v>4893</v>
      </c>
      <c r="BH976" s="40" t="s">
        <v>5063</v>
      </c>
      <c r="BI976" t="s">
        <v>2754</v>
      </c>
      <c r="BJ976" t="str">
        <f>N976&amp;", "&amp;P976</f>
        <v>Днепропетровская область, Никополь</v>
      </c>
      <c r="BK976" t="str">
        <f>T976&amp;" N; "&amp;U976&amp;" E"</f>
        <v>47.568273 N; 34.394859 E</v>
      </c>
      <c r="BL976" t="s">
        <v>2016</v>
      </c>
      <c r="BM976" s="85" t="s">
        <v>2017</v>
      </c>
      <c r="BN976" t="s">
        <v>4895</v>
      </c>
      <c r="BO976">
        <f>X976</f>
        <v>3000</v>
      </c>
      <c r="BP976" t="str">
        <f>IF(V976="original",H976,IF(V976="volunteer",C976,"Nekhaeva A.A."))</f>
        <v>Kim L.V.</v>
      </c>
      <c r="BQ976" t="str">
        <f>IF(V976="original",I976,IF(V976="volunteer",YEAR(A976)&amp;"-"&amp;IF(MONTH(A976)&lt;10,"0"&amp;MONTH(A976),MONTH(A976))&amp;"-"&amp;IF(DAY(A976)&lt;10,"0"&amp;DAY(A976),DAY(A976)),"__2025-05-15"))</f>
        <v>2025-04-11</v>
      </c>
      <c r="BR976"/>
      <c r="BS976"/>
      <c r="BT976" s="49" t="s">
        <v>4766</v>
      </c>
      <c r="BU976" t="s">
        <v>3631</v>
      </c>
      <c r="BV976" t="s">
        <v>3632</v>
      </c>
      <c r="BW976" t="s">
        <v>3633</v>
      </c>
      <c r="BX976" t="s">
        <v>3634</v>
      </c>
      <c r="BY976" s="44" t="s">
        <v>274</v>
      </c>
      <c r="BZ976" t="s">
        <v>347</v>
      </c>
      <c r="CA976" t="s">
        <v>3704</v>
      </c>
      <c r="CB976" s="44" t="s">
        <v>3704</v>
      </c>
      <c r="CC976" t="s">
        <v>4859</v>
      </c>
      <c r="CD976" t="s">
        <v>3704</v>
      </c>
      <c r="CE976" t="s">
        <v>3705</v>
      </c>
      <c r="CF976" t="s">
        <v>3630</v>
      </c>
      <c r="CG976"/>
      <c r="CH976" t="str">
        <f>H976</f>
        <v>Мариковский П.И., Марусик Ю.М.</v>
      </c>
      <c r="CI976">
        <f t="shared" si="261"/>
        <v>1985</v>
      </c>
      <c r="CJ976"/>
    </row>
    <row r="977" spans="1:88" s="8" customFormat="1" x14ac:dyDescent="0.45">
      <c r="A977" s="7">
        <v>45758.473148148143</v>
      </c>
      <c r="B977" s="8">
        <v>412819044</v>
      </c>
      <c r="C977" s="6" t="s">
        <v>4897</v>
      </c>
      <c r="D977" s="8">
        <v>50</v>
      </c>
      <c r="E977" s="4" t="s">
        <v>2024</v>
      </c>
      <c r="G977" s="8">
        <v>1492</v>
      </c>
      <c r="H977" s="44" t="s">
        <v>1994</v>
      </c>
      <c r="I977" s="8">
        <v>1985</v>
      </c>
      <c r="J977" s="8" t="s">
        <v>1995</v>
      </c>
      <c r="K977" s="8" t="s">
        <v>1996</v>
      </c>
      <c r="L977" s="8" t="s">
        <v>1997</v>
      </c>
      <c r="M977" s="8" t="s">
        <v>267</v>
      </c>
      <c r="P977" s="8" t="s">
        <v>2019</v>
      </c>
      <c r="Q977" t="str">
        <f t="shared" si="262"/>
        <v>Балхаш: п-ов Байчабыл</v>
      </c>
      <c r="R977" s="90">
        <v>46.613050000000001</v>
      </c>
      <c r="S977" s="90">
        <v>76.820642000000007</v>
      </c>
      <c r="T977" s="8" t="s">
        <v>2020</v>
      </c>
      <c r="U977" s="8" t="s">
        <v>2021</v>
      </c>
      <c r="V977" s="8" t="s">
        <v>106</v>
      </c>
      <c r="W977" s="8" t="s">
        <v>2022</v>
      </c>
      <c r="X977" s="8">
        <v>11000</v>
      </c>
      <c r="Y977" s="8">
        <v>1977</v>
      </c>
      <c r="Z977" s="8">
        <v>9</v>
      </c>
      <c r="AA977" s="8">
        <v>9</v>
      </c>
      <c r="AF977" s="8" t="s">
        <v>2023</v>
      </c>
      <c r="AH977" s="8" t="s">
        <v>274</v>
      </c>
      <c r="AI977" s="8" t="s">
        <v>347</v>
      </c>
      <c r="AJ977" s="8" t="s">
        <v>355</v>
      </c>
      <c r="AK977" s="8" t="b">
        <v>1</v>
      </c>
      <c r="AL977" s="8" t="b">
        <v>0</v>
      </c>
      <c r="AO977" s="49" t="s">
        <v>4952</v>
      </c>
      <c r="AP977" s="73"/>
      <c r="AQ977" s="49" t="s">
        <v>4951</v>
      </c>
      <c r="AR977" s="76" t="s">
        <v>5011</v>
      </c>
      <c r="AS977" s="73" t="s">
        <v>5012</v>
      </c>
      <c r="AT977" s="73">
        <f t="shared" si="263"/>
        <v>50</v>
      </c>
      <c r="AU977" s="44"/>
      <c r="AV977" s="44" t="s">
        <v>5381</v>
      </c>
      <c r="AW977" t="s">
        <v>1886</v>
      </c>
      <c r="AX977" s="73"/>
      <c r="AY977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7" s="49" t="s">
        <v>4903</v>
      </c>
      <c r="BA977" s="58" t="str">
        <f>Y977&amp;"-"&amp;IF(Z977&lt;10,"0"&amp;Z977,Z977)&amp;"-"&amp;IF(AA977&lt;10,"0"&amp;AA977,AA977)</f>
        <v>1977-09-09</v>
      </c>
      <c r="BB977" s="44" t="str">
        <f>Y977&amp;IF(Z977&lt;&gt;0,"-"&amp;Z977,"")&amp;IF(AA977&lt;&gt;0,"-"&amp;AA977,"")&amp;IF(AB977&lt;&gt;0,"/"&amp;AB977,"")&amp;IF(AC977&lt;&gt;0,"-"&amp;AC977,"")&amp;IF(AD977&lt;&gt;0,"-"&amp;AD977,"")</f>
        <v>1977-9-9</v>
      </c>
      <c r="BC977" s="44"/>
      <c r="BD977" s="44"/>
      <c r="BE977" s="44"/>
      <c r="BF977" s="49" t="s">
        <v>4882</v>
      </c>
      <c r="BG977" t="s">
        <v>4893</v>
      </c>
      <c r="BH977" s="40" t="s">
        <v>5050</v>
      </c>
      <c r="BI977" t="s">
        <v>39</v>
      </c>
      <c r="BJ977" t="str">
        <f t="shared" ref="BJ977:BJ979" si="269">P977</f>
        <v>Балхаш: п-ов Байчабыл</v>
      </c>
      <c r="BK977" t="str">
        <f>T977&amp;" N; "&amp;U977&amp;" E"</f>
        <v>46.61305 N; 76.820642 E</v>
      </c>
      <c r="BL977" t="s">
        <v>2020</v>
      </c>
      <c r="BM977" s="85" t="s">
        <v>2021</v>
      </c>
      <c r="BN977" t="s">
        <v>4895</v>
      </c>
      <c r="BO977">
        <f>X977</f>
        <v>11000</v>
      </c>
      <c r="BP977" t="str">
        <f>IF(V977="original",H977,IF(V977="volunteer",C977,"Nekhaeva A.A."))</f>
        <v>Kim L.V.</v>
      </c>
      <c r="BQ977" t="str">
        <f>IF(V977="original",I977,IF(V977="volunteer",YEAR(A977)&amp;"-"&amp;IF(MONTH(A977)&lt;10,"0"&amp;MONTH(A977),MONTH(A977))&amp;"-"&amp;IF(DAY(A977)&lt;10,"0"&amp;DAY(A977),DAY(A977)),"__2025-05-15"))</f>
        <v>2025-04-11</v>
      </c>
      <c r="BR977"/>
      <c r="BS977"/>
      <c r="BT977" s="49" t="s">
        <v>4766</v>
      </c>
      <c r="BU977" t="s">
        <v>3631</v>
      </c>
      <c r="BV977" t="s">
        <v>3632</v>
      </c>
      <c r="BW977" t="s">
        <v>3633</v>
      </c>
      <c r="BX977" t="s">
        <v>3634</v>
      </c>
      <c r="BY977" s="44" t="s">
        <v>274</v>
      </c>
      <c r="BZ977" t="s">
        <v>347</v>
      </c>
      <c r="CA977" t="s">
        <v>3704</v>
      </c>
      <c r="CB977" s="44" t="s">
        <v>3704</v>
      </c>
      <c r="CC977" t="s">
        <v>4859</v>
      </c>
      <c r="CD977" t="s">
        <v>3704</v>
      </c>
      <c r="CE977" t="s">
        <v>3705</v>
      </c>
      <c r="CF977" t="s">
        <v>3630</v>
      </c>
      <c r="CG977"/>
      <c r="CH977" t="str">
        <f>H977</f>
        <v>Мариковский П.И., Марусик Ю.М.</v>
      </c>
      <c r="CI977">
        <f t="shared" si="261"/>
        <v>1985</v>
      </c>
      <c r="CJ977"/>
    </row>
    <row r="978" spans="1:88" s="8" customFormat="1" x14ac:dyDescent="0.45">
      <c r="A978" s="7">
        <v>45758.472719907411</v>
      </c>
      <c r="B978" s="8">
        <v>412819044</v>
      </c>
      <c r="C978" s="6" t="s">
        <v>4897</v>
      </c>
      <c r="D978" s="8">
        <v>26</v>
      </c>
      <c r="E978" s="4" t="s">
        <v>5298</v>
      </c>
      <c r="G978" s="8">
        <v>1492</v>
      </c>
      <c r="H978" s="44" t="s">
        <v>1994</v>
      </c>
      <c r="I978" s="8">
        <v>1985</v>
      </c>
      <c r="J978" s="8" t="s">
        <v>1995</v>
      </c>
      <c r="K978" s="8" t="s">
        <v>1996</v>
      </c>
      <c r="L978" s="8" t="s">
        <v>1997</v>
      </c>
      <c r="M978" s="8" t="s">
        <v>267</v>
      </c>
      <c r="P978" s="8" t="s">
        <v>2019</v>
      </c>
      <c r="Q978" t="str">
        <f t="shared" si="262"/>
        <v>Балхаш: п-ов Байчабыл</v>
      </c>
      <c r="R978" s="90">
        <v>46.613050000000001</v>
      </c>
      <c r="S978" s="90">
        <v>76.820642000000007</v>
      </c>
      <c r="T978" s="8" t="s">
        <v>2020</v>
      </c>
      <c r="U978" s="8" t="s">
        <v>2021</v>
      </c>
      <c r="V978" s="8" t="s">
        <v>106</v>
      </c>
      <c r="W978" s="8" t="s">
        <v>2022</v>
      </c>
      <c r="X978" s="8">
        <v>11000</v>
      </c>
      <c r="Y978" s="8">
        <v>1978</v>
      </c>
      <c r="Z978" s="8">
        <v>8</v>
      </c>
      <c r="AA978" s="8">
        <v>9</v>
      </c>
      <c r="AF978" s="8" t="s">
        <v>2023</v>
      </c>
      <c r="AH978" s="8" t="s">
        <v>274</v>
      </c>
      <c r="AI978" s="8" t="s">
        <v>347</v>
      </c>
      <c r="AJ978" s="8" t="s">
        <v>355</v>
      </c>
      <c r="AK978" s="8" t="b">
        <v>1</v>
      </c>
      <c r="AL978" s="8" t="b">
        <v>0</v>
      </c>
      <c r="AO978" s="49" t="s">
        <v>4952</v>
      </c>
      <c r="AP978" s="73"/>
      <c r="AQ978" s="49" t="s">
        <v>4951</v>
      </c>
      <c r="AR978" s="76" t="s">
        <v>5011</v>
      </c>
      <c r="AS978" s="73" t="s">
        <v>5012</v>
      </c>
      <c r="AT978" s="73">
        <f t="shared" si="263"/>
        <v>26</v>
      </c>
      <c r="AU978" s="112" t="s">
        <v>5383</v>
      </c>
      <c r="AV978" s="44" t="s">
        <v>5380</v>
      </c>
      <c r="AW978" t="s">
        <v>1886</v>
      </c>
      <c r="AX978" s="73"/>
      <c r="AY978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8" s="49" t="s">
        <v>4903</v>
      </c>
      <c r="BA978" s="58" t="str">
        <f>Y978&amp;"-"&amp;IF(Z978&lt;10,"0"&amp;Z978,Z978)&amp;"-"&amp;IF(AA978&lt;10,"0"&amp;AA978,AA978)</f>
        <v>1978-08-09</v>
      </c>
      <c r="BB978" s="44" t="str">
        <f>Y978&amp;IF(Z978&lt;&gt;0,"-"&amp;Z978,"")&amp;IF(AA978&lt;&gt;0,"-"&amp;AA978,"")&amp;IF(AB978&lt;&gt;0,"/"&amp;AB978,"")&amp;IF(AC978&lt;&gt;0,"-"&amp;AC978,"")&amp;IF(AD978&lt;&gt;0,"-"&amp;AD978,"")</f>
        <v>1978-8-9</v>
      </c>
      <c r="BC978" s="44"/>
      <c r="BD978" s="44"/>
      <c r="BE978" s="44"/>
      <c r="BF978" s="49" t="s">
        <v>4882</v>
      </c>
      <c r="BG978" t="s">
        <v>4893</v>
      </c>
      <c r="BH978" s="40" t="s">
        <v>5050</v>
      </c>
      <c r="BI978" t="s">
        <v>39</v>
      </c>
      <c r="BJ978" t="str">
        <f t="shared" si="269"/>
        <v>Балхаш: п-ов Байчабыл</v>
      </c>
      <c r="BK978" t="str">
        <f>T978&amp;" N; "&amp;U978&amp;" E"</f>
        <v>46.61305 N; 76.820642 E</v>
      </c>
      <c r="BL978" t="s">
        <v>2020</v>
      </c>
      <c r="BM978" s="85" t="s">
        <v>2021</v>
      </c>
      <c r="BN978" t="s">
        <v>4895</v>
      </c>
      <c r="BO978">
        <f>X978</f>
        <v>11000</v>
      </c>
      <c r="BP978" t="str">
        <f>IF(V978="original",H978,IF(V978="volunteer",C978,"Nekhaeva A.A."))</f>
        <v>Kim L.V.</v>
      </c>
      <c r="BQ978" t="str">
        <f>IF(V978="original",I978,IF(V978="volunteer",YEAR(A978)&amp;"-"&amp;IF(MONTH(A978)&lt;10,"0"&amp;MONTH(A978),MONTH(A978))&amp;"-"&amp;IF(DAY(A978)&lt;10,"0"&amp;DAY(A978),DAY(A978)),"__2025-05-15"))</f>
        <v>2025-04-11</v>
      </c>
      <c r="BR978"/>
      <c r="BS978"/>
      <c r="BT978" s="49" t="s">
        <v>4766</v>
      </c>
      <c r="BU978" t="s">
        <v>3631</v>
      </c>
      <c r="BV978" t="s">
        <v>3632</v>
      </c>
      <c r="BW978" t="s">
        <v>3633</v>
      </c>
      <c r="BX978" t="s">
        <v>3634</v>
      </c>
      <c r="BY978" s="44" t="s">
        <v>274</v>
      </c>
      <c r="BZ978" t="s">
        <v>347</v>
      </c>
      <c r="CA978" t="s">
        <v>3704</v>
      </c>
      <c r="CB978" s="44" t="s">
        <v>3704</v>
      </c>
      <c r="CC978" t="s">
        <v>4859</v>
      </c>
      <c r="CD978" t="s">
        <v>3704</v>
      </c>
      <c r="CE978" t="s">
        <v>3705</v>
      </c>
      <c r="CF978" t="s">
        <v>3630</v>
      </c>
      <c r="CG978"/>
      <c r="CH978" t="str">
        <f>H978</f>
        <v>Мариковский П.И., Марусик Ю.М.</v>
      </c>
      <c r="CI978">
        <f t="shared" si="261"/>
        <v>1985</v>
      </c>
      <c r="CJ978"/>
    </row>
    <row r="979" spans="1:88" s="8" customFormat="1" x14ac:dyDescent="0.45">
      <c r="A979" s="7">
        <v>45758.472118055557</v>
      </c>
      <c r="B979" s="8">
        <v>412819044</v>
      </c>
      <c r="C979" s="6" t="s">
        <v>4897</v>
      </c>
      <c r="D979" s="8">
        <v>20</v>
      </c>
      <c r="E979" s="4" t="s">
        <v>2026</v>
      </c>
      <c r="F979" s="8" t="s">
        <v>2027</v>
      </c>
      <c r="G979" s="8">
        <v>1492</v>
      </c>
      <c r="H979" s="44" t="s">
        <v>1994</v>
      </c>
      <c r="I979" s="8">
        <v>1985</v>
      </c>
      <c r="J979" s="8" t="s">
        <v>1995</v>
      </c>
      <c r="K979" s="8" t="s">
        <v>1996</v>
      </c>
      <c r="L979" s="8" t="s">
        <v>1997</v>
      </c>
      <c r="M979" s="8" t="s">
        <v>267</v>
      </c>
      <c r="P979" s="8" t="s">
        <v>2019</v>
      </c>
      <c r="Q979" t="str">
        <f t="shared" si="262"/>
        <v>Балхаш: п-ов Байчабыл</v>
      </c>
      <c r="R979" s="90">
        <v>46.613050000000001</v>
      </c>
      <c r="S979" s="90">
        <v>76.820642000000007</v>
      </c>
      <c r="T979" s="8" t="s">
        <v>2020</v>
      </c>
      <c r="U979" s="8" t="s">
        <v>2021</v>
      </c>
      <c r="V979" s="8" t="s">
        <v>106</v>
      </c>
      <c r="W979" s="8" t="s">
        <v>2022</v>
      </c>
      <c r="X979" s="8">
        <v>11000</v>
      </c>
      <c r="Y979" s="8">
        <v>1981</v>
      </c>
      <c r="Z979" s="8">
        <v>7</v>
      </c>
      <c r="AA979" s="8">
        <v>6</v>
      </c>
      <c r="AF979" s="8" t="s">
        <v>2023</v>
      </c>
      <c r="AH979" s="8" t="s">
        <v>274</v>
      </c>
      <c r="AI979" s="8" t="s">
        <v>347</v>
      </c>
      <c r="AJ979" s="8" t="s">
        <v>355</v>
      </c>
      <c r="AK979" s="8" t="b">
        <v>1</v>
      </c>
      <c r="AL979" s="8" t="b">
        <v>0</v>
      </c>
      <c r="AO979" s="49" t="s">
        <v>4952</v>
      </c>
      <c r="AP979" s="73"/>
      <c r="AQ979" s="49" t="s">
        <v>4951</v>
      </c>
      <c r="AR979" s="76" t="s">
        <v>5011</v>
      </c>
      <c r="AS979" s="73" t="s">
        <v>5012</v>
      </c>
      <c r="AT979" s="73">
        <f t="shared" si="263"/>
        <v>20</v>
      </c>
      <c r="AU979" s="44"/>
      <c r="AV979" s="44" t="s">
        <v>5380</v>
      </c>
      <c r="AW979" t="s">
        <v>1886</v>
      </c>
      <c r="AX979" s="112" t="s">
        <v>5373</v>
      </c>
      <c r="AY979" s="73" t="str">
        <f t="shared" si="264"/>
        <v>Мариковский П.И., Марусик Ю.М. 1985. Araneus pallasi (Aranei: Araneidae) — общественный паук фауны СССР // Вестн. ЛГУ. Вып.17. С.3–8 (рус., рез. англ.)</v>
      </c>
      <c r="AZ979" s="49" t="s">
        <v>4903</v>
      </c>
      <c r="BA979" s="58" t="str">
        <f>Y979&amp;"-"&amp;IF(Z979&lt;10,"0"&amp;Z979,Z979)&amp;"-"&amp;IF(AA979&lt;10,"0"&amp;AA979,AA979)</f>
        <v>1981-07-06</v>
      </c>
      <c r="BB979" s="44" t="str">
        <f>Y979&amp;IF(Z979&lt;&gt;0,"-"&amp;Z979,"")&amp;IF(AA979&lt;&gt;0,"-"&amp;AA979,"")&amp;IF(AB979&lt;&gt;0,"/"&amp;AB979,"")&amp;IF(AC979&lt;&gt;0,"-"&amp;AC979,"")&amp;IF(AD979&lt;&gt;0,"-"&amp;AD979,"")</f>
        <v>1981-7-6</v>
      </c>
      <c r="BC979" s="44"/>
      <c r="BD979" s="44"/>
      <c r="BE979" s="44"/>
      <c r="BF979" s="49" t="s">
        <v>4882</v>
      </c>
      <c r="BG979" t="s">
        <v>4893</v>
      </c>
      <c r="BH979" s="40" t="s">
        <v>5050</v>
      </c>
      <c r="BI979" t="s">
        <v>39</v>
      </c>
      <c r="BJ979" t="str">
        <f t="shared" si="269"/>
        <v>Балхаш: п-ов Байчабыл</v>
      </c>
      <c r="BK979" t="str">
        <f>T979&amp;" N; "&amp;U979&amp;" E"</f>
        <v>46.61305 N; 76.820642 E</v>
      </c>
      <c r="BL979" t="s">
        <v>2020</v>
      </c>
      <c r="BM979" s="85" t="s">
        <v>2021</v>
      </c>
      <c r="BN979" t="s">
        <v>4895</v>
      </c>
      <c r="BO979">
        <f>X979</f>
        <v>11000</v>
      </c>
      <c r="BP979" t="str">
        <f>IF(V979="original",H979,IF(V979="volunteer",C979,"Nekhaeva A.A."))</f>
        <v>Kim L.V.</v>
      </c>
      <c r="BQ979" t="str">
        <f>IF(V979="original",I979,IF(V979="volunteer",YEAR(A979)&amp;"-"&amp;IF(MONTH(A979)&lt;10,"0"&amp;MONTH(A979),MONTH(A979))&amp;"-"&amp;IF(DAY(A979)&lt;10,"0"&amp;DAY(A979),DAY(A979)),"__2025-05-15"))</f>
        <v>2025-04-11</v>
      </c>
      <c r="BR979"/>
      <c r="BS979"/>
      <c r="BT979" s="49" t="s">
        <v>4766</v>
      </c>
      <c r="BU979" t="s">
        <v>3631</v>
      </c>
      <c r="BV979" t="s">
        <v>3632</v>
      </c>
      <c r="BW979" t="s">
        <v>3633</v>
      </c>
      <c r="BX979" t="s">
        <v>3634</v>
      </c>
      <c r="BY979" s="44" t="s">
        <v>274</v>
      </c>
      <c r="BZ979" t="s">
        <v>347</v>
      </c>
      <c r="CA979" t="s">
        <v>3704</v>
      </c>
      <c r="CB979" s="44" t="s">
        <v>3704</v>
      </c>
      <c r="CC979" t="s">
        <v>4859</v>
      </c>
      <c r="CD979" t="s">
        <v>3704</v>
      </c>
      <c r="CE979" t="s">
        <v>3705</v>
      </c>
      <c r="CF979" t="s">
        <v>3630</v>
      </c>
      <c r="CG979"/>
      <c r="CH979" t="str">
        <f>H979</f>
        <v>Мариковский П.И., Марусик Ю.М.</v>
      </c>
      <c r="CI979">
        <f t="shared" si="261"/>
        <v>1985</v>
      </c>
      <c r="CJ979"/>
    </row>
    <row r="980" spans="1:88" s="8" customFormat="1" x14ac:dyDescent="0.45">
      <c r="A980" s="7">
        <v>45758.456817129627</v>
      </c>
      <c r="B980" s="8">
        <v>412819044</v>
      </c>
      <c r="C980" s="6" t="s">
        <v>4897</v>
      </c>
      <c r="D980" s="8">
        <v>1</v>
      </c>
      <c r="E980" s="4" t="s">
        <v>51</v>
      </c>
      <c r="F980" s="8" t="s">
        <v>2034</v>
      </c>
      <c r="G980" s="8">
        <v>662</v>
      </c>
      <c r="H980" s="44" t="s">
        <v>2035</v>
      </c>
      <c r="I980" s="8">
        <v>1985</v>
      </c>
      <c r="J980" s="8" t="s">
        <v>2036</v>
      </c>
      <c r="K980" s="8" t="s">
        <v>2037</v>
      </c>
      <c r="L980" s="8" t="s">
        <v>2038</v>
      </c>
      <c r="M980" s="8" t="s">
        <v>2028</v>
      </c>
      <c r="N980" s="8" t="s">
        <v>2029</v>
      </c>
      <c r="P980" s="8" t="s">
        <v>2030</v>
      </c>
      <c r="Q980" t="str">
        <f t="shared" si="262"/>
        <v>Сузакские Азыры</v>
      </c>
      <c r="R980" s="90"/>
      <c r="S980" s="90"/>
      <c r="V980" s="8" t="s">
        <v>119</v>
      </c>
      <c r="Y980" s="8">
        <v>1982</v>
      </c>
      <c r="Z980" s="8">
        <v>4</v>
      </c>
      <c r="AA980" s="8">
        <v>10</v>
      </c>
      <c r="AF980" s="8" t="s">
        <v>2031</v>
      </c>
      <c r="AI980" s="8" t="s">
        <v>2032</v>
      </c>
      <c r="AJ980" s="8" t="s">
        <v>2033</v>
      </c>
      <c r="AK980" s="8" t="b">
        <v>1</v>
      </c>
      <c r="AL980" s="8" t="b">
        <v>1</v>
      </c>
      <c r="AM980" s="8" t="s">
        <v>462</v>
      </c>
      <c r="AO980" s="49" t="s">
        <v>4952</v>
      </c>
      <c r="AP980" s="73"/>
      <c r="AQ980" s="49" t="s">
        <v>4951</v>
      </c>
      <c r="AR980" s="76" t="s">
        <v>5011</v>
      </c>
      <c r="AS980" s="73" t="s">
        <v>5012</v>
      </c>
      <c r="AT980" s="73">
        <f t="shared" si="263"/>
        <v>1</v>
      </c>
      <c r="AU980" s="112" t="s">
        <v>5383</v>
      </c>
      <c r="AV980" s="44" t="s">
        <v>5380</v>
      </c>
      <c r="AW980" t="s">
        <v>5034</v>
      </c>
      <c r="AX980" s="73" t="s">
        <v>5333</v>
      </c>
      <c r="AY980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0" s="49" t="s">
        <v>4903</v>
      </c>
      <c r="BA980" s="58" t="str">
        <f>Y980&amp;"-"&amp;IF(Z980&lt;10,"0"&amp;Z980,Z980)&amp;"-"&amp;IF(AA980&lt;10,"0"&amp;AA980,AA980)</f>
        <v>1982-04-10</v>
      </c>
      <c r="BB980" s="44" t="str">
        <f>Y980&amp;IF(Z980&lt;&gt;0,"-"&amp;Z980,"")&amp;IF(AA980&lt;&gt;0,"-"&amp;AA980,"")&amp;IF(AB980&lt;&gt;0,"/"&amp;AB980,"")&amp;IF(AC980&lt;&gt;0,"-"&amp;AC980,"")&amp;IF(AD980&lt;&gt;0,"-"&amp;AD980,"")</f>
        <v>1982-4-10</v>
      </c>
      <c r="BC980" s="44"/>
      <c r="BD980" s="44"/>
      <c r="BE980" s="44"/>
      <c r="BF980" s="49" t="s">
        <v>4882</v>
      </c>
      <c r="BG980" t="s">
        <v>4893</v>
      </c>
      <c r="BH980" s="40" t="s">
        <v>5055</v>
      </c>
      <c r="BI980" t="s">
        <v>2720</v>
      </c>
      <c r="BJ980" t="str">
        <f>N980&amp;", "&amp;P980</f>
        <v>Ошская обл., Сузакские Азыры</v>
      </c>
      <c r="BK980"/>
      <c r="BL980"/>
      <c r="BM980" s="85"/>
      <c r="BN980"/>
      <c r="BO980"/>
      <c r="BP980"/>
      <c r="BQ980"/>
      <c r="BR980"/>
      <c r="BS980"/>
      <c r="BT980" s="49" t="s">
        <v>4766</v>
      </c>
      <c r="BU980" t="s">
        <v>3631</v>
      </c>
      <c r="BV980" t="s">
        <v>3632</v>
      </c>
      <c r="BW980" t="s">
        <v>3633</v>
      </c>
      <c r="BX980" t="s">
        <v>3634</v>
      </c>
      <c r="BY980" s="44" t="s">
        <v>4439</v>
      </c>
      <c r="BZ980" t="s">
        <v>2032</v>
      </c>
      <c r="CA980" t="s">
        <v>4437</v>
      </c>
      <c r="CB980" s="44" t="s">
        <v>4437</v>
      </c>
      <c r="CC980" t="s">
        <v>4440</v>
      </c>
      <c r="CD980" t="s">
        <v>4437</v>
      </c>
      <c r="CE980" t="s">
        <v>4438</v>
      </c>
      <c r="CF980" t="s">
        <v>3630</v>
      </c>
      <c r="CG980" t="s">
        <v>5048</v>
      </c>
      <c r="CH980" t="str">
        <f>H980</f>
        <v>Дунин П.М.</v>
      </c>
      <c r="CI980">
        <f t="shared" si="261"/>
        <v>1985</v>
      </c>
      <c r="CJ980" t="s">
        <v>4724</v>
      </c>
    </row>
    <row r="981" spans="1:88" s="8" customFormat="1" x14ac:dyDescent="0.45">
      <c r="A981" s="7">
        <v>45758.454502314809</v>
      </c>
      <c r="B981" s="8">
        <v>412819044</v>
      </c>
      <c r="C981" s="6" t="s">
        <v>4897</v>
      </c>
      <c r="E981" s="4"/>
      <c r="F981" s="8" t="s">
        <v>2043</v>
      </c>
      <c r="G981" s="8">
        <v>662</v>
      </c>
      <c r="H981" s="44" t="s">
        <v>2035</v>
      </c>
      <c r="I981" s="8">
        <v>1985</v>
      </c>
      <c r="J981" s="8" t="s">
        <v>2036</v>
      </c>
      <c r="K981" s="8" t="s">
        <v>2037</v>
      </c>
      <c r="L981" s="8" t="s">
        <v>2038</v>
      </c>
      <c r="M981" s="8" t="s">
        <v>2039</v>
      </c>
      <c r="P981" s="8" t="s">
        <v>2040</v>
      </c>
      <c r="Q981" t="str">
        <f t="shared" si="262"/>
        <v xml:space="preserve"> Бадхыз, п. Кепеля</v>
      </c>
      <c r="R981" s="90"/>
      <c r="S981" s="90"/>
      <c r="V981" s="8" t="s">
        <v>119</v>
      </c>
      <c r="Y981" s="8">
        <v>1978</v>
      </c>
      <c r="Z981" s="8">
        <v>3</v>
      </c>
      <c r="AA981" s="8">
        <v>20</v>
      </c>
      <c r="AF981" s="8" t="s">
        <v>2041</v>
      </c>
      <c r="AI981" s="8" t="s">
        <v>2032</v>
      </c>
      <c r="AJ981" s="8" t="s">
        <v>2042</v>
      </c>
      <c r="AK981" s="8" t="b">
        <v>1</v>
      </c>
      <c r="AL981" s="8" t="b">
        <v>1</v>
      </c>
      <c r="AM981" s="8" t="s">
        <v>455</v>
      </c>
      <c r="AO981" s="49" t="s">
        <v>4952</v>
      </c>
      <c r="AP981" s="73"/>
      <c r="AQ981" s="49" t="s">
        <v>4951</v>
      </c>
      <c r="AR981" s="76" t="s">
        <v>5011</v>
      </c>
      <c r="AS981" s="73" t="s">
        <v>5012</v>
      </c>
      <c r="AT981" s="73">
        <f t="shared" si="263"/>
        <v>0</v>
      </c>
      <c r="AU981" s="44"/>
      <c r="AV981" s="44"/>
      <c r="AW981" s="28" t="s">
        <v>2041</v>
      </c>
      <c r="AX981" s="112" t="s">
        <v>5354</v>
      </c>
      <c r="AY981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1" s="49" t="s">
        <v>4903</v>
      </c>
      <c r="BA981" s="58" t="str">
        <f>Y981&amp;"-"&amp;IF(Z981&lt;10,"0"&amp;Z981,Z981)&amp;"-"&amp;IF(AA981&lt;10,"0"&amp;AA981,AA981)</f>
        <v>1978-03-20</v>
      </c>
      <c r="BB981" s="44" t="str">
        <f>Y981&amp;IF(Z981&lt;&gt;0,"-"&amp;Z981,"")&amp;IF(AA981&lt;&gt;0,"-"&amp;AA981,"")&amp;IF(AB981&lt;&gt;0,"/"&amp;AB981,"")&amp;IF(AC981&lt;&gt;0,"-"&amp;AC981,"")&amp;IF(AD981&lt;&gt;0,"-"&amp;AD981,"")</f>
        <v>1978-3-20</v>
      </c>
      <c r="BC981" s="44"/>
      <c r="BD981" s="44"/>
      <c r="BE981" s="44"/>
      <c r="BF981" s="49" t="s">
        <v>4882</v>
      </c>
      <c r="BG981" t="s">
        <v>4893</v>
      </c>
      <c r="BH981" s="40" t="s">
        <v>5062</v>
      </c>
      <c r="BI981" t="s">
        <v>541</v>
      </c>
      <c r="BJ981" t="str">
        <f t="shared" ref="BJ981:BJ982" si="270">P981</f>
        <v xml:space="preserve"> Бадхыз, п. Кепеля</v>
      </c>
      <c r="BK981"/>
      <c r="BL981"/>
      <c r="BM981" s="85"/>
      <c r="BN981"/>
      <c r="BO981"/>
      <c r="BP981"/>
      <c r="BQ981"/>
      <c r="BR981"/>
      <c r="BS981"/>
      <c r="BT981" s="49" t="s">
        <v>4766</v>
      </c>
      <c r="BU981" t="s">
        <v>3631</v>
      </c>
      <c r="BV981" t="s">
        <v>3632</v>
      </c>
      <c r="BW981" t="s">
        <v>3633</v>
      </c>
      <c r="BX981" t="s">
        <v>3634</v>
      </c>
      <c r="BY981" s="44" t="s">
        <v>4439</v>
      </c>
      <c r="BZ981" t="s">
        <v>2032</v>
      </c>
      <c r="CA981" t="s">
        <v>4441</v>
      </c>
      <c r="CB981" s="44" t="s">
        <v>4441</v>
      </c>
      <c r="CC981" t="s">
        <v>4440</v>
      </c>
      <c r="CD981" t="s">
        <v>4441</v>
      </c>
      <c r="CE981" t="s">
        <v>4442</v>
      </c>
      <c r="CF981" t="s">
        <v>3630</v>
      </c>
      <c r="CG981" t="s">
        <v>4737</v>
      </c>
      <c r="CH981" t="str">
        <f>H981</f>
        <v>Дунин П.М.</v>
      </c>
      <c r="CI981">
        <f t="shared" si="261"/>
        <v>1985</v>
      </c>
      <c r="CJ981" t="s">
        <v>4725</v>
      </c>
    </row>
    <row r="982" spans="1:88" s="8" customFormat="1" x14ac:dyDescent="0.45">
      <c r="A982" s="7">
        <v>45758.453425925924</v>
      </c>
      <c r="B982" s="8">
        <v>412819044</v>
      </c>
      <c r="C982" s="6" t="s">
        <v>4897</v>
      </c>
      <c r="D982" s="8">
        <v>1</v>
      </c>
      <c r="E982" s="4" t="s">
        <v>65</v>
      </c>
      <c r="F982" s="8" t="s">
        <v>2034</v>
      </c>
      <c r="G982" s="8">
        <v>662</v>
      </c>
      <c r="H982" s="44" t="s">
        <v>2035</v>
      </c>
      <c r="I982" s="8">
        <v>1985</v>
      </c>
      <c r="J982" s="8" t="s">
        <v>2036</v>
      </c>
      <c r="K982" s="8" t="s">
        <v>2037</v>
      </c>
      <c r="L982" s="8" t="s">
        <v>2038</v>
      </c>
      <c r="M982" s="8" t="s">
        <v>2039</v>
      </c>
      <c r="P982" s="8" t="s">
        <v>2044</v>
      </c>
      <c r="Q982" t="str">
        <f t="shared" si="262"/>
        <v xml:space="preserve"> Бадхыз, п. Моргуновка</v>
      </c>
      <c r="R982" s="90"/>
      <c r="S982" s="90"/>
      <c r="V982" s="8" t="s">
        <v>119</v>
      </c>
      <c r="Y982" s="8">
        <v>1978</v>
      </c>
      <c r="Z982" s="8">
        <v>5</v>
      </c>
      <c r="AA982" s="8">
        <v>1</v>
      </c>
      <c r="AF982" s="8" t="s">
        <v>2045</v>
      </c>
      <c r="AI982" s="8" t="s">
        <v>2032</v>
      </c>
      <c r="AJ982" s="8" t="s">
        <v>2042</v>
      </c>
      <c r="AK982" s="8" t="b">
        <v>1</v>
      </c>
      <c r="AL982" s="8" t="b">
        <v>1</v>
      </c>
      <c r="AM982" s="8" t="s">
        <v>455</v>
      </c>
      <c r="AO982" s="49" t="s">
        <v>4952</v>
      </c>
      <c r="AP982" s="73"/>
      <c r="AQ982" s="49" t="s">
        <v>4951</v>
      </c>
      <c r="AR982" s="76" t="s">
        <v>5011</v>
      </c>
      <c r="AS982" s="73" t="s">
        <v>5012</v>
      </c>
      <c r="AT982" s="73">
        <f t="shared" si="263"/>
        <v>1</v>
      </c>
      <c r="AU982" s="112" t="s">
        <v>5384</v>
      </c>
      <c r="AV982" s="44" t="s">
        <v>5380</v>
      </c>
      <c r="AW982" t="s">
        <v>5020</v>
      </c>
      <c r="AX982" s="73" t="s">
        <v>5333</v>
      </c>
      <c r="AY982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2" s="49" t="s">
        <v>4903</v>
      </c>
      <c r="BA982" s="58" t="str">
        <f>Y982&amp;"-"&amp;IF(Z982&lt;10,"0"&amp;Z982,Z982)&amp;"-"&amp;IF(AA982&lt;10,"0"&amp;AA982,AA982)</f>
        <v>1978-05-01</v>
      </c>
      <c r="BB982" s="44" t="str">
        <f>Y982&amp;IF(Z982&lt;&gt;0,"-"&amp;Z982,"")&amp;IF(AA982&lt;&gt;0,"-"&amp;AA982,"")&amp;IF(AB982&lt;&gt;0,"/"&amp;AB982,"")&amp;IF(AC982&lt;&gt;0,"-"&amp;AC982,"")&amp;IF(AD982&lt;&gt;0,"-"&amp;AD982,"")</f>
        <v>1978-5-1</v>
      </c>
      <c r="BC982" s="44"/>
      <c r="BD982" s="44"/>
      <c r="BE982" s="44"/>
      <c r="BF982" s="49" t="s">
        <v>4882</v>
      </c>
      <c r="BG982" t="s">
        <v>4893</v>
      </c>
      <c r="BH982" s="40" t="s">
        <v>5062</v>
      </c>
      <c r="BI982" t="s">
        <v>541</v>
      </c>
      <c r="BJ982" t="str">
        <f t="shared" si="270"/>
        <v xml:space="preserve"> Бадхыз, п. Моргуновка</v>
      </c>
      <c r="BK982"/>
      <c r="BL982"/>
      <c r="BM982" s="85"/>
      <c r="BN982"/>
      <c r="BO982"/>
      <c r="BP982"/>
      <c r="BQ982"/>
      <c r="BR982"/>
      <c r="BS982"/>
      <c r="BT982" s="49" t="s">
        <v>4766</v>
      </c>
      <c r="BU982" t="s">
        <v>3631</v>
      </c>
      <c r="BV982" t="s">
        <v>3632</v>
      </c>
      <c r="BW982" t="s">
        <v>3633</v>
      </c>
      <c r="BX982" t="s">
        <v>3634</v>
      </c>
      <c r="BY982" s="44" t="s">
        <v>4439</v>
      </c>
      <c r="BZ982" t="s">
        <v>2032</v>
      </c>
      <c r="CA982" t="s">
        <v>4441</v>
      </c>
      <c r="CB982" s="44" t="s">
        <v>4441</v>
      </c>
      <c r="CC982" t="s">
        <v>4440</v>
      </c>
      <c r="CD982" t="s">
        <v>4441</v>
      </c>
      <c r="CE982" t="s">
        <v>4442</v>
      </c>
      <c r="CF982" t="s">
        <v>3630</v>
      </c>
      <c r="CG982" t="s">
        <v>4737</v>
      </c>
      <c r="CH982" t="str">
        <f>H982</f>
        <v>Дунин П.М.</v>
      </c>
      <c r="CI982">
        <f t="shared" si="261"/>
        <v>1985</v>
      </c>
      <c r="CJ982" t="s">
        <v>4725</v>
      </c>
    </row>
    <row r="983" spans="1:88" s="12" customFormat="1" x14ac:dyDescent="0.45">
      <c r="A983" s="11">
        <v>45758.452685185177</v>
      </c>
      <c r="B983" s="12">
        <v>950994899</v>
      </c>
      <c r="C983" s="26" t="s">
        <v>4898</v>
      </c>
      <c r="E983" s="4"/>
      <c r="G983" s="12">
        <v>3929</v>
      </c>
      <c r="H983" s="44" t="s">
        <v>1509</v>
      </c>
      <c r="I983" s="12">
        <v>1996</v>
      </c>
      <c r="J983" s="12" t="s">
        <v>2048</v>
      </c>
      <c r="K983" s="12" t="s">
        <v>2049</v>
      </c>
      <c r="L983" s="12" t="s">
        <v>2050</v>
      </c>
      <c r="M983" t="s">
        <v>39</v>
      </c>
      <c r="N983" s="12" t="s">
        <v>77</v>
      </c>
      <c r="O983" s="12" t="s">
        <v>852</v>
      </c>
      <c r="P983" s="12" t="s">
        <v>852</v>
      </c>
      <c r="Q983" t="str">
        <f t="shared" si="262"/>
        <v>Almaty</v>
      </c>
      <c r="R983" s="94">
        <v>43.240400000000001</v>
      </c>
      <c r="S983" s="94">
        <v>76.915199999999999</v>
      </c>
      <c r="T983" s="12" t="s">
        <v>2046</v>
      </c>
      <c r="U983" s="12" t="s">
        <v>2047</v>
      </c>
      <c r="V983" s="12" t="s">
        <v>106</v>
      </c>
      <c r="X983" s="12">
        <v>6000</v>
      </c>
      <c r="Y983" s="12">
        <v>1984</v>
      </c>
      <c r="AF983" s="12" t="s">
        <v>1938</v>
      </c>
      <c r="AH983" s="12" t="s">
        <v>48</v>
      </c>
      <c r="AI983" s="12" t="s">
        <v>1030</v>
      </c>
      <c r="AJ983" s="12" t="s">
        <v>1031</v>
      </c>
      <c r="AK983" s="12" t="b">
        <v>1</v>
      </c>
      <c r="AL983" s="12" t="b">
        <v>0</v>
      </c>
      <c r="AO983" s="49" t="s">
        <v>4952</v>
      </c>
      <c r="AP983" s="73"/>
      <c r="AQ983" s="49" t="s">
        <v>4951</v>
      </c>
      <c r="AR983" s="76" t="s">
        <v>5011</v>
      </c>
      <c r="AS983" s="73" t="s">
        <v>5012</v>
      </c>
      <c r="AT983" s="73">
        <f t="shared" si="263"/>
        <v>0</v>
      </c>
      <c r="AU983" s="44"/>
      <c r="AV983" s="44"/>
      <c r="AW983" t="s">
        <v>2497</v>
      </c>
      <c r="AX983" s="112" t="s">
        <v>5332</v>
      </c>
      <c r="AY983" s="73" t="str">
        <f t="shared" si="264"/>
        <v>Logunov D.V., Rakov S.Yu. 1996. A review of the spider genus Synageles Simon, 1896 (Araneae, Salticidae) in the fauna of Central Asia // Bull. Inst. roy. Sci. natur. belg., Entomol. T.66. P.65-74</v>
      </c>
      <c r="AZ983" s="49" t="s">
        <v>4903</v>
      </c>
      <c r="BA983" s="44">
        <f>Y983</f>
        <v>1984</v>
      </c>
      <c r="BB983" s="44" t="str">
        <f>Y983&amp;IF(Z983&lt;&gt;0,"-"&amp;Z983,"")&amp;IF(AA983&lt;&gt;0,"-"&amp;AA983,"")&amp;IF(AB983&lt;&gt;0,"/"&amp;AB983,"")&amp;IF(AC983&lt;&gt;0,"-"&amp;AC983,"")&amp;IF(AD983&lt;&gt;0,"-"&amp;AD983,"")</f>
        <v>1984</v>
      </c>
      <c r="BC983" s="44"/>
      <c r="BD983" s="44"/>
      <c r="BE983" s="44"/>
      <c r="BF983" s="49" t="s">
        <v>4882</v>
      </c>
      <c r="BG983" t="s">
        <v>4893</v>
      </c>
      <c r="BH983" s="40" t="s">
        <v>5050</v>
      </c>
      <c r="BI983" t="s">
        <v>39</v>
      </c>
      <c r="BJ983" t="str">
        <f>N983&amp;", "&amp;O983&amp;", "&amp;P983</f>
        <v>Almaty Area, Almaty, Almaty</v>
      </c>
      <c r="BK983" t="str">
        <f>T983&amp;" N; "&amp;U983&amp;" E"</f>
        <v>43.2404 N; 76.9152 E</v>
      </c>
      <c r="BL983" t="s">
        <v>2046</v>
      </c>
      <c r="BM983" s="85" t="s">
        <v>2047</v>
      </c>
      <c r="BN983" t="s">
        <v>4895</v>
      </c>
      <c r="BO983">
        <f>X983</f>
        <v>6000</v>
      </c>
      <c r="BP983" t="str">
        <f>IF(V983="original",H983,IF(V983="volunteer",C983,"Nekhaeva A.A."))</f>
        <v>Ishaeva A.</v>
      </c>
      <c r="BQ983" t="str">
        <f>IF(V983="original",I983,IF(V983="volunteer",YEAR(A983)&amp;"-"&amp;IF(MONTH(A983)&lt;10,"0"&amp;MONTH(A983),MONTH(A983))&amp;"-"&amp;IF(DAY(A983)&lt;10,"0"&amp;DAY(A983),DAY(A983)),"__2025-05-15"))</f>
        <v>2025-04-11</v>
      </c>
      <c r="BR983"/>
      <c r="BS983"/>
      <c r="BT983" s="49" t="s">
        <v>4766</v>
      </c>
      <c r="BU983" t="s">
        <v>3631</v>
      </c>
      <c r="BV983" t="s">
        <v>3632</v>
      </c>
      <c r="BW983" t="s">
        <v>3633</v>
      </c>
      <c r="BX983" t="s">
        <v>3634</v>
      </c>
      <c r="BY983" s="44" t="s">
        <v>48</v>
      </c>
      <c r="BZ983" t="s">
        <v>1030</v>
      </c>
      <c r="CA983" t="s">
        <v>3896</v>
      </c>
      <c r="CB983" s="44" t="s">
        <v>3896</v>
      </c>
      <c r="CC983" t="s">
        <v>4844</v>
      </c>
      <c r="CD983" t="s">
        <v>3894</v>
      </c>
      <c r="CE983" t="s">
        <v>3895</v>
      </c>
      <c r="CF983" t="s">
        <v>3630</v>
      </c>
      <c r="CG983"/>
      <c r="CH983" t="str">
        <f>H983</f>
        <v>Logunov D.V., Rakov S.Yu.</v>
      </c>
      <c r="CI983">
        <f t="shared" si="261"/>
        <v>1996</v>
      </c>
      <c r="CJ983"/>
    </row>
    <row r="984" spans="1:88" s="18" customFormat="1" x14ac:dyDescent="0.45">
      <c r="A984" s="17">
        <v>45758.452581018522</v>
      </c>
      <c r="B984" s="18">
        <v>412819044</v>
      </c>
      <c r="C984" s="6" t="s">
        <v>4897</v>
      </c>
      <c r="D984" s="18">
        <v>1</v>
      </c>
      <c r="E984" s="4" t="s">
        <v>51</v>
      </c>
      <c r="F984" s="18" t="s">
        <v>2034</v>
      </c>
      <c r="G984" s="18">
        <v>662</v>
      </c>
      <c r="H984" s="44" t="s">
        <v>2035</v>
      </c>
      <c r="I984" s="18">
        <v>1985</v>
      </c>
      <c r="J984" s="18" t="s">
        <v>2036</v>
      </c>
      <c r="K984" s="18" t="s">
        <v>2037</v>
      </c>
      <c r="L984" s="18" t="s">
        <v>2038</v>
      </c>
      <c r="M984" s="18" t="s">
        <v>2039</v>
      </c>
      <c r="P984" s="18" t="s">
        <v>2051</v>
      </c>
      <c r="Q984" t="str">
        <f t="shared" si="262"/>
        <v>Бадхыз, с. Кызыл-Джар</v>
      </c>
      <c r="R984" s="101"/>
      <c r="S984" s="101"/>
      <c r="V984" s="18" t="s">
        <v>119</v>
      </c>
      <c r="Y984" s="18">
        <v>1978</v>
      </c>
      <c r="Z984" s="18">
        <v>4</v>
      </c>
      <c r="AA984" s="18">
        <v>12</v>
      </c>
      <c r="AB984" s="18">
        <v>1978</v>
      </c>
      <c r="AC984" s="18">
        <v>4</v>
      </c>
      <c r="AD984" s="18">
        <v>22</v>
      </c>
      <c r="AF984" s="18" t="s">
        <v>2052</v>
      </c>
      <c r="AI984" s="18" t="s">
        <v>2032</v>
      </c>
      <c r="AJ984" s="18" t="s">
        <v>2042</v>
      </c>
      <c r="AK984" s="18" t="b">
        <v>1</v>
      </c>
      <c r="AL984" s="18" t="b">
        <v>1</v>
      </c>
      <c r="AM984" s="18" t="s">
        <v>455</v>
      </c>
      <c r="AO984" s="49" t="s">
        <v>4952</v>
      </c>
      <c r="AP984" s="73"/>
      <c r="AQ984" s="49" t="s">
        <v>4951</v>
      </c>
      <c r="AR984" s="76" t="s">
        <v>5011</v>
      </c>
      <c r="AS984" s="73" t="s">
        <v>5012</v>
      </c>
      <c r="AT984" s="73">
        <f t="shared" si="263"/>
        <v>1</v>
      </c>
      <c r="AU984" s="112" t="s">
        <v>5383</v>
      </c>
      <c r="AV984" s="44" t="s">
        <v>5380</v>
      </c>
      <c r="AW984" t="s">
        <v>5032</v>
      </c>
      <c r="AX984" s="73" t="s">
        <v>5333</v>
      </c>
      <c r="AY984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4" s="49" t="s">
        <v>4903</v>
      </c>
      <c r="BA984" s="58" t="str">
        <f>Y984&amp;"-"&amp;IF(Z984&lt;10,"0"&amp;Z984,Z984)&amp;"-"&amp;IF(AA984&lt;10,"0"&amp;AA984,AA984)&amp;"/"&amp;IF(AD984&lt;10,"0"&amp;AD984,AD984)</f>
        <v>1978-04-12/22</v>
      </c>
      <c r="BB984" s="44" t="str">
        <f>Y984&amp;IF(Z984&lt;&gt;0,"-"&amp;Z984,"")&amp;IF(AA984&lt;&gt;0,"-"&amp;AA984,"")&amp;IF(AB984&lt;&gt;0,"/"&amp;AB984,"")&amp;IF(AC984&lt;&gt;0,"-"&amp;AC984,"")&amp;IF(AD984&lt;&gt;0,"-"&amp;AD984,"")</f>
        <v>1978-4-12/1978-4-22</v>
      </c>
      <c r="BC984" s="44"/>
      <c r="BD984" s="44"/>
      <c r="BE984" s="44"/>
      <c r="BF984" s="49" t="s">
        <v>4882</v>
      </c>
      <c r="BG984" t="s">
        <v>4893</v>
      </c>
      <c r="BH984" s="40" t="s">
        <v>5062</v>
      </c>
      <c r="BI984" t="s">
        <v>541</v>
      </c>
      <c r="BJ984" t="str">
        <f>P984</f>
        <v>Бадхыз, с. Кызыл-Джар</v>
      </c>
      <c r="BK984"/>
      <c r="BL984"/>
      <c r="BM984" s="85"/>
      <c r="BN984"/>
      <c r="BO984"/>
      <c r="BP984"/>
      <c r="BQ984"/>
      <c r="BR984"/>
      <c r="BS984"/>
      <c r="BT984" s="49" t="s">
        <v>4766</v>
      </c>
      <c r="BU984" t="s">
        <v>3631</v>
      </c>
      <c r="BV984" t="s">
        <v>3632</v>
      </c>
      <c r="BW984" t="s">
        <v>3633</v>
      </c>
      <c r="BX984" t="s">
        <v>3634</v>
      </c>
      <c r="BY984" s="44" t="s">
        <v>4439</v>
      </c>
      <c r="BZ984" t="s">
        <v>2032</v>
      </c>
      <c r="CA984" t="s">
        <v>4441</v>
      </c>
      <c r="CB984" s="44" t="s">
        <v>4441</v>
      </c>
      <c r="CC984" t="s">
        <v>4440</v>
      </c>
      <c r="CD984" t="s">
        <v>4441</v>
      </c>
      <c r="CE984" t="s">
        <v>4442</v>
      </c>
      <c r="CF984" t="s">
        <v>3630</v>
      </c>
      <c r="CG984" t="s">
        <v>4737</v>
      </c>
      <c r="CH984" t="str">
        <f>H984</f>
        <v>Дунин П.М.</v>
      </c>
      <c r="CI984">
        <f t="shared" si="261"/>
        <v>1985</v>
      </c>
      <c r="CJ984" t="s">
        <v>4725</v>
      </c>
    </row>
    <row r="985" spans="1:88" s="26" customFormat="1" x14ac:dyDescent="0.45">
      <c r="A985" s="25">
        <v>45758.452384259261</v>
      </c>
      <c r="B985" s="26">
        <v>950994899</v>
      </c>
      <c r="C985" s="26" t="s">
        <v>4898</v>
      </c>
      <c r="E985" s="4"/>
      <c r="G985" s="26">
        <v>3929</v>
      </c>
      <c r="H985" s="44" t="s">
        <v>1509</v>
      </c>
      <c r="I985" s="26">
        <v>1996</v>
      </c>
      <c r="J985" s="26" t="s">
        <v>2048</v>
      </c>
      <c r="K985" s="26" t="s">
        <v>2049</v>
      </c>
      <c r="L985" s="26" t="s">
        <v>2050</v>
      </c>
      <c r="M985" t="s">
        <v>39</v>
      </c>
      <c r="N985" s="26" t="s">
        <v>77</v>
      </c>
      <c r="O985" s="26" t="s">
        <v>852</v>
      </c>
      <c r="P985" s="26" t="s">
        <v>852</v>
      </c>
      <c r="Q985" t="str">
        <f t="shared" si="262"/>
        <v>Almaty</v>
      </c>
      <c r="R985" s="91">
        <v>43.240400000000001</v>
      </c>
      <c r="S985" s="91">
        <v>76.915199999999999</v>
      </c>
      <c r="T985" s="26" t="s">
        <v>2046</v>
      </c>
      <c r="U985" s="26" t="s">
        <v>2047</v>
      </c>
      <c r="V985" s="26" t="s">
        <v>106</v>
      </c>
      <c r="X985" s="26">
        <v>6000</v>
      </c>
      <c r="Y985" s="26">
        <v>1937</v>
      </c>
      <c r="AF985" s="26" t="s">
        <v>2053</v>
      </c>
      <c r="AH985" s="26" t="s">
        <v>48</v>
      </c>
      <c r="AI985" s="26" t="s">
        <v>1030</v>
      </c>
      <c r="AJ985" s="26" t="s">
        <v>1031</v>
      </c>
      <c r="AK985" s="26" t="b">
        <v>1</v>
      </c>
      <c r="AL985" s="26" t="b">
        <v>0</v>
      </c>
      <c r="AO985" s="49" t="s">
        <v>4952</v>
      </c>
      <c r="AP985" s="73"/>
      <c r="AQ985" s="49" t="s">
        <v>4951</v>
      </c>
      <c r="AR985" s="76" t="s">
        <v>5011</v>
      </c>
      <c r="AS985" s="73" t="s">
        <v>5012</v>
      </c>
      <c r="AT985" s="73">
        <f t="shared" si="263"/>
        <v>0</v>
      </c>
      <c r="AU985" s="44"/>
      <c r="AV985" s="44"/>
      <c r="AW985" t="s">
        <v>5015</v>
      </c>
      <c r="AX985" s="112" t="s">
        <v>5332</v>
      </c>
      <c r="AY985" s="73" t="str">
        <f t="shared" si="264"/>
        <v>Logunov D.V., Rakov S.Yu. 1996. A review of the spider genus Synageles Simon, 1896 (Araneae, Salticidae) in the fauna of Central Asia // Bull. Inst. roy. Sci. natur. belg., Entomol. T.66. P.65-74</v>
      </c>
      <c r="AZ985" s="49" t="s">
        <v>4903</v>
      </c>
      <c r="BA985" s="44">
        <f>Y985</f>
        <v>1937</v>
      </c>
      <c r="BB985" s="44" t="str">
        <f>Y985&amp;IF(Z985&lt;&gt;0,"-"&amp;Z985,"")&amp;IF(AA985&lt;&gt;0,"-"&amp;AA985,"")&amp;IF(AB985&lt;&gt;0,"/"&amp;AB985,"")&amp;IF(AC985&lt;&gt;0,"-"&amp;AC985,"")&amp;IF(AD985&lt;&gt;0,"-"&amp;AD985,"")</f>
        <v>1937</v>
      </c>
      <c r="BC985" s="44"/>
      <c r="BD985" s="44"/>
      <c r="BE985" s="44"/>
      <c r="BF985" s="49" t="s">
        <v>4882</v>
      </c>
      <c r="BG985" t="s">
        <v>4893</v>
      </c>
      <c r="BH985" s="40" t="s">
        <v>5050</v>
      </c>
      <c r="BI985" t="s">
        <v>39</v>
      </c>
      <c r="BJ985" t="str">
        <f>N985&amp;", "&amp;O985&amp;", "&amp;P985</f>
        <v>Almaty Area, Almaty, Almaty</v>
      </c>
      <c r="BK985" t="str">
        <f>T985&amp;" N; "&amp;U985&amp;" E"</f>
        <v>43.2404 N; 76.9152 E</v>
      </c>
      <c r="BL985" t="s">
        <v>2046</v>
      </c>
      <c r="BM985" s="85" t="s">
        <v>2047</v>
      </c>
      <c r="BN985" t="s">
        <v>4895</v>
      </c>
      <c r="BO985">
        <f>X985</f>
        <v>6000</v>
      </c>
      <c r="BP985" t="str">
        <f>IF(V985="original",H985,IF(V985="volunteer",C985,"Nekhaeva A.A."))</f>
        <v>Ishaeva A.</v>
      </c>
      <c r="BQ985" t="str">
        <f>IF(V985="original",I985,IF(V985="volunteer",YEAR(A985)&amp;"-"&amp;IF(MONTH(A985)&lt;10,"0"&amp;MONTH(A985),MONTH(A985))&amp;"-"&amp;IF(DAY(A985)&lt;10,"0"&amp;DAY(A985),DAY(A985)),"__2025-05-15"))</f>
        <v>2025-04-11</v>
      </c>
      <c r="BR985"/>
      <c r="BS985"/>
      <c r="BT985" s="49" t="s">
        <v>4766</v>
      </c>
      <c r="BU985" t="s">
        <v>3631</v>
      </c>
      <c r="BV985" t="s">
        <v>3632</v>
      </c>
      <c r="BW985" t="s">
        <v>3633</v>
      </c>
      <c r="BX985" t="s">
        <v>3634</v>
      </c>
      <c r="BY985" s="44" t="s">
        <v>48</v>
      </c>
      <c r="BZ985" t="s">
        <v>1030</v>
      </c>
      <c r="CA985" t="s">
        <v>3896</v>
      </c>
      <c r="CB985" s="44" t="s">
        <v>3896</v>
      </c>
      <c r="CC985" t="s">
        <v>4844</v>
      </c>
      <c r="CD985" t="s">
        <v>3894</v>
      </c>
      <c r="CE985" t="s">
        <v>3895</v>
      </c>
      <c r="CF985" t="s">
        <v>3630</v>
      </c>
      <c r="CG985"/>
      <c r="CH985" t="str">
        <f>H985</f>
        <v>Logunov D.V., Rakov S.Yu.</v>
      </c>
      <c r="CI985">
        <f t="shared" si="261"/>
        <v>1996</v>
      </c>
      <c r="CJ985"/>
    </row>
    <row r="986" spans="1:88" s="20" customFormat="1" x14ac:dyDescent="0.45">
      <c r="A986" s="19">
        <v>45758.451435185183</v>
      </c>
      <c r="B986" s="20">
        <v>412819044</v>
      </c>
      <c r="C986" s="6" t="s">
        <v>4897</v>
      </c>
      <c r="D986" s="20">
        <v>1</v>
      </c>
      <c r="E986" s="4" t="s">
        <v>51</v>
      </c>
      <c r="G986" s="20">
        <v>662</v>
      </c>
      <c r="H986" s="44" t="s">
        <v>2035</v>
      </c>
      <c r="I986" s="20">
        <v>1985</v>
      </c>
      <c r="J986" s="20" t="s">
        <v>2036</v>
      </c>
      <c r="K986" s="20" t="s">
        <v>2037</v>
      </c>
      <c r="L986" s="20" t="s">
        <v>2038</v>
      </c>
      <c r="M986" s="20" t="s">
        <v>2039</v>
      </c>
      <c r="P986" s="20" t="s">
        <v>2054</v>
      </c>
      <c r="Q986" t="str">
        <f t="shared" si="262"/>
        <v>Бадхыз, хр. Пограничный</v>
      </c>
      <c r="R986" s="102"/>
      <c r="S986" s="102"/>
      <c r="V986" s="20" t="s">
        <v>119</v>
      </c>
      <c r="Y986" s="20">
        <v>1978</v>
      </c>
      <c r="Z986" s="20">
        <v>3</v>
      </c>
      <c r="AA986" s="20">
        <v>28</v>
      </c>
      <c r="AF986" s="20" t="s">
        <v>2045</v>
      </c>
      <c r="AI986" s="20" t="s">
        <v>2032</v>
      </c>
      <c r="AJ986" s="20" t="s">
        <v>2042</v>
      </c>
      <c r="AK986" s="20" t="b">
        <v>1</v>
      </c>
      <c r="AL986" s="20" t="b">
        <v>1</v>
      </c>
      <c r="AM986" s="20" t="s">
        <v>455</v>
      </c>
      <c r="AO986" s="49" t="s">
        <v>4952</v>
      </c>
      <c r="AP986" s="73"/>
      <c r="AQ986" s="49" t="s">
        <v>4951</v>
      </c>
      <c r="AR986" s="76" t="s">
        <v>5011</v>
      </c>
      <c r="AS986" s="73" t="s">
        <v>5012</v>
      </c>
      <c r="AT986" s="73">
        <f t="shared" si="263"/>
        <v>1</v>
      </c>
      <c r="AU986" s="112" t="s">
        <v>5383</v>
      </c>
      <c r="AV986" s="44" t="s">
        <v>5380</v>
      </c>
      <c r="AW986" t="s">
        <v>5020</v>
      </c>
      <c r="AX986" s="73"/>
      <c r="AY986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6" s="49" t="s">
        <v>4903</v>
      </c>
      <c r="BA986" s="58" t="str">
        <f>Y986&amp;"-"&amp;IF(Z986&lt;10,"0"&amp;Z986,Z986)&amp;"-"&amp;IF(AA986&lt;10,"0"&amp;AA986,AA986)</f>
        <v>1978-03-28</v>
      </c>
      <c r="BB986" s="44" t="str">
        <f>Y986&amp;IF(Z986&lt;&gt;0,"-"&amp;Z986,"")&amp;IF(AA986&lt;&gt;0,"-"&amp;AA986,"")&amp;IF(AB986&lt;&gt;0,"/"&amp;AB986,"")&amp;IF(AC986&lt;&gt;0,"-"&amp;AC986,"")&amp;IF(AD986&lt;&gt;0,"-"&amp;AD986,"")</f>
        <v>1978-3-28</v>
      </c>
      <c r="BC986" s="44"/>
      <c r="BD986" s="44"/>
      <c r="BE986" s="44"/>
      <c r="BF986" s="49" t="s">
        <v>4882</v>
      </c>
      <c r="BG986" t="s">
        <v>4893</v>
      </c>
      <c r="BH986" s="40" t="s">
        <v>5062</v>
      </c>
      <c r="BI986" t="s">
        <v>541</v>
      </c>
      <c r="BJ986" t="str">
        <f t="shared" ref="BJ986:BJ987" si="271">P986</f>
        <v>Бадхыз, хр. Пограничный</v>
      </c>
      <c r="BK986"/>
      <c r="BL986"/>
      <c r="BM986" s="85"/>
      <c r="BN986"/>
      <c r="BO986"/>
      <c r="BP986"/>
      <c r="BQ986"/>
      <c r="BR986"/>
      <c r="BS986"/>
      <c r="BT986" s="49" t="s">
        <v>4766</v>
      </c>
      <c r="BU986" t="s">
        <v>3631</v>
      </c>
      <c r="BV986" t="s">
        <v>3632</v>
      </c>
      <c r="BW986" t="s">
        <v>3633</v>
      </c>
      <c r="BX986" t="s">
        <v>3634</v>
      </c>
      <c r="BY986" s="44" t="s">
        <v>4439</v>
      </c>
      <c r="BZ986" t="s">
        <v>2032</v>
      </c>
      <c r="CA986" t="s">
        <v>4441</v>
      </c>
      <c r="CB986" s="44" t="s">
        <v>4441</v>
      </c>
      <c r="CC986" t="s">
        <v>4440</v>
      </c>
      <c r="CD986" t="s">
        <v>4441</v>
      </c>
      <c r="CE986" t="s">
        <v>4442</v>
      </c>
      <c r="CF986" t="s">
        <v>3630</v>
      </c>
      <c r="CG986" t="s">
        <v>5048</v>
      </c>
      <c r="CH986" t="str">
        <f>H986</f>
        <v>Дунин П.М.</v>
      </c>
      <c r="CI986">
        <f t="shared" si="261"/>
        <v>1985</v>
      </c>
      <c r="CJ986" t="s">
        <v>4724</v>
      </c>
    </row>
    <row r="987" spans="1:88" s="20" customFormat="1" x14ac:dyDescent="0.45">
      <c r="A987" s="19">
        <v>45758.45103009259</v>
      </c>
      <c r="B987" s="20">
        <v>412819044</v>
      </c>
      <c r="C987" s="6" t="s">
        <v>4897</v>
      </c>
      <c r="D987" s="20">
        <v>1</v>
      </c>
      <c r="E987" s="4" t="s">
        <v>51</v>
      </c>
      <c r="F987" s="20" t="s">
        <v>2034</v>
      </c>
      <c r="G987" s="20">
        <v>662</v>
      </c>
      <c r="H987" s="44" t="s">
        <v>2035</v>
      </c>
      <c r="I987" s="20">
        <v>1985</v>
      </c>
      <c r="J987" s="20" t="s">
        <v>2036</v>
      </c>
      <c r="K987" s="20" t="s">
        <v>2037</v>
      </c>
      <c r="L987" s="20" t="s">
        <v>2038</v>
      </c>
      <c r="M987" s="20" t="s">
        <v>2039</v>
      </c>
      <c r="P987" s="20" t="s">
        <v>2054</v>
      </c>
      <c r="Q987" t="str">
        <f t="shared" si="262"/>
        <v>Бадхыз, хр. Пограничный</v>
      </c>
      <c r="R987" s="102"/>
      <c r="S987" s="102"/>
      <c r="V987" s="20" t="s">
        <v>119</v>
      </c>
      <c r="Y987" s="20">
        <v>1978</v>
      </c>
      <c r="Z987" s="20">
        <v>3</v>
      </c>
      <c r="AA987" s="20">
        <v>28</v>
      </c>
      <c r="AF987" s="20" t="s">
        <v>2045</v>
      </c>
      <c r="AI987" s="20" t="s">
        <v>2032</v>
      </c>
      <c r="AJ987" s="20" t="s">
        <v>2042</v>
      </c>
      <c r="AK987" s="20" t="b">
        <v>1</v>
      </c>
      <c r="AL987" s="20" t="b">
        <v>1</v>
      </c>
      <c r="AM987" s="20" t="s">
        <v>462</v>
      </c>
      <c r="AO987" s="49" t="s">
        <v>4952</v>
      </c>
      <c r="AP987" s="73"/>
      <c r="AQ987" s="49" t="s">
        <v>4951</v>
      </c>
      <c r="AR987" s="76" t="s">
        <v>5011</v>
      </c>
      <c r="AS987" s="73" t="s">
        <v>5012</v>
      </c>
      <c r="AT987" s="73">
        <f t="shared" si="263"/>
        <v>1</v>
      </c>
      <c r="AU987" s="112" t="s">
        <v>5383</v>
      </c>
      <c r="AV987" s="44" t="s">
        <v>5380</v>
      </c>
      <c r="AW987" t="s">
        <v>5020</v>
      </c>
      <c r="AX987" s="73" t="s">
        <v>5333</v>
      </c>
      <c r="AY987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7" s="49" t="s">
        <v>4903</v>
      </c>
      <c r="BA987" s="58" t="str">
        <f>Y987&amp;"-"&amp;IF(Z987&lt;10,"0"&amp;Z987,Z987)&amp;"-"&amp;IF(AA987&lt;10,"0"&amp;AA987,AA987)</f>
        <v>1978-03-28</v>
      </c>
      <c r="BB987" s="44" t="str">
        <f>Y987&amp;IF(Z987&lt;&gt;0,"-"&amp;Z987,"")&amp;IF(AA987&lt;&gt;0,"-"&amp;AA987,"")&amp;IF(AB987&lt;&gt;0,"/"&amp;AB987,"")&amp;IF(AC987&lt;&gt;0,"-"&amp;AC987,"")&amp;IF(AD987&lt;&gt;0,"-"&amp;AD987,"")</f>
        <v>1978-3-28</v>
      </c>
      <c r="BC987" s="44"/>
      <c r="BD987" s="44"/>
      <c r="BE987" s="44"/>
      <c r="BF987" s="49" t="s">
        <v>4882</v>
      </c>
      <c r="BG987" t="s">
        <v>4893</v>
      </c>
      <c r="BH987" s="40" t="s">
        <v>5062</v>
      </c>
      <c r="BI987" t="s">
        <v>541</v>
      </c>
      <c r="BJ987" t="str">
        <f t="shared" si="271"/>
        <v>Бадхыз, хр. Пограничный</v>
      </c>
      <c r="BK987"/>
      <c r="BL987"/>
      <c r="BM987" s="85"/>
      <c r="BN987"/>
      <c r="BO987"/>
      <c r="BP987"/>
      <c r="BQ987"/>
      <c r="BR987"/>
      <c r="BS987"/>
      <c r="BT987" s="49" t="s">
        <v>4766</v>
      </c>
      <c r="BU987" t="s">
        <v>3631</v>
      </c>
      <c r="BV987" t="s">
        <v>3632</v>
      </c>
      <c r="BW987" t="s">
        <v>3633</v>
      </c>
      <c r="BX987" t="s">
        <v>3634</v>
      </c>
      <c r="BY987" s="44" t="s">
        <v>4439</v>
      </c>
      <c r="BZ987" t="s">
        <v>2032</v>
      </c>
      <c r="CA987" t="s">
        <v>4441</v>
      </c>
      <c r="CB987" s="44" t="s">
        <v>4441</v>
      </c>
      <c r="CC987" t="s">
        <v>4440</v>
      </c>
      <c r="CD987" t="s">
        <v>4441</v>
      </c>
      <c r="CE987" t="s">
        <v>4442</v>
      </c>
      <c r="CF987" t="s">
        <v>3630</v>
      </c>
      <c r="CG987" t="s">
        <v>5048</v>
      </c>
      <c r="CH987" t="str">
        <f>H987</f>
        <v>Дунин П.М.</v>
      </c>
      <c r="CI987">
        <f t="shared" si="261"/>
        <v>1985</v>
      </c>
      <c r="CJ987" t="s">
        <v>4724</v>
      </c>
    </row>
    <row r="988" spans="1:88" s="12" customFormat="1" x14ac:dyDescent="0.45">
      <c r="A988" s="11">
        <v>45758.449155092589</v>
      </c>
      <c r="B988" s="12">
        <v>950994899</v>
      </c>
      <c r="C988" s="26" t="s">
        <v>4898</v>
      </c>
      <c r="D988" s="12">
        <v>1</v>
      </c>
      <c r="E988" s="4" t="s">
        <v>65</v>
      </c>
      <c r="G988" s="12">
        <v>3929</v>
      </c>
      <c r="H988" s="44" t="s">
        <v>1509</v>
      </c>
      <c r="I988" s="12">
        <v>1996</v>
      </c>
      <c r="J988" s="12" t="s">
        <v>2048</v>
      </c>
      <c r="K988" s="12" t="s">
        <v>2049</v>
      </c>
      <c r="L988" s="12" t="s">
        <v>2050</v>
      </c>
      <c r="M988" t="s">
        <v>39</v>
      </c>
      <c r="N988" s="12" t="s">
        <v>77</v>
      </c>
      <c r="O988" s="12" t="s">
        <v>852</v>
      </c>
      <c r="P988" s="12" t="s">
        <v>852</v>
      </c>
      <c r="Q988" t="str">
        <f t="shared" si="262"/>
        <v>Almaty</v>
      </c>
      <c r="R988" s="94">
        <v>43.240400000000001</v>
      </c>
      <c r="S988" s="94">
        <v>76.915199999999999</v>
      </c>
      <c r="T988" s="12" t="s">
        <v>2046</v>
      </c>
      <c r="U988" s="12" t="s">
        <v>2047</v>
      </c>
      <c r="V988" s="12" t="s">
        <v>106</v>
      </c>
      <c r="X988" s="12">
        <v>6000</v>
      </c>
      <c r="Y988" s="12">
        <v>1995</v>
      </c>
      <c r="Z988" s="12">
        <v>6</v>
      </c>
      <c r="AA988" s="12">
        <v>29</v>
      </c>
      <c r="AF988" s="12" t="s">
        <v>2055</v>
      </c>
      <c r="AH988" s="12" t="s">
        <v>48</v>
      </c>
      <c r="AI988" s="12" t="s">
        <v>1030</v>
      </c>
      <c r="AJ988" s="12" t="s">
        <v>1031</v>
      </c>
      <c r="AK988" s="12" t="b">
        <v>1</v>
      </c>
      <c r="AL988" s="12" t="b">
        <v>0</v>
      </c>
      <c r="AO988" s="49" t="s">
        <v>4952</v>
      </c>
      <c r="AP988" s="73"/>
      <c r="AQ988" s="49" t="s">
        <v>4951</v>
      </c>
      <c r="AR988" s="76" t="s">
        <v>5011</v>
      </c>
      <c r="AS988" s="73" t="s">
        <v>5012</v>
      </c>
      <c r="AT988" s="73">
        <f t="shared" si="263"/>
        <v>1</v>
      </c>
      <c r="AU988" s="112" t="s">
        <v>5384</v>
      </c>
      <c r="AV988" s="44" t="s">
        <v>5380</v>
      </c>
      <c r="AW988" t="s">
        <v>1831</v>
      </c>
      <c r="AX988" s="73"/>
      <c r="AY988" s="73" t="str">
        <f t="shared" si="264"/>
        <v>Logunov D.V., Rakov S.Yu. 1996. A review of the spider genus Synageles Simon, 1896 (Araneae, Salticidae) in the fauna of Central Asia // Bull. Inst. roy. Sci. natur. belg., Entomol. T.66. P.65-74</v>
      </c>
      <c r="AZ988" s="49" t="s">
        <v>4903</v>
      </c>
      <c r="BA988" s="58" t="str">
        <f>Y988&amp;"-"&amp;IF(Z988&lt;10,"0"&amp;Z988,Z988)&amp;"-"&amp;IF(AA988&lt;10,"0"&amp;AA988,AA988)</f>
        <v>1995-06-29</v>
      </c>
      <c r="BB988" s="44" t="str">
        <f>Y988&amp;IF(Z988&lt;&gt;0,"-"&amp;Z988,"")&amp;IF(AA988&lt;&gt;0,"-"&amp;AA988,"")&amp;IF(AB988&lt;&gt;0,"/"&amp;AB988,"")&amp;IF(AC988&lt;&gt;0,"-"&amp;AC988,"")&amp;IF(AD988&lt;&gt;0,"-"&amp;AD988,"")</f>
        <v>1995-6-29</v>
      </c>
      <c r="BC988" s="44"/>
      <c r="BD988" s="44"/>
      <c r="BE988" s="44"/>
      <c r="BF988" s="49" t="s">
        <v>4882</v>
      </c>
      <c r="BG988" t="s">
        <v>4893</v>
      </c>
      <c r="BH988" s="40" t="s">
        <v>5050</v>
      </c>
      <c r="BI988" t="s">
        <v>39</v>
      </c>
      <c r="BJ988" t="str">
        <f>N988&amp;", "&amp;O988&amp;", "&amp;P988</f>
        <v>Almaty Area, Almaty, Almaty</v>
      </c>
      <c r="BK988" t="str">
        <f>T988&amp;" N; "&amp;U988&amp;" E"</f>
        <v>43.2404 N; 76.9152 E</v>
      </c>
      <c r="BL988" t="s">
        <v>2046</v>
      </c>
      <c r="BM988" s="85" t="s">
        <v>2047</v>
      </c>
      <c r="BN988" t="s">
        <v>4895</v>
      </c>
      <c r="BO988">
        <f>X988</f>
        <v>6000</v>
      </c>
      <c r="BP988" t="str">
        <f>IF(V988="original",H988,IF(V988="volunteer",C988,"Nekhaeva A.A."))</f>
        <v>Ishaeva A.</v>
      </c>
      <c r="BQ988" t="str">
        <f>IF(V988="original",I988,IF(V988="volunteer",YEAR(A988)&amp;"-"&amp;IF(MONTH(A988)&lt;10,"0"&amp;MONTH(A988),MONTH(A988))&amp;"-"&amp;IF(DAY(A988)&lt;10,"0"&amp;DAY(A988),DAY(A988)),"__2025-05-15"))</f>
        <v>2025-04-11</v>
      </c>
      <c r="BR988"/>
      <c r="BS988"/>
      <c r="BT988" s="49" t="s">
        <v>4766</v>
      </c>
      <c r="BU988" t="s">
        <v>3631</v>
      </c>
      <c r="BV988" t="s">
        <v>3632</v>
      </c>
      <c r="BW988" t="s">
        <v>3633</v>
      </c>
      <c r="BX988" t="s">
        <v>3634</v>
      </c>
      <c r="BY988" s="44" t="s">
        <v>48</v>
      </c>
      <c r="BZ988" t="s">
        <v>1030</v>
      </c>
      <c r="CA988" t="s">
        <v>3896</v>
      </c>
      <c r="CB988" s="44" t="s">
        <v>3896</v>
      </c>
      <c r="CC988" t="s">
        <v>4844</v>
      </c>
      <c r="CD988" t="s">
        <v>3894</v>
      </c>
      <c r="CE988" t="s">
        <v>3895</v>
      </c>
      <c r="CF988" t="s">
        <v>3630</v>
      </c>
      <c r="CG988"/>
      <c r="CH988" t="str">
        <f>H988</f>
        <v>Logunov D.V., Rakov S.Yu.</v>
      </c>
      <c r="CI988">
        <f t="shared" si="261"/>
        <v>1996</v>
      </c>
      <c r="CJ988"/>
    </row>
    <row r="989" spans="1:88" s="6" customFormat="1" x14ac:dyDescent="0.45">
      <c r="A989" s="5">
        <v>45758.4455787037</v>
      </c>
      <c r="B989" s="6">
        <v>412819044</v>
      </c>
      <c r="C989" s="6" t="s">
        <v>4897</v>
      </c>
      <c r="D989" s="6">
        <v>1</v>
      </c>
      <c r="E989" s="4" t="s">
        <v>51</v>
      </c>
      <c r="F989" s="6" t="s">
        <v>2034</v>
      </c>
      <c r="G989" s="6">
        <v>662</v>
      </c>
      <c r="H989" s="44" t="s">
        <v>2035</v>
      </c>
      <c r="I989" s="6">
        <v>1985</v>
      </c>
      <c r="J989" s="6" t="s">
        <v>2036</v>
      </c>
      <c r="K989" s="6" t="s">
        <v>2037</v>
      </c>
      <c r="L989" s="6" t="s">
        <v>2038</v>
      </c>
      <c r="M989" s="6" t="s">
        <v>2039</v>
      </c>
      <c r="N989" s="6" t="s">
        <v>2056</v>
      </c>
      <c r="O989" s="6" t="s">
        <v>2057</v>
      </c>
      <c r="P989" s="6" t="s">
        <v>2057</v>
      </c>
      <c r="Q989" t="str">
        <f t="shared" si="262"/>
        <v>Кизы-Атрек</v>
      </c>
      <c r="R989" s="84"/>
      <c r="S989" s="84"/>
      <c r="V989" s="6" t="s">
        <v>119</v>
      </c>
      <c r="Y989" s="6">
        <v>1981</v>
      </c>
      <c r="Z989" s="6">
        <v>1</v>
      </c>
      <c r="AA989" s="6">
        <v>30</v>
      </c>
      <c r="AE989" s="6" t="s">
        <v>2058</v>
      </c>
      <c r="AF989" s="6" t="s">
        <v>2059</v>
      </c>
      <c r="AI989" s="6" t="s">
        <v>2032</v>
      </c>
      <c r="AJ989" s="6" t="s">
        <v>2060</v>
      </c>
      <c r="AK989" s="6" t="b">
        <v>1</v>
      </c>
      <c r="AL989" s="6" t="b">
        <v>1</v>
      </c>
      <c r="AM989" s="6" t="s">
        <v>462</v>
      </c>
      <c r="AN989" s="6" t="s">
        <v>2061</v>
      </c>
      <c r="AO989" s="49" t="s">
        <v>4952</v>
      </c>
      <c r="AP989" s="73"/>
      <c r="AQ989" s="49" t="s">
        <v>4951</v>
      </c>
      <c r="AR989" s="76" t="s">
        <v>5011</v>
      </c>
      <c r="AS989" s="73" t="s">
        <v>5012</v>
      </c>
      <c r="AT989" s="73">
        <f t="shared" si="263"/>
        <v>1</v>
      </c>
      <c r="AU989" s="112" t="s">
        <v>5383</v>
      </c>
      <c r="AV989" s="44" t="s">
        <v>5380</v>
      </c>
      <c r="AW989" t="s">
        <v>597</v>
      </c>
      <c r="AX989" s="73" t="s">
        <v>5333</v>
      </c>
      <c r="AY989" s="73" t="str">
        <f t="shared" si="264"/>
        <v>Дунин П.М. 1985. Пауки семейства Dysderidae (Aranei, Haplogynae) Средней Азии // В.И. Овчаренко (ред.). Фауна и экология пауков СССР. Тр. Зоол. ин-та АН СССР. Т.139. С.114–120 (рус., рез. англ.)</v>
      </c>
      <c r="AZ989" s="49" t="s">
        <v>4903</v>
      </c>
      <c r="BA989" s="58" t="str">
        <f>Y989&amp;"-"&amp;IF(Z989&lt;10,"0"&amp;Z989,Z989)&amp;"-"&amp;IF(AA989&lt;10,"0"&amp;AA989,AA989)</f>
        <v>1981-01-30</v>
      </c>
      <c r="BB989" s="44" t="str">
        <f>Y989&amp;IF(Z989&lt;&gt;0,"-"&amp;Z989,"")&amp;IF(AA989&lt;&gt;0,"-"&amp;AA989,"")&amp;IF(AB989&lt;&gt;0,"/"&amp;AB989,"")&amp;IF(AC989&lt;&gt;0,"-"&amp;AC989,"")&amp;IF(AD989&lt;&gt;0,"-"&amp;AD989,"")</f>
        <v>1981-1-30</v>
      </c>
      <c r="BC989" s="44" t="str">
        <f>AE989</f>
        <v>в земле</v>
      </c>
      <c r="BD989" s="44"/>
      <c r="BE989" s="44"/>
      <c r="BF989" s="49" t="s">
        <v>4882</v>
      </c>
      <c r="BG989" t="s">
        <v>4893</v>
      </c>
      <c r="BH989" s="40" t="s">
        <v>5062</v>
      </c>
      <c r="BI989" t="s">
        <v>541</v>
      </c>
      <c r="BJ989" t="str">
        <f>N989&amp;", "&amp;O989&amp;", "&amp;P989</f>
        <v>Красноводская обл., Кизы-Атрек, Кизы-Атрек</v>
      </c>
      <c r="BK989"/>
      <c r="BL989"/>
      <c r="BM989" s="85"/>
      <c r="BN989"/>
      <c r="BO989"/>
      <c r="BP989"/>
      <c r="BQ989"/>
      <c r="BR989"/>
      <c r="BS989"/>
      <c r="BT989" s="49" t="s">
        <v>4766</v>
      </c>
      <c r="BU989" t="s">
        <v>3631</v>
      </c>
      <c r="BV989" t="s">
        <v>3632</v>
      </c>
      <c r="BW989" t="s">
        <v>3633</v>
      </c>
      <c r="BX989" t="s">
        <v>3634</v>
      </c>
      <c r="BY989" s="44" t="s">
        <v>4439</v>
      </c>
      <c r="BZ989" t="s">
        <v>2032</v>
      </c>
      <c r="CA989" t="s">
        <v>4443</v>
      </c>
      <c r="CB989" s="44" t="s">
        <v>4443</v>
      </c>
      <c r="CC989" t="s">
        <v>4440</v>
      </c>
      <c r="CD989" t="s">
        <v>4443</v>
      </c>
      <c r="CE989" t="s">
        <v>4444</v>
      </c>
      <c r="CF989" t="s">
        <v>3630</v>
      </c>
      <c r="CG989" t="s">
        <v>5048</v>
      </c>
      <c r="CH989" t="str">
        <f>H989</f>
        <v>Дунин П.М.</v>
      </c>
      <c r="CI989">
        <f t="shared" si="261"/>
        <v>1985</v>
      </c>
      <c r="CJ989" t="s">
        <v>4742</v>
      </c>
    </row>
    <row r="990" spans="1:88" s="26" customFormat="1" x14ac:dyDescent="0.45">
      <c r="A990" s="25">
        <v>45758.442708333328</v>
      </c>
      <c r="B990" s="26">
        <v>950994899</v>
      </c>
      <c r="C990" s="26" t="s">
        <v>4898</v>
      </c>
      <c r="D990" s="26">
        <v>4</v>
      </c>
      <c r="E990" s="4" t="s">
        <v>727</v>
      </c>
      <c r="G990" s="26">
        <v>3793</v>
      </c>
      <c r="H990" s="44" t="s">
        <v>53</v>
      </c>
      <c r="I990" s="26">
        <v>1996</v>
      </c>
      <c r="J990" s="26" t="s">
        <v>2068</v>
      </c>
      <c r="K990" s="26" t="s">
        <v>2069</v>
      </c>
      <c r="L990" s="26" t="s">
        <v>2070</v>
      </c>
      <c r="M990" t="s">
        <v>39</v>
      </c>
      <c r="N990" s="26" t="s">
        <v>1583</v>
      </c>
      <c r="O990" s="26" t="s">
        <v>2062</v>
      </c>
      <c r="P990" s="26" t="s">
        <v>2063</v>
      </c>
      <c r="Q990" t="str">
        <f t="shared" si="262"/>
        <v>8 km N of Kenen. Tchu-lIiyskie Mts.</v>
      </c>
      <c r="R990" s="91">
        <v>43.503399999999999</v>
      </c>
      <c r="S990" s="91">
        <v>75.074100000000001</v>
      </c>
      <c r="T990" s="26" t="s">
        <v>2064</v>
      </c>
      <c r="U990" s="26" t="s">
        <v>2065</v>
      </c>
      <c r="V990" s="26" t="s">
        <v>106</v>
      </c>
      <c r="X990" s="26">
        <v>1000</v>
      </c>
      <c r="Y990" s="26">
        <v>1990</v>
      </c>
      <c r="Z990" s="26">
        <v>6</v>
      </c>
      <c r="AA990" s="26">
        <v>15</v>
      </c>
      <c r="AF990" s="26" t="s">
        <v>2066</v>
      </c>
      <c r="AH990" s="26" t="s">
        <v>832</v>
      </c>
      <c r="AI990" s="26" t="s">
        <v>833</v>
      </c>
      <c r="AJ990" s="26" t="s">
        <v>2067</v>
      </c>
      <c r="AK990" s="26" t="b">
        <v>1</v>
      </c>
      <c r="AL990" s="26" t="b">
        <v>0</v>
      </c>
      <c r="AO990" s="49" t="s">
        <v>4952</v>
      </c>
      <c r="AP990" s="73"/>
      <c r="AQ990" s="49" t="s">
        <v>4951</v>
      </c>
      <c r="AR990" s="76" t="s">
        <v>5011</v>
      </c>
      <c r="AS990" s="73" t="s">
        <v>5012</v>
      </c>
      <c r="AT990" s="73">
        <f t="shared" si="263"/>
        <v>4</v>
      </c>
      <c r="AU990" s="112" t="s">
        <v>5383</v>
      </c>
      <c r="AV990" s="44" t="s">
        <v>5380</v>
      </c>
      <c r="AW990" t="s">
        <v>1752</v>
      </c>
      <c r="AX990" s="73"/>
      <c r="AY990" s="73" t="str">
        <f t="shared" si="264"/>
        <v>Logunov D.V. 1996. A critical review of the spider genera Apollophanes O.P.-Cambridge, 1898 and Thanatus C.L. Koch, 1837 in North Asia (Araneae, Philodromidae) // Rev. arachnol. T.11. Fasc.3. P.133–202</v>
      </c>
      <c r="AZ990" s="49" t="s">
        <v>4903</v>
      </c>
      <c r="BA990" s="58" t="str">
        <f>Y990&amp;"-"&amp;IF(Z990&lt;10,"0"&amp;Z990,Z990)&amp;"-"&amp;IF(AA990&lt;10,"0"&amp;AA990,AA990)</f>
        <v>1990-06-15</v>
      </c>
      <c r="BB990" s="44" t="str">
        <f>Y990&amp;IF(Z990&lt;&gt;0,"-"&amp;Z990,"")&amp;IF(AA990&lt;&gt;0,"-"&amp;AA990,"")&amp;IF(AB990&lt;&gt;0,"/"&amp;AB990,"")&amp;IF(AC990&lt;&gt;0,"-"&amp;AC990,"")&amp;IF(AD990&lt;&gt;0,"-"&amp;AD990,"")</f>
        <v>1990-6-15</v>
      </c>
      <c r="BC990" s="44"/>
      <c r="BD990" s="44"/>
      <c r="BE990" s="44"/>
      <c r="BF990" s="49" t="s">
        <v>4882</v>
      </c>
      <c r="BG990" t="s">
        <v>4893</v>
      </c>
      <c r="BH990" s="40" t="s">
        <v>5050</v>
      </c>
      <c r="BI990" t="s">
        <v>39</v>
      </c>
      <c r="BJ990" t="str">
        <f>N990&amp;", "&amp;O990&amp;", "&amp;P990</f>
        <v>Zhambyl Area, Krasnogorskiy Distr., 8 km N of Kenen. Tchu-lIiyskie Mts.</v>
      </c>
      <c r="BK990" t="str">
        <f>T990&amp;" N; "&amp;U990&amp;" E"</f>
        <v>43.5034 N; 75.0741 E</v>
      </c>
      <c r="BL990" t="s">
        <v>2064</v>
      </c>
      <c r="BM990" s="85" t="s">
        <v>2065</v>
      </c>
      <c r="BN990" t="s">
        <v>4895</v>
      </c>
      <c r="BO990">
        <f>X990</f>
        <v>1000</v>
      </c>
      <c r="BP990" t="str">
        <f>IF(V990="original",H990,IF(V990="volunteer",C990,"Nekhaeva A.A."))</f>
        <v>Ishaeva A.</v>
      </c>
      <c r="BQ990" t="str">
        <f>IF(V990="original",I990,IF(V990="volunteer",YEAR(A990)&amp;"-"&amp;IF(MONTH(A990)&lt;10,"0"&amp;MONTH(A990),MONTH(A990))&amp;"-"&amp;IF(DAY(A990)&lt;10,"0"&amp;DAY(A990),DAY(A990)),"__2025-05-15"))</f>
        <v>2025-04-11</v>
      </c>
      <c r="BR990"/>
      <c r="BS990"/>
      <c r="BT990" s="49" t="s">
        <v>4766</v>
      </c>
      <c r="BU990" t="s">
        <v>3631</v>
      </c>
      <c r="BV990" t="s">
        <v>3632</v>
      </c>
      <c r="BW990" t="s">
        <v>3633</v>
      </c>
      <c r="BX990" t="s">
        <v>3634</v>
      </c>
      <c r="BY990" s="44" t="s">
        <v>832</v>
      </c>
      <c r="BZ990" t="s">
        <v>833</v>
      </c>
      <c r="CA990" t="s">
        <v>4447</v>
      </c>
      <c r="CB990" s="44" t="s">
        <v>4447</v>
      </c>
      <c r="CC990" t="s">
        <v>4850</v>
      </c>
      <c r="CD990" t="s">
        <v>4445</v>
      </c>
      <c r="CE990" t="s">
        <v>4446</v>
      </c>
      <c r="CF990" t="s">
        <v>3630</v>
      </c>
      <c r="CG990"/>
      <c r="CH990" t="str">
        <f>H990</f>
        <v>Logunov D.V.</v>
      </c>
      <c r="CI990">
        <f t="shared" si="261"/>
        <v>1996</v>
      </c>
      <c r="CJ990"/>
    </row>
    <row r="991" spans="1:88" s="26" customFormat="1" x14ac:dyDescent="0.45">
      <c r="A991" s="25">
        <v>45758.440625000003</v>
      </c>
      <c r="B991" s="26">
        <v>950994899</v>
      </c>
      <c r="C991" s="26" t="s">
        <v>4898</v>
      </c>
      <c r="D991" s="26">
        <v>1</v>
      </c>
      <c r="E991" s="4" t="s">
        <v>51</v>
      </c>
      <c r="G991" s="26">
        <v>3793</v>
      </c>
      <c r="H991" s="44" t="s">
        <v>53</v>
      </c>
      <c r="I991" s="26">
        <v>1996</v>
      </c>
      <c r="J991" s="26" t="s">
        <v>2068</v>
      </c>
      <c r="K991" s="26" t="s">
        <v>2069</v>
      </c>
      <c r="L991" s="26" t="s">
        <v>2070</v>
      </c>
      <c r="M991" t="s">
        <v>39</v>
      </c>
      <c r="N991" s="26" t="s">
        <v>1583</v>
      </c>
      <c r="O991" s="26" t="s">
        <v>2071</v>
      </c>
      <c r="P991" s="26" t="s">
        <v>2072</v>
      </c>
      <c r="Q991" t="str">
        <f t="shared" si="262"/>
        <v>6 km E.-S.-E. of Khantau , Khantau Mts.</v>
      </c>
      <c r="R991" s="91">
        <v>44.205800000000004</v>
      </c>
      <c r="S991" s="91">
        <v>73.876599999999996</v>
      </c>
      <c r="T991" s="26" t="s">
        <v>2073</v>
      </c>
      <c r="U991" s="26" t="s">
        <v>2074</v>
      </c>
      <c r="V991" s="26" t="s">
        <v>106</v>
      </c>
      <c r="X991" s="26">
        <v>1000</v>
      </c>
      <c r="Y991" s="26">
        <v>1990</v>
      </c>
      <c r="Z991" s="26">
        <v>6</v>
      </c>
      <c r="AA991" s="26">
        <v>9</v>
      </c>
      <c r="AB991" s="26">
        <v>1990</v>
      </c>
      <c r="AC991" s="26">
        <v>6</v>
      </c>
      <c r="AD991" s="26">
        <v>11</v>
      </c>
      <c r="AF991" s="26" t="s">
        <v>2066</v>
      </c>
      <c r="AH991" s="26" t="s">
        <v>832</v>
      </c>
      <c r="AI991" s="26" t="s">
        <v>833</v>
      </c>
      <c r="AJ991" s="26" t="s">
        <v>2067</v>
      </c>
      <c r="AK991" s="26" t="b">
        <v>1</v>
      </c>
      <c r="AL991" s="26" t="b">
        <v>0</v>
      </c>
      <c r="AO991" s="49" t="s">
        <v>4952</v>
      </c>
      <c r="AP991" s="73"/>
      <c r="AQ991" s="49" t="s">
        <v>4951</v>
      </c>
      <c r="AR991" s="76" t="s">
        <v>5011</v>
      </c>
      <c r="AS991" s="73" t="s">
        <v>5012</v>
      </c>
      <c r="AT991" s="73">
        <f t="shared" si="263"/>
        <v>1</v>
      </c>
      <c r="AU991" s="112" t="s">
        <v>5383</v>
      </c>
      <c r="AV991" s="44" t="s">
        <v>5380</v>
      </c>
      <c r="AW991" t="s">
        <v>1752</v>
      </c>
      <c r="AX991" s="73"/>
      <c r="AY991" s="73" t="str">
        <f t="shared" si="264"/>
        <v>Logunov D.V. 1996. A critical review of the spider genera Apollophanes O.P.-Cambridge, 1898 and Thanatus C.L. Koch, 1837 in North Asia (Araneae, Philodromidae) // Rev. arachnol. T.11. Fasc.3. P.133–202</v>
      </c>
      <c r="AZ991" s="49" t="s">
        <v>4903</v>
      </c>
      <c r="BA991" s="58" t="str">
        <f>Y991&amp;"-"&amp;IF(Z991&lt;10,"0"&amp;Z991,Z991)&amp;"-"&amp;IF(AA991&lt;10,"0"&amp;AA991,AA991)&amp;"/"&amp;IF(AD991&lt;10,"0"&amp;AD991,AD991)</f>
        <v>1990-06-09/11</v>
      </c>
      <c r="BB991" s="44" t="str">
        <f>Y991&amp;IF(Z991&lt;&gt;0,"-"&amp;Z991,"")&amp;IF(AA991&lt;&gt;0,"-"&amp;AA991,"")&amp;IF(AB991&lt;&gt;0,"/"&amp;AB991,"")&amp;IF(AC991&lt;&gt;0,"-"&amp;AC991,"")&amp;IF(AD991&lt;&gt;0,"-"&amp;AD991,"")</f>
        <v>1990-6-9/1990-6-11</v>
      </c>
      <c r="BC991" s="44"/>
      <c r="BD991" s="44"/>
      <c r="BE991" s="44"/>
      <c r="BF991" s="49" t="s">
        <v>4882</v>
      </c>
      <c r="BG991" t="s">
        <v>4893</v>
      </c>
      <c r="BH991" s="40" t="s">
        <v>5050</v>
      </c>
      <c r="BI991" t="s">
        <v>39</v>
      </c>
      <c r="BJ991" t="str">
        <f>N991&amp;", "&amp;O991&amp;", "&amp;P991</f>
        <v>Zhambyl Area, Moiynkumskiy Distr , 6 km E.-S.-E. of Khantau , Khantau Mts.</v>
      </c>
      <c r="BK991" t="str">
        <f>T991&amp;" N; "&amp;U991&amp;" E"</f>
        <v>44.2058 N; 73.8766 E</v>
      </c>
      <c r="BL991" t="s">
        <v>2073</v>
      </c>
      <c r="BM991" s="85" t="s">
        <v>2074</v>
      </c>
      <c r="BN991" t="s">
        <v>4895</v>
      </c>
      <c r="BO991">
        <f>X991</f>
        <v>1000</v>
      </c>
      <c r="BP991" t="str">
        <f>IF(V991="original",H991,IF(V991="volunteer",C991,"Nekhaeva A.A."))</f>
        <v>Ishaeva A.</v>
      </c>
      <c r="BQ991" t="str">
        <f>IF(V991="original",I991,IF(V991="volunteer",YEAR(A991)&amp;"-"&amp;IF(MONTH(A991)&lt;10,"0"&amp;MONTH(A991),MONTH(A991))&amp;"-"&amp;IF(DAY(A991)&lt;10,"0"&amp;DAY(A991),DAY(A991)),"__2025-05-15"))</f>
        <v>2025-04-11</v>
      </c>
      <c r="BR991"/>
      <c r="BS991"/>
      <c r="BT991" s="49" t="s">
        <v>4766</v>
      </c>
      <c r="BU991" t="s">
        <v>3631</v>
      </c>
      <c r="BV991" t="s">
        <v>3632</v>
      </c>
      <c r="BW991" t="s">
        <v>3633</v>
      </c>
      <c r="BX991" t="s">
        <v>3634</v>
      </c>
      <c r="BY991" s="44" t="s">
        <v>832</v>
      </c>
      <c r="BZ991" t="s">
        <v>833</v>
      </c>
      <c r="CA991" t="s">
        <v>4447</v>
      </c>
      <c r="CB991" s="44" t="s">
        <v>4447</v>
      </c>
      <c r="CC991" t="s">
        <v>4850</v>
      </c>
      <c r="CD991" t="s">
        <v>4445</v>
      </c>
      <c r="CE991" t="s">
        <v>4446</v>
      </c>
      <c r="CF991" t="s">
        <v>3630</v>
      </c>
      <c r="CG991"/>
      <c r="CH991" t="str">
        <f>H991</f>
        <v>Logunov D.V.</v>
      </c>
      <c r="CI991">
        <f t="shared" si="261"/>
        <v>1996</v>
      </c>
      <c r="CJ991"/>
    </row>
    <row r="992" spans="1:88" s="26" customFormat="1" x14ac:dyDescent="0.45">
      <c r="A992" s="25">
        <v>45758.433356481481</v>
      </c>
      <c r="B992" s="26">
        <v>950994899</v>
      </c>
      <c r="C992" s="26" t="s">
        <v>4898</v>
      </c>
      <c r="D992" s="26">
        <v>1</v>
      </c>
      <c r="E992" s="4" t="s">
        <v>65</v>
      </c>
      <c r="G992" s="26">
        <v>3792</v>
      </c>
      <c r="H992" s="44" t="s">
        <v>53</v>
      </c>
      <c r="I992" s="26">
        <v>1995</v>
      </c>
      <c r="J992" s="26" t="s">
        <v>2080</v>
      </c>
      <c r="K992" s="26" t="s">
        <v>2081</v>
      </c>
      <c r="L992" s="26" t="s">
        <v>2082</v>
      </c>
      <c r="M992" t="s">
        <v>39</v>
      </c>
      <c r="N992" s="26" t="s">
        <v>77</v>
      </c>
      <c r="O992" s="26" t="s">
        <v>1767</v>
      </c>
      <c r="P992" s="26" t="s">
        <v>2075</v>
      </c>
      <c r="Q992" t="str">
        <f t="shared" si="262"/>
        <v>Chu River</v>
      </c>
      <c r="R992" s="91">
        <v>43.517299999999999</v>
      </c>
      <c r="S992" s="91">
        <v>73.810299999999998</v>
      </c>
      <c r="T992" s="26" t="s">
        <v>2076</v>
      </c>
      <c r="U992" s="26" t="s">
        <v>2077</v>
      </c>
      <c r="V992" s="26" t="s">
        <v>106</v>
      </c>
      <c r="X992" s="26">
        <v>50000</v>
      </c>
      <c r="Y992" s="26">
        <v>1989</v>
      </c>
      <c r="Z992" s="26">
        <v>6</v>
      </c>
      <c r="AA992" s="26">
        <v>30</v>
      </c>
      <c r="AF992" s="26" t="s">
        <v>1293</v>
      </c>
      <c r="AH992" s="26" t="s">
        <v>48</v>
      </c>
      <c r="AI992" s="26" t="s">
        <v>2078</v>
      </c>
      <c r="AJ992" s="26" t="s">
        <v>2079</v>
      </c>
      <c r="AK992" s="26" t="b">
        <v>1</v>
      </c>
      <c r="AL992" s="26" t="b">
        <v>1</v>
      </c>
      <c r="AM992" s="26" t="s">
        <v>165</v>
      </c>
      <c r="AO992" s="49" t="s">
        <v>4952</v>
      </c>
      <c r="AP992" s="73"/>
      <c r="AQ992" s="49" t="s">
        <v>4951</v>
      </c>
      <c r="AR992" s="76" t="s">
        <v>5011</v>
      </c>
      <c r="AS992" s="73" t="s">
        <v>5012</v>
      </c>
      <c r="AT992" s="73">
        <f t="shared" si="263"/>
        <v>1</v>
      </c>
      <c r="AU992" s="112" t="s">
        <v>5384</v>
      </c>
      <c r="AV992" s="44" t="s">
        <v>5380</v>
      </c>
      <c r="AW992" t="s">
        <v>648</v>
      </c>
      <c r="AX992" s="73"/>
      <c r="AY992" s="73" t="str">
        <f t="shared" si="264"/>
        <v>Logunov D.V. 1995. The genus Mogrus (Araneae: Salticidae) of Central Asia // Europ. J. Entomol. Vol.92. No.3. P.589–604</v>
      </c>
      <c r="AZ992" s="49" t="s">
        <v>4903</v>
      </c>
      <c r="BA992" s="58" t="str">
        <f>Y992&amp;"-"&amp;IF(Z992&lt;10,"0"&amp;Z992,Z992)&amp;"-"&amp;IF(AA992&lt;10,"0"&amp;AA992,AA992)</f>
        <v>1989-06-30</v>
      </c>
      <c r="BB992" s="44" t="str">
        <f>Y992&amp;IF(Z992&lt;&gt;0,"-"&amp;Z992,"")&amp;IF(AA992&lt;&gt;0,"-"&amp;AA992,"")&amp;IF(AB992&lt;&gt;0,"/"&amp;AB992,"")&amp;IF(AC992&lt;&gt;0,"-"&amp;AC992,"")&amp;IF(AD992&lt;&gt;0,"-"&amp;AD992,"")</f>
        <v>1989-6-30</v>
      </c>
      <c r="BC992" s="44"/>
      <c r="BD992" s="44"/>
      <c r="BE992" s="44"/>
      <c r="BF992" s="49" t="s">
        <v>4882</v>
      </c>
      <c r="BG992" t="s">
        <v>4893</v>
      </c>
      <c r="BH992" s="40" t="s">
        <v>5050</v>
      </c>
      <c r="BI992" t="s">
        <v>39</v>
      </c>
      <c r="BJ992" t="str">
        <f>N992&amp;", "&amp;O992&amp;", "&amp;P992</f>
        <v>Almaty Area, Chu Distr., Chu River</v>
      </c>
      <c r="BK992" t="str">
        <f>T992&amp;" N; "&amp;U992&amp;" E"</f>
        <v>43.5173 N; 73.8103 E</v>
      </c>
      <c r="BL992" t="s">
        <v>2076</v>
      </c>
      <c r="BM992" s="85" t="s">
        <v>2077</v>
      </c>
      <c r="BN992" t="s">
        <v>4895</v>
      </c>
      <c r="BO992">
        <f>X992</f>
        <v>50000</v>
      </c>
      <c r="BP992" t="str">
        <f>IF(V992="original",H992,IF(V992="volunteer",C992,"Nekhaeva A.A."))</f>
        <v>Ishaeva A.</v>
      </c>
      <c r="BQ992" t="str">
        <f>IF(V992="original",I992,IF(V992="volunteer",YEAR(A992)&amp;"-"&amp;IF(MONTH(A992)&lt;10,"0"&amp;MONTH(A992),MONTH(A992))&amp;"-"&amp;IF(DAY(A992)&lt;10,"0"&amp;DAY(A992),DAY(A992)),"__2025-05-15"))</f>
        <v>2025-04-11</v>
      </c>
      <c r="BR992"/>
      <c r="BS992"/>
      <c r="BT992" s="49" t="s">
        <v>4766</v>
      </c>
      <c r="BU992" t="s">
        <v>3631</v>
      </c>
      <c r="BV992" t="s">
        <v>3632</v>
      </c>
      <c r="BW992" t="s">
        <v>3633</v>
      </c>
      <c r="BX992" t="s">
        <v>3634</v>
      </c>
      <c r="BY992" s="44" t="s">
        <v>48</v>
      </c>
      <c r="BZ992" t="s">
        <v>2078</v>
      </c>
      <c r="CA992" t="s">
        <v>4449</v>
      </c>
      <c r="CB992" s="44" t="s">
        <v>4449</v>
      </c>
      <c r="CC992" t="s">
        <v>4321</v>
      </c>
      <c r="CD992" t="s">
        <v>4449</v>
      </c>
      <c r="CE992" t="s">
        <v>4450</v>
      </c>
      <c r="CF992" t="s">
        <v>3630</v>
      </c>
      <c r="CG992" t="s">
        <v>4737</v>
      </c>
      <c r="CH992" t="str">
        <f>H992</f>
        <v>Logunov D.V.</v>
      </c>
      <c r="CI992">
        <f t="shared" si="261"/>
        <v>1995</v>
      </c>
      <c r="CJ992" t="s">
        <v>4722</v>
      </c>
    </row>
    <row r="993" spans="1:88" s="12" customFormat="1" x14ac:dyDescent="0.45">
      <c r="A993" s="11">
        <v>45757.655381944453</v>
      </c>
      <c r="B993" s="12">
        <v>412819044</v>
      </c>
      <c r="C993" s="6" t="s">
        <v>4897</v>
      </c>
      <c r="D993" s="12">
        <v>1</v>
      </c>
      <c r="E993" s="4" t="s">
        <v>65</v>
      </c>
      <c r="F993" s="12" t="s">
        <v>2090</v>
      </c>
      <c r="G993" s="12">
        <v>4736</v>
      </c>
      <c r="H993" s="44" t="s">
        <v>2091</v>
      </c>
      <c r="I993" s="12">
        <v>2008</v>
      </c>
      <c r="J993" s="12" t="s">
        <v>2092</v>
      </c>
      <c r="K993" s="12" t="s">
        <v>2093</v>
      </c>
      <c r="L993" s="12" t="s">
        <v>2094</v>
      </c>
      <c r="M993" t="s">
        <v>39</v>
      </c>
      <c r="N993" s="12" t="s">
        <v>2083</v>
      </c>
      <c r="O993" s="12" t="s">
        <v>2084</v>
      </c>
      <c r="P993" s="12" t="s">
        <v>2085</v>
      </c>
      <c r="Q993" t="str">
        <f t="shared" si="262"/>
        <v>NE foothills of Kyungei-Ala-Too [=Kungei-Alatau, Kühggöy Ala-Too] Mt. Range, c. 6 km NNW of Zhaidakbulak, Kegen River canyon, left riverside</v>
      </c>
      <c r="R993" s="94">
        <v>43.054167</v>
      </c>
      <c r="S993" s="94">
        <v>78.783332999999999</v>
      </c>
      <c r="T993" s="12" t="s">
        <v>2086</v>
      </c>
      <c r="U993" s="12" t="s">
        <v>2087</v>
      </c>
      <c r="V993" s="12" t="s">
        <v>44</v>
      </c>
      <c r="W993" s="12" t="s">
        <v>2088</v>
      </c>
      <c r="Y993" s="12">
        <v>1992</v>
      </c>
      <c r="Z993" s="12">
        <v>8</v>
      </c>
      <c r="AA993" s="12">
        <v>20</v>
      </c>
      <c r="AF993" s="12" t="s">
        <v>2089</v>
      </c>
      <c r="AH993" s="12" t="s">
        <v>832</v>
      </c>
      <c r="AI993" s="12" t="s">
        <v>1138</v>
      </c>
      <c r="AJ993" s="12" t="s">
        <v>1146</v>
      </c>
      <c r="AK993" s="12" t="b">
        <v>1</v>
      </c>
      <c r="AL993" s="12" t="b">
        <v>0</v>
      </c>
      <c r="AO993" s="49" t="s">
        <v>4952</v>
      </c>
      <c r="AP993" s="73"/>
      <c r="AQ993" s="49" t="s">
        <v>4951</v>
      </c>
      <c r="AR993" s="76" t="s">
        <v>5011</v>
      </c>
      <c r="AS993" s="73" t="s">
        <v>5012</v>
      </c>
      <c r="AT993" s="73">
        <f t="shared" si="263"/>
        <v>1</v>
      </c>
      <c r="AU993" s="112" t="s">
        <v>5384</v>
      </c>
      <c r="AV993" s="44" t="s">
        <v>5380</v>
      </c>
      <c r="AW993" t="s">
        <v>5042</v>
      </c>
      <c r="AX993" s="112" t="s">
        <v>5322</v>
      </c>
      <c r="AY993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3" s="49" t="s">
        <v>4903</v>
      </c>
      <c r="BA993" s="58" t="str">
        <f>Y993&amp;"-"&amp;IF(Z993&lt;10,"0"&amp;Z993,Z993)&amp;"-"&amp;IF(AA993&lt;10,"0"&amp;AA993,AA993)</f>
        <v>1992-08-20</v>
      </c>
      <c r="BB993" s="44" t="str">
        <f>Y993&amp;IF(Z993&lt;&gt;0,"-"&amp;Z993,"")&amp;IF(AA993&lt;&gt;0,"-"&amp;AA993,"")&amp;IF(AB993&lt;&gt;0,"/"&amp;AB993,"")&amp;IF(AC993&lt;&gt;0,"-"&amp;AC993,"")&amp;IF(AD993&lt;&gt;0,"-"&amp;AD993,"")</f>
        <v>1992-8-20</v>
      </c>
      <c r="BC993" s="44"/>
      <c r="BD993" s="44"/>
      <c r="BE993" s="44"/>
      <c r="BF993" s="49" t="s">
        <v>4882</v>
      </c>
      <c r="BG993" t="s">
        <v>4893</v>
      </c>
      <c r="BH993" s="40" t="s">
        <v>5050</v>
      </c>
      <c r="BI993" t="s">
        <v>39</v>
      </c>
      <c r="BJ993" t="str">
        <f>N993&amp;", "&amp;O993&amp;", "&amp;P993</f>
        <v>Almaty [= Alma-Ata] Region, Raiymbek [=Kegen] Distr., NE foothills of Kyungei-Ala-Too [=Kungei-Alatau, Kühggöy Ala-Too] Mt. Range, c. 6 km NNW of Zhaidakbulak, Kegen River canyon, left riverside</v>
      </c>
      <c r="BK993" t="str">
        <f>T993&amp;" N; "&amp;U993&amp;" E"</f>
        <v>43°3'15" N; 78°47'0" E</v>
      </c>
      <c r="BL993" t="s">
        <v>5169</v>
      </c>
      <c r="BM993" s="85" t="s">
        <v>5170</v>
      </c>
      <c r="BN993" t="s">
        <v>4895</v>
      </c>
      <c r="BO993"/>
      <c r="BP993" t="str">
        <f>IF(V993="original",H993,IF(V993="volunteer",C993,"Nekhaeva A.A."))</f>
        <v>Szita E., Logunov D.</v>
      </c>
      <c r="BQ993">
        <f>IF(V993="original",I993,IF(V993="volunteer",YEAR(A993)&amp;"-"&amp;IF(MONTH(A993)&lt;10,"0"&amp;MONTH(A993),MONTH(A993))&amp;"-"&amp;IF(DAY(A993)&lt;10,"0"&amp;DAY(A993),DAY(A993)),"__2025-05-15"))</f>
        <v>2008</v>
      </c>
      <c r="BR993"/>
      <c r="BS993"/>
      <c r="BT993" s="49" t="s">
        <v>4766</v>
      </c>
      <c r="BU993" t="s">
        <v>3631</v>
      </c>
      <c r="BV993" t="s">
        <v>3632</v>
      </c>
      <c r="BW993" t="s">
        <v>3633</v>
      </c>
      <c r="BX993" t="s">
        <v>3634</v>
      </c>
      <c r="BY993" s="44" t="s">
        <v>832</v>
      </c>
      <c r="BZ993" t="s">
        <v>4031</v>
      </c>
      <c r="CA993" t="s">
        <v>4036</v>
      </c>
      <c r="CB993" s="44" t="s">
        <v>4036</v>
      </c>
      <c r="CC993" t="s">
        <v>4806</v>
      </c>
      <c r="CD993" t="s">
        <v>4034</v>
      </c>
      <c r="CE993" t="s">
        <v>4035</v>
      </c>
      <c r="CF993" t="s">
        <v>3630</v>
      </c>
      <c r="CG993"/>
      <c r="CH993" t="str">
        <f>H993</f>
        <v>Szita E., Logunov D.</v>
      </c>
      <c r="CI993">
        <f t="shared" si="261"/>
        <v>2008</v>
      </c>
      <c r="CJ993"/>
    </row>
    <row r="994" spans="1:88" s="12" customFormat="1" x14ac:dyDescent="0.45">
      <c r="A994" s="11">
        <v>45757.653854166667</v>
      </c>
      <c r="B994" s="12">
        <v>412819044</v>
      </c>
      <c r="C994" s="6" t="s">
        <v>4897</v>
      </c>
      <c r="D994" s="12">
        <v>2</v>
      </c>
      <c r="E994" s="4" t="s">
        <v>247</v>
      </c>
      <c r="F994" s="12" t="s">
        <v>577</v>
      </c>
      <c r="G994" s="12">
        <v>4736</v>
      </c>
      <c r="H994" s="44" t="s">
        <v>2091</v>
      </c>
      <c r="I994" s="12">
        <v>2008</v>
      </c>
      <c r="J994" s="12" t="s">
        <v>2092</v>
      </c>
      <c r="K994" s="12" t="s">
        <v>2093</v>
      </c>
      <c r="L994" s="12" t="s">
        <v>2094</v>
      </c>
      <c r="M994" t="s">
        <v>39</v>
      </c>
      <c r="N994" s="12" t="s">
        <v>2083</v>
      </c>
      <c r="O994" s="12" t="s">
        <v>754</v>
      </c>
      <c r="P994" s="12" t="s">
        <v>2095</v>
      </c>
      <c r="Q994" t="str">
        <f t="shared" si="262"/>
        <v>N foothills of Transili [=Zailiiskii] Alatau Mt. Range, c. 6 km SE of Medeu [=Medeo], Talgar Pass</v>
      </c>
      <c r="R994" s="94">
        <v>43.116110999999997</v>
      </c>
      <c r="S994" s="94">
        <v>77.113056</v>
      </c>
      <c r="T994" s="12" t="s">
        <v>2096</v>
      </c>
      <c r="U994" s="12" t="s">
        <v>2097</v>
      </c>
      <c r="V994" s="12" t="s">
        <v>44</v>
      </c>
      <c r="W994" s="12" t="s">
        <v>2098</v>
      </c>
      <c r="Y994" s="12">
        <v>1997</v>
      </c>
      <c r="Z994" s="12">
        <v>6</v>
      </c>
      <c r="AA994" s="12">
        <v>19</v>
      </c>
      <c r="AB994" s="12">
        <v>1997</v>
      </c>
      <c r="AC994" s="12">
        <v>7</v>
      </c>
      <c r="AD994" s="12">
        <v>1</v>
      </c>
      <c r="AE994" s="12" t="s">
        <v>2099</v>
      </c>
      <c r="AF994" s="12" t="s">
        <v>613</v>
      </c>
      <c r="AH994" s="12" t="s">
        <v>832</v>
      </c>
      <c r="AI994" s="12" t="s">
        <v>1138</v>
      </c>
      <c r="AJ994" s="12" t="s">
        <v>1146</v>
      </c>
      <c r="AK994" s="12" t="b">
        <v>1</v>
      </c>
      <c r="AL994" s="12" t="b">
        <v>0</v>
      </c>
      <c r="AO994" s="49" t="s">
        <v>4952</v>
      </c>
      <c r="AP994" s="73"/>
      <c r="AQ994" s="49" t="s">
        <v>4951</v>
      </c>
      <c r="AR994" s="76" t="s">
        <v>5011</v>
      </c>
      <c r="AS994" s="73" t="s">
        <v>5012</v>
      </c>
      <c r="AT994" s="73">
        <f t="shared" si="263"/>
        <v>2</v>
      </c>
      <c r="AU994" s="112" t="s">
        <v>5384</v>
      </c>
      <c r="AV994" s="44" t="s">
        <v>5380</v>
      </c>
      <c r="AW994" t="s">
        <v>613</v>
      </c>
      <c r="AX994" s="112" t="s">
        <v>5333</v>
      </c>
      <c r="AY994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4" s="49" t="s">
        <v>4903</v>
      </c>
      <c r="BA994" s="58" t="str">
        <f>Y994&amp;"-"&amp;IF(Z994&lt;10,"0"&amp;Z994,Z994)&amp;"-"&amp;IF(AA994&lt;10,"0"&amp;AA994,AA994)&amp;"/"&amp;IF(AC994&lt;10,"0"&amp;AC994,AC994)&amp;"-"&amp;IF(AD994&lt;10,"0"&amp;AD994,AD994)</f>
        <v>1997-06-19/07-01</v>
      </c>
      <c r="BB994" s="44" t="str">
        <f>Y994&amp;IF(Z994&lt;&gt;0,"-"&amp;Z994,"")&amp;IF(AA994&lt;&gt;0,"-"&amp;AA994,"")&amp;IF(AB994&lt;&gt;0,"/"&amp;AB994,"")&amp;IF(AC994&lt;&gt;0,"-"&amp;AC994,"")&amp;IF(AD994&lt;&gt;0,"-"&amp;AD994,"")</f>
        <v>1997-6-19/1997-7-1</v>
      </c>
      <c r="BC994" s="44" t="str">
        <f>AE994</f>
        <v>alpine zone</v>
      </c>
      <c r="BD994" s="44"/>
      <c r="BE994" s="44"/>
      <c r="BF994" s="49" t="s">
        <v>4882</v>
      </c>
      <c r="BG994" t="s">
        <v>4893</v>
      </c>
      <c r="BH994" s="40" t="s">
        <v>5050</v>
      </c>
      <c r="BI994" t="s">
        <v>39</v>
      </c>
      <c r="BJ994" t="str">
        <f>N994&amp;", "&amp;O994&amp;", "&amp;P994</f>
        <v>Almaty [= Alma-Ata] Region, Talgar Distr., N foothills of Transili [=Zailiiskii] Alatau Mt. Range, c. 6 km SE of Medeu [=Medeo], Talgar Pass</v>
      </c>
      <c r="BK994" t="str">
        <f>T994&amp;" N; "&amp;U994&amp;" E"</f>
        <v>43°6'58" N; 77°6'47" E</v>
      </c>
      <c r="BL994" t="s">
        <v>5171</v>
      </c>
      <c r="BM994" s="85" t="s">
        <v>5172</v>
      </c>
      <c r="BN994" t="s">
        <v>4895</v>
      </c>
      <c r="BO994"/>
      <c r="BP994" t="str">
        <f>IF(V994="original",H994,IF(V994="volunteer",C994,"Nekhaeva A.A."))</f>
        <v>Szita E., Logunov D.</v>
      </c>
      <c r="BQ994">
        <f>IF(V994="original",I994,IF(V994="volunteer",YEAR(A994)&amp;"-"&amp;IF(MONTH(A994)&lt;10,"0"&amp;MONTH(A994),MONTH(A994))&amp;"-"&amp;IF(DAY(A994)&lt;10,"0"&amp;DAY(A994),DAY(A994)),"__2025-05-15"))</f>
        <v>2008</v>
      </c>
      <c r="BR994"/>
      <c r="BS994"/>
      <c r="BT994" s="49" t="s">
        <v>4766</v>
      </c>
      <c r="BU994" t="s">
        <v>3631</v>
      </c>
      <c r="BV994" t="s">
        <v>3632</v>
      </c>
      <c r="BW994" t="s">
        <v>3633</v>
      </c>
      <c r="BX994" t="s">
        <v>3634</v>
      </c>
      <c r="BY994" s="44" t="s">
        <v>832</v>
      </c>
      <c r="BZ994" t="s">
        <v>4031</v>
      </c>
      <c r="CA994" t="s">
        <v>4036</v>
      </c>
      <c r="CB994" s="44" t="s">
        <v>4036</v>
      </c>
      <c r="CC994" t="s">
        <v>4806</v>
      </c>
      <c r="CD994" t="s">
        <v>4034</v>
      </c>
      <c r="CE994" t="s">
        <v>4035</v>
      </c>
      <c r="CF994" t="s">
        <v>3630</v>
      </c>
      <c r="CG994"/>
      <c r="CH994" t="str">
        <f>H994</f>
        <v>Szita E., Logunov D.</v>
      </c>
      <c r="CI994">
        <f t="shared" si="261"/>
        <v>2008</v>
      </c>
      <c r="CJ994"/>
    </row>
    <row r="995" spans="1:88" s="12" customFormat="1" x14ac:dyDescent="0.45">
      <c r="A995" s="11">
        <v>45757.652638888889</v>
      </c>
      <c r="B995" s="12">
        <v>412819044</v>
      </c>
      <c r="C995" s="6" t="s">
        <v>4897</v>
      </c>
      <c r="D995" s="12">
        <v>1</v>
      </c>
      <c r="E995" s="4" t="s">
        <v>65</v>
      </c>
      <c r="F995" s="12" t="s">
        <v>2090</v>
      </c>
      <c r="G995" s="12">
        <v>4736</v>
      </c>
      <c r="H995" s="44" t="s">
        <v>2091</v>
      </c>
      <c r="I995" s="12">
        <v>2008</v>
      </c>
      <c r="J995" s="12" t="s">
        <v>2092</v>
      </c>
      <c r="K995" s="12" t="s">
        <v>2093</v>
      </c>
      <c r="L995" s="12" t="s">
        <v>2094</v>
      </c>
      <c r="M995" t="s">
        <v>39</v>
      </c>
      <c r="N995" s="12" t="s">
        <v>2083</v>
      </c>
      <c r="O995" s="12" t="s">
        <v>754</v>
      </c>
      <c r="P995" s="12" t="s">
        <v>2100</v>
      </c>
      <c r="Q995" t="str">
        <f t="shared" si="262"/>
        <v>N foothills of Transili [=Zailiiskii] Alatau Mt. Range, c. 3–3.7 km SSE of Medeu [=Medeo], nr. Shymbulak [=Chimbulak]</v>
      </c>
      <c r="R995" s="94">
        <v>43.132291000000002</v>
      </c>
      <c r="S995" s="94">
        <v>77.078322999999997</v>
      </c>
      <c r="T995" s="12" t="s">
        <v>2101</v>
      </c>
      <c r="U995" s="12" t="s">
        <v>2102</v>
      </c>
      <c r="V995" s="12" t="s">
        <v>44</v>
      </c>
      <c r="W995" s="12" t="s">
        <v>2103</v>
      </c>
      <c r="X995" s="12">
        <v>500</v>
      </c>
      <c r="Y995" s="12">
        <v>1997</v>
      </c>
      <c r="Z995" s="12">
        <v>6</v>
      </c>
      <c r="AA995" s="12">
        <v>29</v>
      </c>
      <c r="AB995" s="12">
        <v>1997</v>
      </c>
      <c r="AC995" s="12">
        <v>6</v>
      </c>
      <c r="AD995" s="12">
        <v>30</v>
      </c>
      <c r="AE995" s="12" t="s">
        <v>2104</v>
      </c>
      <c r="AF995" s="12" t="s">
        <v>613</v>
      </c>
      <c r="AH995" s="12" t="s">
        <v>832</v>
      </c>
      <c r="AI995" s="12" t="s">
        <v>1138</v>
      </c>
      <c r="AJ995" s="12" t="s">
        <v>1146</v>
      </c>
      <c r="AK995" s="12" t="b">
        <v>1</v>
      </c>
      <c r="AL995" s="12" t="b">
        <v>0</v>
      </c>
      <c r="AO995" s="49" t="s">
        <v>4952</v>
      </c>
      <c r="AP995" s="73"/>
      <c r="AQ995" s="49" t="s">
        <v>4951</v>
      </c>
      <c r="AR995" s="76" t="s">
        <v>5011</v>
      </c>
      <c r="AS995" s="73" t="s">
        <v>5012</v>
      </c>
      <c r="AT995" s="73">
        <f t="shared" si="263"/>
        <v>1</v>
      </c>
      <c r="AU995" s="112" t="s">
        <v>5384</v>
      </c>
      <c r="AV995" s="44" t="s">
        <v>5380</v>
      </c>
      <c r="AW995" t="s">
        <v>613</v>
      </c>
      <c r="AX995" s="112" t="s">
        <v>5322</v>
      </c>
      <c r="AY995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5" s="49" t="s">
        <v>4903</v>
      </c>
      <c r="BA995" s="58" t="str">
        <f>Y995&amp;"-"&amp;IF(Z995&lt;10,"0"&amp;Z995,Z995)&amp;"-"&amp;IF(AA995&lt;10,"0"&amp;AA995,AA995)&amp;"/"&amp;IF(AD995&lt;10,"0"&amp;AD995,AD995)</f>
        <v>1997-06-29/30</v>
      </c>
      <c r="BB995" s="44" t="str">
        <f>Y995&amp;IF(Z995&lt;&gt;0,"-"&amp;Z995,"")&amp;IF(AA995&lt;&gt;0,"-"&amp;AA995,"")&amp;IF(AB995&lt;&gt;0,"/"&amp;AB995,"")&amp;IF(AC995&lt;&gt;0,"-"&amp;AC995,"")&amp;IF(AD995&lt;&gt;0,"-"&amp;AD995,"")</f>
        <v>1997-6-29/1997-6-30</v>
      </c>
      <c r="BC995" s="44" t="str">
        <f>AE995</f>
        <v>meadows</v>
      </c>
      <c r="BD995" s="44"/>
      <c r="BE995" s="44"/>
      <c r="BF995" s="49" t="s">
        <v>4882</v>
      </c>
      <c r="BG995" t="s">
        <v>4893</v>
      </c>
      <c r="BH995" s="40" t="s">
        <v>5050</v>
      </c>
      <c r="BI995" t="s">
        <v>39</v>
      </c>
      <c r="BJ995" t="str">
        <f>N995&amp;", "&amp;O995&amp;", "&amp;P995</f>
        <v>Almaty [= Alma-Ata] Region, Talgar Distr., N foothills of Transili [=Zailiiskii] Alatau Mt. Range, c. 3–3.7 km SSE of Medeu [=Medeo], nr. Shymbulak [=Chimbulak]</v>
      </c>
      <c r="BK995" t="str">
        <f>T995&amp;" N; "&amp;U995&amp;" E"</f>
        <v>43.132291 N; 77.078323 E</v>
      </c>
      <c r="BL995" t="s">
        <v>2101</v>
      </c>
      <c r="BM995" s="85" t="s">
        <v>2102</v>
      </c>
      <c r="BN995" t="s">
        <v>4895</v>
      </c>
      <c r="BO995">
        <f>X995</f>
        <v>500</v>
      </c>
      <c r="BP995" t="str">
        <f>IF(V995="original",H995,IF(V995="volunteer",C995,"Nekhaeva A.A."))</f>
        <v>Szita E., Logunov D.</v>
      </c>
      <c r="BQ995">
        <f>IF(V995="original",I995,IF(V995="volunteer",YEAR(A995)&amp;"-"&amp;IF(MONTH(A995)&lt;10,"0"&amp;MONTH(A995),MONTH(A995))&amp;"-"&amp;IF(DAY(A995)&lt;10,"0"&amp;DAY(A995),DAY(A995)),"__2025-05-15"))</f>
        <v>2008</v>
      </c>
      <c r="BR995"/>
      <c r="BS995"/>
      <c r="BT995" s="49" t="s">
        <v>4766</v>
      </c>
      <c r="BU995" t="s">
        <v>3631</v>
      </c>
      <c r="BV995" t="s">
        <v>3632</v>
      </c>
      <c r="BW995" t="s">
        <v>3633</v>
      </c>
      <c r="BX995" t="s">
        <v>3634</v>
      </c>
      <c r="BY995" s="44" t="s">
        <v>832</v>
      </c>
      <c r="BZ995" t="s">
        <v>4031</v>
      </c>
      <c r="CA995" t="s">
        <v>4036</v>
      </c>
      <c r="CB995" s="44" t="s">
        <v>4036</v>
      </c>
      <c r="CC995" t="s">
        <v>4806</v>
      </c>
      <c r="CD995" t="s">
        <v>4034</v>
      </c>
      <c r="CE995" t="s">
        <v>4035</v>
      </c>
      <c r="CF995" t="s">
        <v>3630</v>
      </c>
      <c r="CG995"/>
      <c r="CH995" t="str">
        <f>H995</f>
        <v>Szita E., Logunov D.</v>
      </c>
      <c r="CI995">
        <f t="shared" si="261"/>
        <v>2008</v>
      </c>
      <c r="CJ995"/>
    </row>
    <row r="996" spans="1:88" s="12" customFormat="1" x14ac:dyDescent="0.45">
      <c r="A996" s="11">
        <v>45757.649456018517</v>
      </c>
      <c r="B996" s="12">
        <v>412819044</v>
      </c>
      <c r="C996" s="6" t="s">
        <v>4897</v>
      </c>
      <c r="D996" s="12">
        <v>4</v>
      </c>
      <c r="E996" s="4" t="s">
        <v>835</v>
      </c>
      <c r="F996" s="12" t="s">
        <v>2090</v>
      </c>
      <c r="G996" s="12">
        <v>4736</v>
      </c>
      <c r="H996" s="44" t="s">
        <v>2091</v>
      </c>
      <c r="I996" s="12">
        <v>2008</v>
      </c>
      <c r="J996" s="12" t="s">
        <v>2092</v>
      </c>
      <c r="K996" s="12" t="s">
        <v>2093</v>
      </c>
      <c r="L996" s="12" t="s">
        <v>2094</v>
      </c>
      <c r="M996" t="s">
        <v>39</v>
      </c>
      <c r="N996" s="12" t="s">
        <v>2083</v>
      </c>
      <c r="O996" s="12" t="s">
        <v>754</v>
      </c>
      <c r="P996" s="12" t="s">
        <v>2105</v>
      </c>
      <c r="Q996" t="str">
        <f t="shared" si="262"/>
        <v xml:space="preserve"> N foothills of Transili [=Zailiiskii] Alatau Mt. Range, c. 0.3 km W of Medeu [=Medeo], NNE slope of Mokhnatka Mt.</v>
      </c>
      <c r="R996" s="94">
        <v>43.156944000000003</v>
      </c>
      <c r="S996" s="94">
        <v>77.055555999999996</v>
      </c>
      <c r="T996" s="12" t="s">
        <v>2106</v>
      </c>
      <c r="U996" s="12" t="s">
        <v>2107</v>
      </c>
      <c r="V996" s="12" t="s">
        <v>44</v>
      </c>
      <c r="W996" s="12" t="s">
        <v>2108</v>
      </c>
      <c r="Y996" s="12">
        <v>1997</v>
      </c>
      <c r="Z996" s="12">
        <v>7</v>
      </c>
      <c r="AA996" s="12">
        <v>3</v>
      </c>
      <c r="AB996" s="12">
        <v>1997</v>
      </c>
      <c r="AC996" s="12">
        <v>7</v>
      </c>
      <c r="AD996" s="12">
        <v>28</v>
      </c>
      <c r="AE996" s="12" t="s">
        <v>2109</v>
      </c>
      <c r="AF996" s="12" t="s">
        <v>613</v>
      </c>
      <c r="AH996" s="12" t="s">
        <v>832</v>
      </c>
      <c r="AI996" s="12" t="s">
        <v>1138</v>
      </c>
      <c r="AJ996" s="12" t="s">
        <v>1146</v>
      </c>
      <c r="AK996" s="12" t="b">
        <v>1</v>
      </c>
      <c r="AL996" s="12" t="b">
        <v>0</v>
      </c>
      <c r="AO996" s="49" t="s">
        <v>4952</v>
      </c>
      <c r="AP996" s="73"/>
      <c r="AQ996" s="49" t="s">
        <v>4951</v>
      </c>
      <c r="AR996" s="76" t="s">
        <v>5011</v>
      </c>
      <c r="AS996" s="73" t="s">
        <v>5012</v>
      </c>
      <c r="AT996" s="73">
        <f t="shared" si="263"/>
        <v>4</v>
      </c>
      <c r="AU996" s="112" t="s">
        <v>5384</v>
      </c>
      <c r="AV996" s="44" t="s">
        <v>5380</v>
      </c>
      <c r="AW996" t="s">
        <v>613</v>
      </c>
      <c r="AX996" s="112" t="s">
        <v>5322</v>
      </c>
      <c r="AY996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6" s="49" t="s">
        <v>4903</v>
      </c>
      <c r="BA996" s="58" t="str">
        <f>Y996&amp;"-"&amp;IF(Z996&lt;10,"0"&amp;Z996,Z996)&amp;"-"&amp;IF(AA996&lt;10,"0"&amp;AA996,AA996)&amp;"/"&amp;IF(AD996&lt;10,"0"&amp;AD996,AD996)</f>
        <v>1997-07-03/28</v>
      </c>
      <c r="BB996" s="44" t="str">
        <f>Y996&amp;IF(Z996&lt;&gt;0,"-"&amp;Z996,"")&amp;IF(AA996&lt;&gt;0,"-"&amp;AA996,"")&amp;IF(AB996&lt;&gt;0,"/"&amp;AB996,"")&amp;IF(AC996&lt;&gt;0,"-"&amp;AC996,"")&amp;IF(AD996&lt;&gt;0,"-"&amp;AD996,"")</f>
        <v>1997-7-3/1997-7-28</v>
      </c>
      <c r="BC996" s="44" t="str">
        <f>AE996</f>
        <v>Picea forest</v>
      </c>
      <c r="BD996" s="44"/>
      <c r="BE996" s="44"/>
      <c r="BF996" s="49" t="s">
        <v>4882</v>
      </c>
      <c r="BG996" t="s">
        <v>4893</v>
      </c>
      <c r="BH996" s="40" t="s">
        <v>5050</v>
      </c>
      <c r="BI996" t="s">
        <v>39</v>
      </c>
      <c r="BJ996" t="str">
        <f>N996&amp;", "&amp;O996&amp;", "&amp;P996</f>
        <v>Almaty [= Alma-Ata] Region, Talgar Distr.,  N foothills of Transili [=Zailiiskii] Alatau Mt. Range, c. 0.3 km W of Medeu [=Medeo], NNE slope of Mokhnatka Mt.</v>
      </c>
      <c r="BK996" t="str">
        <f>T996&amp;" N; "&amp;U996&amp;" E"</f>
        <v>43°9'25" N; 77°3'20" E</v>
      </c>
      <c r="BL996" t="s">
        <v>5173</v>
      </c>
      <c r="BM996" s="85" t="s">
        <v>5174</v>
      </c>
      <c r="BN996" t="s">
        <v>4895</v>
      </c>
      <c r="BO996"/>
      <c r="BP996" t="str">
        <f>IF(V996="original",H996,IF(V996="volunteer",C996,"Nekhaeva A.A."))</f>
        <v>Szita E., Logunov D.</v>
      </c>
      <c r="BQ996">
        <f>IF(V996="original",I996,IF(V996="volunteer",YEAR(A996)&amp;"-"&amp;IF(MONTH(A996)&lt;10,"0"&amp;MONTH(A996),MONTH(A996))&amp;"-"&amp;IF(DAY(A996)&lt;10,"0"&amp;DAY(A996),DAY(A996)),"__2025-05-15"))</f>
        <v>2008</v>
      </c>
      <c r="BR996"/>
      <c r="BS996"/>
      <c r="BT996" s="49" t="s">
        <v>4766</v>
      </c>
      <c r="BU996" t="s">
        <v>3631</v>
      </c>
      <c r="BV996" t="s">
        <v>3632</v>
      </c>
      <c r="BW996" t="s">
        <v>3633</v>
      </c>
      <c r="BX996" t="s">
        <v>3634</v>
      </c>
      <c r="BY996" s="44" t="s">
        <v>832</v>
      </c>
      <c r="BZ996" t="s">
        <v>4031</v>
      </c>
      <c r="CA996" t="s">
        <v>4036</v>
      </c>
      <c r="CB996" s="44" t="s">
        <v>4036</v>
      </c>
      <c r="CC996" t="s">
        <v>4806</v>
      </c>
      <c r="CD996" t="s">
        <v>4034</v>
      </c>
      <c r="CE996" t="s">
        <v>4035</v>
      </c>
      <c r="CF996" t="s">
        <v>3630</v>
      </c>
      <c r="CG996"/>
      <c r="CH996" t="str">
        <f>H996</f>
        <v>Szita E., Logunov D.</v>
      </c>
      <c r="CI996">
        <f t="shared" si="261"/>
        <v>2008</v>
      </c>
      <c r="CJ996"/>
    </row>
    <row r="997" spans="1:88" s="12" customFormat="1" x14ac:dyDescent="0.45">
      <c r="A997" s="11">
        <v>45757.648194444453</v>
      </c>
      <c r="B997" s="12">
        <v>412819044</v>
      </c>
      <c r="C997" s="6" t="s">
        <v>4897</v>
      </c>
      <c r="D997" s="12">
        <v>4</v>
      </c>
      <c r="E997" s="4" t="s">
        <v>727</v>
      </c>
      <c r="F997" s="12" t="s">
        <v>577</v>
      </c>
      <c r="G997" s="12">
        <v>4736</v>
      </c>
      <c r="H997" s="44" t="s">
        <v>2091</v>
      </c>
      <c r="I997" s="12">
        <v>2008</v>
      </c>
      <c r="J997" s="12" t="s">
        <v>2092</v>
      </c>
      <c r="K997" s="12" t="s">
        <v>2093</v>
      </c>
      <c r="L997" s="12" t="s">
        <v>2094</v>
      </c>
      <c r="M997" t="s">
        <v>39</v>
      </c>
      <c r="N997" s="12" t="s">
        <v>2083</v>
      </c>
      <c r="O997" s="12" t="s">
        <v>754</v>
      </c>
      <c r="P997" s="12" t="s">
        <v>2110</v>
      </c>
      <c r="Q997" t="str">
        <f t="shared" si="262"/>
        <v>N foothills of Transili [=Zailiiskii] Alatau Mt. Range, c. 6 km SE of Almaty, nr. Butakovka</v>
      </c>
      <c r="R997" s="94">
        <v>43.174999999999997</v>
      </c>
      <c r="S997" s="94">
        <v>77.019443999999993</v>
      </c>
      <c r="T997" s="12" t="s">
        <v>2111</v>
      </c>
      <c r="U997" s="12" t="s">
        <v>2112</v>
      </c>
      <c r="V997" s="12" t="s">
        <v>44</v>
      </c>
      <c r="W997" s="12" t="s">
        <v>2113</v>
      </c>
      <c r="Y997" s="12">
        <v>1997</v>
      </c>
      <c r="Z997" s="12">
        <v>6</v>
      </c>
      <c r="AA997" s="12">
        <v>3</v>
      </c>
      <c r="AF997" s="12" t="s">
        <v>613</v>
      </c>
      <c r="AH997" s="12" t="s">
        <v>832</v>
      </c>
      <c r="AI997" s="12" t="s">
        <v>1138</v>
      </c>
      <c r="AJ997" s="12" t="s">
        <v>1146</v>
      </c>
      <c r="AK997" s="12" t="b">
        <v>1</v>
      </c>
      <c r="AL997" s="12" t="b">
        <v>0</v>
      </c>
      <c r="AO997" s="49" t="s">
        <v>4952</v>
      </c>
      <c r="AP997" s="73"/>
      <c r="AQ997" s="49" t="s">
        <v>4951</v>
      </c>
      <c r="AR997" s="76" t="s">
        <v>5011</v>
      </c>
      <c r="AS997" s="73" t="s">
        <v>5012</v>
      </c>
      <c r="AT997" s="73">
        <f t="shared" si="263"/>
        <v>4</v>
      </c>
      <c r="AU997" s="112" t="s">
        <v>5383</v>
      </c>
      <c r="AV997" s="44" t="s">
        <v>5380</v>
      </c>
      <c r="AW997" t="s">
        <v>613</v>
      </c>
      <c r="AX997" s="112" t="s">
        <v>5333</v>
      </c>
      <c r="AY997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7" s="49" t="s">
        <v>4903</v>
      </c>
      <c r="BA997" s="58" t="str">
        <f>Y997&amp;"-"&amp;IF(Z997&lt;10,"0"&amp;Z997,Z997)&amp;"-"&amp;IF(AA997&lt;10,"0"&amp;AA997,AA997)</f>
        <v>1997-06-03</v>
      </c>
      <c r="BB997" s="44" t="str">
        <f>Y997&amp;IF(Z997&lt;&gt;0,"-"&amp;Z997,"")&amp;IF(AA997&lt;&gt;0,"-"&amp;AA997,"")&amp;IF(AB997&lt;&gt;0,"/"&amp;AB997,"")&amp;IF(AC997&lt;&gt;0,"-"&amp;AC997,"")&amp;IF(AD997&lt;&gt;0,"-"&amp;AD997,"")</f>
        <v>1997-6-3</v>
      </c>
      <c r="BC997" s="44"/>
      <c r="BD997" s="44"/>
      <c r="BE997" s="44"/>
      <c r="BF997" s="49" t="s">
        <v>4882</v>
      </c>
      <c r="BG997" t="s">
        <v>4893</v>
      </c>
      <c r="BH997" s="40" t="s">
        <v>5050</v>
      </c>
      <c r="BI997" t="s">
        <v>39</v>
      </c>
      <c r="BJ997" t="str">
        <f>N997&amp;", "&amp;O997&amp;", "&amp;P997</f>
        <v>Almaty [= Alma-Ata] Region, Talgar Distr., N foothills of Transili [=Zailiiskii] Alatau Mt. Range, c. 6 km SE of Almaty, nr. Butakovka</v>
      </c>
      <c r="BK997" t="str">
        <f>T997&amp;" N; "&amp;U997&amp;" E"</f>
        <v>43°10'30" N; 77°1'10" E</v>
      </c>
      <c r="BL997" t="s">
        <v>5175</v>
      </c>
      <c r="BM997" s="85" t="s">
        <v>5176</v>
      </c>
      <c r="BN997" t="s">
        <v>4895</v>
      </c>
      <c r="BO997"/>
      <c r="BP997" t="str">
        <f>IF(V997="original",H997,IF(V997="volunteer",C997,"Nekhaeva A.A."))</f>
        <v>Szita E., Logunov D.</v>
      </c>
      <c r="BQ997">
        <f>IF(V997="original",I997,IF(V997="volunteer",YEAR(A997)&amp;"-"&amp;IF(MONTH(A997)&lt;10,"0"&amp;MONTH(A997),MONTH(A997))&amp;"-"&amp;IF(DAY(A997)&lt;10,"0"&amp;DAY(A997),DAY(A997)),"__2025-05-15"))</f>
        <v>2008</v>
      </c>
      <c r="BR997"/>
      <c r="BS997"/>
      <c r="BT997" s="49" t="s">
        <v>4766</v>
      </c>
      <c r="BU997" t="s">
        <v>3631</v>
      </c>
      <c r="BV997" t="s">
        <v>3632</v>
      </c>
      <c r="BW997" t="s">
        <v>3633</v>
      </c>
      <c r="BX997" t="s">
        <v>3634</v>
      </c>
      <c r="BY997" s="44" t="s">
        <v>832</v>
      </c>
      <c r="BZ997" t="s">
        <v>4031</v>
      </c>
      <c r="CA997" t="s">
        <v>4036</v>
      </c>
      <c r="CB997" s="44" t="s">
        <v>4036</v>
      </c>
      <c r="CC997" t="s">
        <v>4806</v>
      </c>
      <c r="CD997" t="s">
        <v>4034</v>
      </c>
      <c r="CE997" t="s">
        <v>4035</v>
      </c>
      <c r="CF997" t="s">
        <v>3630</v>
      </c>
      <c r="CG997"/>
      <c r="CH997" t="str">
        <f>H997</f>
        <v>Szita E., Logunov D.</v>
      </c>
      <c r="CI997">
        <f t="shared" si="261"/>
        <v>2008</v>
      </c>
      <c r="CJ997"/>
    </row>
    <row r="998" spans="1:88" s="12" customFormat="1" x14ac:dyDescent="0.45">
      <c r="A998" s="11">
        <v>45757.646666666667</v>
      </c>
      <c r="B998" s="12">
        <v>412819044</v>
      </c>
      <c r="C998" s="6" t="s">
        <v>4897</v>
      </c>
      <c r="D998" s="12">
        <v>2</v>
      </c>
      <c r="E998" s="4" t="s">
        <v>247</v>
      </c>
      <c r="F998" s="12" t="s">
        <v>2090</v>
      </c>
      <c r="G998" s="12">
        <v>4736</v>
      </c>
      <c r="H998" s="44" t="s">
        <v>2091</v>
      </c>
      <c r="I998" s="12">
        <v>2008</v>
      </c>
      <c r="J998" s="12" t="s">
        <v>2092</v>
      </c>
      <c r="K998" s="12" t="s">
        <v>2093</v>
      </c>
      <c r="L998" s="12" t="s">
        <v>2094</v>
      </c>
      <c r="M998" t="s">
        <v>39</v>
      </c>
      <c r="N998" s="12" t="s">
        <v>2083</v>
      </c>
      <c r="O998" s="12" t="s">
        <v>2114</v>
      </c>
      <c r="P998" s="12" t="s">
        <v>2115</v>
      </c>
      <c r="Q998" t="str">
        <f t="shared" si="262"/>
        <v xml:space="preserve"> N foothills of Transili [=Zailiiskii] Alatau Mt. Range, Kamenskoe Plato</v>
      </c>
      <c r="R998" s="94">
        <v>43.1875</v>
      </c>
      <c r="S998" s="94">
        <v>76.959721999999999</v>
      </c>
      <c r="T998" s="12" t="s">
        <v>2116</v>
      </c>
      <c r="U998" s="12" t="s">
        <v>2117</v>
      </c>
      <c r="V998" s="12" t="s">
        <v>44</v>
      </c>
      <c r="W998" s="12" t="s">
        <v>2118</v>
      </c>
      <c r="Y998" s="12">
        <v>1985</v>
      </c>
      <c r="Z998" s="12">
        <v>8</v>
      </c>
      <c r="AA998" s="12">
        <v>6</v>
      </c>
      <c r="AF998" s="4" t="s">
        <v>627</v>
      </c>
      <c r="AH998" s="12" t="s">
        <v>832</v>
      </c>
      <c r="AI998" s="12" t="s">
        <v>1138</v>
      </c>
      <c r="AJ998" s="12" t="s">
        <v>1146</v>
      </c>
      <c r="AK998" s="12" t="b">
        <v>1</v>
      </c>
      <c r="AL998" s="12" t="b">
        <v>0</v>
      </c>
      <c r="AO998" s="49" t="s">
        <v>4952</v>
      </c>
      <c r="AP998" s="73"/>
      <c r="AQ998" s="49" t="s">
        <v>4951</v>
      </c>
      <c r="AR998" s="76" t="s">
        <v>5011</v>
      </c>
      <c r="AS998" s="73" t="s">
        <v>5012</v>
      </c>
      <c r="AT998" s="73">
        <f t="shared" si="263"/>
        <v>2</v>
      </c>
      <c r="AU998" s="112" t="s">
        <v>5384</v>
      </c>
      <c r="AV998" s="44" t="s">
        <v>5380</v>
      </c>
      <c r="AW998" t="s">
        <v>627</v>
      </c>
      <c r="AX998" s="112" t="s">
        <v>5322</v>
      </c>
      <c r="AY998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8" s="49" t="s">
        <v>4903</v>
      </c>
      <c r="BA998" s="58" t="str">
        <f>Y998&amp;"-"&amp;IF(Z998&lt;10,"0"&amp;Z998,Z998)&amp;"-"&amp;IF(AA998&lt;10,"0"&amp;AA998,AA998)</f>
        <v>1985-08-06</v>
      </c>
      <c r="BB998" s="44" t="str">
        <f>Y998&amp;IF(Z998&lt;&gt;0,"-"&amp;Z998,"")&amp;IF(AA998&lt;&gt;0,"-"&amp;AA998,"")&amp;IF(AB998&lt;&gt;0,"/"&amp;AB998,"")&amp;IF(AC998&lt;&gt;0,"-"&amp;AC998,"")&amp;IF(AD998&lt;&gt;0,"-"&amp;AD998,"")</f>
        <v>1985-8-6</v>
      </c>
      <c r="BC998" s="44"/>
      <c r="BD998" s="44"/>
      <c r="BE998" s="44"/>
      <c r="BF998" s="49" t="s">
        <v>4882</v>
      </c>
      <c r="BG998" t="s">
        <v>4893</v>
      </c>
      <c r="BH998" s="40" t="s">
        <v>5050</v>
      </c>
      <c r="BI998" t="s">
        <v>39</v>
      </c>
      <c r="BJ998" t="str">
        <f>N998&amp;", "&amp;O998&amp;", "&amp;P998</f>
        <v>Almaty [= Alma-Ata] Region,  Almaty [=Alma-Ata], Medeu [=Medeo] Distr.,  N foothills of Transili [=Zailiiskii] Alatau Mt. Range, Kamenskoe Plato</v>
      </c>
      <c r="BK998" t="str">
        <f>T998&amp;" N; "&amp;U998&amp;" E"</f>
        <v>43°11'15" N; 76°57'35" E</v>
      </c>
      <c r="BL998" t="s">
        <v>5177</v>
      </c>
      <c r="BM998" s="85" t="s">
        <v>5178</v>
      </c>
      <c r="BN998" t="s">
        <v>4895</v>
      </c>
      <c r="BO998"/>
      <c r="BP998" t="str">
        <f>IF(V998="original",H998,IF(V998="volunteer",C998,"Nekhaeva A.A."))</f>
        <v>Szita E., Logunov D.</v>
      </c>
      <c r="BQ998">
        <f>IF(V998="original",I998,IF(V998="volunteer",YEAR(A998)&amp;"-"&amp;IF(MONTH(A998)&lt;10,"0"&amp;MONTH(A998),MONTH(A998))&amp;"-"&amp;IF(DAY(A998)&lt;10,"0"&amp;DAY(A998),DAY(A998)),"__2025-05-15"))</f>
        <v>2008</v>
      </c>
      <c r="BR998"/>
      <c r="BS998"/>
      <c r="BT998" s="49" t="s">
        <v>4766</v>
      </c>
      <c r="BU998" t="s">
        <v>3631</v>
      </c>
      <c r="BV998" t="s">
        <v>3632</v>
      </c>
      <c r="BW998" t="s">
        <v>3633</v>
      </c>
      <c r="BX998" t="s">
        <v>3634</v>
      </c>
      <c r="BY998" s="44" t="s">
        <v>832</v>
      </c>
      <c r="BZ998" t="s">
        <v>4031</v>
      </c>
      <c r="CA998" t="s">
        <v>4036</v>
      </c>
      <c r="CB998" s="44" t="s">
        <v>4036</v>
      </c>
      <c r="CC998" t="s">
        <v>4806</v>
      </c>
      <c r="CD998" t="s">
        <v>4034</v>
      </c>
      <c r="CE998" t="s">
        <v>4035</v>
      </c>
      <c r="CF998" t="s">
        <v>3630</v>
      </c>
      <c r="CG998"/>
      <c r="CH998" t="str">
        <f>H998</f>
        <v>Szita E., Logunov D.</v>
      </c>
      <c r="CI998">
        <f t="shared" si="261"/>
        <v>2008</v>
      </c>
      <c r="CJ998"/>
    </row>
    <row r="999" spans="1:88" s="12" customFormat="1" x14ac:dyDescent="0.45">
      <c r="A999" s="11">
        <v>45757.645416666674</v>
      </c>
      <c r="B999" s="12">
        <v>412819044</v>
      </c>
      <c r="C999" s="6" t="s">
        <v>4897</v>
      </c>
      <c r="D999" s="12">
        <v>12</v>
      </c>
      <c r="E999" s="4" t="s">
        <v>2012</v>
      </c>
      <c r="F999" s="12" t="s">
        <v>2090</v>
      </c>
      <c r="G999" s="12">
        <v>4736</v>
      </c>
      <c r="H999" s="44" t="s">
        <v>2091</v>
      </c>
      <c r="I999" s="12">
        <v>2008</v>
      </c>
      <c r="J999" s="12" t="s">
        <v>2092</v>
      </c>
      <c r="K999" s="12" t="s">
        <v>2093</v>
      </c>
      <c r="L999" s="12" t="s">
        <v>2094</v>
      </c>
      <c r="M999" t="s">
        <v>39</v>
      </c>
      <c r="N999" s="12" t="s">
        <v>2083</v>
      </c>
      <c r="O999" s="12" t="s">
        <v>2119</v>
      </c>
      <c r="P999" s="12" t="s">
        <v>2120</v>
      </c>
      <c r="Q999" t="str">
        <f t="shared" si="262"/>
        <v>N foothills of Transili [=Zailiiskii] Alatau Mt. Range, Botanical Garden and Akademgorodok [=Al-Farabi av.]</v>
      </c>
      <c r="R999" s="94">
        <v>43.213487999999998</v>
      </c>
      <c r="S999" s="94">
        <v>76.913741999999999</v>
      </c>
      <c r="T999" s="12" t="s">
        <v>2121</v>
      </c>
      <c r="U999" s="12" t="s">
        <v>2122</v>
      </c>
      <c r="V999" s="12" t="s">
        <v>106</v>
      </c>
      <c r="W999" s="12" t="s">
        <v>2123</v>
      </c>
      <c r="X999" s="12">
        <v>600</v>
      </c>
      <c r="Y999" s="12">
        <v>1998</v>
      </c>
      <c r="Z999" s="12">
        <v>8</v>
      </c>
      <c r="AA999" s="12">
        <v>5</v>
      </c>
      <c r="AF999" s="12" t="s">
        <v>613</v>
      </c>
      <c r="AH999" s="12" t="s">
        <v>832</v>
      </c>
      <c r="AI999" s="12" t="s">
        <v>1138</v>
      </c>
      <c r="AJ999" s="12" t="s">
        <v>1146</v>
      </c>
      <c r="AK999" s="12" t="b">
        <v>1</v>
      </c>
      <c r="AL999" s="12" t="b">
        <v>0</v>
      </c>
      <c r="AO999" s="49" t="s">
        <v>4952</v>
      </c>
      <c r="AP999" s="73"/>
      <c r="AQ999" s="49" t="s">
        <v>4951</v>
      </c>
      <c r="AR999" s="76" t="s">
        <v>5011</v>
      </c>
      <c r="AS999" s="73" t="s">
        <v>5012</v>
      </c>
      <c r="AT999" s="73">
        <f t="shared" si="263"/>
        <v>12</v>
      </c>
      <c r="AU999" s="112" t="s">
        <v>5384</v>
      </c>
      <c r="AV999" s="44" t="s">
        <v>5380</v>
      </c>
      <c r="AW999" t="s">
        <v>613</v>
      </c>
      <c r="AX999" s="112" t="s">
        <v>5322</v>
      </c>
      <c r="AY999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999" s="49" t="s">
        <v>4903</v>
      </c>
      <c r="BA999" s="58" t="str">
        <f>Y999&amp;"-"&amp;IF(Z999&lt;10,"0"&amp;Z999,Z999)&amp;"-"&amp;IF(AA999&lt;10,"0"&amp;AA999,AA999)</f>
        <v>1998-08-05</v>
      </c>
      <c r="BB999" s="44" t="str">
        <f>Y999&amp;IF(Z999&lt;&gt;0,"-"&amp;Z999,"")&amp;IF(AA999&lt;&gt;0,"-"&amp;AA999,"")&amp;IF(AB999&lt;&gt;0,"/"&amp;AB999,"")&amp;IF(AC999&lt;&gt;0,"-"&amp;AC999,"")&amp;IF(AD999&lt;&gt;0,"-"&amp;AD999,"")</f>
        <v>1998-8-5</v>
      </c>
      <c r="BC999" s="44"/>
      <c r="BD999" s="44"/>
      <c r="BE999" s="44"/>
      <c r="BF999" s="49" t="s">
        <v>4882</v>
      </c>
      <c r="BG999" t="s">
        <v>4893</v>
      </c>
      <c r="BH999" s="40" t="s">
        <v>5050</v>
      </c>
      <c r="BI999" t="s">
        <v>39</v>
      </c>
      <c r="BJ999" t="str">
        <f>N999&amp;", "&amp;O999&amp;", "&amp;P999</f>
        <v>Almaty [= Alma-Ata] Region, Bostandyk [=Kalinin] Distr., N foothills of Transili [=Zailiiskii] Alatau Mt. Range, Botanical Garden and Akademgorodok [=Al-Farabi av.]</v>
      </c>
      <c r="BK999" t="str">
        <f>T999&amp;" N; "&amp;U999&amp;" E"</f>
        <v>43.213488 N; 76.913742 E</v>
      </c>
      <c r="BL999" t="s">
        <v>2121</v>
      </c>
      <c r="BM999" s="85" t="s">
        <v>2122</v>
      </c>
      <c r="BN999" t="s">
        <v>4895</v>
      </c>
      <c r="BO999">
        <f t="shared" ref="BO999:BO1004" si="272">X999</f>
        <v>600</v>
      </c>
      <c r="BP999" t="str">
        <f>IF(V999="original",H999,IF(V999="volunteer",C999,"Nekhaeva A.A."))</f>
        <v>Kim L.V.</v>
      </c>
      <c r="BQ999" t="str">
        <f>IF(V999="original",I999,IF(V999="volunteer",YEAR(A999)&amp;"-"&amp;IF(MONTH(A999)&lt;10,"0"&amp;MONTH(A999),MONTH(A999))&amp;"-"&amp;IF(DAY(A999)&lt;10,"0"&amp;DAY(A999),DAY(A999)),"__2025-05-15"))</f>
        <v>2025-04-10</v>
      </c>
      <c r="BR999"/>
      <c r="BS999"/>
      <c r="BT999" s="49" t="s">
        <v>4766</v>
      </c>
      <c r="BU999" t="s">
        <v>3631</v>
      </c>
      <c r="BV999" t="s">
        <v>3632</v>
      </c>
      <c r="BW999" t="s">
        <v>3633</v>
      </c>
      <c r="BX999" t="s">
        <v>3634</v>
      </c>
      <c r="BY999" s="44" t="s">
        <v>832</v>
      </c>
      <c r="BZ999" t="s">
        <v>4031</v>
      </c>
      <c r="CA999" t="s">
        <v>4036</v>
      </c>
      <c r="CB999" s="44" t="s">
        <v>4036</v>
      </c>
      <c r="CC999" t="s">
        <v>4806</v>
      </c>
      <c r="CD999" t="s">
        <v>4034</v>
      </c>
      <c r="CE999" t="s">
        <v>4035</v>
      </c>
      <c r="CF999" t="s">
        <v>3630</v>
      </c>
      <c r="CG999"/>
      <c r="CH999" t="str">
        <f>H999</f>
        <v>Szita E., Logunov D.</v>
      </c>
      <c r="CI999">
        <f t="shared" si="261"/>
        <v>2008</v>
      </c>
      <c r="CJ999"/>
    </row>
    <row r="1000" spans="1:88" s="12" customFormat="1" x14ac:dyDescent="0.45">
      <c r="A1000" s="11">
        <v>45757.644976851851</v>
      </c>
      <c r="B1000" s="12">
        <v>412819044</v>
      </c>
      <c r="C1000" s="6" t="s">
        <v>4897</v>
      </c>
      <c r="D1000" s="12">
        <v>1</v>
      </c>
      <c r="E1000" s="4" t="s">
        <v>65</v>
      </c>
      <c r="F1000" s="12" t="s">
        <v>2090</v>
      </c>
      <c r="G1000" s="12">
        <v>4736</v>
      </c>
      <c r="H1000" s="44" t="s">
        <v>2091</v>
      </c>
      <c r="I1000" s="12">
        <v>2008</v>
      </c>
      <c r="J1000" s="12" t="s">
        <v>2092</v>
      </c>
      <c r="K1000" s="12" t="s">
        <v>2093</v>
      </c>
      <c r="L1000" s="12" t="s">
        <v>2094</v>
      </c>
      <c r="M1000" t="s">
        <v>39</v>
      </c>
      <c r="N1000" s="12" t="s">
        <v>2083</v>
      </c>
      <c r="O1000" s="12" t="s">
        <v>2119</v>
      </c>
      <c r="P1000" s="12" t="s">
        <v>2120</v>
      </c>
      <c r="Q1000" t="str">
        <f t="shared" si="262"/>
        <v>N foothills of Transili [=Zailiiskii] Alatau Mt. Range, Botanical Garden and Akademgorodok [=Al-Farabi av.]</v>
      </c>
      <c r="R1000" s="94">
        <v>43.213487999999998</v>
      </c>
      <c r="S1000" s="94">
        <v>76.913741999999999</v>
      </c>
      <c r="T1000" s="12" t="s">
        <v>2121</v>
      </c>
      <c r="U1000" s="12" t="s">
        <v>2122</v>
      </c>
      <c r="V1000" s="12" t="s">
        <v>106</v>
      </c>
      <c r="W1000" s="12" t="s">
        <v>2123</v>
      </c>
      <c r="X1000" s="12">
        <v>600</v>
      </c>
      <c r="Y1000" s="12">
        <v>1997</v>
      </c>
      <c r="Z1000" s="12">
        <v>5</v>
      </c>
      <c r="AA1000" s="12">
        <v>26</v>
      </c>
      <c r="AF1000" s="12" t="s">
        <v>613</v>
      </c>
      <c r="AH1000" s="12" t="s">
        <v>832</v>
      </c>
      <c r="AI1000" s="12" t="s">
        <v>1138</v>
      </c>
      <c r="AJ1000" s="12" t="s">
        <v>1146</v>
      </c>
      <c r="AK1000" s="12" t="b">
        <v>1</v>
      </c>
      <c r="AL1000" s="12" t="b">
        <v>0</v>
      </c>
      <c r="AO1000" s="49" t="s">
        <v>4952</v>
      </c>
      <c r="AP1000" s="73"/>
      <c r="AQ1000" s="49" t="s">
        <v>4951</v>
      </c>
      <c r="AR1000" s="76" t="s">
        <v>5011</v>
      </c>
      <c r="AS1000" s="73" t="s">
        <v>5012</v>
      </c>
      <c r="AT1000" s="73">
        <f t="shared" si="263"/>
        <v>1</v>
      </c>
      <c r="AU1000" s="112" t="s">
        <v>5384</v>
      </c>
      <c r="AV1000" s="44" t="s">
        <v>5380</v>
      </c>
      <c r="AW1000" t="s">
        <v>613</v>
      </c>
      <c r="AX1000" s="112" t="s">
        <v>5322</v>
      </c>
      <c r="AY1000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0" s="49" t="s">
        <v>4903</v>
      </c>
      <c r="BA1000" s="58" t="str">
        <f>Y1000&amp;"-"&amp;IF(Z1000&lt;10,"0"&amp;Z1000,Z1000)&amp;"-"&amp;IF(AA1000&lt;10,"0"&amp;AA1000,AA1000)</f>
        <v>1997-05-26</v>
      </c>
      <c r="BB1000" s="44" t="str">
        <f>Y1000&amp;IF(Z1000&lt;&gt;0,"-"&amp;Z1000,"")&amp;IF(AA1000&lt;&gt;0,"-"&amp;AA1000,"")&amp;IF(AB1000&lt;&gt;0,"/"&amp;AB1000,"")&amp;IF(AC1000&lt;&gt;0,"-"&amp;AC1000,"")&amp;IF(AD1000&lt;&gt;0,"-"&amp;AD1000,"")</f>
        <v>1997-5-26</v>
      </c>
      <c r="BC1000" s="44"/>
      <c r="BD1000" s="44"/>
      <c r="BE1000" s="44"/>
      <c r="BF1000" s="49" t="s">
        <v>4882</v>
      </c>
      <c r="BG1000" t="s">
        <v>4893</v>
      </c>
      <c r="BH1000" s="40" t="s">
        <v>5050</v>
      </c>
      <c r="BI1000" t="s">
        <v>39</v>
      </c>
      <c r="BJ1000" t="str">
        <f>N1000&amp;", "&amp;O1000&amp;", "&amp;P1000</f>
        <v>Almaty [= Alma-Ata] Region, Bostandyk [=Kalinin] Distr., N foothills of Transili [=Zailiiskii] Alatau Mt. Range, Botanical Garden and Akademgorodok [=Al-Farabi av.]</v>
      </c>
      <c r="BK1000" t="str">
        <f>T1000&amp;" N; "&amp;U1000&amp;" E"</f>
        <v>43.213488 N; 76.913742 E</v>
      </c>
      <c r="BL1000" t="s">
        <v>2121</v>
      </c>
      <c r="BM1000" s="85" t="s">
        <v>2122</v>
      </c>
      <c r="BN1000" t="s">
        <v>4895</v>
      </c>
      <c r="BO1000">
        <f t="shared" si="272"/>
        <v>600</v>
      </c>
      <c r="BP1000" t="str">
        <f>IF(V1000="original",H1000,IF(V1000="volunteer",C1000,"Nekhaeva A.A."))</f>
        <v>Kim L.V.</v>
      </c>
      <c r="BQ1000" t="str">
        <f>IF(V1000="original",I1000,IF(V1000="volunteer",YEAR(A1000)&amp;"-"&amp;IF(MONTH(A1000)&lt;10,"0"&amp;MONTH(A1000),MONTH(A1000))&amp;"-"&amp;IF(DAY(A1000)&lt;10,"0"&amp;DAY(A1000),DAY(A1000)),"__2025-05-15"))</f>
        <v>2025-04-10</v>
      </c>
      <c r="BR1000"/>
      <c r="BS1000"/>
      <c r="BT1000" s="49" t="s">
        <v>4766</v>
      </c>
      <c r="BU1000" t="s">
        <v>3631</v>
      </c>
      <c r="BV1000" t="s">
        <v>3632</v>
      </c>
      <c r="BW1000" t="s">
        <v>3633</v>
      </c>
      <c r="BX1000" t="s">
        <v>3634</v>
      </c>
      <c r="BY1000" s="44" t="s">
        <v>832</v>
      </c>
      <c r="BZ1000" t="s">
        <v>4031</v>
      </c>
      <c r="CA1000" t="s">
        <v>4036</v>
      </c>
      <c r="CB1000" s="44" t="s">
        <v>4036</v>
      </c>
      <c r="CC1000" t="s">
        <v>4806</v>
      </c>
      <c r="CD1000" t="s">
        <v>4034</v>
      </c>
      <c r="CE1000" t="s">
        <v>4035</v>
      </c>
      <c r="CF1000" t="s">
        <v>3630</v>
      </c>
      <c r="CG1000"/>
      <c r="CH1000" t="str">
        <f>H1000</f>
        <v>Szita E., Logunov D.</v>
      </c>
      <c r="CI1000">
        <f t="shared" si="261"/>
        <v>2008</v>
      </c>
      <c r="CJ1000"/>
    </row>
    <row r="1001" spans="1:88" s="12" customFormat="1" x14ac:dyDescent="0.45">
      <c r="A1001" s="11">
        <v>45757.644375000003</v>
      </c>
      <c r="B1001" s="12">
        <v>412819044</v>
      </c>
      <c r="C1001" s="6" t="s">
        <v>4897</v>
      </c>
      <c r="D1001" s="12">
        <v>1</v>
      </c>
      <c r="E1001" s="4" t="s">
        <v>51</v>
      </c>
      <c r="F1001" s="12" t="s">
        <v>2090</v>
      </c>
      <c r="G1001" s="12">
        <v>4736</v>
      </c>
      <c r="H1001" s="44" t="s">
        <v>2091</v>
      </c>
      <c r="I1001" s="12">
        <v>2008</v>
      </c>
      <c r="J1001" s="12" t="s">
        <v>2092</v>
      </c>
      <c r="K1001" s="12" t="s">
        <v>2093</v>
      </c>
      <c r="L1001" s="12" t="s">
        <v>2094</v>
      </c>
      <c r="M1001" t="s">
        <v>39</v>
      </c>
      <c r="N1001" s="12" t="s">
        <v>2083</v>
      </c>
      <c r="O1001" s="12" t="s">
        <v>2119</v>
      </c>
      <c r="P1001" s="12" t="s">
        <v>2120</v>
      </c>
      <c r="Q1001" t="str">
        <f t="shared" si="262"/>
        <v>N foothills of Transili [=Zailiiskii] Alatau Mt. Range, Botanical Garden and Akademgorodok [=Al-Farabi av.]</v>
      </c>
      <c r="R1001" s="94">
        <v>43.213487999999998</v>
      </c>
      <c r="S1001" s="94">
        <v>76.913741999999999</v>
      </c>
      <c r="T1001" s="12" t="s">
        <v>2121</v>
      </c>
      <c r="U1001" s="12" t="s">
        <v>2122</v>
      </c>
      <c r="V1001" s="12" t="s">
        <v>106</v>
      </c>
      <c r="W1001" s="12" t="s">
        <v>2123</v>
      </c>
      <c r="X1001" s="12">
        <v>600</v>
      </c>
      <c r="Y1001" s="12">
        <v>1997</v>
      </c>
      <c r="Z1001" s="12">
        <v>5</v>
      </c>
      <c r="AA1001" s="12">
        <v>9</v>
      </c>
      <c r="AB1001" s="12">
        <v>1997</v>
      </c>
      <c r="AC1001" s="12">
        <v>5</v>
      </c>
      <c r="AD1001" s="12">
        <v>19</v>
      </c>
      <c r="AF1001" s="12" t="s">
        <v>613</v>
      </c>
      <c r="AH1001" s="12" t="s">
        <v>832</v>
      </c>
      <c r="AI1001" s="12" t="s">
        <v>1138</v>
      </c>
      <c r="AJ1001" s="12" t="s">
        <v>1146</v>
      </c>
      <c r="AK1001" s="12" t="b">
        <v>1</v>
      </c>
      <c r="AL1001" s="12" t="b">
        <v>0</v>
      </c>
      <c r="AO1001" s="49" t="s">
        <v>4952</v>
      </c>
      <c r="AP1001" s="73"/>
      <c r="AQ1001" s="49" t="s">
        <v>4951</v>
      </c>
      <c r="AR1001" s="76" t="s">
        <v>5011</v>
      </c>
      <c r="AS1001" s="73" t="s">
        <v>5012</v>
      </c>
      <c r="AT1001" s="73">
        <f t="shared" si="263"/>
        <v>1</v>
      </c>
      <c r="AU1001" s="112" t="s">
        <v>5383</v>
      </c>
      <c r="AV1001" s="44" t="s">
        <v>5380</v>
      </c>
      <c r="AW1001" t="s">
        <v>613</v>
      </c>
      <c r="AX1001" s="112" t="s">
        <v>5322</v>
      </c>
      <c r="AY1001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1" s="49" t="s">
        <v>4903</v>
      </c>
      <c r="BA1001" s="58" t="str">
        <f>Y1001&amp;"-"&amp;IF(Z1001&lt;10,"0"&amp;Z1001,Z1001)&amp;"-"&amp;IF(AA1001&lt;10,"0"&amp;AA1001,AA1001)&amp;"/"&amp;IF(AD1001&lt;10,"0"&amp;AD1001,AD1001)</f>
        <v>1997-05-09/19</v>
      </c>
      <c r="BB1001" s="44" t="str">
        <f>Y1001&amp;IF(Z1001&lt;&gt;0,"-"&amp;Z1001,"")&amp;IF(AA1001&lt;&gt;0,"-"&amp;AA1001,"")&amp;IF(AB1001&lt;&gt;0,"/"&amp;AB1001,"")&amp;IF(AC1001&lt;&gt;0,"-"&amp;AC1001,"")&amp;IF(AD1001&lt;&gt;0,"-"&amp;AD1001,"")</f>
        <v>1997-5-9/1997-5-19</v>
      </c>
      <c r="BC1001" s="44"/>
      <c r="BD1001" s="44"/>
      <c r="BE1001" s="44"/>
      <c r="BF1001" s="49" t="s">
        <v>4882</v>
      </c>
      <c r="BG1001" t="s">
        <v>4893</v>
      </c>
      <c r="BH1001" s="40" t="s">
        <v>5050</v>
      </c>
      <c r="BI1001" t="s">
        <v>39</v>
      </c>
      <c r="BJ1001" t="str">
        <f>N1001&amp;", "&amp;O1001&amp;", "&amp;P1001</f>
        <v>Almaty [= Alma-Ata] Region, Bostandyk [=Kalinin] Distr., N foothills of Transili [=Zailiiskii] Alatau Mt. Range, Botanical Garden and Akademgorodok [=Al-Farabi av.]</v>
      </c>
      <c r="BK1001" t="str">
        <f>T1001&amp;" N; "&amp;U1001&amp;" E"</f>
        <v>43.213488 N; 76.913742 E</v>
      </c>
      <c r="BL1001" t="s">
        <v>2121</v>
      </c>
      <c r="BM1001" s="85" t="s">
        <v>2122</v>
      </c>
      <c r="BN1001" t="s">
        <v>4895</v>
      </c>
      <c r="BO1001">
        <f t="shared" si="272"/>
        <v>600</v>
      </c>
      <c r="BP1001" t="str">
        <f>IF(V1001="original",H1001,IF(V1001="volunteer",C1001,"Nekhaeva A.A."))</f>
        <v>Kim L.V.</v>
      </c>
      <c r="BQ1001" t="str">
        <f>IF(V1001="original",I1001,IF(V1001="volunteer",YEAR(A1001)&amp;"-"&amp;IF(MONTH(A1001)&lt;10,"0"&amp;MONTH(A1001),MONTH(A1001))&amp;"-"&amp;IF(DAY(A1001)&lt;10,"0"&amp;DAY(A1001),DAY(A1001)),"__2025-05-15"))</f>
        <v>2025-04-10</v>
      </c>
      <c r="BR1001"/>
      <c r="BS1001"/>
      <c r="BT1001" s="49" t="s">
        <v>4766</v>
      </c>
      <c r="BU1001" t="s">
        <v>3631</v>
      </c>
      <c r="BV1001" t="s">
        <v>3632</v>
      </c>
      <c r="BW1001" t="s">
        <v>3633</v>
      </c>
      <c r="BX1001" t="s">
        <v>3634</v>
      </c>
      <c r="BY1001" s="44" t="s">
        <v>832</v>
      </c>
      <c r="BZ1001" t="s">
        <v>4031</v>
      </c>
      <c r="CA1001" t="s">
        <v>4036</v>
      </c>
      <c r="CB1001" s="44" t="s">
        <v>4036</v>
      </c>
      <c r="CC1001" t="s">
        <v>4806</v>
      </c>
      <c r="CD1001" t="s">
        <v>4034</v>
      </c>
      <c r="CE1001" t="s">
        <v>4035</v>
      </c>
      <c r="CF1001" t="s">
        <v>3630</v>
      </c>
      <c r="CG1001"/>
      <c r="CH1001" t="str">
        <f>H1001</f>
        <v>Szita E., Logunov D.</v>
      </c>
      <c r="CI1001">
        <f t="shared" si="261"/>
        <v>2008</v>
      </c>
      <c r="CJ1001"/>
    </row>
    <row r="1002" spans="1:88" s="12" customFormat="1" x14ac:dyDescent="0.45">
      <c r="A1002" s="11">
        <v>45757.643865740742</v>
      </c>
      <c r="B1002" s="12">
        <v>412819044</v>
      </c>
      <c r="C1002" s="6" t="s">
        <v>4897</v>
      </c>
      <c r="D1002" s="12">
        <v>26</v>
      </c>
      <c r="E1002" s="4" t="s">
        <v>2124</v>
      </c>
      <c r="F1002" s="12" t="s">
        <v>2090</v>
      </c>
      <c r="G1002" s="12">
        <v>4736</v>
      </c>
      <c r="H1002" s="44" t="s">
        <v>2091</v>
      </c>
      <c r="I1002" s="12">
        <v>2008</v>
      </c>
      <c r="J1002" s="12" t="s">
        <v>2092</v>
      </c>
      <c r="K1002" s="12" t="s">
        <v>2093</v>
      </c>
      <c r="L1002" s="12" t="s">
        <v>2094</v>
      </c>
      <c r="M1002" t="s">
        <v>39</v>
      </c>
      <c r="N1002" s="12" t="s">
        <v>2083</v>
      </c>
      <c r="O1002" s="12" t="s">
        <v>2119</v>
      </c>
      <c r="P1002" s="12" t="s">
        <v>2120</v>
      </c>
      <c r="Q1002" t="str">
        <f t="shared" si="262"/>
        <v>N foothills of Transili [=Zailiiskii] Alatau Mt. Range, Botanical Garden and Akademgorodok [=Al-Farabi av.]</v>
      </c>
      <c r="R1002" s="94">
        <v>43.213487999999998</v>
      </c>
      <c r="S1002" s="94">
        <v>76.913741999999999</v>
      </c>
      <c r="T1002" s="12" t="s">
        <v>2121</v>
      </c>
      <c r="U1002" s="12" t="s">
        <v>2122</v>
      </c>
      <c r="V1002" s="12" t="s">
        <v>106</v>
      </c>
      <c r="W1002" s="12" t="s">
        <v>2123</v>
      </c>
      <c r="X1002" s="12">
        <v>600</v>
      </c>
      <c r="Y1002" s="12">
        <v>1997</v>
      </c>
      <c r="Z1002" s="12">
        <v>6</v>
      </c>
      <c r="AA1002" s="12">
        <v>7</v>
      </c>
      <c r="AB1002" s="12">
        <v>1997</v>
      </c>
      <c r="AC1002" s="12">
        <v>6</v>
      </c>
      <c r="AD1002" s="12">
        <v>27</v>
      </c>
      <c r="AF1002" s="12" t="s">
        <v>613</v>
      </c>
      <c r="AH1002" s="12" t="s">
        <v>832</v>
      </c>
      <c r="AI1002" s="12" t="s">
        <v>1138</v>
      </c>
      <c r="AJ1002" s="12" t="s">
        <v>1146</v>
      </c>
      <c r="AK1002" s="12" t="b">
        <v>1</v>
      </c>
      <c r="AL1002" s="12" t="b">
        <v>0</v>
      </c>
      <c r="AO1002" s="49" t="s">
        <v>4952</v>
      </c>
      <c r="AP1002" s="73"/>
      <c r="AQ1002" s="49" t="s">
        <v>4951</v>
      </c>
      <c r="AR1002" s="76" t="s">
        <v>5011</v>
      </c>
      <c r="AS1002" s="73" t="s">
        <v>5012</v>
      </c>
      <c r="AT1002" s="73">
        <f t="shared" si="263"/>
        <v>26</v>
      </c>
      <c r="AU1002" s="112" t="s">
        <v>5384</v>
      </c>
      <c r="AV1002" s="44" t="s">
        <v>5380</v>
      </c>
      <c r="AW1002" t="s">
        <v>613</v>
      </c>
      <c r="AX1002" s="112" t="s">
        <v>5322</v>
      </c>
      <c r="AY1002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2" s="49" t="s">
        <v>4903</v>
      </c>
      <c r="BA1002" s="58" t="str">
        <f>Y1002&amp;"-"&amp;IF(Z1002&lt;10,"0"&amp;Z1002,Z1002)&amp;"-"&amp;IF(AA1002&lt;10,"0"&amp;AA1002,AA1002)&amp;"/"&amp;IF(AD1002&lt;10,"0"&amp;AD1002,AD1002)</f>
        <v>1997-06-07/27</v>
      </c>
      <c r="BB1002" s="44" t="str">
        <f>Y1002&amp;IF(Z1002&lt;&gt;0,"-"&amp;Z1002,"")&amp;IF(AA1002&lt;&gt;0,"-"&amp;AA1002,"")&amp;IF(AB1002&lt;&gt;0,"/"&amp;AB1002,"")&amp;IF(AC1002&lt;&gt;0,"-"&amp;AC1002,"")&amp;IF(AD1002&lt;&gt;0,"-"&amp;AD1002,"")</f>
        <v>1997-6-7/1997-6-27</v>
      </c>
      <c r="BC1002" s="44"/>
      <c r="BD1002" s="44"/>
      <c r="BE1002" s="44"/>
      <c r="BF1002" s="49" t="s">
        <v>4882</v>
      </c>
      <c r="BG1002" t="s">
        <v>4893</v>
      </c>
      <c r="BH1002" s="40" t="s">
        <v>5050</v>
      </c>
      <c r="BI1002" t="s">
        <v>39</v>
      </c>
      <c r="BJ1002" t="str">
        <f>N1002&amp;", "&amp;O1002&amp;", "&amp;P1002</f>
        <v>Almaty [= Alma-Ata] Region, Bostandyk [=Kalinin] Distr., N foothills of Transili [=Zailiiskii] Alatau Mt. Range, Botanical Garden and Akademgorodok [=Al-Farabi av.]</v>
      </c>
      <c r="BK1002" t="str">
        <f>T1002&amp;" N; "&amp;U1002&amp;" E"</f>
        <v>43.213488 N; 76.913742 E</v>
      </c>
      <c r="BL1002" t="s">
        <v>2121</v>
      </c>
      <c r="BM1002" s="85" t="s">
        <v>2122</v>
      </c>
      <c r="BN1002" t="s">
        <v>4895</v>
      </c>
      <c r="BO1002">
        <f t="shared" si="272"/>
        <v>600</v>
      </c>
      <c r="BP1002" t="str">
        <f>IF(V1002="original",H1002,IF(V1002="volunteer",C1002,"Nekhaeva A.A."))</f>
        <v>Kim L.V.</v>
      </c>
      <c r="BQ1002" t="str">
        <f>IF(V1002="original",I1002,IF(V1002="volunteer",YEAR(A1002)&amp;"-"&amp;IF(MONTH(A1002)&lt;10,"0"&amp;MONTH(A1002),MONTH(A1002))&amp;"-"&amp;IF(DAY(A1002)&lt;10,"0"&amp;DAY(A1002),DAY(A1002)),"__2025-05-15"))</f>
        <v>2025-04-10</v>
      </c>
      <c r="BR1002"/>
      <c r="BS1002"/>
      <c r="BT1002" s="49" t="s">
        <v>4766</v>
      </c>
      <c r="BU1002" t="s">
        <v>3631</v>
      </c>
      <c r="BV1002" t="s">
        <v>3632</v>
      </c>
      <c r="BW1002" t="s">
        <v>3633</v>
      </c>
      <c r="BX1002" t="s">
        <v>3634</v>
      </c>
      <c r="BY1002" s="44" t="s">
        <v>832</v>
      </c>
      <c r="BZ1002" t="s">
        <v>4031</v>
      </c>
      <c r="CA1002" t="s">
        <v>4036</v>
      </c>
      <c r="CB1002" s="44" t="s">
        <v>4036</v>
      </c>
      <c r="CC1002" t="s">
        <v>4806</v>
      </c>
      <c r="CD1002" t="s">
        <v>4034</v>
      </c>
      <c r="CE1002" t="s">
        <v>4035</v>
      </c>
      <c r="CF1002" t="s">
        <v>3630</v>
      </c>
      <c r="CG1002"/>
      <c r="CH1002" t="str">
        <f>H1002</f>
        <v>Szita E., Logunov D.</v>
      </c>
      <c r="CI1002">
        <f t="shared" si="261"/>
        <v>2008</v>
      </c>
      <c r="CJ1002"/>
    </row>
    <row r="1003" spans="1:88" s="12" customFormat="1" x14ac:dyDescent="0.45">
      <c r="A1003" s="11">
        <v>45757.643171296288</v>
      </c>
      <c r="B1003" s="12">
        <v>412819044</v>
      </c>
      <c r="C1003" s="6" t="s">
        <v>4897</v>
      </c>
      <c r="D1003" s="12">
        <v>1</v>
      </c>
      <c r="E1003" s="4" t="s">
        <v>51</v>
      </c>
      <c r="F1003" s="12" t="s">
        <v>2090</v>
      </c>
      <c r="G1003" s="12">
        <v>4736</v>
      </c>
      <c r="H1003" s="44" t="s">
        <v>2091</v>
      </c>
      <c r="I1003" s="12">
        <v>2008</v>
      </c>
      <c r="J1003" s="12" t="s">
        <v>2092</v>
      </c>
      <c r="K1003" s="12" t="s">
        <v>2093</v>
      </c>
      <c r="L1003" s="12" t="s">
        <v>2094</v>
      </c>
      <c r="M1003" t="s">
        <v>39</v>
      </c>
      <c r="N1003" s="12" t="s">
        <v>2083</v>
      </c>
      <c r="O1003" s="12" t="s">
        <v>2119</v>
      </c>
      <c r="P1003" s="12" t="s">
        <v>2120</v>
      </c>
      <c r="Q1003" t="str">
        <f t="shared" si="262"/>
        <v>N foothills of Transili [=Zailiiskii] Alatau Mt. Range, Botanical Garden and Akademgorodok [=Al-Farabi av.]</v>
      </c>
      <c r="R1003" s="94">
        <v>43.213487999999998</v>
      </c>
      <c r="S1003" s="94">
        <v>76.913741999999999</v>
      </c>
      <c r="T1003" s="12" t="s">
        <v>2121</v>
      </c>
      <c r="U1003" s="12" t="s">
        <v>2122</v>
      </c>
      <c r="V1003" s="12" t="s">
        <v>106</v>
      </c>
      <c r="W1003" s="12" t="s">
        <v>2123</v>
      </c>
      <c r="X1003" s="12">
        <v>600</v>
      </c>
      <c r="Y1003" s="12">
        <v>1997</v>
      </c>
      <c r="Z1003" s="12">
        <v>4</v>
      </c>
      <c r="AA1003" s="12">
        <v>13</v>
      </c>
      <c r="AF1003" s="12" t="s">
        <v>613</v>
      </c>
      <c r="AH1003" s="12" t="s">
        <v>832</v>
      </c>
      <c r="AI1003" s="12" t="s">
        <v>1138</v>
      </c>
      <c r="AJ1003" s="12" t="s">
        <v>1146</v>
      </c>
      <c r="AK1003" s="12" t="b">
        <v>1</v>
      </c>
      <c r="AL1003" s="12" t="b">
        <v>0</v>
      </c>
      <c r="AO1003" s="49" t="s">
        <v>4952</v>
      </c>
      <c r="AP1003" s="73"/>
      <c r="AQ1003" s="49" t="s">
        <v>4951</v>
      </c>
      <c r="AR1003" s="76" t="s">
        <v>5011</v>
      </c>
      <c r="AS1003" s="73" t="s">
        <v>5012</v>
      </c>
      <c r="AT1003" s="73">
        <f t="shared" si="263"/>
        <v>1</v>
      </c>
      <c r="AU1003" s="112" t="s">
        <v>5383</v>
      </c>
      <c r="AV1003" s="44" t="s">
        <v>5380</v>
      </c>
      <c r="AW1003" t="s">
        <v>613</v>
      </c>
      <c r="AX1003" s="112" t="s">
        <v>5322</v>
      </c>
      <c r="AY1003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3" s="49" t="s">
        <v>4903</v>
      </c>
      <c r="BA1003" s="58" t="str">
        <f>Y1003&amp;"-"&amp;IF(Z1003&lt;10,"0"&amp;Z1003,Z1003)&amp;"-"&amp;IF(AA1003&lt;10,"0"&amp;AA1003,AA1003)</f>
        <v>1997-04-13</v>
      </c>
      <c r="BB1003" s="44" t="str">
        <f>Y1003&amp;IF(Z1003&lt;&gt;0,"-"&amp;Z1003,"")&amp;IF(AA1003&lt;&gt;0,"-"&amp;AA1003,"")&amp;IF(AB1003&lt;&gt;0,"/"&amp;AB1003,"")&amp;IF(AC1003&lt;&gt;0,"-"&amp;AC1003,"")&amp;IF(AD1003&lt;&gt;0,"-"&amp;AD1003,"")</f>
        <v>1997-4-13</v>
      </c>
      <c r="BC1003" s="44"/>
      <c r="BD1003" s="44"/>
      <c r="BE1003" s="44"/>
      <c r="BF1003" s="49" t="s">
        <v>4882</v>
      </c>
      <c r="BG1003" t="s">
        <v>4893</v>
      </c>
      <c r="BH1003" s="40" t="s">
        <v>5050</v>
      </c>
      <c r="BI1003" t="s">
        <v>39</v>
      </c>
      <c r="BJ1003" t="str">
        <f>N1003&amp;", "&amp;O1003&amp;", "&amp;P1003</f>
        <v>Almaty [= Alma-Ata] Region, Bostandyk [=Kalinin] Distr., N foothills of Transili [=Zailiiskii] Alatau Mt. Range, Botanical Garden and Akademgorodok [=Al-Farabi av.]</v>
      </c>
      <c r="BK1003" t="str">
        <f>T1003&amp;" N; "&amp;U1003&amp;" E"</f>
        <v>43.213488 N; 76.913742 E</v>
      </c>
      <c r="BL1003" t="s">
        <v>2121</v>
      </c>
      <c r="BM1003" s="85" t="s">
        <v>2122</v>
      </c>
      <c r="BN1003" t="s">
        <v>4895</v>
      </c>
      <c r="BO1003">
        <f t="shared" si="272"/>
        <v>600</v>
      </c>
      <c r="BP1003" t="str">
        <f>IF(V1003="original",H1003,IF(V1003="volunteer",C1003,"Nekhaeva A.A."))</f>
        <v>Kim L.V.</v>
      </c>
      <c r="BQ1003" t="str">
        <f>IF(V1003="original",I1003,IF(V1003="volunteer",YEAR(A1003)&amp;"-"&amp;IF(MONTH(A1003)&lt;10,"0"&amp;MONTH(A1003),MONTH(A1003))&amp;"-"&amp;IF(DAY(A1003)&lt;10,"0"&amp;DAY(A1003),DAY(A1003)),"__2025-05-15"))</f>
        <v>2025-04-10</v>
      </c>
      <c r="BR1003"/>
      <c r="BS1003"/>
      <c r="BT1003" s="49" t="s">
        <v>4766</v>
      </c>
      <c r="BU1003" t="s">
        <v>3631</v>
      </c>
      <c r="BV1003" t="s">
        <v>3632</v>
      </c>
      <c r="BW1003" t="s">
        <v>3633</v>
      </c>
      <c r="BX1003" t="s">
        <v>3634</v>
      </c>
      <c r="BY1003" s="44" t="s">
        <v>832</v>
      </c>
      <c r="BZ1003" t="s">
        <v>4031</v>
      </c>
      <c r="CA1003" t="s">
        <v>4036</v>
      </c>
      <c r="CB1003" s="44" t="s">
        <v>4036</v>
      </c>
      <c r="CC1003" t="s">
        <v>4806</v>
      </c>
      <c r="CD1003" t="s">
        <v>4034</v>
      </c>
      <c r="CE1003" t="s">
        <v>4035</v>
      </c>
      <c r="CF1003" t="s">
        <v>3630</v>
      </c>
      <c r="CG1003"/>
      <c r="CH1003" t="str">
        <f>H1003</f>
        <v>Szita E., Logunov D.</v>
      </c>
      <c r="CI1003">
        <f t="shared" si="261"/>
        <v>2008</v>
      </c>
      <c r="CJ1003"/>
    </row>
    <row r="1004" spans="1:88" s="12" customFormat="1" x14ac:dyDescent="0.45">
      <c r="A1004" s="11">
        <v>45757.642488425918</v>
      </c>
      <c r="B1004" s="12">
        <v>412819044</v>
      </c>
      <c r="C1004" s="6" t="s">
        <v>4897</v>
      </c>
      <c r="D1004" s="12">
        <v>1</v>
      </c>
      <c r="E1004" s="4" t="s">
        <v>65</v>
      </c>
      <c r="F1004" s="12" t="s">
        <v>2090</v>
      </c>
      <c r="G1004" s="12">
        <v>4736</v>
      </c>
      <c r="H1004" s="44" t="s">
        <v>2091</v>
      </c>
      <c r="I1004" s="12">
        <v>2008</v>
      </c>
      <c r="J1004" s="12" t="s">
        <v>2092</v>
      </c>
      <c r="K1004" s="12" t="s">
        <v>2093</v>
      </c>
      <c r="L1004" s="12" t="s">
        <v>2094</v>
      </c>
      <c r="M1004" t="s">
        <v>39</v>
      </c>
      <c r="N1004" s="12" t="s">
        <v>2083</v>
      </c>
      <c r="O1004" s="12" t="s">
        <v>2119</v>
      </c>
      <c r="P1004" s="12" t="s">
        <v>2120</v>
      </c>
      <c r="Q1004" t="str">
        <f t="shared" si="262"/>
        <v>N foothills of Transili [=Zailiiskii] Alatau Mt. Range, Botanical Garden and Akademgorodok [=Al-Farabi av.]</v>
      </c>
      <c r="R1004" s="94">
        <v>43.213487999999998</v>
      </c>
      <c r="S1004" s="94">
        <v>76.913741999999999</v>
      </c>
      <c r="T1004" s="12" t="s">
        <v>2121</v>
      </c>
      <c r="U1004" s="12" t="s">
        <v>2122</v>
      </c>
      <c r="V1004" s="12" t="s">
        <v>106</v>
      </c>
      <c r="W1004" s="12" t="s">
        <v>2123</v>
      </c>
      <c r="X1004" s="12">
        <v>600</v>
      </c>
      <c r="Y1004" s="12">
        <v>1995</v>
      </c>
      <c r="Z1004" s="12">
        <v>6</v>
      </c>
      <c r="AA1004" s="12">
        <v>29</v>
      </c>
      <c r="AE1004" s="12" t="s">
        <v>2125</v>
      </c>
      <c r="AF1004" s="12" t="s">
        <v>1831</v>
      </c>
      <c r="AH1004" s="12" t="s">
        <v>832</v>
      </c>
      <c r="AI1004" s="12" t="s">
        <v>1138</v>
      </c>
      <c r="AJ1004" s="12" t="s">
        <v>1146</v>
      </c>
      <c r="AK1004" s="12" t="b">
        <v>1</v>
      </c>
      <c r="AL1004" s="12" t="b">
        <v>0</v>
      </c>
      <c r="AO1004" s="49" t="s">
        <v>4952</v>
      </c>
      <c r="AP1004" s="73"/>
      <c r="AQ1004" s="49" t="s">
        <v>4951</v>
      </c>
      <c r="AR1004" s="76" t="s">
        <v>5011</v>
      </c>
      <c r="AS1004" s="73" t="s">
        <v>5012</v>
      </c>
      <c r="AT1004" s="73">
        <f t="shared" si="263"/>
        <v>1</v>
      </c>
      <c r="AU1004" s="112" t="s">
        <v>5384</v>
      </c>
      <c r="AV1004" s="44" t="s">
        <v>5380</v>
      </c>
      <c r="AW1004" t="s">
        <v>1831</v>
      </c>
      <c r="AX1004" s="112" t="s">
        <v>5322</v>
      </c>
      <c r="AY1004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4" s="49" t="s">
        <v>4903</v>
      </c>
      <c r="BA1004" s="58" t="str">
        <f>Y1004&amp;"-"&amp;IF(Z1004&lt;10,"0"&amp;Z1004,Z1004)&amp;"-"&amp;IF(AA1004&lt;10,"0"&amp;AA1004,AA1004)</f>
        <v>1995-06-29</v>
      </c>
      <c r="BB1004" s="44" t="str">
        <f>Y1004&amp;IF(Z1004&lt;&gt;0,"-"&amp;Z1004,"")&amp;IF(AA1004&lt;&gt;0,"-"&amp;AA1004,"")&amp;IF(AB1004&lt;&gt;0,"/"&amp;AB1004,"")&amp;IF(AC1004&lt;&gt;0,"-"&amp;AC1004,"")&amp;IF(AD1004&lt;&gt;0,"-"&amp;AD1004,"")</f>
        <v>1995-6-29</v>
      </c>
      <c r="BC1004" s="44" t="str">
        <f>AE1004</f>
        <v>fences</v>
      </c>
      <c r="BD1004" s="44"/>
      <c r="BE1004" s="44"/>
      <c r="BF1004" s="49" t="s">
        <v>4882</v>
      </c>
      <c r="BG1004" t="s">
        <v>4893</v>
      </c>
      <c r="BH1004" s="40" t="s">
        <v>5050</v>
      </c>
      <c r="BI1004" t="s">
        <v>39</v>
      </c>
      <c r="BJ1004" t="str">
        <f>N1004&amp;", "&amp;O1004&amp;", "&amp;P1004</f>
        <v>Almaty [= Alma-Ata] Region, Bostandyk [=Kalinin] Distr., N foothills of Transili [=Zailiiskii] Alatau Mt. Range, Botanical Garden and Akademgorodok [=Al-Farabi av.]</v>
      </c>
      <c r="BK1004" t="str">
        <f>T1004&amp;" N; "&amp;U1004&amp;" E"</f>
        <v>43.213488 N; 76.913742 E</v>
      </c>
      <c r="BL1004" t="s">
        <v>2121</v>
      </c>
      <c r="BM1004" s="85" t="s">
        <v>2122</v>
      </c>
      <c r="BN1004" t="s">
        <v>4895</v>
      </c>
      <c r="BO1004">
        <f t="shared" si="272"/>
        <v>600</v>
      </c>
      <c r="BP1004" t="str">
        <f>IF(V1004="original",H1004,IF(V1004="volunteer",C1004,"Nekhaeva A.A."))</f>
        <v>Kim L.V.</v>
      </c>
      <c r="BQ1004" t="str">
        <f>IF(V1004="original",I1004,IF(V1004="volunteer",YEAR(A1004)&amp;"-"&amp;IF(MONTH(A1004)&lt;10,"0"&amp;MONTH(A1004),MONTH(A1004))&amp;"-"&amp;IF(DAY(A1004)&lt;10,"0"&amp;DAY(A1004),DAY(A1004)),"__2025-05-15"))</f>
        <v>2025-04-10</v>
      </c>
      <c r="BR1004"/>
      <c r="BS1004"/>
      <c r="BT1004" s="49" t="s">
        <v>4766</v>
      </c>
      <c r="BU1004" t="s">
        <v>3631</v>
      </c>
      <c r="BV1004" t="s">
        <v>3632</v>
      </c>
      <c r="BW1004" t="s">
        <v>3633</v>
      </c>
      <c r="BX1004" t="s">
        <v>3634</v>
      </c>
      <c r="BY1004" s="44" t="s">
        <v>832</v>
      </c>
      <c r="BZ1004" t="s">
        <v>4031</v>
      </c>
      <c r="CA1004" t="s">
        <v>4036</v>
      </c>
      <c r="CB1004" s="44" t="s">
        <v>4036</v>
      </c>
      <c r="CC1004" t="s">
        <v>4806</v>
      </c>
      <c r="CD1004" t="s">
        <v>4034</v>
      </c>
      <c r="CE1004" t="s">
        <v>4035</v>
      </c>
      <c r="CF1004" t="s">
        <v>3630</v>
      </c>
      <c r="CG1004"/>
      <c r="CH1004" t="str">
        <f>H1004</f>
        <v>Szita E., Logunov D.</v>
      </c>
      <c r="CI1004">
        <f t="shared" si="261"/>
        <v>2008</v>
      </c>
      <c r="CJ1004"/>
    </row>
    <row r="1005" spans="1:88" s="12" customFormat="1" x14ac:dyDescent="0.45">
      <c r="A1005" s="11">
        <v>45757.638055555552</v>
      </c>
      <c r="B1005" s="12">
        <v>412819044</v>
      </c>
      <c r="C1005" s="6" t="s">
        <v>4897</v>
      </c>
      <c r="D1005" s="12">
        <v>6</v>
      </c>
      <c r="E1005" s="4" t="s">
        <v>1197</v>
      </c>
      <c r="F1005" s="12" t="s">
        <v>2090</v>
      </c>
      <c r="G1005" s="12">
        <v>4736</v>
      </c>
      <c r="H1005" s="44" t="s">
        <v>2091</v>
      </c>
      <c r="I1005" s="12">
        <v>2008</v>
      </c>
      <c r="J1005" s="12" t="s">
        <v>2092</v>
      </c>
      <c r="K1005" s="12" t="s">
        <v>2093</v>
      </c>
      <c r="L1005" s="12" t="s">
        <v>2094</v>
      </c>
      <c r="M1005" t="s">
        <v>39</v>
      </c>
      <c r="N1005" s="12" t="s">
        <v>2083</v>
      </c>
      <c r="O1005" s="12" t="s">
        <v>2126</v>
      </c>
      <c r="P1005" s="12" t="s">
        <v>2127</v>
      </c>
      <c r="Q1005" t="str">
        <f t="shared" si="262"/>
        <v>N foothills of Transili [=Zailiiskii] Alatau Mt. Range, S vicinities of Almaty, Alatau [=Vtoraya Pyatiletka]</v>
      </c>
      <c r="R1005" s="94">
        <v>43.176389</v>
      </c>
      <c r="S1005" s="94">
        <v>76.916667000000004</v>
      </c>
      <c r="T1005" s="12" t="s">
        <v>2128</v>
      </c>
      <c r="U1005" s="12" t="s">
        <v>2129</v>
      </c>
      <c r="W1005" s="12" t="s">
        <v>2130</v>
      </c>
      <c r="Y1005" s="12">
        <v>1997</v>
      </c>
      <c r="Z1005" s="12">
        <v>7</v>
      </c>
      <c r="AA1005" s="12">
        <v>1</v>
      </c>
      <c r="AE1005" s="12" t="s">
        <v>2131</v>
      </c>
      <c r="AF1005" s="12" t="s">
        <v>2132</v>
      </c>
      <c r="AH1005" s="12" t="s">
        <v>832</v>
      </c>
      <c r="AI1005" s="12" t="s">
        <v>1138</v>
      </c>
      <c r="AJ1005" s="12" t="s">
        <v>1146</v>
      </c>
      <c r="AK1005" s="12" t="b">
        <v>1</v>
      </c>
      <c r="AL1005" s="12" t="b">
        <v>0</v>
      </c>
      <c r="AO1005" s="49" t="s">
        <v>4952</v>
      </c>
      <c r="AP1005" s="73"/>
      <c r="AQ1005" s="49" t="s">
        <v>4951</v>
      </c>
      <c r="AR1005" s="76" t="s">
        <v>5011</v>
      </c>
      <c r="AS1005" s="73" t="s">
        <v>5012</v>
      </c>
      <c r="AT1005" s="73">
        <f t="shared" si="263"/>
        <v>6</v>
      </c>
      <c r="AU1005" s="112" t="s">
        <v>5384</v>
      </c>
      <c r="AV1005" s="44" t="s">
        <v>5380</v>
      </c>
      <c r="AW1005" t="s">
        <v>2132</v>
      </c>
      <c r="AX1005" s="112" t="s">
        <v>5322</v>
      </c>
      <c r="AY1005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5" s="49" t="s">
        <v>4903</v>
      </c>
      <c r="BA1005" s="58" t="str">
        <f>Y1005&amp;"-"&amp;IF(Z1005&lt;10,"0"&amp;Z1005,Z1005)&amp;"-"&amp;IF(AA1005&lt;10,"0"&amp;AA1005,AA1005)</f>
        <v>1997-07-01</v>
      </c>
      <c r="BB1005" s="44" t="str">
        <f>Y1005&amp;IF(Z1005&lt;&gt;0,"-"&amp;Z1005,"")&amp;IF(AA1005&lt;&gt;0,"-"&amp;AA1005,"")&amp;IF(AB1005&lt;&gt;0,"/"&amp;AB1005,"")&amp;IF(AC1005&lt;&gt;0,"-"&amp;AC1005,"")&amp;IF(AD1005&lt;&gt;0,"-"&amp;AD1005,"")</f>
        <v>1997-7-1</v>
      </c>
      <c r="BC1005" s="44" t="str">
        <f>AE1005</f>
        <v>from the nest of Sceliphron deforme</v>
      </c>
      <c r="BD1005" s="44"/>
      <c r="BE1005" s="44"/>
      <c r="BF1005" s="49" t="s">
        <v>4882</v>
      </c>
      <c r="BG1005" t="s">
        <v>4893</v>
      </c>
      <c r="BH1005" s="40" t="s">
        <v>5050</v>
      </c>
      <c r="BI1005" t="s">
        <v>39</v>
      </c>
      <c r="BJ1005" t="str">
        <f>N1005&amp;", "&amp;O1005&amp;", "&amp;P1005</f>
        <v>Almaty [= Alma-Ata] Region, Karasai Distr., N foothills of Transili [=Zailiiskii] Alatau Mt. Range, S vicinities of Almaty, Alatau [=Vtoraya Pyatiletka]</v>
      </c>
      <c r="BK1005" t="str">
        <f>T1005&amp;" N; "&amp;U1005&amp;" E"</f>
        <v>43°10'35" N; 76°55'0" E</v>
      </c>
      <c r="BL1005" t="s">
        <v>5179</v>
      </c>
      <c r="BM1005" s="85" t="s">
        <v>5180</v>
      </c>
      <c r="BN1005" t="s">
        <v>4895</v>
      </c>
      <c r="BO1005"/>
      <c r="BP1005" t="str">
        <f>IF(V1005="original",H1005,IF(V1005="volunteer",C1005,"Nekhaeva A.A."))</f>
        <v>Nekhaeva A.A.</v>
      </c>
      <c r="BQ1005" t="str">
        <f>IF(V1005="original",I1005,IF(V1005="volunteer",YEAR(A1005)&amp;"-"&amp;IF(MONTH(A1005)&lt;10,"0"&amp;MONTH(A1005),MONTH(A1005))&amp;"-"&amp;IF(DAY(A1005)&lt;10,"0"&amp;DAY(A1005),DAY(A1005)),"__2025-05-15"))</f>
        <v>__2025-05-15</v>
      </c>
      <c r="BR1005"/>
      <c r="BS1005"/>
      <c r="BT1005" s="49" t="s">
        <v>4766</v>
      </c>
      <c r="BU1005" t="s">
        <v>3631</v>
      </c>
      <c r="BV1005" t="s">
        <v>3632</v>
      </c>
      <c r="BW1005" t="s">
        <v>3633</v>
      </c>
      <c r="BX1005" t="s">
        <v>3634</v>
      </c>
      <c r="BY1005" s="44" t="s">
        <v>832</v>
      </c>
      <c r="BZ1005" t="s">
        <v>4031</v>
      </c>
      <c r="CA1005" t="s">
        <v>4036</v>
      </c>
      <c r="CB1005" s="44" t="s">
        <v>4036</v>
      </c>
      <c r="CC1005" t="s">
        <v>4806</v>
      </c>
      <c r="CD1005" t="s">
        <v>4034</v>
      </c>
      <c r="CE1005" t="s">
        <v>4035</v>
      </c>
      <c r="CF1005" t="s">
        <v>3630</v>
      </c>
      <c r="CG1005"/>
      <c r="CH1005" t="str">
        <f>H1005</f>
        <v>Szita E., Logunov D.</v>
      </c>
      <c r="CI1005">
        <f t="shared" si="261"/>
        <v>2008</v>
      </c>
      <c r="CJ1005"/>
    </row>
    <row r="1006" spans="1:88" s="12" customFormat="1" x14ac:dyDescent="0.45">
      <c r="A1006" s="11">
        <v>45757.635914351849</v>
      </c>
      <c r="B1006" s="12">
        <v>412819044</v>
      </c>
      <c r="C1006" s="6" t="s">
        <v>4897</v>
      </c>
      <c r="D1006" s="12">
        <v>1</v>
      </c>
      <c r="E1006" s="4" t="s">
        <v>51</v>
      </c>
      <c r="F1006" s="12" t="s">
        <v>2090</v>
      </c>
      <c r="G1006" s="12">
        <v>4736</v>
      </c>
      <c r="H1006" s="44" t="s">
        <v>2091</v>
      </c>
      <c r="I1006" s="12">
        <v>2008</v>
      </c>
      <c r="J1006" s="12" t="s">
        <v>2092</v>
      </c>
      <c r="K1006" s="12" t="s">
        <v>2093</v>
      </c>
      <c r="L1006" s="12" t="s">
        <v>2094</v>
      </c>
      <c r="M1006" t="s">
        <v>39</v>
      </c>
      <c r="N1006" s="12" t="s">
        <v>2083</v>
      </c>
      <c r="O1006" s="12" t="s">
        <v>2126</v>
      </c>
      <c r="P1006" s="12" t="s">
        <v>2133</v>
      </c>
      <c r="Q1006" t="str">
        <f t="shared" si="262"/>
        <v>N foothills of Transili [=Zailiiskii] Alatau Mt. Range, W vicinities of Vesna, Aksai River valley, right riverside</v>
      </c>
      <c r="R1006" s="94">
        <v>43.172221999999998</v>
      </c>
      <c r="S1006" s="94">
        <v>76.794443999999999</v>
      </c>
      <c r="T1006" s="12" t="s">
        <v>2134</v>
      </c>
      <c r="U1006" s="12" t="s">
        <v>2135</v>
      </c>
      <c r="V1006" s="12" t="s">
        <v>44</v>
      </c>
      <c r="W1006" s="12" t="s">
        <v>2136</v>
      </c>
      <c r="Y1006" s="12">
        <v>1995</v>
      </c>
      <c r="Z1006" s="12">
        <v>6</v>
      </c>
      <c r="AA1006" s="12">
        <v>13</v>
      </c>
      <c r="AF1006" s="12" t="s">
        <v>2137</v>
      </c>
      <c r="AH1006" s="12" t="s">
        <v>832</v>
      </c>
      <c r="AI1006" s="12" t="s">
        <v>1138</v>
      </c>
      <c r="AJ1006" s="12" t="s">
        <v>1146</v>
      </c>
      <c r="AK1006" s="12" t="b">
        <v>1</v>
      </c>
      <c r="AL1006" s="12" t="b">
        <v>0</v>
      </c>
      <c r="AO1006" s="49" t="s">
        <v>4952</v>
      </c>
      <c r="AP1006" s="73"/>
      <c r="AQ1006" s="49" t="s">
        <v>4951</v>
      </c>
      <c r="AR1006" s="76" t="s">
        <v>5011</v>
      </c>
      <c r="AS1006" s="73" t="s">
        <v>5012</v>
      </c>
      <c r="AT1006" s="73">
        <f t="shared" si="263"/>
        <v>1</v>
      </c>
      <c r="AU1006" s="112" t="s">
        <v>5383</v>
      </c>
      <c r="AV1006" s="44" t="s">
        <v>5380</v>
      </c>
      <c r="AW1006" t="s">
        <v>2137</v>
      </c>
      <c r="AX1006" s="112" t="s">
        <v>5322</v>
      </c>
      <c r="AY1006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6" s="49" t="s">
        <v>4903</v>
      </c>
      <c r="BA1006" s="58" t="str">
        <f>Y1006&amp;"-"&amp;IF(Z1006&lt;10,"0"&amp;Z1006,Z1006)&amp;"-"&amp;IF(AA1006&lt;10,"0"&amp;AA1006,AA1006)</f>
        <v>1995-06-13</v>
      </c>
      <c r="BB1006" s="44" t="str">
        <f>Y1006&amp;IF(Z1006&lt;&gt;0,"-"&amp;Z1006,"")&amp;IF(AA1006&lt;&gt;0,"-"&amp;AA1006,"")&amp;IF(AB1006&lt;&gt;0,"/"&amp;AB1006,"")&amp;IF(AC1006&lt;&gt;0,"-"&amp;AC1006,"")&amp;IF(AD1006&lt;&gt;0,"-"&amp;AD1006,"")</f>
        <v>1995-6-13</v>
      </c>
      <c r="BC1006" s="44"/>
      <c r="BD1006" s="44"/>
      <c r="BE1006" s="44"/>
      <c r="BF1006" s="49" t="s">
        <v>4882</v>
      </c>
      <c r="BG1006" t="s">
        <v>4893</v>
      </c>
      <c r="BH1006" s="40" t="s">
        <v>5050</v>
      </c>
      <c r="BI1006" t="s">
        <v>39</v>
      </c>
      <c r="BJ1006" t="str">
        <f>N1006&amp;", "&amp;O1006&amp;", "&amp;P1006</f>
        <v>Almaty [= Alma-Ata] Region, Karasai Distr., N foothills of Transili [=Zailiiskii] Alatau Mt. Range, W vicinities of Vesna, Aksai River valley, right riverside</v>
      </c>
      <c r="BK1006" t="str">
        <f>T1006&amp;" N; "&amp;U1006&amp;" E"</f>
        <v>43°10'20" N; 76°47'40" E</v>
      </c>
      <c r="BL1006" t="s">
        <v>5181</v>
      </c>
      <c r="BM1006" s="85" t="s">
        <v>5182</v>
      </c>
      <c r="BN1006" t="s">
        <v>4895</v>
      </c>
      <c r="BO1006"/>
      <c r="BP1006" t="str">
        <f>IF(V1006="original",H1006,IF(V1006="volunteer",C1006,"Nekhaeva A.A."))</f>
        <v>Szita E., Logunov D.</v>
      </c>
      <c r="BQ1006">
        <f>IF(V1006="original",I1006,IF(V1006="volunteer",YEAR(A1006)&amp;"-"&amp;IF(MONTH(A1006)&lt;10,"0"&amp;MONTH(A1006),MONTH(A1006))&amp;"-"&amp;IF(DAY(A1006)&lt;10,"0"&amp;DAY(A1006),DAY(A1006)),"__2025-05-15"))</f>
        <v>2008</v>
      </c>
      <c r="BR1006"/>
      <c r="BS1006"/>
      <c r="BT1006" s="49" t="s">
        <v>4766</v>
      </c>
      <c r="BU1006" t="s">
        <v>3631</v>
      </c>
      <c r="BV1006" t="s">
        <v>3632</v>
      </c>
      <c r="BW1006" t="s">
        <v>3633</v>
      </c>
      <c r="BX1006" t="s">
        <v>3634</v>
      </c>
      <c r="BY1006" s="44" t="s">
        <v>832</v>
      </c>
      <c r="BZ1006" t="s">
        <v>4031</v>
      </c>
      <c r="CA1006" t="s">
        <v>4036</v>
      </c>
      <c r="CB1006" s="44" t="s">
        <v>4036</v>
      </c>
      <c r="CC1006" t="s">
        <v>4806</v>
      </c>
      <c r="CD1006" t="s">
        <v>4034</v>
      </c>
      <c r="CE1006" t="s">
        <v>4035</v>
      </c>
      <c r="CF1006" t="s">
        <v>3630</v>
      </c>
      <c r="CG1006"/>
      <c r="CH1006" t="str">
        <f>H1006</f>
        <v>Szita E., Logunov D.</v>
      </c>
      <c r="CI1006">
        <f t="shared" si="261"/>
        <v>2008</v>
      </c>
      <c r="CJ1006"/>
    </row>
    <row r="1007" spans="1:88" s="12" customFormat="1" x14ac:dyDescent="0.45">
      <c r="A1007" s="11">
        <v>45757.633553240739</v>
      </c>
      <c r="B1007" s="12">
        <v>412819044</v>
      </c>
      <c r="C1007" s="6" t="s">
        <v>4897</v>
      </c>
      <c r="D1007" s="12">
        <v>1</v>
      </c>
      <c r="E1007" s="4" t="s">
        <v>65</v>
      </c>
      <c r="F1007" s="12" t="s">
        <v>2090</v>
      </c>
      <c r="G1007" s="12">
        <v>4736</v>
      </c>
      <c r="H1007" s="44" t="s">
        <v>2091</v>
      </c>
      <c r="I1007" s="12">
        <v>2008</v>
      </c>
      <c r="J1007" s="12" t="s">
        <v>2092</v>
      </c>
      <c r="K1007" s="12" t="s">
        <v>2093</v>
      </c>
      <c r="L1007" s="12" t="s">
        <v>2094</v>
      </c>
      <c r="M1007" t="s">
        <v>39</v>
      </c>
      <c r="N1007" s="12" t="s">
        <v>2083</v>
      </c>
      <c r="O1007" s="12" t="s">
        <v>2138</v>
      </c>
      <c r="P1007" s="12" t="s">
        <v>2139</v>
      </c>
      <c r="Q1007" t="str">
        <f t="shared" si="262"/>
        <v>c. 37 km SSW of Konyrolen, S slope of Aktau Mt. Range</v>
      </c>
      <c r="R1007" s="94">
        <v>43.955556000000001</v>
      </c>
      <c r="S1007" s="94">
        <v>79.075000000000003</v>
      </c>
      <c r="T1007" s="12" t="s">
        <v>2140</v>
      </c>
      <c r="U1007" s="12" t="s">
        <v>2141</v>
      </c>
      <c r="V1007" s="12" t="s">
        <v>44</v>
      </c>
      <c r="W1007" s="12" t="s">
        <v>2142</v>
      </c>
      <c r="Y1007" s="12">
        <v>1992</v>
      </c>
      <c r="Z1007" s="12">
        <v>5</v>
      </c>
      <c r="AA1007" s="12">
        <v>7</v>
      </c>
      <c r="AF1007" s="12" t="s">
        <v>566</v>
      </c>
      <c r="AH1007" s="12" t="s">
        <v>832</v>
      </c>
      <c r="AI1007" s="12" t="s">
        <v>1138</v>
      </c>
      <c r="AJ1007" s="12" t="s">
        <v>2143</v>
      </c>
      <c r="AK1007" s="12" t="b">
        <v>1</v>
      </c>
      <c r="AL1007" s="12" t="b">
        <v>0</v>
      </c>
      <c r="AO1007" s="49" t="s">
        <v>4952</v>
      </c>
      <c r="AP1007" s="73"/>
      <c r="AQ1007" s="49" t="s">
        <v>4951</v>
      </c>
      <c r="AR1007" s="76" t="s">
        <v>5011</v>
      </c>
      <c r="AS1007" s="73" t="s">
        <v>5012</v>
      </c>
      <c r="AT1007" s="73">
        <f t="shared" si="263"/>
        <v>1</v>
      </c>
      <c r="AU1007" s="112" t="s">
        <v>5384</v>
      </c>
      <c r="AV1007" s="44" t="s">
        <v>5380</v>
      </c>
      <c r="AW1007" t="s">
        <v>566</v>
      </c>
      <c r="AX1007" s="112" t="s">
        <v>5322</v>
      </c>
      <c r="AY1007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7" s="49" t="s">
        <v>4903</v>
      </c>
      <c r="BA1007" s="58" t="str">
        <f>Y1007&amp;"-"&amp;IF(Z1007&lt;10,"0"&amp;Z1007,Z1007)&amp;"-"&amp;IF(AA1007&lt;10,"0"&amp;AA1007,AA1007)</f>
        <v>1992-05-07</v>
      </c>
      <c r="BB1007" s="44" t="str">
        <f>Y1007&amp;IF(Z1007&lt;&gt;0,"-"&amp;Z1007,"")&amp;IF(AA1007&lt;&gt;0,"-"&amp;AA1007,"")&amp;IF(AB1007&lt;&gt;0,"/"&amp;AB1007,"")&amp;IF(AC1007&lt;&gt;0,"-"&amp;AC1007,"")&amp;IF(AD1007&lt;&gt;0,"-"&amp;AD1007,"")</f>
        <v>1992-5-7</v>
      </c>
      <c r="BC1007" s="44"/>
      <c r="BD1007" s="44"/>
      <c r="BE1007" s="44"/>
      <c r="BF1007" s="49" t="s">
        <v>4882</v>
      </c>
      <c r="BG1007" t="s">
        <v>4893</v>
      </c>
      <c r="BH1007" s="40" t="s">
        <v>5050</v>
      </c>
      <c r="BI1007" t="s">
        <v>39</v>
      </c>
      <c r="BJ1007" t="str">
        <f>N1007&amp;", "&amp;O1007&amp;", "&amp;P1007</f>
        <v>Almaty [= Alma-Ata] Region, Zharkent [=Panfilov] Distr., c. 37 km SSW of Konyrolen, S slope of Aktau Mt. Range</v>
      </c>
      <c r="BK1007" t="str">
        <f>T1007&amp;" N; "&amp;U1007&amp;" E"</f>
        <v>43°57'20" N; 79°4'30" E</v>
      </c>
      <c r="BL1007" t="s">
        <v>5183</v>
      </c>
      <c r="BM1007" s="85" t="s">
        <v>5184</v>
      </c>
      <c r="BN1007" t="s">
        <v>4895</v>
      </c>
      <c r="BO1007"/>
      <c r="BP1007" t="str">
        <f>IF(V1007="original",H1007,IF(V1007="volunteer",C1007,"Nekhaeva A.A."))</f>
        <v>Szita E., Logunov D.</v>
      </c>
      <c r="BQ1007">
        <f>IF(V1007="original",I1007,IF(V1007="volunteer",YEAR(A1007)&amp;"-"&amp;IF(MONTH(A1007)&lt;10,"0"&amp;MONTH(A1007),MONTH(A1007))&amp;"-"&amp;IF(DAY(A1007)&lt;10,"0"&amp;DAY(A1007),DAY(A1007)),"__2025-05-15"))</f>
        <v>2008</v>
      </c>
      <c r="BR1007"/>
      <c r="BS1007"/>
      <c r="BT1007" s="49" t="s">
        <v>4766</v>
      </c>
      <c r="BU1007" t="s">
        <v>3631</v>
      </c>
      <c r="BV1007" t="s">
        <v>3632</v>
      </c>
      <c r="BW1007" t="s">
        <v>3633</v>
      </c>
      <c r="BX1007" t="s">
        <v>3634</v>
      </c>
      <c r="BY1007" s="44" t="s">
        <v>832</v>
      </c>
      <c r="BZ1007" t="s">
        <v>4031</v>
      </c>
      <c r="CA1007" t="s">
        <v>4453</v>
      </c>
      <c r="CB1007" s="44" t="s">
        <v>4453</v>
      </c>
      <c r="CC1007" t="s">
        <v>4871</v>
      </c>
      <c r="CD1007" t="s">
        <v>4451</v>
      </c>
      <c r="CE1007" t="s">
        <v>4452</v>
      </c>
      <c r="CF1007" t="s">
        <v>3630</v>
      </c>
      <c r="CG1007"/>
      <c r="CH1007" t="str">
        <f>H1007</f>
        <v>Szita E., Logunov D.</v>
      </c>
      <c r="CI1007">
        <f t="shared" si="261"/>
        <v>2008</v>
      </c>
      <c r="CJ1007"/>
    </row>
    <row r="1008" spans="1:88" s="12" customFormat="1" x14ac:dyDescent="0.45">
      <c r="A1008" s="11">
        <v>45757.63076388889</v>
      </c>
      <c r="B1008" s="12">
        <v>412819044</v>
      </c>
      <c r="C1008" s="6" t="s">
        <v>4897</v>
      </c>
      <c r="D1008" s="12">
        <v>3</v>
      </c>
      <c r="E1008" s="4" t="s">
        <v>265</v>
      </c>
      <c r="F1008" s="12" t="s">
        <v>577</v>
      </c>
      <c r="G1008" s="12">
        <v>4736</v>
      </c>
      <c r="H1008" s="44" t="s">
        <v>2091</v>
      </c>
      <c r="I1008" s="12">
        <v>2008</v>
      </c>
      <c r="J1008" s="12" t="s">
        <v>2092</v>
      </c>
      <c r="K1008" s="12" t="s">
        <v>2093</v>
      </c>
      <c r="L1008" s="12" t="s">
        <v>2094</v>
      </c>
      <c r="M1008" t="s">
        <v>39</v>
      </c>
      <c r="N1008" s="12" t="s">
        <v>2083</v>
      </c>
      <c r="O1008" s="12" t="s">
        <v>2144</v>
      </c>
      <c r="P1008" s="12" t="s">
        <v>2145</v>
      </c>
      <c r="Q1008" t="str">
        <f t="shared" si="262"/>
        <v>E shore of Balkhash Lake, N environses of Ayakoz [=Ayaguz] River mouth, nr. Karatas ruins</v>
      </c>
      <c r="R1008" s="94">
        <v>46.688889000000003</v>
      </c>
      <c r="S1008" s="94">
        <v>79.233333000000002</v>
      </c>
      <c r="T1008" s="12" t="s">
        <v>2146</v>
      </c>
      <c r="U1008" s="12" t="s">
        <v>2147</v>
      </c>
      <c r="V1008" s="12" t="s">
        <v>44</v>
      </c>
      <c r="W1008" s="12" t="s">
        <v>2148</v>
      </c>
      <c r="Y1008" s="12">
        <v>1988</v>
      </c>
      <c r="Z1008" s="12">
        <v>8</v>
      </c>
      <c r="AA1008" s="12">
        <v>3</v>
      </c>
      <c r="AF1008" s="12" t="s">
        <v>566</v>
      </c>
      <c r="AH1008" s="12" t="s">
        <v>832</v>
      </c>
      <c r="AI1008" s="12" t="s">
        <v>1138</v>
      </c>
      <c r="AJ1008" s="12" t="s">
        <v>2149</v>
      </c>
      <c r="AK1008" s="12" t="b">
        <v>1</v>
      </c>
      <c r="AL1008" s="12" t="b">
        <v>0</v>
      </c>
      <c r="AO1008" s="49" t="s">
        <v>4952</v>
      </c>
      <c r="AP1008" s="73"/>
      <c r="AQ1008" s="49" t="s">
        <v>4951</v>
      </c>
      <c r="AR1008" s="76" t="s">
        <v>5011</v>
      </c>
      <c r="AS1008" s="73" t="s">
        <v>5012</v>
      </c>
      <c r="AT1008" s="73">
        <f t="shared" si="263"/>
        <v>3</v>
      </c>
      <c r="AU1008" s="112" t="s">
        <v>5383</v>
      </c>
      <c r="AV1008" s="44" t="s">
        <v>5380</v>
      </c>
      <c r="AW1008" t="s">
        <v>566</v>
      </c>
      <c r="AX1008" s="112" t="s">
        <v>5333</v>
      </c>
      <c r="AY1008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8" s="49" t="s">
        <v>4903</v>
      </c>
      <c r="BA1008" s="58" t="str">
        <f>Y1008&amp;"-"&amp;IF(Z1008&lt;10,"0"&amp;Z1008,Z1008)&amp;"-"&amp;IF(AA1008&lt;10,"0"&amp;AA1008,AA1008)</f>
        <v>1988-08-03</v>
      </c>
      <c r="BB1008" s="44" t="str">
        <f>Y1008&amp;IF(Z1008&lt;&gt;0,"-"&amp;Z1008,"")&amp;IF(AA1008&lt;&gt;0,"-"&amp;AA1008,"")&amp;IF(AB1008&lt;&gt;0,"/"&amp;AB1008,"")&amp;IF(AC1008&lt;&gt;0,"-"&amp;AC1008,"")&amp;IF(AD1008&lt;&gt;0,"-"&amp;AD1008,"")</f>
        <v>1988-8-3</v>
      </c>
      <c r="BC1008" s="44"/>
      <c r="BD1008" s="44"/>
      <c r="BE1008" s="44"/>
      <c r="BF1008" s="49" t="s">
        <v>4882</v>
      </c>
      <c r="BG1008" t="s">
        <v>4893</v>
      </c>
      <c r="BH1008" s="40" t="s">
        <v>5050</v>
      </c>
      <c r="BI1008" t="s">
        <v>39</v>
      </c>
      <c r="BJ1008" t="str">
        <f>N1008&amp;", "&amp;O1008&amp;", "&amp;P1008</f>
        <v>Almaty [= Alma-Ata] Region, Alakol' Distr., E shore of Balkhash Lake, N environses of Ayakoz [=Ayaguz] River mouth, nr. Karatas ruins</v>
      </c>
      <c r="BK1008" t="str">
        <f>T1008&amp;" N; "&amp;U1008&amp;" E"</f>
        <v>46°41'20" N; 79°14'0" E</v>
      </c>
      <c r="BL1008" t="s">
        <v>5185</v>
      </c>
      <c r="BM1008" s="85" t="s">
        <v>5186</v>
      </c>
      <c r="BN1008" t="s">
        <v>4895</v>
      </c>
      <c r="BO1008"/>
      <c r="BP1008" t="str">
        <f>IF(V1008="original",H1008,IF(V1008="volunteer",C1008,"Nekhaeva A.A."))</f>
        <v>Szita E., Logunov D.</v>
      </c>
      <c r="BQ1008">
        <f>IF(V1008="original",I1008,IF(V1008="volunteer",YEAR(A1008)&amp;"-"&amp;IF(MONTH(A1008)&lt;10,"0"&amp;MONTH(A1008),MONTH(A1008))&amp;"-"&amp;IF(DAY(A1008)&lt;10,"0"&amp;DAY(A1008),DAY(A1008)),"__2025-05-15"))</f>
        <v>2008</v>
      </c>
      <c r="BR1008"/>
      <c r="BS1008"/>
      <c r="BT1008" s="49" t="s">
        <v>4766</v>
      </c>
      <c r="BU1008" t="s">
        <v>3631</v>
      </c>
      <c r="BV1008" t="s">
        <v>3632</v>
      </c>
      <c r="BW1008" t="s">
        <v>3633</v>
      </c>
      <c r="BX1008" t="s">
        <v>3634</v>
      </c>
      <c r="BY1008" s="44" t="s">
        <v>832</v>
      </c>
      <c r="BZ1008" t="s">
        <v>4031</v>
      </c>
      <c r="CA1008" t="s">
        <v>4457</v>
      </c>
      <c r="CB1008" s="44" t="s">
        <v>4457</v>
      </c>
      <c r="CC1008" t="s">
        <v>4824</v>
      </c>
      <c r="CD1008" t="s">
        <v>4455</v>
      </c>
      <c r="CE1008" t="s">
        <v>4456</v>
      </c>
      <c r="CF1008" t="s">
        <v>3630</v>
      </c>
      <c r="CG1008"/>
      <c r="CH1008" t="str">
        <f>H1008</f>
        <v>Szita E., Logunov D.</v>
      </c>
      <c r="CI1008">
        <f t="shared" si="261"/>
        <v>2008</v>
      </c>
      <c r="CJ1008"/>
    </row>
    <row r="1009" spans="1:88" s="12" customFormat="1" x14ac:dyDescent="0.45">
      <c r="A1009" s="11">
        <v>45757.628831018519</v>
      </c>
      <c r="B1009" s="12">
        <v>412819044</v>
      </c>
      <c r="C1009" s="6" t="s">
        <v>4897</v>
      </c>
      <c r="D1009" s="12">
        <v>1</v>
      </c>
      <c r="E1009" s="4" t="s">
        <v>65</v>
      </c>
      <c r="F1009" s="12" t="s">
        <v>577</v>
      </c>
      <c r="G1009" s="12">
        <v>4736</v>
      </c>
      <c r="H1009" s="44" t="s">
        <v>2091</v>
      </c>
      <c r="I1009" s="12">
        <v>2008</v>
      </c>
      <c r="J1009" s="12" t="s">
        <v>2092</v>
      </c>
      <c r="K1009" s="12" t="s">
        <v>2093</v>
      </c>
      <c r="L1009" s="12" t="s">
        <v>2094</v>
      </c>
      <c r="M1009" t="s">
        <v>39</v>
      </c>
      <c r="N1009" s="12" t="s">
        <v>2083</v>
      </c>
      <c r="O1009" s="12" t="s">
        <v>858</v>
      </c>
      <c r="P1009" s="12" t="s">
        <v>2150</v>
      </c>
      <c r="Q1009" t="str">
        <f t="shared" si="262"/>
        <v xml:space="preserve"> E slope of Karaoi Plateau, N vicinities of Kapchagai Town</v>
      </c>
      <c r="R1009" s="94">
        <v>43.902777999999998</v>
      </c>
      <c r="S1009" s="94">
        <v>77.083332999999996</v>
      </c>
      <c r="T1009" s="12" t="s">
        <v>2151</v>
      </c>
      <c r="U1009" s="12" t="s">
        <v>2152</v>
      </c>
      <c r="V1009" s="12" t="s">
        <v>44</v>
      </c>
      <c r="W1009" s="12" t="s">
        <v>2153</v>
      </c>
      <c r="Y1009" s="12">
        <v>1988</v>
      </c>
      <c r="Z1009" s="12">
        <v>5</v>
      </c>
      <c r="AA1009" s="12">
        <v>27</v>
      </c>
      <c r="AF1009" s="12" t="s">
        <v>2154</v>
      </c>
      <c r="AH1009" s="12" t="s">
        <v>832</v>
      </c>
      <c r="AI1009" s="12" t="s">
        <v>1138</v>
      </c>
      <c r="AJ1009" s="12" t="s">
        <v>2155</v>
      </c>
      <c r="AK1009" s="12" t="b">
        <v>1</v>
      </c>
      <c r="AL1009" s="12" t="b">
        <v>0</v>
      </c>
      <c r="AO1009" s="49" t="s">
        <v>4952</v>
      </c>
      <c r="AP1009" s="73"/>
      <c r="AQ1009" s="49" t="s">
        <v>4951</v>
      </c>
      <c r="AR1009" s="76" t="s">
        <v>5011</v>
      </c>
      <c r="AS1009" s="73" t="s">
        <v>5012</v>
      </c>
      <c r="AT1009" s="73">
        <f t="shared" si="263"/>
        <v>1</v>
      </c>
      <c r="AU1009" s="112" t="s">
        <v>5384</v>
      </c>
      <c r="AV1009" s="44" t="s">
        <v>5380</v>
      </c>
      <c r="AW1009" t="s">
        <v>2154</v>
      </c>
      <c r="AX1009" s="112" t="s">
        <v>5333</v>
      </c>
      <c r="AY1009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09" s="49" t="s">
        <v>4903</v>
      </c>
      <c r="BA1009" s="58" t="str">
        <f>Y1009&amp;"-"&amp;IF(Z1009&lt;10,"0"&amp;Z1009,Z1009)&amp;"-"&amp;IF(AA1009&lt;10,"0"&amp;AA1009,AA1009)</f>
        <v>1988-05-27</v>
      </c>
      <c r="BB1009" s="44" t="str">
        <f>Y1009&amp;IF(Z1009&lt;&gt;0,"-"&amp;Z1009,"")&amp;IF(AA1009&lt;&gt;0,"-"&amp;AA1009,"")&amp;IF(AB1009&lt;&gt;0,"/"&amp;AB1009,"")&amp;IF(AC1009&lt;&gt;0,"-"&amp;AC1009,"")&amp;IF(AD1009&lt;&gt;0,"-"&amp;AD1009,"")</f>
        <v>1988-5-27</v>
      </c>
      <c r="BC1009" s="44"/>
      <c r="BD1009" s="44"/>
      <c r="BE1009" s="44"/>
      <c r="BF1009" s="49" t="s">
        <v>4882</v>
      </c>
      <c r="BG1009" t="s">
        <v>4893</v>
      </c>
      <c r="BH1009" s="40" t="s">
        <v>5050</v>
      </c>
      <c r="BI1009" t="s">
        <v>39</v>
      </c>
      <c r="BJ1009" t="str">
        <f>N1009&amp;", "&amp;O1009&amp;", "&amp;P1009</f>
        <v>Almaty [= Alma-Ata] Region, Ili Distr.,  E slope of Karaoi Plateau, N vicinities of Kapchagai Town</v>
      </c>
      <c r="BK1009" t="str">
        <f>T1009&amp;" N; "&amp;U1009&amp;" E"</f>
        <v>43°54'10" N; 77°5'0" E</v>
      </c>
      <c r="BL1009" t="s">
        <v>5187</v>
      </c>
      <c r="BM1009" s="85" t="s">
        <v>5188</v>
      </c>
      <c r="BN1009" t="s">
        <v>4895</v>
      </c>
      <c r="BO1009"/>
      <c r="BP1009" t="str">
        <f>IF(V1009="original",H1009,IF(V1009="volunteer",C1009,"Nekhaeva A.A."))</f>
        <v>Szita E., Logunov D.</v>
      </c>
      <c r="BQ1009">
        <f>IF(V1009="original",I1009,IF(V1009="volunteer",YEAR(A1009)&amp;"-"&amp;IF(MONTH(A1009)&lt;10,"0"&amp;MONTH(A1009),MONTH(A1009))&amp;"-"&amp;IF(DAY(A1009)&lt;10,"0"&amp;DAY(A1009),DAY(A1009)),"__2025-05-15"))</f>
        <v>2008</v>
      </c>
      <c r="BR1009"/>
      <c r="BS1009"/>
      <c r="BT1009" s="49" t="s">
        <v>4766</v>
      </c>
      <c r="BU1009" t="s">
        <v>3631</v>
      </c>
      <c r="BV1009" t="s">
        <v>3632</v>
      </c>
      <c r="BW1009" t="s">
        <v>3633</v>
      </c>
      <c r="BX1009" t="s">
        <v>3634</v>
      </c>
      <c r="BY1009" s="44" t="s">
        <v>832</v>
      </c>
      <c r="BZ1009" t="s">
        <v>4031</v>
      </c>
      <c r="CA1009" t="s">
        <v>4460</v>
      </c>
      <c r="CB1009" s="44" t="s">
        <v>4460</v>
      </c>
      <c r="CC1009" t="s">
        <v>4852</v>
      </c>
      <c r="CD1009" t="s">
        <v>4458</v>
      </c>
      <c r="CE1009" t="s">
        <v>4459</v>
      </c>
      <c r="CF1009" t="s">
        <v>3630</v>
      </c>
      <c r="CG1009"/>
      <c r="CH1009" t="str">
        <f>H1009</f>
        <v>Szita E., Logunov D.</v>
      </c>
      <c r="CI1009">
        <f t="shared" si="261"/>
        <v>2008</v>
      </c>
      <c r="CJ1009"/>
    </row>
    <row r="1010" spans="1:88" s="12" customFormat="1" x14ac:dyDescent="0.45">
      <c r="A1010" s="11">
        <v>45757.626944444448</v>
      </c>
      <c r="B1010" s="12">
        <v>412819044</v>
      </c>
      <c r="C1010" s="6" t="s">
        <v>4897</v>
      </c>
      <c r="D1010" s="12">
        <v>1</v>
      </c>
      <c r="E1010" s="4" t="s">
        <v>51</v>
      </c>
      <c r="F1010" s="12" t="s">
        <v>577</v>
      </c>
      <c r="G1010" s="12">
        <v>4736</v>
      </c>
      <c r="H1010" s="44" t="s">
        <v>2091</v>
      </c>
      <c r="I1010" s="12">
        <v>2008</v>
      </c>
      <c r="J1010" s="12" t="s">
        <v>2092</v>
      </c>
      <c r="K1010" s="12" t="s">
        <v>2093</v>
      </c>
      <c r="L1010" s="12" t="s">
        <v>2094</v>
      </c>
      <c r="M1010" t="s">
        <v>39</v>
      </c>
      <c r="N1010" s="12" t="s">
        <v>2083</v>
      </c>
      <c r="O1010" s="12" t="s">
        <v>754</v>
      </c>
      <c r="P1010" s="12" t="s">
        <v>2156</v>
      </c>
      <c r="Q1010" t="str">
        <f t="shared" si="262"/>
        <v>S slope of Itzhon Plateau, c. 3 km NE of Kulan-Tobe station</v>
      </c>
      <c r="R1010" s="94">
        <v>43.969444000000003</v>
      </c>
      <c r="S1010" s="94">
        <v>77.297222000000005</v>
      </c>
      <c r="T1010" s="12" t="s">
        <v>2157</v>
      </c>
      <c r="U1010" s="12" t="s">
        <v>2158</v>
      </c>
      <c r="V1010" s="12" t="s">
        <v>44</v>
      </c>
      <c r="W1010" s="12" t="s">
        <v>2159</v>
      </c>
      <c r="Y1010" s="12">
        <v>1988</v>
      </c>
      <c r="Z1010" s="12">
        <v>10</v>
      </c>
      <c r="AA1010" s="12">
        <v>28</v>
      </c>
      <c r="AE1010" s="12" t="s">
        <v>856</v>
      </c>
      <c r="AF1010" s="12" t="s">
        <v>566</v>
      </c>
      <c r="AH1010" s="12" t="s">
        <v>832</v>
      </c>
      <c r="AI1010" s="12" t="s">
        <v>1138</v>
      </c>
      <c r="AJ1010" s="12" t="s">
        <v>2160</v>
      </c>
      <c r="AK1010" s="12" t="b">
        <v>1</v>
      </c>
      <c r="AL1010" s="12" t="b">
        <v>1</v>
      </c>
      <c r="AM1010" s="12" t="s">
        <v>165</v>
      </c>
      <c r="AO1010" s="49" t="s">
        <v>4952</v>
      </c>
      <c r="AP1010" s="73"/>
      <c r="AQ1010" s="49" t="s">
        <v>4951</v>
      </c>
      <c r="AR1010" s="76" t="s">
        <v>5011</v>
      </c>
      <c r="AS1010" s="73" t="s">
        <v>5012</v>
      </c>
      <c r="AT1010" s="73">
        <f t="shared" si="263"/>
        <v>1</v>
      </c>
      <c r="AU1010" s="112" t="s">
        <v>5383</v>
      </c>
      <c r="AV1010" s="44" t="s">
        <v>5380</v>
      </c>
      <c r="AW1010" t="s">
        <v>566</v>
      </c>
      <c r="AX1010" s="112" t="s">
        <v>5333</v>
      </c>
      <c r="AY1010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0" s="49" t="s">
        <v>4903</v>
      </c>
      <c r="BA1010" s="58" t="str">
        <f>Y1010&amp;"-"&amp;IF(Z1010&lt;10,"0"&amp;Z1010,Z1010)&amp;"-"&amp;IF(AA1010&lt;10,"0"&amp;AA1010,AA1010)</f>
        <v>1988-10-28</v>
      </c>
      <c r="BB1010" s="44" t="str">
        <f>Y1010&amp;IF(Z1010&lt;&gt;0,"-"&amp;Z1010,"")&amp;IF(AA1010&lt;&gt;0,"-"&amp;AA1010,"")&amp;IF(AB1010&lt;&gt;0,"/"&amp;AB1010,"")&amp;IF(AC1010&lt;&gt;0,"-"&amp;AC1010,"")&amp;IF(AD1010&lt;&gt;0,"-"&amp;AD1010,"")</f>
        <v>1988-10-28</v>
      </c>
      <c r="BC1010" s="44" t="str">
        <f>AE1010</f>
        <v>steppe</v>
      </c>
      <c r="BD1010" s="44"/>
      <c r="BE1010" s="44"/>
      <c r="BF1010" s="49" t="s">
        <v>4882</v>
      </c>
      <c r="BG1010" t="s">
        <v>4893</v>
      </c>
      <c r="BH1010" s="40" t="s">
        <v>5050</v>
      </c>
      <c r="BI1010" t="s">
        <v>39</v>
      </c>
      <c r="BJ1010" t="str">
        <f>N1010&amp;", "&amp;O1010&amp;", "&amp;P1010</f>
        <v>Almaty [= Alma-Ata] Region, Talgar Distr., S slope of Itzhon Plateau, c. 3 km NE of Kulan-Tobe station</v>
      </c>
      <c r="BK1010" t="str">
        <f>T1010&amp;" N; "&amp;U1010&amp;" E"</f>
        <v>43°58'10" N; 77°17'50" E</v>
      </c>
      <c r="BL1010" t="s">
        <v>5189</v>
      </c>
      <c r="BM1010" s="85" t="s">
        <v>5190</v>
      </c>
      <c r="BN1010" t="s">
        <v>4895</v>
      </c>
      <c r="BO1010"/>
      <c r="BP1010" t="str">
        <f>IF(V1010="original",H1010,IF(V1010="volunteer",C1010,"Nekhaeva A.A."))</f>
        <v>Szita E., Logunov D.</v>
      </c>
      <c r="BQ1010">
        <f>IF(V1010="original",I1010,IF(V1010="volunteer",YEAR(A1010)&amp;"-"&amp;IF(MONTH(A1010)&lt;10,"0"&amp;MONTH(A1010),MONTH(A1010))&amp;"-"&amp;IF(DAY(A1010)&lt;10,"0"&amp;DAY(A1010),DAY(A1010)),"__2025-05-15"))</f>
        <v>2008</v>
      </c>
      <c r="BR1010"/>
      <c r="BS1010"/>
      <c r="BT1010" s="49" t="s">
        <v>4766</v>
      </c>
      <c r="BU1010" t="s">
        <v>3631</v>
      </c>
      <c r="BV1010" t="s">
        <v>3632</v>
      </c>
      <c r="BW1010" t="s">
        <v>3633</v>
      </c>
      <c r="BX1010" t="s">
        <v>3634</v>
      </c>
      <c r="BY1010" s="44" t="s">
        <v>832</v>
      </c>
      <c r="BZ1010" t="s">
        <v>4031</v>
      </c>
      <c r="CA1010" t="s">
        <v>4464</v>
      </c>
      <c r="CB1010" s="44" t="s">
        <v>4464</v>
      </c>
      <c r="CC1010" t="s">
        <v>4867</v>
      </c>
      <c r="CD1010" t="s">
        <v>4462</v>
      </c>
      <c r="CE1010" t="s">
        <v>4463</v>
      </c>
      <c r="CF1010" t="s">
        <v>3630</v>
      </c>
      <c r="CG1010" t="s">
        <v>4737</v>
      </c>
      <c r="CH1010" t="str">
        <f>H1010</f>
        <v>Szita E., Logunov D.</v>
      </c>
      <c r="CI1010">
        <f t="shared" si="261"/>
        <v>2008</v>
      </c>
      <c r="CJ1010" t="s">
        <v>4757</v>
      </c>
    </row>
    <row r="1011" spans="1:88" s="12" customFormat="1" x14ac:dyDescent="0.45">
      <c r="A1011" s="11">
        <v>45757.625671296293</v>
      </c>
      <c r="B1011" s="12">
        <v>412819044</v>
      </c>
      <c r="C1011" s="6" t="s">
        <v>4897</v>
      </c>
      <c r="D1011" s="12">
        <v>1</v>
      </c>
      <c r="E1011" s="4" t="s">
        <v>51</v>
      </c>
      <c r="F1011" s="12" t="s">
        <v>577</v>
      </c>
      <c r="G1011" s="12">
        <v>4736</v>
      </c>
      <c r="H1011" s="44" t="s">
        <v>2091</v>
      </c>
      <c r="I1011" s="12">
        <v>2008</v>
      </c>
      <c r="J1011" s="12" t="s">
        <v>2092</v>
      </c>
      <c r="K1011" s="12" t="s">
        <v>2093</v>
      </c>
      <c r="L1011" s="12" t="s">
        <v>2094</v>
      </c>
      <c r="M1011" t="s">
        <v>39</v>
      </c>
      <c r="N1011" s="12" t="s">
        <v>2083</v>
      </c>
      <c r="O1011" s="12" t="s">
        <v>858</v>
      </c>
      <c r="P1011" s="12" t="s">
        <v>2161</v>
      </c>
      <c r="Q1011" t="str">
        <f t="shared" si="262"/>
        <v>c. 9 km N of Kapchagai, Karaoi Plateau, Kapchagai Canyon, left riverside of Ili River</v>
      </c>
      <c r="R1011" s="94">
        <v>43.948971999999998</v>
      </c>
      <c r="S1011" s="94">
        <v>77.059388999999996</v>
      </c>
      <c r="T1011" s="12" t="s">
        <v>2162</v>
      </c>
      <c r="U1011" s="12" t="s">
        <v>2163</v>
      </c>
      <c r="V1011" s="12" t="s">
        <v>44</v>
      </c>
      <c r="W1011" s="12" t="s">
        <v>2164</v>
      </c>
      <c r="Y1011" s="12">
        <v>1995</v>
      </c>
      <c r="Z1011" s="12">
        <v>11</v>
      </c>
      <c r="AA1011" s="12">
        <v>9</v>
      </c>
      <c r="AF1011" s="12" t="s">
        <v>566</v>
      </c>
      <c r="AH1011" s="12" t="s">
        <v>832</v>
      </c>
      <c r="AI1011" s="12" t="s">
        <v>1138</v>
      </c>
      <c r="AJ1011" s="12" t="s">
        <v>2160</v>
      </c>
      <c r="AK1011" s="12" t="b">
        <v>1</v>
      </c>
      <c r="AL1011" s="12" t="b">
        <v>1</v>
      </c>
      <c r="AM1011" s="12" t="s">
        <v>462</v>
      </c>
      <c r="AO1011" s="49" t="s">
        <v>4952</v>
      </c>
      <c r="AP1011" s="73"/>
      <c r="AQ1011" s="49" t="s">
        <v>4951</v>
      </c>
      <c r="AR1011" s="76" t="s">
        <v>5011</v>
      </c>
      <c r="AS1011" s="73" t="s">
        <v>5012</v>
      </c>
      <c r="AT1011" s="73">
        <f t="shared" si="263"/>
        <v>1</v>
      </c>
      <c r="AU1011" s="112" t="s">
        <v>5383</v>
      </c>
      <c r="AV1011" s="44" t="s">
        <v>5380</v>
      </c>
      <c r="AW1011" t="s">
        <v>566</v>
      </c>
      <c r="AX1011" s="112" t="s">
        <v>5333</v>
      </c>
      <c r="AY1011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1" s="49" t="s">
        <v>4903</v>
      </c>
      <c r="BA1011" s="58" t="str">
        <f>Y1011&amp;"-"&amp;IF(Z1011&lt;10,"0"&amp;Z1011,Z1011)&amp;"-"&amp;IF(AA1011&lt;10,"0"&amp;AA1011,AA1011)</f>
        <v>1995-11-09</v>
      </c>
      <c r="BB1011" s="44" t="str">
        <f>Y1011&amp;IF(Z1011&lt;&gt;0,"-"&amp;Z1011,"")&amp;IF(AA1011&lt;&gt;0,"-"&amp;AA1011,"")&amp;IF(AB1011&lt;&gt;0,"/"&amp;AB1011,"")&amp;IF(AC1011&lt;&gt;0,"-"&amp;AC1011,"")&amp;IF(AD1011&lt;&gt;0,"-"&amp;AD1011,"")</f>
        <v>1995-11-9</v>
      </c>
      <c r="BC1011" s="44"/>
      <c r="BD1011" s="44"/>
      <c r="BE1011" s="44"/>
      <c r="BF1011" s="49" t="s">
        <v>4882</v>
      </c>
      <c r="BG1011" t="s">
        <v>4893</v>
      </c>
      <c r="BH1011" s="40" t="s">
        <v>5050</v>
      </c>
      <c r="BI1011" t="s">
        <v>39</v>
      </c>
      <c r="BJ1011" t="str">
        <f>N1011&amp;", "&amp;O1011&amp;", "&amp;P1011</f>
        <v>Almaty [= Alma-Ata] Region, Ili Distr., c. 9 km N of Kapchagai, Karaoi Plateau, Kapchagai Canyon, left riverside of Ili River</v>
      </c>
      <c r="BK1011" t="str">
        <f>T1011&amp;" N; "&amp;U1011&amp;" E"</f>
        <v>43°56'56.3" N; 77°3'33.8" E</v>
      </c>
      <c r="BL1011" t="s">
        <v>5191</v>
      </c>
      <c r="BM1011" s="85" t="s">
        <v>5192</v>
      </c>
      <c r="BN1011" t="s">
        <v>4895</v>
      </c>
      <c r="BO1011"/>
      <c r="BP1011" t="str">
        <f>IF(V1011="original",H1011,IF(V1011="volunteer",C1011,"Nekhaeva A.A."))</f>
        <v>Szita E., Logunov D.</v>
      </c>
      <c r="BQ1011">
        <f>IF(V1011="original",I1011,IF(V1011="volunteer",YEAR(A1011)&amp;"-"&amp;IF(MONTH(A1011)&lt;10,"0"&amp;MONTH(A1011),MONTH(A1011))&amp;"-"&amp;IF(DAY(A1011)&lt;10,"0"&amp;DAY(A1011),DAY(A1011)),"__2025-05-15"))</f>
        <v>2008</v>
      </c>
      <c r="BR1011"/>
      <c r="BS1011"/>
      <c r="BT1011" s="49" t="s">
        <v>4766</v>
      </c>
      <c r="BU1011" t="s">
        <v>3631</v>
      </c>
      <c r="BV1011" t="s">
        <v>3632</v>
      </c>
      <c r="BW1011" t="s">
        <v>3633</v>
      </c>
      <c r="BX1011" t="s">
        <v>3634</v>
      </c>
      <c r="BY1011" s="44" t="s">
        <v>832</v>
      </c>
      <c r="BZ1011" t="s">
        <v>4031</v>
      </c>
      <c r="CA1011" t="s">
        <v>4464</v>
      </c>
      <c r="CB1011" s="44" t="s">
        <v>4464</v>
      </c>
      <c r="CC1011" t="s">
        <v>4867</v>
      </c>
      <c r="CD1011" t="s">
        <v>4462</v>
      </c>
      <c r="CE1011" t="s">
        <v>4463</v>
      </c>
      <c r="CF1011" t="s">
        <v>3630</v>
      </c>
      <c r="CG1011" t="s">
        <v>5048</v>
      </c>
      <c r="CH1011" t="str">
        <f>H1011</f>
        <v>Szita E., Logunov D.</v>
      </c>
      <c r="CI1011">
        <f t="shared" si="261"/>
        <v>2008</v>
      </c>
      <c r="CJ1011" t="s">
        <v>4735</v>
      </c>
    </row>
    <row r="1012" spans="1:88" s="12" customFormat="1" x14ac:dyDescent="0.45">
      <c r="A1012" s="11">
        <v>45757.623726851853</v>
      </c>
      <c r="B1012" s="12">
        <v>412819044</v>
      </c>
      <c r="C1012" s="6" t="s">
        <v>4897</v>
      </c>
      <c r="D1012" s="12">
        <v>3</v>
      </c>
      <c r="E1012" s="4" t="s">
        <v>846</v>
      </c>
      <c r="F1012" s="12" t="s">
        <v>2090</v>
      </c>
      <c r="G1012" s="12">
        <v>4736</v>
      </c>
      <c r="H1012" s="44" t="s">
        <v>2091</v>
      </c>
      <c r="I1012" s="12">
        <v>2008</v>
      </c>
      <c r="J1012" s="12" t="s">
        <v>2092</v>
      </c>
      <c r="K1012" s="12" t="s">
        <v>2093</v>
      </c>
      <c r="L1012" s="12" t="s">
        <v>2094</v>
      </c>
      <c r="M1012" t="s">
        <v>39</v>
      </c>
      <c r="N1012" s="12" t="s">
        <v>1845</v>
      </c>
      <c r="O1012" s="12" t="s">
        <v>2165</v>
      </c>
      <c r="P1012" s="12" t="s">
        <v>2166</v>
      </c>
      <c r="Q1012" t="str">
        <f t="shared" si="262"/>
        <v xml:space="preserve"> c. 37 km SSW of Konyrolen, S slope of Aktau Mt. Range</v>
      </c>
      <c r="R1012" s="94">
        <v>43.955556000000001</v>
      </c>
      <c r="S1012" s="94">
        <v>79.075000000000003</v>
      </c>
      <c r="T1012" s="12" t="s">
        <v>2140</v>
      </c>
      <c r="U1012" s="12" t="s">
        <v>2141</v>
      </c>
      <c r="V1012" s="12" t="s">
        <v>44</v>
      </c>
      <c r="W1012" s="12" t="s">
        <v>2167</v>
      </c>
      <c r="Y1012" s="12">
        <v>1992</v>
      </c>
      <c r="Z1012" s="12">
        <v>5</v>
      </c>
      <c r="AA1012" s="12">
        <v>7</v>
      </c>
      <c r="AF1012" s="12" t="s">
        <v>566</v>
      </c>
      <c r="AH1012" s="12" t="s">
        <v>832</v>
      </c>
      <c r="AI1012" s="12" t="s">
        <v>1138</v>
      </c>
      <c r="AJ1012" s="12" t="s">
        <v>2168</v>
      </c>
      <c r="AK1012" s="12" t="b">
        <v>1</v>
      </c>
      <c r="AL1012" s="12" t="b">
        <v>1</v>
      </c>
      <c r="AM1012" s="12" t="s">
        <v>455</v>
      </c>
      <c r="AO1012" s="49" t="s">
        <v>4952</v>
      </c>
      <c r="AP1012" s="73"/>
      <c r="AQ1012" s="49" t="s">
        <v>4951</v>
      </c>
      <c r="AR1012" s="76" t="s">
        <v>5011</v>
      </c>
      <c r="AS1012" s="73" t="s">
        <v>5012</v>
      </c>
      <c r="AT1012" s="73">
        <f t="shared" si="263"/>
        <v>3</v>
      </c>
      <c r="AU1012" s="112" t="s">
        <v>5384</v>
      </c>
      <c r="AV1012" s="44" t="s">
        <v>5380</v>
      </c>
      <c r="AW1012" t="s">
        <v>566</v>
      </c>
      <c r="AX1012" s="112" t="s">
        <v>5322</v>
      </c>
      <c r="AY1012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2" s="49" t="s">
        <v>4903</v>
      </c>
      <c r="BA1012" s="58" t="str">
        <f>Y1012&amp;"-"&amp;IF(Z1012&lt;10,"0"&amp;Z1012,Z1012)&amp;"-"&amp;IF(AA1012&lt;10,"0"&amp;AA1012,AA1012)</f>
        <v>1992-05-07</v>
      </c>
      <c r="BB1012" s="44" t="str">
        <f>Y1012&amp;IF(Z1012&lt;&gt;0,"-"&amp;Z1012,"")&amp;IF(AA1012&lt;&gt;0,"-"&amp;AA1012,"")&amp;IF(AB1012&lt;&gt;0,"/"&amp;AB1012,"")&amp;IF(AC1012&lt;&gt;0,"-"&amp;AC1012,"")&amp;IF(AD1012&lt;&gt;0,"-"&amp;AD1012,"")</f>
        <v>1992-5-7</v>
      </c>
      <c r="BC1012" s="44"/>
      <c r="BD1012" s="44"/>
      <c r="BE1012" s="44"/>
      <c r="BF1012" s="49" t="s">
        <v>4882</v>
      </c>
      <c r="BG1012" t="s">
        <v>4893</v>
      </c>
      <c r="BH1012" s="40" t="s">
        <v>5050</v>
      </c>
      <c r="BI1012" t="s">
        <v>39</v>
      </c>
      <c r="BJ1012" t="str">
        <f>N1012&amp;", "&amp;O1012&amp;", "&amp;P1012</f>
        <v>Almaty [= Alma-Ata] Area, Kerbulak Distr.,  c. 37 km SSW of Konyrolen, S slope of Aktau Mt. Range</v>
      </c>
      <c r="BK1012" t="str">
        <f>T1012&amp;" N; "&amp;U1012&amp;" E"</f>
        <v>43°57'20" N; 79°4'30" E</v>
      </c>
      <c r="BL1012" t="s">
        <v>5183</v>
      </c>
      <c r="BM1012" s="85" t="s">
        <v>5184</v>
      </c>
      <c r="BN1012" t="s">
        <v>4895</v>
      </c>
      <c r="BO1012"/>
      <c r="BP1012" t="str">
        <f>IF(V1012="original",H1012,IF(V1012="volunteer",C1012,"Nekhaeva A.A."))</f>
        <v>Szita E., Logunov D.</v>
      </c>
      <c r="BQ1012">
        <f>IF(V1012="original",I1012,IF(V1012="volunteer",YEAR(A1012)&amp;"-"&amp;IF(MONTH(A1012)&lt;10,"0"&amp;MONTH(A1012),MONTH(A1012))&amp;"-"&amp;IF(DAY(A1012)&lt;10,"0"&amp;DAY(A1012),DAY(A1012)),"__2025-05-15"))</f>
        <v>2008</v>
      </c>
      <c r="BR1012"/>
      <c r="BS1012"/>
      <c r="BT1012" s="49" t="s">
        <v>4766</v>
      </c>
      <c r="BU1012" t="s">
        <v>3631</v>
      </c>
      <c r="BV1012" t="s">
        <v>3632</v>
      </c>
      <c r="BW1012" t="s">
        <v>3633</v>
      </c>
      <c r="BX1012" t="s">
        <v>3634</v>
      </c>
      <c r="BY1012" s="44" t="s">
        <v>832</v>
      </c>
      <c r="BZ1012" t="s">
        <v>4031</v>
      </c>
      <c r="CA1012" t="s">
        <v>4468</v>
      </c>
      <c r="CB1012" s="44" t="s">
        <v>4468</v>
      </c>
      <c r="CC1012" t="s">
        <v>4867</v>
      </c>
      <c r="CD1012" t="s">
        <v>4466</v>
      </c>
      <c r="CE1012" t="s">
        <v>4467</v>
      </c>
      <c r="CF1012" t="s">
        <v>3630</v>
      </c>
      <c r="CG1012" t="s">
        <v>4737</v>
      </c>
      <c r="CH1012" t="str">
        <f>H1012</f>
        <v>Szita E., Logunov D.</v>
      </c>
      <c r="CI1012">
        <f t="shared" si="261"/>
        <v>2008</v>
      </c>
      <c r="CJ1012" t="s">
        <v>4757</v>
      </c>
    </row>
    <row r="1013" spans="1:88" s="12" customFormat="1" x14ac:dyDescent="0.45">
      <c r="A1013" s="11">
        <v>45757.621319444443</v>
      </c>
      <c r="B1013" s="12">
        <v>412819044</v>
      </c>
      <c r="C1013" s="6" t="s">
        <v>4897</v>
      </c>
      <c r="D1013" s="12">
        <v>1</v>
      </c>
      <c r="E1013" s="4" t="s">
        <v>65</v>
      </c>
      <c r="F1013" s="12" t="s">
        <v>577</v>
      </c>
      <c r="G1013" s="12">
        <v>4736</v>
      </c>
      <c r="H1013" s="44" t="s">
        <v>2091</v>
      </c>
      <c r="I1013" s="12">
        <v>2008</v>
      </c>
      <c r="J1013" s="12" t="s">
        <v>2092</v>
      </c>
      <c r="K1013" s="12" t="s">
        <v>2093</v>
      </c>
      <c r="L1013" s="12" t="s">
        <v>2094</v>
      </c>
      <c r="M1013" t="s">
        <v>39</v>
      </c>
      <c r="N1013" s="12" t="s">
        <v>2083</v>
      </c>
      <c r="O1013" s="12" t="s">
        <v>858</v>
      </c>
      <c r="P1013" s="12" t="s">
        <v>2169</v>
      </c>
      <c r="Q1013" t="str">
        <f t="shared" si="262"/>
        <v>c. 9 km N of Kapchagai, Karaoi Plateau, Kapchagai Canyon, the left bank of Ili River</v>
      </c>
      <c r="R1013" s="94">
        <v>43.948971999999998</v>
      </c>
      <c r="S1013" s="94">
        <v>77.059388999999996</v>
      </c>
      <c r="T1013" s="12" t="s">
        <v>2162</v>
      </c>
      <c r="U1013" s="12" t="s">
        <v>2163</v>
      </c>
      <c r="V1013" s="12" t="s">
        <v>44</v>
      </c>
      <c r="W1013" s="12" t="s">
        <v>2170</v>
      </c>
      <c r="Y1013" s="12">
        <v>1995</v>
      </c>
      <c r="Z1013" s="12">
        <v>6</v>
      </c>
      <c r="AA1013" s="12">
        <v>1</v>
      </c>
      <c r="AB1013" s="12">
        <v>1995</v>
      </c>
      <c r="AC1013" s="12">
        <v>6</v>
      </c>
      <c r="AD1013" s="12">
        <v>3</v>
      </c>
      <c r="AF1013" s="12" t="s">
        <v>2171</v>
      </c>
      <c r="AH1013" s="12" t="s">
        <v>832</v>
      </c>
      <c r="AI1013" s="12" t="s">
        <v>1138</v>
      </c>
      <c r="AJ1013" s="12" t="s">
        <v>2172</v>
      </c>
      <c r="AK1013" s="12" t="b">
        <v>1</v>
      </c>
      <c r="AL1013" s="12" t="b">
        <v>1</v>
      </c>
      <c r="AM1013" s="12" t="s">
        <v>165</v>
      </c>
      <c r="AO1013" s="49" t="s">
        <v>4952</v>
      </c>
      <c r="AP1013" s="73"/>
      <c r="AQ1013" s="49" t="s">
        <v>4951</v>
      </c>
      <c r="AR1013" s="76" t="s">
        <v>5011</v>
      </c>
      <c r="AS1013" s="73" t="s">
        <v>5012</v>
      </c>
      <c r="AT1013" s="73">
        <f t="shared" si="263"/>
        <v>1</v>
      </c>
      <c r="AU1013" s="112" t="s">
        <v>5384</v>
      </c>
      <c r="AV1013" s="44" t="s">
        <v>5380</v>
      </c>
      <c r="AW1013" t="s">
        <v>2171</v>
      </c>
      <c r="AX1013" s="112" t="s">
        <v>5333</v>
      </c>
      <c r="AY1013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3" s="49" t="s">
        <v>4903</v>
      </c>
      <c r="BA1013" s="58" t="str">
        <f>Y1013&amp;"-"&amp;IF(Z1013&lt;10,"0"&amp;Z1013,Z1013)&amp;"-"&amp;IF(AA1013&lt;10,"0"&amp;AA1013,AA1013)&amp;"/"&amp;IF(AD1013&lt;10,"0"&amp;AD1013,AD1013)</f>
        <v>1995-06-01/03</v>
      </c>
      <c r="BB1013" s="44" t="str">
        <f>Y1013&amp;IF(Z1013&lt;&gt;0,"-"&amp;Z1013,"")&amp;IF(AA1013&lt;&gt;0,"-"&amp;AA1013,"")&amp;IF(AB1013&lt;&gt;0,"/"&amp;AB1013,"")&amp;IF(AC1013&lt;&gt;0,"-"&amp;AC1013,"")&amp;IF(AD1013&lt;&gt;0,"-"&amp;AD1013,"")</f>
        <v>1995-6-1/1995-6-3</v>
      </c>
      <c r="BC1013" s="44"/>
      <c r="BD1013" s="44"/>
      <c r="BE1013" s="44"/>
      <c r="BF1013" s="49" t="s">
        <v>4882</v>
      </c>
      <c r="BG1013" t="s">
        <v>4893</v>
      </c>
      <c r="BH1013" s="40" t="s">
        <v>5050</v>
      </c>
      <c r="BI1013" t="s">
        <v>39</v>
      </c>
      <c r="BJ1013" t="str">
        <f>N1013&amp;", "&amp;O1013&amp;", "&amp;P1013</f>
        <v>Almaty [= Alma-Ata] Region, Ili Distr., c. 9 km N of Kapchagai, Karaoi Plateau, Kapchagai Canyon, the left bank of Ili River</v>
      </c>
      <c r="BK1013" t="str">
        <f>T1013&amp;" N; "&amp;U1013&amp;" E"</f>
        <v>43°56'56.3" N; 77°3'33.8" E</v>
      </c>
      <c r="BL1013" t="s">
        <v>5191</v>
      </c>
      <c r="BM1013" s="85" t="s">
        <v>5192</v>
      </c>
      <c r="BN1013" t="s">
        <v>4895</v>
      </c>
      <c r="BO1013"/>
      <c r="BP1013" t="str">
        <f>IF(V1013="original",H1013,IF(V1013="volunteer",C1013,"Nekhaeva A.A."))</f>
        <v>Szita E., Logunov D.</v>
      </c>
      <c r="BQ1013">
        <f>IF(V1013="original",I1013,IF(V1013="volunteer",YEAR(A1013)&amp;"-"&amp;IF(MONTH(A1013)&lt;10,"0"&amp;MONTH(A1013),MONTH(A1013))&amp;"-"&amp;IF(DAY(A1013)&lt;10,"0"&amp;DAY(A1013),DAY(A1013)),"__2025-05-15"))</f>
        <v>2008</v>
      </c>
      <c r="BR1013"/>
      <c r="BS1013"/>
      <c r="BT1013" s="49" t="s">
        <v>4766</v>
      </c>
      <c r="BU1013" t="s">
        <v>3631</v>
      </c>
      <c r="BV1013" t="s">
        <v>3632</v>
      </c>
      <c r="BW1013" t="s">
        <v>3633</v>
      </c>
      <c r="BX1013" t="s">
        <v>3634</v>
      </c>
      <c r="BY1013" s="44" t="s">
        <v>832</v>
      </c>
      <c r="BZ1013" t="s">
        <v>4031</v>
      </c>
      <c r="CA1013" t="s">
        <v>4471</v>
      </c>
      <c r="CB1013" s="44" t="s">
        <v>4471</v>
      </c>
      <c r="CC1013" t="s">
        <v>4867</v>
      </c>
      <c r="CD1013" t="s">
        <v>4469</v>
      </c>
      <c r="CE1013" t="s">
        <v>4470</v>
      </c>
      <c r="CF1013" t="s">
        <v>3630</v>
      </c>
      <c r="CG1013" t="s">
        <v>4737</v>
      </c>
      <c r="CH1013" t="str">
        <f>H1013</f>
        <v>Szita E., Logunov D.</v>
      </c>
      <c r="CI1013">
        <f t="shared" si="261"/>
        <v>2008</v>
      </c>
      <c r="CJ1013" t="s">
        <v>4757</v>
      </c>
    </row>
    <row r="1014" spans="1:88" s="12" customFormat="1" x14ac:dyDescent="0.45">
      <c r="A1014" s="11">
        <v>45757.62091435185</v>
      </c>
      <c r="B1014" s="12">
        <v>412819044</v>
      </c>
      <c r="C1014" s="6" t="s">
        <v>4897</v>
      </c>
      <c r="D1014" s="12">
        <v>1</v>
      </c>
      <c r="E1014" s="4" t="s">
        <v>51</v>
      </c>
      <c r="F1014" s="12" t="s">
        <v>577</v>
      </c>
      <c r="G1014" s="12">
        <v>4736</v>
      </c>
      <c r="H1014" s="44" t="s">
        <v>2091</v>
      </c>
      <c r="I1014" s="12">
        <v>2008</v>
      </c>
      <c r="J1014" s="12" t="s">
        <v>2092</v>
      </c>
      <c r="K1014" s="12" t="s">
        <v>2093</v>
      </c>
      <c r="L1014" s="12" t="s">
        <v>2094</v>
      </c>
      <c r="M1014" t="s">
        <v>39</v>
      </c>
      <c r="N1014" s="12" t="s">
        <v>2083</v>
      </c>
      <c r="O1014" s="12" t="s">
        <v>858</v>
      </c>
      <c r="P1014" s="12" t="s">
        <v>2169</v>
      </c>
      <c r="Q1014" t="str">
        <f t="shared" si="262"/>
        <v>c. 9 km N of Kapchagai, Karaoi Plateau, Kapchagai Canyon, the left bank of Ili River</v>
      </c>
      <c r="R1014" s="94">
        <v>43.948971999999998</v>
      </c>
      <c r="S1014" s="94">
        <v>77.059388999999996</v>
      </c>
      <c r="T1014" s="12" t="s">
        <v>2162</v>
      </c>
      <c r="U1014" s="12" t="s">
        <v>2163</v>
      </c>
      <c r="V1014" s="12" t="s">
        <v>44</v>
      </c>
      <c r="W1014" s="12" t="s">
        <v>2170</v>
      </c>
      <c r="Y1014" s="12">
        <v>1995</v>
      </c>
      <c r="Z1014" s="12">
        <v>6</v>
      </c>
      <c r="AA1014" s="12">
        <v>1</v>
      </c>
      <c r="AB1014" s="12">
        <v>1995</v>
      </c>
      <c r="AC1014" s="12">
        <v>6</v>
      </c>
      <c r="AD1014" s="12">
        <v>3</v>
      </c>
      <c r="AF1014" s="12" t="s">
        <v>2171</v>
      </c>
      <c r="AH1014" s="12" t="s">
        <v>832</v>
      </c>
      <c r="AI1014" s="12" t="s">
        <v>1138</v>
      </c>
      <c r="AJ1014" s="12" t="s">
        <v>2172</v>
      </c>
      <c r="AK1014" s="12" t="b">
        <v>1</v>
      </c>
      <c r="AL1014" s="12" t="b">
        <v>1</v>
      </c>
      <c r="AM1014" s="12" t="s">
        <v>462</v>
      </c>
      <c r="AO1014" s="49" t="s">
        <v>4952</v>
      </c>
      <c r="AP1014" s="73"/>
      <c r="AQ1014" s="49" t="s">
        <v>4951</v>
      </c>
      <c r="AR1014" s="76" t="s">
        <v>5011</v>
      </c>
      <c r="AS1014" s="73" t="s">
        <v>5012</v>
      </c>
      <c r="AT1014" s="73">
        <f t="shared" si="263"/>
        <v>1</v>
      </c>
      <c r="AU1014" s="112" t="s">
        <v>5383</v>
      </c>
      <c r="AV1014" s="44" t="s">
        <v>5380</v>
      </c>
      <c r="AW1014" t="s">
        <v>2171</v>
      </c>
      <c r="AX1014" s="112" t="s">
        <v>5333</v>
      </c>
      <c r="AY1014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4" s="49" t="s">
        <v>4903</v>
      </c>
      <c r="BA1014" s="58" t="str">
        <f>Y1014&amp;"-"&amp;IF(Z1014&lt;10,"0"&amp;Z1014,Z1014)&amp;"-"&amp;IF(AA1014&lt;10,"0"&amp;AA1014,AA1014)&amp;"/"&amp;IF(AD1014&lt;10,"0"&amp;AD1014,AD1014)</f>
        <v>1995-06-01/03</v>
      </c>
      <c r="BB1014" s="44" t="str">
        <f>Y1014&amp;IF(Z1014&lt;&gt;0,"-"&amp;Z1014,"")&amp;IF(AA1014&lt;&gt;0,"-"&amp;AA1014,"")&amp;IF(AB1014&lt;&gt;0,"/"&amp;AB1014,"")&amp;IF(AC1014&lt;&gt;0,"-"&amp;AC1014,"")&amp;IF(AD1014&lt;&gt;0,"-"&amp;AD1014,"")</f>
        <v>1995-6-1/1995-6-3</v>
      </c>
      <c r="BC1014" s="44"/>
      <c r="BD1014" s="44"/>
      <c r="BE1014" s="44"/>
      <c r="BF1014" s="49" t="s">
        <v>4882</v>
      </c>
      <c r="BG1014" t="s">
        <v>4893</v>
      </c>
      <c r="BH1014" s="40" t="s">
        <v>5050</v>
      </c>
      <c r="BI1014" t="s">
        <v>39</v>
      </c>
      <c r="BJ1014" t="str">
        <f>N1014&amp;", "&amp;O1014&amp;", "&amp;P1014</f>
        <v>Almaty [= Alma-Ata] Region, Ili Distr., c. 9 km N of Kapchagai, Karaoi Plateau, Kapchagai Canyon, the left bank of Ili River</v>
      </c>
      <c r="BK1014" t="str">
        <f>T1014&amp;" N; "&amp;U1014&amp;" E"</f>
        <v>43°56'56.3" N; 77°3'33.8" E</v>
      </c>
      <c r="BL1014" t="s">
        <v>5191</v>
      </c>
      <c r="BM1014" s="85" t="s">
        <v>5192</v>
      </c>
      <c r="BN1014" t="s">
        <v>4895</v>
      </c>
      <c r="BO1014"/>
      <c r="BP1014" t="str">
        <f>IF(V1014="original",H1014,IF(V1014="volunteer",C1014,"Nekhaeva A.A."))</f>
        <v>Szita E., Logunov D.</v>
      </c>
      <c r="BQ1014">
        <f>IF(V1014="original",I1014,IF(V1014="volunteer",YEAR(A1014)&amp;"-"&amp;IF(MONTH(A1014)&lt;10,"0"&amp;MONTH(A1014),MONTH(A1014))&amp;"-"&amp;IF(DAY(A1014)&lt;10,"0"&amp;DAY(A1014),DAY(A1014)),"__2025-05-15"))</f>
        <v>2008</v>
      </c>
      <c r="BR1014"/>
      <c r="BS1014"/>
      <c r="BT1014" s="49" t="s">
        <v>4766</v>
      </c>
      <c r="BU1014" t="s">
        <v>3631</v>
      </c>
      <c r="BV1014" t="s">
        <v>3632</v>
      </c>
      <c r="BW1014" t="s">
        <v>3633</v>
      </c>
      <c r="BX1014" t="s">
        <v>3634</v>
      </c>
      <c r="BY1014" s="44" t="s">
        <v>832</v>
      </c>
      <c r="BZ1014" t="s">
        <v>4031</v>
      </c>
      <c r="CA1014" t="s">
        <v>4471</v>
      </c>
      <c r="CB1014" s="44" t="s">
        <v>4471</v>
      </c>
      <c r="CC1014" t="s">
        <v>4867</v>
      </c>
      <c r="CD1014" t="s">
        <v>4469</v>
      </c>
      <c r="CE1014" t="s">
        <v>4470</v>
      </c>
      <c r="CF1014" t="s">
        <v>3630</v>
      </c>
      <c r="CG1014" t="s">
        <v>5048</v>
      </c>
      <c r="CH1014" t="str">
        <f>H1014</f>
        <v>Szita E., Logunov D.</v>
      </c>
      <c r="CI1014">
        <f t="shared" si="261"/>
        <v>2008</v>
      </c>
      <c r="CJ1014" t="s">
        <v>4735</v>
      </c>
    </row>
    <row r="1015" spans="1:88" s="12" customFormat="1" x14ac:dyDescent="0.45">
      <c r="A1015" s="11">
        <v>45757.619143518517</v>
      </c>
      <c r="B1015" s="12">
        <v>412819044</v>
      </c>
      <c r="C1015" s="6" t="s">
        <v>4897</v>
      </c>
      <c r="D1015" s="12">
        <v>2</v>
      </c>
      <c r="E1015" s="4" t="s">
        <v>247</v>
      </c>
      <c r="F1015" s="12" t="s">
        <v>2090</v>
      </c>
      <c r="G1015" s="12">
        <v>4736</v>
      </c>
      <c r="H1015" s="44" t="s">
        <v>2091</v>
      </c>
      <c r="I1015" s="12">
        <v>2008</v>
      </c>
      <c r="J1015" s="12" t="s">
        <v>2092</v>
      </c>
      <c r="K1015" s="12" t="s">
        <v>2093</v>
      </c>
      <c r="L1015" s="12" t="s">
        <v>2094</v>
      </c>
      <c r="M1015" t="s">
        <v>39</v>
      </c>
      <c r="N1015" s="12" t="s">
        <v>2083</v>
      </c>
      <c r="O1015" s="12" t="s">
        <v>2165</v>
      </c>
      <c r="P1015" s="12" t="s">
        <v>2139</v>
      </c>
      <c r="Q1015" t="str">
        <f t="shared" si="262"/>
        <v>c. 37 km SSW of Konyrolen, S slope of Aktau Mt. Range</v>
      </c>
      <c r="R1015" s="94">
        <v>43.955556000000001</v>
      </c>
      <c r="S1015" s="94">
        <v>79.075000000000003</v>
      </c>
      <c r="T1015" s="12" t="s">
        <v>2140</v>
      </c>
      <c r="U1015" s="12" t="s">
        <v>2141</v>
      </c>
      <c r="V1015" s="12" t="s">
        <v>44</v>
      </c>
      <c r="W1015" s="12" t="s">
        <v>2167</v>
      </c>
      <c r="Y1015" s="12">
        <v>1992</v>
      </c>
      <c r="Z1015" s="12">
        <v>5</v>
      </c>
      <c r="AA1015" s="12">
        <v>8</v>
      </c>
      <c r="AB1015" s="12">
        <v>1992</v>
      </c>
      <c r="AC1015" s="12">
        <v>5</v>
      </c>
      <c r="AD1015" s="12">
        <v>9</v>
      </c>
      <c r="AF1015" s="12" t="s">
        <v>2173</v>
      </c>
      <c r="AH1015" s="12" t="s">
        <v>832</v>
      </c>
      <c r="AI1015" s="12" t="s">
        <v>1138</v>
      </c>
      <c r="AJ1015" s="12" t="s">
        <v>2174</v>
      </c>
      <c r="AK1015" s="12" t="b">
        <v>1</v>
      </c>
      <c r="AL1015" s="12" t="b">
        <v>0</v>
      </c>
      <c r="AO1015" s="49" t="s">
        <v>4952</v>
      </c>
      <c r="AP1015" s="73"/>
      <c r="AQ1015" s="49" t="s">
        <v>4951</v>
      </c>
      <c r="AR1015" s="76" t="s">
        <v>5011</v>
      </c>
      <c r="AS1015" s="73" t="s">
        <v>5012</v>
      </c>
      <c r="AT1015" s="73">
        <f t="shared" si="263"/>
        <v>2</v>
      </c>
      <c r="AU1015" s="112" t="s">
        <v>5384</v>
      </c>
      <c r="AV1015" s="44" t="s">
        <v>5380</v>
      </c>
      <c r="AW1015" t="s">
        <v>2173</v>
      </c>
      <c r="AX1015" s="112" t="s">
        <v>5322</v>
      </c>
      <c r="AY1015" s="73" t="str">
        <f t="shared" si="264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015" s="49" t="s">
        <v>4903</v>
      </c>
      <c r="BA1015" s="58" t="str">
        <f>Y1015&amp;"-"&amp;IF(Z1015&lt;10,"0"&amp;Z1015,Z1015)&amp;"-"&amp;IF(AA1015&lt;10,"0"&amp;AA1015,AA1015)&amp;"/"&amp;IF(AD1015&lt;10,"0"&amp;AD1015,AD1015)</f>
        <v>1992-05-08/09</v>
      </c>
      <c r="BB1015" s="44" t="str">
        <f>Y1015&amp;IF(Z1015&lt;&gt;0,"-"&amp;Z1015,"")&amp;IF(AA1015&lt;&gt;0,"-"&amp;AA1015,"")&amp;IF(AB1015&lt;&gt;0,"/"&amp;AB1015,"")&amp;IF(AC1015&lt;&gt;0,"-"&amp;AC1015,"")&amp;IF(AD1015&lt;&gt;0,"-"&amp;AD1015,"")</f>
        <v>1992-5-8/1992-5-9</v>
      </c>
      <c r="BC1015" s="44"/>
      <c r="BD1015" s="44"/>
      <c r="BE1015" s="44"/>
      <c r="BF1015" s="49" t="s">
        <v>4882</v>
      </c>
      <c r="BG1015" t="s">
        <v>4893</v>
      </c>
      <c r="BH1015" s="40" t="s">
        <v>5050</v>
      </c>
      <c r="BI1015" t="s">
        <v>39</v>
      </c>
      <c r="BJ1015" t="str">
        <f>N1015&amp;", "&amp;O1015&amp;", "&amp;P1015</f>
        <v>Almaty [= Alma-Ata] Region, Kerbulak Distr., c. 37 km SSW of Konyrolen, S slope of Aktau Mt. Range</v>
      </c>
      <c r="BK1015" t="str">
        <f>T1015&amp;" N; "&amp;U1015&amp;" E"</f>
        <v>43°57'20" N; 79°4'30" E</v>
      </c>
      <c r="BL1015" t="s">
        <v>5183</v>
      </c>
      <c r="BM1015" s="85" t="s">
        <v>5184</v>
      </c>
      <c r="BN1015" t="s">
        <v>4895</v>
      </c>
      <c r="BO1015"/>
      <c r="BP1015" t="str">
        <f>IF(V1015="original",H1015,IF(V1015="volunteer",C1015,"Nekhaeva A.A."))</f>
        <v>Szita E., Logunov D.</v>
      </c>
      <c r="BQ1015">
        <f>IF(V1015="original",I1015,IF(V1015="volunteer",YEAR(A1015)&amp;"-"&amp;IF(MONTH(A1015)&lt;10,"0"&amp;MONTH(A1015),MONTH(A1015))&amp;"-"&amp;IF(DAY(A1015)&lt;10,"0"&amp;DAY(A1015),DAY(A1015)),"__2025-05-15"))</f>
        <v>2008</v>
      </c>
      <c r="BR1015"/>
      <c r="BS1015"/>
      <c r="BT1015" s="49" t="s">
        <v>4766</v>
      </c>
      <c r="BU1015" t="s">
        <v>3631</v>
      </c>
      <c r="BV1015" t="s">
        <v>3632</v>
      </c>
      <c r="BW1015" t="s">
        <v>3633</v>
      </c>
      <c r="BX1015" t="s">
        <v>3634</v>
      </c>
      <c r="BY1015" s="44" t="s">
        <v>832</v>
      </c>
      <c r="BZ1015" t="s">
        <v>4031</v>
      </c>
      <c r="CA1015" t="s">
        <v>4474</v>
      </c>
      <c r="CB1015" s="44" t="s">
        <v>4474</v>
      </c>
      <c r="CC1015" t="s">
        <v>4817</v>
      </c>
      <c r="CD1015" t="s">
        <v>4472</v>
      </c>
      <c r="CE1015" t="s">
        <v>4473</v>
      </c>
      <c r="CF1015" t="s">
        <v>3630</v>
      </c>
      <c r="CG1015"/>
      <c r="CH1015" t="str">
        <f>H1015</f>
        <v>Szita E., Logunov D.</v>
      </c>
      <c r="CI1015">
        <f t="shared" si="261"/>
        <v>2008</v>
      </c>
      <c r="CJ1015"/>
    </row>
    <row r="1016" spans="1:88" s="12" customFormat="1" x14ac:dyDescent="0.45">
      <c r="A1016" s="11">
        <v>45757.612430555557</v>
      </c>
      <c r="B1016" s="12">
        <v>412819044</v>
      </c>
      <c r="C1016" s="6" t="s">
        <v>4897</v>
      </c>
      <c r="D1016" s="12">
        <v>1</v>
      </c>
      <c r="E1016" s="4" t="s">
        <v>65</v>
      </c>
      <c r="F1016" s="12" t="s">
        <v>577</v>
      </c>
      <c r="G1016" s="12">
        <v>4549</v>
      </c>
      <c r="H1016" s="44" t="s">
        <v>2179</v>
      </c>
      <c r="I1016" s="12">
        <v>1997</v>
      </c>
      <c r="J1016" s="12" t="s">
        <v>2180</v>
      </c>
      <c r="K1016" s="12" t="s">
        <v>2181</v>
      </c>
      <c r="L1016" s="12" t="s">
        <v>2182</v>
      </c>
      <c r="M1016" t="s">
        <v>39</v>
      </c>
      <c r="N1016" s="12" t="s">
        <v>77</v>
      </c>
      <c r="P1016" s="12" t="s">
        <v>2175</v>
      </c>
      <c r="Q1016" t="str">
        <f t="shared" si="262"/>
        <v>Zailiiskii Alatau Mt. Range, Canyon Asy</v>
      </c>
      <c r="R1016" s="94">
        <v>43.220143</v>
      </c>
      <c r="S1016" s="94">
        <v>77.845539000000002</v>
      </c>
      <c r="T1016" s="12" t="s">
        <v>2176</v>
      </c>
      <c r="U1016" s="12" t="s">
        <v>2177</v>
      </c>
      <c r="V1016" s="12" t="s">
        <v>106</v>
      </c>
      <c r="X1016" s="12">
        <v>2000</v>
      </c>
      <c r="Y1016" s="12">
        <v>1993</v>
      </c>
      <c r="Z1016" s="12">
        <v>7</v>
      </c>
      <c r="AA1016" s="12">
        <v>6</v>
      </c>
      <c r="AF1016" s="12" t="s">
        <v>641</v>
      </c>
      <c r="AH1016" s="12" t="s">
        <v>48</v>
      </c>
      <c r="AI1016" s="12" t="s">
        <v>1021</v>
      </c>
      <c r="AJ1016" s="12" t="s">
        <v>2178</v>
      </c>
      <c r="AK1016" s="12" t="b">
        <v>1</v>
      </c>
      <c r="AL1016" s="12" t="b">
        <v>1</v>
      </c>
      <c r="AM1016" s="12" t="s">
        <v>165</v>
      </c>
      <c r="AO1016" s="49" t="s">
        <v>4952</v>
      </c>
      <c r="AP1016" s="73"/>
      <c r="AQ1016" s="49" t="s">
        <v>4951</v>
      </c>
      <c r="AR1016" s="76" t="s">
        <v>5011</v>
      </c>
      <c r="AS1016" s="73" t="s">
        <v>5012</v>
      </c>
      <c r="AT1016" s="73">
        <f t="shared" si="263"/>
        <v>1</v>
      </c>
      <c r="AU1016" s="112" t="s">
        <v>5384</v>
      </c>
      <c r="AV1016" s="44" t="s">
        <v>5380</v>
      </c>
      <c r="AW1016" t="s">
        <v>641</v>
      </c>
      <c r="AX1016" s="112" t="s">
        <v>5333</v>
      </c>
      <c r="AY1016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16" s="49" t="s">
        <v>4903</v>
      </c>
      <c r="BA1016" s="58" t="str">
        <f>Y1016&amp;"-"&amp;IF(Z1016&lt;10,"0"&amp;Z1016,Z1016)&amp;"-"&amp;IF(AA1016&lt;10,"0"&amp;AA1016,AA1016)</f>
        <v>1993-07-06</v>
      </c>
      <c r="BB1016" s="44" t="str">
        <f>Y1016&amp;IF(Z1016&lt;&gt;0,"-"&amp;Z1016,"")&amp;IF(AA1016&lt;&gt;0,"-"&amp;AA1016,"")&amp;IF(AB1016&lt;&gt;0,"/"&amp;AB1016,"")&amp;IF(AC1016&lt;&gt;0,"-"&amp;AC1016,"")&amp;IF(AD1016&lt;&gt;0,"-"&amp;AD1016,"")</f>
        <v>1993-7-6</v>
      </c>
      <c r="BC1016" s="44"/>
      <c r="BD1016" s="44"/>
      <c r="BE1016" s="44"/>
      <c r="BF1016" s="49" t="s">
        <v>4882</v>
      </c>
      <c r="BG1016" t="s">
        <v>4893</v>
      </c>
      <c r="BH1016" s="40" t="s">
        <v>5050</v>
      </c>
      <c r="BI1016" t="s">
        <v>39</v>
      </c>
      <c r="BJ1016" t="str">
        <f>N1016&amp;", "&amp;P1016</f>
        <v>Almaty Area, Zailiiskii Alatau Mt. Range, Canyon Asy</v>
      </c>
      <c r="BK1016" t="str">
        <f>T1016&amp;" N; "&amp;U1016&amp;" E"</f>
        <v>43.220143 N; 77.845539 E</v>
      </c>
      <c r="BL1016" t="s">
        <v>2176</v>
      </c>
      <c r="BM1016" s="85" t="s">
        <v>2177</v>
      </c>
      <c r="BN1016" t="s">
        <v>4895</v>
      </c>
      <c r="BO1016">
        <f t="shared" ref="BO1016:BO1036" si="273">X1016</f>
        <v>2000</v>
      </c>
      <c r="BP1016" t="str">
        <f>IF(V1016="original",H1016,IF(V1016="volunteer",C1016,"Nekhaeva A.A."))</f>
        <v>Kim L.V.</v>
      </c>
      <c r="BQ1016" t="str">
        <f>IF(V1016="original",I1016,IF(V1016="volunteer",YEAR(A1016)&amp;"-"&amp;IF(MONTH(A1016)&lt;10,"0"&amp;MONTH(A1016),MONTH(A1016))&amp;"-"&amp;IF(DAY(A1016)&lt;10,"0"&amp;DAY(A1016),DAY(A1016)),"__2025-05-15"))</f>
        <v>2025-04-10</v>
      </c>
      <c r="BR1016"/>
      <c r="BS1016"/>
      <c r="BT1016" s="49" t="s">
        <v>4766</v>
      </c>
      <c r="BU1016" t="s">
        <v>3631</v>
      </c>
      <c r="BV1016" t="s">
        <v>3632</v>
      </c>
      <c r="BW1016" t="s">
        <v>3633</v>
      </c>
      <c r="BX1016" t="s">
        <v>3634</v>
      </c>
      <c r="BY1016" s="44" t="s">
        <v>48</v>
      </c>
      <c r="BZ1016" t="s">
        <v>1021</v>
      </c>
      <c r="CA1016" t="s">
        <v>4475</v>
      </c>
      <c r="CB1016" s="44" t="s">
        <v>4475</v>
      </c>
      <c r="CC1016" t="s">
        <v>4477</v>
      </c>
      <c r="CD1016" t="s">
        <v>4475</v>
      </c>
      <c r="CE1016" t="s">
        <v>4476</v>
      </c>
      <c r="CF1016" t="s">
        <v>3630</v>
      </c>
      <c r="CG1016" t="s">
        <v>4737</v>
      </c>
      <c r="CH1016" t="str">
        <f>H1016</f>
        <v>Rakov S.Yu., Logunov D.V.</v>
      </c>
      <c r="CI1016">
        <f t="shared" si="261"/>
        <v>1997</v>
      </c>
      <c r="CJ1016" t="s">
        <v>4725</v>
      </c>
    </row>
    <row r="1017" spans="1:88" s="12" customFormat="1" x14ac:dyDescent="0.45">
      <c r="A1017" s="11">
        <v>45757.608506944453</v>
      </c>
      <c r="B1017" s="12">
        <v>412819044</v>
      </c>
      <c r="C1017" s="6" t="s">
        <v>4897</v>
      </c>
      <c r="D1017" s="12">
        <v>1</v>
      </c>
      <c r="E1017" s="4" t="s">
        <v>65</v>
      </c>
      <c r="F1017" s="12" t="s">
        <v>812</v>
      </c>
      <c r="G1017" s="12">
        <v>4549</v>
      </c>
      <c r="H1017" s="44" t="s">
        <v>2179</v>
      </c>
      <c r="I1017" s="12">
        <v>1997</v>
      </c>
      <c r="J1017" s="12" t="s">
        <v>2180</v>
      </c>
      <c r="K1017" s="12" t="s">
        <v>2181</v>
      </c>
      <c r="L1017" s="12" t="s">
        <v>2182</v>
      </c>
      <c r="M1017" t="s">
        <v>39</v>
      </c>
      <c r="N1017" s="12" t="s">
        <v>77</v>
      </c>
      <c r="P1017" s="12" t="s">
        <v>2183</v>
      </c>
      <c r="Q1017" t="str">
        <f t="shared" si="262"/>
        <v>Semirechie</v>
      </c>
      <c r="R1017" s="94"/>
      <c r="S1017" s="94"/>
      <c r="V1017" s="12" t="s">
        <v>119</v>
      </c>
      <c r="X1017" s="12">
        <v>250000</v>
      </c>
      <c r="Y1017" s="12">
        <v>1920</v>
      </c>
      <c r="AF1017" s="12" t="s">
        <v>653</v>
      </c>
      <c r="AG1017" s="66" t="s">
        <v>2184</v>
      </c>
      <c r="AH1017" s="12" t="s">
        <v>48</v>
      </c>
      <c r="AI1017" s="12" t="s">
        <v>1021</v>
      </c>
      <c r="AJ1017" s="12" t="s">
        <v>2185</v>
      </c>
      <c r="AK1017" s="12" t="b">
        <v>1</v>
      </c>
      <c r="AL1017" s="12" t="b">
        <v>0</v>
      </c>
      <c r="AN1017" s="12" t="s">
        <v>2186</v>
      </c>
      <c r="AO1017" s="49" t="s">
        <v>4952</v>
      </c>
      <c r="AP1017" s="73"/>
      <c r="AQ1017" s="49" t="s">
        <v>4951</v>
      </c>
      <c r="AR1017" s="76" t="s">
        <v>5011</v>
      </c>
      <c r="AS1017" s="73" t="s">
        <v>5012</v>
      </c>
      <c r="AT1017" s="73">
        <f t="shared" si="263"/>
        <v>1</v>
      </c>
      <c r="AU1017" s="112" t="s">
        <v>5384</v>
      </c>
      <c r="AV1017" s="44" t="s">
        <v>5380</v>
      </c>
      <c r="AW1017" t="s">
        <v>653</v>
      </c>
      <c r="AX1017" s="112" t="s">
        <v>5348</v>
      </c>
      <c r="AY1017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17" s="49" t="s">
        <v>4903</v>
      </c>
      <c r="BA1017" s="44">
        <f>Y1017</f>
        <v>1920</v>
      </c>
      <c r="BB1017" s="44" t="str">
        <f>Y1017&amp;IF(Z1017&lt;&gt;0,"-"&amp;Z1017,"")&amp;IF(AA1017&lt;&gt;0,"-"&amp;AA1017,"")&amp;IF(AB1017&lt;&gt;0,"/"&amp;AB1017,"")&amp;IF(AC1017&lt;&gt;0,"-"&amp;AC1017,"")&amp;IF(AD1017&lt;&gt;0,"-"&amp;AD1017,"")</f>
        <v>1920</v>
      </c>
      <c r="BC1017" s="44"/>
      <c r="BD1017" s="44"/>
      <c r="BE1017" s="44" t="s">
        <v>4999</v>
      </c>
      <c r="BF1017" s="49" t="s">
        <v>4882</v>
      </c>
      <c r="BG1017" t="s">
        <v>4893</v>
      </c>
      <c r="BH1017" s="40" t="s">
        <v>5050</v>
      </c>
      <c r="BI1017" t="s">
        <v>39</v>
      </c>
      <c r="BJ1017" t="str">
        <f>N1017&amp;", "&amp;P1017</f>
        <v>Almaty Area, Semirechie</v>
      </c>
      <c r="BK1017"/>
      <c r="BL1017"/>
      <c r="BM1017" s="85"/>
      <c r="BN1017"/>
      <c r="BO1017">
        <f t="shared" si="273"/>
        <v>250000</v>
      </c>
      <c r="BP1017" t="str">
        <f>IF(V1017="original",H1017,IF(V1017="volunteer",C1017,"Nekhaeva A.A."))</f>
        <v>Nekhaeva A.A.</v>
      </c>
      <c r="BQ1017" t="str">
        <f>IF(V1017="original",I1017,IF(V1017="volunteer",YEAR(A1017)&amp;"-"&amp;IF(MONTH(A1017)&lt;10,"0"&amp;MONTH(A1017),MONTH(A1017))&amp;"-"&amp;IF(DAY(A1017)&lt;10,"0"&amp;DAY(A1017),DAY(A1017)),"__2025-05-15"))</f>
        <v>__2025-05-15</v>
      </c>
      <c r="BR1017"/>
      <c r="BS1017"/>
      <c r="BT1017" s="49" t="s">
        <v>4766</v>
      </c>
      <c r="BU1017" t="s">
        <v>3631</v>
      </c>
      <c r="BV1017" t="s">
        <v>3632</v>
      </c>
      <c r="BW1017" t="s">
        <v>3633</v>
      </c>
      <c r="BX1017" t="s">
        <v>3634</v>
      </c>
      <c r="BY1017" s="44" t="s">
        <v>48</v>
      </c>
      <c r="BZ1017" t="s">
        <v>1021</v>
      </c>
      <c r="CA1017" t="s">
        <v>4478</v>
      </c>
      <c r="CB1017" s="44" t="s">
        <v>4478</v>
      </c>
      <c r="CC1017" t="s">
        <v>4343</v>
      </c>
      <c r="CD1017" t="s">
        <v>4478</v>
      </c>
      <c r="CE1017" t="s">
        <v>4479</v>
      </c>
      <c r="CF1017" t="s">
        <v>3630</v>
      </c>
      <c r="CG1017"/>
      <c r="CH1017" t="str">
        <f>H1017</f>
        <v>Rakov S.Yu., Logunov D.V.</v>
      </c>
      <c r="CI1017">
        <f t="shared" si="261"/>
        <v>1997</v>
      </c>
      <c r="CJ1017" t="s">
        <v>4714</v>
      </c>
    </row>
    <row r="1018" spans="1:88" s="12" customFormat="1" x14ac:dyDescent="0.45">
      <c r="A1018" s="11">
        <v>45757.605682870373</v>
      </c>
      <c r="B1018" s="12">
        <v>412819044</v>
      </c>
      <c r="C1018" s="6" t="s">
        <v>4897</v>
      </c>
      <c r="D1018" s="12">
        <v>1</v>
      </c>
      <c r="E1018" s="4" t="s">
        <v>51</v>
      </c>
      <c r="F1018" s="12" t="s">
        <v>836</v>
      </c>
      <c r="G1018" s="12">
        <v>4549</v>
      </c>
      <c r="H1018" s="44" t="s">
        <v>2179</v>
      </c>
      <c r="I1018" s="12">
        <v>1997</v>
      </c>
      <c r="J1018" s="12" t="s">
        <v>2180</v>
      </c>
      <c r="K1018" s="12" t="s">
        <v>2181</v>
      </c>
      <c r="L1018" s="12" t="s">
        <v>2182</v>
      </c>
      <c r="M1018" t="s">
        <v>39</v>
      </c>
      <c r="N1018" s="12" t="s">
        <v>77</v>
      </c>
      <c r="P1018" s="12" t="s">
        <v>2187</v>
      </c>
      <c r="Q1018" t="str">
        <f t="shared" si="262"/>
        <v>80-90 km NW of Almaty, Zailiiskii Alatau Mt. Range, Bolshaya Almatinka River</v>
      </c>
      <c r="R1018" s="94">
        <v>43.067174000000001</v>
      </c>
      <c r="S1018" s="94">
        <v>76.913608999999994</v>
      </c>
      <c r="T1018" s="12" t="s">
        <v>2188</v>
      </c>
      <c r="U1018" s="12" t="s">
        <v>2189</v>
      </c>
      <c r="V1018" s="12" t="s">
        <v>106</v>
      </c>
      <c r="W1018" s="12" t="s">
        <v>2190</v>
      </c>
      <c r="X1018" s="12">
        <v>5000</v>
      </c>
      <c r="Y1018" s="12">
        <v>1993</v>
      </c>
      <c r="Z1018" s="12">
        <v>6</v>
      </c>
      <c r="AA1018" s="12">
        <v>7</v>
      </c>
      <c r="AF1018" s="12" t="s">
        <v>641</v>
      </c>
      <c r="AH1018" s="12" t="s">
        <v>48</v>
      </c>
      <c r="AI1018" s="12" t="s">
        <v>1021</v>
      </c>
      <c r="AJ1018" s="12" t="s">
        <v>2185</v>
      </c>
      <c r="AK1018" s="12" t="b">
        <v>1</v>
      </c>
      <c r="AL1018" s="12" t="b">
        <v>0</v>
      </c>
      <c r="AO1018" s="49" t="s">
        <v>4952</v>
      </c>
      <c r="AP1018" s="73"/>
      <c r="AQ1018" s="49" t="s">
        <v>4951</v>
      </c>
      <c r="AR1018" s="76" t="s">
        <v>5011</v>
      </c>
      <c r="AS1018" s="73" t="s">
        <v>5012</v>
      </c>
      <c r="AT1018" s="73">
        <f t="shared" si="263"/>
        <v>1</v>
      </c>
      <c r="AU1018" s="112" t="s">
        <v>5383</v>
      </c>
      <c r="AV1018" s="44" t="s">
        <v>5380</v>
      </c>
      <c r="AW1018" t="s">
        <v>641</v>
      </c>
      <c r="AX1018" s="112" t="s">
        <v>5322</v>
      </c>
      <c r="AY1018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18" s="49" t="s">
        <v>4903</v>
      </c>
      <c r="BA1018" s="58" t="str">
        <f>Y1018&amp;"-"&amp;IF(Z1018&lt;10,"0"&amp;Z1018,Z1018)&amp;"-"&amp;IF(AA1018&lt;10,"0"&amp;AA1018,AA1018)</f>
        <v>1993-06-07</v>
      </c>
      <c r="BB1018" s="44" t="str">
        <f>Y1018&amp;IF(Z1018&lt;&gt;0,"-"&amp;Z1018,"")&amp;IF(AA1018&lt;&gt;0,"-"&amp;AA1018,"")&amp;IF(AB1018&lt;&gt;0,"/"&amp;AB1018,"")&amp;IF(AC1018&lt;&gt;0,"-"&amp;AC1018,"")&amp;IF(AD1018&lt;&gt;0,"-"&amp;AD1018,"")</f>
        <v>1993-6-7</v>
      </c>
      <c r="BC1018" s="44"/>
      <c r="BD1018" s="44"/>
      <c r="BE1018" s="44"/>
      <c r="BF1018" s="49" t="s">
        <v>4882</v>
      </c>
      <c r="BG1018" t="s">
        <v>4893</v>
      </c>
      <c r="BH1018" s="40" t="s">
        <v>5050</v>
      </c>
      <c r="BI1018" t="s">
        <v>39</v>
      </c>
      <c r="BJ1018" t="str">
        <f>N1018&amp;", "&amp;P1018</f>
        <v>Almaty Area, 80-90 km NW of Almaty, Zailiiskii Alatau Mt. Range, Bolshaya Almatinka River</v>
      </c>
      <c r="BK1018" t="str">
        <f>T1018&amp;" N; "&amp;U1018&amp;" E"</f>
        <v>43.067174 N; 76.913609 E</v>
      </c>
      <c r="BL1018" t="s">
        <v>2188</v>
      </c>
      <c r="BM1018" s="85" t="s">
        <v>2189</v>
      </c>
      <c r="BN1018" t="s">
        <v>4895</v>
      </c>
      <c r="BO1018">
        <f t="shared" si="273"/>
        <v>5000</v>
      </c>
      <c r="BP1018" t="str">
        <f>IF(V1018="original",H1018,IF(V1018="volunteer",C1018,"Nekhaeva A.A."))</f>
        <v>Kim L.V.</v>
      </c>
      <c r="BQ1018" t="str">
        <f>IF(V1018="original",I1018,IF(V1018="volunteer",YEAR(A1018)&amp;"-"&amp;IF(MONTH(A1018)&lt;10,"0"&amp;MONTH(A1018),MONTH(A1018))&amp;"-"&amp;IF(DAY(A1018)&lt;10,"0"&amp;DAY(A1018),DAY(A1018)),"__2025-05-15"))</f>
        <v>2025-04-10</v>
      </c>
      <c r="BR1018"/>
      <c r="BS1018"/>
      <c r="BT1018" s="49" t="s">
        <v>4766</v>
      </c>
      <c r="BU1018" t="s">
        <v>3631</v>
      </c>
      <c r="BV1018" t="s">
        <v>3632</v>
      </c>
      <c r="BW1018" t="s">
        <v>3633</v>
      </c>
      <c r="BX1018" t="s">
        <v>3634</v>
      </c>
      <c r="BY1018" s="44" t="s">
        <v>48</v>
      </c>
      <c r="BZ1018" t="s">
        <v>1021</v>
      </c>
      <c r="CA1018" t="s">
        <v>4478</v>
      </c>
      <c r="CB1018" s="44" t="s">
        <v>4478</v>
      </c>
      <c r="CC1018" t="s">
        <v>4343</v>
      </c>
      <c r="CD1018" t="s">
        <v>4478</v>
      </c>
      <c r="CE1018" t="s">
        <v>4479</v>
      </c>
      <c r="CF1018" t="s">
        <v>3630</v>
      </c>
      <c r="CG1018"/>
      <c r="CH1018" t="str">
        <f>H1018</f>
        <v>Rakov S.Yu., Logunov D.V.</v>
      </c>
      <c r="CI1018">
        <f t="shared" si="261"/>
        <v>1997</v>
      </c>
      <c r="CJ1018"/>
    </row>
    <row r="1019" spans="1:88" s="12" customFormat="1" x14ac:dyDescent="0.45">
      <c r="A1019" s="11">
        <v>45757.602604166663</v>
      </c>
      <c r="B1019" s="12">
        <v>412819044</v>
      </c>
      <c r="C1019" s="6" t="s">
        <v>4897</v>
      </c>
      <c r="D1019" s="12">
        <v>7</v>
      </c>
      <c r="E1019" s="4" t="s">
        <v>5289</v>
      </c>
      <c r="F1019" s="12" t="s">
        <v>836</v>
      </c>
      <c r="G1019" s="12">
        <v>4549</v>
      </c>
      <c r="H1019" s="44" t="s">
        <v>2179</v>
      </c>
      <c r="I1019" s="12">
        <v>1997</v>
      </c>
      <c r="J1019" s="12" t="s">
        <v>2180</v>
      </c>
      <c r="K1019" s="12" t="s">
        <v>2181</v>
      </c>
      <c r="L1019" s="12" t="s">
        <v>2182</v>
      </c>
      <c r="M1019" t="s">
        <v>39</v>
      </c>
      <c r="N1019" s="12" t="s">
        <v>77</v>
      </c>
      <c r="P1019" s="12" t="s">
        <v>2191</v>
      </c>
      <c r="Q1019" t="str">
        <f t="shared" si="262"/>
        <v>Uzunagach</v>
      </c>
      <c r="R1019" s="94">
        <v>43.224977000000003</v>
      </c>
      <c r="S1019" s="94">
        <v>76.310733999999997</v>
      </c>
      <c r="T1019" s="12" t="s">
        <v>2192</v>
      </c>
      <c r="U1019" s="12" t="s">
        <v>2193</v>
      </c>
      <c r="V1019" s="12" t="s">
        <v>106</v>
      </c>
      <c r="W1019" s="12" t="s">
        <v>2194</v>
      </c>
      <c r="X1019" s="12">
        <v>2000</v>
      </c>
      <c r="Y1019" s="12">
        <v>1992</v>
      </c>
      <c r="Z1019" s="12">
        <v>5</v>
      </c>
      <c r="AA1019" s="12">
        <v>12</v>
      </c>
      <c r="AF1019" s="12" t="s">
        <v>566</v>
      </c>
      <c r="AH1019" s="12" t="s">
        <v>48</v>
      </c>
      <c r="AI1019" s="12" t="s">
        <v>1021</v>
      </c>
      <c r="AJ1019" s="12" t="s">
        <v>2185</v>
      </c>
      <c r="AK1019" s="12" t="b">
        <v>1</v>
      </c>
      <c r="AL1019" s="12" t="b">
        <v>0</v>
      </c>
      <c r="AO1019" s="49" t="s">
        <v>4952</v>
      </c>
      <c r="AP1019" s="73"/>
      <c r="AQ1019" s="49" t="s">
        <v>4951</v>
      </c>
      <c r="AR1019" s="76" t="s">
        <v>5011</v>
      </c>
      <c r="AS1019" s="73" t="s">
        <v>5012</v>
      </c>
      <c r="AT1019" s="73">
        <f t="shared" si="263"/>
        <v>7</v>
      </c>
      <c r="AU1019" s="112" t="s">
        <v>5383</v>
      </c>
      <c r="AV1019" s="44" t="s">
        <v>5380</v>
      </c>
      <c r="AW1019" t="s">
        <v>566</v>
      </c>
      <c r="AX1019" s="112" t="s">
        <v>5322</v>
      </c>
      <c r="AY1019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19" s="49" t="s">
        <v>4903</v>
      </c>
      <c r="BA1019" s="58" t="str">
        <f>Y1019&amp;"-"&amp;IF(Z1019&lt;10,"0"&amp;Z1019,Z1019)&amp;"-"&amp;IF(AA1019&lt;10,"0"&amp;AA1019,AA1019)</f>
        <v>1992-05-12</v>
      </c>
      <c r="BB1019" s="44" t="str">
        <f>Y1019&amp;IF(Z1019&lt;&gt;0,"-"&amp;Z1019,"")&amp;IF(AA1019&lt;&gt;0,"-"&amp;AA1019,"")&amp;IF(AB1019&lt;&gt;0,"/"&amp;AB1019,"")&amp;IF(AC1019&lt;&gt;0,"-"&amp;AC1019,"")&amp;IF(AD1019&lt;&gt;0,"-"&amp;AD1019,"")</f>
        <v>1992-5-12</v>
      </c>
      <c r="BC1019" s="44"/>
      <c r="BD1019" s="44"/>
      <c r="BE1019" s="44"/>
      <c r="BF1019" s="49" t="s">
        <v>4882</v>
      </c>
      <c r="BG1019" t="s">
        <v>4893</v>
      </c>
      <c r="BH1019" s="40" t="s">
        <v>5050</v>
      </c>
      <c r="BI1019" t="s">
        <v>39</v>
      </c>
      <c r="BJ1019" t="str">
        <f>N1019&amp;", "&amp;P1019</f>
        <v>Almaty Area, Uzunagach</v>
      </c>
      <c r="BK1019" t="str">
        <f>T1019&amp;" N; "&amp;U1019&amp;" E"</f>
        <v>43.224977 N; 76.310734 E</v>
      </c>
      <c r="BL1019" t="s">
        <v>2192</v>
      </c>
      <c r="BM1019" s="85" t="s">
        <v>2193</v>
      </c>
      <c r="BN1019" t="s">
        <v>4895</v>
      </c>
      <c r="BO1019">
        <f t="shared" si="273"/>
        <v>2000</v>
      </c>
      <c r="BP1019" t="str">
        <f>IF(V1019="original",H1019,IF(V1019="volunteer",C1019,"Nekhaeva A.A."))</f>
        <v>Kim L.V.</v>
      </c>
      <c r="BQ1019" t="str">
        <f>IF(V1019="original",I1019,IF(V1019="volunteer",YEAR(A1019)&amp;"-"&amp;IF(MONTH(A1019)&lt;10,"0"&amp;MONTH(A1019),MONTH(A1019))&amp;"-"&amp;IF(DAY(A1019)&lt;10,"0"&amp;DAY(A1019),DAY(A1019)),"__2025-05-15"))</f>
        <v>2025-04-10</v>
      </c>
      <c r="BR1019"/>
      <c r="BS1019"/>
      <c r="BT1019" s="49" t="s">
        <v>4766</v>
      </c>
      <c r="BU1019" t="s">
        <v>3631</v>
      </c>
      <c r="BV1019" t="s">
        <v>3632</v>
      </c>
      <c r="BW1019" t="s">
        <v>3633</v>
      </c>
      <c r="BX1019" t="s">
        <v>3634</v>
      </c>
      <c r="BY1019" s="44" t="s">
        <v>48</v>
      </c>
      <c r="BZ1019" t="s">
        <v>1021</v>
      </c>
      <c r="CA1019" t="s">
        <v>4478</v>
      </c>
      <c r="CB1019" s="44" t="s">
        <v>4478</v>
      </c>
      <c r="CC1019" t="s">
        <v>4343</v>
      </c>
      <c r="CD1019" t="s">
        <v>4478</v>
      </c>
      <c r="CE1019" t="s">
        <v>4479</v>
      </c>
      <c r="CF1019" t="s">
        <v>3630</v>
      </c>
      <c r="CG1019"/>
      <c r="CH1019" t="str">
        <f>H1019</f>
        <v>Rakov S.Yu., Logunov D.V.</v>
      </c>
      <c r="CI1019">
        <f t="shared" si="261"/>
        <v>1997</v>
      </c>
      <c r="CJ1019"/>
    </row>
    <row r="1020" spans="1:88" s="12" customFormat="1" x14ac:dyDescent="0.45">
      <c r="A1020" s="11">
        <v>45757.598275462973</v>
      </c>
      <c r="B1020" s="12">
        <v>412819044</v>
      </c>
      <c r="C1020" s="6" t="s">
        <v>4897</v>
      </c>
      <c r="D1020" s="12">
        <v>12</v>
      </c>
      <c r="E1020" s="4" t="s">
        <v>2012</v>
      </c>
      <c r="F1020" s="12" t="s">
        <v>836</v>
      </c>
      <c r="G1020" s="12">
        <v>4549</v>
      </c>
      <c r="H1020" s="44" t="s">
        <v>2179</v>
      </c>
      <c r="I1020" s="12">
        <v>1997</v>
      </c>
      <c r="J1020" s="12" t="s">
        <v>2180</v>
      </c>
      <c r="K1020" s="12" t="s">
        <v>2181</v>
      </c>
      <c r="L1020" s="12" t="s">
        <v>2182</v>
      </c>
      <c r="M1020" t="s">
        <v>39</v>
      </c>
      <c r="N1020" s="12" t="s">
        <v>77</v>
      </c>
      <c r="O1020" s="12" t="s">
        <v>847</v>
      </c>
      <c r="P1020" s="12" t="s">
        <v>2196</v>
      </c>
      <c r="Q1020" t="str">
        <f t="shared" si="262"/>
        <v>157th road-km from Almaty to Narynkol, Syugaty Mts., Yablonevaya Shchel</v>
      </c>
      <c r="R1020" s="94">
        <v>43.491176000000003</v>
      </c>
      <c r="S1020" s="94">
        <v>78.640184000000005</v>
      </c>
      <c r="T1020" s="12" t="s">
        <v>2197</v>
      </c>
      <c r="U1020" s="12" t="s">
        <v>2198</v>
      </c>
      <c r="V1020" s="12" t="s">
        <v>106</v>
      </c>
      <c r="W1020" s="12" t="s">
        <v>2199</v>
      </c>
      <c r="X1020" s="12">
        <v>5000</v>
      </c>
      <c r="Y1020" s="12">
        <v>1990</v>
      </c>
      <c r="Z1020" s="12">
        <v>4</v>
      </c>
      <c r="AA1020" s="12">
        <v>22</v>
      </c>
      <c r="AF1020" s="12" t="s">
        <v>648</v>
      </c>
      <c r="AH1020" s="12" t="s">
        <v>48</v>
      </c>
      <c r="AI1020" s="12" t="s">
        <v>1021</v>
      </c>
      <c r="AJ1020" s="12" t="s">
        <v>2185</v>
      </c>
      <c r="AK1020" s="12" t="b">
        <v>1</v>
      </c>
      <c r="AL1020" s="12" t="b">
        <v>0</v>
      </c>
      <c r="AO1020" s="49" t="s">
        <v>4952</v>
      </c>
      <c r="AP1020" s="73"/>
      <c r="AQ1020" s="49" t="s">
        <v>4951</v>
      </c>
      <c r="AR1020" s="76" t="s">
        <v>5011</v>
      </c>
      <c r="AS1020" s="73" t="s">
        <v>5012</v>
      </c>
      <c r="AT1020" s="73">
        <f t="shared" si="263"/>
        <v>12</v>
      </c>
      <c r="AU1020" s="112" t="s">
        <v>5384</v>
      </c>
      <c r="AV1020" s="44" t="s">
        <v>5380</v>
      </c>
      <c r="AW1020" t="s">
        <v>648</v>
      </c>
      <c r="AX1020" s="112" t="s">
        <v>5322</v>
      </c>
      <c r="AY1020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0" s="49" t="s">
        <v>4903</v>
      </c>
      <c r="BA1020" s="58" t="str">
        <f>Y1020&amp;"-"&amp;IF(Z1020&lt;10,"0"&amp;Z1020,Z1020)&amp;"-"&amp;IF(AA1020&lt;10,"0"&amp;AA1020,AA1020)</f>
        <v>1990-04-22</v>
      </c>
      <c r="BB1020" s="44" t="str">
        <f>Y1020&amp;IF(Z1020&lt;&gt;0,"-"&amp;Z1020,"")&amp;IF(AA1020&lt;&gt;0,"-"&amp;AA1020,"")&amp;IF(AB1020&lt;&gt;0,"/"&amp;AB1020,"")&amp;IF(AC1020&lt;&gt;0,"-"&amp;AC1020,"")&amp;IF(AD1020&lt;&gt;0,"-"&amp;AD1020,"")</f>
        <v>1990-4-22</v>
      </c>
      <c r="BC1020" s="44"/>
      <c r="BD1020" s="44"/>
      <c r="BE1020" s="44"/>
      <c r="BF1020" s="49" t="s">
        <v>4882</v>
      </c>
      <c r="BG1020" t="s">
        <v>4893</v>
      </c>
      <c r="BH1020" s="40" t="s">
        <v>5050</v>
      </c>
      <c r="BI1020" t="s">
        <v>39</v>
      </c>
      <c r="BJ1020" t="str">
        <f>N1020&amp;", "&amp;O1020&amp;", "&amp;P1020</f>
        <v>Almaty Area, Chilik Distr., 157th road-km from Almaty to Narynkol, Syugaty Mts., Yablonevaya Shchel</v>
      </c>
      <c r="BK1020" t="str">
        <f>T1020&amp;" N; "&amp;U1020&amp;" E"</f>
        <v>43.491176 N; 78.640184 E</v>
      </c>
      <c r="BL1020" t="s">
        <v>2197</v>
      </c>
      <c r="BM1020" s="85" t="s">
        <v>2198</v>
      </c>
      <c r="BN1020" t="s">
        <v>4895</v>
      </c>
      <c r="BO1020">
        <f t="shared" si="273"/>
        <v>5000</v>
      </c>
      <c r="BP1020" t="str">
        <f>IF(V1020="original",H1020,IF(V1020="volunteer",C1020,"Nekhaeva A.A."))</f>
        <v>Kim L.V.</v>
      </c>
      <c r="BQ1020" t="str">
        <f>IF(V1020="original",I1020,IF(V1020="volunteer",YEAR(A1020)&amp;"-"&amp;IF(MONTH(A1020)&lt;10,"0"&amp;MONTH(A1020),MONTH(A1020))&amp;"-"&amp;IF(DAY(A1020)&lt;10,"0"&amp;DAY(A1020),DAY(A1020)),"__2025-05-15"))</f>
        <v>2025-04-10</v>
      </c>
      <c r="BR1020"/>
      <c r="BS1020"/>
      <c r="BT1020" s="49" t="s">
        <v>4766</v>
      </c>
      <c r="BU1020" t="s">
        <v>3631</v>
      </c>
      <c r="BV1020" t="s">
        <v>3632</v>
      </c>
      <c r="BW1020" t="s">
        <v>3633</v>
      </c>
      <c r="BX1020" t="s">
        <v>3634</v>
      </c>
      <c r="BY1020" s="44" t="s">
        <v>48</v>
      </c>
      <c r="BZ1020" t="s">
        <v>1021</v>
      </c>
      <c r="CA1020" t="s">
        <v>4478</v>
      </c>
      <c r="CB1020" s="44" t="s">
        <v>4478</v>
      </c>
      <c r="CC1020" t="s">
        <v>4343</v>
      </c>
      <c r="CD1020" t="s">
        <v>4478</v>
      </c>
      <c r="CE1020" t="s">
        <v>4479</v>
      </c>
      <c r="CF1020" t="s">
        <v>3630</v>
      </c>
      <c r="CG1020"/>
      <c r="CH1020" t="str">
        <f>H1020</f>
        <v>Rakov S.Yu., Logunov D.V.</v>
      </c>
      <c r="CI1020">
        <f t="shared" si="261"/>
        <v>1997</v>
      </c>
      <c r="CJ1020"/>
    </row>
    <row r="1021" spans="1:88" s="12" customFormat="1" x14ac:dyDescent="0.45">
      <c r="A1021" s="11">
        <v>45757.59202546296</v>
      </c>
      <c r="B1021" s="12">
        <v>412819044</v>
      </c>
      <c r="C1021" s="6" t="s">
        <v>4897</v>
      </c>
      <c r="D1021" s="12">
        <v>2</v>
      </c>
      <c r="E1021" s="4" t="s">
        <v>86</v>
      </c>
      <c r="F1021" s="12" t="s">
        <v>836</v>
      </c>
      <c r="G1021" s="12">
        <v>4549</v>
      </c>
      <c r="H1021" s="44" t="s">
        <v>2179</v>
      </c>
      <c r="I1021" s="12">
        <v>1997</v>
      </c>
      <c r="J1021" s="12" t="s">
        <v>2180</v>
      </c>
      <c r="K1021" s="12" t="s">
        <v>2181</v>
      </c>
      <c r="L1021" s="12" t="s">
        <v>2182</v>
      </c>
      <c r="M1021" t="s">
        <v>39</v>
      </c>
      <c r="N1021" s="12" t="s">
        <v>77</v>
      </c>
      <c r="O1021" s="12" t="s">
        <v>754</v>
      </c>
      <c r="P1021" s="12" t="s">
        <v>2200</v>
      </c>
      <c r="Q1021" t="str">
        <f t="shared" si="262"/>
        <v>Kapchagaiskoye Reservoir</v>
      </c>
      <c r="R1021" s="94">
        <v>43.977601</v>
      </c>
      <c r="S1021" s="94">
        <v>77.200963000000002</v>
      </c>
      <c r="T1021" s="12" t="s">
        <v>2201</v>
      </c>
      <c r="U1021" s="12" t="s">
        <v>2202</v>
      </c>
      <c r="V1021" s="12" t="s">
        <v>106</v>
      </c>
      <c r="X1021" s="12">
        <v>5000</v>
      </c>
      <c r="Y1021" s="12">
        <v>1983</v>
      </c>
      <c r="Z1021" s="12">
        <v>9</v>
      </c>
      <c r="AA1021" s="12">
        <v>5</v>
      </c>
      <c r="AF1021" s="12" t="s">
        <v>680</v>
      </c>
      <c r="AH1021" s="12" t="s">
        <v>48</v>
      </c>
      <c r="AI1021" s="12" t="s">
        <v>1021</v>
      </c>
      <c r="AJ1021" s="12" t="s">
        <v>2185</v>
      </c>
      <c r="AK1021" s="12" t="b">
        <v>1</v>
      </c>
      <c r="AL1021" s="12" t="b">
        <v>0</v>
      </c>
      <c r="AO1021" s="49" t="s">
        <v>4952</v>
      </c>
      <c r="AP1021" s="73"/>
      <c r="AQ1021" s="49" t="s">
        <v>4951</v>
      </c>
      <c r="AR1021" s="76" t="s">
        <v>5011</v>
      </c>
      <c r="AS1021" s="73" t="s">
        <v>5012</v>
      </c>
      <c r="AT1021" s="73">
        <f t="shared" si="263"/>
        <v>2</v>
      </c>
      <c r="AU1021" s="112" t="s">
        <v>5383</v>
      </c>
      <c r="AV1021" s="44" t="s">
        <v>5380</v>
      </c>
      <c r="AW1021" t="s">
        <v>5013</v>
      </c>
      <c r="AX1021" s="112" t="s">
        <v>5322</v>
      </c>
      <c r="AY1021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1" s="49" t="s">
        <v>4903</v>
      </c>
      <c r="BA1021" s="58" t="str">
        <f>Y1021&amp;"-"&amp;IF(Z1021&lt;10,"0"&amp;Z1021,Z1021)&amp;"-"&amp;IF(AA1021&lt;10,"0"&amp;AA1021,AA1021)</f>
        <v>1983-09-05</v>
      </c>
      <c r="BB1021" s="44" t="str">
        <f>Y1021&amp;IF(Z1021&lt;&gt;0,"-"&amp;Z1021,"")&amp;IF(AA1021&lt;&gt;0,"-"&amp;AA1021,"")&amp;IF(AB1021&lt;&gt;0,"/"&amp;AB1021,"")&amp;IF(AC1021&lt;&gt;0,"-"&amp;AC1021,"")&amp;IF(AD1021&lt;&gt;0,"-"&amp;AD1021,"")</f>
        <v>1983-9-5</v>
      </c>
      <c r="BC1021" s="44"/>
      <c r="BD1021" s="44"/>
      <c r="BE1021" s="44"/>
      <c r="BF1021" s="49" t="s">
        <v>4882</v>
      </c>
      <c r="BG1021" t="s">
        <v>4893</v>
      </c>
      <c r="BH1021" s="40" t="s">
        <v>5050</v>
      </c>
      <c r="BI1021" t="s">
        <v>39</v>
      </c>
      <c r="BJ1021" t="str">
        <f>N1021&amp;", "&amp;O1021&amp;", "&amp;P1021</f>
        <v>Almaty Area, Talgar Distr., Kapchagaiskoye Reservoir</v>
      </c>
      <c r="BK1021" t="str">
        <f>T1021&amp;" N; "&amp;U1021&amp;" E"</f>
        <v>43.977601 N; 77.200963 E</v>
      </c>
      <c r="BL1021" t="s">
        <v>2201</v>
      </c>
      <c r="BM1021" s="85" t="s">
        <v>2202</v>
      </c>
      <c r="BN1021" t="s">
        <v>4895</v>
      </c>
      <c r="BO1021">
        <f t="shared" si="273"/>
        <v>5000</v>
      </c>
      <c r="BP1021" t="str">
        <f>IF(V1021="original",H1021,IF(V1021="volunteer",C1021,"Nekhaeva A.A."))</f>
        <v>Kim L.V.</v>
      </c>
      <c r="BQ1021" t="str">
        <f>IF(V1021="original",I1021,IF(V1021="volunteer",YEAR(A1021)&amp;"-"&amp;IF(MONTH(A1021)&lt;10,"0"&amp;MONTH(A1021),MONTH(A1021))&amp;"-"&amp;IF(DAY(A1021)&lt;10,"0"&amp;DAY(A1021),DAY(A1021)),"__2025-05-15"))</f>
        <v>2025-04-10</v>
      </c>
      <c r="BR1021"/>
      <c r="BS1021"/>
      <c r="BT1021" s="49" t="s">
        <v>4766</v>
      </c>
      <c r="BU1021" t="s">
        <v>3631</v>
      </c>
      <c r="BV1021" t="s">
        <v>3632</v>
      </c>
      <c r="BW1021" t="s">
        <v>3633</v>
      </c>
      <c r="BX1021" t="s">
        <v>3634</v>
      </c>
      <c r="BY1021" s="44" t="s">
        <v>48</v>
      </c>
      <c r="BZ1021" t="s">
        <v>1021</v>
      </c>
      <c r="CA1021" t="s">
        <v>4478</v>
      </c>
      <c r="CB1021" s="44" t="s">
        <v>4478</v>
      </c>
      <c r="CC1021" t="s">
        <v>4343</v>
      </c>
      <c r="CD1021" t="s">
        <v>4478</v>
      </c>
      <c r="CE1021" t="s">
        <v>4479</v>
      </c>
      <c r="CF1021" t="s">
        <v>3630</v>
      </c>
      <c r="CG1021"/>
      <c r="CH1021" t="str">
        <f>H1021</f>
        <v>Rakov S.Yu., Logunov D.V.</v>
      </c>
      <c r="CI1021">
        <f t="shared" ref="CI1021:CI1067" si="274">I1021</f>
        <v>1997</v>
      </c>
      <c r="CJ1021"/>
    </row>
    <row r="1022" spans="1:88" s="12" customFormat="1" x14ac:dyDescent="0.45">
      <c r="A1022" s="11">
        <v>45757.589560185181</v>
      </c>
      <c r="B1022" s="12">
        <v>412819044</v>
      </c>
      <c r="C1022" s="6" t="s">
        <v>4897</v>
      </c>
      <c r="D1022" s="12">
        <v>1</v>
      </c>
      <c r="E1022" s="4" t="s">
        <v>65</v>
      </c>
      <c r="F1022" s="12" t="s">
        <v>812</v>
      </c>
      <c r="G1022" s="12">
        <v>4549</v>
      </c>
      <c r="H1022" s="44" t="s">
        <v>2179</v>
      </c>
      <c r="I1022" s="12">
        <v>1997</v>
      </c>
      <c r="J1022" s="12" t="s">
        <v>2180</v>
      </c>
      <c r="K1022" s="12" t="s">
        <v>2181</v>
      </c>
      <c r="L1022" s="12" t="s">
        <v>2182</v>
      </c>
      <c r="M1022" t="s">
        <v>39</v>
      </c>
      <c r="N1022" s="12" t="s">
        <v>77</v>
      </c>
      <c r="P1022" s="12" t="s">
        <v>2203</v>
      </c>
      <c r="Q1022" t="str">
        <f t="shared" ref="Q1022:Q1083" si="275">IF(LEN(P1022)&gt;0,P1022,"")</f>
        <v>Ketmen Mt. Range, Bolshoi Aksai Canyon, Lake Ketmen</v>
      </c>
      <c r="R1022" s="94">
        <v>43.238864</v>
      </c>
      <c r="S1022" s="94">
        <v>79.650214000000005</v>
      </c>
      <c r="T1022" s="12" t="s">
        <v>2204</v>
      </c>
      <c r="U1022" s="12" t="s">
        <v>2205</v>
      </c>
      <c r="V1022" s="12" t="s">
        <v>106</v>
      </c>
      <c r="W1022" s="12" t="s">
        <v>2206</v>
      </c>
      <c r="X1022" s="12">
        <v>3000</v>
      </c>
      <c r="Y1022" s="12">
        <v>1989</v>
      </c>
      <c r="Z1022" s="12">
        <v>7</v>
      </c>
      <c r="AA1022" s="12">
        <v>8</v>
      </c>
      <c r="AF1022" s="12" t="s">
        <v>641</v>
      </c>
      <c r="AH1022" s="12" t="s">
        <v>48</v>
      </c>
      <c r="AI1022" s="12" t="s">
        <v>1021</v>
      </c>
      <c r="AJ1022" s="12" t="s">
        <v>304</v>
      </c>
      <c r="AK1022" s="12" t="b">
        <v>1</v>
      </c>
      <c r="AL1022" s="12" t="b">
        <v>0</v>
      </c>
      <c r="AO1022" s="49" t="s">
        <v>4952</v>
      </c>
      <c r="AP1022" s="73"/>
      <c r="AQ1022" s="49" t="s">
        <v>4951</v>
      </c>
      <c r="AR1022" s="76" t="s">
        <v>5011</v>
      </c>
      <c r="AS1022" s="73" t="s">
        <v>5012</v>
      </c>
      <c r="AT1022" s="73">
        <f t="shared" si="263"/>
        <v>1</v>
      </c>
      <c r="AU1022" s="112" t="s">
        <v>5384</v>
      </c>
      <c r="AV1022" s="44" t="s">
        <v>5380</v>
      </c>
      <c r="AW1022" t="s">
        <v>641</v>
      </c>
      <c r="AX1022" s="112" t="s">
        <v>5348</v>
      </c>
      <c r="AY1022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2" s="49" t="s">
        <v>4903</v>
      </c>
      <c r="BA1022" s="58" t="str">
        <f>Y1022&amp;"-"&amp;IF(Z1022&lt;10,"0"&amp;Z1022,Z1022)&amp;"-"&amp;IF(AA1022&lt;10,"0"&amp;AA1022,AA1022)</f>
        <v>1989-07-08</v>
      </c>
      <c r="BB1022" s="44" t="str">
        <f>Y1022&amp;IF(Z1022&lt;&gt;0,"-"&amp;Z1022,"")&amp;IF(AA1022&lt;&gt;0,"-"&amp;AA1022,"")&amp;IF(AB1022&lt;&gt;0,"/"&amp;AB1022,"")&amp;IF(AC1022&lt;&gt;0,"-"&amp;AC1022,"")&amp;IF(AD1022&lt;&gt;0,"-"&amp;AD1022,"")</f>
        <v>1989-7-8</v>
      </c>
      <c r="BC1022" s="44"/>
      <c r="BD1022" s="44"/>
      <c r="BE1022" s="44"/>
      <c r="BF1022" s="49" t="s">
        <v>4882</v>
      </c>
      <c r="BG1022" t="s">
        <v>4893</v>
      </c>
      <c r="BH1022" s="40" t="s">
        <v>5050</v>
      </c>
      <c r="BI1022" t="s">
        <v>39</v>
      </c>
      <c r="BJ1022" t="str">
        <f>N1022&amp;", "&amp;P1022</f>
        <v>Almaty Area, Ketmen Mt. Range, Bolshoi Aksai Canyon, Lake Ketmen</v>
      </c>
      <c r="BK1022" t="str">
        <f>T1022&amp;" N; "&amp;U1022&amp;" E"</f>
        <v>43.238864 N; 79.650214 E</v>
      </c>
      <c r="BL1022" t="s">
        <v>2204</v>
      </c>
      <c r="BM1022" s="85" t="s">
        <v>2205</v>
      </c>
      <c r="BN1022" t="s">
        <v>4895</v>
      </c>
      <c r="BO1022">
        <f t="shared" si="273"/>
        <v>3000</v>
      </c>
      <c r="BP1022" t="str">
        <f>IF(V1022="original",H1022,IF(V1022="volunteer",C1022,"Nekhaeva A.A."))</f>
        <v>Kim L.V.</v>
      </c>
      <c r="BQ1022" t="str">
        <f>IF(V1022="original",I1022,IF(V1022="volunteer",YEAR(A1022)&amp;"-"&amp;IF(MONTH(A1022)&lt;10,"0"&amp;MONTH(A1022),MONTH(A1022))&amp;"-"&amp;IF(DAY(A1022)&lt;10,"0"&amp;DAY(A1022),DAY(A1022)),"__2025-05-15"))</f>
        <v>2025-04-10</v>
      </c>
      <c r="BR1022"/>
      <c r="BS1022"/>
      <c r="BT1022" s="49" t="s">
        <v>4766</v>
      </c>
      <c r="BU1022" t="s">
        <v>3631</v>
      </c>
      <c r="BV1022" t="s">
        <v>3632</v>
      </c>
      <c r="BW1022" t="s">
        <v>3633</v>
      </c>
      <c r="BX1022" t="s">
        <v>3634</v>
      </c>
      <c r="BY1022" s="44" t="s">
        <v>48</v>
      </c>
      <c r="BZ1022" t="s">
        <v>1021</v>
      </c>
      <c r="CA1022" t="s">
        <v>3889</v>
      </c>
      <c r="CB1022" s="44" t="s">
        <v>3889</v>
      </c>
      <c r="CC1022" t="s">
        <v>3779</v>
      </c>
      <c r="CD1022" t="s">
        <v>3889</v>
      </c>
      <c r="CE1022" t="s">
        <v>3890</v>
      </c>
      <c r="CF1022" t="s">
        <v>3630</v>
      </c>
      <c r="CG1022"/>
      <c r="CH1022" t="str">
        <f>H1022</f>
        <v>Rakov S.Yu., Logunov D.V.</v>
      </c>
      <c r="CI1022">
        <f t="shared" si="274"/>
        <v>1997</v>
      </c>
      <c r="CJ1022"/>
    </row>
    <row r="1023" spans="1:88" s="12" customFormat="1" x14ac:dyDescent="0.45">
      <c r="A1023" s="11">
        <v>45757.584050925929</v>
      </c>
      <c r="B1023" s="12">
        <v>412819044</v>
      </c>
      <c r="C1023" s="6" t="s">
        <v>4897</v>
      </c>
      <c r="D1023" s="12">
        <v>1</v>
      </c>
      <c r="E1023" s="4" t="s">
        <v>65</v>
      </c>
      <c r="F1023" s="12" t="s">
        <v>812</v>
      </c>
      <c r="G1023" s="12">
        <v>4549</v>
      </c>
      <c r="H1023" s="44" t="s">
        <v>2179</v>
      </c>
      <c r="I1023" s="12">
        <v>1997</v>
      </c>
      <c r="J1023" s="12" t="s">
        <v>2180</v>
      </c>
      <c r="K1023" s="12" t="s">
        <v>2181</v>
      </c>
      <c r="L1023" s="12" t="s">
        <v>2182</v>
      </c>
      <c r="M1023" t="s">
        <v>39</v>
      </c>
      <c r="N1023" s="12" t="s">
        <v>77</v>
      </c>
      <c r="P1023" s="12" t="s">
        <v>2207</v>
      </c>
      <c r="Q1023" t="str">
        <f t="shared" si="275"/>
        <v>environs of Almaty, Kumbel</v>
      </c>
      <c r="R1023" s="94">
        <v>43.135204999999999</v>
      </c>
      <c r="S1023" s="94">
        <v>77.035385000000005</v>
      </c>
      <c r="T1023" s="12" t="s">
        <v>2208</v>
      </c>
      <c r="U1023" s="12" t="s">
        <v>2209</v>
      </c>
      <c r="V1023" s="12" t="s">
        <v>106</v>
      </c>
      <c r="W1023" s="12" t="s">
        <v>2210</v>
      </c>
      <c r="X1023" s="12">
        <v>500</v>
      </c>
      <c r="Y1023" s="12">
        <v>1983</v>
      </c>
      <c r="Z1023" s="12">
        <v>6</v>
      </c>
      <c r="AA1023" s="12">
        <v>26</v>
      </c>
      <c r="AF1023" s="12" t="s">
        <v>648</v>
      </c>
      <c r="AH1023" s="12" t="s">
        <v>48</v>
      </c>
      <c r="AI1023" s="12" t="s">
        <v>1021</v>
      </c>
      <c r="AJ1023" s="12" t="s">
        <v>304</v>
      </c>
      <c r="AK1023" s="12" t="b">
        <v>1</v>
      </c>
      <c r="AL1023" s="12" t="b">
        <v>0</v>
      </c>
      <c r="AO1023" s="49" t="s">
        <v>4952</v>
      </c>
      <c r="AP1023" s="73"/>
      <c r="AQ1023" s="49" t="s">
        <v>4951</v>
      </c>
      <c r="AR1023" s="76" t="s">
        <v>5011</v>
      </c>
      <c r="AS1023" s="73" t="s">
        <v>5012</v>
      </c>
      <c r="AT1023" s="73">
        <f t="shared" si="263"/>
        <v>1</v>
      </c>
      <c r="AU1023" s="112" t="s">
        <v>5384</v>
      </c>
      <c r="AV1023" s="44" t="s">
        <v>5380</v>
      </c>
      <c r="AW1023" t="s">
        <v>648</v>
      </c>
      <c r="AX1023" s="112" t="s">
        <v>5348</v>
      </c>
      <c r="AY1023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3" s="49" t="s">
        <v>4903</v>
      </c>
      <c r="BA1023" s="58" t="str">
        <f>Y1023&amp;"-"&amp;IF(Z1023&lt;10,"0"&amp;Z1023,Z1023)&amp;"-"&amp;IF(AA1023&lt;10,"0"&amp;AA1023,AA1023)</f>
        <v>1983-06-26</v>
      </c>
      <c r="BB1023" s="44" t="str">
        <f>Y1023&amp;IF(Z1023&lt;&gt;0,"-"&amp;Z1023,"")&amp;IF(AA1023&lt;&gt;0,"-"&amp;AA1023,"")&amp;IF(AB1023&lt;&gt;0,"/"&amp;AB1023,"")&amp;IF(AC1023&lt;&gt;0,"-"&amp;AC1023,"")&amp;IF(AD1023&lt;&gt;0,"-"&amp;AD1023,"")</f>
        <v>1983-6-26</v>
      </c>
      <c r="BC1023" s="44"/>
      <c r="BD1023" s="44"/>
      <c r="BE1023" s="44"/>
      <c r="BF1023" s="49" t="s">
        <v>4882</v>
      </c>
      <c r="BG1023" t="s">
        <v>4893</v>
      </c>
      <c r="BH1023" s="40" t="s">
        <v>5050</v>
      </c>
      <c r="BI1023" t="s">
        <v>39</v>
      </c>
      <c r="BJ1023" t="str">
        <f>N1023&amp;", "&amp;P1023</f>
        <v>Almaty Area, environs of Almaty, Kumbel</v>
      </c>
      <c r="BK1023" t="str">
        <f>T1023&amp;" N; "&amp;U1023&amp;" E"</f>
        <v>43.135205 N; 77.035385 E</v>
      </c>
      <c r="BL1023" t="s">
        <v>2208</v>
      </c>
      <c r="BM1023" s="85" t="s">
        <v>2209</v>
      </c>
      <c r="BN1023" t="s">
        <v>4895</v>
      </c>
      <c r="BO1023">
        <f t="shared" si="273"/>
        <v>500</v>
      </c>
      <c r="BP1023" t="str">
        <f>IF(V1023="original",H1023,IF(V1023="volunteer",C1023,"Nekhaeva A.A."))</f>
        <v>Kim L.V.</v>
      </c>
      <c r="BQ1023" t="str">
        <f>IF(V1023="original",I1023,IF(V1023="volunteer",YEAR(A1023)&amp;"-"&amp;IF(MONTH(A1023)&lt;10,"0"&amp;MONTH(A1023),MONTH(A1023))&amp;"-"&amp;IF(DAY(A1023)&lt;10,"0"&amp;DAY(A1023),DAY(A1023)),"__2025-05-15"))</f>
        <v>2025-04-10</v>
      </c>
      <c r="BR1023"/>
      <c r="BS1023"/>
      <c r="BT1023" s="49" t="s">
        <v>4766</v>
      </c>
      <c r="BU1023" t="s">
        <v>3631</v>
      </c>
      <c r="BV1023" t="s">
        <v>3632</v>
      </c>
      <c r="BW1023" t="s">
        <v>3633</v>
      </c>
      <c r="BX1023" t="s">
        <v>3634</v>
      </c>
      <c r="BY1023" s="44" t="s">
        <v>48</v>
      </c>
      <c r="BZ1023" t="s">
        <v>1021</v>
      </c>
      <c r="CA1023" t="s">
        <v>3889</v>
      </c>
      <c r="CB1023" s="44" t="s">
        <v>3889</v>
      </c>
      <c r="CC1023" t="s">
        <v>3779</v>
      </c>
      <c r="CD1023" t="s">
        <v>3889</v>
      </c>
      <c r="CE1023" t="s">
        <v>3890</v>
      </c>
      <c r="CF1023" t="s">
        <v>3630</v>
      </c>
      <c r="CG1023"/>
      <c r="CH1023" t="str">
        <f>H1023</f>
        <v>Rakov S.Yu., Logunov D.V.</v>
      </c>
      <c r="CI1023">
        <f t="shared" si="274"/>
        <v>1997</v>
      </c>
      <c r="CJ1023"/>
    </row>
    <row r="1024" spans="1:88" s="12" customFormat="1" x14ac:dyDescent="0.45">
      <c r="A1024" s="11">
        <v>45757.581631944442</v>
      </c>
      <c r="B1024" s="12">
        <v>412819044</v>
      </c>
      <c r="C1024" s="6" t="s">
        <v>4897</v>
      </c>
      <c r="D1024" s="12">
        <v>1</v>
      </c>
      <c r="E1024" s="4" t="s">
        <v>51</v>
      </c>
      <c r="F1024" s="12" t="s">
        <v>2215</v>
      </c>
      <c r="G1024" s="12">
        <v>4549</v>
      </c>
      <c r="H1024" s="44" t="s">
        <v>2179</v>
      </c>
      <c r="I1024" s="12">
        <v>1997</v>
      </c>
      <c r="J1024" s="12" t="s">
        <v>2180</v>
      </c>
      <c r="K1024" s="12" t="s">
        <v>2181</v>
      </c>
      <c r="L1024" s="12" t="s">
        <v>2182</v>
      </c>
      <c r="M1024" t="s">
        <v>39</v>
      </c>
      <c r="N1024" s="12" t="s">
        <v>77</v>
      </c>
      <c r="P1024" s="12" t="s">
        <v>2211</v>
      </c>
      <c r="Q1024" t="str">
        <f t="shared" si="275"/>
        <v>canyon of Charyn River, 15 km N of Chundukha</v>
      </c>
      <c r="R1024" s="94">
        <v>43.300922999999997</v>
      </c>
      <c r="S1024" s="94">
        <v>78.992075</v>
      </c>
      <c r="T1024" s="12" t="s">
        <v>2212</v>
      </c>
      <c r="U1024" s="12" t="s">
        <v>2213</v>
      </c>
      <c r="V1024" s="12" t="s">
        <v>106</v>
      </c>
      <c r="W1024" s="12" t="s">
        <v>2214</v>
      </c>
      <c r="X1024" s="12">
        <v>10000</v>
      </c>
      <c r="Y1024" s="12">
        <v>1993</v>
      </c>
      <c r="Z1024" s="12">
        <v>6</v>
      </c>
      <c r="AA1024" s="12">
        <v>12</v>
      </c>
      <c r="AF1024" s="12" t="s">
        <v>641</v>
      </c>
      <c r="AH1024" s="12" t="s">
        <v>48</v>
      </c>
      <c r="AI1024" s="12" t="s">
        <v>1021</v>
      </c>
      <c r="AJ1024" s="12" t="s">
        <v>304</v>
      </c>
      <c r="AK1024" s="12" t="b">
        <v>1</v>
      </c>
      <c r="AL1024" s="12" t="b">
        <v>0</v>
      </c>
      <c r="AO1024" s="49" t="s">
        <v>4952</v>
      </c>
      <c r="AP1024" s="73"/>
      <c r="AQ1024" s="49" t="s">
        <v>4951</v>
      </c>
      <c r="AR1024" s="76" t="s">
        <v>5011</v>
      </c>
      <c r="AS1024" s="73" t="s">
        <v>5012</v>
      </c>
      <c r="AT1024" s="73">
        <f t="shared" si="263"/>
        <v>1</v>
      </c>
      <c r="AU1024" s="112" t="s">
        <v>5383</v>
      </c>
      <c r="AV1024" s="44" t="s">
        <v>5380</v>
      </c>
      <c r="AW1024" t="s">
        <v>641</v>
      </c>
      <c r="AX1024" s="112" t="s">
        <v>5365</v>
      </c>
      <c r="AY1024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4" s="49" t="s">
        <v>4903</v>
      </c>
      <c r="BA1024" s="58" t="str">
        <f>Y1024&amp;"-"&amp;IF(Z1024&lt;10,"0"&amp;Z1024,Z1024)&amp;"-"&amp;IF(AA1024&lt;10,"0"&amp;AA1024,AA1024)</f>
        <v>1993-06-12</v>
      </c>
      <c r="BB1024" s="44" t="str">
        <f>Y1024&amp;IF(Z1024&lt;&gt;0,"-"&amp;Z1024,"")&amp;IF(AA1024&lt;&gt;0,"-"&amp;AA1024,"")&amp;IF(AB1024&lt;&gt;0,"/"&amp;AB1024,"")&amp;IF(AC1024&lt;&gt;0,"-"&amp;AC1024,"")&amp;IF(AD1024&lt;&gt;0,"-"&amp;AD1024,"")</f>
        <v>1993-6-12</v>
      </c>
      <c r="BC1024" s="44"/>
      <c r="BD1024" s="44"/>
      <c r="BE1024" s="44"/>
      <c r="BF1024" s="49" t="s">
        <v>4882</v>
      </c>
      <c r="BG1024" t="s">
        <v>4893</v>
      </c>
      <c r="BH1024" s="40" t="s">
        <v>5050</v>
      </c>
      <c r="BI1024" t="s">
        <v>39</v>
      </c>
      <c r="BJ1024" t="str">
        <f>N1024&amp;", "&amp;P1024</f>
        <v>Almaty Area, canyon of Charyn River, 15 km N of Chundukha</v>
      </c>
      <c r="BK1024" t="str">
        <f>T1024&amp;" N; "&amp;U1024&amp;" E"</f>
        <v>43.300923 N; 78.992075 E</v>
      </c>
      <c r="BL1024" t="s">
        <v>2212</v>
      </c>
      <c r="BM1024" s="85" t="s">
        <v>2213</v>
      </c>
      <c r="BN1024" t="s">
        <v>4895</v>
      </c>
      <c r="BO1024">
        <f t="shared" si="273"/>
        <v>10000</v>
      </c>
      <c r="BP1024" t="str">
        <f>IF(V1024="original",H1024,IF(V1024="volunteer",C1024,"Nekhaeva A.A."))</f>
        <v>Kim L.V.</v>
      </c>
      <c r="BQ1024" t="str">
        <f>IF(V1024="original",I1024,IF(V1024="volunteer",YEAR(A1024)&amp;"-"&amp;IF(MONTH(A1024)&lt;10,"0"&amp;MONTH(A1024),MONTH(A1024))&amp;"-"&amp;IF(DAY(A1024)&lt;10,"0"&amp;DAY(A1024),DAY(A1024)),"__2025-05-15"))</f>
        <v>2025-04-10</v>
      </c>
      <c r="BR1024"/>
      <c r="BS1024"/>
      <c r="BT1024" s="49" t="s">
        <v>4766</v>
      </c>
      <c r="BU1024" t="s">
        <v>3631</v>
      </c>
      <c r="BV1024" t="s">
        <v>3632</v>
      </c>
      <c r="BW1024" t="s">
        <v>3633</v>
      </c>
      <c r="BX1024" t="s">
        <v>3634</v>
      </c>
      <c r="BY1024" s="44" t="s">
        <v>48</v>
      </c>
      <c r="BZ1024" t="s">
        <v>1021</v>
      </c>
      <c r="CA1024" t="s">
        <v>3889</v>
      </c>
      <c r="CB1024" s="44" t="s">
        <v>3889</v>
      </c>
      <c r="CC1024" t="s">
        <v>3779</v>
      </c>
      <c r="CD1024" t="s">
        <v>3889</v>
      </c>
      <c r="CE1024" t="s">
        <v>3890</v>
      </c>
      <c r="CF1024" t="s">
        <v>3630</v>
      </c>
      <c r="CG1024"/>
      <c r="CH1024" t="str">
        <f>H1024</f>
        <v>Rakov S.Yu., Logunov D.V.</v>
      </c>
      <c r="CI1024">
        <f t="shared" si="274"/>
        <v>1997</v>
      </c>
      <c r="CJ1024"/>
    </row>
    <row r="1025" spans="1:88" s="12" customFormat="1" x14ac:dyDescent="0.45">
      <c r="A1025" s="11">
        <v>45757.57435185185</v>
      </c>
      <c r="B1025" s="12">
        <v>412819044</v>
      </c>
      <c r="C1025" s="6" t="s">
        <v>4897</v>
      </c>
      <c r="D1025" s="12">
        <v>2</v>
      </c>
      <c r="E1025" s="4" t="s">
        <v>247</v>
      </c>
      <c r="F1025" s="12" t="s">
        <v>836</v>
      </c>
      <c r="G1025" s="12">
        <v>4549</v>
      </c>
      <c r="H1025" s="44" t="s">
        <v>2179</v>
      </c>
      <c r="I1025" s="12">
        <v>1997</v>
      </c>
      <c r="J1025" s="12" t="s">
        <v>2180</v>
      </c>
      <c r="K1025" s="12" t="s">
        <v>2181</v>
      </c>
      <c r="L1025" s="12" t="s">
        <v>2182</v>
      </c>
      <c r="M1025" t="s">
        <v>39</v>
      </c>
      <c r="N1025" s="12" t="s">
        <v>102</v>
      </c>
      <c r="P1025" s="12" t="s">
        <v>2216</v>
      </c>
      <c r="Q1025" t="str">
        <f t="shared" si="275"/>
        <v>5-15 k NE of Tekeli, Kora River</v>
      </c>
      <c r="R1025" s="94">
        <v>44.926299999999998</v>
      </c>
      <c r="S1025" s="94">
        <v>78.876373000000001</v>
      </c>
      <c r="T1025" s="12" t="s">
        <v>2217</v>
      </c>
      <c r="U1025" s="12" t="s">
        <v>2218</v>
      </c>
      <c r="V1025" s="12" t="s">
        <v>106</v>
      </c>
      <c r="X1025" s="12">
        <v>5000</v>
      </c>
      <c r="Y1025" s="12">
        <v>1993</v>
      </c>
      <c r="Z1025" s="12">
        <v>6</v>
      </c>
      <c r="AA1025" s="12">
        <v>13</v>
      </c>
      <c r="AF1025" s="12" t="s">
        <v>2219</v>
      </c>
      <c r="AH1025" s="12" t="s">
        <v>48</v>
      </c>
      <c r="AI1025" s="12" t="s">
        <v>1021</v>
      </c>
      <c r="AJ1025" s="12" t="s">
        <v>304</v>
      </c>
      <c r="AK1025" s="12" t="b">
        <v>1</v>
      </c>
      <c r="AL1025" s="12" t="b">
        <v>0</v>
      </c>
      <c r="AO1025" s="49" t="s">
        <v>4952</v>
      </c>
      <c r="AP1025" s="73"/>
      <c r="AQ1025" s="49" t="s">
        <v>4951</v>
      </c>
      <c r="AR1025" s="76" t="s">
        <v>5011</v>
      </c>
      <c r="AS1025" s="73" t="s">
        <v>5012</v>
      </c>
      <c r="AT1025" s="73">
        <f t="shared" si="263"/>
        <v>2</v>
      </c>
      <c r="AU1025" s="112" t="s">
        <v>5384</v>
      </c>
      <c r="AV1025" s="44" t="s">
        <v>5380</v>
      </c>
      <c r="AW1025" t="s">
        <v>2219</v>
      </c>
      <c r="AX1025" s="112" t="s">
        <v>5322</v>
      </c>
      <c r="AY1025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5" s="49" t="s">
        <v>4903</v>
      </c>
      <c r="BA1025" s="58" t="str">
        <f>Y1025&amp;"-"&amp;IF(Z1025&lt;10,"0"&amp;Z1025,Z1025)&amp;"-"&amp;IF(AA1025&lt;10,"0"&amp;AA1025,AA1025)</f>
        <v>1993-06-13</v>
      </c>
      <c r="BB1025" s="44" t="str">
        <f>Y1025&amp;IF(Z1025&lt;&gt;0,"-"&amp;Z1025,"")&amp;IF(AA1025&lt;&gt;0,"-"&amp;AA1025,"")&amp;IF(AB1025&lt;&gt;0,"/"&amp;AB1025,"")&amp;IF(AC1025&lt;&gt;0,"-"&amp;AC1025,"")&amp;IF(AD1025&lt;&gt;0,"-"&amp;AD1025,"")</f>
        <v>1993-6-13</v>
      </c>
      <c r="BC1025" s="44"/>
      <c r="BD1025" s="44"/>
      <c r="BE1025" s="44"/>
      <c r="BF1025" s="49" t="s">
        <v>4882</v>
      </c>
      <c r="BG1025" t="s">
        <v>4893</v>
      </c>
      <c r="BH1025" s="40" t="s">
        <v>5050</v>
      </c>
      <c r="BI1025" t="s">
        <v>39</v>
      </c>
      <c r="BJ1025" t="str">
        <f>N1025&amp;", "&amp;P1025</f>
        <v>Taldy-Kurgan Area, 5-15 k NE of Tekeli, Kora River</v>
      </c>
      <c r="BK1025" t="str">
        <f>T1025&amp;" N; "&amp;U1025&amp;" E"</f>
        <v>44.9263 N; 78.876373 E</v>
      </c>
      <c r="BL1025" t="s">
        <v>2217</v>
      </c>
      <c r="BM1025" s="85" t="s">
        <v>2218</v>
      </c>
      <c r="BN1025" t="s">
        <v>4895</v>
      </c>
      <c r="BO1025">
        <f t="shared" si="273"/>
        <v>5000</v>
      </c>
      <c r="BP1025" t="str">
        <f>IF(V1025="original",H1025,IF(V1025="volunteer",C1025,"Nekhaeva A.A."))</f>
        <v>Kim L.V.</v>
      </c>
      <c r="BQ1025" t="str">
        <f>IF(V1025="original",I1025,IF(V1025="volunteer",YEAR(A1025)&amp;"-"&amp;IF(MONTH(A1025)&lt;10,"0"&amp;MONTH(A1025),MONTH(A1025))&amp;"-"&amp;IF(DAY(A1025)&lt;10,"0"&amp;DAY(A1025),DAY(A1025)),"__2025-05-15"))</f>
        <v>2025-04-10</v>
      </c>
      <c r="BR1025"/>
      <c r="BS1025"/>
      <c r="BT1025" s="49" t="s">
        <v>4766</v>
      </c>
      <c r="BU1025" t="s">
        <v>3631</v>
      </c>
      <c r="BV1025" t="s">
        <v>3632</v>
      </c>
      <c r="BW1025" t="s">
        <v>3633</v>
      </c>
      <c r="BX1025" t="s">
        <v>3634</v>
      </c>
      <c r="BY1025" s="44" t="s">
        <v>48</v>
      </c>
      <c r="BZ1025" t="s">
        <v>1021</v>
      </c>
      <c r="CA1025" t="s">
        <v>3889</v>
      </c>
      <c r="CB1025" s="44" t="s">
        <v>3889</v>
      </c>
      <c r="CC1025" t="s">
        <v>3779</v>
      </c>
      <c r="CD1025" t="s">
        <v>3889</v>
      </c>
      <c r="CE1025" t="s">
        <v>3890</v>
      </c>
      <c r="CF1025" t="s">
        <v>3630</v>
      </c>
      <c r="CG1025"/>
      <c r="CH1025" t="str">
        <f>H1025</f>
        <v>Rakov S.Yu., Logunov D.V.</v>
      </c>
      <c r="CI1025">
        <f t="shared" si="274"/>
        <v>1997</v>
      </c>
      <c r="CJ1025"/>
    </row>
    <row r="1026" spans="1:88" s="12" customFormat="1" x14ac:dyDescent="0.45">
      <c r="A1026" s="11">
        <v>45757.568981481483</v>
      </c>
      <c r="B1026" s="12">
        <v>412819044</v>
      </c>
      <c r="C1026" s="6" t="s">
        <v>4897</v>
      </c>
      <c r="D1026" s="12">
        <v>1</v>
      </c>
      <c r="E1026" s="4" t="s">
        <v>65</v>
      </c>
      <c r="F1026" s="12" t="s">
        <v>2215</v>
      </c>
      <c r="G1026" s="12">
        <v>4549</v>
      </c>
      <c r="H1026" s="44" t="s">
        <v>2179</v>
      </c>
      <c r="I1026" s="12">
        <v>1997</v>
      </c>
      <c r="J1026" s="12" t="s">
        <v>2180</v>
      </c>
      <c r="K1026" s="12" t="s">
        <v>2181</v>
      </c>
      <c r="L1026" s="12" t="s">
        <v>2182</v>
      </c>
      <c r="M1026" t="s">
        <v>39</v>
      </c>
      <c r="N1026" s="12" t="s">
        <v>77</v>
      </c>
      <c r="P1026" s="12" t="s">
        <v>2220</v>
      </c>
      <c r="Q1026" t="str">
        <f t="shared" si="275"/>
        <v>Canyon Charyn, Sartogai</v>
      </c>
      <c r="R1026" s="94">
        <v>43.598416</v>
      </c>
      <c r="S1026" s="94">
        <v>79.340964999999997</v>
      </c>
      <c r="T1026" s="12" t="s">
        <v>2221</v>
      </c>
      <c r="U1026" s="12" t="s">
        <v>2222</v>
      </c>
      <c r="V1026" s="12" t="s">
        <v>106</v>
      </c>
      <c r="X1026" s="12">
        <v>5000</v>
      </c>
      <c r="Y1026" s="12">
        <v>1993</v>
      </c>
      <c r="Z1026" s="12">
        <v>6</v>
      </c>
      <c r="AA1026" s="12">
        <v>12</v>
      </c>
      <c r="AF1026" s="12" t="s">
        <v>641</v>
      </c>
      <c r="AH1026" s="12" t="s">
        <v>48</v>
      </c>
      <c r="AI1026" s="12" t="s">
        <v>1021</v>
      </c>
      <c r="AJ1026" s="12" t="s">
        <v>2223</v>
      </c>
      <c r="AK1026" s="12" t="b">
        <v>1</v>
      </c>
      <c r="AL1026" s="12" t="b">
        <v>0</v>
      </c>
      <c r="AO1026" s="49" t="s">
        <v>4952</v>
      </c>
      <c r="AP1026" s="73"/>
      <c r="AQ1026" s="49" t="s">
        <v>4951</v>
      </c>
      <c r="AR1026" s="76" t="s">
        <v>5011</v>
      </c>
      <c r="AS1026" s="73" t="s">
        <v>5012</v>
      </c>
      <c r="AT1026" s="73">
        <f t="shared" si="263"/>
        <v>1</v>
      </c>
      <c r="AU1026" s="112" t="s">
        <v>5384</v>
      </c>
      <c r="AV1026" s="44" t="s">
        <v>5380</v>
      </c>
      <c r="AW1026" t="s">
        <v>641</v>
      </c>
      <c r="AX1026" s="112" t="s">
        <v>5365</v>
      </c>
      <c r="AY1026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6" s="49" t="s">
        <v>4903</v>
      </c>
      <c r="BA1026" s="58" t="str">
        <f>Y1026&amp;"-"&amp;IF(Z1026&lt;10,"0"&amp;Z1026,Z1026)&amp;"-"&amp;IF(AA1026&lt;10,"0"&amp;AA1026,AA1026)</f>
        <v>1993-06-12</v>
      </c>
      <c r="BB1026" s="44" t="str">
        <f>Y1026&amp;IF(Z1026&lt;&gt;0,"-"&amp;Z1026,"")&amp;IF(AA1026&lt;&gt;0,"-"&amp;AA1026,"")&amp;IF(AB1026&lt;&gt;0,"/"&amp;AB1026,"")&amp;IF(AC1026&lt;&gt;0,"-"&amp;AC1026,"")&amp;IF(AD1026&lt;&gt;0,"-"&amp;AD1026,"")</f>
        <v>1993-6-12</v>
      </c>
      <c r="BC1026" s="44"/>
      <c r="BD1026" s="44"/>
      <c r="BE1026" s="44"/>
      <c r="BF1026" s="49" t="s">
        <v>4882</v>
      </c>
      <c r="BG1026" t="s">
        <v>4893</v>
      </c>
      <c r="BH1026" s="40" t="s">
        <v>5050</v>
      </c>
      <c r="BI1026" t="s">
        <v>39</v>
      </c>
      <c r="BJ1026" t="str">
        <f>N1026&amp;", "&amp;P1026</f>
        <v>Almaty Area, Canyon Charyn, Sartogai</v>
      </c>
      <c r="BK1026" t="str">
        <f>T1026&amp;" N; "&amp;U1026&amp;" E"</f>
        <v>43.598416 N; 79.340965 E</v>
      </c>
      <c r="BL1026" t="s">
        <v>2221</v>
      </c>
      <c r="BM1026" s="85" t="s">
        <v>2222</v>
      </c>
      <c r="BN1026" t="s">
        <v>4895</v>
      </c>
      <c r="BO1026">
        <f t="shared" si="273"/>
        <v>5000</v>
      </c>
      <c r="BP1026" t="str">
        <f>IF(V1026="original",H1026,IF(V1026="volunteer",C1026,"Nekhaeva A.A."))</f>
        <v>Kim L.V.</v>
      </c>
      <c r="BQ1026" t="str">
        <f>IF(V1026="original",I1026,IF(V1026="volunteer",YEAR(A1026)&amp;"-"&amp;IF(MONTH(A1026)&lt;10,"0"&amp;MONTH(A1026),MONTH(A1026))&amp;"-"&amp;IF(DAY(A1026)&lt;10,"0"&amp;DAY(A1026),DAY(A1026)),"__2025-05-15"))</f>
        <v>2025-04-10</v>
      </c>
      <c r="BR1026"/>
      <c r="BS1026"/>
      <c r="BT1026" s="49" t="s">
        <v>4766</v>
      </c>
      <c r="BU1026" t="s">
        <v>3631</v>
      </c>
      <c r="BV1026" t="s">
        <v>3632</v>
      </c>
      <c r="BW1026" t="s">
        <v>3633</v>
      </c>
      <c r="BX1026" t="s">
        <v>3634</v>
      </c>
      <c r="BY1026" s="44" t="s">
        <v>48</v>
      </c>
      <c r="BZ1026" t="s">
        <v>1021</v>
      </c>
      <c r="CA1026" t="s">
        <v>4480</v>
      </c>
      <c r="CB1026" s="44" t="s">
        <v>4480</v>
      </c>
      <c r="CC1026" t="s">
        <v>4771</v>
      </c>
      <c r="CD1026" t="s">
        <v>4480</v>
      </c>
      <c r="CE1026" t="str">
        <f>CB1026&amp;" "&amp;CC1026</f>
        <v>Heliophanus forcipifer Kulczyński, 1895</v>
      </c>
      <c r="CF1026" t="s">
        <v>3630</v>
      </c>
      <c r="CG1026"/>
      <c r="CH1026" t="str">
        <f>H1026</f>
        <v>Rakov S.Yu., Logunov D.V.</v>
      </c>
      <c r="CI1026">
        <f t="shared" si="274"/>
        <v>1997</v>
      </c>
      <c r="CJ1026"/>
    </row>
    <row r="1027" spans="1:88" s="12" customFormat="1" x14ac:dyDescent="0.45">
      <c r="A1027" s="11">
        <v>45757.560069444437</v>
      </c>
      <c r="B1027" s="12">
        <v>412819044</v>
      </c>
      <c r="C1027" s="6" t="s">
        <v>4897</v>
      </c>
      <c r="D1027" s="12">
        <v>1</v>
      </c>
      <c r="E1027" s="4" t="s">
        <v>51</v>
      </c>
      <c r="F1027" s="12" t="s">
        <v>2215</v>
      </c>
      <c r="G1027" s="12">
        <v>4549</v>
      </c>
      <c r="H1027" s="44" t="s">
        <v>2179</v>
      </c>
      <c r="I1027" s="12">
        <v>1997</v>
      </c>
      <c r="J1027" s="12" t="s">
        <v>2180</v>
      </c>
      <c r="K1027" s="12" t="s">
        <v>2181</v>
      </c>
      <c r="L1027" s="12" t="s">
        <v>2182</v>
      </c>
      <c r="M1027" t="s">
        <v>39</v>
      </c>
      <c r="N1027" s="12" t="s">
        <v>77</v>
      </c>
      <c r="P1027" s="12" t="s">
        <v>2224</v>
      </c>
      <c r="Q1027" t="str">
        <f t="shared" si="275"/>
        <v>Zailiiskii Alatau Mt. Range, Bolshaya Almatinka River</v>
      </c>
      <c r="R1027" s="94">
        <v>43.108915000000003</v>
      </c>
      <c r="S1027" s="94">
        <v>76.917096999999998</v>
      </c>
      <c r="T1027" s="12" t="s">
        <v>2225</v>
      </c>
      <c r="U1027" s="12" t="s">
        <v>2226</v>
      </c>
      <c r="V1027" s="12" t="s">
        <v>106</v>
      </c>
      <c r="X1027" s="12">
        <v>2500</v>
      </c>
      <c r="Y1027" s="12">
        <v>1993</v>
      </c>
      <c r="Z1027" s="12">
        <v>7</v>
      </c>
      <c r="AA1027" s="12">
        <v>6</v>
      </c>
      <c r="AF1027" s="12" t="s">
        <v>641</v>
      </c>
      <c r="AH1027" s="12" t="s">
        <v>48</v>
      </c>
      <c r="AI1027" s="12" t="s">
        <v>1021</v>
      </c>
      <c r="AJ1027" s="12" t="s">
        <v>2227</v>
      </c>
      <c r="AK1027" s="12" t="b">
        <v>1</v>
      </c>
      <c r="AL1027" s="12" t="b">
        <v>0</v>
      </c>
      <c r="AO1027" s="49" t="s">
        <v>4952</v>
      </c>
      <c r="AP1027" s="73"/>
      <c r="AQ1027" s="49" t="s">
        <v>4951</v>
      </c>
      <c r="AR1027" s="76" t="s">
        <v>5011</v>
      </c>
      <c r="AS1027" s="73" t="s">
        <v>5012</v>
      </c>
      <c r="AT1027" s="73">
        <f t="shared" si="263"/>
        <v>1</v>
      </c>
      <c r="AU1027" s="112" t="s">
        <v>5383</v>
      </c>
      <c r="AV1027" s="44" t="s">
        <v>5380</v>
      </c>
      <c r="AW1027" t="s">
        <v>641</v>
      </c>
      <c r="AX1027" s="112" t="s">
        <v>5365</v>
      </c>
      <c r="AY1027" s="73" t="str">
        <f t="shared" si="264"/>
        <v>Rakov S.Yu., Logunov D.V. 1997. A critical review of the genus Heliophanus C.L. Koch, 1833, of Middle Asia and the Caucasus (Aranei Salticidae) // Arthropoda Selecta. Vol.5 (for 1996). No.3/4. P.67–104</v>
      </c>
      <c r="AZ1027" s="49" t="s">
        <v>4903</v>
      </c>
      <c r="BA1027" s="58" t="str">
        <f>Y1027&amp;"-"&amp;IF(Z1027&lt;10,"0"&amp;Z1027,Z1027)&amp;"-"&amp;IF(AA1027&lt;10,"0"&amp;AA1027,AA1027)</f>
        <v>1993-07-06</v>
      </c>
      <c r="BB1027" s="44" t="str">
        <f>Y1027&amp;IF(Z1027&lt;&gt;0,"-"&amp;Z1027,"")&amp;IF(AA1027&lt;&gt;0,"-"&amp;AA1027,"")&amp;IF(AB1027&lt;&gt;0,"/"&amp;AB1027,"")&amp;IF(AC1027&lt;&gt;0,"-"&amp;AC1027,"")&amp;IF(AD1027&lt;&gt;0,"-"&amp;AD1027,"")</f>
        <v>1993-7-6</v>
      </c>
      <c r="BC1027" s="44"/>
      <c r="BD1027" s="44"/>
      <c r="BE1027" s="44"/>
      <c r="BF1027" s="49" t="s">
        <v>4882</v>
      </c>
      <c r="BG1027" t="s">
        <v>4893</v>
      </c>
      <c r="BH1027" s="40" t="s">
        <v>5050</v>
      </c>
      <c r="BI1027" t="s">
        <v>39</v>
      </c>
      <c r="BJ1027" t="str">
        <f>N1027&amp;", "&amp;P1027</f>
        <v>Almaty Area, Zailiiskii Alatau Mt. Range, Bolshaya Almatinka River</v>
      </c>
      <c r="BK1027" t="str">
        <f>T1027&amp;" N; "&amp;U1027&amp;" E"</f>
        <v>43.108915 N; 76.917097 E</v>
      </c>
      <c r="BL1027" t="s">
        <v>2225</v>
      </c>
      <c r="BM1027" s="85" t="s">
        <v>2226</v>
      </c>
      <c r="BN1027" t="s">
        <v>4895</v>
      </c>
      <c r="BO1027">
        <f t="shared" si="273"/>
        <v>2500</v>
      </c>
      <c r="BP1027" t="str">
        <f>IF(V1027="original",H1027,IF(V1027="volunteer",C1027,"Nekhaeva A.A."))</f>
        <v>Kim L.V.</v>
      </c>
      <c r="BQ1027" t="str">
        <f>IF(V1027="original",I1027,IF(V1027="volunteer",YEAR(A1027)&amp;"-"&amp;IF(MONTH(A1027)&lt;10,"0"&amp;MONTH(A1027),MONTH(A1027))&amp;"-"&amp;IF(DAY(A1027)&lt;10,"0"&amp;DAY(A1027),DAY(A1027)),"__2025-05-15"))</f>
        <v>2025-04-10</v>
      </c>
      <c r="BR1027"/>
      <c r="BS1027"/>
      <c r="BT1027" s="49" t="s">
        <v>4766</v>
      </c>
      <c r="BU1027" t="s">
        <v>3631</v>
      </c>
      <c r="BV1027" t="s">
        <v>3632</v>
      </c>
      <c r="BW1027" t="s">
        <v>3633</v>
      </c>
      <c r="BX1027" t="s">
        <v>3634</v>
      </c>
      <c r="BY1027" s="44" t="s">
        <v>48</v>
      </c>
      <c r="BZ1027" t="s">
        <v>1021</v>
      </c>
      <c r="CA1027" t="s">
        <v>4483</v>
      </c>
      <c r="CB1027" s="44" t="s">
        <v>4483</v>
      </c>
      <c r="CC1027" t="s">
        <v>4802</v>
      </c>
      <c r="CD1027" t="s">
        <v>4483</v>
      </c>
      <c r="CE1027" t="s">
        <v>4484</v>
      </c>
      <c r="CF1027" t="s">
        <v>3630</v>
      </c>
      <c r="CG1027"/>
      <c r="CH1027" t="str">
        <f>H1027</f>
        <v>Rakov S.Yu., Logunov D.V.</v>
      </c>
      <c r="CI1027">
        <f t="shared" si="274"/>
        <v>1997</v>
      </c>
      <c r="CJ1027"/>
    </row>
    <row r="1028" spans="1:88" s="12" customFormat="1" x14ac:dyDescent="0.45">
      <c r="A1028" s="11">
        <v>45757.557372685187</v>
      </c>
      <c r="B1028" s="12">
        <v>412819044</v>
      </c>
      <c r="C1028" s="6" t="s">
        <v>4897</v>
      </c>
      <c r="D1028" s="12">
        <v>2</v>
      </c>
      <c r="E1028" s="4" t="s">
        <v>86</v>
      </c>
      <c r="F1028" s="12" t="s">
        <v>836</v>
      </c>
      <c r="G1028" s="12">
        <v>4549</v>
      </c>
      <c r="H1028" s="44" t="s">
        <v>2179</v>
      </c>
      <c r="I1028" s="12">
        <v>1997</v>
      </c>
      <c r="J1028" s="12" t="s">
        <v>2180</v>
      </c>
      <c r="K1028" s="12" t="s">
        <v>2181</v>
      </c>
      <c r="L1028" s="12" t="s">
        <v>2182</v>
      </c>
      <c r="M1028" t="s">
        <v>39</v>
      </c>
      <c r="N1028" s="12" t="s">
        <v>77</v>
      </c>
      <c r="P1028" s="12" t="s">
        <v>806</v>
      </c>
      <c r="Q1028" t="str">
        <f t="shared" si="275"/>
        <v>Kapchagai</v>
      </c>
      <c r="R1028" s="94">
        <v>43.883502</v>
      </c>
      <c r="S1028" s="94">
        <v>77.049619000000007</v>
      </c>
      <c r="T1028" s="12" t="s">
        <v>2228</v>
      </c>
      <c r="U1028" s="12" t="s">
        <v>2229</v>
      </c>
      <c r="V1028" s="12" t="s">
        <v>106</v>
      </c>
      <c r="X1028" s="12">
        <v>1500</v>
      </c>
      <c r="Y1028" s="12">
        <v>1986</v>
      </c>
      <c r="Z1028" s="12">
        <v>5</v>
      </c>
      <c r="AA1028" s="12">
        <v>10</v>
      </c>
      <c r="AF1028" s="12" t="s">
        <v>566</v>
      </c>
      <c r="AH1028" s="12" t="s">
        <v>48</v>
      </c>
      <c r="AI1028" s="12" t="s">
        <v>1021</v>
      </c>
      <c r="AJ1028" s="12" t="s">
        <v>2230</v>
      </c>
      <c r="AK1028" s="12" t="b">
        <v>1</v>
      </c>
      <c r="AL1028" s="12" t="b">
        <v>0</v>
      </c>
      <c r="AO1028" s="49" t="s">
        <v>4952</v>
      </c>
      <c r="AP1028" s="73"/>
      <c r="AQ1028" s="49" t="s">
        <v>4951</v>
      </c>
      <c r="AR1028" s="76" t="s">
        <v>5011</v>
      </c>
      <c r="AS1028" s="73" t="s">
        <v>5012</v>
      </c>
      <c r="AT1028" s="73">
        <f t="shared" ref="AT1028:AT1091" si="276">D1028</f>
        <v>2</v>
      </c>
      <c r="AU1028" s="112" t="s">
        <v>5383</v>
      </c>
      <c r="AV1028" s="44" t="s">
        <v>5380</v>
      </c>
      <c r="AW1028" t="s">
        <v>566</v>
      </c>
      <c r="AX1028" s="112" t="s">
        <v>5322</v>
      </c>
      <c r="AY1028" s="73" t="str">
        <f t="shared" ref="AY1028:AY1091" si="277">H1028&amp;" "&amp;I1028&amp;". "&amp;J1028&amp;" // "&amp;K1028</f>
        <v>Rakov S.Yu., Logunov D.V. 1997. A critical review of the genus Heliophanus C.L. Koch, 1833, of Middle Asia and the Caucasus (Aranei Salticidae) // Arthropoda Selecta. Vol.5 (for 1996). No.3/4. P.67–104</v>
      </c>
      <c r="AZ1028" s="49" t="s">
        <v>4903</v>
      </c>
      <c r="BA1028" s="58" t="str">
        <f>Y1028&amp;"-"&amp;IF(Z1028&lt;10,"0"&amp;Z1028,Z1028)&amp;"-"&amp;IF(AA1028&lt;10,"0"&amp;AA1028,AA1028)</f>
        <v>1986-05-10</v>
      </c>
      <c r="BB1028" s="44" t="str">
        <f>Y1028&amp;IF(Z1028&lt;&gt;0,"-"&amp;Z1028,"")&amp;IF(AA1028&lt;&gt;0,"-"&amp;AA1028,"")&amp;IF(AB1028&lt;&gt;0,"/"&amp;AB1028,"")&amp;IF(AC1028&lt;&gt;0,"-"&amp;AC1028,"")&amp;IF(AD1028&lt;&gt;0,"-"&amp;AD1028,"")</f>
        <v>1986-5-10</v>
      </c>
      <c r="BC1028" s="44"/>
      <c r="BD1028" s="44"/>
      <c r="BE1028" s="44"/>
      <c r="BF1028" s="49" t="s">
        <v>4882</v>
      </c>
      <c r="BG1028" t="s">
        <v>4893</v>
      </c>
      <c r="BH1028" s="40" t="s">
        <v>5050</v>
      </c>
      <c r="BI1028" t="s">
        <v>39</v>
      </c>
      <c r="BJ1028" t="str">
        <f>N1028&amp;", "&amp;P1028</f>
        <v>Almaty Area, Kapchagai</v>
      </c>
      <c r="BK1028" t="str">
        <f>T1028&amp;" N; "&amp;U1028&amp;" E"</f>
        <v>43.883502 N; 77.049619 E</v>
      </c>
      <c r="BL1028" t="s">
        <v>2228</v>
      </c>
      <c r="BM1028" s="85" t="s">
        <v>2229</v>
      </c>
      <c r="BN1028" t="s">
        <v>4895</v>
      </c>
      <c r="BO1028">
        <f t="shared" si="273"/>
        <v>1500</v>
      </c>
      <c r="BP1028" t="str">
        <f>IF(V1028="original",H1028,IF(V1028="volunteer",C1028,"Nekhaeva A.A."))</f>
        <v>Kim L.V.</v>
      </c>
      <c r="BQ1028" t="str">
        <f>IF(V1028="original",I1028,IF(V1028="volunteer",YEAR(A1028)&amp;"-"&amp;IF(MONTH(A1028)&lt;10,"0"&amp;MONTH(A1028),MONTH(A1028))&amp;"-"&amp;IF(DAY(A1028)&lt;10,"0"&amp;DAY(A1028),DAY(A1028)),"__2025-05-15"))</f>
        <v>2025-04-10</v>
      </c>
      <c r="BR1028"/>
      <c r="BS1028"/>
      <c r="BT1028" s="49" t="s">
        <v>4766</v>
      </c>
      <c r="BU1028" t="s">
        <v>3631</v>
      </c>
      <c r="BV1028" t="s">
        <v>3632</v>
      </c>
      <c r="BW1028" t="s">
        <v>3633</v>
      </c>
      <c r="BX1028" t="s">
        <v>3634</v>
      </c>
      <c r="BY1028" s="44" t="s">
        <v>48</v>
      </c>
      <c r="BZ1028" t="s">
        <v>1021</v>
      </c>
      <c r="CA1028" t="s">
        <v>4485</v>
      </c>
      <c r="CB1028" s="44" t="s">
        <v>4485</v>
      </c>
      <c r="CC1028" t="s">
        <v>4829</v>
      </c>
      <c r="CD1028" t="s">
        <v>4485</v>
      </c>
      <c r="CE1028" t="s">
        <v>4486</v>
      </c>
      <c r="CF1028" t="s">
        <v>3630</v>
      </c>
      <c r="CG1028"/>
      <c r="CH1028" t="str">
        <f>H1028</f>
        <v>Rakov S.Yu., Logunov D.V.</v>
      </c>
      <c r="CI1028">
        <f t="shared" si="274"/>
        <v>1997</v>
      </c>
      <c r="CJ1028"/>
    </row>
    <row r="1029" spans="1:88" s="12" customFormat="1" x14ac:dyDescent="0.45">
      <c r="A1029" s="11">
        <v>45757.555659722217</v>
      </c>
      <c r="B1029" s="12">
        <v>412819044</v>
      </c>
      <c r="C1029" s="6" t="s">
        <v>4897</v>
      </c>
      <c r="D1029" s="12">
        <v>1</v>
      </c>
      <c r="E1029" s="4" t="s">
        <v>51</v>
      </c>
      <c r="F1029" s="12" t="s">
        <v>2235</v>
      </c>
      <c r="G1029" s="12">
        <v>4549</v>
      </c>
      <c r="H1029" s="44" t="s">
        <v>2179</v>
      </c>
      <c r="I1029" s="12">
        <v>1997</v>
      </c>
      <c r="J1029" s="12" t="s">
        <v>2180</v>
      </c>
      <c r="K1029" s="12" t="s">
        <v>2181</v>
      </c>
      <c r="L1029" s="12" t="s">
        <v>2182</v>
      </c>
      <c r="M1029" t="s">
        <v>39</v>
      </c>
      <c r="N1029" s="12" t="s">
        <v>77</v>
      </c>
      <c r="O1029" s="12" t="s">
        <v>931</v>
      </c>
      <c r="P1029" s="12" t="s">
        <v>2231</v>
      </c>
      <c r="Q1029" t="str">
        <f t="shared" si="275"/>
        <v>153rd road-km from Almaty to Karaganda</v>
      </c>
      <c r="R1029" s="94">
        <v>44.343316999999999</v>
      </c>
      <c r="S1029" s="94">
        <v>75.310102999999998</v>
      </c>
      <c r="T1029" s="12" t="s">
        <v>2232</v>
      </c>
      <c r="U1029" s="12" t="s">
        <v>2233</v>
      </c>
      <c r="V1029" s="12" t="s">
        <v>106</v>
      </c>
      <c r="X1029" s="12">
        <v>1000</v>
      </c>
      <c r="Y1029" s="12">
        <v>1988</v>
      </c>
      <c r="Z1029" s="12">
        <v>5</v>
      </c>
      <c r="AA1029" s="12">
        <v>5</v>
      </c>
      <c r="AF1029" s="12" t="s">
        <v>820</v>
      </c>
      <c r="AH1029" s="12" t="s">
        <v>48</v>
      </c>
      <c r="AI1029" s="12" t="s">
        <v>1021</v>
      </c>
      <c r="AJ1029" s="12" t="s">
        <v>2234</v>
      </c>
      <c r="AK1029" s="12" t="b">
        <v>1</v>
      </c>
      <c r="AL1029" s="12" t="b">
        <v>0</v>
      </c>
      <c r="AO1029" s="49" t="s">
        <v>4952</v>
      </c>
      <c r="AP1029" s="73"/>
      <c r="AQ1029" s="49" t="s">
        <v>4951</v>
      </c>
      <c r="AR1029" s="76" t="s">
        <v>5011</v>
      </c>
      <c r="AS1029" s="73" t="s">
        <v>5012</v>
      </c>
      <c r="AT1029" s="73">
        <f t="shared" si="276"/>
        <v>1</v>
      </c>
      <c r="AU1029" s="112" t="s">
        <v>5383</v>
      </c>
      <c r="AV1029" s="44" t="s">
        <v>5380</v>
      </c>
      <c r="AW1029" t="s">
        <v>820</v>
      </c>
      <c r="AX1029" s="112" t="s">
        <v>5322</v>
      </c>
      <c r="AY1029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29" s="49" t="s">
        <v>4903</v>
      </c>
      <c r="BA1029" s="58" t="str">
        <f>Y1029&amp;"-"&amp;IF(Z1029&lt;10,"0"&amp;Z1029,Z1029)&amp;"-"&amp;IF(AA1029&lt;10,"0"&amp;AA1029,AA1029)</f>
        <v>1988-05-05</v>
      </c>
      <c r="BB1029" s="44" t="str">
        <f>Y1029&amp;IF(Z1029&lt;&gt;0,"-"&amp;Z1029,"")&amp;IF(AA1029&lt;&gt;0,"-"&amp;AA1029,"")&amp;IF(AB1029&lt;&gt;0,"/"&amp;AB1029,"")&amp;IF(AC1029&lt;&gt;0,"-"&amp;AC1029,"")&amp;IF(AD1029&lt;&gt;0,"-"&amp;AD1029,"")</f>
        <v>1988-5-5</v>
      </c>
      <c r="BC1029" s="44"/>
      <c r="BD1029" s="44"/>
      <c r="BE1029" s="44"/>
      <c r="BF1029" s="49" t="s">
        <v>4882</v>
      </c>
      <c r="BG1029" t="s">
        <v>4893</v>
      </c>
      <c r="BH1029" s="40" t="s">
        <v>5050</v>
      </c>
      <c r="BI1029" t="s">
        <v>39</v>
      </c>
      <c r="BJ1029" t="str">
        <f>N1029&amp;", "&amp;O1029&amp;", "&amp;P1029</f>
        <v>Almaty Area, Balkhash Distr., 153rd road-km from Almaty to Karaganda</v>
      </c>
      <c r="BK1029" t="str">
        <f>T1029&amp;" N; "&amp;U1029&amp;" E"</f>
        <v>44.343317 N; 75.310103 E</v>
      </c>
      <c r="BL1029" t="s">
        <v>2232</v>
      </c>
      <c r="BM1029" s="85" t="s">
        <v>2233</v>
      </c>
      <c r="BN1029" t="s">
        <v>4895</v>
      </c>
      <c r="BO1029">
        <f t="shared" si="273"/>
        <v>1000</v>
      </c>
      <c r="BP1029" t="str">
        <f>IF(V1029="original",H1029,IF(V1029="volunteer",C1029,"Nekhaeva A.A."))</f>
        <v>Kim L.V.</v>
      </c>
      <c r="BQ1029" t="str">
        <f>IF(V1029="original",I1029,IF(V1029="volunteer",YEAR(A1029)&amp;"-"&amp;IF(MONTH(A1029)&lt;10,"0"&amp;MONTH(A1029),MONTH(A1029))&amp;"-"&amp;IF(DAY(A1029)&lt;10,"0"&amp;DAY(A1029),DAY(A1029)),"__2025-05-15"))</f>
        <v>2025-04-10</v>
      </c>
      <c r="BR1029"/>
      <c r="BS1029"/>
      <c r="BT1029" s="49" t="s">
        <v>4766</v>
      </c>
      <c r="BU1029" t="s">
        <v>3631</v>
      </c>
      <c r="BV1029" t="s">
        <v>3632</v>
      </c>
      <c r="BW1029" t="s">
        <v>3633</v>
      </c>
      <c r="BX1029" t="s">
        <v>3634</v>
      </c>
      <c r="BY1029" s="44" t="s">
        <v>48</v>
      </c>
      <c r="BZ1029" t="s">
        <v>1021</v>
      </c>
      <c r="CA1029" t="s">
        <v>4487</v>
      </c>
      <c r="CB1029" s="44" t="s">
        <v>4487</v>
      </c>
      <c r="CC1029" t="s">
        <v>4773</v>
      </c>
      <c r="CD1029" t="s">
        <v>4487</v>
      </c>
      <c r="CE1029" t="str">
        <f>CB1029&amp;" "&amp;CC1029</f>
        <v>Heliophanus chovdensis Prószyński, 1982</v>
      </c>
      <c r="CF1029" t="s">
        <v>3630</v>
      </c>
      <c r="CG1029"/>
      <c r="CH1029" t="str">
        <f>H1029</f>
        <v>Rakov S.Yu., Logunov D.V.</v>
      </c>
      <c r="CI1029">
        <f t="shared" si="274"/>
        <v>1997</v>
      </c>
      <c r="CJ1029"/>
    </row>
    <row r="1030" spans="1:88" s="12" customFormat="1" x14ac:dyDescent="0.45">
      <c r="A1030" s="11">
        <v>45757.552164351851</v>
      </c>
      <c r="B1030" s="12">
        <v>412819044</v>
      </c>
      <c r="C1030" s="6" t="s">
        <v>4897</v>
      </c>
      <c r="D1030" s="12">
        <v>1</v>
      </c>
      <c r="E1030" s="4" t="s">
        <v>65</v>
      </c>
      <c r="F1030" s="12" t="s">
        <v>2239</v>
      </c>
      <c r="G1030" s="12">
        <v>4549</v>
      </c>
      <c r="H1030" s="44" t="s">
        <v>2179</v>
      </c>
      <c r="I1030" s="12">
        <v>1997</v>
      </c>
      <c r="J1030" s="12" t="s">
        <v>2180</v>
      </c>
      <c r="K1030" s="12" t="s">
        <v>2181</v>
      </c>
      <c r="L1030" s="12" t="s">
        <v>2182</v>
      </c>
      <c r="M1030" t="s">
        <v>39</v>
      </c>
      <c r="N1030" s="12" t="s">
        <v>102</v>
      </c>
      <c r="P1030" s="12" t="s">
        <v>2236</v>
      </c>
      <c r="Q1030" t="str">
        <f t="shared" si="275"/>
        <v>63th road-km from Ush-Tobe to Akzhar, Irnazar</v>
      </c>
      <c r="R1030" s="94">
        <v>44.904725999999997</v>
      </c>
      <c r="S1030" s="94">
        <v>78.187104000000005</v>
      </c>
      <c r="T1030" s="12" t="s">
        <v>2237</v>
      </c>
      <c r="U1030" s="12" t="s">
        <v>2238</v>
      </c>
      <c r="V1030" s="12" t="s">
        <v>106</v>
      </c>
      <c r="X1030" s="12">
        <v>2000</v>
      </c>
      <c r="Y1030" s="12">
        <v>1988</v>
      </c>
      <c r="Z1030" s="12">
        <v>6</v>
      </c>
      <c r="AB1030" s="12">
        <v>1988</v>
      </c>
      <c r="AC1030" s="12">
        <v>8</v>
      </c>
      <c r="AF1030" s="12" t="s">
        <v>566</v>
      </c>
      <c r="AH1030" s="12" t="s">
        <v>48</v>
      </c>
      <c r="AI1030" s="12" t="s">
        <v>1021</v>
      </c>
      <c r="AJ1030" s="12" t="s">
        <v>2234</v>
      </c>
      <c r="AK1030" s="12" t="b">
        <v>1</v>
      </c>
      <c r="AL1030" s="12" t="b">
        <v>0</v>
      </c>
      <c r="AO1030" s="49" t="s">
        <v>4952</v>
      </c>
      <c r="AP1030" s="73"/>
      <c r="AQ1030" s="49" t="s">
        <v>4951</v>
      </c>
      <c r="AR1030" s="76" t="s">
        <v>5011</v>
      </c>
      <c r="AS1030" s="73" t="s">
        <v>5012</v>
      </c>
      <c r="AT1030" s="73">
        <f t="shared" si="276"/>
        <v>1</v>
      </c>
      <c r="AU1030" s="112" t="s">
        <v>5384</v>
      </c>
      <c r="AV1030" s="44" t="s">
        <v>5380</v>
      </c>
      <c r="AW1030" t="s">
        <v>566</v>
      </c>
      <c r="AX1030" s="112" t="s">
        <v>5322</v>
      </c>
      <c r="AY1030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0" s="49" t="s">
        <v>4903</v>
      </c>
      <c r="BA1030" s="59" t="str">
        <f>Y1030&amp;"-"&amp;IF(Z1030&lt;10,"0"&amp;Z1030,Z1030)&amp;"/"&amp;IF(AC1030&lt;10,"0"&amp;AC1030,AC1030)</f>
        <v>1988-06/08</v>
      </c>
      <c r="BB1030" s="44" t="str">
        <f>Y1030&amp;IF(Z1030&lt;&gt;0,"-"&amp;Z1030,"")&amp;IF(AA1030&lt;&gt;0,"-"&amp;AA1030,"")&amp;IF(AB1030&lt;&gt;0,"/"&amp;AB1030,"")&amp;IF(AC1030&lt;&gt;0,"-"&amp;AC1030,"")&amp;IF(AD1030&lt;&gt;0,"-"&amp;AD1030,"")</f>
        <v>1988-6/1988-8</v>
      </c>
      <c r="BC1030" s="44"/>
      <c r="BD1030" s="44"/>
      <c r="BE1030" s="44"/>
      <c r="BF1030" s="49" t="s">
        <v>4882</v>
      </c>
      <c r="BG1030" t="s">
        <v>4893</v>
      </c>
      <c r="BH1030" s="40" t="s">
        <v>5050</v>
      </c>
      <c r="BI1030" t="s">
        <v>39</v>
      </c>
      <c r="BJ1030" t="str">
        <f>N1030&amp;", "&amp;P1030</f>
        <v>Taldy-Kurgan Area, 63th road-km from Ush-Tobe to Akzhar, Irnazar</v>
      </c>
      <c r="BK1030" t="str">
        <f>T1030&amp;" N; "&amp;U1030&amp;" E"</f>
        <v>44.904726 N; 78.187104 E</v>
      </c>
      <c r="BL1030" t="s">
        <v>2237</v>
      </c>
      <c r="BM1030" s="85" t="s">
        <v>2238</v>
      </c>
      <c r="BN1030" t="s">
        <v>4895</v>
      </c>
      <c r="BO1030">
        <f t="shared" si="273"/>
        <v>2000</v>
      </c>
      <c r="BP1030" t="str">
        <f>IF(V1030="original",H1030,IF(V1030="volunteer",C1030,"Nekhaeva A.A."))</f>
        <v>Kim L.V.</v>
      </c>
      <c r="BQ1030" t="str">
        <f>IF(V1030="original",I1030,IF(V1030="volunteer",YEAR(A1030)&amp;"-"&amp;IF(MONTH(A1030)&lt;10,"0"&amp;MONTH(A1030),MONTH(A1030))&amp;"-"&amp;IF(DAY(A1030)&lt;10,"0"&amp;DAY(A1030),DAY(A1030)),"__2025-05-15"))</f>
        <v>2025-04-10</v>
      </c>
      <c r="BR1030"/>
      <c r="BS1030"/>
      <c r="BT1030" s="49" t="s">
        <v>4766</v>
      </c>
      <c r="BU1030" t="s">
        <v>3631</v>
      </c>
      <c r="BV1030" t="s">
        <v>3632</v>
      </c>
      <c r="BW1030" t="s">
        <v>3633</v>
      </c>
      <c r="BX1030" t="s">
        <v>3634</v>
      </c>
      <c r="BY1030" s="44" t="s">
        <v>48</v>
      </c>
      <c r="BZ1030" t="s">
        <v>1021</v>
      </c>
      <c r="CA1030" t="s">
        <v>4487</v>
      </c>
      <c r="CB1030" s="44" t="s">
        <v>4487</v>
      </c>
      <c r="CC1030" t="s">
        <v>4773</v>
      </c>
      <c r="CD1030" t="s">
        <v>4487</v>
      </c>
      <c r="CE1030" t="str">
        <f t="shared" ref="CE1030:CE1039" si="278">CB1030&amp;" "&amp;CC1030</f>
        <v>Heliophanus chovdensis Prószyński, 1982</v>
      </c>
      <c r="CF1030" t="s">
        <v>3630</v>
      </c>
      <c r="CG1030"/>
      <c r="CH1030" t="str">
        <f>H1030</f>
        <v>Rakov S.Yu., Logunov D.V.</v>
      </c>
      <c r="CI1030">
        <f t="shared" si="274"/>
        <v>1997</v>
      </c>
      <c r="CJ1030"/>
    </row>
    <row r="1031" spans="1:88" s="12" customFormat="1" x14ac:dyDescent="0.45">
      <c r="A1031" s="11">
        <v>45757.543946759259</v>
      </c>
      <c r="B1031" s="12">
        <v>412819044</v>
      </c>
      <c r="C1031" s="6" t="s">
        <v>4897</v>
      </c>
      <c r="D1031" s="12">
        <v>1</v>
      </c>
      <c r="E1031" s="4" t="s">
        <v>51</v>
      </c>
      <c r="F1031" s="12" t="s">
        <v>2242</v>
      </c>
      <c r="G1031" s="12">
        <v>4549</v>
      </c>
      <c r="H1031" s="44" t="s">
        <v>2179</v>
      </c>
      <c r="I1031" s="12">
        <v>1997</v>
      </c>
      <c r="J1031" s="12" t="s">
        <v>2180</v>
      </c>
      <c r="K1031" s="12" t="s">
        <v>2181</v>
      </c>
      <c r="L1031" s="12" t="s">
        <v>2182</v>
      </c>
      <c r="M1031" t="s">
        <v>39</v>
      </c>
      <c r="N1031" s="12" t="s">
        <v>77</v>
      </c>
      <c r="O1031" s="12" t="s">
        <v>931</v>
      </c>
      <c r="P1031" s="12" t="s">
        <v>1879</v>
      </c>
      <c r="Q1031" t="str">
        <f t="shared" si="275"/>
        <v>Bakanas</v>
      </c>
      <c r="R1031" s="94">
        <v>44.805838999999999</v>
      </c>
      <c r="S1031" s="94">
        <v>76.274456000000001</v>
      </c>
      <c r="T1031" s="12" t="s">
        <v>2240</v>
      </c>
      <c r="U1031" s="12" t="s">
        <v>2241</v>
      </c>
      <c r="V1031" s="12" t="s">
        <v>106</v>
      </c>
      <c r="X1031" s="12">
        <v>1500</v>
      </c>
      <c r="Y1031" s="12">
        <v>1995</v>
      </c>
      <c r="Z1031" s="12">
        <v>5</v>
      </c>
      <c r="AA1031" s="12">
        <v>28</v>
      </c>
      <c r="AF1031" s="12" t="s">
        <v>826</v>
      </c>
      <c r="AH1031" s="12" t="s">
        <v>48</v>
      </c>
      <c r="AI1031" s="12" t="s">
        <v>1021</v>
      </c>
      <c r="AJ1031" s="12" t="s">
        <v>2234</v>
      </c>
      <c r="AK1031" s="12" t="b">
        <v>1</v>
      </c>
      <c r="AL1031" s="12" t="b">
        <v>0</v>
      </c>
      <c r="AO1031" s="49" t="s">
        <v>4952</v>
      </c>
      <c r="AP1031" s="73"/>
      <c r="AQ1031" s="49" t="s">
        <v>4951</v>
      </c>
      <c r="AR1031" s="76" t="s">
        <v>5011</v>
      </c>
      <c r="AS1031" s="73" t="s">
        <v>5012</v>
      </c>
      <c r="AT1031" s="73">
        <f t="shared" si="276"/>
        <v>1</v>
      </c>
      <c r="AU1031" s="112" t="s">
        <v>5383</v>
      </c>
      <c r="AV1031" s="44" t="s">
        <v>5380</v>
      </c>
      <c r="AW1031" t="s">
        <v>826</v>
      </c>
      <c r="AX1031" s="112" t="s">
        <v>5322</v>
      </c>
      <c r="AY1031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1" s="49" t="s">
        <v>4903</v>
      </c>
      <c r="BA1031" s="58" t="str">
        <f>Y1031&amp;"-"&amp;IF(Z1031&lt;10,"0"&amp;Z1031,Z1031)&amp;"-"&amp;IF(AA1031&lt;10,"0"&amp;AA1031,AA1031)</f>
        <v>1995-05-28</v>
      </c>
      <c r="BB1031" s="44" t="str">
        <f>Y1031&amp;IF(Z1031&lt;&gt;0,"-"&amp;Z1031,"")&amp;IF(AA1031&lt;&gt;0,"-"&amp;AA1031,"")&amp;IF(AB1031&lt;&gt;0,"/"&amp;AB1031,"")&amp;IF(AC1031&lt;&gt;0,"-"&amp;AC1031,"")&amp;IF(AD1031&lt;&gt;0,"-"&amp;AD1031,"")</f>
        <v>1995-5-28</v>
      </c>
      <c r="BC1031" s="44"/>
      <c r="BD1031" s="44"/>
      <c r="BE1031" s="44"/>
      <c r="BF1031" s="49" t="s">
        <v>4882</v>
      </c>
      <c r="BG1031" t="s">
        <v>4893</v>
      </c>
      <c r="BH1031" s="40" t="s">
        <v>5050</v>
      </c>
      <c r="BI1031" t="s">
        <v>39</v>
      </c>
      <c r="BJ1031" t="str">
        <f>N1031&amp;", "&amp;O1031&amp;", "&amp;P1031</f>
        <v>Almaty Area, Balkhash Distr., Bakanas</v>
      </c>
      <c r="BK1031" t="str">
        <f>T1031&amp;" N; "&amp;U1031&amp;" E"</f>
        <v>44.805839 N; 76.274456 E</v>
      </c>
      <c r="BL1031" t="s">
        <v>2240</v>
      </c>
      <c r="BM1031" s="85" t="s">
        <v>2241</v>
      </c>
      <c r="BN1031" t="s">
        <v>4895</v>
      </c>
      <c r="BO1031">
        <f t="shared" si="273"/>
        <v>1500</v>
      </c>
      <c r="BP1031" t="str">
        <f>IF(V1031="original",H1031,IF(V1031="volunteer",C1031,"Nekhaeva A.A."))</f>
        <v>Kim L.V.</v>
      </c>
      <c r="BQ1031" t="str">
        <f>IF(V1031="original",I1031,IF(V1031="volunteer",YEAR(A1031)&amp;"-"&amp;IF(MONTH(A1031)&lt;10,"0"&amp;MONTH(A1031),MONTH(A1031))&amp;"-"&amp;IF(DAY(A1031)&lt;10,"0"&amp;DAY(A1031),DAY(A1031)),"__2025-05-15"))</f>
        <v>2025-04-10</v>
      </c>
      <c r="BR1031"/>
      <c r="BS1031"/>
      <c r="BT1031" s="49" t="s">
        <v>4766</v>
      </c>
      <c r="BU1031" t="s">
        <v>3631</v>
      </c>
      <c r="BV1031" t="s">
        <v>3632</v>
      </c>
      <c r="BW1031" t="s">
        <v>3633</v>
      </c>
      <c r="BX1031" t="s">
        <v>3634</v>
      </c>
      <c r="BY1031" s="44" t="s">
        <v>48</v>
      </c>
      <c r="BZ1031" t="s">
        <v>1021</v>
      </c>
      <c r="CA1031" t="s">
        <v>4487</v>
      </c>
      <c r="CB1031" s="44" t="s">
        <v>4487</v>
      </c>
      <c r="CC1031" t="s">
        <v>4773</v>
      </c>
      <c r="CD1031" t="s">
        <v>4487</v>
      </c>
      <c r="CE1031" t="str">
        <f t="shared" si="278"/>
        <v>Heliophanus chovdensis Prószyński, 1982</v>
      </c>
      <c r="CF1031" t="s">
        <v>3630</v>
      </c>
      <c r="CG1031"/>
      <c r="CH1031" t="str">
        <f>H1031</f>
        <v>Rakov S.Yu., Logunov D.V.</v>
      </c>
      <c r="CI1031">
        <f t="shared" si="274"/>
        <v>1997</v>
      </c>
      <c r="CJ1031"/>
    </row>
    <row r="1032" spans="1:88" s="12" customFormat="1" x14ac:dyDescent="0.45">
      <c r="A1032" s="11">
        <v>45757.541990740741</v>
      </c>
      <c r="B1032" s="12">
        <v>412819044</v>
      </c>
      <c r="C1032" s="6" t="s">
        <v>4897</v>
      </c>
      <c r="D1032" s="12">
        <v>1</v>
      </c>
      <c r="E1032" s="4" t="s">
        <v>51</v>
      </c>
      <c r="F1032" s="12" t="s">
        <v>836</v>
      </c>
      <c r="G1032" s="12">
        <v>4549</v>
      </c>
      <c r="H1032" s="44" t="s">
        <v>2179</v>
      </c>
      <c r="I1032" s="12">
        <v>1997</v>
      </c>
      <c r="J1032" s="12" t="s">
        <v>2180</v>
      </c>
      <c r="K1032" s="12" t="s">
        <v>2181</v>
      </c>
      <c r="L1032" s="12" t="s">
        <v>2182</v>
      </c>
      <c r="M1032" t="s">
        <v>39</v>
      </c>
      <c r="N1032" s="12" t="s">
        <v>77</v>
      </c>
      <c r="O1032" s="12" t="s">
        <v>931</v>
      </c>
      <c r="P1032" s="12" t="s">
        <v>2243</v>
      </c>
      <c r="Q1032" t="str">
        <f t="shared" si="275"/>
        <v>24 km SE of Bakanas</v>
      </c>
      <c r="R1032" s="94">
        <v>44.674399999999999</v>
      </c>
      <c r="S1032" s="94">
        <v>76.505437000000001</v>
      </c>
      <c r="T1032" s="12" t="s">
        <v>2244</v>
      </c>
      <c r="U1032" s="12" t="s">
        <v>2245</v>
      </c>
      <c r="V1032" s="12" t="s">
        <v>106</v>
      </c>
      <c r="X1032" s="12">
        <v>1000</v>
      </c>
      <c r="Y1032" s="12">
        <v>1995</v>
      </c>
      <c r="Z1032" s="12">
        <v>5</v>
      </c>
      <c r="AA1032" s="12">
        <v>28</v>
      </c>
      <c r="AF1032" s="12" t="s">
        <v>566</v>
      </c>
      <c r="AH1032" s="12" t="s">
        <v>48</v>
      </c>
      <c r="AI1032" s="12" t="s">
        <v>1021</v>
      </c>
      <c r="AJ1032" s="12" t="s">
        <v>2234</v>
      </c>
      <c r="AK1032" s="12" t="b">
        <v>1</v>
      </c>
      <c r="AL1032" s="12" t="b">
        <v>0</v>
      </c>
      <c r="AO1032" s="49" t="s">
        <v>4952</v>
      </c>
      <c r="AP1032" s="73"/>
      <c r="AQ1032" s="49" t="s">
        <v>4951</v>
      </c>
      <c r="AR1032" s="76" t="s">
        <v>5011</v>
      </c>
      <c r="AS1032" s="73" t="s">
        <v>5012</v>
      </c>
      <c r="AT1032" s="73">
        <f t="shared" si="276"/>
        <v>1</v>
      </c>
      <c r="AU1032" s="112" t="s">
        <v>5383</v>
      </c>
      <c r="AV1032" s="44" t="s">
        <v>5380</v>
      </c>
      <c r="AW1032" t="s">
        <v>566</v>
      </c>
      <c r="AX1032" s="112" t="s">
        <v>5322</v>
      </c>
      <c r="AY1032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2" s="49" t="s">
        <v>4903</v>
      </c>
      <c r="BA1032" s="58" t="str">
        <f>Y1032&amp;"-"&amp;IF(Z1032&lt;10,"0"&amp;Z1032,Z1032)&amp;"-"&amp;IF(AA1032&lt;10,"0"&amp;AA1032,AA1032)</f>
        <v>1995-05-28</v>
      </c>
      <c r="BB1032" s="44" t="str">
        <f>Y1032&amp;IF(Z1032&lt;&gt;0,"-"&amp;Z1032,"")&amp;IF(AA1032&lt;&gt;0,"-"&amp;AA1032,"")&amp;IF(AB1032&lt;&gt;0,"/"&amp;AB1032,"")&amp;IF(AC1032&lt;&gt;0,"-"&amp;AC1032,"")&amp;IF(AD1032&lt;&gt;0,"-"&amp;AD1032,"")</f>
        <v>1995-5-28</v>
      </c>
      <c r="BC1032" s="44"/>
      <c r="BD1032" s="44"/>
      <c r="BE1032" s="44"/>
      <c r="BF1032" s="49" t="s">
        <v>4882</v>
      </c>
      <c r="BG1032" t="s">
        <v>4893</v>
      </c>
      <c r="BH1032" s="40" t="s">
        <v>5050</v>
      </c>
      <c r="BI1032" t="s">
        <v>39</v>
      </c>
      <c r="BJ1032" t="str">
        <f>N1032&amp;", "&amp;O1032&amp;", "&amp;P1032</f>
        <v>Almaty Area, Balkhash Distr., 24 km SE of Bakanas</v>
      </c>
      <c r="BK1032" t="str">
        <f>T1032&amp;" N; "&amp;U1032&amp;" E"</f>
        <v>44.6744 N; 76.505437 E</v>
      </c>
      <c r="BL1032" t="s">
        <v>2244</v>
      </c>
      <c r="BM1032" s="85" t="s">
        <v>2245</v>
      </c>
      <c r="BN1032" t="s">
        <v>4895</v>
      </c>
      <c r="BO1032">
        <f t="shared" si="273"/>
        <v>1000</v>
      </c>
      <c r="BP1032" t="str">
        <f>IF(V1032="original",H1032,IF(V1032="volunteer",C1032,"Nekhaeva A.A."))</f>
        <v>Kim L.V.</v>
      </c>
      <c r="BQ1032" t="str">
        <f>IF(V1032="original",I1032,IF(V1032="volunteer",YEAR(A1032)&amp;"-"&amp;IF(MONTH(A1032)&lt;10,"0"&amp;MONTH(A1032),MONTH(A1032))&amp;"-"&amp;IF(DAY(A1032)&lt;10,"0"&amp;DAY(A1032),DAY(A1032)),"__2025-05-15"))</f>
        <v>2025-04-10</v>
      </c>
      <c r="BR1032"/>
      <c r="BS1032"/>
      <c r="BT1032" s="49" t="s">
        <v>4766</v>
      </c>
      <c r="BU1032" t="s">
        <v>3631</v>
      </c>
      <c r="BV1032" t="s">
        <v>3632</v>
      </c>
      <c r="BW1032" t="s">
        <v>3633</v>
      </c>
      <c r="BX1032" t="s">
        <v>3634</v>
      </c>
      <c r="BY1032" s="44" t="s">
        <v>48</v>
      </c>
      <c r="BZ1032" t="s">
        <v>1021</v>
      </c>
      <c r="CA1032" t="s">
        <v>4487</v>
      </c>
      <c r="CB1032" s="44" t="s">
        <v>4487</v>
      </c>
      <c r="CC1032" t="s">
        <v>4773</v>
      </c>
      <c r="CD1032" t="s">
        <v>4487</v>
      </c>
      <c r="CE1032" t="str">
        <f t="shared" si="278"/>
        <v>Heliophanus chovdensis Prószyński, 1982</v>
      </c>
      <c r="CF1032" t="s">
        <v>3630</v>
      </c>
      <c r="CG1032"/>
      <c r="CH1032" t="str">
        <f>H1032</f>
        <v>Rakov S.Yu., Logunov D.V.</v>
      </c>
      <c r="CI1032">
        <f t="shared" si="274"/>
        <v>1997</v>
      </c>
      <c r="CJ1032"/>
    </row>
    <row r="1033" spans="1:88" s="12" customFormat="1" x14ac:dyDescent="0.45">
      <c r="A1033" s="11">
        <v>45757.54011574074</v>
      </c>
      <c r="B1033" s="12">
        <v>412819044</v>
      </c>
      <c r="C1033" s="6" t="s">
        <v>4897</v>
      </c>
      <c r="D1033" s="12">
        <v>1</v>
      </c>
      <c r="E1033" s="4" t="s">
        <v>51</v>
      </c>
      <c r="F1033" s="12" t="s">
        <v>577</v>
      </c>
      <c r="G1033" s="12">
        <v>4549</v>
      </c>
      <c r="H1033" s="44" t="s">
        <v>2179</v>
      </c>
      <c r="I1033" s="12">
        <v>1997</v>
      </c>
      <c r="J1033" s="12" t="s">
        <v>2180</v>
      </c>
      <c r="K1033" s="12" t="s">
        <v>2181</v>
      </c>
      <c r="L1033" s="12" t="s">
        <v>2182</v>
      </c>
      <c r="M1033" t="s">
        <v>39</v>
      </c>
      <c r="N1033" s="12" t="s">
        <v>77</v>
      </c>
      <c r="P1033" s="12" t="s">
        <v>2246</v>
      </c>
      <c r="Q1033" t="str">
        <f t="shared" si="275"/>
        <v>Zarechnyi</v>
      </c>
      <c r="R1033" s="94">
        <v>43.71752</v>
      </c>
      <c r="S1033" s="94">
        <v>77.04074</v>
      </c>
      <c r="T1033" s="12" t="s">
        <v>2247</v>
      </c>
      <c r="U1033" s="12" t="s">
        <v>2248</v>
      </c>
      <c r="V1033" s="12" t="s">
        <v>106</v>
      </c>
      <c r="X1033" s="12">
        <v>1000</v>
      </c>
      <c r="Y1033" s="12">
        <v>1989</v>
      </c>
      <c r="Z1033" s="12">
        <v>4</v>
      </c>
      <c r="AA1033" s="12">
        <v>13</v>
      </c>
      <c r="AF1033" s="12" t="s">
        <v>2249</v>
      </c>
      <c r="AH1033" s="12" t="s">
        <v>48</v>
      </c>
      <c r="AI1033" s="12" t="s">
        <v>1021</v>
      </c>
      <c r="AJ1033" s="12" t="s">
        <v>2234</v>
      </c>
      <c r="AK1033" s="12" t="b">
        <v>1</v>
      </c>
      <c r="AL1033" s="12" t="b">
        <v>0</v>
      </c>
      <c r="AO1033" s="49" t="s">
        <v>4952</v>
      </c>
      <c r="AP1033" s="73"/>
      <c r="AQ1033" s="49" t="s">
        <v>4951</v>
      </c>
      <c r="AR1033" s="76" t="s">
        <v>5011</v>
      </c>
      <c r="AS1033" s="73" t="s">
        <v>5012</v>
      </c>
      <c r="AT1033" s="73">
        <f t="shared" si="276"/>
        <v>1</v>
      </c>
      <c r="AU1033" s="112" t="s">
        <v>5383</v>
      </c>
      <c r="AV1033" s="44" t="s">
        <v>5380</v>
      </c>
      <c r="AW1033" t="s">
        <v>2249</v>
      </c>
      <c r="AX1033" s="112" t="s">
        <v>5333</v>
      </c>
      <c r="AY1033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3" s="49" t="s">
        <v>4903</v>
      </c>
      <c r="BA1033" s="58" t="str">
        <f>Y1033&amp;"-"&amp;IF(Z1033&lt;10,"0"&amp;Z1033,Z1033)&amp;"-"&amp;IF(AA1033&lt;10,"0"&amp;AA1033,AA1033)</f>
        <v>1989-04-13</v>
      </c>
      <c r="BB1033" s="44" t="str">
        <f>Y1033&amp;IF(Z1033&lt;&gt;0,"-"&amp;Z1033,"")&amp;IF(AA1033&lt;&gt;0,"-"&amp;AA1033,"")&amp;IF(AB1033&lt;&gt;0,"/"&amp;AB1033,"")&amp;IF(AC1033&lt;&gt;0,"-"&amp;AC1033,"")&amp;IF(AD1033&lt;&gt;0,"-"&amp;AD1033,"")</f>
        <v>1989-4-13</v>
      </c>
      <c r="BC1033" s="44"/>
      <c r="BD1033" s="44"/>
      <c r="BE1033" s="44"/>
      <c r="BF1033" s="49" t="s">
        <v>4882</v>
      </c>
      <c r="BG1033" t="s">
        <v>4893</v>
      </c>
      <c r="BH1033" s="40" t="s">
        <v>5050</v>
      </c>
      <c r="BI1033" t="s">
        <v>39</v>
      </c>
      <c r="BJ1033" t="str">
        <f>N1033&amp;", "&amp;P1033</f>
        <v>Almaty Area, Zarechnyi</v>
      </c>
      <c r="BK1033" t="str">
        <f>T1033&amp;" N; "&amp;U1033&amp;" E"</f>
        <v>43.71752 N; 77.04074 E</v>
      </c>
      <c r="BL1033" t="s">
        <v>2247</v>
      </c>
      <c r="BM1033" s="85" t="s">
        <v>2248</v>
      </c>
      <c r="BN1033" t="s">
        <v>4895</v>
      </c>
      <c r="BO1033">
        <f t="shared" si="273"/>
        <v>1000</v>
      </c>
      <c r="BP1033" t="str">
        <f>IF(V1033="original",H1033,IF(V1033="volunteer",C1033,"Nekhaeva A.A."))</f>
        <v>Kim L.V.</v>
      </c>
      <c r="BQ1033" t="str">
        <f>IF(V1033="original",I1033,IF(V1033="volunteer",YEAR(A1033)&amp;"-"&amp;IF(MONTH(A1033)&lt;10,"0"&amp;MONTH(A1033),MONTH(A1033))&amp;"-"&amp;IF(DAY(A1033)&lt;10,"0"&amp;DAY(A1033),DAY(A1033)),"__2025-05-15"))</f>
        <v>2025-04-10</v>
      </c>
      <c r="BR1033"/>
      <c r="BS1033"/>
      <c r="BT1033" s="49" t="s">
        <v>4766</v>
      </c>
      <c r="BU1033" t="s">
        <v>3631</v>
      </c>
      <c r="BV1033" t="s">
        <v>3632</v>
      </c>
      <c r="BW1033" t="s">
        <v>3633</v>
      </c>
      <c r="BX1033" t="s">
        <v>3634</v>
      </c>
      <c r="BY1033" s="44" t="s">
        <v>48</v>
      </c>
      <c r="BZ1033" t="s">
        <v>1021</v>
      </c>
      <c r="CA1033" t="s">
        <v>4487</v>
      </c>
      <c r="CB1033" s="44" t="s">
        <v>4487</v>
      </c>
      <c r="CC1033" t="s">
        <v>4773</v>
      </c>
      <c r="CD1033" t="s">
        <v>4487</v>
      </c>
      <c r="CE1033" t="str">
        <f t="shared" si="278"/>
        <v>Heliophanus chovdensis Prószyński, 1982</v>
      </c>
      <c r="CF1033" t="s">
        <v>3630</v>
      </c>
      <c r="CG1033"/>
      <c r="CH1033" t="str">
        <f>H1033</f>
        <v>Rakov S.Yu., Logunov D.V.</v>
      </c>
      <c r="CI1033">
        <f t="shared" si="274"/>
        <v>1997</v>
      </c>
      <c r="CJ1033"/>
    </row>
    <row r="1034" spans="1:88" s="12" customFormat="1" x14ac:dyDescent="0.45">
      <c r="A1034" s="11">
        <v>45757.536770833343</v>
      </c>
      <c r="B1034" s="12">
        <v>412819044</v>
      </c>
      <c r="C1034" s="6" t="s">
        <v>4897</v>
      </c>
      <c r="D1034" s="12">
        <v>1</v>
      </c>
      <c r="E1034" s="4" t="s">
        <v>51</v>
      </c>
      <c r="F1034" s="12" t="s">
        <v>577</v>
      </c>
      <c r="G1034" s="12">
        <v>4549</v>
      </c>
      <c r="H1034" s="44" t="s">
        <v>2179</v>
      </c>
      <c r="I1034" s="12">
        <v>1997</v>
      </c>
      <c r="J1034" s="12" t="s">
        <v>2180</v>
      </c>
      <c r="K1034" s="12" t="s">
        <v>2181</v>
      </c>
      <c r="L1034" s="12" t="s">
        <v>2182</v>
      </c>
      <c r="M1034" t="s">
        <v>39</v>
      </c>
      <c r="N1034" s="12" t="s">
        <v>77</v>
      </c>
      <c r="O1034" s="12" t="s">
        <v>754</v>
      </c>
      <c r="P1034" s="12" t="s">
        <v>2200</v>
      </c>
      <c r="Q1034" t="str">
        <f t="shared" si="275"/>
        <v>Kapchagaiskoye Reservoir</v>
      </c>
      <c r="R1034" s="94">
        <v>43.990265000000001</v>
      </c>
      <c r="S1034" s="94">
        <v>77.212399000000005</v>
      </c>
      <c r="T1034" s="12" t="s">
        <v>2250</v>
      </c>
      <c r="U1034" s="12" t="s">
        <v>2251</v>
      </c>
      <c r="V1034" s="12" t="s">
        <v>106</v>
      </c>
      <c r="X1034" s="12">
        <v>5000</v>
      </c>
      <c r="Y1034" s="12">
        <v>1990</v>
      </c>
      <c r="Z1034" s="12">
        <v>9</v>
      </c>
      <c r="AA1034" s="12">
        <v>11</v>
      </c>
      <c r="AF1034" s="12" t="s">
        <v>2252</v>
      </c>
      <c r="AH1034" s="12" t="s">
        <v>48</v>
      </c>
      <c r="AI1034" s="12" t="s">
        <v>1021</v>
      </c>
      <c r="AJ1034" s="12" t="s">
        <v>2234</v>
      </c>
      <c r="AK1034" s="12" t="b">
        <v>1</v>
      </c>
      <c r="AL1034" s="12" t="b">
        <v>0</v>
      </c>
      <c r="AO1034" s="49" t="s">
        <v>4952</v>
      </c>
      <c r="AP1034" s="73"/>
      <c r="AQ1034" s="49" t="s">
        <v>4951</v>
      </c>
      <c r="AR1034" s="76" t="s">
        <v>5011</v>
      </c>
      <c r="AS1034" s="73" t="s">
        <v>5012</v>
      </c>
      <c r="AT1034" s="73">
        <f t="shared" si="276"/>
        <v>1</v>
      </c>
      <c r="AU1034" s="112" t="s">
        <v>5383</v>
      </c>
      <c r="AV1034" s="44" t="s">
        <v>5380</v>
      </c>
      <c r="AW1034" t="s">
        <v>2252</v>
      </c>
      <c r="AX1034" s="112" t="s">
        <v>5333</v>
      </c>
      <c r="AY1034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4" s="49" t="s">
        <v>4903</v>
      </c>
      <c r="BA1034" s="58" t="str">
        <f>Y1034&amp;"-"&amp;IF(Z1034&lt;10,"0"&amp;Z1034,Z1034)&amp;"-"&amp;IF(AA1034&lt;10,"0"&amp;AA1034,AA1034)</f>
        <v>1990-09-11</v>
      </c>
      <c r="BB1034" s="44" t="str">
        <f>Y1034&amp;IF(Z1034&lt;&gt;0,"-"&amp;Z1034,"")&amp;IF(AA1034&lt;&gt;0,"-"&amp;AA1034,"")&amp;IF(AB1034&lt;&gt;0,"/"&amp;AB1034,"")&amp;IF(AC1034&lt;&gt;0,"-"&amp;AC1034,"")&amp;IF(AD1034&lt;&gt;0,"-"&amp;AD1034,"")</f>
        <v>1990-9-11</v>
      </c>
      <c r="BC1034" s="44"/>
      <c r="BD1034" s="44"/>
      <c r="BE1034" s="44"/>
      <c r="BF1034" s="49" t="s">
        <v>4882</v>
      </c>
      <c r="BG1034" t="s">
        <v>4893</v>
      </c>
      <c r="BH1034" s="40" t="s">
        <v>5050</v>
      </c>
      <c r="BI1034" t="s">
        <v>39</v>
      </c>
      <c r="BJ1034" t="str">
        <f>N1034&amp;", "&amp;O1034&amp;", "&amp;P1034</f>
        <v>Almaty Area, Talgar Distr., Kapchagaiskoye Reservoir</v>
      </c>
      <c r="BK1034" t="str">
        <f>T1034&amp;" N; "&amp;U1034&amp;" E"</f>
        <v>43.990265 N; 77.212399 E</v>
      </c>
      <c r="BL1034" t="s">
        <v>2250</v>
      </c>
      <c r="BM1034" s="85" t="s">
        <v>2251</v>
      </c>
      <c r="BN1034" t="s">
        <v>4895</v>
      </c>
      <c r="BO1034">
        <f t="shared" si="273"/>
        <v>5000</v>
      </c>
      <c r="BP1034" t="str">
        <f>IF(V1034="original",H1034,IF(V1034="volunteer",C1034,"Nekhaeva A.A."))</f>
        <v>Kim L.V.</v>
      </c>
      <c r="BQ1034" t="str">
        <f>IF(V1034="original",I1034,IF(V1034="volunteer",YEAR(A1034)&amp;"-"&amp;IF(MONTH(A1034)&lt;10,"0"&amp;MONTH(A1034),MONTH(A1034))&amp;"-"&amp;IF(DAY(A1034)&lt;10,"0"&amp;DAY(A1034),DAY(A1034)),"__2025-05-15"))</f>
        <v>2025-04-10</v>
      </c>
      <c r="BR1034"/>
      <c r="BS1034"/>
      <c r="BT1034" s="49" t="s">
        <v>4766</v>
      </c>
      <c r="BU1034" t="s">
        <v>3631</v>
      </c>
      <c r="BV1034" t="s">
        <v>3632</v>
      </c>
      <c r="BW1034" t="s">
        <v>3633</v>
      </c>
      <c r="BX1034" t="s">
        <v>3634</v>
      </c>
      <c r="BY1034" s="44" t="s">
        <v>48</v>
      </c>
      <c r="BZ1034" t="s">
        <v>1021</v>
      </c>
      <c r="CA1034" t="s">
        <v>4487</v>
      </c>
      <c r="CB1034" s="44" t="s">
        <v>4487</v>
      </c>
      <c r="CC1034" t="s">
        <v>4773</v>
      </c>
      <c r="CD1034" t="s">
        <v>4487</v>
      </c>
      <c r="CE1034" t="str">
        <f t="shared" si="278"/>
        <v>Heliophanus chovdensis Prószyński, 1982</v>
      </c>
      <c r="CF1034" t="s">
        <v>3630</v>
      </c>
      <c r="CG1034"/>
      <c r="CH1034" t="str">
        <f>H1034</f>
        <v>Rakov S.Yu., Logunov D.V.</v>
      </c>
      <c r="CI1034">
        <f t="shared" si="274"/>
        <v>1997</v>
      </c>
      <c r="CJ1034"/>
    </row>
    <row r="1035" spans="1:88" s="12" customFormat="1" x14ac:dyDescent="0.45">
      <c r="A1035" s="11">
        <v>45757.535532407397</v>
      </c>
      <c r="B1035" s="12">
        <v>412819044</v>
      </c>
      <c r="C1035" s="6" t="s">
        <v>4897</v>
      </c>
      <c r="D1035" s="12">
        <v>1</v>
      </c>
      <c r="E1035" s="4" t="s">
        <v>51</v>
      </c>
      <c r="F1035" s="12" t="s">
        <v>836</v>
      </c>
      <c r="G1035" s="12">
        <v>4549</v>
      </c>
      <c r="H1035" s="44" t="s">
        <v>2179</v>
      </c>
      <c r="I1035" s="12">
        <v>1997</v>
      </c>
      <c r="J1035" s="12" t="s">
        <v>2180</v>
      </c>
      <c r="K1035" s="12" t="s">
        <v>2181</v>
      </c>
      <c r="L1035" s="12" t="s">
        <v>2182</v>
      </c>
      <c r="M1035" t="s">
        <v>39</v>
      </c>
      <c r="N1035" s="12" t="s">
        <v>77</v>
      </c>
      <c r="O1035" s="12" t="s">
        <v>754</v>
      </c>
      <c r="P1035" s="12" t="s">
        <v>806</v>
      </c>
      <c r="Q1035" t="str">
        <f t="shared" si="275"/>
        <v>Kapchagai</v>
      </c>
      <c r="R1035" s="94">
        <v>43.876071000000003</v>
      </c>
      <c r="S1035" s="94">
        <v>77.054473000000002</v>
      </c>
      <c r="T1035" s="12" t="s">
        <v>2253</v>
      </c>
      <c r="U1035" s="12" t="s">
        <v>2254</v>
      </c>
      <c r="V1035" s="12" t="s">
        <v>106</v>
      </c>
      <c r="X1035" s="12">
        <v>1500</v>
      </c>
      <c r="Y1035" s="12">
        <v>1990</v>
      </c>
      <c r="Z1035" s="12">
        <v>9</v>
      </c>
      <c r="AA1035" s="12">
        <v>11</v>
      </c>
      <c r="AF1035" s="12" t="s">
        <v>2252</v>
      </c>
      <c r="AH1035" s="12" t="s">
        <v>48</v>
      </c>
      <c r="AI1035" s="12" t="s">
        <v>1021</v>
      </c>
      <c r="AJ1035" s="12" t="s">
        <v>2234</v>
      </c>
      <c r="AK1035" s="12" t="b">
        <v>1</v>
      </c>
      <c r="AL1035" s="12" t="b">
        <v>0</v>
      </c>
      <c r="AO1035" s="49" t="s">
        <v>4952</v>
      </c>
      <c r="AP1035" s="73"/>
      <c r="AQ1035" s="49" t="s">
        <v>4951</v>
      </c>
      <c r="AR1035" s="76" t="s">
        <v>5011</v>
      </c>
      <c r="AS1035" s="73" t="s">
        <v>5012</v>
      </c>
      <c r="AT1035" s="73">
        <f t="shared" si="276"/>
        <v>1</v>
      </c>
      <c r="AU1035" s="112" t="s">
        <v>5383</v>
      </c>
      <c r="AV1035" s="44" t="s">
        <v>5380</v>
      </c>
      <c r="AW1035" t="s">
        <v>2252</v>
      </c>
      <c r="AX1035" s="112" t="s">
        <v>5322</v>
      </c>
      <c r="AY1035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5" s="49" t="s">
        <v>4903</v>
      </c>
      <c r="BA1035" s="58" t="str">
        <f>Y1035&amp;"-"&amp;IF(Z1035&lt;10,"0"&amp;Z1035,Z1035)&amp;"-"&amp;IF(AA1035&lt;10,"0"&amp;AA1035,AA1035)</f>
        <v>1990-09-11</v>
      </c>
      <c r="BB1035" s="44" t="str">
        <f>Y1035&amp;IF(Z1035&lt;&gt;0,"-"&amp;Z1035,"")&amp;IF(AA1035&lt;&gt;0,"-"&amp;AA1035,"")&amp;IF(AB1035&lt;&gt;0,"/"&amp;AB1035,"")&amp;IF(AC1035&lt;&gt;0,"-"&amp;AC1035,"")&amp;IF(AD1035&lt;&gt;0,"-"&amp;AD1035,"")</f>
        <v>1990-9-11</v>
      </c>
      <c r="BC1035" s="44"/>
      <c r="BD1035" s="44"/>
      <c r="BE1035" s="44"/>
      <c r="BF1035" s="49" t="s">
        <v>4882</v>
      </c>
      <c r="BG1035" t="s">
        <v>4893</v>
      </c>
      <c r="BH1035" s="40" t="s">
        <v>5050</v>
      </c>
      <c r="BI1035" t="s">
        <v>39</v>
      </c>
      <c r="BJ1035" t="str">
        <f>N1035&amp;", "&amp;O1035&amp;", "&amp;P1035</f>
        <v>Almaty Area, Talgar Distr., Kapchagai</v>
      </c>
      <c r="BK1035" t="str">
        <f>T1035&amp;" N; "&amp;U1035&amp;" E"</f>
        <v>43.876071 N; 77.054473 E</v>
      </c>
      <c r="BL1035" t="s">
        <v>2253</v>
      </c>
      <c r="BM1035" s="85" t="s">
        <v>2254</v>
      </c>
      <c r="BN1035" t="s">
        <v>4895</v>
      </c>
      <c r="BO1035">
        <f t="shared" si="273"/>
        <v>1500</v>
      </c>
      <c r="BP1035" t="str">
        <f>IF(V1035="original",H1035,IF(V1035="volunteer",C1035,"Nekhaeva A.A."))</f>
        <v>Kim L.V.</v>
      </c>
      <c r="BQ1035" t="str">
        <f>IF(V1035="original",I1035,IF(V1035="volunteer",YEAR(A1035)&amp;"-"&amp;IF(MONTH(A1035)&lt;10,"0"&amp;MONTH(A1035),MONTH(A1035))&amp;"-"&amp;IF(DAY(A1035)&lt;10,"0"&amp;DAY(A1035),DAY(A1035)),"__2025-05-15"))</f>
        <v>2025-04-10</v>
      </c>
      <c r="BR1035"/>
      <c r="BS1035"/>
      <c r="BT1035" s="49" t="s">
        <v>4766</v>
      </c>
      <c r="BU1035" t="s">
        <v>3631</v>
      </c>
      <c r="BV1035" t="s">
        <v>3632</v>
      </c>
      <c r="BW1035" t="s">
        <v>3633</v>
      </c>
      <c r="BX1035" t="s">
        <v>3634</v>
      </c>
      <c r="BY1035" s="44" t="s">
        <v>48</v>
      </c>
      <c r="BZ1035" t="s">
        <v>1021</v>
      </c>
      <c r="CA1035" t="s">
        <v>4487</v>
      </c>
      <c r="CB1035" s="44" t="s">
        <v>4487</v>
      </c>
      <c r="CC1035" t="s">
        <v>4773</v>
      </c>
      <c r="CD1035" t="s">
        <v>4487</v>
      </c>
      <c r="CE1035" t="str">
        <f t="shared" si="278"/>
        <v>Heliophanus chovdensis Prószyński, 1982</v>
      </c>
      <c r="CF1035" t="s">
        <v>3630</v>
      </c>
      <c r="CG1035"/>
      <c r="CH1035" t="str">
        <f>H1035</f>
        <v>Rakov S.Yu., Logunov D.V.</v>
      </c>
      <c r="CI1035">
        <f t="shared" si="274"/>
        <v>1997</v>
      </c>
      <c r="CJ1035"/>
    </row>
    <row r="1036" spans="1:88" s="12" customFormat="1" x14ac:dyDescent="0.45">
      <c r="A1036" s="11">
        <v>45757.534837962958</v>
      </c>
      <c r="B1036" s="12">
        <v>412819044</v>
      </c>
      <c r="C1036" s="6" t="s">
        <v>4897</v>
      </c>
      <c r="D1036" s="12">
        <v>2</v>
      </c>
      <c r="E1036" s="4" t="s">
        <v>86</v>
      </c>
      <c r="F1036" s="12" t="s">
        <v>836</v>
      </c>
      <c r="G1036" s="12">
        <v>4549</v>
      </c>
      <c r="H1036" s="44" t="s">
        <v>2179</v>
      </c>
      <c r="I1036" s="12">
        <v>1997</v>
      </c>
      <c r="J1036" s="12" t="s">
        <v>2180</v>
      </c>
      <c r="K1036" s="12" t="s">
        <v>2181</v>
      </c>
      <c r="L1036" s="12" t="s">
        <v>2182</v>
      </c>
      <c r="M1036" t="s">
        <v>39</v>
      </c>
      <c r="N1036" s="12" t="s">
        <v>77</v>
      </c>
      <c r="O1036" s="12" t="s">
        <v>754</v>
      </c>
      <c r="P1036" s="12" t="s">
        <v>806</v>
      </c>
      <c r="Q1036" t="str">
        <f t="shared" si="275"/>
        <v>Kapchagai</v>
      </c>
      <c r="R1036" s="94">
        <v>43.876071000000003</v>
      </c>
      <c r="S1036" s="94">
        <v>77.054473000000002</v>
      </c>
      <c r="T1036" s="12" t="s">
        <v>2253</v>
      </c>
      <c r="U1036" s="12" t="s">
        <v>2254</v>
      </c>
      <c r="V1036" s="12" t="s">
        <v>106</v>
      </c>
      <c r="X1036" s="12">
        <v>1500</v>
      </c>
      <c r="Y1036" s="12">
        <v>1992</v>
      </c>
      <c r="Z1036" s="12">
        <v>8</v>
      </c>
      <c r="AA1036" s="12">
        <v>27</v>
      </c>
      <c r="AF1036" s="12" t="s">
        <v>2255</v>
      </c>
      <c r="AH1036" s="12" t="s">
        <v>48</v>
      </c>
      <c r="AI1036" s="12" t="s">
        <v>1021</v>
      </c>
      <c r="AJ1036" s="12" t="s">
        <v>2234</v>
      </c>
      <c r="AK1036" s="12" t="b">
        <v>1</v>
      </c>
      <c r="AL1036" s="12" t="b">
        <v>0</v>
      </c>
      <c r="AO1036" s="49" t="s">
        <v>4952</v>
      </c>
      <c r="AP1036" s="73"/>
      <c r="AQ1036" s="49" t="s">
        <v>4951</v>
      </c>
      <c r="AR1036" s="76" t="s">
        <v>5011</v>
      </c>
      <c r="AS1036" s="73" t="s">
        <v>5012</v>
      </c>
      <c r="AT1036" s="73">
        <f t="shared" si="276"/>
        <v>2</v>
      </c>
      <c r="AU1036" s="112" t="s">
        <v>5383</v>
      </c>
      <c r="AV1036" s="44" t="s">
        <v>5380</v>
      </c>
      <c r="AW1036" s="28" t="s">
        <v>2255</v>
      </c>
      <c r="AX1036" s="112" t="s">
        <v>5322</v>
      </c>
      <c r="AY1036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6" s="49" t="s">
        <v>4903</v>
      </c>
      <c r="BA1036" s="58" t="str">
        <f>Y1036&amp;"-"&amp;IF(Z1036&lt;10,"0"&amp;Z1036,Z1036)&amp;"-"&amp;IF(AA1036&lt;10,"0"&amp;AA1036,AA1036)</f>
        <v>1992-08-27</v>
      </c>
      <c r="BB1036" s="44" t="str">
        <f>Y1036&amp;IF(Z1036&lt;&gt;0,"-"&amp;Z1036,"")&amp;IF(AA1036&lt;&gt;0,"-"&amp;AA1036,"")&amp;IF(AB1036&lt;&gt;0,"/"&amp;AB1036,"")&amp;IF(AC1036&lt;&gt;0,"-"&amp;AC1036,"")&amp;IF(AD1036&lt;&gt;0,"-"&amp;AD1036,"")</f>
        <v>1992-8-27</v>
      </c>
      <c r="BC1036" s="44"/>
      <c r="BD1036" s="44"/>
      <c r="BE1036" s="44"/>
      <c r="BF1036" s="49" t="s">
        <v>4882</v>
      </c>
      <c r="BG1036" t="s">
        <v>4893</v>
      </c>
      <c r="BH1036" s="40" t="s">
        <v>5050</v>
      </c>
      <c r="BI1036" t="s">
        <v>39</v>
      </c>
      <c r="BJ1036" t="str">
        <f>N1036&amp;", "&amp;O1036&amp;", "&amp;P1036</f>
        <v>Almaty Area, Talgar Distr., Kapchagai</v>
      </c>
      <c r="BK1036" t="str">
        <f>T1036&amp;" N; "&amp;U1036&amp;" E"</f>
        <v>43.876071 N; 77.054473 E</v>
      </c>
      <c r="BL1036" t="s">
        <v>2253</v>
      </c>
      <c r="BM1036" s="85" t="s">
        <v>2254</v>
      </c>
      <c r="BN1036" t="s">
        <v>4895</v>
      </c>
      <c r="BO1036">
        <f t="shared" si="273"/>
        <v>1500</v>
      </c>
      <c r="BP1036" t="str">
        <f>IF(V1036="original",H1036,IF(V1036="volunteer",C1036,"Nekhaeva A.A."))</f>
        <v>Kim L.V.</v>
      </c>
      <c r="BQ1036" t="str">
        <f>IF(V1036="original",I1036,IF(V1036="volunteer",YEAR(A1036)&amp;"-"&amp;IF(MONTH(A1036)&lt;10,"0"&amp;MONTH(A1036),MONTH(A1036))&amp;"-"&amp;IF(DAY(A1036)&lt;10,"0"&amp;DAY(A1036),DAY(A1036)),"__2025-05-15"))</f>
        <v>2025-04-10</v>
      </c>
      <c r="BR1036"/>
      <c r="BS1036"/>
      <c r="BT1036" s="49" t="s">
        <v>4766</v>
      </c>
      <c r="BU1036" t="s">
        <v>3631</v>
      </c>
      <c r="BV1036" t="s">
        <v>3632</v>
      </c>
      <c r="BW1036" t="s">
        <v>3633</v>
      </c>
      <c r="BX1036" t="s">
        <v>3634</v>
      </c>
      <c r="BY1036" s="44" t="s">
        <v>48</v>
      </c>
      <c r="BZ1036" t="s">
        <v>1021</v>
      </c>
      <c r="CA1036" t="s">
        <v>4487</v>
      </c>
      <c r="CB1036" s="44" t="s">
        <v>4487</v>
      </c>
      <c r="CC1036" t="s">
        <v>4773</v>
      </c>
      <c r="CD1036" t="s">
        <v>4487</v>
      </c>
      <c r="CE1036" t="str">
        <f t="shared" si="278"/>
        <v>Heliophanus chovdensis Prószyński, 1982</v>
      </c>
      <c r="CF1036" t="s">
        <v>3630</v>
      </c>
      <c r="CG1036"/>
      <c r="CH1036" t="str">
        <f>H1036</f>
        <v>Rakov S.Yu., Logunov D.V.</v>
      </c>
      <c r="CI1036">
        <f t="shared" si="274"/>
        <v>1997</v>
      </c>
      <c r="CJ1036"/>
    </row>
    <row r="1037" spans="1:88" s="12" customFormat="1" x14ac:dyDescent="0.45">
      <c r="A1037" s="11">
        <v>45757.532094907408</v>
      </c>
      <c r="B1037" s="12">
        <v>412819044</v>
      </c>
      <c r="C1037" s="6" t="s">
        <v>4897</v>
      </c>
      <c r="D1037" s="12">
        <v>1</v>
      </c>
      <c r="E1037" s="4" t="s">
        <v>51</v>
      </c>
      <c r="F1037" s="12" t="s">
        <v>812</v>
      </c>
      <c r="G1037" s="12">
        <v>4549</v>
      </c>
      <c r="H1037" s="44" t="s">
        <v>2179</v>
      </c>
      <c r="I1037" s="12">
        <v>1997</v>
      </c>
      <c r="J1037" s="12" t="s">
        <v>2180</v>
      </c>
      <c r="K1037" s="12" t="s">
        <v>2181</v>
      </c>
      <c r="L1037" s="12" t="s">
        <v>2182</v>
      </c>
      <c r="M1037" t="s">
        <v>39</v>
      </c>
      <c r="N1037" s="12" t="s">
        <v>77</v>
      </c>
      <c r="O1037" s="12" t="s">
        <v>2256</v>
      </c>
      <c r="P1037" s="12" t="s">
        <v>2257</v>
      </c>
      <c r="Q1037" t="str">
        <f t="shared" si="275"/>
        <v>Aizaran, Basoi Tereskan</v>
      </c>
      <c r="R1037" s="94"/>
      <c r="S1037" s="94"/>
      <c r="V1037" s="12" t="s">
        <v>119</v>
      </c>
      <c r="W1037" s="12" t="s">
        <v>2214</v>
      </c>
      <c r="Y1037" s="12">
        <v>1982</v>
      </c>
      <c r="Z1037" s="12">
        <v>9</v>
      </c>
      <c r="AA1037" s="12">
        <v>11</v>
      </c>
      <c r="AF1037" s="12" t="s">
        <v>2258</v>
      </c>
      <c r="AH1037" s="12" t="s">
        <v>48</v>
      </c>
      <c r="AI1037" s="12" t="s">
        <v>1021</v>
      </c>
      <c r="AJ1037" s="12" t="s">
        <v>2234</v>
      </c>
      <c r="AK1037" s="12" t="b">
        <v>1</v>
      </c>
      <c r="AL1037" s="12" t="b">
        <v>0</v>
      </c>
      <c r="AO1037" s="49" t="s">
        <v>4952</v>
      </c>
      <c r="AP1037" s="73"/>
      <c r="AQ1037" s="49" t="s">
        <v>4951</v>
      </c>
      <c r="AR1037" s="76" t="s">
        <v>5011</v>
      </c>
      <c r="AS1037" s="73" t="s">
        <v>5012</v>
      </c>
      <c r="AT1037" s="73">
        <f t="shared" si="276"/>
        <v>1</v>
      </c>
      <c r="AU1037" s="112" t="s">
        <v>5383</v>
      </c>
      <c r="AV1037" s="44" t="s">
        <v>5380</v>
      </c>
      <c r="AW1037" t="s">
        <v>2258</v>
      </c>
      <c r="AX1037" s="112" t="s">
        <v>5348</v>
      </c>
      <c r="AY1037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7" s="49" t="s">
        <v>4903</v>
      </c>
      <c r="BA1037" s="58" t="str">
        <f>Y1037&amp;"-"&amp;IF(Z1037&lt;10,"0"&amp;Z1037,Z1037)&amp;"-"&amp;IF(AA1037&lt;10,"0"&amp;AA1037,AA1037)</f>
        <v>1982-09-11</v>
      </c>
      <c r="BB1037" s="44" t="str">
        <f>Y1037&amp;IF(Z1037&lt;&gt;0,"-"&amp;Z1037,"")&amp;IF(AA1037&lt;&gt;0,"-"&amp;AA1037,"")&amp;IF(AB1037&lt;&gt;0,"/"&amp;AB1037,"")&amp;IF(AC1037&lt;&gt;0,"-"&amp;AC1037,"")&amp;IF(AD1037&lt;&gt;0,"-"&amp;AD1037,"")</f>
        <v>1982-9-11</v>
      </c>
      <c r="BC1037" s="44"/>
      <c r="BD1037" s="44"/>
      <c r="BE1037" s="44"/>
      <c r="BF1037" s="49" t="s">
        <v>4882</v>
      </c>
      <c r="BG1037" t="s">
        <v>4893</v>
      </c>
      <c r="BH1037" s="40" t="s">
        <v>5050</v>
      </c>
      <c r="BI1037" t="s">
        <v>39</v>
      </c>
      <c r="BJ1037" t="str">
        <f>N1037&amp;", "&amp;O1037&amp;", "&amp;P1037</f>
        <v>Almaty Area, Kurtinsk Distr., Aizaran, Basoi Tereskan</v>
      </c>
      <c r="BK1037"/>
      <c r="BL1037"/>
      <c r="BM1037" s="85"/>
      <c r="BN1037"/>
      <c r="BO1037"/>
      <c r="BP1037"/>
      <c r="BQ1037"/>
      <c r="BR1037"/>
      <c r="BS1037"/>
      <c r="BT1037" s="49" t="s">
        <v>4766</v>
      </c>
      <c r="BU1037" t="s">
        <v>3631</v>
      </c>
      <c r="BV1037" t="s">
        <v>3632</v>
      </c>
      <c r="BW1037" t="s">
        <v>3633</v>
      </c>
      <c r="BX1037" t="s">
        <v>3634</v>
      </c>
      <c r="BY1037" s="44" t="s">
        <v>48</v>
      </c>
      <c r="BZ1037" t="s">
        <v>1021</v>
      </c>
      <c r="CA1037" t="s">
        <v>4487</v>
      </c>
      <c r="CB1037" s="44" t="s">
        <v>4487</v>
      </c>
      <c r="CC1037" t="s">
        <v>4773</v>
      </c>
      <c r="CD1037" t="s">
        <v>4487</v>
      </c>
      <c r="CE1037" t="str">
        <f t="shared" si="278"/>
        <v>Heliophanus chovdensis Prószyński, 1982</v>
      </c>
      <c r="CF1037" t="s">
        <v>3630</v>
      </c>
      <c r="CG1037"/>
      <c r="CH1037" t="str">
        <f>H1037</f>
        <v>Rakov S.Yu., Logunov D.V.</v>
      </c>
      <c r="CI1037">
        <f t="shared" si="274"/>
        <v>1997</v>
      </c>
      <c r="CJ1037"/>
    </row>
    <row r="1038" spans="1:88" s="12" customFormat="1" x14ac:dyDescent="0.45">
      <c r="A1038" s="11">
        <v>45757.527777777781</v>
      </c>
      <c r="B1038" s="12">
        <v>412819044</v>
      </c>
      <c r="C1038" s="6" t="s">
        <v>4897</v>
      </c>
      <c r="D1038" s="12">
        <v>1</v>
      </c>
      <c r="E1038" s="4" t="s">
        <v>65</v>
      </c>
      <c r="F1038" s="12" t="s">
        <v>836</v>
      </c>
      <c r="G1038" s="12">
        <v>4549</v>
      </c>
      <c r="H1038" s="44" t="s">
        <v>2179</v>
      </c>
      <c r="I1038" s="12">
        <v>1997</v>
      </c>
      <c r="J1038" s="12" t="s">
        <v>2180</v>
      </c>
      <c r="K1038" s="12" t="s">
        <v>2181</v>
      </c>
      <c r="L1038" s="12" t="s">
        <v>2182</v>
      </c>
      <c r="M1038" t="s">
        <v>39</v>
      </c>
      <c r="N1038" s="12" t="s">
        <v>77</v>
      </c>
      <c r="O1038" s="12" t="s">
        <v>2256</v>
      </c>
      <c r="P1038" s="12" t="s">
        <v>2259</v>
      </c>
      <c r="Q1038" t="str">
        <f t="shared" si="275"/>
        <v>Aizaran</v>
      </c>
      <c r="R1038" s="94"/>
      <c r="S1038" s="94"/>
      <c r="V1038" s="12" t="s">
        <v>119</v>
      </c>
      <c r="W1038" s="12" t="s">
        <v>2214</v>
      </c>
      <c r="Y1038" s="12">
        <v>1981</v>
      </c>
      <c r="Z1038" s="12">
        <v>5</v>
      </c>
      <c r="AA1038" s="12">
        <v>23</v>
      </c>
      <c r="AF1038" s="12" t="s">
        <v>2258</v>
      </c>
      <c r="AH1038" s="12" t="s">
        <v>48</v>
      </c>
      <c r="AI1038" s="12" t="s">
        <v>1021</v>
      </c>
      <c r="AJ1038" s="12" t="s">
        <v>2234</v>
      </c>
      <c r="AK1038" s="12" t="b">
        <v>1</v>
      </c>
      <c r="AL1038" s="12" t="b">
        <v>0</v>
      </c>
      <c r="AO1038" s="49" t="s">
        <v>4952</v>
      </c>
      <c r="AP1038" s="73"/>
      <c r="AQ1038" s="49" t="s">
        <v>4951</v>
      </c>
      <c r="AR1038" s="76" t="s">
        <v>5011</v>
      </c>
      <c r="AS1038" s="73" t="s">
        <v>5012</v>
      </c>
      <c r="AT1038" s="73">
        <f t="shared" si="276"/>
        <v>1</v>
      </c>
      <c r="AU1038" s="112" t="s">
        <v>5384</v>
      </c>
      <c r="AV1038" s="44" t="s">
        <v>5380</v>
      </c>
      <c r="AW1038" t="s">
        <v>2258</v>
      </c>
      <c r="AX1038" s="112" t="s">
        <v>5322</v>
      </c>
      <c r="AY1038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8" s="49" t="s">
        <v>4903</v>
      </c>
      <c r="BA1038" s="58" t="str">
        <f>Y1038&amp;"-"&amp;IF(Z1038&lt;10,"0"&amp;Z1038,Z1038)&amp;"-"&amp;IF(AA1038&lt;10,"0"&amp;AA1038,AA1038)</f>
        <v>1981-05-23</v>
      </c>
      <c r="BB1038" s="44" t="str">
        <f>Y1038&amp;IF(Z1038&lt;&gt;0,"-"&amp;Z1038,"")&amp;IF(AA1038&lt;&gt;0,"-"&amp;AA1038,"")&amp;IF(AB1038&lt;&gt;0,"/"&amp;AB1038,"")&amp;IF(AC1038&lt;&gt;0,"-"&amp;AC1038,"")&amp;IF(AD1038&lt;&gt;0,"-"&amp;AD1038,"")</f>
        <v>1981-5-23</v>
      </c>
      <c r="BC1038" s="44"/>
      <c r="BD1038" s="44"/>
      <c r="BE1038" s="44"/>
      <c r="BF1038" s="49" t="s">
        <v>4882</v>
      </c>
      <c r="BG1038" t="s">
        <v>4893</v>
      </c>
      <c r="BH1038" s="40" t="s">
        <v>5050</v>
      </c>
      <c r="BI1038" t="s">
        <v>39</v>
      </c>
      <c r="BJ1038" t="str">
        <f>N1038&amp;", "&amp;O1038&amp;", "&amp;P1038</f>
        <v>Almaty Area, Kurtinsk Distr., Aizaran</v>
      </c>
      <c r="BK1038"/>
      <c r="BL1038"/>
      <c r="BM1038" s="85"/>
      <c r="BN1038"/>
      <c r="BO1038"/>
      <c r="BP1038"/>
      <c r="BQ1038"/>
      <c r="BR1038"/>
      <c r="BS1038"/>
      <c r="BT1038" s="49" t="s">
        <v>4766</v>
      </c>
      <c r="BU1038" t="s">
        <v>3631</v>
      </c>
      <c r="BV1038" t="s">
        <v>3632</v>
      </c>
      <c r="BW1038" t="s">
        <v>3633</v>
      </c>
      <c r="BX1038" t="s">
        <v>3634</v>
      </c>
      <c r="BY1038" s="44" t="s">
        <v>48</v>
      </c>
      <c r="BZ1038" t="s">
        <v>1021</v>
      </c>
      <c r="CA1038" t="s">
        <v>4487</v>
      </c>
      <c r="CB1038" s="44" t="s">
        <v>4487</v>
      </c>
      <c r="CC1038" t="s">
        <v>4773</v>
      </c>
      <c r="CD1038" t="s">
        <v>4487</v>
      </c>
      <c r="CE1038" t="str">
        <f t="shared" si="278"/>
        <v>Heliophanus chovdensis Prószyński, 1982</v>
      </c>
      <c r="CF1038" t="s">
        <v>3630</v>
      </c>
      <c r="CG1038"/>
      <c r="CH1038" t="str">
        <f>H1038</f>
        <v>Rakov S.Yu., Logunov D.V.</v>
      </c>
      <c r="CI1038">
        <f t="shared" si="274"/>
        <v>1997</v>
      </c>
      <c r="CJ1038"/>
    </row>
    <row r="1039" spans="1:88" s="12" customFormat="1" x14ac:dyDescent="0.45">
      <c r="A1039" s="11">
        <v>45757.52344907407</v>
      </c>
      <c r="B1039" s="12">
        <v>412819044</v>
      </c>
      <c r="C1039" s="6" t="s">
        <v>4897</v>
      </c>
      <c r="D1039" s="12">
        <v>2</v>
      </c>
      <c r="E1039" s="4" t="s">
        <v>247</v>
      </c>
      <c r="F1039" s="12" t="s">
        <v>577</v>
      </c>
      <c r="G1039" s="12">
        <v>4549</v>
      </c>
      <c r="H1039" s="44" t="s">
        <v>2179</v>
      </c>
      <c r="I1039" s="12">
        <v>1997</v>
      </c>
      <c r="J1039" s="12" t="s">
        <v>2180</v>
      </c>
      <c r="K1039" s="12" t="s">
        <v>2181</v>
      </c>
      <c r="L1039" s="12" t="s">
        <v>2182</v>
      </c>
      <c r="M1039" t="s">
        <v>39</v>
      </c>
      <c r="N1039" s="12" t="s">
        <v>77</v>
      </c>
      <c r="O1039" s="12" t="s">
        <v>2256</v>
      </c>
      <c r="P1039" s="12" t="s">
        <v>2260</v>
      </c>
      <c r="Q1039" t="str">
        <f t="shared" si="275"/>
        <v>Aidarly</v>
      </c>
      <c r="R1039" s="94">
        <v>44.200907000000001</v>
      </c>
      <c r="S1039" s="94">
        <v>75.837072000000006</v>
      </c>
      <c r="T1039" s="12" t="s">
        <v>2261</v>
      </c>
      <c r="U1039" s="12" t="s">
        <v>2262</v>
      </c>
      <c r="V1039" s="12" t="s">
        <v>106</v>
      </c>
      <c r="X1039" s="12">
        <v>1500</v>
      </c>
      <c r="Y1039" s="12">
        <v>1981</v>
      </c>
      <c r="Z1039" s="12">
        <v>5</v>
      </c>
      <c r="AA1039" s="12">
        <v>23</v>
      </c>
      <c r="AF1039" s="12" t="s">
        <v>2263</v>
      </c>
      <c r="AH1039" s="12" t="s">
        <v>48</v>
      </c>
      <c r="AI1039" s="12" t="s">
        <v>1021</v>
      </c>
      <c r="AJ1039" s="12" t="s">
        <v>2234</v>
      </c>
      <c r="AK1039" s="12" t="b">
        <v>1</v>
      </c>
      <c r="AL1039" s="12" t="b">
        <v>0</v>
      </c>
      <c r="AO1039" s="49" t="s">
        <v>4952</v>
      </c>
      <c r="AP1039" s="73"/>
      <c r="AQ1039" s="49" t="s">
        <v>4951</v>
      </c>
      <c r="AR1039" s="76" t="s">
        <v>5011</v>
      </c>
      <c r="AS1039" s="73" t="s">
        <v>5012</v>
      </c>
      <c r="AT1039" s="73">
        <f t="shared" si="276"/>
        <v>2</v>
      </c>
      <c r="AU1039" s="112" t="s">
        <v>5384</v>
      </c>
      <c r="AV1039" s="44" t="s">
        <v>5380</v>
      </c>
      <c r="AW1039" t="s">
        <v>648</v>
      </c>
      <c r="AX1039" s="112" t="s">
        <v>5333</v>
      </c>
      <c r="AY1039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39" s="49" t="s">
        <v>4903</v>
      </c>
      <c r="BA1039" s="58" t="str">
        <f>Y1039&amp;"-"&amp;IF(Z1039&lt;10,"0"&amp;Z1039,Z1039)&amp;"-"&amp;IF(AA1039&lt;10,"0"&amp;AA1039,AA1039)</f>
        <v>1981-05-23</v>
      </c>
      <c r="BB1039" s="44" t="str">
        <f>Y1039&amp;IF(Z1039&lt;&gt;0,"-"&amp;Z1039,"")&amp;IF(AA1039&lt;&gt;0,"-"&amp;AA1039,"")&amp;IF(AB1039&lt;&gt;0,"/"&amp;AB1039,"")&amp;IF(AC1039&lt;&gt;0,"-"&amp;AC1039,"")&amp;IF(AD1039&lt;&gt;0,"-"&amp;AD1039,"")</f>
        <v>1981-5-23</v>
      </c>
      <c r="BC1039" s="44"/>
      <c r="BD1039" s="44"/>
      <c r="BE1039" s="44"/>
      <c r="BF1039" s="49" t="s">
        <v>4882</v>
      </c>
      <c r="BG1039" t="s">
        <v>4893</v>
      </c>
      <c r="BH1039" s="40" t="s">
        <v>5050</v>
      </c>
      <c r="BI1039" t="s">
        <v>39</v>
      </c>
      <c r="BJ1039" t="str">
        <f>N1039&amp;", "&amp;O1039&amp;", "&amp;P1039</f>
        <v>Almaty Area, Kurtinsk Distr., Aidarly</v>
      </c>
      <c r="BK1039" t="str">
        <f>T1039&amp;" N; "&amp;U1039&amp;" E"</f>
        <v>44.200907 N; 75.837072 E</v>
      </c>
      <c r="BL1039" t="s">
        <v>2261</v>
      </c>
      <c r="BM1039" s="85" t="s">
        <v>2262</v>
      </c>
      <c r="BN1039" t="s">
        <v>4895</v>
      </c>
      <c r="BO1039">
        <f>X1039</f>
        <v>1500</v>
      </c>
      <c r="BP1039" t="str">
        <f>IF(V1039="original",H1039,IF(V1039="volunteer",C1039,"Nekhaeva A.A."))</f>
        <v>Kim L.V.</v>
      </c>
      <c r="BQ1039" t="str">
        <f>IF(V1039="original",I1039,IF(V1039="volunteer",YEAR(A1039)&amp;"-"&amp;IF(MONTH(A1039)&lt;10,"0"&amp;MONTH(A1039),MONTH(A1039))&amp;"-"&amp;IF(DAY(A1039)&lt;10,"0"&amp;DAY(A1039),DAY(A1039)),"__2025-05-15"))</f>
        <v>2025-04-10</v>
      </c>
      <c r="BR1039"/>
      <c r="BS1039"/>
      <c r="BT1039" s="49" t="s">
        <v>4766</v>
      </c>
      <c r="BU1039" t="s">
        <v>3631</v>
      </c>
      <c r="BV1039" t="s">
        <v>3632</v>
      </c>
      <c r="BW1039" t="s">
        <v>3633</v>
      </c>
      <c r="BX1039" t="s">
        <v>3634</v>
      </c>
      <c r="BY1039" s="44" t="s">
        <v>48</v>
      </c>
      <c r="BZ1039" t="s">
        <v>1021</v>
      </c>
      <c r="CA1039" t="s">
        <v>4487</v>
      </c>
      <c r="CB1039" s="44" t="s">
        <v>4487</v>
      </c>
      <c r="CC1039" t="s">
        <v>4773</v>
      </c>
      <c r="CD1039" t="s">
        <v>4487</v>
      </c>
      <c r="CE1039" t="str">
        <f t="shared" si="278"/>
        <v>Heliophanus chovdensis Prószyński, 1982</v>
      </c>
      <c r="CF1039" t="s">
        <v>3630</v>
      </c>
      <c r="CG1039"/>
      <c r="CH1039" t="str">
        <f>H1039</f>
        <v>Rakov S.Yu., Logunov D.V.</v>
      </c>
      <c r="CI1039">
        <f t="shared" si="274"/>
        <v>1997</v>
      </c>
      <c r="CJ1039"/>
    </row>
    <row r="1040" spans="1:88" s="12" customFormat="1" x14ac:dyDescent="0.45">
      <c r="A1040" s="11">
        <v>45757.517094907409</v>
      </c>
      <c r="B1040" s="12">
        <v>412819044</v>
      </c>
      <c r="C1040" s="6" t="s">
        <v>4897</v>
      </c>
      <c r="D1040" s="12">
        <v>2</v>
      </c>
      <c r="E1040" s="4" t="s">
        <v>247</v>
      </c>
      <c r="F1040" s="12" t="s">
        <v>836</v>
      </c>
      <c r="G1040" s="12">
        <v>4549</v>
      </c>
      <c r="H1040" s="44" t="s">
        <v>2179</v>
      </c>
      <c r="I1040" s="12">
        <v>1997</v>
      </c>
      <c r="J1040" s="12" t="s">
        <v>2180</v>
      </c>
      <c r="K1040" s="12" t="s">
        <v>2181</v>
      </c>
      <c r="L1040" s="12" t="s">
        <v>2182</v>
      </c>
      <c r="M1040" t="s">
        <v>39</v>
      </c>
      <c r="N1040" s="12" t="s">
        <v>77</v>
      </c>
      <c r="P1040" s="12" t="s">
        <v>2264</v>
      </c>
      <c r="Q1040" t="str">
        <f t="shared" si="275"/>
        <v>"Shazyn riverside"</v>
      </c>
      <c r="R1040" s="94">
        <v>43.583333000000003</v>
      </c>
      <c r="S1040" s="94">
        <v>79.3</v>
      </c>
      <c r="T1040" s="12" t="s">
        <v>2265</v>
      </c>
      <c r="U1040" s="12" t="s">
        <v>2266</v>
      </c>
      <c r="V1040" s="12" t="s">
        <v>44</v>
      </c>
      <c r="Y1040" s="12">
        <v>1993</v>
      </c>
      <c r="Z1040" s="12">
        <v>6</v>
      </c>
      <c r="AA1040" s="12">
        <v>13</v>
      </c>
      <c r="AF1040" s="12" t="s">
        <v>2267</v>
      </c>
      <c r="AH1040" s="12" t="s">
        <v>48</v>
      </c>
      <c r="AI1040" s="12" t="s">
        <v>1021</v>
      </c>
      <c r="AJ1040" s="12" t="s">
        <v>2268</v>
      </c>
      <c r="AK1040" s="12" t="b">
        <v>1</v>
      </c>
      <c r="AL1040" s="12" t="b">
        <v>0</v>
      </c>
      <c r="AO1040" s="49" t="s">
        <v>4952</v>
      </c>
      <c r="AP1040" s="73"/>
      <c r="AQ1040" s="49" t="s">
        <v>4951</v>
      </c>
      <c r="AR1040" s="76" t="s">
        <v>5011</v>
      </c>
      <c r="AS1040" s="73" t="s">
        <v>5012</v>
      </c>
      <c r="AT1040" s="73">
        <f t="shared" si="276"/>
        <v>2</v>
      </c>
      <c r="AU1040" s="112" t="s">
        <v>5384</v>
      </c>
      <c r="AV1040" s="44" t="s">
        <v>5380</v>
      </c>
      <c r="AW1040" t="s">
        <v>2267</v>
      </c>
      <c r="AX1040" s="112" t="s">
        <v>5322</v>
      </c>
      <c r="AY1040" s="73" t="str">
        <f t="shared" si="277"/>
        <v>Rakov S.Yu., Logunov D.V. 1997. A critical review of the genus Heliophanus C.L. Koch, 1833, of Middle Asia and the Caucasus (Aranei Salticidae) // Arthropoda Selecta. Vol.5 (for 1996). No.3/4. P.67–104</v>
      </c>
      <c r="AZ1040" s="49" t="s">
        <v>4903</v>
      </c>
      <c r="BA1040" s="58" t="str">
        <f>Y1040&amp;"-"&amp;IF(Z1040&lt;10,"0"&amp;Z1040,Z1040)&amp;"-"&amp;IF(AA1040&lt;10,"0"&amp;AA1040,AA1040)</f>
        <v>1993-06-13</v>
      </c>
      <c r="BB1040" s="44" t="str">
        <f>Y1040&amp;IF(Z1040&lt;&gt;0,"-"&amp;Z1040,"")&amp;IF(AA1040&lt;&gt;0,"-"&amp;AA1040,"")&amp;IF(AB1040&lt;&gt;0,"/"&amp;AB1040,"")&amp;IF(AC1040&lt;&gt;0,"-"&amp;AC1040,"")&amp;IF(AD1040&lt;&gt;0,"-"&amp;AD1040,"")</f>
        <v>1993-6-13</v>
      </c>
      <c r="BC1040" s="44"/>
      <c r="BD1040" s="44"/>
      <c r="BE1040" s="44"/>
      <c r="BF1040" s="49" t="s">
        <v>4882</v>
      </c>
      <c r="BG1040" t="s">
        <v>4893</v>
      </c>
      <c r="BH1040" s="40" t="s">
        <v>5050</v>
      </c>
      <c r="BI1040" t="s">
        <v>39</v>
      </c>
      <c r="BJ1040" t="str">
        <f>N1040&amp;", "&amp;P1040</f>
        <v>Almaty Area, "Shazyn riverside"</v>
      </c>
      <c r="BK1040" t="str">
        <f>T1040&amp;" N; "&amp;U1040&amp;" E"</f>
        <v>43°35' N; 79°18' E</v>
      </c>
      <c r="BL1040" t="s">
        <v>5193</v>
      </c>
      <c r="BM1040" s="85" t="s">
        <v>5194</v>
      </c>
      <c r="BN1040" t="s">
        <v>4895</v>
      </c>
      <c r="BO1040"/>
      <c r="BP1040" t="str">
        <f>IF(V1040="original",H1040,IF(V1040="volunteer",C1040,"Nekhaeva A.A."))</f>
        <v>Rakov S.Yu., Logunov D.V.</v>
      </c>
      <c r="BQ1040">
        <f>IF(V1040="original",I1040,IF(V1040="volunteer",YEAR(A1040)&amp;"-"&amp;IF(MONTH(A1040)&lt;10,"0"&amp;MONTH(A1040),MONTH(A1040))&amp;"-"&amp;IF(DAY(A1040)&lt;10,"0"&amp;DAY(A1040),DAY(A1040)),"__2025-05-15"))</f>
        <v>1997</v>
      </c>
      <c r="BR1040"/>
      <c r="BS1040"/>
      <c r="BT1040" s="49" t="s">
        <v>4766</v>
      </c>
      <c r="BU1040" t="s">
        <v>3631</v>
      </c>
      <c r="BV1040" t="s">
        <v>3632</v>
      </c>
      <c r="BW1040" t="s">
        <v>3633</v>
      </c>
      <c r="BX1040" t="s">
        <v>3634</v>
      </c>
      <c r="BY1040" s="44" t="s">
        <v>48</v>
      </c>
      <c r="BZ1040" t="s">
        <v>1021</v>
      </c>
      <c r="CA1040" t="s">
        <v>3887</v>
      </c>
      <c r="CB1040" s="44" t="s">
        <v>3887</v>
      </c>
      <c r="CC1040" t="s">
        <v>3888</v>
      </c>
      <c r="CD1040" t="s">
        <v>3887</v>
      </c>
      <c r="CE1040" t="s">
        <v>3886</v>
      </c>
      <c r="CF1040" t="s">
        <v>3630</v>
      </c>
      <c r="CG1040"/>
      <c r="CH1040" t="str">
        <f>H1040</f>
        <v>Rakov S.Yu., Logunov D.V.</v>
      </c>
      <c r="CI1040">
        <f t="shared" si="274"/>
        <v>1997</v>
      </c>
      <c r="CJ1040"/>
    </row>
    <row r="1041" spans="1:88" s="12" customFormat="1" x14ac:dyDescent="0.45">
      <c r="A1041" s="11">
        <v>45757.501215277778</v>
      </c>
      <c r="B1041" s="12">
        <v>412819044</v>
      </c>
      <c r="C1041" s="6" t="s">
        <v>4897</v>
      </c>
      <c r="D1041" s="12">
        <v>1</v>
      </c>
      <c r="E1041" s="4" t="s">
        <v>65</v>
      </c>
      <c r="F1041" s="12" t="s">
        <v>812</v>
      </c>
      <c r="G1041" s="12">
        <v>4437</v>
      </c>
      <c r="H1041" s="44" t="s">
        <v>2274</v>
      </c>
      <c r="I1041" s="12">
        <v>1992</v>
      </c>
      <c r="J1041" s="12" t="s">
        <v>2275</v>
      </c>
      <c r="K1041" s="12" t="s">
        <v>2276</v>
      </c>
      <c r="L1041" s="12" t="s">
        <v>2277</v>
      </c>
      <c r="M1041" t="s">
        <v>39</v>
      </c>
      <c r="N1041" s="12" t="s">
        <v>178</v>
      </c>
      <c r="P1041" s="12" t="s">
        <v>2269</v>
      </c>
      <c r="Q1041" t="str">
        <f t="shared" si="275"/>
        <v>Ili River, desert</v>
      </c>
      <c r="R1041" s="94">
        <v>44.372377999999998</v>
      </c>
      <c r="S1041" s="94">
        <v>76.707903999999999</v>
      </c>
      <c r="T1041" s="12" t="s">
        <v>2270</v>
      </c>
      <c r="U1041" s="12" t="s">
        <v>2271</v>
      </c>
      <c r="V1041" s="12" t="s">
        <v>106</v>
      </c>
      <c r="X1041" s="12">
        <v>30000</v>
      </c>
      <c r="Y1041" s="12">
        <v>1978</v>
      </c>
      <c r="Z1041" s="12">
        <v>6</v>
      </c>
      <c r="AA1041" s="12">
        <v>6</v>
      </c>
      <c r="AE1041" s="12" t="s">
        <v>2272</v>
      </c>
      <c r="AF1041" s="12" t="s">
        <v>2273</v>
      </c>
      <c r="AH1041" s="12" t="s">
        <v>229</v>
      </c>
      <c r="AI1041" s="12" t="s">
        <v>230</v>
      </c>
      <c r="AJ1041" s="12" t="s">
        <v>481</v>
      </c>
      <c r="AK1041" s="12" t="b">
        <v>1</v>
      </c>
      <c r="AL1041" s="12" t="b">
        <v>1</v>
      </c>
      <c r="AM1041" s="12" t="s">
        <v>455</v>
      </c>
      <c r="AO1041" s="49" t="s">
        <v>4952</v>
      </c>
      <c r="AP1041" s="73"/>
      <c r="AQ1041" s="49" t="s">
        <v>4951</v>
      </c>
      <c r="AR1041" s="76" t="s">
        <v>5011</v>
      </c>
      <c r="AS1041" s="73" t="s">
        <v>5012</v>
      </c>
      <c r="AT1041" s="73">
        <f t="shared" si="276"/>
        <v>1</v>
      </c>
      <c r="AU1041" s="112" t="s">
        <v>5384</v>
      </c>
      <c r="AV1041" s="44" t="s">
        <v>5380</v>
      </c>
      <c r="AW1041" s="28" t="s">
        <v>2273</v>
      </c>
      <c r="AX1041" s="112" t="s">
        <v>5348</v>
      </c>
      <c r="AY1041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1" s="49" t="s">
        <v>4903</v>
      </c>
      <c r="BA1041" s="58" t="str">
        <f>Y1041&amp;"-"&amp;IF(Z1041&lt;10,"0"&amp;Z1041,Z1041)&amp;"-"&amp;IF(AA1041&lt;10,"0"&amp;AA1041,AA1041)</f>
        <v>1978-06-06</v>
      </c>
      <c r="BB1041" s="44" t="str">
        <f>Y1041&amp;IF(Z1041&lt;&gt;0,"-"&amp;Z1041,"")&amp;IF(AA1041&lt;&gt;0,"-"&amp;AA1041,"")&amp;IF(AB1041&lt;&gt;0,"/"&amp;AB1041,"")&amp;IF(AC1041&lt;&gt;0,"-"&amp;AC1041,"")&amp;IF(AD1041&lt;&gt;0,"-"&amp;AD1041,"")</f>
        <v>1978-6-6</v>
      </c>
      <c r="BC1041" s="44" t="str">
        <f>AE1041</f>
        <v>desert</v>
      </c>
      <c r="BD1041" s="44"/>
      <c r="BE1041" s="44"/>
      <c r="BF1041" s="49" t="s">
        <v>4882</v>
      </c>
      <c r="BG1041" t="s">
        <v>4893</v>
      </c>
      <c r="BH1041" s="40" t="s">
        <v>5050</v>
      </c>
      <c r="BI1041" t="s">
        <v>39</v>
      </c>
      <c r="BJ1041" t="str">
        <f>N1041&amp;", "&amp;P1041</f>
        <v>Alma-Ata Area, Ili River, desert</v>
      </c>
      <c r="BK1041" t="str">
        <f>T1041&amp;" N; "&amp;U1041&amp;" E"</f>
        <v>44.372378 N; 76.707904 E</v>
      </c>
      <c r="BL1041" t="s">
        <v>2270</v>
      </c>
      <c r="BM1041" s="85" t="s">
        <v>2271</v>
      </c>
      <c r="BN1041" t="s">
        <v>4895</v>
      </c>
      <c r="BO1041">
        <f t="shared" ref="BO1041:BO1050" si="279">X1041</f>
        <v>30000</v>
      </c>
      <c r="BP1041" t="str">
        <f>IF(V1041="original",H1041,IF(V1041="volunteer",C1041,"Nekhaeva A.A."))</f>
        <v>Kim L.V.</v>
      </c>
      <c r="BQ1041" t="str">
        <f>IF(V1041="original",I1041,IF(V1041="volunteer",YEAR(A1041)&amp;"-"&amp;IF(MONTH(A1041)&lt;10,"0"&amp;MONTH(A1041),MONTH(A1041))&amp;"-"&amp;IF(DAY(A1041)&lt;10,"0"&amp;DAY(A1041),DAY(A1041)),"__2025-05-15"))</f>
        <v>2025-04-10</v>
      </c>
      <c r="BR1041"/>
      <c r="BS1041"/>
      <c r="BT1041" s="49" t="s">
        <v>4766</v>
      </c>
      <c r="BU1041" t="s">
        <v>3631</v>
      </c>
      <c r="BV1041" t="s">
        <v>3632</v>
      </c>
      <c r="BW1041" t="s">
        <v>3633</v>
      </c>
      <c r="BX1041" t="s">
        <v>3634</v>
      </c>
      <c r="BY1041" s="44" t="s">
        <v>229</v>
      </c>
      <c r="BZ1041" t="s">
        <v>230</v>
      </c>
      <c r="CA1041" t="s">
        <v>4490</v>
      </c>
      <c r="CB1041" s="44" t="s">
        <v>4490</v>
      </c>
      <c r="CC1041" t="s">
        <v>3674</v>
      </c>
      <c r="CD1041" t="s">
        <v>4490</v>
      </c>
      <c r="CE1041" t="s">
        <v>4491</v>
      </c>
      <c r="CF1041" t="s">
        <v>3630</v>
      </c>
      <c r="CG1041" t="s">
        <v>4737</v>
      </c>
      <c r="CH1041" t="str">
        <f>H1041</f>
        <v>Ovtsharenko V.I., Platnick N.I., Song D.X.</v>
      </c>
      <c r="CI1041">
        <f t="shared" si="274"/>
        <v>1992</v>
      </c>
      <c r="CJ1041" t="s">
        <v>4725</v>
      </c>
    </row>
    <row r="1042" spans="1:88" s="12" customFormat="1" x14ac:dyDescent="0.45">
      <c r="A1042" s="11">
        <v>45757.497800925921</v>
      </c>
      <c r="B1042" s="12">
        <v>412819044</v>
      </c>
      <c r="C1042" s="6" t="s">
        <v>4897</v>
      </c>
      <c r="D1042" s="12">
        <v>2</v>
      </c>
      <c r="E1042" s="4" t="s">
        <v>86</v>
      </c>
      <c r="F1042" s="12" t="s">
        <v>812</v>
      </c>
      <c r="G1042" s="12">
        <v>4437</v>
      </c>
      <c r="H1042" s="44" t="s">
        <v>2274</v>
      </c>
      <c r="I1042" s="12">
        <v>1992</v>
      </c>
      <c r="J1042" s="12" t="s">
        <v>2275</v>
      </c>
      <c r="K1042" s="12" t="s">
        <v>2276</v>
      </c>
      <c r="L1042" s="12" t="s">
        <v>2277</v>
      </c>
      <c r="M1042" t="s">
        <v>39</v>
      </c>
      <c r="N1042" s="12" t="s">
        <v>178</v>
      </c>
      <c r="P1042" s="12" t="s">
        <v>1879</v>
      </c>
      <c r="Q1042" t="str">
        <f t="shared" si="275"/>
        <v>Bakanas</v>
      </c>
      <c r="R1042" s="94">
        <v>44.806877</v>
      </c>
      <c r="S1042" s="94">
        <v>76.276695000000004</v>
      </c>
      <c r="T1042" s="12" t="s">
        <v>2278</v>
      </c>
      <c r="U1042" s="12" t="s">
        <v>2279</v>
      </c>
      <c r="V1042" s="12" t="s">
        <v>106</v>
      </c>
      <c r="X1042" s="12">
        <v>1000</v>
      </c>
      <c r="Y1042" s="12">
        <v>1973</v>
      </c>
      <c r="Z1042" s="12">
        <v>5</v>
      </c>
      <c r="AA1042" s="12">
        <v>1</v>
      </c>
      <c r="AB1042" s="12">
        <v>1973</v>
      </c>
      <c r="AC1042" s="12">
        <v>5</v>
      </c>
      <c r="AD1042" s="12">
        <v>4</v>
      </c>
      <c r="AF1042" s="12" t="s">
        <v>670</v>
      </c>
      <c r="AH1042" s="12" t="s">
        <v>229</v>
      </c>
      <c r="AI1042" s="12" t="s">
        <v>230</v>
      </c>
      <c r="AJ1042" s="12" t="s">
        <v>481</v>
      </c>
      <c r="AK1042" s="12" t="b">
        <v>1</v>
      </c>
      <c r="AL1042" s="12" t="b">
        <v>1</v>
      </c>
      <c r="AM1042" s="12" t="s">
        <v>455</v>
      </c>
      <c r="AO1042" s="49" t="s">
        <v>4952</v>
      </c>
      <c r="AP1042" s="73"/>
      <c r="AQ1042" s="49" t="s">
        <v>4951</v>
      </c>
      <c r="AR1042" s="76" t="s">
        <v>5011</v>
      </c>
      <c r="AS1042" s="73" t="s">
        <v>5012</v>
      </c>
      <c r="AT1042" s="73">
        <f t="shared" si="276"/>
        <v>2</v>
      </c>
      <c r="AU1042" s="112" t="s">
        <v>5383</v>
      </c>
      <c r="AV1042" s="44" t="s">
        <v>5380</v>
      </c>
      <c r="AW1042" t="s">
        <v>5020</v>
      </c>
      <c r="AX1042" s="112" t="s">
        <v>5348</v>
      </c>
      <c r="AY1042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2" s="49" t="s">
        <v>4903</v>
      </c>
      <c r="BA1042" s="58" t="str">
        <f>Y1042&amp;"-"&amp;IF(Z1042&lt;10,"0"&amp;Z1042,Z1042)&amp;"-"&amp;IF(AA1042&lt;10,"0"&amp;AA1042,AA1042)&amp;"/"&amp;IF(AD1042&lt;10,"0"&amp;AD1042,AD1042)</f>
        <v>1973-05-01/04</v>
      </c>
      <c r="BB1042" s="44" t="str">
        <f>Y1042&amp;IF(Z1042&lt;&gt;0,"-"&amp;Z1042,"")&amp;IF(AA1042&lt;&gt;0,"-"&amp;AA1042,"")&amp;IF(AB1042&lt;&gt;0,"/"&amp;AB1042,"")&amp;IF(AC1042&lt;&gt;0,"-"&amp;AC1042,"")&amp;IF(AD1042&lt;&gt;0,"-"&amp;AD1042,"")</f>
        <v>1973-5-1/1973-5-4</v>
      </c>
      <c r="BC1042" s="44"/>
      <c r="BD1042" s="44"/>
      <c r="BE1042" s="44"/>
      <c r="BF1042" s="49" t="s">
        <v>4882</v>
      </c>
      <c r="BG1042" t="s">
        <v>4893</v>
      </c>
      <c r="BH1042" s="40" t="s">
        <v>5050</v>
      </c>
      <c r="BI1042" t="s">
        <v>39</v>
      </c>
      <c r="BJ1042" t="str">
        <f>N1042&amp;", "&amp;P1042</f>
        <v>Alma-Ata Area, Bakanas</v>
      </c>
      <c r="BK1042" t="str">
        <f>T1042&amp;" N; "&amp;U1042&amp;" E"</f>
        <v>44.806877 N; 76.276695 E</v>
      </c>
      <c r="BL1042" t="s">
        <v>2278</v>
      </c>
      <c r="BM1042" s="85" t="s">
        <v>2279</v>
      </c>
      <c r="BN1042" t="s">
        <v>4895</v>
      </c>
      <c r="BO1042">
        <f t="shared" si="279"/>
        <v>1000</v>
      </c>
      <c r="BP1042" t="str">
        <f>IF(V1042="original",H1042,IF(V1042="volunteer",C1042,"Nekhaeva A.A."))</f>
        <v>Kim L.V.</v>
      </c>
      <c r="BQ1042" t="str">
        <f>IF(V1042="original",I1042,IF(V1042="volunteer",YEAR(A1042)&amp;"-"&amp;IF(MONTH(A1042)&lt;10,"0"&amp;MONTH(A1042),MONTH(A1042))&amp;"-"&amp;IF(DAY(A1042)&lt;10,"0"&amp;DAY(A1042),DAY(A1042)),"__2025-05-15"))</f>
        <v>2025-04-10</v>
      </c>
      <c r="BR1042"/>
      <c r="BS1042"/>
      <c r="BT1042" s="49" t="s">
        <v>4766</v>
      </c>
      <c r="BU1042" t="s">
        <v>3631</v>
      </c>
      <c r="BV1042" t="s">
        <v>3632</v>
      </c>
      <c r="BW1042" t="s">
        <v>3633</v>
      </c>
      <c r="BX1042" t="s">
        <v>3634</v>
      </c>
      <c r="BY1042" s="44" t="s">
        <v>229</v>
      </c>
      <c r="BZ1042" t="s">
        <v>230</v>
      </c>
      <c r="CA1042" t="s">
        <v>4490</v>
      </c>
      <c r="CB1042" s="44" t="s">
        <v>4490</v>
      </c>
      <c r="CC1042" t="s">
        <v>3674</v>
      </c>
      <c r="CD1042" t="s">
        <v>4490</v>
      </c>
      <c r="CE1042" t="s">
        <v>4491</v>
      </c>
      <c r="CF1042" t="s">
        <v>3630</v>
      </c>
      <c r="CG1042" t="s">
        <v>4737</v>
      </c>
      <c r="CH1042" t="str">
        <f>H1042</f>
        <v>Ovtsharenko V.I., Platnick N.I., Song D.X.</v>
      </c>
      <c r="CI1042">
        <f t="shared" si="274"/>
        <v>1992</v>
      </c>
      <c r="CJ1042" t="s">
        <v>4725</v>
      </c>
    </row>
    <row r="1043" spans="1:88" s="12" customFormat="1" x14ac:dyDescent="0.45">
      <c r="A1043" s="11">
        <v>45757.496863425928</v>
      </c>
      <c r="B1043" s="12">
        <v>412819044</v>
      </c>
      <c r="C1043" s="6" t="s">
        <v>4897</v>
      </c>
      <c r="D1043" s="12">
        <v>1</v>
      </c>
      <c r="E1043" s="4" t="s">
        <v>65</v>
      </c>
      <c r="F1043" s="12" t="s">
        <v>2280</v>
      </c>
      <c r="G1043" s="12">
        <v>4437</v>
      </c>
      <c r="H1043" s="44" t="s">
        <v>2274</v>
      </c>
      <c r="I1043" s="12">
        <v>1992</v>
      </c>
      <c r="J1043" s="12" t="s">
        <v>2275</v>
      </c>
      <c r="K1043" s="12" t="s">
        <v>2276</v>
      </c>
      <c r="L1043" s="12" t="s">
        <v>2277</v>
      </c>
      <c r="M1043" t="s">
        <v>39</v>
      </c>
      <c r="N1043" s="12" t="s">
        <v>178</v>
      </c>
      <c r="P1043" s="12" t="s">
        <v>1879</v>
      </c>
      <c r="Q1043" t="str">
        <f t="shared" si="275"/>
        <v>Bakanas</v>
      </c>
      <c r="R1043" s="94">
        <v>44.806877</v>
      </c>
      <c r="S1043" s="94">
        <v>76.276695000000004</v>
      </c>
      <c r="T1043" s="12" t="s">
        <v>2278</v>
      </c>
      <c r="U1043" s="12" t="s">
        <v>2279</v>
      </c>
      <c r="V1043" s="12" t="s">
        <v>106</v>
      </c>
      <c r="X1043" s="12">
        <v>1000</v>
      </c>
      <c r="Y1043" s="12">
        <v>1973</v>
      </c>
      <c r="Z1043" s="12">
        <v>5</v>
      </c>
      <c r="AA1043" s="12">
        <v>4</v>
      </c>
      <c r="AF1043" s="12" t="s">
        <v>670</v>
      </c>
      <c r="AH1043" s="12" t="s">
        <v>229</v>
      </c>
      <c r="AI1043" s="12" t="s">
        <v>230</v>
      </c>
      <c r="AJ1043" s="12" t="s">
        <v>481</v>
      </c>
      <c r="AK1043" s="12" t="b">
        <v>1</v>
      </c>
      <c r="AL1043" s="12" t="b">
        <v>1</v>
      </c>
      <c r="AM1043" s="12" t="s">
        <v>455</v>
      </c>
      <c r="AO1043" s="49" t="s">
        <v>4952</v>
      </c>
      <c r="AP1043" s="73"/>
      <c r="AQ1043" s="49" t="s">
        <v>4951</v>
      </c>
      <c r="AR1043" s="76" t="s">
        <v>5011</v>
      </c>
      <c r="AS1043" s="73" t="s">
        <v>5012</v>
      </c>
      <c r="AT1043" s="73">
        <f t="shared" si="276"/>
        <v>1</v>
      </c>
      <c r="AU1043" s="112" t="s">
        <v>5384</v>
      </c>
      <c r="AV1043" s="44" t="s">
        <v>5380</v>
      </c>
      <c r="AW1043" t="s">
        <v>5020</v>
      </c>
      <c r="AX1043" s="112" t="s">
        <v>5348</v>
      </c>
      <c r="AY1043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3" s="49" t="s">
        <v>4903</v>
      </c>
      <c r="BA1043" s="58" t="str">
        <f>Y1043&amp;"-"&amp;IF(Z1043&lt;10,"0"&amp;Z1043,Z1043)&amp;"-"&amp;IF(AA1043&lt;10,"0"&amp;AA1043,AA1043)</f>
        <v>1973-05-04</v>
      </c>
      <c r="BB1043" s="44" t="str">
        <f>Y1043&amp;IF(Z1043&lt;&gt;0,"-"&amp;Z1043,"")&amp;IF(AA1043&lt;&gt;0,"-"&amp;AA1043,"")&amp;IF(AB1043&lt;&gt;0,"/"&amp;AB1043,"")&amp;IF(AC1043&lt;&gt;0,"-"&amp;AC1043,"")&amp;IF(AD1043&lt;&gt;0,"-"&amp;AD1043,"")</f>
        <v>1973-5-4</v>
      </c>
      <c r="BC1043" s="44"/>
      <c r="BD1043" s="44"/>
      <c r="BE1043" s="44"/>
      <c r="BF1043" s="49" t="s">
        <v>4882</v>
      </c>
      <c r="BG1043" t="s">
        <v>4893</v>
      </c>
      <c r="BH1043" s="40" t="s">
        <v>5050</v>
      </c>
      <c r="BI1043" t="s">
        <v>39</v>
      </c>
      <c r="BJ1043" t="str">
        <f>N1043&amp;", "&amp;P1043</f>
        <v>Alma-Ata Area, Bakanas</v>
      </c>
      <c r="BK1043" t="str">
        <f>T1043&amp;" N; "&amp;U1043&amp;" E"</f>
        <v>44.806877 N; 76.276695 E</v>
      </c>
      <c r="BL1043" t="s">
        <v>2278</v>
      </c>
      <c r="BM1043" s="85" t="s">
        <v>2279</v>
      </c>
      <c r="BN1043" t="s">
        <v>4895</v>
      </c>
      <c r="BO1043">
        <f t="shared" si="279"/>
        <v>1000</v>
      </c>
      <c r="BP1043" t="str">
        <f>IF(V1043="original",H1043,IF(V1043="volunteer",C1043,"Nekhaeva A.A."))</f>
        <v>Kim L.V.</v>
      </c>
      <c r="BQ1043" t="str">
        <f>IF(V1043="original",I1043,IF(V1043="volunteer",YEAR(A1043)&amp;"-"&amp;IF(MONTH(A1043)&lt;10,"0"&amp;MONTH(A1043),MONTH(A1043))&amp;"-"&amp;IF(DAY(A1043)&lt;10,"0"&amp;DAY(A1043),DAY(A1043)),"__2025-05-15"))</f>
        <v>2025-04-10</v>
      </c>
      <c r="BR1043"/>
      <c r="BS1043"/>
      <c r="BT1043" s="49" t="s">
        <v>4766</v>
      </c>
      <c r="BU1043" t="s">
        <v>3631</v>
      </c>
      <c r="BV1043" t="s">
        <v>3632</v>
      </c>
      <c r="BW1043" t="s">
        <v>3633</v>
      </c>
      <c r="BX1043" t="s">
        <v>3634</v>
      </c>
      <c r="BY1043" s="44" t="s">
        <v>229</v>
      </c>
      <c r="BZ1043" t="s">
        <v>230</v>
      </c>
      <c r="CA1043" t="s">
        <v>4490</v>
      </c>
      <c r="CB1043" s="44" t="s">
        <v>4490</v>
      </c>
      <c r="CC1043" t="s">
        <v>3674</v>
      </c>
      <c r="CD1043" t="s">
        <v>4490</v>
      </c>
      <c r="CE1043" t="s">
        <v>4491</v>
      </c>
      <c r="CF1043" t="s">
        <v>3630</v>
      </c>
      <c r="CG1043" t="s">
        <v>5049</v>
      </c>
      <c r="CH1043" t="str">
        <f>H1043</f>
        <v>Ovtsharenko V.I., Platnick N.I., Song D.X.</v>
      </c>
      <c r="CI1043">
        <f t="shared" si="274"/>
        <v>1992</v>
      </c>
      <c r="CJ1043" t="s">
        <v>4754</v>
      </c>
    </row>
    <row r="1044" spans="1:88" s="12" customFormat="1" x14ac:dyDescent="0.45">
      <c r="A1044" s="11">
        <v>45757.49600694445</v>
      </c>
      <c r="B1044" s="12">
        <v>412819044</v>
      </c>
      <c r="C1044" s="6" t="s">
        <v>4897</v>
      </c>
      <c r="D1044" s="12">
        <v>1</v>
      </c>
      <c r="E1044" s="4" t="s">
        <v>51</v>
      </c>
      <c r="F1044" s="12" t="s">
        <v>812</v>
      </c>
      <c r="G1044" s="12">
        <v>4437</v>
      </c>
      <c r="H1044" s="44" t="s">
        <v>2274</v>
      </c>
      <c r="I1044" s="12">
        <v>1992</v>
      </c>
      <c r="J1044" s="12" t="s">
        <v>2275</v>
      </c>
      <c r="K1044" s="12" t="s">
        <v>2276</v>
      </c>
      <c r="L1044" s="12" t="s">
        <v>2277</v>
      </c>
      <c r="M1044" t="s">
        <v>39</v>
      </c>
      <c r="N1044" s="12" t="s">
        <v>178</v>
      </c>
      <c r="P1044" s="12" t="s">
        <v>1879</v>
      </c>
      <c r="Q1044" t="str">
        <f t="shared" si="275"/>
        <v>Bakanas</v>
      </c>
      <c r="R1044" s="94">
        <v>44.806877</v>
      </c>
      <c r="S1044" s="94">
        <v>76.276695000000004</v>
      </c>
      <c r="T1044" s="12" t="s">
        <v>2278</v>
      </c>
      <c r="U1044" s="12" t="s">
        <v>2279</v>
      </c>
      <c r="V1044" s="12" t="s">
        <v>106</v>
      </c>
      <c r="X1044" s="12">
        <v>1000</v>
      </c>
      <c r="Y1044" s="12">
        <v>1973</v>
      </c>
      <c r="Z1044" s="12">
        <v>5</v>
      </c>
      <c r="AA1044" s="12">
        <v>4</v>
      </c>
      <c r="AF1044" s="12" t="s">
        <v>670</v>
      </c>
      <c r="AH1044" s="12" t="s">
        <v>229</v>
      </c>
      <c r="AI1044" s="12" t="s">
        <v>230</v>
      </c>
      <c r="AJ1044" s="12" t="s">
        <v>481</v>
      </c>
      <c r="AK1044" s="12" t="b">
        <v>1</v>
      </c>
      <c r="AL1044" s="12" t="b">
        <v>1</v>
      </c>
      <c r="AM1044" s="12" t="s">
        <v>462</v>
      </c>
      <c r="AO1044" s="49" t="s">
        <v>4952</v>
      </c>
      <c r="AP1044" s="73"/>
      <c r="AQ1044" s="49" t="s">
        <v>4951</v>
      </c>
      <c r="AR1044" s="76" t="s">
        <v>5011</v>
      </c>
      <c r="AS1044" s="73" t="s">
        <v>5012</v>
      </c>
      <c r="AT1044" s="73">
        <f t="shared" si="276"/>
        <v>1</v>
      </c>
      <c r="AU1044" s="112" t="s">
        <v>5383</v>
      </c>
      <c r="AV1044" s="44" t="s">
        <v>5380</v>
      </c>
      <c r="AW1044" t="s">
        <v>5020</v>
      </c>
      <c r="AX1044" s="112" t="s">
        <v>5348</v>
      </c>
      <c r="AY1044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4" s="49" t="s">
        <v>4903</v>
      </c>
      <c r="BA1044" s="58" t="str">
        <f>Y1044&amp;"-"&amp;IF(Z1044&lt;10,"0"&amp;Z1044,Z1044)&amp;"-"&amp;IF(AA1044&lt;10,"0"&amp;AA1044,AA1044)</f>
        <v>1973-05-04</v>
      </c>
      <c r="BB1044" s="44" t="str">
        <f>Y1044&amp;IF(Z1044&lt;&gt;0,"-"&amp;Z1044,"")&amp;IF(AA1044&lt;&gt;0,"-"&amp;AA1044,"")&amp;IF(AB1044&lt;&gt;0,"/"&amp;AB1044,"")&amp;IF(AC1044&lt;&gt;0,"-"&amp;AC1044,"")&amp;IF(AD1044&lt;&gt;0,"-"&amp;AD1044,"")</f>
        <v>1973-5-4</v>
      </c>
      <c r="BC1044" s="44"/>
      <c r="BD1044" s="44"/>
      <c r="BE1044" s="44"/>
      <c r="BF1044" s="49" t="s">
        <v>4882</v>
      </c>
      <c r="BG1044" t="s">
        <v>4893</v>
      </c>
      <c r="BH1044" s="40" t="s">
        <v>5050</v>
      </c>
      <c r="BI1044" t="s">
        <v>39</v>
      </c>
      <c r="BJ1044" t="str">
        <f>N1044&amp;", "&amp;P1044</f>
        <v>Alma-Ata Area, Bakanas</v>
      </c>
      <c r="BK1044" t="str">
        <f>T1044&amp;" N; "&amp;U1044&amp;" E"</f>
        <v>44.806877 N; 76.276695 E</v>
      </c>
      <c r="BL1044" t="s">
        <v>2278</v>
      </c>
      <c r="BM1044" s="85" t="s">
        <v>2279</v>
      </c>
      <c r="BN1044" t="s">
        <v>4895</v>
      </c>
      <c r="BO1044">
        <f t="shared" si="279"/>
        <v>1000</v>
      </c>
      <c r="BP1044" t="str">
        <f>IF(V1044="original",H1044,IF(V1044="volunteer",C1044,"Nekhaeva A.A."))</f>
        <v>Kim L.V.</v>
      </c>
      <c r="BQ1044" t="str">
        <f>IF(V1044="original",I1044,IF(V1044="volunteer",YEAR(A1044)&amp;"-"&amp;IF(MONTH(A1044)&lt;10,"0"&amp;MONTH(A1044),MONTH(A1044))&amp;"-"&amp;IF(DAY(A1044)&lt;10,"0"&amp;DAY(A1044),DAY(A1044)),"__2025-05-15"))</f>
        <v>2025-04-10</v>
      </c>
      <c r="BR1044"/>
      <c r="BS1044"/>
      <c r="BT1044" s="49" t="s">
        <v>4766</v>
      </c>
      <c r="BU1044" t="s">
        <v>3631</v>
      </c>
      <c r="BV1044" t="s">
        <v>3632</v>
      </c>
      <c r="BW1044" t="s">
        <v>3633</v>
      </c>
      <c r="BX1044" t="s">
        <v>3634</v>
      </c>
      <c r="BY1044" s="44" t="s">
        <v>229</v>
      </c>
      <c r="BZ1044" t="s">
        <v>230</v>
      </c>
      <c r="CA1044" t="s">
        <v>4490</v>
      </c>
      <c r="CB1044" s="44" t="s">
        <v>4490</v>
      </c>
      <c r="CC1044" t="s">
        <v>3674</v>
      </c>
      <c r="CD1044" t="s">
        <v>4490</v>
      </c>
      <c r="CE1044" t="s">
        <v>4491</v>
      </c>
      <c r="CF1044" t="s">
        <v>3630</v>
      </c>
      <c r="CG1044" t="s">
        <v>5048</v>
      </c>
      <c r="CH1044" t="str">
        <f>H1044</f>
        <v>Ovtsharenko V.I., Platnick N.I., Song D.X.</v>
      </c>
      <c r="CI1044">
        <f t="shared" si="274"/>
        <v>1992</v>
      </c>
      <c r="CJ1044" t="s">
        <v>4724</v>
      </c>
    </row>
    <row r="1045" spans="1:88" s="12" customFormat="1" x14ac:dyDescent="0.45">
      <c r="A1045" s="11">
        <v>45757.493483796286</v>
      </c>
      <c r="B1045" s="12">
        <v>412819044</v>
      </c>
      <c r="C1045" s="6" t="s">
        <v>4897</v>
      </c>
      <c r="D1045" s="12">
        <v>3</v>
      </c>
      <c r="E1045" s="4" t="s">
        <v>265</v>
      </c>
      <c r="F1045" s="12" t="s">
        <v>812</v>
      </c>
      <c r="G1045" s="12">
        <v>4437</v>
      </c>
      <c r="H1045" s="44" t="s">
        <v>2274</v>
      </c>
      <c r="I1045" s="12">
        <v>1992</v>
      </c>
      <c r="J1045" s="12" t="s">
        <v>2275</v>
      </c>
      <c r="K1045" s="12" t="s">
        <v>2276</v>
      </c>
      <c r="L1045" s="12" t="s">
        <v>2277</v>
      </c>
      <c r="M1045" t="s">
        <v>39</v>
      </c>
      <c r="N1045" s="12" t="s">
        <v>178</v>
      </c>
      <c r="O1045" s="12" t="s">
        <v>847</v>
      </c>
      <c r="P1045" s="12" t="s">
        <v>2281</v>
      </c>
      <c r="Q1045" t="str">
        <f t="shared" si="275"/>
        <v>from Syugaty Mt., 157 km NE Alma-Ata, between Chilik and Kokpek</v>
      </c>
      <c r="R1045" s="94">
        <v>43.516373999999999</v>
      </c>
      <c r="S1045" s="94">
        <v>78.723861999999997</v>
      </c>
      <c r="T1045" s="12" t="s">
        <v>2282</v>
      </c>
      <c r="U1045" s="12" t="s">
        <v>2283</v>
      </c>
      <c r="V1045" s="12" t="s">
        <v>106</v>
      </c>
      <c r="W1045" s="12" t="s">
        <v>2284</v>
      </c>
      <c r="X1045" s="12">
        <v>2500</v>
      </c>
      <c r="Y1045" s="12">
        <v>1990</v>
      </c>
      <c r="Z1045" s="12">
        <v>4</v>
      </c>
      <c r="AA1045" s="12">
        <v>12</v>
      </c>
      <c r="AF1045" s="12" t="s">
        <v>2285</v>
      </c>
      <c r="AH1045" s="12" t="s">
        <v>229</v>
      </c>
      <c r="AI1045" s="12" t="s">
        <v>230</v>
      </c>
      <c r="AJ1045" s="12" t="s">
        <v>231</v>
      </c>
      <c r="AK1045" s="12" t="b">
        <v>1</v>
      </c>
      <c r="AL1045" s="12" t="b">
        <v>1</v>
      </c>
      <c r="AM1045" s="12" t="s">
        <v>455</v>
      </c>
      <c r="AO1045" s="49" t="s">
        <v>4952</v>
      </c>
      <c r="AP1045" s="73"/>
      <c r="AQ1045" s="49" t="s">
        <v>4951</v>
      </c>
      <c r="AR1045" s="76" t="s">
        <v>5011</v>
      </c>
      <c r="AS1045" s="73" t="s">
        <v>5012</v>
      </c>
      <c r="AT1045" s="73">
        <f t="shared" si="276"/>
        <v>3</v>
      </c>
      <c r="AU1045" s="112" t="s">
        <v>5383</v>
      </c>
      <c r="AV1045" s="44" t="s">
        <v>5380</v>
      </c>
      <c r="AW1045" t="s">
        <v>5031</v>
      </c>
      <c r="AX1045" s="112" t="s">
        <v>5348</v>
      </c>
      <c r="AY1045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5" s="49" t="s">
        <v>4903</v>
      </c>
      <c r="BA1045" s="58" t="str">
        <f>Y1045&amp;"-"&amp;IF(Z1045&lt;10,"0"&amp;Z1045,Z1045)&amp;"-"&amp;IF(AA1045&lt;10,"0"&amp;AA1045,AA1045)</f>
        <v>1990-04-12</v>
      </c>
      <c r="BB1045" s="44" t="str">
        <f>Y1045&amp;IF(Z1045&lt;&gt;0,"-"&amp;Z1045,"")&amp;IF(AA1045&lt;&gt;0,"-"&amp;AA1045,"")&amp;IF(AB1045&lt;&gt;0,"/"&amp;AB1045,"")&amp;IF(AC1045&lt;&gt;0,"-"&amp;AC1045,"")&amp;IF(AD1045&lt;&gt;0,"-"&amp;AD1045,"")</f>
        <v>1990-4-12</v>
      </c>
      <c r="BC1045" s="44"/>
      <c r="BD1045" s="44"/>
      <c r="BE1045" s="44"/>
      <c r="BF1045" s="49" t="s">
        <v>4882</v>
      </c>
      <c r="BG1045" t="s">
        <v>4893</v>
      </c>
      <c r="BH1045" s="40" t="s">
        <v>5050</v>
      </c>
      <c r="BI1045" t="s">
        <v>39</v>
      </c>
      <c r="BJ1045" t="str">
        <f>N1045&amp;", "&amp;O1045&amp;", "&amp;P1045</f>
        <v>Alma-Ata Area, Chilik Distr., from Syugaty Mt., 157 km NE Alma-Ata, between Chilik and Kokpek</v>
      </c>
      <c r="BK1045" t="str">
        <f>T1045&amp;" N; "&amp;U1045&amp;" E"</f>
        <v>43.516374 N; 78.723862 E</v>
      </c>
      <c r="BL1045" t="s">
        <v>2282</v>
      </c>
      <c r="BM1045" s="85" t="s">
        <v>2283</v>
      </c>
      <c r="BN1045" t="s">
        <v>4895</v>
      </c>
      <c r="BO1045">
        <f t="shared" si="279"/>
        <v>2500</v>
      </c>
      <c r="BP1045" t="str">
        <f>IF(V1045="original",H1045,IF(V1045="volunteer",C1045,"Nekhaeva A.A."))</f>
        <v>Kim L.V.</v>
      </c>
      <c r="BQ1045" t="str">
        <f>IF(V1045="original",I1045,IF(V1045="volunteer",YEAR(A1045)&amp;"-"&amp;IF(MONTH(A1045)&lt;10,"0"&amp;MONTH(A1045),MONTH(A1045))&amp;"-"&amp;IF(DAY(A1045)&lt;10,"0"&amp;DAY(A1045),DAY(A1045)),"__2025-05-15"))</f>
        <v>2025-04-10</v>
      </c>
      <c r="BR1045"/>
      <c r="BS1045"/>
      <c r="BT1045" s="49" t="s">
        <v>4766</v>
      </c>
      <c r="BU1045" t="s">
        <v>3631</v>
      </c>
      <c r="BV1045" t="s">
        <v>3632</v>
      </c>
      <c r="BW1045" t="s">
        <v>3633</v>
      </c>
      <c r="BX1045" t="s">
        <v>3634</v>
      </c>
      <c r="BY1045" s="44" t="s">
        <v>229</v>
      </c>
      <c r="BZ1045" t="s">
        <v>230</v>
      </c>
      <c r="CA1045" t="s">
        <v>3672</v>
      </c>
      <c r="CB1045" s="44" t="s">
        <v>3672</v>
      </c>
      <c r="CC1045" t="s">
        <v>3674</v>
      </c>
      <c r="CD1045" t="s">
        <v>3672</v>
      </c>
      <c r="CE1045" t="s">
        <v>3673</v>
      </c>
      <c r="CF1045" t="s">
        <v>3630</v>
      </c>
      <c r="CG1045" t="s">
        <v>4737</v>
      </c>
      <c r="CH1045" t="str">
        <f>H1045</f>
        <v>Ovtsharenko V.I., Platnick N.I., Song D.X.</v>
      </c>
      <c r="CI1045">
        <f t="shared" si="274"/>
        <v>1992</v>
      </c>
      <c r="CJ1045" t="s">
        <v>4725</v>
      </c>
    </row>
    <row r="1046" spans="1:88" s="12" customFormat="1" x14ac:dyDescent="0.45">
      <c r="A1046" s="11">
        <v>45757.491747685177</v>
      </c>
      <c r="B1046" s="12">
        <v>412819044</v>
      </c>
      <c r="C1046" s="6" t="s">
        <v>4897</v>
      </c>
      <c r="D1046" s="12">
        <v>1</v>
      </c>
      <c r="E1046" s="4" t="s">
        <v>51</v>
      </c>
      <c r="F1046" s="12" t="s">
        <v>812</v>
      </c>
      <c r="G1046" s="12">
        <v>4437</v>
      </c>
      <c r="H1046" s="44" t="s">
        <v>2274</v>
      </c>
      <c r="I1046" s="12">
        <v>1992</v>
      </c>
      <c r="J1046" s="12" t="s">
        <v>2275</v>
      </c>
      <c r="K1046" s="12" t="s">
        <v>2276</v>
      </c>
      <c r="L1046" s="12" t="s">
        <v>2277</v>
      </c>
      <c r="M1046" t="s">
        <v>39</v>
      </c>
      <c r="N1046" s="12" t="s">
        <v>178</v>
      </c>
      <c r="O1046" s="12" t="s">
        <v>847</v>
      </c>
      <c r="P1046" s="12" t="s">
        <v>2281</v>
      </c>
      <c r="Q1046" t="str">
        <f t="shared" si="275"/>
        <v>from Syugaty Mt., 157 km NE Alma-Ata, between Chilik and Kokpek</v>
      </c>
      <c r="R1046" s="94">
        <v>43.516373999999999</v>
      </c>
      <c r="S1046" s="94">
        <v>78.723861999999997</v>
      </c>
      <c r="T1046" s="12" t="s">
        <v>2282</v>
      </c>
      <c r="U1046" s="12" t="s">
        <v>2283</v>
      </c>
      <c r="V1046" s="12" t="s">
        <v>106</v>
      </c>
      <c r="W1046" s="12" t="s">
        <v>2284</v>
      </c>
      <c r="X1046" s="12">
        <v>2500</v>
      </c>
      <c r="Y1046" s="12">
        <v>1990</v>
      </c>
      <c r="Z1046" s="12">
        <v>4</v>
      </c>
      <c r="AA1046" s="12">
        <v>12</v>
      </c>
      <c r="AF1046" s="12" t="s">
        <v>2285</v>
      </c>
      <c r="AH1046" s="12" t="s">
        <v>229</v>
      </c>
      <c r="AI1046" s="12" t="s">
        <v>230</v>
      </c>
      <c r="AJ1046" s="12" t="s">
        <v>231</v>
      </c>
      <c r="AK1046" s="12" t="b">
        <v>1</v>
      </c>
      <c r="AL1046" s="12" t="b">
        <v>1</v>
      </c>
      <c r="AM1046" s="12" t="s">
        <v>462</v>
      </c>
      <c r="AO1046" s="49" t="s">
        <v>4952</v>
      </c>
      <c r="AP1046" s="73"/>
      <c r="AQ1046" s="49" t="s">
        <v>4951</v>
      </c>
      <c r="AR1046" s="76" t="s">
        <v>5011</v>
      </c>
      <c r="AS1046" s="73" t="s">
        <v>5012</v>
      </c>
      <c r="AT1046" s="73">
        <f t="shared" si="276"/>
        <v>1</v>
      </c>
      <c r="AU1046" s="112" t="s">
        <v>5383</v>
      </c>
      <c r="AV1046" s="44" t="s">
        <v>5380</v>
      </c>
      <c r="AW1046" t="s">
        <v>5031</v>
      </c>
      <c r="AX1046" s="112" t="s">
        <v>5348</v>
      </c>
      <c r="AY1046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6" s="49" t="s">
        <v>4903</v>
      </c>
      <c r="BA1046" s="58" t="str">
        <f>Y1046&amp;"-"&amp;IF(Z1046&lt;10,"0"&amp;Z1046,Z1046)&amp;"-"&amp;IF(AA1046&lt;10,"0"&amp;AA1046,AA1046)</f>
        <v>1990-04-12</v>
      </c>
      <c r="BB1046" s="44" t="str">
        <f>Y1046&amp;IF(Z1046&lt;&gt;0,"-"&amp;Z1046,"")&amp;IF(AA1046&lt;&gt;0,"-"&amp;AA1046,"")&amp;IF(AB1046&lt;&gt;0,"/"&amp;AB1046,"")&amp;IF(AC1046&lt;&gt;0,"-"&amp;AC1046,"")&amp;IF(AD1046&lt;&gt;0,"-"&amp;AD1046,"")</f>
        <v>1990-4-12</v>
      </c>
      <c r="BC1046" s="44"/>
      <c r="BD1046" s="44"/>
      <c r="BE1046" s="44"/>
      <c r="BF1046" s="49" t="s">
        <v>4882</v>
      </c>
      <c r="BG1046" t="s">
        <v>4893</v>
      </c>
      <c r="BH1046" s="40" t="s">
        <v>5050</v>
      </c>
      <c r="BI1046" t="s">
        <v>39</v>
      </c>
      <c r="BJ1046" t="str">
        <f>N1046&amp;", "&amp;O1046&amp;", "&amp;P1046</f>
        <v>Alma-Ata Area, Chilik Distr., from Syugaty Mt., 157 km NE Alma-Ata, between Chilik and Kokpek</v>
      </c>
      <c r="BK1046" t="str">
        <f>T1046&amp;" N; "&amp;U1046&amp;" E"</f>
        <v>43.516374 N; 78.723862 E</v>
      </c>
      <c r="BL1046" t="s">
        <v>2282</v>
      </c>
      <c r="BM1046" s="85" t="s">
        <v>2283</v>
      </c>
      <c r="BN1046" t="s">
        <v>4895</v>
      </c>
      <c r="BO1046">
        <f t="shared" si="279"/>
        <v>2500</v>
      </c>
      <c r="BP1046" t="str">
        <f>IF(V1046="original",H1046,IF(V1046="volunteer",C1046,"Nekhaeva A.A."))</f>
        <v>Kim L.V.</v>
      </c>
      <c r="BQ1046" t="str">
        <f>IF(V1046="original",I1046,IF(V1046="volunteer",YEAR(A1046)&amp;"-"&amp;IF(MONTH(A1046)&lt;10,"0"&amp;MONTH(A1046),MONTH(A1046))&amp;"-"&amp;IF(DAY(A1046)&lt;10,"0"&amp;DAY(A1046),DAY(A1046)),"__2025-05-15"))</f>
        <v>2025-04-10</v>
      </c>
      <c r="BR1046"/>
      <c r="BS1046"/>
      <c r="BT1046" s="49" t="s">
        <v>4766</v>
      </c>
      <c r="BU1046" t="s">
        <v>3631</v>
      </c>
      <c r="BV1046" t="s">
        <v>3632</v>
      </c>
      <c r="BW1046" t="s">
        <v>3633</v>
      </c>
      <c r="BX1046" t="s">
        <v>3634</v>
      </c>
      <c r="BY1046" s="44" t="s">
        <v>229</v>
      </c>
      <c r="BZ1046" t="s">
        <v>230</v>
      </c>
      <c r="CA1046" t="s">
        <v>3672</v>
      </c>
      <c r="CB1046" s="44" t="s">
        <v>3672</v>
      </c>
      <c r="CC1046" t="s">
        <v>3674</v>
      </c>
      <c r="CD1046" t="s">
        <v>3672</v>
      </c>
      <c r="CE1046" t="s">
        <v>3673</v>
      </c>
      <c r="CF1046" t="s">
        <v>3630</v>
      </c>
      <c r="CG1046" t="s">
        <v>5048</v>
      </c>
      <c r="CH1046" t="str">
        <f>H1046</f>
        <v>Ovtsharenko V.I., Platnick N.I., Song D.X.</v>
      </c>
      <c r="CI1046">
        <f t="shared" si="274"/>
        <v>1992</v>
      </c>
      <c r="CJ1046" t="s">
        <v>4724</v>
      </c>
    </row>
    <row r="1047" spans="1:88" s="12" customFormat="1" x14ac:dyDescent="0.45">
      <c r="A1047" s="11">
        <v>45757.485266203701</v>
      </c>
      <c r="B1047" s="12">
        <v>412819044</v>
      </c>
      <c r="C1047" s="6" t="s">
        <v>4897</v>
      </c>
      <c r="D1047" s="12">
        <v>10</v>
      </c>
      <c r="E1047" s="4" t="s">
        <v>5295</v>
      </c>
      <c r="F1047" s="12" t="s">
        <v>812</v>
      </c>
      <c r="G1047" s="12">
        <v>4437</v>
      </c>
      <c r="H1047" s="44" t="s">
        <v>2274</v>
      </c>
      <c r="I1047" s="12">
        <v>1992</v>
      </c>
      <c r="J1047" s="12" t="s">
        <v>2275</v>
      </c>
      <c r="K1047" s="12" t="s">
        <v>2276</v>
      </c>
      <c r="L1047" s="12" t="s">
        <v>2277</v>
      </c>
      <c r="M1047" t="s">
        <v>39</v>
      </c>
      <c r="N1047" s="12" t="s">
        <v>674</v>
      </c>
      <c r="P1047" s="12" t="s">
        <v>2286</v>
      </c>
      <c r="Q1047" t="str">
        <f t="shared" si="275"/>
        <v>Kaskelen</v>
      </c>
      <c r="R1047" s="94">
        <v>43.198996000000001</v>
      </c>
      <c r="S1047" s="94">
        <v>76.624820999999997</v>
      </c>
      <c r="T1047" s="12" t="s">
        <v>2287</v>
      </c>
      <c r="U1047" s="12" t="s">
        <v>2288</v>
      </c>
      <c r="V1047" s="12" t="s">
        <v>106</v>
      </c>
      <c r="X1047" s="12">
        <v>3000</v>
      </c>
      <c r="Y1047" s="12">
        <v>1979</v>
      </c>
      <c r="Z1047" s="12">
        <v>6</v>
      </c>
      <c r="AA1047" s="12">
        <v>7</v>
      </c>
      <c r="AB1047" s="12">
        <v>1979</v>
      </c>
      <c r="AC1047" s="12">
        <v>6</v>
      </c>
      <c r="AD1047" s="12">
        <v>27</v>
      </c>
      <c r="AF1047" s="12" t="s">
        <v>2289</v>
      </c>
      <c r="AH1047" s="12" t="s">
        <v>229</v>
      </c>
      <c r="AI1047" s="12" t="s">
        <v>230</v>
      </c>
      <c r="AJ1047" s="12" t="s">
        <v>2290</v>
      </c>
      <c r="AK1047" s="12" t="b">
        <v>1</v>
      </c>
      <c r="AL1047" s="12" t="b">
        <v>0</v>
      </c>
      <c r="AO1047" s="49" t="s">
        <v>4952</v>
      </c>
      <c r="AP1047" s="73"/>
      <c r="AQ1047" s="49" t="s">
        <v>4951</v>
      </c>
      <c r="AR1047" s="76" t="s">
        <v>5011</v>
      </c>
      <c r="AS1047" s="73" t="s">
        <v>5012</v>
      </c>
      <c r="AT1047" s="73">
        <f t="shared" si="276"/>
        <v>10</v>
      </c>
      <c r="AU1047" s="112" t="s">
        <v>5383</v>
      </c>
      <c r="AV1047" s="44" t="s">
        <v>5380</v>
      </c>
      <c r="AW1047" t="s">
        <v>2289</v>
      </c>
      <c r="AX1047" s="112" t="s">
        <v>5348</v>
      </c>
      <c r="AY1047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7" s="49" t="s">
        <v>4903</v>
      </c>
      <c r="BA1047" s="58" t="str">
        <f>Y1047&amp;"-"&amp;IF(Z1047&lt;10,"0"&amp;Z1047,Z1047)&amp;"-"&amp;IF(AA1047&lt;10,"0"&amp;AA1047,AA1047)&amp;"/"&amp;IF(AD1047&lt;10,"0"&amp;AD1047,AD1047)</f>
        <v>1979-06-07/27</v>
      </c>
      <c r="BB1047" s="44" t="str">
        <f>Y1047&amp;IF(Z1047&lt;&gt;0,"-"&amp;Z1047,"")&amp;IF(AA1047&lt;&gt;0,"-"&amp;AA1047,"")&amp;IF(AB1047&lt;&gt;0,"/"&amp;AB1047,"")&amp;IF(AC1047&lt;&gt;0,"-"&amp;AC1047,"")&amp;IF(AD1047&lt;&gt;0,"-"&amp;AD1047,"")</f>
        <v>1979-6-7/1979-6-27</v>
      </c>
      <c r="BC1047" s="44"/>
      <c r="BD1047" s="44"/>
      <c r="BE1047" s="44"/>
      <c r="BF1047" s="49" t="s">
        <v>4882</v>
      </c>
      <c r="BG1047" t="s">
        <v>4893</v>
      </c>
      <c r="BH1047" s="40" t="s">
        <v>5050</v>
      </c>
      <c r="BI1047" t="s">
        <v>39</v>
      </c>
      <c r="BJ1047" t="str">
        <f>N1047&amp;", "&amp;P1047</f>
        <v>Alma-Ata, Kaskelen</v>
      </c>
      <c r="BK1047" t="str">
        <f>T1047&amp;" N; "&amp;U1047&amp;" E"</f>
        <v>43.198996 N; 76.624821 E</v>
      </c>
      <c r="BL1047" t="s">
        <v>2287</v>
      </c>
      <c r="BM1047" s="85" t="s">
        <v>2288</v>
      </c>
      <c r="BN1047" t="s">
        <v>4895</v>
      </c>
      <c r="BO1047">
        <f t="shared" si="279"/>
        <v>3000</v>
      </c>
      <c r="BP1047" t="str">
        <f>IF(V1047="original",H1047,IF(V1047="volunteer",C1047,"Nekhaeva A.A."))</f>
        <v>Kim L.V.</v>
      </c>
      <c r="BQ1047" t="str">
        <f>IF(V1047="original",I1047,IF(V1047="volunteer",YEAR(A1047)&amp;"-"&amp;IF(MONTH(A1047)&lt;10,"0"&amp;MONTH(A1047),MONTH(A1047))&amp;"-"&amp;IF(DAY(A1047)&lt;10,"0"&amp;DAY(A1047),DAY(A1047)),"__2025-05-15"))</f>
        <v>2025-04-10</v>
      </c>
      <c r="BR1047"/>
      <c r="BS1047"/>
      <c r="BT1047" s="49" t="s">
        <v>4766</v>
      </c>
      <c r="BU1047" t="s">
        <v>3631</v>
      </c>
      <c r="BV1047" t="s">
        <v>3632</v>
      </c>
      <c r="BW1047" t="s">
        <v>3633</v>
      </c>
      <c r="BX1047" t="s">
        <v>3634</v>
      </c>
      <c r="BY1047" s="44" t="s">
        <v>229</v>
      </c>
      <c r="BZ1047" t="s">
        <v>230</v>
      </c>
      <c r="CA1047" t="s">
        <v>4492</v>
      </c>
      <c r="CB1047" s="44" t="s">
        <v>4492</v>
      </c>
      <c r="CC1047" t="s">
        <v>4494</v>
      </c>
      <c r="CD1047" t="s">
        <v>4492</v>
      </c>
      <c r="CE1047" t="s">
        <v>4493</v>
      </c>
      <c r="CF1047" t="s">
        <v>3630</v>
      </c>
      <c r="CG1047"/>
      <c r="CH1047" t="str">
        <f>H1047</f>
        <v>Ovtsharenko V.I., Platnick N.I., Song D.X.</v>
      </c>
      <c r="CI1047">
        <f t="shared" si="274"/>
        <v>1992</v>
      </c>
      <c r="CJ1047"/>
    </row>
    <row r="1048" spans="1:88" s="12" customFormat="1" x14ac:dyDescent="0.45">
      <c r="A1048" s="11">
        <v>45757.483078703714</v>
      </c>
      <c r="B1048" s="12">
        <v>412819044</v>
      </c>
      <c r="C1048" s="6" t="s">
        <v>4897</v>
      </c>
      <c r="D1048" s="12">
        <v>1</v>
      </c>
      <c r="E1048" s="4" t="s">
        <v>65</v>
      </c>
      <c r="F1048" s="12" t="s">
        <v>812</v>
      </c>
      <c r="G1048" s="12">
        <v>4437</v>
      </c>
      <c r="H1048" s="44" t="s">
        <v>2274</v>
      </c>
      <c r="I1048" s="12">
        <v>1992</v>
      </c>
      <c r="J1048" s="12" t="s">
        <v>2275</v>
      </c>
      <c r="K1048" s="12" t="s">
        <v>2276</v>
      </c>
      <c r="L1048" s="12" t="s">
        <v>2277</v>
      </c>
      <c r="M1048" t="s">
        <v>39</v>
      </c>
      <c r="N1048" s="12" t="s">
        <v>674</v>
      </c>
      <c r="P1048" s="12" t="s">
        <v>2269</v>
      </c>
      <c r="Q1048" t="str">
        <f t="shared" si="275"/>
        <v>Ili River, desert</v>
      </c>
      <c r="R1048" s="94">
        <v>44.372377999999998</v>
      </c>
      <c r="S1048" s="94">
        <v>76.707903999999999</v>
      </c>
      <c r="T1048" s="12" t="s">
        <v>2270</v>
      </c>
      <c r="U1048" s="12" t="s">
        <v>2271</v>
      </c>
      <c r="V1048" s="12" t="s">
        <v>106</v>
      </c>
      <c r="X1048" s="12">
        <v>10000</v>
      </c>
      <c r="Y1048" s="12">
        <v>1978</v>
      </c>
      <c r="Z1048" s="12">
        <v>6</v>
      </c>
      <c r="AA1048" s="12">
        <v>6</v>
      </c>
      <c r="AE1048" s="12" t="s">
        <v>2272</v>
      </c>
      <c r="AF1048" s="12" t="s">
        <v>2273</v>
      </c>
      <c r="AH1048" s="12" t="s">
        <v>229</v>
      </c>
      <c r="AI1048" s="12" t="s">
        <v>230</v>
      </c>
      <c r="AJ1048" s="12" t="s">
        <v>2290</v>
      </c>
      <c r="AK1048" s="12" t="b">
        <v>1</v>
      </c>
      <c r="AL1048" s="12" t="b">
        <v>0</v>
      </c>
      <c r="AO1048" s="49" t="s">
        <v>4952</v>
      </c>
      <c r="AP1048" s="73"/>
      <c r="AQ1048" s="49" t="s">
        <v>4951</v>
      </c>
      <c r="AR1048" s="76" t="s">
        <v>5011</v>
      </c>
      <c r="AS1048" s="73" t="s">
        <v>5012</v>
      </c>
      <c r="AT1048" s="73">
        <f t="shared" si="276"/>
        <v>1</v>
      </c>
      <c r="AU1048" s="112" t="s">
        <v>5384</v>
      </c>
      <c r="AV1048" s="44" t="s">
        <v>5380</v>
      </c>
      <c r="AW1048" s="28" t="s">
        <v>2273</v>
      </c>
      <c r="AX1048" s="112" t="s">
        <v>5348</v>
      </c>
      <c r="AY1048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8" s="49" t="s">
        <v>4903</v>
      </c>
      <c r="BA1048" s="58" t="str">
        <f>Y1048&amp;"-"&amp;IF(Z1048&lt;10,"0"&amp;Z1048,Z1048)&amp;"-"&amp;IF(AA1048&lt;10,"0"&amp;AA1048,AA1048)</f>
        <v>1978-06-06</v>
      </c>
      <c r="BB1048" s="44" t="str">
        <f>Y1048&amp;IF(Z1048&lt;&gt;0,"-"&amp;Z1048,"")&amp;IF(AA1048&lt;&gt;0,"-"&amp;AA1048,"")&amp;IF(AB1048&lt;&gt;0,"/"&amp;AB1048,"")&amp;IF(AC1048&lt;&gt;0,"-"&amp;AC1048,"")&amp;IF(AD1048&lt;&gt;0,"-"&amp;AD1048,"")</f>
        <v>1978-6-6</v>
      </c>
      <c r="BC1048" s="44" t="str">
        <f>AE1048</f>
        <v>desert</v>
      </c>
      <c r="BD1048" s="44"/>
      <c r="BE1048" s="44"/>
      <c r="BF1048" s="49" t="s">
        <v>4882</v>
      </c>
      <c r="BG1048" t="s">
        <v>4893</v>
      </c>
      <c r="BH1048" s="40" t="s">
        <v>5050</v>
      </c>
      <c r="BI1048" t="s">
        <v>39</v>
      </c>
      <c r="BJ1048" t="str">
        <f>N1048&amp;", "&amp;P1048</f>
        <v>Alma-Ata, Ili River, desert</v>
      </c>
      <c r="BK1048" t="str">
        <f>T1048&amp;" N; "&amp;U1048&amp;" E"</f>
        <v>44.372378 N; 76.707904 E</v>
      </c>
      <c r="BL1048" t="s">
        <v>2270</v>
      </c>
      <c r="BM1048" s="85" t="s">
        <v>2271</v>
      </c>
      <c r="BN1048" t="s">
        <v>4895</v>
      </c>
      <c r="BO1048">
        <f t="shared" si="279"/>
        <v>10000</v>
      </c>
      <c r="BP1048" t="str">
        <f>IF(V1048="original",H1048,IF(V1048="volunteer",C1048,"Nekhaeva A.A."))</f>
        <v>Kim L.V.</v>
      </c>
      <c r="BQ1048" t="str">
        <f>IF(V1048="original",I1048,IF(V1048="volunteer",YEAR(A1048)&amp;"-"&amp;IF(MONTH(A1048)&lt;10,"0"&amp;MONTH(A1048),MONTH(A1048))&amp;"-"&amp;IF(DAY(A1048)&lt;10,"0"&amp;DAY(A1048),DAY(A1048)),"__2025-05-15"))</f>
        <v>2025-04-10</v>
      </c>
      <c r="BR1048"/>
      <c r="BS1048"/>
      <c r="BT1048" s="49" t="s">
        <v>4766</v>
      </c>
      <c r="BU1048" t="s">
        <v>3631</v>
      </c>
      <c r="BV1048" t="s">
        <v>3632</v>
      </c>
      <c r="BW1048" t="s">
        <v>3633</v>
      </c>
      <c r="BX1048" t="s">
        <v>3634</v>
      </c>
      <c r="BY1048" s="44" t="s">
        <v>229</v>
      </c>
      <c r="BZ1048" t="s">
        <v>230</v>
      </c>
      <c r="CA1048" t="s">
        <v>4492</v>
      </c>
      <c r="CB1048" s="44" t="s">
        <v>4492</v>
      </c>
      <c r="CC1048" t="s">
        <v>4494</v>
      </c>
      <c r="CD1048" t="s">
        <v>4492</v>
      </c>
      <c r="CE1048" t="s">
        <v>4493</v>
      </c>
      <c r="CF1048" t="s">
        <v>3630</v>
      </c>
      <c r="CG1048"/>
      <c r="CH1048" t="str">
        <f>H1048</f>
        <v>Ovtsharenko V.I., Platnick N.I., Song D.X.</v>
      </c>
      <c r="CI1048">
        <f t="shared" si="274"/>
        <v>1992</v>
      </c>
      <c r="CJ1048"/>
    </row>
    <row r="1049" spans="1:88" s="12" customFormat="1" x14ac:dyDescent="0.45">
      <c r="A1049" s="11">
        <v>45757.474756944437</v>
      </c>
      <c r="B1049" s="12">
        <v>412819044</v>
      </c>
      <c r="C1049" s="6" t="s">
        <v>4897</v>
      </c>
      <c r="D1049" s="12">
        <v>6</v>
      </c>
      <c r="E1049" s="4" t="s">
        <v>5285</v>
      </c>
      <c r="F1049" s="12" t="s">
        <v>812</v>
      </c>
      <c r="G1049" s="12">
        <v>4437</v>
      </c>
      <c r="H1049" s="44" t="s">
        <v>2274</v>
      </c>
      <c r="I1049" s="12">
        <v>1992</v>
      </c>
      <c r="J1049" s="12" t="s">
        <v>2275</v>
      </c>
      <c r="K1049" s="12" t="s">
        <v>2276</v>
      </c>
      <c r="L1049" s="12" t="s">
        <v>2277</v>
      </c>
      <c r="M1049" t="s">
        <v>39</v>
      </c>
      <c r="N1049" s="12" t="s">
        <v>178</v>
      </c>
      <c r="O1049" s="12" t="s">
        <v>674</v>
      </c>
      <c r="P1049" s="12" t="s">
        <v>674</v>
      </c>
      <c r="Q1049" t="str">
        <f t="shared" si="275"/>
        <v>Alma-Ata</v>
      </c>
      <c r="R1049" s="94">
        <v>43.250720000000001</v>
      </c>
      <c r="S1049" s="94">
        <v>76.926940999999999</v>
      </c>
      <c r="T1049" s="12" t="s">
        <v>2292</v>
      </c>
      <c r="U1049" s="12" t="s">
        <v>2293</v>
      </c>
      <c r="V1049" s="12" t="s">
        <v>106</v>
      </c>
      <c r="X1049" s="12">
        <v>6000</v>
      </c>
      <c r="Y1049" s="12">
        <v>1979</v>
      </c>
      <c r="Z1049" s="12">
        <v>6</v>
      </c>
      <c r="AA1049" s="12">
        <v>14</v>
      </c>
      <c r="AB1049" s="12">
        <v>1979</v>
      </c>
      <c r="AC1049" s="12">
        <v>7</v>
      </c>
      <c r="AD1049" s="12">
        <v>13</v>
      </c>
      <c r="AF1049" s="12" t="s">
        <v>2289</v>
      </c>
      <c r="AH1049" s="12" t="s">
        <v>229</v>
      </c>
      <c r="AI1049" s="12" t="s">
        <v>230</v>
      </c>
      <c r="AJ1049" s="12" t="s">
        <v>2294</v>
      </c>
      <c r="AK1049" s="12" t="b">
        <v>1</v>
      </c>
      <c r="AL1049" s="12" t="b">
        <v>0</v>
      </c>
      <c r="AO1049" s="49" t="s">
        <v>4952</v>
      </c>
      <c r="AP1049" s="73"/>
      <c r="AQ1049" s="49" t="s">
        <v>4951</v>
      </c>
      <c r="AR1049" s="76" t="s">
        <v>5011</v>
      </c>
      <c r="AS1049" s="73" t="s">
        <v>5012</v>
      </c>
      <c r="AT1049" s="73">
        <f t="shared" si="276"/>
        <v>6</v>
      </c>
      <c r="AU1049" s="112" t="s">
        <v>5383</v>
      </c>
      <c r="AV1049" s="44" t="s">
        <v>5380</v>
      </c>
      <c r="AW1049" t="s">
        <v>2289</v>
      </c>
      <c r="AX1049" s="112" t="s">
        <v>5348</v>
      </c>
      <c r="AY1049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49" s="49" t="s">
        <v>4903</v>
      </c>
      <c r="BA1049" s="58" t="str">
        <f>Y1049&amp;"-"&amp;IF(Z1049&lt;10,"0"&amp;Z1049,Z1049)&amp;"-"&amp;IF(AA1049&lt;10,"0"&amp;AA1049,AA1049)&amp;"/"&amp;IF(AC1049&lt;10,"0"&amp;AC1049,AC1049)&amp;"-"&amp;IF(AD1049&lt;10,"0"&amp;AD1049,AD1049)</f>
        <v>1979-06-14/07-13</v>
      </c>
      <c r="BB1049" s="44" t="str">
        <f>Y1049&amp;IF(Z1049&lt;&gt;0,"-"&amp;Z1049,"")&amp;IF(AA1049&lt;&gt;0,"-"&amp;AA1049,"")&amp;IF(AB1049&lt;&gt;0,"/"&amp;AB1049,"")&amp;IF(AC1049&lt;&gt;0,"-"&amp;AC1049,"")&amp;IF(AD1049&lt;&gt;0,"-"&amp;AD1049,"")</f>
        <v>1979-6-14/1979-7-13</v>
      </c>
      <c r="BC1049" s="44"/>
      <c r="BD1049" s="44"/>
      <c r="BE1049" s="44"/>
      <c r="BF1049" s="49" t="s">
        <v>4882</v>
      </c>
      <c r="BG1049" t="s">
        <v>4893</v>
      </c>
      <c r="BH1049" s="40" t="s">
        <v>5050</v>
      </c>
      <c r="BI1049" t="s">
        <v>39</v>
      </c>
      <c r="BJ1049" t="str">
        <f>N1049&amp;", "&amp;O1049&amp;", "&amp;P1049</f>
        <v>Alma-Ata Area, Alma-Ata, Alma-Ata</v>
      </c>
      <c r="BK1049" t="str">
        <f>T1049&amp;" N; "&amp;U1049&amp;" E"</f>
        <v>43.25072 N; 76.926941 E</v>
      </c>
      <c r="BL1049" t="s">
        <v>2292</v>
      </c>
      <c r="BM1049" s="85" t="s">
        <v>2293</v>
      </c>
      <c r="BN1049" t="s">
        <v>4895</v>
      </c>
      <c r="BO1049">
        <f t="shared" si="279"/>
        <v>6000</v>
      </c>
      <c r="BP1049" t="str">
        <f>IF(V1049="original",H1049,IF(V1049="volunteer",C1049,"Nekhaeva A.A."))</f>
        <v>Kim L.V.</v>
      </c>
      <c r="BQ1049" t="str">
        <f>IF(V1049="original",I1049,IF(V1049="volunteer",YEAR(A1049)&amp;"-"&amp;IF(MONTH(A1049)&lt;10,"0"&amp;MONTH(A1049),MONTH(A1049))&amp;"-"&amp;IF(DAY(A1049)&lt;10,"0"&amp;DAY(A1049),DAY(A1049)),"__2025-05-15"))</f>
        <v>2025-04-10</v>
      </c>
      <c r="BR1049"/>
      <c r="BS1049"/>
      <c r="BT1049" s="49" t="s">
        <v>4766</v>
      </c>
      <c r="BU1049" t="s">
        <v>3631</v>
      </c>
      <c r="BV1049" t="s">
        <v>3632</v>
      </c>
      <c r="BW1049" t="s">
        <v>3633</v>
      </c>
      <c r="BX1049" t="s">
        <v>3634</v>
      </c>
      <c r="BY1049" s="44" t="s">
        <v>229</v>
      </c>
      <c r="BZ1049" t="s">
        <v>230</v>
      </c>
      <c r="CA1049" t="s">
        <v>4495</v>
      </c>
      <c r="CB1049" s="44" t="s">
        <v>4495</v>
      </c>
      <c r="CC1049" t="s">
        <v>4497</v>
      </c>
      <c r="CD1049" t="s">
        <v>4495</v>
      </c>
      <c r="CE1049" t="s">
        <v>4496</v>
      </c>
      <c r="CF1049" t="s">
        <v>3630</v>
      </c>
      <c r="CG1049"/>
      <c r="CH1049" t="str">
        <f>H1049</f>
        <v>Ovtsharenko V.I., Platnick N.I., Song D.X.</v>
      </c>
      <c r="CI1049">
        <f t="shared" si="274"/>
        <v>1992</v>
      </c>
      <c r="CJ1049"/>
    </row>
    <row r="1050" spans="1:88" s="12" customFormat="1" x14ac:dyDescent="0.45">
      <c r="A1050" s="11">
        <v>45757.471215277779</v>
      </c>
      <c r="B1050" s="12">
        <v>412819044</v>
      </c>
      <c r="C1050" s="6" t="s">
        <v>4897</v>
      </c>
      <c r="D1050" s="12">
        <v>5</v>
      </c>
      <c r="E1050" s="4" t="s">
        <v>1685</v>
      </c>
      <c r="F1050" s="12" t="s">
        <v>812</v>
      </c>
      <c r="G1050" s="12">
        <v>4437</v>
      </c>
      <c r="H1050" s="44" t="s">
        <v>2274</v>
      </c>
      <c r="I1050" s="12">
        <v>1992</v>
      </c>
      <c r="J1050" s="12" t="s">
        <v>2275</v>
      </c>
      <c r="K1050" s="12" t="s">
        <v>2276</v>
      </c>
      <c r="L1050" s="12" t="s">
        <v>2277</v>
      </c>
      <c r="M1050" t="s">
        <v>39</v>
      </c>
      <c r="N1050" s="12" t="s">
        <v>77</v>
      </c>
      <c r="O1050" s="12" t="s">
        <v>674</v>
      </c>
      <c r="P1050" s="12" t="s">
        <v>2295</v>
      </c>
      <c r="Q1050" t="str">
        <f t="shared" si="275"/>
        <v>Alma-Ata, Kaskelen</v>
      </c>
      <c r="R1050" s="94">
        <v>43.198996000000001</v>
      </c>
      <c r="S1050" s="94">
        <v>76.624820999999997</v>
      </c>
      <c r="T1050" s="12" t="s">
        <v>2287</v>
      </c>
      <c r="U1050" s="12" t="s">
        <v>2288</v>
      </c>
      <c r="V1050" s="12" t="s">
        <v>106</v>
      </c>
      <c r="X1050" s="12">
        <v>1500</v>
      </c>
      <c r="Y1050" s="12">
        <v>1979</v>
      </c>
      <c r="Z1050" s="12">
        <v>6</v>
      </c>
      <c r="AA1050" s="12">
        <v>7</v>
      </c>
      <c r="AB1050" s="12">
        <v>1979</v>
      </c>
      <c r="AC1050" s="12">
        <v>6</v>
      </c>
      <c r="AD1050" s="12">
        <v>22</v>
      </c>
      <c r="AF1050" s="12" t="s">
        <v>2289</v>
      </c>
      <c r="AH1050" s="12" t="s">
        <v>229</v>
      </c>
      <c r="AI1050" s="12" t="s">
        <v>230</v>
      </c>
      <c r="AJ1050" s="12" t="s">
        <v>2296</v>
      </c>
      <c r="AK1050" s="12" t="b">
        <v>1</v>
      </c>
      <c r="AL1050" s="12" t="b">
        <v>0</v>
      </c>
      <c r="AO1050" s="49" t="s">
        <v>4952</v>
      </c>
      <c r="AP1050" s="73"/>
      <c r="AQ1050" s="49" t="s">
        <v>4951</v>
      </c>
      <c r="AR1050" s="76" t="s">
        <v>5011</v>
      </c>
      <c r="AS1050" s="73" t="s">
        <v>5012</v>
      </c>
      <c r="AT1050" s="73">
        <f t="shared" si="276"/>
        <v>5</v>
      </c>
      <c r="AU1050" s="112" t="s">
        <v>5383</v>
      </c>
      <c r="AV1050" s="44" t="s">
        <v>5380</v>
      </c>
      <c r="AW1050" t="s">
        <v>2289</v>
      </c>
      <c r="AX1050" s="112" t="s">
        <v>5348</v>
      </c>
      <c r="AY1050" s="73" t="str">
        <f t="shared" si="277"/>
        <v>Ovtsharenko V.I., Platnick N.I., Song D.X. 1992. A review of the North Asian ground spiders of the genus Gnaphosa (Araneae, Gnaphosidae) // Bull. Amer. Mus. Natur. Hist. No.212. P.1–88</v>
      </c>
      <c r="AZ1050" s="49" t="s">
        <v>4903</v>
      </c>
      <c r="BA1050" s="58" t="str">
        <f>Y1050&amp;"-"&amp;IF(Z1050&lt;10,"0"&amp;Z1050,Z1050)&amp;"-"&amp;IF(AA1050&lt;10,"0"&amp;AA1050,AA1050)&amp;"/"&amp;IF(AD1050&lt;10,"0"&amp;AD1050,AD1050)</f>
        <v>1979-06-07/22</v>
      </c>
      <c r="BB1050" s="44" t="str">
        <f>Y1050&amp;IF(Z1050&lt;&gt;0,"-"&amp;Z1050,"")&amp;IF(AA1050&lt;&gt;0,"-"&amp;AA1050,"")&amp;IF(AB1050&lt;&gt;0,"/"&amp;AB1050,"")&amp;IF(AC1050&lt;&gt;0,"-"&amp;AC1050,"")&amp;IF(AD1050&lt;&gt;0,"-"&amp;AD1050,"")</f>
        <v>1979-6-7/1979-6-22</v>
      </c>
      <c r="BC1050" s="44"/>
      <c r="BD1050" s="44"/>
      <c r="BE1050" s="44"/>
      <c r="BF1050" s="49" t="s">
        <v>4882</v>
      </c>
      <c r="BG1050" t="s">
        <v>4893</v>
      </c>
      <c r="BH1050" s="40" t="s">
        <v>5050</v>
      </c>
      <c r="BI1050" t="s">
        <v>39</v>
      </c>
      <c r="BJ1050" t="str">
        <f>N1050&amp;", "&amp;O1050&amp;", "&amp;P1050</f>
        <v>Almaty Area, Alma-Ata, Alma-Ata, Kaskelen</v>
      </c>
      <c r="BK1050" t="str">
        <f>T1050&amp;" N; "&amp;U1050&amp;" E"</f>
        <v>43.198996 N; 76.624821 E</v>
      </c>
      <c r="BL1050" t="s">
        <v>2287</v>
      </c>
      <c r="BM1050" s="85" t="s">
        <v>2288</v>
      </c>
      <c r="BN1050" t="s">
        <v>4895</v>
      </c>
      <c r="BO1050">
        <f t="shared" si="279"/>
        <v>1500</v>
      </c>
      <c r="BP1050" t="str">
        <f>IF(V1050="original",H1050,IF(V1050="volunteer",C1050,"Nekhaeva A.A."))</f>
        <v>Kim L.V.</v>
      </c>
      <c r="BQ1050" t="str">
        <f>IF(V1050="original",I1050,IF(V1050="volunteer",YEAR(A1050)&amp;"-"&amp;IF(MONTH(A1050)&lt;10,"0"&amp;MONTH(A1050),MONTH(A1050))&amp;"-"&amp;IF(DAY(A1050)&lt;10,"0"&amp;DAY(A1050),DAY(A1050)),"__2025-05-15"))</f>
        <v>2025-04-10</v>
      </c>
      <c r="BR1050"/>
      <c r="BS1050"/>
      <c r="BT1050" s="49" t="s">
        <v>4766</v>
      </c>
      <c r="BU1050" t="s">
        <v>3631</v>
      </c>
      <c r="BV1050" t="s">
        <v>3632</v>
      </c>
      <c r="BW1050" t="s">
        <v>3633</v>
      </c>
      <c r="BX1050" t="s">
        <v>3634</v>
      </c>
      <c r="BY1050" s="44" t="s">
        <v>229</v>
      </c>
      <c r="BZ1050" t="s">
        <v>230</v>
      </c>
      <c r="CA1050" t="s">
        <v>4498</v>
      </c>
      <c r="CB1050" s="44" t="s">
        <v>4498</v>
      </c>
      <c r="CC1050" t="s">
        <v>4500</v>
      </c>
      <c r="CD1050" t="s">
        <v>4498</v>
      </c>
      <c r="CE1050" t="s">
        <v>4499</v>
      </c>
      <c r="CF1050" t="s">
        <v>3630</v>
      </c>
      <c r="CG1050"/>
      <c r="CH1050" t="str">
        <f>H1050</f>
        <v>Ovtsharenko V.I., Platnick N.I., Song D.X.</v>
      </c>
      <c r="CI1050">
        <f t="shared" si="274"/>
        <v>1992</v>
      </c>
      <c r="CJ1050"/>
    </row>
    <row r="1051" spans="1:88" x14ac:dyDescent="0.45">
      <c r="A1051" s="1">
        <v>45757.468807870369</v>
      </c>
      <c r="B1051">
        <v>911269241</v>
      </c>
      <c r="C1051" t="s">
        <v>4896</v>
      </c>
      <c r="D1051">
        <v>1</v>
      </c>
      <c r="E1051" s="4" t="s">
        <v>65</v>
      </c>
      <c r="F1051" t="s">
        <v>2305</v>
      </c>
      <c r="G1051">
        <v>3385</v>
      </c>
      <c r="H1051" s="44" t="s">
        <v>2306</v>
      </c>
      <c r="I1051">
        <v>1987</v>
      </c>
      <c r="J1051" t="s">
        <v>2307</v>
      </c>
      <c r="K1051" t="s">
        <v>2308</v>
      </c>
      <c r="L1051" t="s">
        <v>2309</v>
      </c>
      <c r="M1051" t="s">
        <v>2298</v>
      </c>
      <c r="N1051" t="s">
        <v>2299</v>
      </c>
      <c r="P1051" t="s">
        <v>2300</v>
      </c>
      <c r="Q1051" t="str">
        <f t="shared" si="275"/>
        <v>environs of Ussuriysk, Kamenushka</v>
      </c>
      <c r="V1051" s="54" t="s">
        <v>119</v>
      </c>
      <c r="Y1051">
        <v>1980</v>
      </c>
      <c r="Z1051">
        <v>6</v>
      </c>
      <c r="AA1051">
        <v>25</v>
      </c>
      <c r="AB1051">
        <v>1980</v>
      </c>
      <c r="AC1051">
        <v>6</v>
      </c>
      <c r="AD1051">
        <v>30</v>
      </c>
      <c r="AF1051" t="s">
        <v>2301</v>
      </c>
      <c r="AH1051" t="s">
        <v>207</v>
      </c>
      <c r="AI1051" t="s">
        <v>2302</v>
      </c>
      <c r="AJ1051" t="s">
        <v>2303</v>
      </c>
      <c r="AK1051" t="b">
        <v>1</v>
      </c>
      <c r="AL1051" t="b">
        <v>1</v>
      </c>
      <c r="AM1051" t="s">
        <v>462</v>
      </c>
      <c r="AO1051" s="49" t="s">
        <v>4952</v>
      </c>
      <c r="AP1051" s="73"/>
      <c r="AQ1051" s="49" t="s">
        <v>4951</v>
      </c>
      <c r="AR1051" s="76" t="s">
        <v>5011</v>
      </c>
      <c r="AS1051" s="73" t="s">
        <v>5012</v>
      </c>
      <c r="AT1051" s="73">
        <f t="shared" si="276"/>
        <v>1</v>
      </c>
      <c r="AU1051" s="112" t="s">
        <v>5384</v>
      </c>
      <c r="AV1051" s="44" t="s">
        <v>5380</v>
      </c>
      <c r="AW1051" s="28" t="s">
        <v>2301</v>
      </c>
      <c r="AX1051" s="59" t="s">
        <v>5333</v>
      </c>
      <c r="AY1051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1" s="49" t="s">
        <v>4903</v>
      </c>
      <c r="BA1051" s="58" t="str">
        <f>Y1051&amp;"-"&amp;IF(Z1051&lt;10,"0"&amp;Z1051,Z1051)&amp;"-"&amp;IF(AA1051&lt;10,"0"&amp;AA1051,AA1051)&amp;"/"&amp;IF(AD1051&lt;10,"0"&amp;AD1051,AD1051)</f>
        <v>1980-06-25/30</v>
      </c>
      <c r="BB1051" s="44" t="str">
        <f>Y1051&amp;IF(Z1051&lt;&gt;0,"-"&amp;Z1051,"")&amp;IF(AA1051&lt;&gt;0,"-"&amp;AA1051,"")&amp;IF(AB1051&lt;&gt;0,"/"&amp;AB1051,"")&amp;IF(AC1051&lt;&gt;0,"-"&amp;AC1051,"")&amp;IF(AD1051&lt;&gt;0,"-"&amp;AD1051,"")</f>
        <v>1980-6-25/1980-6-30</v>
      </c>
      <c r="BF1051" s="49" t="s">
        <v>4882</v>
      </c>
      <c r="BG1051" t="s">
        <v>4893</v>
      </c>
      <c r="BH1051" s="40" t="s">
        <v>5058</v>
      </c>
      <c r="BI1051" t="s">
        <v>745</v>
      </c>
      <c r="BJ1051" t="str">
        <f>N1051&amp;", "&amp;P1051</f>
        <v>Far East, Maritime Province, environs of Ussuriysk, Kamenushka</v>
      </c>
      <c r="BT1051" s="49" t="s">
        <v>4766</v>
      </c>
      <c r="BU1051" t="s">
        <v>3631</v>
      </c>
      <c r="BV1051" t="s">
        <v>3632</v>
      </c>
      <c r="BW1051" t="s">
        <v>3633</v>
      </c>
      <c r="BX1051" t="s">
        <v>3634</v>
      </c>
      <c r="BY1051" s="44" t="s">
        <v>207</v>
      </c>
      <c r="BZ1051" t="s">
        <v>2302</v>
      </c>
      <c r="CA1051" t="s">
        <v>4501</v>
      </c>
      <c r="CB1051" s="44" t="s">
        <v>4501</v>
      </c>
      <c r="CC1051" t="s">
        <v>2304</v>
      </c>
      <c r="CD1051" t="s">
        <v>4501</v>
      </c>
      <c r="CE1051" t="s">
        <v>4502</v>
      </c>
      <c r="CF1051" t="s">
        <v>3630</v>
      </c>
      <c r="CG1051" t="s">
        <v>5048</v>
      </c>
      <c r="CH1051" t="str">
        <f>H1051</f>
        <v>Eskov K.Yu.</v>
      </c>
      <c r="CI1051">
        <f t="shared" si="274"/>
        <v>1987</v>
      </c>
      <c r="CJ1051" t="s">
        <v>4724</v>
      </c>
    </row>
    <row r="1052" spans="1:88" x14ac:dyDescent="0.45">
      <c r="A1052" s="1">
        <v>45757.466296296298</v>
      </c>
      <c r="B1052">
        <v>911269241</v>
      </c>
      <c r="C1052" t="s">
        <v>4896</v>
      </c>
      <c r="D1052">
        <v>1</v>
      </c>
      <c r="E1052" s="4" t="s">
        <v>65</v>
      </c>
      <c r="F1052" t="s">
        <v>2315</v>
      </c>
      <c r="G1052">
        <v>3385</v>
      </c>
      <c r="H1052" s="44" t="s">
        <v>2306</v>
      </c>
      <c r="I1052">
        <v>1987</v>
      </c>
      <c r="J1052" t="s">
        <v>2307</v>
      </c>
      <c r="K1052" t="s">
        <v>2308</v>
      </c>
      <c r="L1052" t="s">
        <v>2309</v>
      </c>
      <c r="M1052" t="s">
        <v>2298</v>
      </c>
      <c r="N1052" t="s">
        <v>2310</v>
      </c>
      <c r="P1052" t="s">
        <v>2311</v>
      </c>
      <c r="Q1052" t="str">
        <f t="shared" si="275"/>
        <v>Siberia, middle flow of Amur River, Khingan State Reserve</v>
      </c>
      <c r="V1052" s="54" t="s">
        <v>119</v>
      </c>
      <c r="Y1052">
        <v>1983</v>
      </c>
      <c r="Z1052">
        <v>8</v>
      </c>
      <c r="AA1052">
        <v>4</v>
      </c>
      <c r="AB1052"/>
      <c r="AC1052"/>
      <c r="AD1052"/>
      <c r="AE1052" t="s">
        <v>2312</v>
      </c>
      <c r="AF1052" t="s">
        <v>2313</v>
      </c>
      <c r="AH1052" t="s">
        <v>207</v>
      </c>
      <c r="AI1052" t="s">
        <v>2302</v>
      </c>
      <c r="AJ1052" t="s">
        <v>2314</v>
      </c>
      <c r="AK1052" t="b">
        <v>1</v>
      </c>
      <c r="AL1052" t="b">
        <v>0</v>
      </c>
      <c r="AO1052" s="49" t="s">
        <v>4952</v>
      </c>
      <c r="AP1052" s="73"/>
      <c r="AQ1052" s="49" t="s">
        <v>4951</v>
      </c>
      <c r="AR1052" s="76" t="s">
        <v>5011</v>
      </c>
      <c r="AS1052" s="73" t="s">
        <v>5012</v>
      </c>
      <c r="AT1052" s="73">
        <f t="shared" si="276"/>
        <v>1</v>
      </c>
      <c r="AU1052" s="112" t="s">
        <v>5384</v>
      </c>
      <c r="AV1052" s="44" t="s">
        <v>5380</v>
      </c>
      <c r="AW1052" t="s">
        <v>5013</v>
      </c>
      <c r="AX1052" s="115" t="s">
        <v>5313</v>
      </c>
      <c r="AY1052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2" s="49" t="s">
        <v>4903</v>
      </c>
      <c r="BA1052" s="58" t="str">
        <f>Y1052&amp;"-"&amp;IF(Z1052&lt;10,"0"&amp;Z1052,Z1052)&amp;"-"&amp;IF(AA1052&lt;10,"0"&amp;AA1052,AA1052)</f>
        <v>1983-08-04</v>
      </c>
      <c r="BB1052" s="44" t="str">
        <f>Y1052&amp;IF(Z1052&lt;&gt;0,"-"&amp;Z1052,"")&amp;IF(AA1052&lt;&gt;0,"-"&amp;AA1052,"")&amp;IF(AB1052&lt;&gt;0,"/"&amp;AB1052,"")&amp;IF(AC1052&lt;&gt;0,"-"&amp;AC1052,"")&amp;IF(AD1052&lt;&gt;0,"-"&amp;AD1052,"")</f>
        <v>1983-8-4</v>
      </c>
      <c r="BC1052" s="44" t="str">
        <f t="shared" ref="BC1052:BC1060" si="280">AE1052</f>
        <v>wet gramineous meadow</v>
      </c>
      <c r="BF1052" s="49" t="s">
        <v>4882</v>
      </c>
      <c r="BG1052" t="s">
        <v>4893</v>
      </c>
      <c r="BH1052" s="40" t="s">
        <v>5058</v>
      </c>
      <c r="BI1052" t="s">
        <v>745</v>
      </c>
      <c r="BJ1052" t="str">
        <f>N1052&amp;", "&amp;P1052</f>
        <v>Amur area, Siberia, middle flow of Amur River, Khingan State Reserve</v>
      </c>
      <c r="BT1052" s="49" t="s">
        <v>4766</v>
      </c>
      <c r="BU1052" t="s">
        <v>3631</v>
      </c>
      <c r="BV1052" t="s">
        <v>3632</v>
      </c>
      <c r="BW1052" t="s">
        <v>3633</v>
      </c>
      <c r="BX1052" t="s">
        <v>3634</v>
      </c>
      <c r="BY1052" s="44" t="s">
        <v>207</v>
      </c>
      <c r="BZ1052" t="s">
        <v>2302</v>
      </c>
      <c r="CA1052" t="s">
        <v>4503</v>
      </c>
      <c r="CB1052" s="44" t="s">
        <v>4503</v>
      </c>
      <c r="CC1052" t="s">
        <v>4505</v>
      </c>
      <c r="CD1052" t="s">
        <v>4503</v>
      </c>
      <c r="CE1052" t="s">
        <v>4504</v>
      </c>
      <c r="CF1052" t="s">
        <v>3630</v>
      </c>
      <c r="CH1052" t="str">
        <f>H1052</f>
        <v>Eskov K.Yu.</v>
      </c>
      <c r="CI1052">
        <f t="shared" si="274"/>
        <v>1987</v>
      </c>
    </row>
    <row r="1053" spans="1:88" x14ac:dyDescent="0.45">
      <c r="A1053" s="1">
        <v>45757.465671296297</v>
      </c>
      <c r="B1053">
        <v>911269241</v>
      </c>
      <c r="C1053" t="s">
        <v>4896</v>
      </c>
      <c r="D1053">
        <v>1</v>
      </c>
      <c r="E1053" s="4" t="s">
        <v>65</v>
      </c>
      <c r="F1053" t="s">
        <v>2305</v>
      </c>
      <c r="G1053">
        <v>3385</v>
      </c>
      <c r="H1053" s="44" t="s">
        <v>2306</v>
      </c>
      <c r="I1053">
        <v>1987</v>
      </c>
      <c r="J1053" t="s">
        <v>2307</v>
      </c>
      <c r="K1053" t="s">
        <v>2308</v>
      </c>
      <c r="L1053" t="s">
        <v>2309</v>
      </c>
      <c r="M1053" t="s">
        <v>2298</v>
      </c>
      <c r="N1053" t="s">
        <v>2310</v>
      </c>
      <c r="P1053" t="s">
        <v>2311</v>
      </c>
      <c r="Q1053" t="str">
        <f t="shared" si="275"/>
        <v>Siberia, middle flow of Amur River, Khingan State Reserve</v>
      </c>
      <c r="V1053" s="54" t="s">
        <v>119</v>
      </c>
      <c r="Y1053">
        <v>1983</v>
      </c>
      <c r="Z1053">
        <v>8</v>
      </c>
      <c r="AA1053">
        <v>1</v>
      </c>
      <c r="AB1053"/>
      <c r="AC1053"/>
      <c r="AD1053"/>
      <c r="AE1053" t="s">
        <v>2316</v>
      </c>
      <c r="AF1053" t="s">
        <v>2313</v>
      </c>
      <c r="AH1053" t="s">
        <v>207</v>
      </c>
      <c r="AI1053" t="s">
        <v>2302</v>
      </c>
      <c r="AJ1053" t="s">
        <v>2314</v>
      </c>
      <c r="AK1053" t="b">
        <v>1</v>
      </c>
      <c r="AL1053" t="b">
        <v>0</v>
      </c>
      <c r="AO1053" s="49" t="s">
        <v>4952</v>
      </c>
      <c r="AP1053" s="73"/>
      <c r="AQ1053" s="49" t="s">
        <v>4951</v>
      </c>
      <c r="AR1053" s="76" t="s">
        <v>5011</v>
      </c>
      <c r="AS1053" s="73" t="s">
        <v>5012</v>
      </c>
      <c r="AT1053" s="73">
        <f t="shared" si="276"/>
        <v>1</v>
      </c>
      <c r="AU1053" s="112" t="s">
        <v>5384</v>
      </c>
      <c r="AV1053" s="44" t="s">
        <v>5380</v>
      </c>
      <c r="AW1053" t="s">
        <v>5013</v>
      </c>
      <c r="AX1053" s="59" t="s">
        <v>5333</v>
      </c>
      <c r="AY1053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3" s="49" t="s">
        <v>4903</v>
      </c>
      <c r="BA1053" s="58" t="str">
        <f>Y1053&amp;"-"&amp;IF(Z1053&lt;10,"0"&amp;Z1053,Z1053)&amp;"-"&amp;IF(AA1053&lt;10,"0"&amp;AA1053,AA1053)</f>
        <v>1983-08-01</v>
      </c>
      <c r="BB1053" s="44" t="str">
        <f>Y1053&amp;IF(Z1053&lt;&gt;0,"-"&amp;Z1053,"")&amp;IF(AA1053&lt;&gt;0,"-"&amp;AA1053,"")&amp;IF(AB1053&lt;&gt;0,"/"&amp;AB1053,"")&amp;IF(AC1053&lt;&gt;0,"-"&amp;AC1053,"")&amp;IF(AD1053&lt;&gt;0,"-"&amp;AD1053,"")</f>
        <v>1983-8-1</v>
      </c>
      <c r="BC1053" s="44" t="str">
        <f t="shared" si="280"/>
        <v>clearing in mixed forest</v>
      </c>
      <c r="BF1053" s="49" t="s">
        <v>4882</v>
      </c>
      <c r="BG1053" t="s">
        <v>4893</v>
      </c>
      <c r="BH1053" s="40" t="s">
        <v>5058</v>
      </c>
      <c r="BI1053" t="s">
        <v>745</v>
      </c>
      <c r="BJ1053" t="str">
        <f>N1053&amp;", "&amp;P1053</f>
        <v>Amur area, Siberia, middle flow of Amur River, Khingan State Reserve</v>
      </c>
      <c r="BT1053" s="49" t="s">
        <v>4766</v>
      </c>
      <c r="BU1053" t="s">
        <v>3631</v>
      </c>
      <c r="BV1053" t="s">
        <v>3632</v>
      </c>
      <c r="BW1053" t="s">
        <v>3633</v>
      </c>
      <c r="BX1053" t="s">
        <v>3634</v>
      </c>
      <c r="BY1053" s="44" t="s">
        <v>207</v>
      </c>
      <c r="BZ1053" t="s">
        <v>2302</v>
      </c>
      <c r="CA1053" t="s">
        <v>4503</v>
      </c>
      <c r="CB1053" s="44" t="s">
        <v>4503</v>
      </c>
      <c r="CC1053" t="s">
        <v>4505</v>
      </c>
      <c r="CD1053" t="s">
        <v>4503</v>
      </c>
      <c r="CE1053" t="s">
        <v>4504</v>
      </c>
      <c r="CF1053" t="s">
        <v>3630</v>
      </c>
      <c r="CH1053" t="str">
        <f>H1053</f>
        <v>Eskov K.Yu.</v>
      </c>
      <c r="CI1053">
        <f t="shared" si="274"/>
        <v>1987</v>
      </c>
    </row>
    <row r="1054" spans="1:88" x14ac:dyDescent="0.45">
      <c r="A1054" s="1">
        <v>45757.46503472222</v>
      </c>
      <c r="B1054">
        <v>911269241</v>
      </c>
      <c r="C1054" t="s">
        <v>4896</v>
      </c>
      <c r="D1054">
        <v>1</v>
      </c>
      <c r="E1054" s="4" t="s">
        <v>51</v>
      </c>
      <c r="F1054" t="s">
        <v>2305</v>
      </c>
      <c r="G1054">
        <v>3385</v>
      </c>
      <c r="H1054" s="44" t="s">
        <v>2306</v>
      </c>
      <c r="I1054">
        <v>1987</v>
      </c>
      <c r="J1054" t="s">
        <v>2307</v>
      </c>
      <c r="K1054" t="s">
        <v>2308</v>
      </c>
      <c r="L1054" t="s">
        <v>2309</v>
      </c>
      <c r="M1054" t="s">
        <v>2298</v>
      </c>
      <c r="N1054" t="s">
        <v>2310</v>
      </c>
      <c r="P1054" t="s">
        <v>2311</v>
      </c>
      <c r="Q1054" t="str">
        <f t="shared" si="275"/>
        <v>Siberia, middle flow of Amur River, Khingan State Reserve</v>
      </c>
      <c r="V1054" s="54" t="s">
        <v>119</v>
      </c>
      <c r="Y1054">
        <v>1983</v>
      </c>
      <c r="Z1054">
        <v>8</v>
      </c>
      <c r="AA1054">
        <v>8</v>
      </c>
      <c r="AB1054"/>
      <c r="AC1054"/>
      <c r="AD1054"/>
      <c r="AE1054" t="s">
        <v>2317</v>
      </c>
      <c r="AF1054" t="s">
        <v>2313</v>
      </c>
      <c r="AH1054" t="s">
        <v>207</v>
      </c>
      <c r="AI1054" t="s">
        <v>2302</v>
      </c>
      <c r="AJ1054" t="s">
        <v>2314</v>
      </c>
      <c r="AK1054" t="b">
        <v>1</v>
      </c>
      <c r="AL1054" t="b">
        <v>0</v>
      </c>
      <c r="AO1054" s="49" t="s">
        <v>4952</v>
      </c>
      <c r="AP1054" s="73"/>
      <c r="AQ1054" s="49" t="s">
        <v>4951</v>
      </c>
      <c r="AR1054" s="76" t="s">
        <v>5011</v>
      </c>
      <c r="AS1054" s="73" t="s">
        <v>5012</v>
      </c>
      <c r="AT1054" s="73">
        <f t="shared" si="276"/>
        <v>1</v>
      </c>
      <c r="AU1054" s="112" t="s">
        <v>5383</v>
      </c>
      <c r="AV1054" s="44" t="s">
        <v>5380</v>
      </c>
      <c r="AW1054" t="s">
        <v>5013</v>
      </c>
      <c r="AX1054" s="59" t="s">
        <v>5333</v>
      </c>
      <c r="AY1054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4" s="49" t="s">
        <v>4903</v>
      </c>
      <c r="BA1054" s="58" t="str">
        <f>Y1054&amp;"-"&amp;IF(Z1054&lt;10,"0"&amp;Z1054,Z1054)&amp;"-"&amp;IF(AA1054&lt;10,"0"&amp;AA1054,AA1054)</f>
        <v>1983-08-08</v>
      </c>
      <c r="BB1054" s="44" t="str">
        <f>Y1054&amp;IF(Z1054&lt;&gt;0,"-"&amp;Z1054,"")&amp;IF(AA1054&lt;&gt;0,"-"&amp;AA1054,"")&amp;IF(AB1054&lt;&gt;0,"/"&amp;AB1054,"")&amp;IF(AC1054&lt;&gt;0,"-"&amp;AC1054,"")&amp;IF(AD1054&lt;&gt;0,"-"&amp;AD1054,"")</f>
        <v>1983-8-8</v>
      </c>
      <c r="BC1054" s="44" t="str">
        <f t="shared" si="280"/>
        <v>Corylus bushes</v>
      </c>
      <c r="BF1054" s="49" t="s">
        <v>4882</v>
      </c>
      <c r="BG1054" t="s">
        <v>4893</v>
      </c>
      <c r="BH1054" s="40" t="s">
        <v>5058</v>
      </c>
      <c r="BI1054" t="s">
        <v>745</v>
      </c>
      <c r="BJ1054" t="str">
        <f>N1054&amp;", "&amp;P1054</f>
        <v>Amur area, Siberia, middle flow of Amur River, Khingan State Reserve</v>
      </c>
      <c r="BT1054" s="49" t="s">
        <v>4766</v>
      </c>
      <c r="BU1054" t="s">
        <v>3631</v>
      </c>
      <c r="BV1054" t="s">
        <v>3632</v>
      </c>
      <c r="BW1054" t="s">
        <v>3633</v>
      </c>
      <c r="BX1054" t="s">
        <v>3634</v>
      </c>
      <c r="BY1054" s="44" t="s">
        <v>207</v>
      </c>
      <c r="BZ1054" t="s">
        <v>2302</v>
      </c>
      <c r="CA1054" t="s">
        <v>4503</v>
      </c>
      <c r="CB1054" s="44" t="s">
        <v>4503</v>
      </c>
      <c r="CC1054" t="s">
        <v>4505</v>
      </c>
      <c r="CD1054" t="s">
        <v>4503</v>
      </c>
      <c r="CE1054" t="s">
        <v>4504</v>
      </c>
      <c r="CF1054" t="s">
        <v>3630</v>
      </c>
      <c r="CH1054" t="str">
        <f>H1054</f>
        <v>Eskov K.Yu.</v>
      </c>
      <c r="CI1054">
        <f t="shared" si="274"/>
        <v>1987</v>
      </c>
    </row>
    <row r="1055" spans="1:88" x14ac:dyDescent="0.45">
      <c r="A1055" s="1">
        <v>45757.463518518518</v>
      </c>
      <c r="B1055">
        <v>911269241</v>
      </c>
      <c r="C1055" t="s">
        <v>4896</v>
      </c>
      <c r="D1055">
        <v>1</v>
      </c>
      <c r="E1055" s="4" t="s">
        <v>51</v>
      </c>
      <c r="F1055" t="s">
        <v>2305</v>
      </c>
      <c r="G1055">
        <v>3385</v>
      </c>
      <c r="H1055" s="44" t="s">
        <v>2306</v>
      </c>
      <c r="I1055">
        <v>1987</v>
      </c>
      <c r="J1055" t="s">
        <v>2307</v>
      </c>
      <c r="K1055" t="s">
        <v>2308</v>
      </c>
      <c r="L1055" t="s">
        <v>2309</v>
      </c>
      <c r="M1055" t="s">
        <v>2298</v>
      </c>
      <c r="N1055" t="s">
        <v>2318</v>
      </c>
      <c r="P1055" t="s">
        <v>2319</v>
      </c>
      <c r="Q1055" t="str">
        <f t="shared" si="275"/>
        <v>Siberia, upper flow of Kolyma River, Sibit-Tyellakh (Bolshoy Annachag Mt. Ridge)</v>
      </c>
      <c r="V1055" s="54" t="s">
        <v>119</v>
      </c>
      <c r="Y1055">
        <v>1984</v>
      </c>
      <c r="Z1055">
        <v>9</v>
      </c>
      <c r="AA1055">
        <v>3</v>
      </c>
      <c r="AB1055"/>
      <c r="AC1055"/>
      <c r="AD1055"/>
      <c r="AE1055" t="s">
        <v>2320</v>
      </c>
      <c r="AF1055" t="s">
        <v>2321</v>
      </c>
      <c r="AG1055" s="60" t="s">
        <v>2322</v>
      </c>
      <c r="AH1055" t="s">
        <v>207</v>
      </c>
      <c r="AI1055" t="s">
        <v>2302</v>
      </c>
      <c r="AJ1055" t="s">
        <v>2323</v>
      </c>
      <c r="AK1055" t="b">
        <v>1</v>
      </c>
      <c r="AL1055" t="b">
        <v>1</v>
      </c>
      <c r="AM1055" t="s">
        <v>165</v>
      </c>
      <c r="AO1055" s="49" t="s">
        <v>4952</v>
      </c>
      <c r="AP1055" s="73"/>
      <c r="AQ1055" s="49" t="s">
        <v>4951</v>
      </c>
      <c r="AR1055" s="76" t="s">
        <v>5011</v>
      </c>
      <c r="AS1055" s="73" t="s">
        <v>5012</v>
      </c>
      <c r="AT1055" s="73">
        <f t="shared" si="276"/>
        <v>1</v>
      </c>
      <c r="AU1055" s="112" t="s">
        <v>5383</v>
      </c>
      <c r="AV1055" s="44" t="s">
        <v>5380</v>
      </c>
      <c r="AW1055" t="s">
        <v>1979</v>
      </c>
      <c r="AX1055" s="59" t="s">
        <v>5333</v>
      </c>
      <c r="AY1055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5" s="49" t="s">
        <v>4903</v>
      </c>
      <c r="BA1055" s="58" t="str">
        <f>Y1055&amp;"-"&amp;IF(Z1055&lt;10,"0"&amp;Z1055,Z1055)&amp;"-"&amp;IF(AA1055&lt;10,"0"&amp;AA1055,AA1055)</f>
        <v>1984-09-03</v>
      </c>
      <c r="BB1055" s="44" t="str">
        <f>Y1055&amp;IF(Z1055&lt;&gt;0,"-"&amp;Z1055,"")&amp;IF(AA1055&lt;&gt;0,"-"&amp;AA1055,"")&amp;IF(AB1055&lt;&gt;0,"/"&amp;AB1055,"")&amp;IF(AC1055&lt;&gt;0,"-"&amp;AC1055,"")&amp;IF(AD1055&lt;&gt;0,"-"&amp;AD1055,"")</f>
        <v>1984-9-3</v>
      </c>
      <c r="BC1055" s="44" t="str">
        <f t="shared" si="280"/>
        <v>little Carex swamp in a depression, on slope</v>
      </c>
      <c r="BF1055" s="49" t="s">
        <v>4882</v>
      </c>
      <c r="BG1055" t="s">
        <v>4893</v>
      </c>
      <c r="BH1055" s="40" t="s">
        <v>5058</v>
      </c>
      <c r="BI1055" t="s">
        <v>745</v>
      </c>
      <c r="BJ1055" t="str">
        <f>N1055&amp;", "&amp;P1055</f>
        <v>Magadan area, Siberia, upper flow of Kolyma River, Sibit-Tyellakh (Bolshoy Annachag Mt. Ridge)</v>
      </c>
      <c r="BR1055" t="str">
        <f>LEFT(AG1055,SEARCH(" ",AG1055)-1)</f>
        <v>500</v>
      </c>
      <c r="BS1055" t="str">
        <f t="shared" ref="BS1055" si="281">BR1055</f>
        <v>500</v>
      </c>
      <c r="BT1055" s="49" t="s">
        <v>4766</v>
      </c>
      <c r="BU1055" t="s">
        <v>3631</v>
      </c>
      <c r="BV1055" t="s">
        <v>3632</v>
      </c>
      <c r="BW1055" t="s">
        <v>3633</v>
      </c>
      <c r="BX1055" t="s">
        <v>3634</v>
      </c>
      <c r="BY1055" s="44" t="s">
        <v>207</v>
      </c>
      <c r="BZ1055" t="s">
        <v>2302</v>
      </c>
      <c r="CA1055" t="s">
        <v>4506</v>
      </c>
      <c r="CB1055" s="44" t="s">
        <v>4506</v>
      </c>
      <c r="CC1055" t="s">
        <v>2304</v>
      </c>
      <c r="CD1055" t="s">
        <v>4506</v>
      </c>
      <c r="CE1055" t="s">
        <v>4507</v>
      </c>
      <c r="CF1055" t="s">
        <v>3630</v>
      </c>
      <c r="CG1055" t="s">
        <v>4737</v>
      </c>
      <c r="CH1055" t="str">
        <f>H1055</f>
        <v>Eskov K.Yu.</v>
      </c>
      <c r="CI1055">
        <f t="shared" si="274"/>
        <v>1987</v>
      </c>
      <c r="CJ1055" t="s">
        <v>4725</v>
      </c>
    </row>
    <row r="1056" spans="1:88" x14ac:dyDescent="0.45">
      <c r="A1056" s="1">
        <v>45757.459907407407</v>
      </c>
      <c r="B1056">
        <v>911269241</v>
      </c>
      <c r="C1056" t="s">
        <v>4896</v>
      </c>
      <c r="D1056">
        <v>1</v>
      </c>
      <c r="E1056" s="4" t="s">
        <v>51</v>
      </c>
      <c r="F1056" t="s">
        <v>2305</v>
      </c>
      <c r="G1056">
        <v>3385</v>
      </c>
      <c r="H1056" s="44" t="s">
        <v>2306</v>
      </c>
      <c r="I1056">
        <v>1987</v>
      </c>
      <c r="J1056" t="s">
        <v>2307</v>
      </c>
      <c r="K1056" t="s">
        <v>2308</v>
      </c>
      <c r="L1056" t="s">
        <v>2309</v>
      </c>
      <c r="M1056" t="s">
        <v>2298</v>
      </c>
      <c r="N1056" t="s">
        <v>2328</v>
      </c>
      <c r="P1056" t="s">
        <v>2329</v>
      </c>
      <c r="Q1056" t="str">
        <f t="shared" si="275"/>
        <v>Siberia, middle flow of Lena River, Pokrovsk</v>
      </c>
      <c r="V1056" s="54" t="s">
        <v>119</v>
      </c>
      <c r="Y1056">
        <v>1984</v>
      </c>
      <c r="Z1056">
        <v>8</v>
      </c>
      <c r="AA1056">
        <v>28</v>
      </c>
      <c r="AB1056"/>
      <c r="AC1056"/>
      <c r="AD1056"/>
      <c r="AE1056" t="s">
        <v>2330</v>
      </c>
      <c r="AF1056" t="s">
        <v>2331</v>
      </c>
      <c r="AH1056" t="s">
        <v>207</v>
      </c>
      <c r="AI1056" t="s">
        <v>2302</v>
      </c>
      <c r="AJ1056" t="s">
        <v>2323</v>
      </c>
      <c r="AK1056" t="b">
        <v>1</v>
      </c>
      <c r="AL1056" t="b">
        <v>1</v>
      </c>
      <c r="AM1056" t="s">
        <v>165</v>
      </c>
      <c r="AO1056" s="49" t="s">
        <v>4952</v>
      </c>
      <c r="AP1056" s="73"/>
      <c r="AQ1056" s="49" t="s">
        <v>4951</v>
      </c>
      <c r="AR1056" s="76" t="s">
        <v>5011</v>
      </c>
      <c r="AS1056" s="73" t="s">
        <v>5012</v>
      </c>
      <c r="AT1056" s="73">
        <f t="shared" si="276"/>
        <v>1</v>
      </c>
      <c r="AU1056" s="112" t="s">
        <v>5383</v>
      </c>
      <c r="AV1056" s="44" t="s">
        <v>5380</v>
      </c>
      <c r="AW1056" s="28" t="s">
        <v>2331</v>
      </c>
      <c r="AX1056" s="59" t="s">
        <v>5333</v>
      </c>
      <c r="AY1056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6" s="49" t="s">
        <v>4903</v>
      </c>
      <c r="BA1056" s="58" t="str">
        <f>Y1056&amp;"-"&amp;IF(Z1056&lt;10,"0"&amp;Z1056,Z1056)&amp;"-"&amp;IF(AA1056&lt;10,"0"&amp;AA1056,AA1056)</f>
        <v>1984-08-28</v>
      </c>
      <c r="BB1056" s="44" t="str">
        <f>Y1056&amp;IF(Z1056&lt;&gt;0,"-"&amp;Z1056,"")&amp;IF(AA1056&lt;&gt;0,"-"&amp;AA1056,"")&amp;IF(AB1056&lt;&gt;0,"/"&amp;AB1056,"")&amp;IF(AC1056&lt;&gt;0,"-"&amp;AC1056,"")&amp;IF(AD1056&lt;&gt;0,"-"&amp;AD1056,"")</f>
        <v>1984-8-28</v>
      </c>
      <c r="BC1056" s="44" t="str">
        <f t="shared" si="280"/>
        <v xml:space="preserve"> Sphagnum bog in forest of Larix dahurica</v>
      </c>
      <c r="BF1056" s="49" t="s">
        <v>4882</v>
      </c>
      <c r="BG1056" t="s">
        <v>4893</v>
      </c>
      <c r="BH1056" s="40" t="s">
        <v>5058</v>
      </c>
      <c r="BI1056" t="s">
        <v>745</v>
      </c>
      <c r="BJ1056" t="str">
        <f>N1056&amp;", "&amp;P1056</f>
        <v>Yakut Autonomous Republic, Siberia, middle flow of Lena River, Pokrovsk</v>
      </c>
      <c r="BT1056" s="49" t="s">
        <v>4766</v>
      </c>
      <c r="BU1056" t="s">
        <v>3631</v>
      </c>
      <c r="BV1056" t="s">
        <v>3632</v>
      </c>
      <c r="BW1056" t="s">
        <v>3633</v>
      </c>
      <c r="BX1056" t="s">
        <v>3634</v>
      </c>
      <c r="BY1056" s="44" t="s">
        <v>207</v>
      </c>
      <c r="BZ1056" t="s">
        <v>2302</v>
      </c>
      <c r="CA1056" t="s">
        <v>4506</v>
      </c>
      <c r="CB1056" s="44" t="s">
        <v>4506</v>
      </c>
      <c r="CC1056" t="s">
        <v>2304</v>
      </c>
      <c r="CD1056" t="s">
        <v>4506</v>
      </c>
      <c r="CE1056" t="s">
        <v>4507</v>
      </c>
      <c r="CF1056" t="s">
        <v>3630</v>
      </c>
      <c r="CG1056" t="s">
        <v>4737</v>
      </c>
      <c r="CH1056" t="str">
        <f>H1056</f>
        <v>Eskov K.Yu.</v>
      </c>
      <c r="CI1056">
        <f t="shared" si="274"/>
        <v>1987</v>
      </c>
      <c r="CJ1056" t="s">
        <v>4725</v>
      </c>
    </row>
    <row r="1057" spans="1:88" x14ac:dyDescent="0.45">
      <c r="A1057" s="1">
        <v>45757.458900462967</v>
      </c>
      <c r="B1057">
        <v>911269241</v>
      </c>
      <c r="C1057" t="s">
        <v>4896</v>
      </c>
      <c r="D1057">
        <v>2</v>
      </c>
      <c r="E1057" s="4" t="s">
        <v>86</v>
      </c>
      <c r="F1057" t="s">
        <v>2305</v>
      </c>
      <c r="G1057">
        <v>3385</v>
      </c>
      <c r="H1057" s="44" t="s">
        <v>2306</v>
      </c>
      <c r="I1057">
        <v>1987</v>
      </c>
      <c r="J1057" t="s">
        <v>2307</v>
      </c>
      <c r="K1057" t="s">
        <v>2308</v>
      </c>
      <c r="L1057" t="s">
        <v>2309</v>
      </c>
      <c r="M1057" t="s">
        <v>2298</v>
      </c>
      <c r="N1057" t="s">
        <v>2332</v>
      </c>
      <c r="P1057" t="s">
        <v>2333</v>
      </c>
      <c r="Q1057" t="str">
        <f t="shared" si="275"/>
        <v>Siberia, West Sayan Mts., Turan</v>
      </c>
      <c r="V1057" s="54" t="s">
        <v>119</v>
      </c>
      <c r="Y1057">
        <v>1984</v>
      </c>
      <c r="Z1057">
        <v>8</v>
      </c>
      <c r="AA1057">
        <v>7</v>
      </c>
      <c r="AB1057"/>
      <c r="AC1057"/>
      <c r="AD1057"/>
      <c r="AE1057" t="s">
        <v>2334</v>
      </c>
      <c r="AF1057" t="s">
        <v>2331</v>
      </c>
      <c r="AH1057" t="s">
        <v>207</v>
      </c>
      <c r="AI1057" t="s">
        <v>2302</v>
      </c>
      <c r="AJ1057" t="s">
        <v>2323</v>
      </c>
      <c r="AK1057" t="b">
        <v>1</v>
      </c>
      <c r="AL1057" t="b">
        <v>1</v>
      </c>
      <c r="AM1057" t="s">
        <v>165</v>
      </c>
      <c r="AO1057" s="49" t="s">
        <v>4952</v>
      </c>
      <c r="AP1057" s="73"/>
      <c r="AQ1057" s="49" t="s">
        <v>4951</v>
      </c>
      <c r="AR1057" s="76" t="s">
        <v>5011</v>
      </c>
      <c r="AS1057" s="73" t="s">
        <v>5012</v>
      </c>
      <c r="AT1057" s="73">
        <f t="shared" si="276"/>
        <v>2</v>
      </c>
      <c r="AU1057" s="112" t="s">
        <v>5383</v>
      </c>
      <c r="AV1057" s="44" t="s">
        <v>5380</v>
      </c>
      <c r="AW1057" s="28" t="s">
        <v>2331</v>
      </c>
      <c r="AX1057" s="59" t="s">
        <v>5333</v>
      </c>
      <c r="AY1057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7" s="49" t="s">
        <v>4903</v>
      </c>
      <c r="BA1057" s="58" t="str">
        <f>Y1057&amp;"-"&amp;IF(Z1057&lt;10,"0"&amp;Z1057,Z1057)&amp;"-"&amp;IF(AA1057&lt;10,"0"&amp;AA1057,AA1057)</f>
        <v>1984-08-07</v>
      </c>
      <c r="BB1057" s="44" t="str">
        <f>Y1057&amp;IF(Z1057&lt;&gt;0,"-"&amp;Z1057,"")&amp;IF(AA1057&lt;&gt;0,"-"&amp;AA1057,"")&amp;IF(AB1057&lt;&gt;0,"/"&amp;AB1057,"")&amp;IF(AC1057&lt;&gt;0,"-"&amp;AC1057,"")&amp;IF(AD1057&lt;&gt;0,"-"&amp;AD1057,"")</f>
        <v>1984-8-7</v>
      </c>
      <c r="BC1057" s="44" t="str">
        <f t="shared" si="280"/>
        <v>flood-land swamp with Carex spp., Scirpus sylvaticus and Fillipendula ulmaria</v>
      </c>
      <c r="BF1057" s="49" t="s">
        <v>4882</v>
      </c>
      <c r="BG1057" t="s">
        <v>4893</v>
      </c>
      <c r="BH1057" s="40" t="s">
        <v>5058</v>
      </c>
      <c r="BI1057" t="s">
        <v>745</v>
      </c>
      <c r="BJ1057" t="str">
        <f>N1057&amp;", "&amp;P1057</f>
        <v>Tuva Autonomous Republic, Siberia, West Sayan Mts., Turan</v>
      </c>
      <c r="BT1057" s="49" t="s">
        <v>4766</v>
      </c>
      <c r="BU1057" t="s">
        <v>3631</v>
      </c>
      <c r="BV1057" t="s">
        <v>3632</v>
      </c>
      <c r="BW1057" t="s">
        <v>3633</v>
      </c>
      <c r="BX1057" t="s">
        <v>3634</v>
      </c>
      <c r="BY1057" s="44" t="s">
        <v>207</v>
      </c>
      <c r="BZ1057" t="s">
        <v>2302</v>
      </c>
      <c r="CA1057" t="s">
        <v>4506</v>
      </c>
      <c r="CB1057" s="44" t="s">
        <v>4506</v>
      </c>
      <c r="CC1057" t="s">
        <v>2304</v>
      </c>
      <c r="CD1057" t="s">
        <v>4506</v>
      </c>
      <c r="CE1057" t="s">
        <v>4507</v>
      </c>
      <c r="CF1057" t="s">
        <v>3630</v>
      </c>
      <c r="CG1057" t="s">
        <v>4737</v>
      </c>
      <c r="CH1057" t="str">
        <f>H1057</f>
        <v>Eskov K.Yu.</v>
      </c>
      <c r="CI1057">
        <f t="shared" si="274"/>
        <v>1987</v>
      </c>
      <c r="CJ1057" t="s">
        <v>4725</v>
      </c>
    </row>
    <row r="1058" spans="1:88" x14ac:dyDescent="0.45">
      <c r="A1058" s="1">
        <v>45757.457349537042</v>
      </c>
      <c r="B1058">
        <v>911269241</v>
      </c>
      <c r="C1058" t="s">
        <v>4896</v>
      </c>
      <c r="D1058">
        <v>1</v>
      </c>
      <c r="E1058" s="4" t="s">
        <v>51</v>
      </c>
      <c r="F1058" t="s">
        <v>2305</v>
      </c>
      <c r="G1058">
        <v>3385</v>
      </c>
      <c r="H1058" s="44" t="s">
        <v>2306</v>
      </c>
      <c r="I1058">
        <v>1987</v>
      </c>
      <c r="J1058" t="s">
        <v>2307</v>
      </c>
      <c r="K1058" t="s">
        <v>2308</v>
      </c>
      <c r="L1058" t="s">
        <v>2309</v>
      </c>
      <c r="M1058" t="s">
        <v>2298</v>
      </c>
      <c r="N1058" t="s">
        <v>2335</v>
      </c>
      <c r="P1058" t="s">
        <v>2336</v>
      </c>
      <c r="Q1058" t="str">
        <f t="shared" si="275"/>
        <v>West Sayan Mts., upper flow of Us River</v>
      </c>
      <c r="V1058" s="54" t="s">
        <v>119</v>
      </c>
      <c r="Y1058">
        <v>1984</v>
      </c>
      <c r="Z1058">
        <v>8</v>
      </c>
      <c r="AA1058">
        <v>15</v>
      </c>
      <c r="AB1058"/>
      <c r="AC1058"/>
      <c r="AD1058"/>
      <c r="AE1058" t="s">
        <v>2337</v>
      </c>
      <c r="AF1058" t="s">
        <v>2331</v>
      </c>
      <c r="AH1058" t="s">
        <v>207</v>
      </c>
      <c r="AI1058" t="s">
        <v>2302</v>
      </c>
      <c r="AJ1058" t="s">
        <v>2323</v>
      </c>
      <c r="AK1058" t="b">
        <v>1</v>
      </c>
      <c r="AL1058" t="b">
        <v>1</v>
      </c>
      <c r="AM1058" t="s">
        <v>165</v>
      </c>
      <c r="AO1058" s="49" t="s">
        <v>4952</v>
      </c>
      <c r="AP1058" s="73"/>
      <c r="AQ1058" s="49" t="s">
        <v>4951</v>
      </c>
      <c r="AR1058" s="76" t="s">
        <v>5011</v>
      </c>
      <c r="AS1058" s="73" t="s">
        <v>5012</v>
      </c>
      <c r="AT1058" s="73">
        <f t="shared" si="276"/>
        <v>1</v>
      </c>
      <c r="AU1058" s="112" t="s">
        <v>5383</v>
      </c>
      <c r="AV1058" s="44" t="s">
        <v>5380</v>
      </c>
      <c r="AW1058" s="28" t="s">
        <v>2331</v>
      </c>
      <c r="AX1058" s="59" t="s">
        <v>5333</v>
      </c>
      <c r="AY1058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8" s="49" t="s">
        <v>4903</v>
      </c>
      <c r="BA1058" s="58" t="str">
        <f>Y1058&amp;"-"&amp;IF(Z1058&lt;10,"0"&amp;Z1058,Z1058)&amp;"-"&amp;IF(AA1058&lt;10,"0"&amp;AA1058,AA1058)</f>
        <v>1984-08-15</v>
      </c>
      <c r="BB1058" s="44" t="str">
        <f>Y1058&amp;IF(Z1058&lt;&gt;0,"-"&amp;Z1058,"")&amp;IF(AA1058&lt;&gt;0,"-"&amp;AA1058,"")&amp;IF(AB1058&lt;&gt;0,"/"&amp;AB1058,"")&amp;IF(AC1058&lt;&gt;0,"-"&amp;AC1058,"")&amp;IF(AD1058&lt;&gt;0,"-"&amp;AD1058,"")</f>
        <v>1984-8-15</v>
      </c>
      <c r="BC1058" s="44" t="str">
        <f t="shared" si="280"/>
        <v>forest of Picea sibirica - Abies sibiricus - Pinus sibiricus in canyon along stream</v>
      </c>
      <c r="BF1058" s="49" t="s">
        <v>4882</v>
      </c>
      <c r="BG1058" t="s">
        <v>4893</v>
      </c>
      <c r="BH1058" s="40" t="s">
        <v>5058</v>
      </c>
      <c r="BI1058" t="s">
        <v>745</v>
      </c>
      <c r="BJ1058" t="str">
        <f>N1058&amp;", "&amp;P1058</f>
        <v>Krasnoyarsk area, West Sayan Mts., upper flow of Us River</v>
      </c>
      <c r="BT1058" s="49" t="s">
        <v>4766</v>
      </c>
      <c r="BU1058" t="s">
        <v>3631</v>
      </c>
      <c r="BV1058" t="s">
        <v>3632</v>
      </c>
      <c r="BW1058" t="s">
        <v>3633</v>
      </c>
      <c r="BX1058" t="s">
        <v>3634</v>
      </c>
      <c r="BY1058" s="44" t="s">
        <v>207</v>
      </c>
      <c r="BZ1058" t="s">
        <v>2302</v>
      </c>
      <c r="CA1058" t="s">
        <v>4506</v>
      </c>
      <c r="CB1058" s="44" t="s">
        <v>4506</v>
      </c>
      <c r="CC1058" t="s">
        <v>2304</v>
      </c>
      <c r="CD1058" t="s">
        <v>4506</v>
      </c>
      <c r="CE1058" t="s">
        <v>4507</v>
      </c>
      <c r="CF1058" t="s">
        <v>3630</v>
      </c>
      <c r="CG1058" t="s">
        <v>4737</v>
      </c>
      <c r="CH1058" t="str">
        <f>H1058</f>
        <v>Eskov K.Yu.</v>
      </c>
      <c r="CI1058">
        <f t="shared" si="274"/>
        <v>1987</v>
      </c>
      <c r="CJ1058" t="s">
        <v>4725</v>
      </c>
    </row>
    <row r="1059" spans="1:88" x14ac:dyDescent="0.45">
      <c r="A1059" s="1">
        <v>45757.455833333333</v>
      </c>
      <c r="B1059">
        <v>911269241</v>
      </c>
      <c r="C1059" t="s">
        <v>4896</v>
      </c>
      <c r="D1059">
        <v>2</v>
      </c>
      <c r="E1059" s="4" t="s">
        <v>247</v>
      </c>
      <c r="F1059" t="s">
        <v>2305</v>
      </c>
      <c r="G1059">
        <v>3385</v>
      </c>
      <c r="H1059" s="44" t="s">
        <v>2306</v>
      </c>
      <c r="I1059">
        <v>1987</v>
      </c>
      <c r="J1059" t="s">
        <v>2307</v>
      </c>
      <c r="K1059" t="s">
        <v>2308</v>
      </c>
      <c r="L1059" t="s">
        <v>2309</v>
      </c>
      <c r="M1059" t="s">
        <v>2298</v>
      </c>
      <c r="N1059" t="s">
        <v>2335</v>
      </c>
      <c r="O1059" t="s">
        <v>2338</v>
      </c>
      <c r="P1059" t="s">
        <v>2339</v>
      </c>
      <c r="Q1059" t="str">
        <f t="shared" si="275"/>
        <v>Taymura River, delta of Neptenne River</v>
      </c>
      <c r="V1059" s="54" t="s">
        <v>119</v>
      </c>
      <c r="Y1059">
        <v>1982</v>
      </c>
      <c r="Z1059">
        <v>8</v>
      </c>
      <c r="AA1059">
        <v>4</v>
      </c>
      <c r="AB1059"/>
      <c r="AC1059"/>
      <c r="AD1059"/>
      <c r="AE1059" t="s">
        <v>2340</v>
      </c>
      <c r="AF1059" t="s">
        <v>1975</v>
      </c>
      <c r="AH1059" t="s">
        <v>207</v>
      </c>
      <c r="AI1059" t="s">
        <v>2302</v>
      </c>
      <c r="AJ1059" t="s">
        <v>2323</v>
      </c>
      <c r="AK1059" t="b">
        <v>1</v>
      </c>
      <c r="AL1059" t="b">
        <v>1</v>
      </c>
      <c r="AM1059" t="s">
        <v>165</v>
      </c>
      <c r="AO1059" s="49" t="s">
        <v>4952</v>
      </c>
      <c r="AP1059" s="73"/>
      <c r="AQ1059" s="49" t="s">
        <v>4951</v>
      </c>
      <c r="AR1059" s="76" t="s">
        <v>5011</v>
      </c>
      <c r="AS1059" s="73" t="s">
        <v>5012</v>
      </c>
      <c r="AT1059" s="73">
        <f t="shared" si="276"/>
        <v>2</v>
      </c>
      <c r="AU1059" s="112" t="s">
        <v>5384</v>
      </c>
      <c r="AV1059" s="44" t="s">
        <v>5380</v>
      </c>
      <c r="AW1059" t="s">
        <v>2306</v>
      </c>
      <c r="AX1059" s="59" t="s">
        <v>5333</v>
      </c>
      <c r="AY1059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59" s="49" t="s">
        <v>4903</v>
      </c>
      <c r="BA1059" s="58" t="str">
        <f>Y1059&amp;"-"&amp;IF(Z1059&lt;10,"0"&amp;Z1059,Z1059)&amp;"-"&amp;IF(AA1059&lt;10,"0"&amp;AA1059,AA1059)</f>
        <v>1982-08-04</v>
      </c>
      <c r="BB1059" s="44" t="str">
        <f>Y1059&amp;IF(Z1059&lt;&gt;0,"-"&amp;Z1059,"")&amp;IF(AA1059&lt;&gt;0,"-"&amp;AA1059,"")&amp;IF(AB1059&lt;&gt;0,"/"&amp;AB1059,"")&amp;IF(AC1059&lt;&gt;0,"-"&amp;AC1059,"")&amp;IF(AD1059&lt;&gt;0,"-"&amp;AD1059,"")</f>
        <v>1982-8-4</v>
      </c>
      <c r="BC1059" s="44" t="str">
        <f t="shared" si="280"/>
        <v xml:space="preserve"> flood-land swamp with Alnus fruticosa, in a Sphagnum hillock</v>
      </c>
      <c r="BF1059" s="49" t="s">
        <v>4882</v>
      </c>
      <c r="BG1059" t="s">
        <v>4893</v>
      </c>
      <c r="BH1059" s="40" t="s">
        <v>5058</v>
      </c>
      <c r="BI1059" t="s">
        <v>745</v>
      </c>
      <c r="BJ1059" t="str">
        <f>N1059&amp;", "&amp;O1059&amp;", "&amp;P1059</f>
        <v>Krasnoyarsk area, Evenk Autonomous Region, Taymura River, delta of Neptenne River</v>
      </c>
      <c r="BT1059" s="49" t="s">
        <v>4766</v>
      </c>
      <c r="BU1059" t="s">
        <v>3631</v>
      </c>
      <c r="BV1059" t="s">
        <v>3632</v>
      </c>
      <c r="BW1059" t="s">
        <v>3633</v>
      </c>
      <c r="BX1059" t="s">
        <v>3634</v>
      </c>
      <c r="BY1059" s="44" t="s">
        <v>207</v>
      </c>
      <c r="BZ1059" t="s">
        <v>2302</v>
      </c>
      <c r="CA1059" t="s">
        <v>4506</v>
      </c>
      <c r="CB1059" s="44" t="s">
        <v>4506</v>
      </c>
      <c r="CC1059" t="s">
        <v>2304</v>
      </c>
      <c r="CD1059" t="s">
        <v>4506</v>
      </c>
      <c r="CE1059" t="s">
        <v>4507</v>
      </c>
      <c r="CF1059" t="s">
        <v>3630</v>
      </c>
      <c r="CG1059" t="s">
        <v>4737</v>
      </c>
      <c r="CH1059" t="str">
        <f>H1059</f>
        <v>Eskov K.Yu.</v>
      </c>
      <c r="CI1059">
        <f t="shared" si="274"/>
        <v>1987</v>
      </c>
      <c r="CJ1059" t="s">
        <v>4725</v>
      </c>
    </row>
    <row r="1060" spans="1:88" x14ac:dyDescent="0.45">
      <c r="A1060" s="1">
        <v>45757.454780092587</v>
      </c>
      <c r="B1060">
        <v>911269241</v>
      </c>
      <c r="C1060" t="s">
        <v>4896</v>
      </c>
      <c r="D1060">
        <v>2</v>
      </c>
      <c r="E1060" s="4" t="s">
        <v>247</v>
      </c>
      <c r="F1060" t="s">
        <v>2305</v>
      </c>
      <c r="G1060">
        <v>3385</v>
      </c>
      <c r="H1060" s="44" t="s">
        <v>2306</v>
      </c>
      <c r="I1060">
        <v>1987</v>
      </c>
      <c r="J1060" t="s">
        <v>2307</v>
      </c>
      <c r="K1060" t="s">
        <v>2308</v>
      </c>
      <c r="L1060" t="s">
        <v>2309</v>
      </c>
      <c r="M1060" t="s">
        <v>2298</v>
      </c>
      <c r="N1060" t="s">
        <v>2335</v>
      </c>
      <c r="O1060" t="s">
        <v>2338</v>
      </c>
      <c r="P1060" t="s">
        <v>2341</v>
      </c>
      <c r="Q1060" t="str">
        <f t="shared" si="275"/>
        <v>Siberia, Taymura River, delta of Chambe River</v>
      </c>
      <c r="V1060" s="54" t="s">
        <v>119</v>
      </c>
      <c r="Y1060">
        <v>1982</v>
      </c>
      <c r="Z1060">
        <v>8</v>
      </c>
      <c r="AA1060">
        <v>18</v>
      </c>
      <c r="AB1060"/>
      <c r="AC1060"/>
      <c r="AD1060"/>
      <c r="AE1060" t="s">
        <v>2342</v>
      </c>
      <c r="AF1060" t="s">
        <v>1975</v>
      </c>
      <c r="AH1060" t="s">
        <v>207</v>
      </c>
      <c r="AI1060" t="s">
        <v>2302</v>
      </c>
      <c r="AJ1060" t="s">
        <v>2323</v>
      </c>
      <c r="AK1060" t="b">
        <v>1</v>
      </c>
      <c r="AL1060" t="b">
        <v>1</v>
      </c>
      <c r="AM1060" t="s">
        <v>165</v>
      </c>
      <c r="AO1060" s="49" t="s">
        <v>4952</v>
      </c>
      <c r="AP1060" s="73"/>
      <c r="AQ1060" s="49" t="s">
        <v>4951</v>
      </c>
      <c r="AR1060" s="76" t="s">
        <v>5011</v>
      </c>
      <c r="AS1060" s="73" t="s">
        <v>5012</v>
      </c>
      <c r="AT1060" s="73">
        <f t="shared" si="276"/>
        <v>2</v>
      </c>
      <c r="AU1060" s="112" t="s">
        <v>5384</v>
      </c>
      <c r="AV1060" s="44" t="s">
        <v>5380</v>
      </c>
      <c r="AW1060" t="s">
        <v>2306</v>
      </c>
      <c r="AX1060" s="59" t="s">
        <v>5333</v>
      </c>
      <c r="AY1060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60" s="49" t="s">
        <v>4903</v>
      </c>
      <c r="BA1060" s="58" t="str">
        <f>Y1060&amp;"-"&amp;IF(Z1060&lt;10,"0"&amp;Z1060,Z1060)&amp;"-"&amp;IF(AA1060&lt;10,"0"&amp;AA1060,AA1060)</f>
        <v>1982-08-18</v>
      </c>
      <c r="BB1060" s="44" t="str">
        <f>Y1060&amp;IF(Z1060&lt;&gt;0,"-"&amp;Z1060,"")&amp;IF(AA1060&lt;&gt;0,"-"&amp;AA1060,"")&amp;IF(AB1060&lt;&gt;0,"/"&amp;AB1060,"")&amp;IF(AC1060&lt;&gt;0,"-"&amp;AC1060,"")&amp;IF(AD1060&lt;&gt;0,"-"&amp;AD1060,"")</f>
        <v>1982-8-18</v>
      </c>
      <c r="BC1060" s="44" t="str">
        <f t="shared" si="280"/>
        <v>flood-land swamp with Carex spp. and Comarum palustre</v>
      </c>
      <c r="BF1060" s="49" t="s">
        <v>4882</v>
      </c>
      <c r="BG1060" t="s">
        <v>4893</v>
      </c>
      <c r="BH1060" s="40" t="s">
        <v>5058</v>
      </c>
      <c r="BI1060" t="s">
        <v>745</v>
      </c>
      <c r="BJ1060" t="str">
        <f>N1060&amp;", "&amp;O1060&amp;", "&amp;P1060</f>
        <v>Krasnoyarsk area, Evenk Autonomous Region, Siberia, Taymura River, delta of Chambe River</v>
      </c>
      <c r="BT1060" s="49" t="s">
        <v>4766</v>
      </c>
      <c r="BU1060" t="s">
        <v>3631</v>
      </c>
      <c r="BV1060" t="s">
        <v>3632</v>
      </c>
      <c r="BW1060" t="s">
        <v>3633</v>
      </c>
      <c r="BX1060" t="s">
        <v>3634</v>
      </c>
      <c r="BY1060" s="44" t="s">
        <v>207</v>
      </c>
      <c r="BZ1060" t="s">
        <v>2302</v>
      </c>
      <c r="CA1060" t="s">
        <v>4506</v>
      </c>
      <c r="CB1060" s="44" t="s">
        <v>4506</v>
      </c>
      <c r="CC1060" t="s">
        <v>2304</v>
      </c>
      <c r="CD1060" t="s">
        <v>4506</v>
      </c>
      <c r="CE1060" t="s">
        <v>4507</v>
      </c>
      <c r="CF1060" t="s">
        <v>3630</v>
      </c>
      <c r="CG1060" t="s">
        <v>4737</v>
      </c>
      <c r="CH1060" t="str">
        <f>H1060</f>
        <v>Eskov K.Yu.</v>
      </c>
      <c r="CI1060">
        <f t="shared" si="274"/>
        <v>1987</v>
      </c>
      <c r="CJ1060" t="s">
        <v>4725</v>
      </c>
    </row>
    <row r="1061" spans="1:88" s="22" customFormat="1" x14ac:dyDescent="0.45">
      <c r="A1061" s="21">
        <v>45757.454282407409</v>
      </c>
      <c r="B1061" s="22">
        <v>412819044</v>
      </c>
      <c r="C1061" s="6" t="s">
        <v>4897</v>
      </c>
      <c r="D1061" s="22">
        <v>2</v>
      </c>
      <c r="E1061" s="4" t="s">
        <v>86</v>
      </c>
      <c r="F1061" s="22" t="s">
        <v>1661</v>
      </c>
      <c r="G1061" s="22">
        <v>3785</v>
      </c>
      <c r="H1061" s="44" t="s">
        <v>53</v>
      </c>
      <c r="I1061" s="22">
        <v>1992</v>
      </c>
      <c r="J1061" s="22" t="s">
        <v>2346</v>
      </c>
      <c r="K1061" s="22" t="s">
        <v>2347</v>
      </c>
      <c r="L1061" s="22" t="s">
        <v>2348</v>
      </c>
      <c r="M1061" t="s">
        <v>39</v>
      </c>
      <c r="N1061" s="22" t="s">
        <v>178</v>
      </c>
      <c r="P1061" s="22" t="s">
        <v>2343</v>
      </c>
      <c r="Q1061" t="str">
        <f t="shared" si="275"/>
        <v>road to Narynkol, Kokpekskoye Canyon</v>
      </c>
      <c r="R1061" s="103">
        <v>43.469163000000002</v>
      </c>
      <c r="S1061" s="103">
        <v>78.639229</v>
      </c>
      <c r="T1061" s="22" t="s">
        <v>2344</v>
      </c>
      <c r="U1061" s="22" t="s">
        <v>2345</v>
      </c>
      <c r="V1061" s="22" t="s">
        <v>106</v>
      </c>
      <c r="X1061" s="22">
        <v>1500</v>
      </c>
      <c r="Y1061" s="22">
        <v>1988</v>
      </c>
      <c r="Z1061" s="22">
        <v>5</v>
      </c>
      <c r="AA1061" s="22">
        <v>28</v>
      </c>
      <c r="AB1061" s="22">
        <v>1988</v>
      </c>
      <c r="AC1061" s="22">
        <v>5</v>
      </c>
      <c r="AD1061" s="22">
        <v>29</v>
      </c>
      <c r="AF1061" s="22" t="s">
        <v>648</v>
      </c>
      <c r="AH1061" s="22" t="s">
        <v>48</v>
      </c>
      <c r="AI1061" s="22" t="s">
        <v>1021</v>
      </c>
      <c r="AJ1061" s="22" t="s">
        <v>2185</v>
      </c>
      <c r="AK1061" s="22" t="b">
        <v>1</v>
      </c>
      <c r="AL1061" s="22" t="b">
        <v>0</v>
      </c>
      <c r="AO1061" s="49" t="s">
        <v>4952</v>
      </c>
      <c r="AP1061" s="73"/>
      <c r="AQ1061" s="49" t="s">
        <v>4951</v>
      </c>
      <c r="AR1061" s="76" t="s">
        <v>5011</v>
      </c>
      <c r="AS1061" s="73" t="s">
        <v>5012</v>
      </c>
      <c r="AT1061" s="73">
        <f t="shared" si="276"/>
        <v>2</v>
      </c>
      <c r="AU1061" s="112" t="s">
        <v>5383</v>
      </c>
      <c r="AV1061" s="44" t="s">
        <v>5380</v>
      </c>
      <c r="AW1061" t="s">
        <v>648</v>
      </c>
      <c r="AX1061" s="112" t="s">
        <v>5347</v>
      </c>
      <c r="AY1061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61" s="49" t="s">
        <v>4903</v>
      </c>
      <c r="BA1061" s="58" t="str">
        <f>Y1061&amp;"-"&amp;IF(Z1061&lt;10,"0"&amp;Z1061,Z1061)&amp;"-"&amp;IF(AA1061&lt;10,"0"&amp;AA1061,AA1061)&amp;"/"&amp;IF(AD1061&lt;10,"0"&amp;AD1061,AD1061)</f>
        <v>1988-05-28/29</v>
      </c>
      <c r="BB1061" s="44" t="str">
        <f>Y1061&amp;IF(Z1061&lt;&gt;0,"-"&amp;Z1061,"")&amp;IF(AA1061&lt;&gt;0,"-"&amp;AA1061,"")&amp;IF(AB1061&lt;&gt;0,"/"&amp;AB1061,"")&amp;IF(AC1061&lt;&gt;0,"-"&amp;AC1061,"")&amp;IF(AD1061&lt;&gt;0,"-"&amp;AD1061,"")</f>
        <v>1988-5-28/1988-5-29</v>
      </c>
      <c r="BC1061" s="44"/>
      <c r="BD1061" s="44"/>
      <c r="BE1061" s="44"/>
      <c r="BF1061" s="49" t="s">
        <v>4882</v>
      </c>
      <c r="BG1061" t="s">
        <v>4893</v>
      </c>
      <c r="BH1061" s="40" t="s">
        <v>5050</v>
      </c>
      <c r="BI1061" t="s">
        <v>39</v>
      </c>
      <c r="BJ1061" t="str">
        <f>N1061&amp;", "&amp;P1061</f>
        <v>Alma-Ata Area, road to Narynkol, Kokpekskoye Canyon</v>
      </c>
      <c r="BK1061" t="str">
        <f>T1061&amp;" N; "&amp;U1061&amp;" E"</f>
        <v>43.469163 N; 78.639229 E</v>
      </c>
      <c r="BL1061" t="s">
        <v>2344</v>
      </c>
      <c r="BM1061" s="85" t="s">
        <v>2345</v>
      </c>
      <c r="BN1061" t="s">
        <v>4895</v>
      </c>
      <c r="BO1061">
        <f>X1061</f>
        <v>1500</v>
      </c>
      <c r="BP1061" t="str">
        <f>IF(V1061="original",H1061,IF(V1061="volunteer",C1061,"Nekhaeva A.A."))</f>
        <v>Kim L.V.</v>
      </c>
      <c r="BQ1061" t="str">
        <f>IF(V1061="original",I1061,IF(V1061="volunteer",YEAR(A1061)&amp;"-"&amp;IF(MONTH(A1061)&lt;10,"0"&amp;MONTH(A1061),MONTH(A1061))&amp;"-"&amp;IF(DAY(A1061)&lt;10,"0"&amp;DAY(A1061),DAY(A1061)),"__2025-05-15"))</f>
        <v>2025-04-10</v>
      </c>
      <c r="BR1061"/>
      <c r="BS1061"/>
      <c r="BT1061" s="49" t="s">
        <v>4766</v>
      </c>
      <c r="BU1061" t="s">
        <v>3631</v>
      </c>
      <c r="BV1061" t="s">
        <v>3632</v>
      </c>
      <c r="BW1061" t="s">
        <v>3633</v>
      </c>
      <c r="BX1061" t="s">
        <v>3634</v>
      </c>
      <c r="BY1061" s="44" t="s">
        <v>48</v>
      </c>
      <c r="BZ1061" t="s">
        <v>1021</v>
      </c>
      <c r="CA1061" t="s">
        <v>4478</v>
      </c>
      <c r="CB1061" s="44" t="s">
        <v>4478</v>
      </c>
      <c r="CC1061" t="s">
        <v>4343</v>
      </c>
      <c r="CD1061" t="s">
        <v>4478</v>
      </c>
      <c r="CE1061" t="s">
        <v>4479</v>
      </c>
      <c r="CF1061" t="s">
        <v>3630</v>
      </c>
      <c r="CG1061"/>
      <c r="CH1061" t="str">
        <f>H1061</f>
        <v>Logunov D.V.</v>
      </c>
      <c r="CI1061">
        <f t="shared" si="274"/>
        <v>1992</v>
      </c>
      <c r="CJ1061"/>
    </row>
    <row r="1062" spans="1:88" x14ac:dyDescent="0.45">
      <c r="A1062" s="1">
        <v>45757.453993055547</v>
      </c>
      <c r="B1062">
        <v>911269241</v>
      </c>
      <c r="C1062" t="s">
        <v>4896</v>
      </c>
      <c r="D1062">
        <v>1</v>
      </c>
      <c r="E1062" s="4" t="s">
        <v>51</v>
      </c>
      <c r="F1062" t="s">
        <v>2305</v>
      </c>
      <c r="G1062">
        <v>3385</v>
      </c>
      <c r="H1062" s="44" t="s">
        <v>2306</v>
      </c>
      <c r="I1062">
        <v>1987</v>
      </c>
      <c r="J1062" t="s">
        <v>2307</v>
      </c>
      <c r="K1062" t="s">
        <v>2308</v>
      </c>
      <c r="L1062" t="s">
        <v>2309</v>
      </c>
      <c r="M1062" t="s">
        <v>2298</v>
      </c>
      <c r="N1062" t="s">
        <v>2335</v>
      </c>
      <c r="O1062" t="s">
        <v>2338</v>
      </c>
      <c r="P1062" t="s">
        <v>2341</v>
      </c>
      <c r="Q1062" t="str">
        <f t="shared" si="275"/>
        <v>Siberia, Taymura River, delta of Chambe River</v>
      </c>
      <c r="V1062" s="54" t="s">
        <v>119</v>
      </c>
      <c r="Y1062">
        <v>1982</v>
      </c>
      <c r="Z1062">
        <v>8</v>
      </c>
      <c r="AA1062">
        <v>21</v>
      </c>
      <c r="AB1062"/>
      <c r="AC1062"/>
      <c r="AD1062"/>
      <c r="AE1062" t="s">
        <v>2349</v>
      </c>
      <c r="AF1062" t="s">
        <v>1975</v>
      </c>
      <c r="AH1062" t="s">
        <v>207</v>
      </c>
      <c r="AI1062" t="s">
        <v>2302</v>
      </c>
      <c r="AJ1062" t="s">
        <v>2323</v>
      </c>
      <c r="AK1062" t="b">
        <v>1</v>
      </c>
      <c r="AL1062" t="b">
        <v>1</v>
      </c>
      <c r="AM1062" t="s">
        <v>165</v>
      </c>
      <c r="AO1062" s="49" t="s">
        <v>4952</v>
      </c>
      <c r="AP1062" s="73"/>
      <c r="AQ1062" s="49" t="s">
        <v>4951</v>
      </c>
      <c r="AR1062" s="76" t="s">
        <v>5011</v>
      </c>
      <c r="AS1062" s="73" t="s">
        <v>5012</v>
      </c>
      <c r="AT1062" s="73">
        <f t="shared" si="276"/>
        <v>1</v>
      </c>
      <c r="AU1062" s="112" t="s">
        <v>5383</v>
      </c>
      <c r="AV1062" s="44" t="s">
        <v>5380</v>
      </c>
      <c r="AW1062" t="s">
        <v>2306</v>
      </c>
      <c r="AX1062" s="59" t="s">
        <v>5333</v>
      </c>
      <c r="AY1062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62" s="49" t="s">
        <v>4903</v>
      </c>
      <c r="BA1062" s="58" t="str">
        <f>Y1062&amp;"-"&amp;IF(Z1062&lt;10,"0"&amp;Z1062,Z1062)&amp;"-"&amp;IF(AA1062&lt;10,"0"&amp;AA1062,AA1062)</f>
        <v>1982-08-21</v>
      </c>
      <c r="BB1062" s="44" t="str">
        <f>Y1062&amp;IF(Z1062&lt;&gt;0,"-"&amp;Z1062,"")&amp;IF(AA1062&lt;&gt;0,"-"&amp;AA1062,"")&amp;IF(AB1062&lt;&gt;0,"/"&amp;AB1062,"")&amp;IF(AC1062&lt;&gt;0,"-"&amp;AC1062,"")&amp;IF(AD1062&lt;&gt;0,"-"&amp;AD1062,"")</f>
        <v>1982-8-21</v>
      </c>
      <c r="BC1062" s="44" t="str">
        <f>AE1062</f>
        <v>little swamp with Sphagnum spp., Carex spp. and Salix sp. in forest of Larix dahurica — Pices sibirica</v>
      </c>
      <c r="BF1062" s="49" t="s">
        <v>4882</v>
      </c>
      <c r="BG1062" t="s">
        <v>4893</v>
      </c>
      <c r="BH1062" s="40" t="s">
        <v>5058</v>
      </c>
      <c r="BI1062" t="s">
        <v>745</v>
      </c>
      <c r="BJ1062" t="str">
        <f>N1062&amp;", "&amp;O1062&amp;", "&amp;P1062</f>
        <v>Krasnoyarsk area, Evenk Autonomous Region, Siberia, Taymura River, delta of Chambe River</v>
      </c>
      <c r="BT1062" s="49" t="s">
        <v>4766</v>
      </c>
      <c r="BU1062" t="s">
        <v>3631</v>
      </c>
      <c r="BV1062" t="s">
        <v>3632</v>
      </c>
      <c r="BW1062" t="s">
        <v>3633</v>
      </c>
      <c r="BX1062" t="s">
        <v>3634</v>
      </c>
      <c r="BY1062" s="44" t="s">
        <v>207</v>
      </c>
      <c r="BZ1062" t="s">
        <v>2302</v>
      </c>
      <c r="CA1062" t="s">
        <v>4506</v>
      </c>
      <c r="CB1062" s="44" t="s">
        <v>4506</v>
      </c>
      <c r="CC1062" t="s">
        <v>2304</v>
      </c>
      <c r="CD1062" t="s">
        <v>4506</v>
      </c>
      <c r="CE1062" t="s">
        <v>4507</v>
      </c>
      <c r="CF1062" t="s">
        <v>3630</v>
      </c>
      <c r="CG1062" t="s">
        <v>4737</v>
      </c>
      <c r="CH1062" t="str">
        <f>H1062</f>
        <v>Eskov K.Yu.</v>
      </c>
      <c r="CI1062">
        <f t="shared" si="274"/>
        <v>1987</v>
      </c>
      <c r="CJ1062" t="s">
        <v>4725</v>
      </c>
    </row>
    <row r="1063" spans="1:88" x14ac:dyDescent="0.45">
      <c r="A1063" s="1">
        <v>45757.452789351853</v>
      </c>
      <c r="B1063">
        <v>911269241</v>
      </c>
      <c r="C1063" t="s">
        <v>4896</v>
      </c>
      <c r="D1063">
        <v>1</v>
      </c>
      <c r="E1063" s="4" t="s">
        <v>65</v>
      </c>
      <c r="F1063" t="s">
        <v>2305</v>
      </c>
      <c r="G1063">
        <v>3385</v>
      </c>
      <c r="H1063" s="44" t="s">
        <v>2306</v>
      </c>
      <c r="I1063">
        <v>1987</v>
      </c>
      <c r="J1063" t="s">
        <v>2307</v>
      </c>
      <c r="K1063" t="s">
        <v>2308</v>
      </c>
      <c r="L1063" t="s">
        <v>2309</v>
      </c>
      <c r="M1063" t="s">
        <v>2298</v>
      </c>
      <c r="N1063" t="s">
        <v>2335</v>
      </c>
      <c r="O1063" t="s">
        <v>2338</v>
      </c>
      <c r="P1063" t="s">
        <v>2341</v>
      </c>
      <c r="Q1063" t="str">
        <f t="shared" si="275"/>
        <v>Siberia, Taymura River, delta of Chambe River</v>
      </c>
      <c r="V1063" s="54" t="s">
        <v>119</v>
      </c>
      <c r="Y1063">
        <v>1982</v>
      </c>
      <c r="Z1063">
        <v>8</v>
      </c>
      <c r="AA1063">
        <v>22</v>
      </c>
      <c r="AB1063"/>
      <c r="AC1063"/>
      <c r="AD1063"/>
      <c r="AE1063" t="s">
        <v>2350</v>
      </c>
      <c r="AF1063" t="s">
        <v>1975</v>
      </c>
      <c r="AH1063" t="s">
        <v>207</v>
      </c>
      <c r="AI1063" t="s">
        <v>2302</v>
      </c>
      <c r="AJ1063" t="s">
        <v>2323</v>
      </c>
      <c r="AK1063" t="b">
        <v>1</v>
      </c>
      <c r="AL1063" t="b">
        <v>1</v>
      </c>
      <c r="AM1063" t="s">
        <v>165</v>
      </c>
      <c r="AO1063" s="49" t="s">
        <v>4952</v>
      </c>
      <c r="AP1063" s="73"/>
      <c r="AQ1063" s="49" t="s">
        <v>4951</v>
      </c>
      <c r="AR1063" s="76" t="s">
        <v>5011</v>
      </c>
      <c r="AS1063" s="73" t="s">
        <v>5012</v>
      </c>
      <c r="AT1063" s="73">
        <f t="shared" si="276"/>
        <v>1</v>
      </c>
      <c r="AU1063" s="112" t="s">
        <v>5384</v>
      </c>
      <c r="AV1063" s="44" t="s">
        <v>5380</v>
      </c>
      <c r="AW1063" t="s">
        <v>2306</v>
      </c>
      <c r="AX1063" s="59" t="s">
        <v>5333</v>
      </c>
      <c r="AY1063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63" s="49" t="s">
        <v>4903</v>
      </c>
      <c r="BA1063" s="58" t="str">
        <f>Y1063&amp;"-"&amp;IF(Z1063&lt;10,"0"&amp;Z1063,Z1063)&amp;"-"&amp;IF(AA1063&lt;10,"0"&amp;AA1063,AA1063)</f>
        <v>1982-08-22</v>
      </c>
      <c r="BB1063" s="44" t="str">
        <f>Y1063&amp;IF(Z1063&lt;&gt;0,"-"&amp;Z1063,"")&amp;IF(AA1063&lt;&gt;0,"-"&amp;AA1063,"")&amp;IF(AB1063&lt;&gt;0,"/"&amp;AB1063,"")&amp;IF(AC1063&lt;&gt;0,"-"&amp;AC1063,"")&amp;IF(AD1063&lt;&gt;0,"-"&amp;AD1063,"")</f>
        <v>1982-8-22</v>
      </c>
      <c r="BC1063" s="44" t="str">
        <f>AE1063</f>
        <v>forestless Sphagnum bog with Betula nana</v>
      </c>
      <c r="BF1063" s="49" t="s">
        <v>4882</v>
      </c>
      <c r="BG1063" t="s">
        <v>4893</v>
      </c>
      <c r="BH1063" s="40" t="s">
        <v>5058</v>
      </c>
      <c r="BI1063" t="s">
        <v>745</v>
      </c>
      <c r="BJ1063" t="str">
        <f>N1063&amp;", "&amp;O1063&amp;", "&amp;P1063</f>
        <v>Krasnoyarsk area, Evenk Autonomous Region, Siberia, Taymura River, delta of Chambe River</v>
      </c>
      <c r="BT1063" s="49" t="s">
        <v>4766</v>
      </c>
      <c r="BU1063" t="s">
        <v>3631</v>
      </c>
      <c r="BV1063" t="s">
        <v>3632</v>
      </c>
      <c r="BW1063" t="s">
        <v>3633</v>
      </c>
      <c r="BX1063" t="s">
        <v>3634</v>
      </c>
      <c r="BY1063" s="44" t="s">
        <v>207</v>
      </c>
      <c r="BZ1063" t="s">
        <v>2302</v>
      </c>
      <c r="CA1063" t="s">
        <v>4506</v>
      </c>
      <c r="CB1063" s="44" t="s">
        <v>4506</v>
      </c>
      <c r="CC1063" t="s">
        <v>2304</v>
      </c>
      <c r="CD1063" t="s">
        <v>4506</v>
      </c>
      <c r="CE1063" t="s">
        <v>4507</v>
      </c>
      <c r="CF1063" t="s">
        <v>3630</v>
      </c>
      <c r="CG1063" t="s">
        <v>4737</v>
      </c>
      <c r="CH1063" t="str">
        <f>H1063</f>
        <v>Eskov K.Yu.</v>
      </c>
      <c r="CI1063">
        <f t="shared" si="274"/>
        <v>1987</v>
      </c>
      <c r="CJ1063" t="s">
        <v>4725</v>
      </c>
    </row>
    <row r="1064" spans="1:88" s="12" customFormat="1" x14ac:dyDescent="0.45">
      <c r="A1064" s="11">
        <v>45757.452094907407</v>
      </c>
      <c r="B1064" s="12">
        <v>412819044</v>
      </c>
      <c r="C1064" s="6" t="s">
        <v>4897</v>
      </c>
      <c r="D1064" s="12">
        <v>4</v>
      </c>
      <c r="E1064" s="4" t="s">
        <v>727</v>
      </c>
      <c r="F1064" s="12" t="s">
        <v>1661</v>
      </c>
      <c r="G1064" s="12">
        <v>3785</v>
      </c>
      <c r="H1064" s="44" t="s">
        <v>53</v>
      </c>
      <c r="I1064" s="12">
        <v>1992</v>
      </c>
      <c r="J1064" s="12" t="s">
        <v>2346</v>
      </c>
      <c r="K1064" s="12" t="s">
        <v>2347</v>
      </c>
      <c r="L1064" s="12" t="s">
        <v>2348</v>
      </c>
      <c r="M1064" t="s">
        <v>39</v>
      </c>
      <c r="N1064" s="12" t="s">
        <v>178</v>
      </c>
      <c r="O1064" s="12" t="s">
        <v>2351</v>
      </c>
      <c r="P1064" s="12" t="s">
        <v>2352</v>
      </c>
      <c r="Q1064" t="str">
        <f t="shared" si="275"/>
        <v>Akterek Vill.</v>
      </c>
      <c r="R1064" s="94">
        <v>43.269741000000003</v>
      </c>
      <c r="S1064" s="94">
        <v>75.484063000000006</v>
      </c>
      <c r="T1064" s="12" t="s">
        <v>2353</v>
      </c>
      <c r="U1064" s="12" t="s">
        <v>2354</v>
      </c>
      <c r="V1064" s="12" t="s">
        <v>106</v>
      </c>
      <c r="X1064" s="12">
        <v>1000</v>
      </c>
      <c r="Y1064" s="12">
        <v>1988</v>
      </c>
      <c r="Z1064" s="12">
        <v>5</v>
      </c>
      <c r="AA1064" s="12">
        <v>23</v>
      </c>
      <c r="AB1064" s="12">
        <v>1988</v>
      </c>
      <c r="AC1064" s="12">
        <v>6</v>
      </c>
      <c r="AD1064" s="12">
        <v>3</v>
      </c>
      <c r="AF1064" s="12" t="s">
        <v>2355</v>
      </c>
      <c r="AH1064" s="12" t="s">
        <v>48</v>
      </c>
      <c r="AI1064" s="12" t="s">
        <v>1021</v>
      </c>
      <c r="AJ1064" s="12" t="s">
        <v>2185</v>
      </c>
      <c r="AK1064" s="12" t="b">
        <v>1</v>
      </c>
      <c r="AL1064" s="12" t="b">
        <v>0</v>
      </c>
      <c r="AO1064" s="49" t="s">
        <v>4952</v>
      </c>
      <c r="AP1064" s="73"/>
      <c r="AQ1064" s="49" t="s">
        <v>4951</v>
      </c>
      <c r="AR1064" s="76" t="s">
        <v>5011</v>
      </c>
      <c r="AS1064" s="73" t="s">
        <v>5012</v>
      </c>
      <c r="AT1064" s="73">
        <f t="shared" si="276"/>
        <v>4</v>
      </c>
      <c r="AU1064" s="112" t="s">
        <v>5383</v>
      </c>
      <c r="AV1064" s="44" t="s">
        <v>5380</v>
      </c>
      <c r="AW1064" t="s">
        <v>2355</v>
      </c>
      <c r="AX1064" s="112" t="s">
        <v>5347</v>
      </c>
      <c r="AY1064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64" s="49" t="s">
        <v>4903</v>
      </c>
      <c r="BA1064" s="58" t="str">
        <f>Y1064&amp;"-"&amp;IF(Z1064&lt;10,"0"&amp;Z1064,Z1064)&amp;"-"&amp;IF(AA1064&lt;10,"0"&amp;AA1064,AA1064)&amp;"/"&amp;IF(AC1064&lt;10,"0"&amp;AC1064,AC1064)&amp;"-"&amp;IF(AD1064&lt;10,"0"&amp;AD1064,AD1064)</f>
        <v>1988-05-23/06-03</v>
      </c>
      <c r="BB1064" s="44" t="str">
        <f>Y1064&amp;IF(Z1064&lt;&gt;0,"-"&amp;Z1064,"")&amp;IF(AA1064&lt;&gt;0,"-"&amp;AA1064,"")&amp;IF(AB1064&lt;&gt;0,"/"&amp;AB1064,"")&amp;IF(AC1064&lt;&gt;0,"-"&amp;AC1064,"")&amp;IF(AD1064&lt;&gt;0,"-"&amp;AD1064,"")</f>
        <v>1988-5-23/1988-6-3</v>
      </c>
      <c r="BC1064" s="44"/>
      <c r="BD1064" s="44"/>
      <c r="BE1064" s="44"/>
      <c r="BF1064" s="49" t="s">
        <v>4882</v>
      </c>
      <c r="BG1064" t="s">
        <v>4893</v>
      </c>
      <c r="BH1064" s="40" t="s">
        <v>5050</v>
      </c>
      <c r="BI1064" t="s">
        <v>39</v>
      </c>
      <c r="BJ1064" t="str">
        <f>N1064&amp;", "&amp;O1064&amp;", "&amp;P1064</f>
        <v>Alma-Ata Area, Djambul Distr., Akterek Vill.</v>
      </c>
      <c r="BK1064" t="str">
        <f>T1064&amp;" N; "&amp;U1064&amp;" E"</f>
        <v>43.269741 N; 75.484063 E</v>
      </c>
      <c r="BL1064" t="s">
        <v>2353</v>
      </c>
      <c r="BM1064" s="85" t="s">
        <v>2354</v>
      </c>
      <c r="BN1064" t="s">
        <v>4895</v>
      </c>
      <c r="BO1064">
        <f>X1064</f>
        <v>1000</v>
      </c>
      <c r="BP1064" t="str">
        <f>IF(V1064="original",H1064,IF(V1064="volunteer",C1064,"Nekhaeva A.A."))</f>
        <v>Kim L.V.</v>
      </c>
      <c r="BQ1064" t="str">
        <f>IF(V1064="original",I1064,IF(V1064="volunteer",YEAR(A1064)&amp;"-"&amp;IF(MONTH(A1064)&lt;10,"0"&amp;MONTH(A1064),MONTH(A1064))&amp;"-"&amp;IF(DAY(A1064)&lt;10,"0"&amp;DAY(A1064),DAY(A1064)),"__2025-05-15"))</f>
        <v>2025-04-10</v>
      </c>
      <c r="BR1064"/>
      <c r="BS1064"/>
      <c r="BT1064" s="49" t="s">
        <v>4766</v>
      </c>
      <c r="BU1064" t="s">
        <v>3631</v>
      </c>
      <c r="BV1064" t="s">
        <v>3632</v>
      </c>
      <c r="BW1064" t="s">
        <v>3633</v>
      </c>
      <c r="BX1064" t="s">
        <v>3634</v>
      </c>
      <c r="BY1064" s="44" t="s">
        <v>48</v>
      </c>
      <c r="BZ1064" t="s">
        <v>1021</v>
      </c>
      <c r="CA1064" t="s">
        <v>4478</v>
      </c>
      <c r="CB1064" s="44" t="s">
        <v>4478</v>
      </c>
      <c r="CC1064" t="s">
        <v>4343</v>
      </c>
      <c r="CD1064" t="s">
        <v>4478</v>
      </c>
      <c r="CE1064" t="s">
        <v>4479</v>
      </c>
      <c r="CF1064" t="s">
        <v>3630</v>
      </c>
      <c r="CG1064"/>
      <c r="CH1064" t="str">
        <f>H1064</f>
        <v>Logunov D.V.</v>
      </c>
      <c r="CI1064">
        <f t="shared" si="274"/>
        <v>1992</v>
      </c>
      <c r="CJ1064"/>
    </row>
    <row r="1065" spans="1:88" x14ac:dyDescent="0.45">
      <c r="A1065" s="1">
        <v>45757.450868055559</v>
      </c>
      <c r="B1065">
        <v>911269241</v>
      </c>
      <c r="C1065" t="s">
        <v>4896</v>
      </c>
      <c r="D1065">
        <v>1</v>
      </c>
      <c r="E1065" s="4" t="s">
        <v>51</v>
      </c>
      <c r="F1065" t="s">
        <v>2359</v>
      </c>
      <c r="G1065">
        <v>3385</v>
      </c>
      <c r="H1065" s="44" t="s">
        <v>2306</v>
      </c>
      <c r="I1065">
        <v>1987</v>
      </c>
      <c r="J1065" t="s">
        <v>2307</v>
      </c>
      <c r="K1065" t="s">
        <v>2308</v>
      </c>
      <c r="L1065" t="s">
        <v>2309</v>
      </c>
      <c r="M1065" t="s">
        <v>2298</v>
      </c>
      <c r="N1065" t="s">
        <v>2335</v>
      </c>
      <c r="O1065" t="s">
        <v>2338</v>
      </c>
      <c r="P1065" t="s">
        <v>2341</v>
      </c>
      <c r="Q1065" t="str">
        <f t="shared" si="275"/>
        <v>Siberia, Taymura River, delta of Chambe River</v>
      </c>
      <c r="V1065" s="54" t="s">
        <v>119</v>
      </c>
      <c r="Y1065">
        <v>1982</v>
      </c>
      <c r="Z1065">
        <v>8</v>
      </c>
      <c r="AA1065">
        <v>23</v>
      </c>
      <c r="AB1065"/>
      <c r="AC1065"/>
      <c r="AD1065"/>
      <c r="AE1065" t="s">
        <v>2356</v>
      </c>
      <c r="AF1065" t="s">
        <v>1975</v>
      </c>
      <c r="AH1065" t="s">
        <v>207</v>
      </c>
      <c r="AI1065" t="s">
        <v>2302</v>
      </c>
      <c r="AJ1065" t="s">
        <v>2323</v>
      </c>
      <c r="AK1065" t="b">
        <v>1</v>
      </c>
      <c r="AL1065" t="b">
        <v>1</v>
      </c>
      <c r="AM1065" t="s">
        <v>462</v>
      </c>
      <c r="AO1065" s="49" t="s">
        <v>4952</v>
      </c>
      <c r="AP1065" s="73"/>
      <c r="AQ1065" s="49" t="s">
        <v>4951</v>
      </c>
      <c r="AR1065" s="76" t="s">
        <v>5011</v>
      </c>
      <c r="AS1065" s="73" t="s">
        <v>5012</v>
      </c>
      <c r="AT1065" s="73">
        <f t="shared" si="276"/>
        <v>1</v>
      </c>
      <c r="AU1065" s="112" t="s">
        <v>5383</v>
      </c>
      <c r="AV1065" s="44" t="s">
        <v>5380</v>
      </c>
      <c r="AW1065" t="s">
        <v>2306</v>
      </c>
      <c r="AX1065" s="59" t="s">
        <v>5333</v>
      </c>
      <c r="AY1065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65" s="49" t="s">
        <v>4903</v>
      </c>
      <c r="BA1065" s="58" t="str">
        <f>Y1065&amp;"-"&amp;IF(Z1065&lt;10,"0"&amp;Z1065,Z1065)&amp;"-"&amp;IF(AA1065&lt;10,"0"&amp;AA1065,AA1065)</f>
        <v>1982-08-23</v>
      </c>
      <c r="BB1065" s="44" t="str">
        <f>Y1065&amp;IF(Z1065&lt;&gt;0,"-"&amp;Z1065,"")&amp;IF(AA1065&lt;&gt;0,"-"&amp;AA1065,"")&amp;IF(AB1065&lt;&gt;0,"/"&amp;AB1065,"")&amp;IF(AC1065&lt;&gt;0,"-"&amp;AC1065,"")&amp;IF(AD1065&lt;&gt;0,"-"&amp;AD1065,"")</f>
        <v>1982-8-23</v>
      </c>
      <c r="BC1065" s="44" t="str">
        <f>AE1065</f>
        <v>boggy forest of depressed Larix dahurica with Andromeda palustris and Betula nana</v>
      </c>
      <c r="BF1065" s="49" t="s">
        <v>4882</v>
      </c>
      <c r="BG1065" t="s">
        <v>4893</v>
      </c>
      <c r="BH1065" s="40" t="s">
        <v>5058</v>
      </c>
      <c r="BI1065" t="s">
        <v>745</v>
      </c>
      <c r="BJ1065" t="str">
        <f>N1065&amp;", "&amp;O1065&amp;", "&amp;P1065</f>
        <v>Krasnoyarsk area, Evenk Autonomous Region, Siberia, Taymura River, delta of Chambe River</v>
      </c>
      <c r="BT1065" s="49" t="s">
        <v>4766</v>
      </c>
      <c r="BU1065" t="s">
        <v>3631</v>
      </c>
      <c r="BV1065" t="s">
        <v>3632</v>
      </c>
      <c r="BW1065" t="s">
        <v>3633</v>
      </c>
      <c r="BX1065" t="s">
        <v>3634</v>
      </c>
      <c r="BY1065" s="44" t="s">
        <v>207</v>
      </c>
      <c r="BZ1065" t="s">
        <v>2302</v>
      </c>
      <c r="CA1065" t="s">
        <v>4506</v>
      </c>
      <c r="CB1065" s="44" t="s">
        <v>4506</v>
      </c>
      <c r="CC1065" t="s">
        <v>2304</v>
      </c>
      <c r="CD1065" t="s">
        <v>4506</v>
      </c>
      <c r="CE1065" t="s">
        <v>4507</v>
      </c>
      <c r="CF1065" t="s">
        <v>3630</v>
      </c>
      <c r="CG1065" t="s">
        <v>5048</v>
      </c>
      <c r="CH1065" t="str">
        <f>H1065</f>
        <v>Eskov K.Yu.</v>
      </c>
      <c r="CI1065">
        <f t="shared" si="274"/>
        <v>1987</v>
      </c>
      <c r="CJ1065" t="s">
        <v>4724</v>
      </c>
    </row>
    <row r="1066" spans="1:88" s="10" customFormat="1" x14ac:dyDescent="0.45">
      <c r="A1066" s="9">
        <v>45757.386782407411</v>
      </c>
      <c r="B1066" s="10">
        <v>412819044</v>
      </c>
      <c r="C1066" s="6" t="s">
        <v>4897</v>
      </c>
      <c r="D1066" s="10">
        <v>1</v>
      </c>
      <c r="E1066" s="4" t="s">
        <v>65</v>
      </c>
      <c r="F1066" s="10" t="s">
        <v>1661</v>
      </c>
      <c r="G1066" s="10">
        <v>3785</v>
      </c>
      <c r="H1066" s="44" t="s">
        <v>53</v>
      </c>
      <c r="I1066" s="10">
        <v>1992</v>
      </c>
      <c r="J1066" s="10" t="s">
        <v>2346</v>
      </c>
      <c r="K1066" s="10" t="s">
        <v>2347</v>
      </c>
      <c r="L1066" s="10" t="s">
        <v>2348</v>
      </c>
      <c r="M1066" t="s">
        <v>39</v>
      </c>
      <c r="N1066" s="10" t="s">
        <v>178</v>
      </c>
      <c r="P1066" s="10" t="s">
        <v>2360</v>
      </c>
      <c r="Q1066" t="str">
        <f t="shared" si="275"/>
        <v>222 km from the highway Alma-Ata - Karaganda</v>
      </c>
      <c r="R1066" s="92">
        <v>44.581186000000002</v>
      </c>
      <c r="S1066" s="92">
        <v>74.541038999999998</v>
      </c>
      <c r="T1066" s="10" t="s">
        <v>2361</v>
      </c>
      <c r="U1066" s="10" t="s">
        <v>2362</v>
      </c>
      <c r="V1066" s="10" t="s">
        <v>106</v>
      </c>
      <c r="X1066" s="10">
        <v>500</v>
      </c>
      <c r="Y1066" s="10">
        <v>1988</v>
      </c>
      <c r="Z1066" s="10">
        <v>5</v>
      </c>
      <c r="AA1066" s="10">
        <v>6</v>
      </c>
      <c r="AF1066" s="10" t="s">
        <v>820</v>
      </c>
      <c r="AH1066" s="10" t="s">
        <v>48</v>
      </c>
      <c r="AI1066" s="10" t="s">
        <v>1021</v>
      </c>
      <c r="AJ1066" s="10" t="s">
        <v>2230</v>
      </c>
      <c r="AK1066" s="10" t="b">
        <v>1</v>
      </c>
      <c r="AL1066" s="10" t="b">
        <v>0</v>
      </c>
      <c r="AO1066" s="49" t="s">
        <v>4952</v>
      </c>
      <c r="AP1066" s="73"/>
      <c r="AQ1066" s="49" t="s">
        <v>4951</v>
      </c>
      <c r="AR1066" s="76" t="s">
        <v>5011</v>
      </c>
      <c r="AS1066" s="73" t="s">
        <v>5012</v>
      </c>
      <c r="AT1066" s="73">
        <f t="shared" si="276"/>
        <v>1</v>
      </c>
      <c r="AU1066" s="112" t="s">
        <v>5384</v>
      </c>
      <c r="AV1066" s="44" t="s">
        <v>5380</v>
      </c>
      <c r="AW1066" t="s">
        <v>820</v>
      </c>
      <c r="AX1066" s="112" t="s">
        <v>5347</v>
      </c>
      <c r="AY1066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66" s="49" t="s">
        <v>4903</v>
      </c>
      <c r="BA1066" s="58" t="str">
        <f>Y1066&amp;"-"&amp;IF(Z1066&lt;10,"0"&amp;Z1066,Z1066)&amp;"-"&amp;IF(AA1066&lt;10,"0"&amp;AA1066,AA1066)</f>
        <v>1988-05-06</v>
      </c>
      <c r="BB1066" s="44" t="str">
        <f>Y1066&amp;IF(Z1066&lt;&gt;0,"-"&amp;Z1066,"")&amp;IF(AA1066&lt;&gt;0,"-"&amp;AA1066,"")&amp;IF(AB1066&lt;&gt;0,"/"&amp;AB1066,"")&amp;IF(AC1066&lt;&gt;0,"-"&amp;AC1066,"")&amp;IF(AD1066&lt;&gt;0,"-"&amp;AD1066,"")</f>
        <v>1988-5-6</v>
      </c>
      <c r="BC1066" s="44"/>
      <c r="BD1066" s="44"/>
      <c r="BE1066" s="44"/>
      <c r="BF1066" s="49" t="s">
        <v>4882</v>
      </c>
      <c r="BG1066" t="s">
        <v>4893</v>
      </c>
      <c r="BH1066" s="40" t="s">
        <v>5050</v>
      </c>
      <c r="BI1066" t="s">
        <v>39</v>
      </c>
      <c r="BJ1066" t="str">
        <f>N1066&amp;", "&amp;P1066</f>
        <v>Alma-Ata Area, 222 km from the highway Alma-Ata - Karaganda</v>
      </c>
      <c r="BK1066" t="str">
        <f>T1066&amp;" N; "&amp;U1066&amp;" E"</f>
        <v>44.581186 N; 74.541039 E</v>
      </c>
      <c r="BL1066" t="s">
        <v>2361</v>
      </c>
      <c r="BM1066" s="85" t="s">
        <v>2362</v>
      </c>
      <c r="BN1066" t="s">
        <v>4895</v>
      </c>
      <c r="BO1066">
        <f>X1066</f>
        <v>500</v>
      </c>
      <c r="BP1066" t="str">
        <f>IF(V1066="original",H1066,IF(V1066="volunteer",C1066,"Nekhaeva A.A."))</f>
        <v>Kim L.V.</v>
      </c>
      <c r="BQ1066" t="str">
        <f>IF(V1066="original",I1066,IF(V1066="volunteer",YEAR(A1066)&amp;"-"&amp;IF(MONTH(A1066)&lt;10,"0"&amp;MONTH(A1066),MONTH(A1066))&amp;"-"&amp;IF(DAY(A1066)&lt;10,"0"&amp;DAY(A1066),DAY(A1066)),"__2025-05-15"))</f>
        <v>2025-04-10</v>
      </c>
      <c r="BR1066"/>
      <c r="BS1066"/>
      <c r="BT1066" s="49" t="s">
        <v>4766</v>
      </c>
      <c r="BU1066" t="s">
        <v>3631</v>
      </c>
      <c r="BV1066" t="s">
        <v>3632</v>
      </c>
      <c r="BW1066" t="s">
        <v>3633</v>
      </c>
      <c r="BX1066" t="s">
        <v>3634</v>
      </c>
      <c r="BY1066" s="44" t="s">
        <v>48</v>
      </c>
      <c r="BZ1066" t="s">
        <v>1021</v>
      </c>
      <c r="CA1066" t="s">
        <v>4485</v>
      </c>
      <c r="CB1066" s="44" t="s">
        <v>4485</v>
      </c>
      <c r="CC1066" t="s">
        <v>4829</v>
      </c>
      <c r="CD1066" t="s">
        <v>4485</v>
      </c>
      <c r="CE1066" t="s">
        <v>4486</v>
      </c>
      <c r="CF1066" t="s">
        <v>3630</v>
      </c>
      <c r="CG1066"/>
      <c r="CH1066" t="str">
        <f>H1066</f>
        <v>Logunov D.V.</v>
      </c>
      <c r="CI1066">
        <f t="shared" si="274"/>
        <v>1992</v>
      </c>
      <c r="CJ1066"/>
    </row>
    <row r="1067" spans="1:88" s="10" customFormat="1" x14ac:dyDescent="0.45">
      <c r="A1067" s="9">
        <v>45757.384583333333</v>
      </c>
      <c r="B1067" s="10">
        <v>412819044</v>
      </c>
      <c r="C1067" s="6" t="s">
        <v>4897</v>
      </c>
      <c r="D1067" s="10">
        <v>1</v>
      </c>
      <c r="E1067" s="4" t="s">
        <v>51</v>
      </c>
      <c r="F1067" s="10" t="s">
        <v>1661</v>
      </c>
      <c r="G1067" s="10">
        <v>3785</v>
      </c>
      <c r="H1067" s="44" t="s">
        <v>53</v>
      </c>
      <c r="I1067" s="10">
        <v>1992</v>
      </c>
      <c r="J1067" s="10" t="s">
        <v>2346</v>
      </c>
      <c r="K1067" s="10" t="s">
        <v>2347</v>
      </c>
      <c r="L1067" s="10" t="s">
        <v>2348</v>
      </c>
      <c r="M1067" t="s">
        <v>39</v>
      </c>
      <c r="N1067" s="10" t="s">
        <v>178</v>
      </c>
      <c r="O1067" s="10" t="s">
        <v>2363</v>
      </c>
      <c r="P1067" s="10" t="s">
        <v>2364</v>
      </c>
      <c r="Q1067" t="str">
        <f t="shared" si="275"/>
        <v>Kurtinskoye reservoir</v>
      </c>
      <c r="R1067" s="92">
        <v>43.827710000000003</v>
      </c>
      <c r="S1067" s="92">
        <v>76.359116999999998</v>
      </c>
      <c r="T1067" s="10" t="s">
        <v>2365</v>
      </c>
      <c r="U1067" s="10" t="s">
        <v>2366</v>
      </c>
      <c r="V1067" s="10" t="s">
        <v>106</v>
      </c>
      <c r="X1067" s="10">
        <v>500</v>
      </c>
      <c r="Y1067" s="10">
        <v>1988</v>
      </c>
      <c r="Z1067" s="10">
        <v>5</v>
      </c>
      <c r="AA1067" s="10">
        <v>4</v>
      </c>
      <c r="AF1067" s="10" t="s">
        <v>648</v>
      </c>
      <c r="AH1067" s="10" t="s">
        <v>48</v>
      </c>
      <c r="AI1067" s="10" t="s">
        <v>1021</v>
      </c>
      <c r="AJ1067" s="10" t="s">
        <v>2230</v>
      </c>
      <c r="AK1067" s="10" t="b">
        <v>1</v>
      </c>
      <c r="AL1067" s="10" t="b">
        <v>0</v>
      </c>
      <c r="AO1067" s="49" t="s">
        <v>4952</v>
      </c>
      <c r="AP1067" s="73"/>
      <c r="AQ1067" s="49" t="s">
        <v>4951</v>
      </c>
      <c r="AR1067" s="76" t="s">
        <v>5011</v>
      </c>
      <c r="AS1067" s="73" t="s">
        <v>5012</v>
      </c>
      <c r="AT1067" s="73">
        <f t="shared" si="276"/>
        <v>1</v>
      </c>
      <c r="AU1067" s="112" t="s">
        <v>5383</v>
      </c>
      <c r="AV1067" s="44" t="s">
        <v>5380</v>
      </c>
      <c r="AW1067" t="s">
        <v>648</v>
      </c>
      <c r="AX1067" s="112" t="s">
        <v>5347</v>
      </c>
      <c r="AY1067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67" s="49" t="s">
        <v>4903</v>
      </c>
      <c r="BA1067" s="58" t="str">
        <f>Y1067&amp;"-"&amp;IF(Z1067&lt;10,"0"&amp;Z1067,Z1067)&amp;"-"&amp;IF(AA1067&lt;10,"0"&amp;AA1067,AA1067)</f>
        <v>1988-05-04</v>
      </c>
      <c r="BB1067" s="44" t="str">
        <f>Y1067&amp;IF(Z1067&lt;&gt;0,"-"&amp;Z1067,"")&amp;IF(AA1067&lt;&gt;0,"-"&amp;AA1067,"")&amp;IF(AB1067&lt;&gt;0,"/"&amp;AB1067,"")&amp;IF(AC1067&lt;&gt;0,"-"&amp;AC1067,"")&amp;IF(AD1067&lt;&gt;0,"-"&amp;AD1067,"")</f>
        <v>1988-5-4</v>
      </c>
      <c r="BC1067" s="44"/>
      <c r="BD1067" s="44"/>
      <c r="BE1067" s="44"/>
      <c r="BF1067" s="49" t="s">
        <v>4882</v>
      </c>
      <c r="BG1067" t="s">
        <v>4893</v>
      </c>
      <c r="BH1067" s="40" t="s">
        <v>5050</v>
      </c>
      <c r="BI1067" t="s">
        <v>39</v>
      </c>
      <c r="BJ1067" t="str">
        <f>N1067&amp;", "&amp;O1067&amp;", "&amp;P1067</f>
        <v>Alma-Ata Area, Iliysky Distr., Kurtinskoye reservoir</v>
      </c>
      <c r="BK1067" t="str">
        <f>T1067&amp;" N; "&amp;U1067&amp;" E"</f>
        <v>43.82771 N; 76.359117 E</v>
      </c>
      <c r="BL1067" t="s">
        <v>2365</v>
      </c>
      <c r="BM1067" s="85" t="s">
        <v>2366</v>
      </c>
      <c r="BN1067" t="s">
        <v>4895</v>
      </c>
      <c r="BO1067">
        <f>X1067</f>
        <v>500</v>
      </c>
      <c r="BP1067" t="str">
        <f>IF(V1067="original",H1067,IF(V1067="volunteer",C1067,"Nekhaeva A.A."))</f>
        <v>Kim L.V.</v>
      </c>
      <c r="BQ1067" t="str">
        <f>IF(V1067="original",I1067,IF(V1067="volunteer",YEAR(A1067)&amp;"-"&amp;IF(MONTH(A1067)&lt;10,"0"&amp;MONTH(A1067),MONTH(A1067))&amp;"-"&amp;IF(DAY(A1067)&lt;10,"0"&amp;DAY(A1067),DAY(A1067)),"__2025-05-15"))</f>
        <v>2025-04-10</v>
      </c>
      <c r="BR1067"/>
      <c r="BS1067"/>
      <c r="BT1067" s="49" t="s">
        <v>4766</v>
      </c>
      <c r="BU1067" t="s">
        <v>3631</v>
      </c>
      <c r="BV1067" t="s">
        <v>3632</v>
      </c>
      <c r="BW1067" t="s">
        <v>3633</v>
      </c>
      <c r="BX1067" t="s">
        <v>3634</v>
      </c>
      <c r="BY1067" s="44" t="s">
        <v>48</v>
      </c>
      <c r="BZ1067" t="s">
        <v>1021</v>
      </c>
      <c r="CA1067" t="s">
        <v>4485</v>
      </c>
      <c r="CB1067" s="44" t="s">
        <v>4485</v>
      </c>
      <c r="CC1067" t="s">
        <v>4829</v>
      </c>
      <c r="CD1067" t="s">
        <v>4485</v>
      </c>
      <c r="CE1067" t="s">
        <v>4486</v>
      </c>
      <c r="CF1067" t="s">
        <v>3630</v>
      </c>
      <c r="CG1067"/>
      <c r="CH1067" t="str">
        <f>H1067</f>
        <v>Logunov D.V.</v>
      </c>
      <c r="CI1067">
        <f t="shared" si="274"/>
        <v>1992</v>
      </c>
      <c r="CJ1067"/>
    </row>
    <row r="1068" spans="1:88" x14ac:dyDescent="0.45">
      <c r="A1068" s="1">
        <v>45757.379386574074</v>
      </c>
      <c r="B1068">
        <v>911269241</v>
      </c>
      <c r="C1068" t="s">
        <v>4896</v>
      </c>
      <c r="D1068">
        <v>1</v>
      </c>
      <c r="E1068" s="4" t="s">
        <v>51</v>
      </c>
      <c r="F1068" t="s">
        <v>2305</v>
      </c>
      <c r="G1068">
        <v>3385</v>
      </c>
      <c r="H1068" s="44" t="s">
        <v>2306</v>
      </c>
      <c r="I1068">
        <v>1987</v>
      </c>
      <c r="J1068" t="s">
        <v>2307</v>
      </c>
      <c r="K1068" t="s">
        <v>2308</v>
      </c>
      <c r="L1068" t="s">
        <v>2309</v>
      </c>
      <c r="M1068" t="s">
        <v>2298</v>
      </c>
      <c r="N1068" t="s">
        <v>2367</v>
      </c>
      <c r="P1068" t="s">
        <v>2368</v>
      </c>
      <c r="Q1068" t="str">
        <f t="shared" si="275"/>
        <v>Kologriv</v>
      </c>
      <c r="V1068" s="54" t="s">
        <v>119</v>
      </c>
      <c r="Y1068">
        <v>1983</v>
      </c>
      <c r="Z1068">
        <v>7</v>
      </c>
      <c r="AA1068">
        <v>26</v>
      </c>
      <c r="AB1068">
        <v>1978</v>
      </c>
      <c r="AC1068">
        <v>5</v>
      </c>
      <c r="AD1068">
        <v>30</v>
      </c>
      <c r="AE1068" t="s">
        <v>2369</v>
      </c>
      <c r="AF1068" t="s">
        <v>2370</v>
      </c>
      <c r="AG1068" s="60" t="s">
        <v>2371</v>
      </c>
      <c r="AH1068" t="s">
        <v>207</v>
      </c>
      <c r="AI1068" t="s">
        <v>2302</v>
      </c>
      <c r="AJ1068" t="s">
        <v>2372</v>
      </c>
      <c r="AK1068" t="b">
        <v>1</v>
      </c>
      <c r="AL1068" t="b">
        <v>0</v>
      </c>
      <c r="AO1068" s="49" t="s">
        <v>4952</v>
      </c>
      <c r="AP1068" s="73"/>
      <c r="AQ1068" s="49" t="s">
        <v>4951</v>
      </c>
      <c r="AR1068" s="76" t="s">
        <v>5011</v>
      </c>
      <c r="AS1068" s="73" t="s">
        <v>5012</v>
      </c>
      <c r="AT1068" s="73">
        <f t="shared" si="276"/>
        <v>1</v>
      </c>
      <c r="AU1068" s="112" t="s">
        <v>5383</v>
      </c>
      <c r="AV1068" s="44" t="s">
        <v>5380</v>
      </c>
      <c r="AW1068" s="28" t="s">
        <v>2370</v>
      </c>
      <c r="AX1068" s="59" t="s">
        <v>5333</v>
      </c>
      <c r="AY1068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68" s="49" t="s">
        <v>4903</v>
      </c>
      <c r="BA1068" s="58" t="str">
        <f>Y1068&amp;"-"&amp;IF(Z1068&lt;10,"0"&amp;Z1068,Z1068)&amp;"-"&amp;IF(AA1068&lt;10,"0"&amp;AA1068,AA1068)&amp;"/"&amp;IF(AC1068&lt;10,"0"&amp;AC1068,AC1068)&amp;"-"&amp;IF(AD1068&lt;10,"0"&amp;AD1068,AD1068)</f>
        <v>1983-07-26/05-30</v>
      </c>
      <c r="BB1068" s="44" t="str">
        <f>Y1068&amp;IF(Z1068&lt;&gt;0,"-"&amp;Z1068,"")&amp;IF(AA1068&lt;&gt;0,"-"&amp;AA1068,"")&amp;IF(AB1068&lt;&gt;0,"/"&amp;AB1068,"")&amp;IF(AC1068&lt;&gt;0,"-"&amp;AC1068,"")&amp;IF(AD1068&lt;&gt;0,"-"&amp;AD1068,"")</f>
        <v>1983-7-26/1978-5-30</v>
      </c>
      <c r="BC1068" s="44" t="str">
        <f>AE1068</f>
        <v>forest of Picea abies with Oxalis ocetosella</v>
      </c>
      <c r="BF1068" s="49" t="s">
        <v>4882</v>
      </c>
      <c r="BG1068" t="s">
        <v>4893</v>
      </c>
      <c r="BH1068" s="40" t="s">
        <v>5058</v>
      </c>
      <c r="BI1068" t="s">
        <v>745</v>
      </c>
      <c r="BJ1068" t="str">
        <f>N1068&amp;", "&amp;P1068</f>
        <v>Kostroma area, Kologriv</v>
      </c>
      <c r="BT1068" s="49" t="s">
        <v>4766</v>
      </c>
      <c r="BU1068" t="s">
        <v>3631</v>
      </c>
      <c r="BV1068" t="s">
        <v>3632</v>
      </c>
      <c r="BW1068" t="s">
        <v>3633</v>
      </c>
      <c r="BX1068" t="s">
        <v>3634</v>
      </c>
      <c r="BY1068" s="44" t="s">
        <v>207</v>
      </c>
      <c r="BZ1068" t="s">
        <v>2302</v>
      </c>
      <c r="CA1068" t="s">
        <v>4508</v>
      </c>
      <c r="CB1068" s="44" t="s">
        <v>4508</v>
      </c>
      <c r="CC1068" t="s">
        <v>4510</v>
      </c>
      <c r="CD1068" t="s">
        <v>4508</v>
      </c>
      <c r="CE1068" t="s">
        <v>4509</v>
      </c>
      <c r="CF1068" t="s">
        <v>3630</v>
      </c>
      <c r="CH1068" t="s">
        <v>1931</v>
      </c>
      <c r="CI1068">
        <f t="shared" ref="CI1068:CI1131" si="282">I1068</f>
        <v>1987</v>
      </c>
    </row>
    <row r="1069" spans="1:88" s="24" customFormat="1" x14ac:dyDescent="0.45">
      <c r="A1069" s="23">
        <v>45757.379328703697</v>
      </c>
      <c r="B1069" s="24">
        <v>412819044</v>
      </c>
      <c r="C1069" s="6" t="s">
        <v>4897</v>
      </c>
      <c r="D1069" s="24">
        <v>1</v>
      </c>
      <c r="E1069" s="4" t="s">
        <v>65</v>
      </c>
      <c r="F1069" s="24" t="s">
        <v>1661</v>
      </c>
      <c r="G1069" s="24">
        <v>3785</v>
      </c>
      <c r="H1069" s="44" t="s">
        <v>53</v>
      </c>
      <c r="I1069" s="24">
        <v>1992</v>
      </c>
      <c r="J1069" s="24" t="s">
        <v>2346</v>
      </c>
      <c r="K1069" s="24" t="s">
        <v>2347</v>
      </c>
      <c r="L1069" s="24" t="s">
        <v>2348</v>
      </c>
      <c r="M1069" t="s">
        <v>39</v>
      </c>
      <c r="N1069" s="24" t="s">
        <v>102</v>
      </c>
      <c r="P1069" s="24" t="s">
        <v>2373</v>
      </c>
      <c r="Q1069" t="str">
        <f t="shared" si="275"/>
        <v>Balkhash Lake</v>
      </c>
      <c r="R1069" s="104">
        <v>45.847611000000001</v>
      </c>
      <c r="S1069" s="104">
        <v>74.653593999999998</v>
      </c>
      <c r="T1069" s="24" t="s">
        <v>2374</v>
      </c>
      <c r="U1069" s="24" t="s">
        <v>2375</v>
      </c>
      <c r="V1069" s="24" t="s">
        <v>106</v>
      </c>
      <c r="X1069" s="24">
        <v>30000</v>
      </c>
      <c r="Y1069" s="24">
        <v>1988</v>
      </c>
      <c r="Z1069" s="24">
        <v>8</v>
      </c>
      <c r="AA1069" s="24">
        <v>3</v>
      </c>
      <c r="AF1069" s="24" t="s">
        <v>648</v>
      </c>
      <c r="AH1069" s="24" t="s">
        <v>48</v>
      </c>
      <c r="AI1069" s="24" t="s">
        <v>1021</v>
      </c>
      <c r="AJ1069" s="24" t="s">
        <v>2230</v>
      </c>
      <c r="AK1069" s="24" t="b">
        <v>1</v>
      </c>
      <c r="AL1069" s="24" t="b">
        <v>0</v>
      </c>
      <c r="AO1069" s="49" t="s">
        <v>4952</v>
      </c>
      <c r="AP1069" s="73"/>
      <c r="AQ1069" s="49" t="s">
        <v>4951</v>
      </c>
      <c r="AR1069" s="76" t="s">
        <v>5011</v>
      </c>
      <c r="AS1069" s="73" t="s">
        <v>5012</v>
      </c>
      <c r="AT1069" s="73">
        <f t="shared" si="276"/>
        <v>1</v>
      </c>
      <c r="AU1069" s="112" t="s">
        <v>5384</v>
      </c>
      <c r="AV1069" s="44" t="s">
        <v>5380</v>
      </c>
      <c r="AW1069" t="s">
        <v>648</v>
      </c>
      <c r="AX1069" s="112" t="s">
        <v>5347</v>
      </c>
      <c r="AY1069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69" s="49" t="s">
        <v>4903</v>
      </c>
      <c r="BA1069" s="58" t="str">
        <f>Y1069&amp;"-"&amp;IF(Z1069&lt;10,"0"&amp;Z1069,Z1069)&amp;"-"&amp;IF(AA1069&lt;10,"0"&amp;AA1069,AA1069)</f>
        <v>1988-08-03</v>
      </c>
      <c r="BB1069" s="44" t="str">
        <f>Y1069&amp;IF(Z1069&lt;&gt;0,"-"&amp;Z1069,"")&amp;IF(AA1069&lt;&gt;0,"-"&amp;AA1069,"")&amp;IF(AB1069&lt;&gt;0,"/"&amp;AB1069,"")&amp;IF(AC1069&lt;&gt;0,"-"&amp;AC1069,"")&amp;IF(AD1069&lt;&gt;0,"-"&amp;AD1069,"")</f>
        <v>1988-8-3</v>
      </c>
      <c r="BC1069" s="44"/>
      <c r="BD1069" s="44"/>
      <c r="BE1069" s="44"/>
      <c r="BF1069" s="49" t="s">
        <v>4882</v>
      </c>
      <c r="BG1069" t="s">
        <v>4893</v>
      </c>
      <c r="BH1069" s="40" t="s">
        <v>5050</v>
      </c>
      <c r="BI1069" t="s">
        <v>39</v>
      </c>
      <c r="BJ1069" t="str">
        <f>N1069&amp;", "&amp;P1069</f>
        <v>Taldy-Kurgan Area, Balkhash Lake</v>
      </c>
      <c r="BK1069" t="str">
        <f>T1069&amp;" N; "&amp;U1069&amp;" E"</f>
        <v>45.847611 N; 74.653594 E</v>
      </c>
      <c r="BL1069" t="s">
        <v>2374</v>
      </c>
      <c r="BM1069" s="85" t="s">
        <v>2375</v>
      </c>
      <c r="BN1069" t="s">
        <v>4895</v>
      </c>
      <c r="BO1069">
        <f>X1069</f>
        <v>30000</v>
      </c>
      <c r="BP1069" t="str">
        <f>IF(V1069="original",H1069,IF(V1069="volunteer",C1069,"Nekhaeva A.A."))</f>
        <v>Kim L.V.</v>
      </c>
      <c r="BQ1069" t="str">
        <f>IF(V1069="original",I1069,IF(V1069="volunteer",YEAR(A1069)&amp;"-"&amp;IF(MONTH(A1069)&lt;10,"0"&amp;MONTH(A1069),MONTH(A1069))&amp;"-"&amp;IF(DAY(A1069)&lt;10,"0"&amp;DAY(A1069),DAY(A1069)),"__2025-05-15"))</f>
        <v>2025-04-10</v>
      </c>
      <c r="BR1069"/>
      <c r="BS1069"/>
      <c r="BT1069" s="49" t="s">
        <v>4766</v>
      </c>
      <c r="BU1069" t="s">
        <v>3631</v>
      </c>
      <c r="BV1069" t="s">
        <v>3632</v>
      </c>
      <c r="BW1069" t="s">
        <v>3633</v>
      </c>
      <c r="BX1069" t="s">
        <v>3634</v>
      </c>
      <c r="BY1069" s="44" t="s">
        <v>48</v>
      </c>
      <c r="BZ1069" t="s">
        <v>1021</v>
      </c>
      <c r="CA1069" t="s">
        <v>4485</v>
      </c>
      <c r="CB1069" s="44" t="s">
        <v>4485</v>
      </c>
      <c r="CC1069" t="s">
        <v>4829</v>
      </c>
      <c r="CD1069" t="s">
        <v>4485</v>
      </c>
      <c r="CE1069" t="s">
        <v>4486</v>
      </c>
      <c r="CF1069" t="s">
        <v>3630</v>
      </c>
      <c r="CG1069"/>
      <c r="CH1069" t="str">
        <f>H1069</f>
        <v>Logunov D.V.</v>
      </c>
      <c r="CI1069">
        <f t="shared" si="282"/>
        <v>1992</v>
      </c>
      <c r="CJ1069"/>
    </row>
    <row r="1070" spans="1:88" x14ac:dyDescent="0.45">
      <c r="A1070" s="1">
        <v>45757.378009259257</v>
      </c>
      <c r="B1070">
        <v>911269241</v>
      </c>
      <c r="C1070" t="s">
        <v>4896</v>
      </c>
      <c r="D1070">
        <v>2</v>
      </c>
      <c r="E1070" s="4" t="s">
        <v>247</v>
      </c>
      <c r="F1070" t="s">
        <v>2305</v>
      </c>
      <c r="G1070">
        <v>3385</v>
      </c>
      <c r="H1070" s="44" t="s">
        <v>2306</v>
      </c>
      <c r="I1070">
        <v>1987</v>
      </c>
      <c r="J1070" t="s">
        <v>2307</v>
      </c>
      <c r="K1070" t="s">
        <v>2308</v>
      </c>
      <c r="L1070" t="s">
        <v>2309</v>
      </c>
      <c r="M1070" t="s">
        <v>2298</v>
      </c>
      <c r="N1070" t="s">
        <v>2376</v>
      </c>
      <c r="P1070" t="s">
        <v>2377</v>
      </c>
      <c r="Q1070" t="str">
        <f t="shared" si="275"/>
        <v>Tishkovo</v>
      </c>
      <c r="V1070" s="54" t="s">
        <v>119</v>
      </c>
      <c r="Y1070">
        <v>1978</v>
      </c>
      <c r="Z1070">
        <v>5</v>
      </c>
      <c r="AA1070">
        <v>20</v>
      </c>
      <c r="AB1070">
        <v>1978</v>
      </c>
      <c r="AC1070">
        <v>5</v>
      </c>
      <c r="AD1070">
        <v>30</v>
      </c>
      <c r="AE1070" t="s">
        <v>2109</v>
      </c>
      <c r="AF1070" t="s">
        <v>1975</v>
      </c>
      <c r="AH1070" t="s">
        <v>207</v>
      </c>
      <c r="AI1070" t="s">
        <v>2302</v>
      </c>
      <c r="AJ1070" t="s">
        <v>2372</v>
      </c>
      <c r="AK1070" t="b">
        <v>1</v>
      </c>
      <c r="AL1070" t="b">
        <v>0</v>
      </c>
      <c r="AO1070" s="49" t="s">
        <v>4952</v>
      </c>
      <c r="AP1070" s="73"/>
      <c r="AQ1070" s="49" t="s">
        <v>4951</v>
      </c>
      <c r="AR1070" s="76" t="s">
        <v>5011</v>
      </c>
      <c r="AS1070" s="73" t="s">
        <v>5012</v>
      </c>
      <c r="AT1070" s="73">
        <f t="shared" si="276"/>
        <v>2</v>
      </c>
      <c r="AU1070" s="112" t="s">
        <v>5384</v>
      </c>
      <c r="AV1070" s="44" t="s">
        <v>5380</v>
      </c>
      <c r="AW1070" t="s">
        <v>2306</v>
      </c>
      <c r="AX1070" s="59" t="s">
        <v>5333</v>
      </c>
      <c r="AY1070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0" s="49" t="s">
        <v>4903</v>
      </c>
      <c r="BA1070" s="58" t="str">
        <f>Y1070&amp;"-"&amp;IF(Z1070&lt;10,"0"&amp;Z1070,Z1070)&amp;"-"&amp;IF(AA1070&lt;10,"0"&amp;AA1070,AA1070)&amp;"/"&amp;IF(AD1070&lt;10,"0"&amp;AD1070,AD1070)</f>
        <v>1978-05-20/30</v>
      </c>
      <c r="BB1070" s="44" t="str">
        <f>Y1070&amp;IF(Z1070&lt;&gt;0,"-"&amp;Z1070,"")&amp;IF(AA1070&lt;&gt;0,"-"&amp;AA1070,"")&amp;IF(AB1070&lt;&gt;0,"/"&amp;AB1070,"")&amp;IF(AC1070&lt;&gt;0,"-"&amp;AC1070,"")&amp;IF(AD1070&lt;&gt;0,"-"&amp;AD1070,"")</f>
        <v>1978-5-20/1978-5-30</v>
      </c>
      <c r="BC1070" s="44" t="str">
        <f>AE1070</f>
        <v>Picea forest</v>
      </c>
      <c r="BF1070" s="49" t="s">
        <v>4882</v>
      </c>
      <c r="BG1070" t="s">
        <v>4893</v>
      </c>
      <c r="BH1070" s="40" t="s">
        <v>5058</v>
      </c>
      <c r="BI1070" t="s">
        <v>745</v>
      </c>
      <c r="BJ1070" t="str">
        <f>N1070&amp;", "&amp;P1070</f>
        <v>Moscow area, Tishkovo</v>
      </c>
      <c r="BT1070" s="49" t="s">
        <v>4766</v>
      </c>
      <c r="BU1070" t="s">
        <v>3631</v>
      </c>
      <c r="BV1070" t="s">
        <v>3632</v>
      </c>
      <c r="BW1070" t="s">
        <v>3633</v>
      </c>
      <c r="BX1070" t="s">
        <v>3634</v>
      </c>
      <c r="BY1070" s="44" t="s">
        <v>207</v>
      </c>
      <c r="BZ1070" t="s">
        <v>2302</v>
      </c>
      <c r="CA1070" t="s">
        <v>4508</v>
      </c>
      <c r="CB1070" s="44" t="s">
        <v>4508</v>
      </c>
      <c r="CC1070" t="s">
        <v>4510</v>
      </c>
      <c r="CD1070" t="s">
        <v>4508</v>
      </c>
      <c r="CE1070" t="s">
        <v>4509</v>
      </c>
      <c r="CF1070" t="s">
        <v>3630</v>
      </c>
      <c r="CH1070" t="str">
        <f>H1070</f>
        <v>Eskov K.Yu.</v>
      </c>
      <c r="CI1070">
        <f t="shared" si="282"/>
        <v>1987</v>
      </c>
    </row>
    <row r="1071" spans="1:88" x14ac:dyDescent="0.45">
      <c r="A1071" s="1">
        <v>45757.376967592587</v>
      </c>
      <c r="B1071">
        <v>911269241</v>
      </c>
      <c r="C1071" t="s">
        <v>4896</v>
      </c>
      <c r="D1071">
        <v>1</v>
      </c>
      <c r="E1071" s="4" t="s">
        <v>65</v>
      </c>
      <c r="F1071" t="s">
        <v>2382</v>
      </c>
      <c r="G1071">
        <v>3385</v>
      </c>
      <c r="H1071" s="44" t="s">
        <v>2306</v>
      </c>
      <c r="I1071">
        <v>1987</v>
      </c>
      <c r="J1071" t="s">
        <v>2307</v>
      </c>
      <c r="K1071" t="s">
        <v>2308</v>
      </c>
      <c r="L1071" t="s">
        <v>2309</v>
      </c>
      <c r="M1071" t="s">
        <v>2298</v>
      </c>
      <c r="N1071" t="s">
        <v>2378</v>
      </c>
      <c r="P1071" t="s">
        <v>2379</v>
      </c>
      <c r="Q1071" t="str">
        <f t="shared" si="275"/>
        <v>Kandalaksha State Reserve</v>
      </c>
      <c r="V1071" s="54" t="s">
        <v>119</v>
      </c>
      <c r="Y1071">
        <v>1978</v>
      </c>
      <c r="Z1071">
        <v>7</v>
      </c>
      <c r="AA1071">
        <v>25</v>
      </c>
      <c r="AB1071">
        <v>1980</v>
      </c>
      <c r="AC1071">
        <v>7</v>
      </c>
      <c r="AD1071">
        <v>20</v>
      </c>
      <c r="AE1071" t="s">
        <v>2380</v>
      </c>
      <c r="AF1071" t="s">
        <v>2381</v>
      </c>
      <c r="AH1071" t="s">
        <v>207</v>
      </c>
      <c r="AI1071" t="s">
        <v>2302</v>
      </c>
      <c r="AJ1071" t="s">
        <v>2372</v>
      </c>
      <c r="AK1071" t="b">
        <v>1</v>
      </c>
      <c r="AL1071" t="b">
        <v>0</v>
      </c>
      <c r="AO1071" s="49" t="s">
        <v>4952</v>
      </c>
      <c r="AP1071" s="73"/>
      <c r="AQ1071" s="49" t="s">
        <v>4951</v>
      </c>
      <c r="AR1071" s="76" t="s">
        <v>5011</v>
      </c>
      <c r="AS1071" s="73" t="s">
        <v>5012</v>
      </c>
      <c r="AT1071" s="73">
        <f t="shared" si="276"/>
        <v>1</v>
      </c>
      <c r="AU1071" s="112" t="s">
        <v>5384</v>
      </c>
      <c r="AV1071" s="44" t="s">
        <v>5380</v>
      </c>
      <c r="AW1071" s="28" t="s">
        <v>2381</v>
      </c>
      <c r="AX1071" s="115" t="s">
        <v>5314</v>
      </c>
      <c r="AY1071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1" s="49" t="s">
        <v>4903</v>
      </c>
      <c r="BA1071" s="58" t="str">
        <f>Y1071&amp;"-"&amp;IF(Z1071&lt;10,"0"&amp;Z1071,Z1071)&amp;"-"&amp;IF(AA1071&lt;10,"0"&amp;AA1071,AA1071)&amp;"/"&amp;IF(AC1071&lt;10,"0"&amp;AC1071,AC1071)&amp;"-"&amp;IF(AD1071&lt;10,"0"&amp;AD1071,AD1071)</f>
        <v>1978-07-25/07-20</v>
      </c>
      <c r="BB1071" s="44" t="str">
        <f>Y1071&amp;IF(Z1071&lt;&gt;0,"-"&amp;Z1071,"")&amp;IF(AA1071&lt;&gt;0,"-"&amp;AA1071,"")&amp;IF(AB1071&lt;&gt;0,"/"&amp;AB1071,"")&amp;IF(AC1071&lt;&gt;0,"-"&amp;AC1071,"")&amp;IF(AD1071&lt;&gt;0,"-"&amp;AD1071,"")</f>
        <v>1978-7-25/1980-7-20</v>
      </c>
      <c r="BC1071" s="44" t="str">
        <f>AE1071</f>
        <v>Betula forest</v>
      </c>
      <c r="BF1071" s="49" t="s">
        <v>4882</v>
      </c>
      <c r="BG1071" t="s">
        <v>4893</v>
      </c>
      <c r="BH1071" s="40" t="s">
        <v>5058</v>
      </c>
      <c r="BI1071" t="s">
        <v>745</v>
      </c>
      <c r="BJ1071" t="str">
        <f>N1071&amp;", "&amp;P1071</f>
        <v>Murmansk area, Kandalaksha State Reserve</v>
      </c>
      <c r="BT1071" s="49" t="s">
        <v>4766</v>
      </c>
      <c r="BU1071" t="s">
        <v>3631</v>
      </c>
      <c r="BV1071" t="s">
        <v>3632</v>
      </c>
      <c r="BW1071" t="s">
        <v>3633</v>
      </c>
      <c r="BX1071" t="s">
        <v>3634</v>
      </c>
      <c r="BY1071" s="44" t="s">
        <v>207</v>
      </c>
      <c r="BZ1071" t="s">
        <v>2302</v>
      </c>
      <c r="CA1071" t="s">
        <v>4508</v>
      </c>
      <c r="CB1071" s="44" t="s">
        <v>4508</v>
      </c>
      <c r="CC1071" t="s">
        <v>4510</v>
      </c>
      <c r="CD1071" t="s">
        <v>4508</v>
      </c>
      <c r="CE1071" t="s">
        <v>4509</v>
      </c>
      <c r="CF1071" t="s">
        <v>3630</v>
      </c>
      <c r="CH1071" t="str">
        <f>H1071</f>
        <v>Eskov K.Yu.</v>
      </c>
      <c r="CI1071">
        <f t="shared" si="282"/>
        <v>1987</v>
      </c>
    </row>
    <row r="1072" spans="1:88" s="10" customFormat="1" x14ac:dyDescent="0.45">
      <c r="A1072" s="9">
        <v>45757.376793981493</v>
      </c>
      <c r="B1072" s="10">
        <v>412819044</v>
      </c>
      <c r="C1072" s="6" t="s">
        <v>4897</v>
      </c>
      <c r="D1072" s="10">
        <v>4</v>
      </c>
      <c r="E1072" s="4" t="s">
        <v>727</v>
      </c>
      <c r="F1072" s="10" t="s">
        <v>1661</v>
      </c>
      <c r="G1072" s="10">
        <v>3785</v>
      </c>
      <c r="H1072" s="44" t="s">
        <v>53</v>
      </c>
      <c r="I1072" s="10">
        <v>1992</v>
      </c>
      <c r="J1072" s="10" t="s">
        <v>2346</v>
      </c>
      <c r="K1072" s="10" t="s">
        <v>2347</v>
      </c>
      <c r="L1072" s="10" t="s">
        <v>2348</v>
      </c>
      <c r="M1072" t="s">
        <v>39</v>
      </c>
      <c r="N1072" s="10" t="s">
        <v>102</v>
      </c>
      <c r="O1072" s="10" t="s">
        <v>2383</v>
      </c>
      <c r="P1072" s="10" t="s">
        <v>2384</v>
      </c>
      <c r="Q1072" t="str">
        <f t="shared" si="275"/>
        <v>65 km from Nizhniy Pidzhim, Moiynkum desert</v>
      </c>
      <c r="R1072" s="92">
        <v>44.155583</v>
      </c>
      <c r="S1072" s="92">
        <v>80.297032999999999</v>
      </c>
      <c r="T1072" s="10" t="s">
        <v>2385</v>
      </c>
      <c r="U1072" s="10" t="s">
        <v>2386</v>
      </c>
      <c r="V1072" s="10" t="s">
        <v>106</v>
      </c>
      <c r="W1072" s="10" t="s">
        <v>2387</v>
      </c>
      <c r="X1072" s="10">
        <v>3000</v>
      </c>
      <c r="Y1072" s="10">
        <v>1989</v>
      </c>
      <c r="Z1072" s="10">
        <v>10</v>
      </c>
      <c r="AA1072" s="10">
        <v>6</v>
      </c>
      <c r="AF1072" s="10" t="s">
        <v>566</v>
      </c>
      <c r="AH1072" s="10" t="s">
        <v>48</v>
      </c>
      <c r="AI1072" s="10" t="s">
        <v>1021</v>
      </c>
      <c r="AJ1072" s="10" t="s">
        <v>2230</v>
      </c>
      <c r="AK1072" s="10" t="b">
        <v>1</v>
      </c>
      <c r="AL1072" s="10" t="b">
        <v>0</v>
      </c>
      <c r="AO1072" s="49" t="s">
        <v>4952</v>
      </c>
      <c r="AP1072" s="73"/>
      <c r="AQ1072" s="49" t="s">
        <v>4951</v>
      </c>
      <c r="AR1072" s="76" t="s">
        <v>5011</v>
      </c>
      <c r="AS1072" s="73" t="s">
        <v>5012</v>
      </c>
      <c r="AT1072" s="73">
        <f t="shared" si="276"/>
        <v>4</v>
      </c>
      <c r="AU1072" s="112" t="s">
        <v>5383</v>
      </c>
      <c r="AV1072" s="44" t="s">
        <v>5380</v>
      </c>
      <c r="AW1072" t="s">
        <v>566</v>
      </c>
      <c r="AX1072" s="112" t="s">
        <v>5347</v>
      </c>
      <c r="AY1072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72" s="49" t="s">
        <v>4903</v>
      </c>
      <c r="BA1072" s="58" t="str">
        <f>Y1072&amp;"-"&amp;IF(Z1072&lt;10,"0"&amp;Z1072,Z1072)&amp;"-"&amp;IF(AA1072&lt;10,"0"&amp;AA1072,AA1072)</f>
        <v>1989-10-06</v>
      </c>
      <c r="BB1072" s="44" t="str">
        <f>Y1072&amp;IF(Z1072&lt;&gt;0,"-"&amp;Z1072,"")&amp;IF(AA1072&lt;&gt;0,"-"&amp;AA1072,"")&amp;IF(AB1072&lt;&gt;0,"/"&amp;AB1072,"")&amp;IF(AC1072&lt;&gt;0,"-"&amp;AC1072,"")&amp;IF(AD1072&lt;&gt;0,"-"&amp;AD1072,"")</f>
        <v>1989-10-6</v>
      </c>
      <c r="BC1072" s="44"/>
      <c r="BD1072" s="44"/>
      <c r="BE1072" s="44"/>
      <c r="BF1072" s="49" t="s">
        <v>4882</v>
      </c>
      <c r="BG1072" t="s">
        <v>4893</v>
      </c>
      <c r="BH1072" s="40" t="s">
        <v>5050</v>
      </c>
      <c r="BI1072" t="s">
        <v>39</v>
      </c>
      <c r="BJ1072" t="str">
        <f>N1072&amp;", "&amp;O1072&amp;", "&amp;P1072</f>
        <v>Taldy-Kurgan Area, Panfilovsky Distr., 65 km from Nizhniy Pidzhim, Moiynkum desert</v>
      </c>
      <c r="BK1072" t="str">
        <f>T1072&amp;" N; "&amp;U1072&amp;" E"</f>
        <v>44.155583 N; 80.297033 E</v>
      </c>
      <c r="BL1072" t="s">
        <v>2385</v>
      </c>
      <c r="BM1072" s="85" t="s">
        <v>2386</v>
      </c>
      <c r="BN1072" t="s">
        <v>4895</v>
      </c>
      <c r="BO1072">
        <f>X1072</f>
        <v>3000</v>
      </c>
      <c r="BP1072" t="str">
        <f>IF(V1072="original",H1072,IF(V1072="volunteer",C1072,"Nekhaeva A.A."))</f>
        <v>Kim L.V.</v>
      </c>
      <c r="BQ1072" t="str">
        <f>IF(V1072="original",I1072,IF(V1072="volunteer",YEAR(A1072)&amp;"-"&amp;IF(MONTH(A1072)&lt;10,"0"&amp;MONTH(A1072),MONTH(A1072))&amp;"-"&amp;IF(DAY(A1072)&lt;10,"0"&amp;DAY(A1072),DAY(A1072)),"__2025-05-15"))</f>
        <v>2025-04-10</v>
      </c>
      <c r="BR1072"/>
      <c r="BS1072"/>
      <c r="BT1072" s="49" t="s">
        <v>4766</v>
      </c>
      <c r="BU1072" t="s">
        <v>3631</v>
      </c>
      <c r="BV1072" t="s">
        <v>3632</v>
      </c>
      <c r="BW1072" t="s">
        <v>3633</v>
      </c>
      <c r="BX1072" t="s">
        <v>3634</v>
      </c>
      <c r="BY1072" s="44" t="s">
        <v>48</v>
      </c>
      <c r="BZ1072" t="s">
        <v>1021</v>
      </c>
      <c r="CA1072" t="s">
        <v>4485</v>
      </c>
      <c r="CB1072" s="44" t="s">
        <v>4485</v>
      </c>
      <c r="CC1072" t="s">
        <v>4829</v>
      </c>
      <c r="CD1072" t="s">
        <v>4485</v>
      </c>
      <c r="CE1072" t="s">
        <v>4486</v>
      </c>
      <c r="CF1072" t="s">
        <v>3630</v>
      </c>
      <c r="CG1072"/>
      <c r="CH1072" t="str">
        <f>H1072</f>
        <v>Logunov D.V.</v>
      </c>
      <c r="CI1072">
        <f t="shared" si="282"/>
        <v>1992</v>
      </c>
      <c r="CJ1072"/>
    </row>
    <row r="1073" spans="1:88" x14ac:dyDescent="0.45">
      <c r="A1073" s="1">
        <v>45757.376203703709</v>
      </c>
      <c r="B1073">
        <v>911269241</v>
      </c>
      <c r="C1073" t="s">
        <v>4896</v>
      </c>
      <c r="D1073">
        <v>6</v>
      </c>
      <c r="E1073" s="4" t="s">
        <v>1197</v>
      </c>
      <c r="F1073" t="s">
        <v>2305</v>
      </c>
      <c r="G1073">
        <v>3385</v>
      </c>
      <c r="H1073" s="44" t="s">
        <v>2306</v>
      </c>
      <c r="I1073">
        <v>1987</v>
      </c>
      <c r="J1073" t="s">
        <v>2307</v>
      </c>
      <c r="K1073" t="s">
        <v>2308</v>
      </c>
      <c r="L1073" t="s">
        <v>2309</v>
      </c>
      <c r="M1073" t="s">
        <v>2298</v>
      </c>
      <c r="N1073" t="s">
        <v>2378</v>
      </c>
      <c r="P1073" t="s">
        <v>2379</v>
      </c>
      <c r="Q1073" t="str">
        <f t="shared" si="275"/>
        <v>Kandalaksha State Reserve</v>
      </c>
      <c r="V1073" s="54" t="s">
        <v>119</v>
      </c>
      <c r="Y1073">
        <v>1980</v>
      </c>
      <c r="Z1073">
        <v>7</v>
      </c>
      <c r="AA1073">
        <v>19</v>
      </c>
      <c r="AB1073">
        <v>1980</v>
      </c>
      <c r="AC1073">
        <v>7</v>
      </c>
      <c r="AD1073">
        <v>20</v>
      </c>
      <c r="AE1073" t="s">
        <v>2109</v>
      </c>
      <c r="AF1073" t="s">
        <v>2381</v>
      </c>
      <c r="AG1073" s="60" t="s">
        <v>2371</v>
      </c>
      <c r="AH1073" t="s">
        <v>207</v>
      </c>
      <c r="AI1073" t="s">
        <v>2302</v>
      </c>
      <c r="AJ1073" t="s">
        <v>2372</v>
      </c>
      <c r="AK1073" t="b">
        <v>1</v>
      </c>
      <c r="AL1073" t="b">
        <v>0</v>
      </c>
      <c r="AO1073" s="49" t="s">
        <v>4952</v>
      </c>
      <c r="AP1073" s="73"/>
      <c r="AQ1073" s="49" t="s">
        <v>4951</v>
      </c>
      <c r="AR1073" s="76" t="s">
        <v>5011</v>
      </c>
      <c r="AS1073" s="73" t="s">
        <v>5012</v>
      </c>
      <c r="AT1073" s="73">
        <f t="shared" si="276"/>
        <v>6</v>
      </c>
      <c r="AU1073" s="112" t="s">
        <v>5384</v>
      </c>
      <c r="AV1073" s="44" t="s">
        <v>5380</v>
      </c>
      <c r="AW1073" s="28" t="s">
        <v>2381</v>
      </c>
      <c r="AX1073" s="59" t="s">
        <v>5333</v>
      </c>
      <c r="AY1073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3" s="49" t="s">
        <v>4903</v>
      </c>
      <c r="BA1073" s="58" t="str">
        <f>Y1073&amp;"-"&amp;IF(Z1073&lt;10,"0"&amp;Z1073,Z1073)&amp;"-"&amp;IF(AA1073&lt;10,"0"&amp;AA1073,AA1073)&amp;"/"&amp;IF(AD1073&lt;10,"0"&amp;AD1073,AD1073)</f>
        <v>1980-07-19/20</v>
      </c>
      <c r="BB1073" s="44" t="str">
        <f>Y1073&amp;IF(Z1073&lt;&gt;0,"-"&amp;Z1073,"")&amp;IF(AA1073&lt;&gt;0,"-"&amp;AA1073,"")&amp;IF(AB1073&lt;&gt;0,"/"&amp;AB1073,"")&amp;IF(AC1073&lt;&gt;0,"-"&amp;AC1073,"")&amp;IF(AD1073&lt;&gt;0,"-"&amp;AD1073,"")</f>
        <v>1980-7-19/1980-7-20</v>
      </c>
      <c r="BC1073" s="44" t="str">
        <f>AE1073</f>
        <v>Picea forest</v>
      </c>
      <c r="BF1073" s="49" t="s">
        <v>4882</v>
      </c>
      <c r="BG1073" t="s">
        <v>4893</v>
      </c>
      <c r="BH1073" s="40" t="s">
        <v>5058</v>
      </c>
      <c r="BI1073" t="s">
        <v>745</v>
      </c>
      <c r="BJ1073" t="str">
        <f>N1073&amp;", "&amp;P1073</f>
        <v>Murmansk area, Kandalaksha State Reserve</v>
      </c>
      <c r="BT1073" s="49" t="s">
        <v>4766</v>
      </c>
      <c r="BU1073" t="s">
        <v>3631</v>
      </c>
      <c r="BV1073" t="s">
        <v>3632</v>
      </c>
      <c r="BW1073" t="s">
        <v>3633</v>
      </c>
      <c r="BX1073" t="s">
        <v>3634</v>
      </c>
      <c r="BY1073" s="44" t="s">
        <v>207</v>
      </c>
      <c r="BZ1073" t="s">
        <v>2302</v>
      </c>
      <c r="CA1073" t="s">
        <v>4508</v>
      </c>
      <c r="CB1073" s="44" t="s">
        <v>4508</v>
      </c>
      <c r="CC1073" t="s">
        <v>4510</v>
      </c>
      <c r="CD1073" t="s">
        <v>4508</v>
      </c>
      <c r="CE1073" t="s">
        <v>4509</v>
      </c>
      <c r="CF1073" t="s">
        <v>3630</v>
      </c>
      <c r="CH1073" t="s">
        <v>1931</v>
      </c>
      <c r="CI1073">
        <f t="shared" si="282"/>
        <v>1987</v>
      </c>
    </row>
    <row r="1074" spans="1:88" x14ac:dyDescent="0.45">
      <c r="A1074" s="1">
        <v>45757.374340277784</v>
      </c>
      <c r="B1074">
        <v>911269241</v>
      </c>
      <c r="C1074" t="s">
        <v>4896</v>
      </c>
      <c r="D1074">
        <v>2</v>
      </c>
      <c r="E1074" s="4" t="s">
        <v>86</v>
      </c>
      <c r="F1074" t="s">
        <v>2305</v>
      </c>
      <c r="G1074">
        <v>3385</v>
      </c>
      <c r="H1074" s="44" t="s">
        <v>2306</v>
      </c>
      <c r="I1074">
        <v>1987</v>
      </c>
      <c r="J1074" t="s">
        <v>2307</v>
      </c>
      <c r="K1074" t="s">
        <v>2308</v>
      </c>
      <c r="L1074" t="s">
        <v>2309</v>
      </c>
      <c r="M1074" t="s">
        <v>2298</v>
      </c>
      <c r="N1074" t="s">
        <v>2335</v>
      </c>
      <c r="P1074" t="s">
        <v>2388</v>
      </c>
      <c r="Q1074" t="str">
        <f t="shared" si="275"/>
        <v>Siberia, Yenisei River, Mirnoye (62°20'N)</v>
      </c>
      <c r="V1074" s="54" t="s">
        <v>119</v>
      </c>
      <c r="Y1074">
        <v>1979</v>
      </c>
      <c r="Z1074">
        <v>8</v>
      </c>
      <c r="AA1074">
        <v>5</v>
      </c>
      <c r="AB1074">
        <v>1979</v>
      </c>
      <c r="AC1074">
        <v>8</v>
      </c>
      <c r="AD1074">
        <v>20</v>
      </c>
      <c r="AE1074" t="s">
        <v>2389</v>
      </c>
      <c r="AF1074" t="s">
        <v>1975</v>
      </c>
      <c r="AH1074" t="s">
        <v>207</v>
      </c>
      <c r="AI1074" t="s">
        <v>2302</v>
      </c>
      <c r="AJ1074" t="s">
        <v>2390</v>
      </c>
      <c r="AK1074" t="b">
        <v>1</v>
      </c>
      <c r="AL1074" t="b">
        <v>0</v>
      </c>
      <c r="AO1074" s="49" t="s">
        <v>4952</v>
      </c>
      <c r="AP1074" s="73"/>
      <c r="AQ1074" s="49" t="s">
        <v>4951</v>
      </c>
      <c r="AR1074" s="76" t="s">
        <v>5011</v>
      </c>
      <c r="AS1074" s="73" t="s">
        <v>5012</v>
      </c>
      <c r="AT1074" s="73">
        <f t="shared" si="276"/>
        <v>2</v>
      </c>
      <c r="AU1074" s="112" t="s">
        <v>5383</v>
      </c>
      <c r="AV1074" s="44" t="s">
        <v>5380</v>
      </c>
      <c r="AW1074" t="s">
        <v>2306</v>
      </c>
      <c r="AX1074" t="s">
        <v>5333</v>
      </c>
      <c r="AY1074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4" s="49" t="s">
        <v>4903</v>
      </c>
      <c r="BA1074" s="58" t="str">
        <f>Y1074&amp;"-"&amp;IF(Z1074&lt;10,"0"&amp;Z1074,Z1074)&amp;"-"&amp;IF(AA1074&lt;10,"0"&amp;AA1074,AA1074)&amp;"/"&amp;IF(AD1074&lt;10,"0"&amp;AD1074,AD1074)</f>
        <v>1979-08-05/20</v>
      </c>
      <c r="BB1074" s="44" t="str">
        <f>Y1074&amp;IF(Z1074&lt;&gt;0,"-"&amp;Z1074,"")&amp;IF(AA1074&lt;&gt;0,"-"&amp;AA1074,"")&amp;IF(AB1074&lt;&gt;0,"/"&amp;AB1074,"")&amp;IF(AC1074&lt;&gt;0,"-"&amp;AC1074,"")&amp;IF(AD1074&lt;&gt;0,"-"&amp;AD1074,"")</f>
        <v>1979-8-5/1979-8-20</v>
      </c>
      <c r="BC1074" s="44" t="str">
        <f>AE1074</f>
        <v>water meadow with Umbelliferae and Carex spp.</v>
      </c>
      <c r="BF1074" s="49" t="s">
        <v>4882</v>
      </c>
      <c r="BG1074" t="s">
        <v>4893</v>
      </c>
      <c r="BH1074" s="40" t="s">
        <v>5058</v>
      </c>
      <c r="BI1074" t="s">
        <v>745</v>
      </c>
      <c r="BJ1074" t="str">
        <f>N1074&amp;", "&amp;P1074</f>
        <v>Krasnoyarsk area, Siberia, Yenisei River, Mirnoye (62°20'N)</v>
      </c>
      <c r="BT1074" s="49" t="s">
        <v>4766</v>
      </c>
      <c r="BU1074" t="s">
        <v>3631</v>
      </c>
      <c r="BV1074" t="s">
        <v>3632</v>
      </c>
      <c r="BW1074" t="s">
        <v>3633</v>
      </c>
      <c r="BX1074" t="s">
        <v>3634</v>
      </c>
      <c r="BY1074" s="44" t="s">
        <v>207</v>
      </c>
      <c r="BZ1074" t="s">
        <v>2302</v>
      </c>
      <c r="CA1074" t="s">
        <v>4511</v>
      </c>
      <c r="CB1074" s="44" t="s">
        <v>4511</v>
      </c>
      <c r="CC1074" t="s">
        <v>4828</v>
      </c>
      <c r="CD1074" t="s">
        <v>4511</v>
      </c>
      <c r="CE1074" t="s">
        <v>4512</v>
      </c>
      <c r="CF1074" t="s">
        <v>3630</v>
      </c>
      <c r="CH1074" t="str">
        <f>H1074</f>
        <v>Eskov K.Yu.</v>
      </c>
      <c r="CI1074">
        <f t="shared" si="282"/>
        <v>1987</v>
      </c>
    </row>
    <row r="1075" spans="1:88" x14ac:dyDescent="0.45">
      <c r="A1075" s="1">
        <v>45757.372800925921</v>
      </c>
      <c r="B1075">
        <v>911269241</v>
      </c>
      <c r="C1075" t="s">
        <v>4896</v>
      </c>
      <c r="D1075">
        <v>2</v>
      </c>
      <c r="E1075" s="4" t="s">
        <v>86</v>
      </c>
      <c r="F1075" t="s">
        <v>2305</v>
      </c>
      <c r="G1075">
        <v>3385</v>
      </c>
      <c r="H1075" s="44" t="s">
        <v>2306</v>
      </c>
      <c r="I1075">
        <v>1987</v>
      </c>
      <c r="J1075" t="s">
        <v>2307</v>
      </c>
      <c r="K1075" t="s">
        <v>2308</v>
      </c>
      <c r="L1075" t="s">
        <v>2309</v>
      </c>
      <c r="M1075" t="s">
        <v>2298</v>
      </c>
      <c r="N1075" t="s">
        <v>2376</v>
      </c>
      <c r="P1075" t="s">
        <v>2377</v>
      </c>
      <c r="Q1075" t="str">
        <f t="shared" si="275"/>
        <v>Tishkovo</v>
      </c>
      <c r="V1075" s="54" t="s">
        <v>119</v>
      </c>
      <c r="Y1075">
        <v>1978</v>
      </c>
      <c r="Z1075">
        <v>5</v>
      </c>
      <c r="AA1075">
        <v>20</v>
      </c>
      <c r="AB1075">
        <v>1978</v>
      </c>
      <c r="AC1075">
        <v>5</v>
      </c>
      <c r="AD1075">
        <v>30</v>
      </c>
      <c r="AE1075" t="s">
        <v>2109</v>
      </c>
      <c r="AF1075" t="s">
        <v>1975</v>
      </c>
      <c r="AH1075" t="s">
        <v>207</v>
      </c>
      <c r="AI1075" t="s">
        <v>2302</v>
      </c>
      <c r="AJ1075" t="s">
        <v>2390</v>
      </c>
      <c r="AK1075" t="b">
        <v>1</v>
      </c>
      <c r="AL1075" t="b">
        <v>0</v>
      </c>
      <c r="AO1075" s="49" t="s">
        <v>4952</v>
      </c>
      <c r="AP1075" s="73"/>
      <c r="AQ1075" s="49" t="s">
        <v>4951</v>
      </c>
      <c r="AR1075" s="76" t="s">
        <v>5011</v>
      </c>
      <c r="AS1075" s="73" t="s">
        <v>5012</v>
      </c>
      <c r="AT1075" s="73">
        <f t="shared" si="276"/>
        <v>2</v>
      </c>
      <c r="AU1075" s="112" t="s">
        <v>5383</v>
      </c>
      <c r="AV1075" s="44" t="s">
        <v>5380</v>
      </c>
      <c r="AW1075" t="s">
        <v>2306</v>
      </c>
      <c r="AX1075" s="59" t="s">
        <v>5333</v>
      </c>
      <c r="AY1075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5" s="49" t="s">
        <v>4903</v>
      </c>
      <c r="BA1075" s="58" t="str">
        <f>Y1075&amp;"-"&amp;IF(Z1075&lt;10,"0"&amp;Z1075,Z1075)&amp;"-"&amp;IF(AA1075&lt;10,"0"&amp;AA1075,AA1075)&amp;"/"&amp;IF(AD1075&lt;10,"0"&amp;AD1075,AD1075)</f>
        <v>1978-05-20/30</v>
      </c>
      <c r="BB1075" s="44" t="str">
        <f>Y1075&amp;IF(Z1075&lt;&gt;0,"-"&amp;Z1075,"")&amp;IF(AA1075&lt;&gt;0,"-"&amp;AA1075,"")&amp;IF(AB1075&lt;&gt;0,"/"&amp;AB1075,"")&amp;IF(AC1075&lt;&gt;0,"-"&amp;AC1075,"")&amp;IF(AD1075&lt;&gt;0,"-"&amp;AD1075,"")</f>
        <v>1978-5-20/1978-5-30</v>
      </c>
      <c r="BC1075" s="44" t="str">
        <f>AE1075</f>
        <v>Picea forest</v>
      </c>
      <c r="BF1075" s="49" t="s">
        <v>4882</v>
      </c>
      <c r="BG1075" t="s">
        <v>4893</v>
      </c>
      <c r="BH1075" s="40" t="s">
        <v>5058</v>
      </c>
      <c r="BI1075" t="s">
        <v>745</v>
      </c>
      <c r="BJ1075" t="str">
        <f>N1075&amp;", "&amp;P1075</f>
        <v>Moscow area, Tishkovo</v>
      </c>
      <c r="BT1075" s="49" t="s">
        <v>4766</v>
      </c>
      <c r="BU1075" t="s">
        <v>3631</v>
      </c>
      <c r="BV1075" t="s">
        <v>3632</v>
      </c>
      <c r="BW1075" t="s">
        <v>3633</v>
      </c>
      <c r="BX1075" t="s">
        <v>3634</v>
      </c>
      <c r="BY1075" s="44" t="s">
        <v>207</v>
      </c>
      <c r="BZ1075" t="s">
        <v>2302</v>
      </c>
      <c r="CA1075" t="s">
        <v>4511</v>
      </c>
      <c r="CB1075" s="44" t="s">
        <v>4511</v>
      </c>
      <c r="CC1075" t="s">
        <v>4828</v>
      </c>
      <c r="CD1075" t="s">
        <v>4511</v>
      </c>
      <c r="CE1075" t="s">
        <v>4512</v>
      </c>
      <c r="CF1075" t="s">
        <v>3630</v>
      </c>
      <c r="CH1075" t="str">
        <f>H1075</f>
        <v>Eskov K.Yu.</v>
      </c>
      <c r="CI1075">
        <f t="shared" si="282"/>
        <v>1987</v>
      </c>
    </row>
    <row r="1076" spans="1:88" x14ac:dyDescent="0.45">
      <c r="A1076" s="1">
        <v>45757.371296296304</v>
      </c>
      <c r="B1076">
        <v>911269241</v>
      </c>
      <c r="C1076" t="s">
        <v>4896</v>
      </c>
      <c r="D1076">
        <v>11</v>
      </c>
      <c r="E1076" s="44" t="s">
        <v>5303</v>
      </c>
      <c r="F1076" t="s">
        <v>2396</v>
      </c>
      <c r="G1076">
        <v>3385</v>
      </c>
      <c r="H1076" s="44" t="s">
        <v>2306</v>
      </c>
      <c r="I1076">
        <v>1987</v>
      </c>
      <c r="J1076" t="s">
        <v>2307</v>
      </c>
      <c r="K1076" t="s">
        <v>2308</v>
      </c>
      <c r="L1076" t="s">
        <v>2309</v>
      </c>
      <c r="M1076" t="s">
        <v>2298</v>
      </c>
      <c r="N1076" t="s">
        <v>2391</v>
      </c>
      <c r="P1076" t="s">
        <v>2392</v>
      </c>
      <c r="Q1076" t="str">
        <f t="shared" si="275"/>
        <v>Caucasus Major, 10 km S of Alagir, Zintsar (Pestchaniy Mr. Ridge)</v>
      </c>
      <c r="V1076" s="54" t="s">
        <v>119</v>
      </c>
      <c r="Y1076">
        <v>1985</v>
      </c>
      <c r="Z1076">
        <v>6</v>
      </c>
      <c r="AA1076">
        <v>11</v>
      </c>
      <c r="AB1076">
        <v>1985</v>
      </c>
      <c r="AC1076">
        <v>7</v>
      </c>
      <c r="AD1076">
        <v>9</v>
      </c>
      <c r="AE1076" t="s">
        <v>2393</v>
      </c>
      <c r="AF1076" t="s">
        <v>1931</v>
      </c>
      <c r="AG1076" s="60" t="s">
        <v>2394</v>
      </c>
      <c r="AH1076" t="s">
        <v>207</v>
      </c>
      <c r="AI1076" t="s">
        <v>2302</v>
      </c>
      <c r="AJ1076" t="s">
        <v>2395</v>
      </c>
      <c r="AK1076" t="b">
        <v>1</v>
      </c>
      <c r="AL1076" t="b">
        <v>1</v>
      </c>
      <c r="AM1076" t="s">
        <v>165</v>
      </c>
      <c r="AO1076" s="49" t="s">
        <v>4952</v>
      </c>
      <c r="AP1076" s="73"/>
      <c r="AQ1076" s="49" t="s">
        <v>4951</v>
      </c>
      <c r="AR1076" s="76" t="s">
        <v>5011</v>
      </c>
      <c r="AS1076" s="73" t="s">
        <v>5012</v>
      </c>
      <c r="AT1076" s="73">
        <f t="shared" si="276"/>
        <v>11</v>
      </c>
      <c r="AU1076" s="112" t="s">
        <v>5383</v>
      </c>
      <c r="AV1076" s="44" t="s">
        <v>5380</v>
      </c>
      <c r="AW1076" t="s">
        <v>597</v>
      </c>
      <c r="AX1076" s="112" t="s">
        <v>5333</v>
      </c>
      <c r="AY1076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6" s="49" t="s">
        <v>4903</v>
      </c>
      <c r="BA1076" s="58" t="str">
        <f>Y1076&amp;"-"&amp;IF(Z1076&lt;10,"0"&amp;Z1076,Z1076)&amp;"-"&amp;IF(AA1076&lt;10,"0"&amp;AA1076,AA1076)&amp;"/"&amp;IF(AC1076&lt;10,"0"&amp;AC1076,AC1076)&amp;"-"&amp;IF(AD1076&lt;10,"0"&amp;AD1076,AD1076)</f>
        <v>1985-06-11/07-09</v>
      </c>
      <c r="BB1076" s="44" t="str">
        <f>Y1076&amp;IF(Z1076&lt;&gt;0,"-"&amp;Z1076,"")&amp;IF(AA1076&lt;&gt;0,"-"&amp;AA1076,"")&amp;IF(AB1076&lt;&gt;0,"/"&amp;AB1076,"")&amp;IF(AC1076&lt;&gt;0,"-"&amp;AC1076,"")&amp;IF(AD1076&lt;&gt;0,"-"&amp;AD1076,"")</f>
        <v>1985-6-11/1985-7-9</v>
      </c>
      <c r="BC1076" s="44" t="str">
        <f>AE1076</f>
        <v>Quercus forest</v>
      </c>
      <c r="BD1076" s="44" t="s">
        <v>4911</v>
      </c>
      <c r="BF1076" s="49" t="s">
        <v>4882</v>
      </c>
      <c r="BG1076" t="s">
        <v>4893</v>
      </c>
      <c r="BH1076" s="40" t="s">
        <v>5058</v>
      </c>
      <c r="BI1076" t="s">
        <v>745</v>
      </c>
      <c r="BJ1076" t="str">
        <f>N1076&amp;", "&amp;P1076</f>
        <v>North Osetian ASSR, Caucasus Major, 10 km S of Alagir, Zintsar (Pestchaniy Mr. Ridge)</v>
      </c>
      <c r="BR1076">
        <v>1000</v>
      </c>
      <c r="BS1076">
        <f>BR1076</f>
        <v>1000</v>
      </c>
      <c r="BT1076" s="49" t="s">
        <v>4766</v>
      </c>
      <c r="BU1076" t="s">
        <v>3631</v>
      </c>
      <c r="BV1076" t="s">
        <v>3632</v>
      </c>
      <c r="BW1076" t="s">
        <v>3633</v>
      </c>
      <c r="BX1076" t="s">
        <v>3634</v>
      </c>
      <c r="BY1076" s="44" t="s">
        <v>207</v>
      </c>
      <c r="BZ1076" t="s">
        <v>2302</v>
      </c>
      <c r="CA1076" t="s">
        <v>4514</v>
      </c>
      <c r="CB1076" s="44" t="s">
        <v>4514</v>
      </c>
      <c r="CC1076" t="s">
        <v>2304</v>
      </c>
      <c r="CD1076" t="s">
        <v>4514</v>
      </c>
      <c r="CE1076" t="s">
        <v>4515</v>
      </c>
      <c r="CF1076" t="s">
        <v>3630</v>
      </c>
      <c r="CG1076" t="s">
        <v>4737</v>
      </c>
      <c r="CH1076" t="str">
        <f>H1076</f>
        <v>Eskov K.Yu.</v>
      </c>
      <c r="CI1076">
        <f t="shared" si="282"/>
        <v>1987</v>
      </c>
      <c r="CJ1076" t="s">
        <v>4725</v>
      </c>
    </row>
    <row r="1077" spans="1:88" s="12" customFormat="1" x14ac:dyDescent="0.45">
      <c r="A1077" s="11">
        <v>45757.369479166657</v>
      </c>
      <c r="B1077" s="12">
        <v>412819044</v>
      </c>
      <c r="C1077" s="6" t="s">
        <v>4897</v>
      </c>
      <c r="D1077" s="12">
        <v>1</v>
      </c>
      <c r="E1077" s="4" t="s">
        <v>51</v>
      </c>
      <c r="F1077" s="12" t="s">
        <v>1661</v>
      </c>
      <c r="G1077" s="12">
        <v>3785</v>
      </c>
      <c r="H1077" s="44" t="s">
        <v>53</v>
      </c>
      <c r="I1077" s="12">
        <v>1992</v>
      </c>
      <c r="J1077" s="12" t="s">
        <v>2346</v>
      </c>
      <c r="K1077" s="12" t="s">
        <v>2347</v>
      </c>
      <c r="L1077" s="12" t="s">
        <v>2348</v>
      </c>
      <c r="M1077" t="s">
        <v>39</v>
      </c>
      <c r="N1077" s="12" t="s">
        <v>178</v>
      </c>
      <c r="P1077" s="12" t="s">
        <v>2397</v>
      </c>
      <c r="Q1077" t="str">
        <f t="shared" si="275"/>
        <v>Alma-Atinsky State Reserve</v>
      </c>
      <c r="R1077" s="94">
        <v>43.199041000000001</v>
      </c>
      <c r="S1077" s="94">
        <v>77.287965999999997</v>
      </c>
      <c r="T1077" s="12" t="s">
        <v>865</v>
      </c>
      <c r="U1077" s="12" t="s">
        <v>866</v>
      </c>
      <c r="V1077" s="12" t="s">
        <v>106</v>
      </c>
      <c r="W1077" s="12" t="s">
        <v>2398</v>
      </c>
      <c r="X1077" s="12">
        <v>1000</v>
      </c>
      <c r="Y1077" s="12">
        <v>1983</v>
      </c>
      <c r="Z1077" s="12">
        <v>9</v>
      </c>
      <c r="AA1077" s="12">
        <v>2</v>
      </c>
      <c r="AF1077" s="12" t="s">
        <v>680</v>
      </c>
      <c r="AI1077" s="12" t="s">
        <v>978</v>
      </c>
      <c r="AJ1077" s="12" t="s">
        <v>2399</v>
      </c>
      <c r="AK1077" s="12" t="b">
        <v>1</v>
      </c>
      <c r="AL1077" s="12" t="b">
        <v>0</v>
      </c>
      <c r="AO1077" s="49" t="s">
        <v>4952</v>
      </c>
      <c r="AP1077" s="73"/>
      <c r="AQ1077" s="49" t="s">
        <v>4951</v>
      </c>
      <c r="AR1077" s="76" t="s">
        <v>5011</v>
      </c>
      <c r="AS1077" s="73" t="s">
        <v>5012</v>
      </c>
      <c r="AT1077" s="73">
        <f t="shared" si="276"/>
        <v>1</v>
      </c>
      <c r="AU1077" s="112" t="s">
        <v>5383</v>
      </c>
      <c r="AV1077" s="44" t="s">
        <v>5380</v>
      </c>
      <c r="AW1077" t="s">
        <v>5013</v>
      </c>
      <c r="AX1077" s="112" t="s">
        <v>5347</v>
      </c>
      <c r="AY1077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77" s="49" t="s">
        <v>4903</v>
      </c>
      <c r="BA1077" s="58" t="str">
        <f>Y1077&amp;"-"&amp;IF(Z1077&lt;10,"0"&amp;Z1077,Z1077)&amp;"-"&amp;IF(AA1077&lt;10,"0"&amp;AA1077,AA1077)</f>
        <v>1983-09-02</v>
      </c>
      <c r="BB1077" s="44" t="str">
        <f>Y1077&amp;IF(Z1077&lt;&gt;0,"-"&amp;Z1077,"")&amp;IF(AA1077&lt;&gt;0,"-"&amp;AA1077,"")&amp;IF(AB1077&lt;&gt;0,"/"&amp;AB1077,"")&amp;IF(AC1077&lt;&gt;0,"-"&amp;AC1077,"")&amp;IF(AD1077&lt;&gt;0,"-"&amp;AD1077,"")</f>
        <v>1983-9-2</v>
      </c>
      <c r="BC1077" s="44"/>
      <c r="BD1077" s="44"/>
      <c r="BE1077" s="44"/>
      <c r="BF1077" s="49" t="s">
        <v>4882</v>
      </c>
      <c r="BG1077" t="s">
        <v>4893</v>
      </c>
      <c r="BH1077" s="40" t="s">
        <v>5050</v>
      </c>
      <c r="BI1077" t="s">
        <v>39</v>
      </c>
      <c r="BJ1077" t="str">
        <f>N1077&amp;", "&amp;P1077</f>
        <v>Alma-Ata Area, Alma-Atinsky State Reserve</v>
      </c>
      <c r="BK1077" t="str">
        <f>T1077&amp;" N; "&amp;U1077&amp;" E"</f>
        <v>43.199041 N; 77.287966 E</v>
      </c>
      <c r="BL1077" t="s">
        <v>865</v>
      </c>
      <c r="BM1077" s="85" t="s">
        <v>866</v>
      </c>
      <c r="BN1077" t="s">
        <v>4895</v>
      </c>
      <c r="BO1077">
        <f>X1077</f>
        <v>1000</v>
      </c>
      <c r="BP1077" t="str">
        <f>IF(V1077="original",H1077,IF(V1077="volunteer",C1077,"Nekhaeva A.A."))</f>
        <v>Kim L.V.</v>
      </c>
      <c r="BQ1077" t="str">
        <f>IF(V1077="original",I1077,IF(V1077="volunteer",YEAR(A1077)&amp;"-"&amp;IF(MONTH(A1077)&lt;10,"0"&amp;MONTH(A1077),MONTH(A1077))&amp;"-"&amp;IF(DAY(A1077)&lt;10,"0"&amp;DAY(A1077),DAY(A1077)),"__2025-05-15"))</f>
        <v>2025-04-10</v>
      </c>
      <c r="BR1077"/>
      <c r="BS1077"/>
      <c r="BT1077" s="49" t="s">
        <v>4766</v>
      </c>
      <c r="BU1077" t="s">
        <v>3631</v>
      </c>
      <c r="BV1077" t="s">
        <v>3632</v>
      </c>
      <c r="BW1077" t="s">
        <v>3633</v>
      </c>
      <c r="BX1077" t="s">
        <v>3634</v>
      </c>
      <c r="BY1077" s="44" t="s">
        <v>48</v>
      </c>
      <c r="BZ1077" t="s">
        <v>3864</v>
      </c>
      <c r="CA1077" t="s">
        <v>4878</v>
      </c>
      <c r="CB1077" t="s">
        <v>4878</v>
      </c>
      <c r="CC1077" t="s">
        <v>4879</v>
      </c>
      <c r="CD1077" t="s">
        <v>4516</v>
      </c>
      <c r="CE1077" t="s">
        <v>4759</v>
      </c>
      <c r="CF1077" t="s">
        <v>3630</v>
      </c>
      <c r="CG1077"/>
      <c r="CH1077" t="str">
        <f>H1077</f>
        <v>Logunov D.V.</v>
      </c>
      <c r="CI1077">
        <f t="shared" si="282"/>
        <v>1992</v>
      </c>
      <c r="CJ1077"/>
    </row>
    <row r="1078" spans="1:88" x14ac:dyDescent="0.45">
      <c r="A1078" s="1">
        <v>45757.368009259248</v>
      </c>
      <c r="B1078">
        <v>911269241</v>
      </c>
      <c r="C1078" t="s">
        <v>4896</v>
      </c>
      <c r="D1078">
        <v>1</v>
      </c>
      <c r="E1078" s="4" t="s">
        <v>65</v>
      </c>
      <c r="F1078" t="s">
        <v>2406</v>
      </c>
      <c r="G1078">
        <v>3385</v>
      </c>
      <c r="H1078" s="44" t="s">
        <v>2306</v>
      </c>
      <c r="I1078">
        <v>1987</v>
      </c>
      <c r="J1078" t="s">
        <v>2307</v>
      </c>
      <c r="K1078" t="s">
        <v>2308</v>
      </c>
      <c r="L1078" t="s">
        <v>2309</v>
      </c>
      <c r="M1078" t="s">
        <v>2298</v>
      </c>
      <c r="N1078" t="s">
        <v>2400</v>
      </c>
      <c r="O1078" t="s">
        <v>2401</v>
      </c>
      <c r="P1078" t="s">
        <v>2402</v>
      </c>
      <c r="Q1078" t="str">
        <f t="shared" si="275"/>
        <v>Caucasus Major, Krasnaya Polyana (Main Caucasus Mt. Ridge)</v>
      </c>
      <c r="V1078" s="54" t="s">
        <v>119</v>
      </c>
      <c r="Y1078">
        <v>1985</v>
      </c>
      <c r="Z1078">
        <v>5</v>
      </c>
      <c r="AA1078">
        <v>17</v>
      </c>
      <c r="AB1078"/>
      <c r="AC1078"/>
      <c r="AD1078"/>
      <c r="AE1078" t="s">
        <v>2403</v>
      </c>
      <c r="AF1078" t="s">
        <v>2404</v>
      </c>
      <c r="AG1078" s="60" t="s">
        <v>2405</v>
      </c>
      <c r="AH1078" t="s">
        <v>207</v>
      </c>
      <c r="AI1078" t="s">
        <v>2302</v>
      </c>
      <c r="AJ1078" t="s">
        <v>2395</v>
      </c>
      <c r="AK1078" t="b">
        <v>1</v>
      </c>
      <c r="AL1078" t="b">
        <v>1</v>
      </c>
      <c r="AM1078" t="s">
        <v>165</v>
      </c>
      <c r="AO1078" s="49" t="s">
        <v>4952</v>
      </c>
      <c r="AP1078" s="73"/>
      <c r="AQ1078" s="49" t="s">
        <v>4951</v>
      </c>
      <c r="AR1078" s="76" t="s">
        <v>5011</v>
      </c>
      <c r="AS1078" s="73" t="s">
        <v>5012</v>
      </c>
      <c r="AT1078" s="73">
        <f t="shared" si="276"/>
        <v>1</v>
      </c>
      <c r="AU1078" s="112" t="s">
        <v>5384</v>
      </c>
      <c r="AV1078" s="44" t="s">
        <v>5380</v>
      </c>
      <c r="AW1078" s="28" t="s">
        <v>2404</v>
      </c>
      <c r="AX1078" s="115" t="s">
        <v>5315</v>
      </c>
      <c r="AY1078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8" s="49" t="s">
        <v>4903</v>
      </c>
      <c r="BA1078" s="58" t="str">
        <f>Y1078&amp;"-"&amp;IF(Z1078&lt;10,"0"&amp;Z1078,Z1078)&amp;"-"&amp;IF(AA1078&lt;10,"0"&amp;AA1078,AA1078)</f>
        <v>1985-05-17</v>
      </c>
      <c r="BB1078" s="44" t="str">
        <f>Y1078&amp;IF(Z1078&lt;&gt;0,"-"&amp;Z1078,"")&amp;IF(AA1078&lt;&gt;0,"-"&amp;AA1078,"")&amp;IF(AB1078&lt;&gt;0,"/"&amp;AB1078,"")&amp;IF(AC1078&lt;&gt;0,"-"&amp;AC1078,"")&amp;IF(AD1078&lt;&gt;0,"-"&amp;AD1078,"")</f>
        <v>1985-5-17</v>
      </c>
      <c r="BC1078" s="44" t="str">
        <f t="shared" ref="BC1078:BC1085" si="283">AE1078</f>
        <v>disturbed forest of Fagus</v>
      </c>
      <c r="BF1078" s="49" t="s">
        <v>4882</v>
      </c>
      <c r="BG1078" t="s">
        <v>4893</v>
      </c>
      <c r="BH1078" s="40" t="s">
        <v>5058</v>
      </c>
      <c r="BI1078" t="s">
        <v>745</v>
      </c>
      <c r="BJ1078" t="str">
        <f>N1078&amp;", "&amp;O1078&amp;", "&amp;P1078</f>
        <v>Krasnodar area, Sochi District, Caucasus Major, Krasnaya Polyana (Main Caucasus Mt. Ridge)</v>
      </c>
      <c r="BR1078" t="str">
        <f>LEFT(AG1078,SEARCH(" ",AG1078)-1)</f>
        <v>700</v>
      </c>
      <c r="BS1078" t="str">
        <f t="shared" ref="BS1078:BS1080" si="284">BR1078</f>
        <v>700</v>
      </c>
      <c r="BT1078" s="49" t="s">
        <v>4766</v>
      </c>
      <c r="BU1078" t="s">
        <v>3631</v>
      </c>
      <c r="BV1078" t="s">
        <v>3632</v>
      </c>
      <c r="BW1078" t="s">
        <v>3633</v>
      </c>
      <c r="BX1078" t="s">
        <v>3634</v>
      </c>
      <c r="BY1078" s="44" t="s">
        <v>207</v>
      </c>
      <c r="BZ1078" t="s">
        <v>2302</v>
      </c>
      <c r="CA1078" t="s">
        <v>4514</v>
      </c>
      <c r="CB1078" s="44" t="s">
        <v>4514</v>
      </c>
      <c r="CC1078" t="s">
        <v>2304</v>
      </c>
      <c r="CD1078" t="s">
        <v>4514</v>
      </c>
      <c r="CE1078" t="s">
        <v>4515</v>
      </c>
      <c r="CF1078" t="s">
        <v>3630</v>
      </c>
      <c r="CG1078" t="s">
        <v>4737</v>
      </c>
      <c r="CH1078" t="str">
        <f>H1078</f>
        <v>Eskov K.Yu.</v>
      </c>
      <c r="CI1078">
        <f t="shared" si="282"/>
        <v>1987</v>
      </c>
      <c r="CJ1078" t="s">
        <v>4725</v>
      </c>
    </row>
    <row r="1079" spans="1:88" x14ac:dyDescent="0.45">
      <c r="A1079" s="1">
        <v>45757.367719907408</v>
      </c>
      <c r="B1079">
        <v>911269241</v>
      </c>
      <c r="C1079" t="s">
        <v>4896</v>
      </c>
      <c r="D1079">
        <v>1</v>
      </c>
      <c r="E1079" s="4" t="s">
        <v>65</v>
      </c>
      <c r="F1079" t="s">
        <v>2305</v>
      </c>
      <c r="G1079">
        <v>3385</v>
      </c>
      <c r="H1079" s="44" t="s">
        <v>2306</v>
      </c>
      <c r="I1079">
        <v>1987</v>
      </c>
      <c r="J1079" t="s">
        <v>2307</v>
      </c>
      <c r="K1079" t="s">
        <v>2308</v>
      </c>
      <c r="L1079" t="s">
        <v>2309</v>
      </c>
      <c r="M1079" t="s">
        <v>2298</v>
      </c>
      <c r="N1079" t="s">
        <v>2400</v>
      </c>
      <c r="O1079" t="s">
        <v>2401</v>
      </c>
      <c r="P1079" t="s">
        <v>2402</v>
      </c>
      <c r="Q1079" t="str">
        <f t="shared" si="275"/>
        <v>Caucasus Major, Krasnaya Polyana (Main Caucasus Mt. Ridge)</v>
      </c>
      <c r="V1079" s="54" t="s">
        <v>119</v>
      </c>
      <c r="Y1079">
        <v>1985</v>
      </c>
      <c r="Z1079">
        <v>5</v>
      </c>
      <c r="AA1079">
        <v>17</v>
      </c>
      <c r="AB1079"/>
      <c r="AC1079"/>
      <c r="AD1079"/>
      <c r="AE1079" t="s">
        <v>2403</v>
      </c>
      <c r="AF1079" t="s">
        <v>2404</v>
      </c>
      <c r="AG1079" s="60" t="s">
        <v>2405</v>
      </c>
      <c r="AH1079" t="s">
        <v>207</v>
      </c>
      <c r="AI1079" t="s">
        <v>2302</v>
      </c>
      <c r="AJ1079" t="s">
        <v>2395</v>
      </c>
      <c r="AK1079" t="b">
        <v>1</v>
      </c>
      <c r="AL1079" t="b">
        <v>1</v>
      </c>
      <c r="AM1079" t="s">
        <v>165</v>
      </c>
      <c r="AO1079" s="49" t="s">
        <v>4952</v>
      </c>
      <c r="AP1079" s="73"/>
      <c r="AQ1079" s="49" t="s">
        <v>4951</v>
      </c>
      <c r="AR1079" s="76" t="s">
        <v>5011</v>
      </c>
      <c r="AS1079" s="73" t="s">
        <v>5012</v>
      </c>
      <c r="AT1079" s="73">
        <f t="shared" si="276"/>
        <v>1</v>
      </c>
      <c r="AU1079" s="112" t="s">
        <v>5384</v>
      </c>
      <c r="AV1079" s="44" t="s">
        <v>5380</v>
      </c>
      <c r="AW1079" s="28" t="s">
        <v>2404</v>
      </c>
      <c r="AX1079" s="59" t="s">
        <v>5333</v>
      </c>
      <c r="AY1079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79" s="49" t="s">
        <v>4903</v>
      </c>
      <c r="BA1079" s="58" t="str">
        <f>Y1079&amp;"-"&amp;IF(Z1079&lt;10,"0"&amp;Z1079,Z1079)&amp;"-"&amp;IF(AA1079&lt;10,"0"&amp;AA1079,AA1079)</f>
        <v>1985-05-17</v>
      </c>
      <c r="BB1079" s="44" t="str">
        <f>Y1079&amp;IF(Z1079&lt;&gt;0,"-"&amp;Z1079,"")&amp;IF(AA1079&lt;&gt;0,"-"&amp;AA1079,"")&amp;IF(AB1079&lt;&gt;0,"/"&amp;AB1079,"")&amp;IF(AC1079&lt;&gt;0,"-"&amp;AC1079,"")&amp;IF(AD1079&lt;&gt;0,"-"&amp;AD1079,"")</f>
        <v>1985-5-17</v>
      </c>
      <c r="BC1079" s="44" t="str">
        <f t="shared" si="283"/>
        <v>disturbed forest of Fagus</v>
      </c>
      <c r="BF1079" s="49" t="s">
        <v>4882</v>
      </c>
      <c r="BG1079" t="s">
        <v>4893</v>
      </c>
      <c r="BH1079" s="40" t="s">
        <v>5058</v>
      </c>
      <c r="BI1079" t="s">
        <v>745</v>
      </c>
      <c r="BJ1079" t="str">
        <f>N1079&amp;", "&amp;O1079&amp;", "&amp;P1079</f>
        <v>Krasnodar area, Sochi District, Caucasus Major, Krasnaya Polyana (Main Caucasus Mt. Ridge)</v>
      </c>
      <c r="BR1079" t="str">
        <f>LEFT(AG1079,SEARCH(" ",AG1079)-1)</f>
        <v>700</v>
      </c>
      <c r="BS1079" t="str">
        <f t="shared" si="284"/>
        <v>700</v>
      </c>
      <c r="BT1079" s="49" t="s">
        <v>4766</v>
      </c>
      <c r="BU1079" t="s">
        <v>3631</v>
      </c>
      <c r="BV1079" t="s">
        <v>3632</v>
      </c>
      <c r="BW1079" t="s">
        <v>3633</v>
      </c>
      <c r="BX1079" t="s">
        <v>3634</v>
      </c>
      <c r="BY1079" s="44" t="s">
        <v>207</v>
      </c>
      <c r="BZ1079" t="s">
        <v>2302</v>
      </c>
      <c r="CA1079" t="s">
        <v>4514</v>
      </c>
      <c r="CB1079" s="44" t="s">
        <v>4514</v>
      </c>
      <c r="CC1079" t="s">
        <v>2304</v>
      </c>
      <c r="CD1079" t="s">
        <v>4514</v>
      </c>
      <c r="CE1079" t="s">
        <v>4515</v>
      </c>
      <c r="CF1079" t="s">
        <v>3630</v>
      </c>
      <c r="CG1079" t="s">
        <v>4737</v>
      </c>
      <c r="CH1079" t="str">
        <f>H1079</f>
        <v>Eskov K.Yu.</v>
      </c>
      <c r="CI1079">
        <f t="shared" si="282"/>
        <v>1987</v>
      </c>
      <c r="CJ1079" t="s">
        <v>4725</v>
      </c>
    </row>
    <row r="1080" spans="1:88" x14ac:dyDescent="0.45">
      <c r="A1080" s="1">
        <v>45757.367314814823</v>
      </c>
      <c r="B1080">
        <v>911269241</v>
      </c>
      <c r="C1080" t="s">
        <v>4896</v>
      </c>
      <c r="D1080">
        <v>1</v>
      </c>
      <c r="E1080" s="4" t="s">
        <v>65</v>
      </c>
      <c r="F1080" t="s">
        <v>2305</v>
      </c>
      <c r="G1080">
        <v>3385</v>
      </c>
      <c r="H1080" s="44" t="s">
        <v>2306</v>
      </c>
      <c r="I1080">
        <v>1987</v>
      </c>
      <c r="J1080" t="s">
        <v>2307</v>
      </c>
      <c r="K1080" t="s">
        <v>2308</v>
      </c>
      <c r="L1080" t="s">
        <v>2309</v>
      </c>
      <c r="M1080" t="s">
        <v>2298</v>
      </c>
      <c r="N1080" t="s">
        <v>2400</v>
      </c>
      <c r="O1080" t="s">
        <v>2401</v>
      </c>
      <c r="P1080" t="s">
        <v>2402</v>
      </c>
      <c r="Q1080" t="str">
        <f t="shared" si="275"/>
        <v>Caucasus Major, Krasnaya Polyana (Main Caucasus Mt. Ridge)</v>
      </c>
      <c r="V1080" s="54" t="s">
        <v>119</v>
      </c>
      <c r="Y1080">
        <v>1985</v>
      </c>
      <c r="Z1080">
        <v>5</v>
      </c>
      <c r="AA1080">
        <v>17</v>
      </c>
      <c r="AB1080"/>
      <c r="AC1080"/>
      <c r="AD1080"/>
      <c r="AE1080" t="s">
        <v>2403</v>
      </c>
      <c r="AF1080" t="s">
        <v>2404</v>
      </c>
      <c r="AG1080" s="60" t="s">
        <v>2405</v>
      </c>
      <c r="AH1080" t="s">
        <v>207</v>
      </c>
      <c r="AI1080" t="s">
        <v>2302</v>
      </c>
      <c r="AJ1080" t="s">
        <v>2395</v>
      </c>
      <c r="AK1080" t="b">
        <v>1</v>
      </c>
      <c r="AL1080" t="b">
        <v>1</v>
      </c>
      <c r="AM1080" t="s">
        <v>462</v>
      </c>
      <c r="AO1080" s="49" t="s">
        <v>4952</v>
      </c>
      <c r="AP1080" s="73"/>
      <c r="AQ1080" s="49" t="s">
        <v>4951</v>
      </c>
      <c r="AR1080" s="76" t="s">
        <v>5011</v>
      </c>
      <c r="AS1080" s="73" t="s">
        <v>5012</v>
      </c>
      <c r="AT1080" s="73">
        <f t="shared" si="276"/>
        <v>1</v>
      </c>
      <c r="AU1080" s="112" t="s">
        <v>5384</v>
      </c>
      <c r="AV1080" s="44" t="s">
        <v>5380</v>
      </c>
      <c r="AW1080" s="28" t="s">
        <v>2404</v>
      </c>
      <c r="AX1080" s="59" t="s">
        <v>5333</v>
      </c>
      <c r="AY1080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0" s="49" t="s">
        <v>4903</v>
      </c>
      <c r="BA1080" s="58" t="str">
        <f>Y1080&amp;"-"&amp;IF(Z1080&lt;10,"0"&amp;Z1080,Z1080)&amp;"-"&amp;IF(AA1080&lt;10,"0"&amp;AA1080,AA1080)</f>
        <v>1985-05-17</v>
      </c>
      <c r="BB1080" s="44" t="str">
        <f>Y1080&amp;IF(Z1080&lt;&gt;0,"-"&amp;Z1080,"")&amp;IF(AA1080&lt;&gt;0,"-"&amp;AA1080,"")&amp;IF(AB1080&lt;&gt;0,"/"&amp;AB1080,"")&amp;IF(AC1080&lt;&gt;0,"-"&amp;AC1080,"")&amp;IF(AD1080&lt;&gt;0,"-"&amp;AD1080,"")</f>
        <v>1985-5-17</v>
      </c>
      <c r="BC1080" s="44" t="str">
        <f t="shared" si="283"/>
        <v>disturbed forest of Fagus</v>
      </c>
      <c r="BF1080" s="49" t="s">
        <v>4882</v>
      </c>
      <c r="BG1080" t="s">
        <v>4893</v>
      </c>
      <c r="BH1080" s="40" t="s">
        <v>5058</v>
      </c>
      <c r="BI1080" t="s">
        <v>745</v>
      </c>
      <c r="BJ1080" t="str">
        <f>N1080&amp;", "&amp;O1080&amp;", "&amp;P1080</f>
        <v>Krasnodar area, Sochi District, Caucasus Major, Krasnaya Polyana (Main Caucasus Mt. Ridge)</v>
      </c>
      <c r="BR1080" t="str">
        <f>LEFT(AG1080,SEARCH(" ",AG1080)-1)</f>
        <v>700</v>
      </c>
      <c r="BS1080" t="str">
        <f t="shared" si="284"/>
        <v>700</v>
      </c>
      <c r="BT1080" s="49" t="s">
        <v>4766</v>
      </c>
      <c r="BU1080" t="s">
        <v>3631</v>
      </c>
      <c r="BV1080" t="s">
        <v>3632</v>
      </c>
      <c r="BW1080" t="s">
        <v>3633</v>
      </c>
      <c r="BX1080" t="s">
        <v>3634</v>
      </c>
      <c r="BY1080" s="44" t="s">
        <v>207</v>
      </c>
      <c r="BZ1080" t="s">
        <v>2302</v>
      </c>
      <c r="CA1080" t="s">
        <v>4514</v>
      </c>
      <c r="CB1080" s="44" t="s">
        <v>4514</v>
      </c>
      <c r="CC1080" t="s">
        <v>2304</v>
      </c>
      <c r="CD1080" t="s">
        <v>4514</v>
      </c>
      <c r="CE1080" t="s">
        <v>4515</v>
      </c>
      <c r="CF1080" t="s">
        <v>3630</v>
      </c>
      <c r="CG1080" t="s">
        <v>5048</v>
      </c>
      <c r="CH1080" t="str">
        <f>H1080</f>
        <v>Eskov K.Yu.</v>
      </c>
      <c r="CI1080">
        <f t="shared" si="282"/>
        <v>1987</v>
      </c>
      <c r="CJ1080" t="s">
        <v>4724</v>
      </c>
    </row>
    <row r="1081" spans="1:88" x14ac:dyDescent="0.45">
      <c r="A1081" s="1">
        <v>45757.363217592589</v>
      </c>
      <c r="B1081">
        <v>911269241</v>
      </c>
      <c r="C1081" t="s">
        <v>4896</v>
      </c>
      <c r="D1081">
        <v>1</v>
      </c>
      <c r="E1081" s="4" t="s">
        <v>51</v>
      </c>
      <c r="F1081" t="s">
        <v>2305</v>
      </c>
      <c r="G1081">
        <v>3385</v>
      </c>
      <c r="H1081" s="44" t="s">
        <v>2306</v>
      </c>
      <c r="I1081">
        <v>1987</v>
      </c>
      <c r="J1081" t="s">
        <v>2307</v>
      </c>
      <c r="K1081" t="s">
        <v>2308</v>
      </c>
      <c r="L1081" t="s">
        <v>2309</v>
      </c>
      <c r="M1081" t="s">
        <v>2298</v>
      </c>
      <c r="N1081" t="s">
        <v>2318</v>
      </c>
      <c r="P1081" t="s">
        <v>2319</v>
      </c>
      <c r="Q1081" t="str">
        <f t="shared" si="275"/>
        <v>Siberia, upper flow of Kolyma River, Sibit-Tyellakh (Bolshoy Annachag Mt. Ridge)</v>
      </c>
      <c r="V1081" s="54" t="s">
        <v>119</v>
      </c>
      <c r="Y1081">
        <v>1984</v>
      </c>
      <c r="Z1081">
        <v>8</v>
      </c>
      <c r="AA1081">
        <v>10</v>
      </c>
      <c r="AB1081">
        <v>1984</v>
      </c>
      <c r="AC1081">
        <v>8</v>
      </c>
      <c r="AD1081">
        <v>20</v>
      </c>
      <c r="AE1081" t="s">
        <v>2407</v>
      </c>
      <c r="AF1081" t="s">
        <v>2408</v>
      </c>
      <c r="AH1081" t="s">
        <v>207</v>
      </c>
      <c r="AI1081" t="s">
        <v>2302</v>
      </c>
      <c r="AJ1081" t="s">
        <v>2409</v>
      </c>
      <c r="AK1081" t="b">
        <v>1</v>
      </c>
      <c r="AL1081" t="b">
        <v>0</v>
      </c>
      <c r="AO1081" s="49" t="s">
        <v>4952</v>
      </c>
      <c r="AP1081" s="73"/>
      <c r="AQ1081" s="49" t="s">
        <v>4951</v>
      </c>
      <c r="AR1081" s="76" t="s">
        <v>5011</v>
      </c>
      <c r="AS1081" s="73" t="s">
        <v>5012</v>
      </c>
      <c r="AT1081" s="73">
        <f t="shared" si="276"/>
        <v>1</v>
      </c>
      <c r="AU1081" s="112" t="s">
        <v>5383</v>
      </c>
      <c r="AV1081" s="44" t="s">
        <v>5380</v>
      </c>
      <c r="AW1081" s="28" t="s">
        <v>2408</v>
      </c>
      <c r="AX1081" s="59" t="s">
        <v>5333</v>
      </c>
      <c r="AY1081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1" s="49" t="s">
        <v>4903</v>
      </c>
      <c r="BA1081" s="58" t="str">
        <f>Y1081&amp;"-"&amp;IF(Z1081&lt;10,"0"&amp;Z1081,Z1081)&amp;"-"&amp;IF(AA1081&lt;10,"0"&amp;AA1081,AA1081)&amp;"/"&amp;IF(AD1081&lt;10,"0"&amp;AD1081,AD1081)</f>
        <v>1984-08-10/20</v>
      </c>
      <c r="BB1081" s="44" t="str">
        <f>Y1081&amp;IF(Z1081&lt;&gt;0,"-"&amp;Z1081,"")&amp;IF(AA1081&lt;&gt;0,"-"&amp;AA1081,"")&amp;IF(AB1081&lt;&gt;0,"/"&amp;AB1081,"")&amp;IF(AC1081&lt;&gt;0,"-"&amp;AC1081,"")&amp;IF(AD1081&lt;&gt;0,"-"&amp;AD1081,"")</f>
        <v>1984-8-10/1984-8-20</v>
      </c>
      <c r="BC1081" s="44" t="str">
        <f t="shared" si="283"/>
        <v>sparse forest of depressed Larix dahurica</v>
      </c>
      <c r="BF1081" s="49" t="s">
        <v>4882</v>
      </c>
      <c r="BG1081" t="s">
        <v>4893</v>
      </c>
      <c r="BH1081" s="40" t="s">
        <v>5058</v>
      </c>
      <c r="BI1081" t="s">
        <v>745</v>
      </c>
      <c r="BJ1081" t="str">
        <f>N1081&amp;", "&amp;P1081</f>
        <v>Magadan area, Siberia, upper flow of Kolyma River, Sibit-Tyellakh (Bolshoy Annachag Mt. Ridge)</v>
      </c>
      <c r="BT1081" s="49" t="s">
        <v>4766</v>
      </c>
      <c r="BU1081" t="s">
        <v>3631</v>
      </c>
      <c r="BV1081" t="s">
        <v>3632</v>
      </c>
      <c r="BW1081" t="s">
        <v>3633</v>
      </c>
      <c r="BX1081" t="s">
        <v>3634</v>
      </c>
      <c r="BY1081" s="44" t="s">
        <v>207</v>
      </c>
      <c r="BZ1081" t="s">
        <v>2302</v>
      </c>
      <c r="CA1081" t="s">
        <v>4519</v>
      </c>
      <c r="CB1081" s="44" t="s">
        <v>4519</v>
      </c>
      <c r="CC1081" t="s">
        <v>4521</v>
      </c>
      <c r="CD1081" t="s">
        <v>4519</v>
      </c>
      <c r="CE1081" t="s">
        <v>4520</v>
      </c>
      <c r="CF1081" t="s">
        <v>3630</v>
      </c>
      <c r="CH1081" t="str">
        <f>H1081</f>
        <v>Eskov K.Yu.</v>
      </c>
      <c r="CI1081">
        <f t="shared" si="282"/>
        <v>1987</v>
      </c>
    </row>
    <row r="1082" spans="1:88" x14ac:dyDescent="0.45">
      <c r="A1082" s="1">
        <v>45757.361689814818</v>
      </c>
      <c r="B1082">
        <v>911269241</v>
      </c>
      <c r="C1082" t="s">
        <v>4896</v>
      </c>
      <c r="D1082">
        <v>11</v>
      </c>
      <c r="E1082" s="4" t="s">
        <v>1199</v>
      </c>
      <c r="F1082" t="s">
        <v>2305</v>
      </c>
      <c r="G1082">
        <v>3385</v>
      </c>
      <c r="H1082" s="44" t="s">
        <v>2306</v>
      </c>
      <c r="I1082">
        <v>1987</v>
      </c>
      <c r="J1082" t="s">
        <v>2307</v>
      </c>
      <c r="K1082" t="s">
        <v>2308</v>
      </c>
      <c r="L1082" t="s">
        <v>2309</v>
      </c>
      <c r="M1082" t="s">
        <v>2298</v>
      </c>
      <c r="N1082" t="s">
        <v>2318</v>
      </c>
      <c r="P1082" t="s">
        <v>2319</v>
      </c>
      <c r="Q1082" t="str">
        <f t="shared" si="275"/>
        <v>Siberia, upper flow of Kolyma River, Sibit-Tyellakh (Bolshoy Annachag Mt. Ridge)</v>
      </c>
      <c r="V1082" s="54" t="s">
        <v>119</v>
      </c>
      <c r="Y1082">
        <v>1984</v>
      </c>
      <c r="Z1082">
        <v>8</v>
      </c>
      <c r="AA1082">
        <v>18</v>
      </c>
      <c r="AB1082">
        <v>1983</v>
      </c>
      <c r="AC1082">
        <v>6</v>
      </c>
      <c r="AD1082">
        <v>21</v>
      </c>
      <c r="AE1082" t="s">
        <v>2410</v>
      </c>
      <c r="AF1082" t="s">
        <v>1975</v>
      </c>
      <c r="AG1082" s="60" t="s">
        <v>2322</v>
      </c>
      <c r="AH1082" t="s">
        <v>207</v>
      </c>
      <c r="AI1082" t="s">
        <v>2302</v>
      </c>
      <c r="AJ1082" t="s">
        <v>2409</v>
      </c>
      <c r="AK1082" t="b">
        <v>1</v>
      </c>
      <c r="AL1082" t="b">
        <v>0</v>
      </c>
      <c r="AO1082" s="49" t="s">
        <v>4952</v>
      </c>
      <c r="AP1082" s="73"/>
      <c r="AQ1082" s="49" t="s">
        <v>4951</v>
      </c>
      <c r="AR1082" s="76" t="s">
        <v>5011</v>
      </c>
      <c r="AS1082" s="73" t="s">
        <v>5012</v>
      </c>
      <c r="AT1082" s="73">
        <f t="shared" si="276"/>
        <v>11</v>
      </c>
      <c r="AU1082" s="112" t="s">
        <v>5384</v>
      </c>
      <c r="AV1082" s="44" t="s">
        <v>5380</v>
      </c>
      <c r="AW1082" t="s">
        <v>2306</v>
      </c>
      <c r="AX1082" s="59" t="s">
        <v>5333</v>
      </c>
      <c r="AY1082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2" s="49" t="s">
        <v>4903</v>
      </c>
      <c r="BA1082" s="58" t="str">
        <f>Y1082&amp;"-"&amp;IF(Z1082&lt;10,"0"&amp;Z1082,Z1082)&amp;"-"&amp;IF(AA1082&lt;10,"0"&amp;AA1082,AA1082)&amp;"/"&amp;IF(AC1082&lt;10,"0"&amp;AC1082,AC1082)&amp;"-"&amp;IF(AD1082&lt;10,"0"&amp;AD1082,AD1082)</f>
        <v>1984-08-18/06-21</v>
      </c>
      <c r="BB1082" s="44" t="str">
        <f>Y1082&amp;IF(Z1082&lt;&gt;0,"-"&amp;Z1082,"")&amp;IF(AA1082&lt;&gt;0,"-"&amp;AA1082,"")&amp;IF(AB1082&lt;&gt;0,"/"&amp;AB1082,"")&amp;IF(AC1082&lt;&gt;0,"-"&amp;AC1082,"")&amp;IF(AD1082&lt;&gt;0,"-"&amp;AD1082,"")</f>
        <v>1984-8-18/1983-6-21</v>
      </c>
      <c r="BC1082" s="44" t="str">
        <f t="shared" si="283"/>
        <v>Sphagnum bog with Vaccinium uliginosum and Betula nana</v>
      </c>
      <c r="BF1082" s="49" t="s">
        <v>4882</v>
      </c>
      <c r="BG1082" t="s">
        <v>4893</v>
      </c>
      <c r="BH1082" s="40" t="s">
        <v>5058</v>
      </c>
      <c r="BI1082" t="s">
        <v>745</v>
      </c>
      <c r="BJ1082" t="str">
        <f>N1082&amp;", "&amp;P1082</f>
        <v>Magadan area, Siberia, upper flow of Kolyma River, Sibit-Tyellakh (Bolshoy Annachag Mt. Ridge)</v>
      </c>
      <c r="BR1082" t="str">
        <f>LEFT(AG1082,SEARCH(" ",AG1082)-1)</f>
        <v>500</v>
      </c>
      <c r="BS1082" t="str">
        <f>BR1082</f>
        <v>500</v>
      </c>
      <c r="BT1082" s="49" t="s">
        <v>4766</v>
      </c>
      <c r="BU1082" t="s">
        <v>3631</v>
      </c>
      <c r="BV1082" t="s">
        <v>3632</v>
      </c>
      <c r="BW1082" t="s">
        <v>3633</v>
      </c>
      <c r="BX1082" t="s">
        <v>3634</v>
      </c>
      <c r="BY1082" s="44" t="s">
        <v>207</v>
      </c>
      <c r="BZ1082" t="s">
        <v>2302</v>
      </c>
      <c r="CA1082" t="s">
        <v>4519</v>
      </c>
      <c r="CB1082" s="44" t="s">
        <v>4519</v>
      </c>
      <c r="CC1082" t="s">
        <v>4521</v>
      </c>
      <c r="CD1082" t="s">
        <v>4519</v>
      </c>
      <c r="CE1082" t="s">
        <v>4520</v>
      </c>
      <c r="CF1082" t="s">
        <v>3630</v>
      </c>
      <c r="CH1082" t="str">
        <f>H1082</f>
        <v>Eskov K.Yu.</v>
      </c>
      <c r="CI1082">
        <f t="shared" si="282"/>
        <v>1987</v>
      </c>
    </row>
    <row r="1083" spans="1:88" x14ac:dyDescent="0.45">
      <c r="A1083" s="1">
        <v>45757.360347222217</v>
      </c>
      <c r="B1083">
        <v>911269241</v>
      </c>
      <c r="C1083" t="s">
        <v>4896</v>
      </c>
      <c r="D1083">
        <v>1</v>
      </c>
      <c r="E1083" s="4" t="s">
        <v>51</v>
      </c>
      <c r="F1083" t="s">
        <v>2415</v>
      </c>
      <c r="G1083">
        <v>3385</v>
      </c>
      <c r="H1083" s="44" t="s">
        <v>2306</v>
      </c>
      <c r="I1083">
        <v>1987</v>
      </c>
      <c r="J1083" t="s">
        <v>2307</v>
      </c>
      <c r="K1083" t="s">
        <v>2308</v>
      </c>
      <c r="L1083" t="s">
        <v>2309</v>
      </c>
      <c r="M1083" t="s">
        <v>2298</v>
      </c>
      <c r="N1083" t="s">
        <v>2335</v>
      </c>
      <c r="O1083" t="s">
        <v>2412</v>
      </c>
      <c r="P1083" t="s">
        <v>2413</v>
      </c>
      <c r="Q1083" t="str">
        <f t="shared" si="275"/>
        <v>Siberia, Putorana Plateau, Ayan Lake, Amnundakta River</v>
      </c>
      <c r="V1083" s="54" t="s">
        <v>119</v>
      </c>
      <c r="Y1083">
        <v>1983</v>
      </c>
      <c r="Z1083">
        <v>8</v>
      </c>
      <c r="AA1083">
        <v>11</v>
      </c>
      <c r="AB1083">
        <v>1983</v>
      </c>
      <c r="AC1083">
        <v>6</v>
      </c>
      <c r="AD1083">
        <v>21</v>
      </c>
      <c r="AE1083" t="s">
        <v>2414</v>
      </c>
      <c r="AF1083" t="s">
        <v>1975</v>
      </c>
      <c r="AH1083" t="s">
        <v>207</v>
      </c>
      <c r="AI1083" t="s">
        <v>2302</v>
      </c>
      <c r="AJ1083" t="s">
        <v>2409</v>
      </c>
      <c r="AK1083" t="b">
        <v>1</v>
      </c>
      <c r="AL1083" t="b">
        <v>0</v>
      </c>
      <c r="AO1083" s="49" t="s">
        <v>4952</v>
      </c>
      <c r="AP1083" s="73"/>
      <c r="AQ1083" s="49" t="s">
        <v>4951</v>
      </c>
      <c r="AR1083" s="76" t="s">
        <v>5011</v>
      </c>
      <c r="AS1083" s="73" t="s">
        <v>5012</v>
      </c>
      <c r="AT1083" s="73">
        <f t="shared" si="276"/>
        <v>1</v>
      </c>
      <c r="AU1083" s="112" t="s">
        <v>5383</v>
      </c>
      <c r="AV1083" s="44" t="s">
        <v>5380</v>
      </c>
      <c r="AW1083" t="s">
        <v>2306</v>
      </c>
      <c r="AX1083" s="115" t="s">
        <v>5316</v>
      </c>
      <c r="AY1083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3" s="49" t="s">
        <v>4903</v>
      </c>
      <c r="BA1083" s="58" t="str">
        <f>Y1083&amp;"-"&amp;IF(Z1083&lt;10,"0"&amp;Z1083,Z1083)&amp;"-"&amp;IF(AA1083&lt;10,"0"&amp;AA1083,AA1083)&amp;"/"&amp;IF(AC1083&lt;10,"0"&amp;AC1083,AC1083)&amp;"-"&amp;IF(AD1083&lt;10,"0"&amp;AD1083,AD1083)</f>
        <v>1983-08-11/06-21</v>
      </c>
      <c r="BB1083" s="44" t="str">
        <f>Y1083&amp;IF(Z1083&lt;&gt;0,"-"&amp;Z1083,"")&amp;IF(AA1083&lt;&gt;0,"-"&amp;AA1083,"")&amp;IF(AB1083&lt;&gt;0,"/"&amp;AB1083,"")&amp;IF(AC1083&lt;&gt;0,"-"&amp;AC1083,"")&amp;IF(AD1083&lt;&gt;0,"-"&amp;AD1083,"")</f>
        <v>1983-8-11/1983-6-21</v>
      </c>
      <c r="BC1083" s="44" t="str">
        <f t="shared" si="283"/>
        <v>boggy sparse forest of depressed Larix dahurica with Betula nana</v>
      </c>
      <c r="BF1083" s="49" t="s">
        <v>4882</v>
      </c>
      <c r="BG1083" t="s">
        <v>4893</v>
      </c>
      <c r="BH1083" s="40" t="s">
        <v>5058</v>
      </c>
      <c r="BI1083" t="s">
        <v>745</v>
      </c>
      <c r="BJ1083" t="str">
        <f>N1083&amp;", "&amp;O1083&amp;", "&amp;P1083</f>
        <v>Krasnoyarsk area, Taimyr Autonomous Region, Siberia, Putorana Plateau, Ayan Lake, Amnundakta River</v>
      </c>
      <c r="BT1083" s="49" t="s">
        <v>4766</v>
      </c>
      <c r="BU1083" t="s">
        <v>3631</v>
      </c>
      <c r="BV1083" t="s">
        <v>3632</v>
      </c>
      <c r="BW1083" t="s">
        <v>3633</v>
      </c>
      <c r="BX1083" t="s">
        <v>3634</v>
      </c>
      <c r="BY1083" s="44" t="s">
        <v>207</v>
      </c>
      <c r="BZ1083" t="s">
        <v>2302</v>
      </c>
      <c r="CA1083" t="s">
        <v>4519</v>
      </c>
      <c r="CB1083" s="44" t="s">
        <v>4519</v>
      </c>
      <c r="CC1083" t="s">
        <v>4521</v>
      </c>
      <c r="CD1083" t="s">
        <v>4519</v>
      </c>
      <c r="CE1083" t="s">
        <v>4520</v>
      </c>
      <c r="CF1083" t="s">
        <v>3630</v>
      </c>
      <c r="CH1083" t="str">
        <f>H1083</f>
        <v>Eskov K.Yu.</v>
      </c>
      <c r="CI1083">
        <f t="shared" si="282"/>
        <v>1987</v>
      </c>
    </row>
    <row r="1084" spans="1:88" x14ac:dyDescent="0.45">
      <c r="A1084" s="1">
        <v>45757.359027777777</v>
      </c>
      <c r="B1084">
        <v>911269241</v>
      </c>
      <c r="C1084" t="s">
        <v>4896</v>
      </c>
      <c r="D1084">
        <v>2</v>
      </c>
      <c r="E1084" s="4" t="s">
        <v>86</v>
      </c>
      <c r="F1084" t="s">
        <v>2305</v>
      </c>
      <c r="G1084">
        <v>3385</v>
      </c>
      <c r="H1084" s="44" t="s">
        <v>2306</v>
      </c>
      <c r="I1084">
        <v>1987</v>
      </c>
      <c r="J1084" t="s">
        <v>2307</v>
      </c>
      <c r="K1084" t="s">
        <v>2308</v>
      </c>
      <c r="L1084" t="s">
        <v>2309</v>
      </c>
      <c r="M1084" t="s">
        <v>2298</v>
      </c>
      <c r="N1084" t="s">
        <v>2335</v>
      </c>
      <c r="O1084" t="s">
        <v>2412</v>
      </c>
      <c r="P1084" t="s">
        <v>2416</v>
      </c>
      <c r="Q1084" t="str">
        <f t="shared" ref="Q1084:Q1147" si="285">IF(LEN(P1084)&gt;0,P1084,"")</f>
        <v>Siberia, Putorana Plateau, Ayan Lake, Gulyami Rive</v>
      </c>
      <c r="V1084" s="54" t="s">
        <v>119</v>
      </c>
      <c r="Y1084">
        <v>1983</v>
      </c>
      <c r="Z1084">
        <v>8</v>
      </c>
      <c r="AA1084">
        <v>9</v>
      </c>
      <c r="AB1084">
        <v>1983</v>
      </c>
      <c r="AC1084">
        <v>6</v>
      </c>
      <c r="AD1084">
        <v>21</v>
      </c>
      <c r="AE1084" t="s">
        <v>2417</v>
      </c>
      <c r="AF1084" t="s">
        <v>1975</v>
      </c>
      <c r="AH1084" t="s">
        <v>207</v>
      </c>
      <c r="AI1084" t="s">
        <v>2302</v>
      </c>
      <c r="AJ1084" t="s">
        <v>2409</v>
      </c>
      <c r="AK1084" t="b">
        <v>1</v>
      </c>
      <c r="AL1084" t="b">
        <v>0</v>
      </c>
      <c r="AO1084" s="49" t="s">
        <v>4952</v>
      </c>
      <c r="AP1084" s="73"/>
      <c r="AQ1084" s="49" t="s">
        <v>4951</v>
      </c>
      <c r="AR1084" s="76" t="s">
        <v>5011</v>
      </c>
      <c r="AS1084" s="73" t="s">
        <v>5012</v>
      </c>
      <c r="AT1084" s="73">
        <f t="shared" si="276"/>
        <v>2</v>
      </c>
      <c r="AU1084" s="112" t="s">
        <v>5383</v>
      </c>
      <c r="AV1084" s="44" t="s">
        <v>5380</v>
      </c>
      <c r="AW1084" t="s">
        <v>2306</v>
      </c>
      <c r="AX1084" t="s">
        <v>5333</v>
      </c>
      <c r="AY1084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4" s="49" t="s">
        <v>4903</v>
      </c>
      <c r="BA1084" s="58" t="str">
        <f>Y1084&amp;"-"&amp;IF(Z1084&lt;10,"0"&amp;Z1084,Z1084)&amp;"-"&amp;IF(AA1084&lt;10,"0"&amp;AA1084,AA1084)&amp;"/"&amp;IF(AC1084&lt;10,"0"&amp;AC1084,AC1084)&amp;"-"&amp;IF(AD1084&lt;10,"0"&amp;AD1084,AD1084)</f>
        <v>1983-08-09/06-21</v>
      </c>
      <c r="BB1084" s="44" t="str">
        <f>Y1084&amp;IF(Z1084&lt;&gt;0,"-"&amp;Z1084,"")&amp;IF(AA1084&lt;&gt;0,"-"&amp;AA1084,"")&amp;IF(AB1084&lt;&gt;0,"/"&amp;AB1084,"")&amp;IF(AC1084&lt;&gt;0,"-"&amp;AC1084,"")&amp;IF(AD1084&lt;&gt;0,"-"&amp;AD1084,"")</f>
        <v>1983-8-9/1983-6-21</v>
      </c>
      <c r="BC1084" s="44" t="str">
        <f t="shared" si="283"/>
        <v>Sphagnum-Aulacomnium turgidum bog with Carex spp. and Eriophorum sp.</v>
      </c>
      <c r="BF1084" s="49" t="s">
        <v>4882</v>
      </c>
      <c r="BG1084" t="s">
        <v>4893</v>
      </c>
      <c r="BH1084" s="40" t="s">
        <v>5058</v>
      </c>
      <c r="BI1084" t="s">
        <v>745</v>
      </c>
      <c r="BJ1084" t="str">
        <f>N1084&amp;", "&amp;O1084&amp;", "&amp;P1084</f>
        <v>Krasnoyarsk area, Taimyr Autonomous Region, Siberia, Putorana Plateau, Ayan Lake, Gulyami Rive</v>
      </c>
      <c r="BT1084" s="49" t="s">
        <v>4766</v>
      </c>
      <c r="BU1084" t="s">
        <v>3631</v>
      </c>
      <c r="BV1084" t="s">
        <v>3632</v>
      </c>
      <c r="BW1084" t="s">
        <v>3633</v>
      </c>
      <c r="BX1084" t="s">
        <v>3634</v>
      </c>
      <c r="BY1084" s="44" t="s">
        <v>207</v>
      </c>
      <c r="BZ1084" t="s">
        <v>2302</v>
      </c>
      <c r="CA1084" t="s">
        <v>4519</v>
      </c>
      <c r="CB1084" s="44" t="s">
        <v>4519</v>
      </c>
      <c r="CC1084" t="s">
        <v>4521</v>
      </c>
      <c r="CD1084" t="s">
        <v>4519</v>
      </c>
      <c r="CE1084" t="s">
        <v>4520</v>
      </c>
      <c r="CF1084" t="s">
        <v>3630</v>
      </c>
      <c r="CH1084" t="str">
        <f>H1084</f>
        <v>Eskov K.Yu.</v>
      </c>
      <c r="CI1084">
        <f t="shared" si="282"/>
        <v>1987</v>
      </c>
    </row>
    <row r="1085" spans="1:88" x14ac:dyDescent="0.45">
      <c r="A1085" s="1">
        <v>45757.35765046296</v>
      </c>
      <c r="B1085">
        <v>911269241</v>
      </c>
      <c r="C1085" t="s">
        <v>4896</v>
      </c>
      <c r="D1085">
        <v>1</v>
      </c>
      <c r="E1085" s="4" t="s">
        <v>51</v>
      </c>
      <c r="F1085" t="s">
        <v>2305</v>
      </c>
      <c r="G1085">
        <v>3385</v>
      </c>
      <c r="H1085" s="44" t="s">
        <v>2306</v>
      </c>
      <c r="I1085">
        <v>1987</v>
      </c>
      <c r="J1085" t="s">
        <v>2307</v>
      </c>
      <c r="K1085" t="s">
        <v>2308</v>
      </c>
      <c r="L1085" t="s">
        <v>2309</v>
      </c>
      <c r="M1085" t="s">
        <v>2298</v>
      </c>
      <c r="N1085" t="s">
        <v>2335</v>
      </c>
      <c r="O1085" t="s">
        <v>2412</v>
      </c>
      <c r="P1085" t="s">
        <v>2418</v>
      </c>
      <c r="Q1085" t="str">
        <f t="shared" si="285"/>
        <v>Siberia, Putorana Plateau, Ayan Lake, Kapchug River</v>
      </c>
      <c r="V1085" s="54" t="s">
        <v>119</v>
      </c>
      <c r="Y1085">
        <v>1983</v>
      </c>
      <c r="Z1085">
        <v>6</v>
      </c>
      <c r="AA1085">
        <v>11</v>
      </c>
      <c r="AB1085">
        <v>1983</v>
      </c>
      <c r="AC1085">
        <v>6</v>
      </c>
      <c r="AD1085">
        <v>21</v>
      </c>
      <c r="AE1085" t="s">
        <v>2419</v>
      </c>
      <c r="AF1085" t="s">
        <v>1975</v>
      </c>
      <c r="AH1085" t="s">
        <v>207</v>
      </c>
      <c r="AI1085" t="s">
        <v>2302</v>
      </c>
      <c r="AJ1085" t="s">
        <v>2409</v>
      </c>
      <c r="AK1085" t="b">
        <v>1</v>
      </c>
      <c r="AL1085" t="b">
        <v>0</v>
      </c>
      <c r="AO1085" s="49" t="s">
        <v>4952</v>
      </c>
      <c r="AP1085" s="73"/>
      <c r="AQ1085" s="49" t="s">
        <v>4951</v>
      </c>
      <c r="AR1085" s="76" t="s">
        <v>5011</v>
      </c>
      <c r="AS1085" s="73" t="s">
        <v>5012</v>
      </c>
      <c r="AT1085" s="73">
        <f t="shared" si="276"/>
        <v>1</v>
      </c>
      <c r="AU1085" s="112" t="s">
        <v>5383</v>
      </c>
      <c r="AV1085" s="44" t="s">
        <v>5380</v>
      </c>
      <c r="AW1085" t="s">
        <v>2306</v>
      </c>
      <c r="AX1085" t="s">
        <v>5333</v>
      </c>
      <c r="AY1085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5" s="49" t="s">
        <v>4903</v>
      </c>
      <c r="BA1085" s="58" t="str">
        <f>Y1085&amp;"-"&amp;IF(Z1085&lt;10,"0"&amp;Z1085,Z1085)&amp;"-"&amp;IF(AA1085&lt;10,"0"&amp;AA1085,AA1085)&amp;"/"&amp;IF(AD1085&lt;10,"0"&amp;AD1085,AD1085)</f>
        <v>1983-06-11/21</v>
      </c>
      <c r="BB1085" s="44" t="str">
        <f>Y1085&amp;IF(Z1085&lt;&gt;0,"-"&amp;Z1085,"")&amp;IF(AA1085&lt;&gt;0,"-"&amp;AA1085,"")&amp;IF(AB1085&lt;&gt;0,"/"&amp;AB1085,"")&amp;IF(AC1085&lt;&gt;0,"-"&amp;AC1085,"")&amp;IF(AD1085&lt;&gt;0,"-"&amp;AD1085,"")</f>
        <v>1983-6-11/1983-6-21</v>
      </c>
      <c r="BC1085" s="44" t="str">
        <f t="shared" si="283"/>
        <v>Sphagnum spp. — Aulacomnium turgidum bog with Carex spp., Eriophorum sp., Andromeda palustre and Betula nana</v>
      </c>
      <c r="BF1085" s="49" t="s">
        <v>4882</v>
      </c>
      <c r="BG1085" t="s">
        <v>4893</v>
      </c>
      <c r="BH1085" s="40" t="s">
        <v>5058</v>
      </c>
      <c r="BI1085" t="s">
        <v>745</v>
      </c>
      <c r="BJ1085" t="str">
        <f>N1085&amp;", "&amp;O1085&amp;", "&amp;P1085</f>
        <v>Krasnoyarsk area, Taimyr Autonomous Region, Siberia, Putorana Plateau, Ayan Lake, Kapchug River</v>
      </c>
      <c r="BT1085" s="49" t="s">
        <v>4766</v>
      </c>
      <c r="BU1085" t="s">
        <v>3631</v>
      </c>
      <c r="BV1085" t="s">
        <v>3632</v>
      </c>
      <c r="BW1085" t="s">
        <v>3633</v>
      </c>
      <c r="BX1085" t="s">
        <v>3634</v>
      </c>
      <c r="BY1085" s="44" t="s">
        <v>207</v>
      </c>
      <c r="BZ1085" t="s">
        <v>2302</v>
      </c>
      <c r="CA1085" t="s">
        <v>4519</v>
      </c>
      <c r="CB1085" s="44" t="s">
        <v>4519</v>
      </c>
      <c r="CC1085" t="s">
        <v>4521</v>
      </c>
      <c r="CD1085" t="s">
        <v>4519</v>
      </c>
      <c r="CE1085" t="s">
        <v>4520</v>
      </c>
      <c r="CF1085" t="s">
        <v>3630</v>
      </c>
      <c r="CH1085" t="str">
        <f>H1085</f>
        <v>Eskov K.Yu.</v>
      </c>
      <c r="CI1085">
        <f t="shared" si="282"/>
        <v>1987</v>
      </c>
    </row>
    <row r="1086" spans="1:88" s="10" customFormat="1" x14ac:dyDescent="0.45">
      <c r="A1086" s="9">
        <v>45757.356886574067</v>
      </c>
      <c r="B1086" s="10">
        <v>412819044</v>
      </c>
      <c r="C1086" s="6" t="s">
        <v>4897</v>
      </c>
      <c r="D1086" s="10">
        <v>1</v>
      </c>
      <c r="E1086" s="4" t="s">
        <v>51</v>
      </c>
      <c r="F1086" s="10" t="s">
        <v>2426</v>
      </c>
      <c r="G1086" s="10">
        <v>3785</v>
      </c>
      <c r="H1086" s="44" t="s">
        <v>53</v>
      </c>
      <c r="I1086" s="10">
        <v>1992</v>
      </c>
      <c r="J1086" s="10" t="s">
        <v>2346</v>
      </c>
      <c r="K1086" s="10" t="s">
        <v>2347</v>
      </c>
      <c r="L1086" s="10" t="s">
        <v>2348</v>
      </c>
      <c r="M1086" t="s">
        <v>39</v>
      </c>
      <c r="N1086" s="10" t="s">
        <v>178</v>
      </c>
      <c r="O1086" s="10" t="s">
        <v>754</v>
      </c>
      <c r="P1086" s="10" t="s">
        <v>2421</v>
      </c>
      <c r="Q1086" t="str">
        <f t="shared" si="285"/>
        <v>Alma-Atinsky State Reserve, Valley of Monashka River, middle flow of Talgar River</v>
      </c>
      <c r="R1086" s="92">
        <v>43.238190000000003</v>
      </c>
      <c r="S1086" s="92">
        <v>77.257137999999998</v>
      </c>
      <c r="T1086" s="10" t="s">
        <v>2422</v>
      </c>
      <c r="U1086" s="10" t="s">
        <v>2423</v>
      </c>
      <c r="V1086" s="10" t="s">
        <v>106</v>
      </c>
      <c r="X1086" s="10">
        <v>500</v>
      </c>
      <c r="Y1086" s="10">
        <v>1986</v>
      </c>
      <c r="Z1086" s="10">
        <v>8</v>
      </c>
      <c r="AA1086" s="10">
        <v>13</v>
      </c>
      <c r="AF1086" s="10" t="s">
        <v>2424</v>
      </c>
      <c r="AI1086" s="10" t="s">
        <v>163</v>
      </c>
      <c r="AJ1086" s="10" t="s">
        <v>1319</v>
      </c>
      <c r="AK1086" s="10" t="b">
        <v>1</v>
      </c>
      <c r="AL1086" s="10" t="b">
        <v>1</v>
      </c>
      <c r="AM1086" s="10" t="s">
        <v>165</v>
      </c>
      <c r="AO1086" s="49" t="s">
        <v>4952</v>
      </c>
      <c r="AP1086" s="73"/>
      <c r="AQ1086" s="49" t="s">
        <v>4951</v>
      </c>
      <c r="AR1086" s="76" t="s">
        <v>5011</v>
      </c>
      <c r="AS1086" s="73" t="s">
        <v>5012</v>
      </c>
      <c r="AT1086" s="73">
        <f t="shared" si="276"/>
        <v>1</v>
      </c>
      <c r="AU1086" s="112" t="s">
        <v>5383</v>
      </c>
      <c r="AV1086" s="44" t="s">
        <v>5380</v>
      </c>
      <c r="AW1086" s="28" t="s">
        <v>2424</v>
      </c>
      <c r="AX1086" s="112" t="s">
        <v>5347</v>
      </c>
      <c r="AY1086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86" s="49" t="s">
        <v>4903</v>
      </c>
      <c r="BA1086" s="58" t="str">
        <f>Y1086&amp;"-"&amp;IF(Z1086&lt;10,"0"&amp;Z1086,Z1086)&amp;"-"&amp;IF(AA1086&lt;10,"0"&amp;AA1086,AA1086)</f>
        <v>1986-08-13</v>
      </c>
      <c r="BB1086" s="44" t="str">
        <f>Y1086&amp;IF(Z1086&lt;&gt;0,"-"&amp;Z1086,"")&amp;IF(AA1086&lt;&gt;0,"-"&amp;AA1086,"")&amp;IF(AB1086&lt;&gt;0,"/"&amp;AB1086,"")&amp;IF(AC1086&lt;&gt;0,"-"&amp;AC1086,"")&amp;IF(AD1086&lt;&gt;0,"-"&amp;AD1086,"")</f>
        <v>1986-8-13</v>
      </c>
      <c r="BC1086" s="44"/>
      <c r="BD1086" s="44"/>
      <c r="BE1086" s="44"/>
      <c r="BF1086" s="49" t="s">
        <v>4882</v>
      </c>
      <c r="BG1086" t="s">
        <v>4893</v>
      </c>
      <c r="BH1086" s="40" t="s">
        <v>5050</v>
      </c>
      <c r="BI1086" t="s">
        <v>39</v>
      </c>
      <c r="BJ1086" t="str">
        <f>N1086&amp;", "&amp;O1086&amp;", "&amp;P1086</f>
        <v>Alma-Ata Area, Talgar Distr., Alma-Atinsky State Reserve, Valley of Monashka River, middle flow of Talgar River</v>
      </c>
      <c r="BK1086" t="str">
        <f>T1086&amp;" N; "&amp;U1086&amp;" E"</f>
        <v>43.23819 N; 77.257138 E</v>
      </c>
      <c r="BL1086" t="s">
        <v>2422</v>
      </c>
      <c r="BM1086" s="85" t="s">
        <v>2423</v>
      </c>
      <c r="BN1086" t="s">
        <v>4895</v>
      </c>
      <c r="BO1086">
        <f>X1086</f>
        <v>500</v>
      </c>
      <c r="BP1086" t="str">
        <f>IF(V1086="original",H1086,IF(V1086="volunteer",C1086,"Nekhaeva A.A."))</f>
        <v>Kim L.V.</v>
      </c>
      <c r="BQ1086" t="str">
        <f>IF(V1086="original",I1086,IF(V1086="volunteer",YEAR(A1086)&amp;"-"&amp;IF(MONTH(A1086)&lt;10,"0"&amp;MONTH(A1086),MONTH(A1086))&amp;"-"&amp;IF(DAY(A1086)&lt;10,"0"&amp;DAY(A1086),DAY(A1086)),"__2025-05-15"))</f>
        <v>2025-04-10</v>
      </c>
      <c r="BR1086"/>
      <c r="BS1086"/>
      <c r="BT1086" s="49" t="s">
        <v>4766</v>
      </c>
      <c r="BU1086" t="s">
        <v>3631</v>
      </c>
      <c r="BV1086" t="s">
        <v>3632</v>
      </c>
      <c r="BW1086" t="s">
        <v>3633</v>
      </c>
      <c r="BX1086" t="s">
        <v>3634</v>
      </c>
      <c r="BY1086" s="44" t="s">
        <v>48</v>
      </c>
      <c r="BZ1086" t="s">
        <v>3660</v>
      </c>
      <c r="CA1086" t="s">
        <v>4130</v>
      </c>
      <c r="CB1086" s="44" t="s">
        <v>4130</v>
      </c>
      <c r="CC1086" t="s">
        <v>4818</v>
      </c>
      <c r="CD1086" t="s">
        <v>4129</v>
      </c>
      <c r="CE1086" t="s">
        <v>2425</v>
      </c>
      <c r="CF1086" t="s">
        <v>3630</v>
      </c>
      <c r="CG1086" t="s">
        <v>4737</v>
      </c>
      <c r="CH1086" t="str">
        <f>H1086</f>
        <v>Logunov D.V.</v>
      </c>
      <c r="CI1086">
        <f t="shared" si="282"/>
        <v>1992</v>
      </c>
      <c r="CJ1086" t="s">
        <v>4725</v>
      </c>
    </row>
    <row r="1087" spans="1:88" x14ac:dyDescent="0.45">
      <c r="A1087" s="1">
        <v>45757.35527777778</v>
      </c>
      <c r="B1087">
        <v>911269241</v>
      </c>
      <c r="C1087" t="s">
        <v>4896</v>
      </c>
      <c r="D1087">
        <v>2</v>
      </c>
      <c r="E1087" s="4" t="s">
        <v>247</v>
      </c>
      <c r="F1087" t="s">
        <v>2305</v>
      </c>
      <c r="G1087">
        <v>3385</v>
      </c>
      <c r="H1087" s="44" t="s">
        <v>2306</v>
      </c>
      <c r="I1087">
        <v>1987</v>
      </c>
      <c r="J1087" t="s">
        <v>2307</v>
      </c>
      <c r="K1087" t="s">
        <v>2308</v>
      </c>
      <c r="L1087" t="s">
        <v>2309</v>
      </c>
      <c r="M1087" t="s">
        <v>2298</v>
      </c>
      <c r="N1087" t="s">
        <v>2427</v>
      </c>
      <c r="O1087" t="s">
        <v>2428</v>
      </c>
      <c r="P1087" t="s">
        <v>2429</v>
      </c>
      <c r="Q1087" t="str">
        <f t="shared" si="285"/>
        <v>Siberia, Stchuchya River, Stchyuchye</v>
      </c>
      <c r="V1087" s="54" t="s">
        <v>119</v>
      </c>
      <c r="Y1087">
        <v>1979</v>
      </c>
      <c r="Z1087">
        <v>8</v>
      </c>
      <c r="AA1087"/>
      <c r="AB1087"/>
      <c r="AC1087"/>
      <c r="AD1087"/>
      <c r="AE1087" t="s">
        <v>2430</v>
      </c>
      <c r="AF1087" t="s">
        <v>2431</v>
      </c>
      <c r="AH1087" t="s">
        <v>207</v>
      </c>
      <c r="AI1087" t="s">
        <v>2302</v>
      </c>
      <c r="AJ1087" t="s">
        <v>2409</v>
      </c>
      <c r="AK1087" t="b">
        <v>1</v>
      </c>
      <c r="AL1087" t="b">
        <v>0</v>
      </c>
      <c r="AO1087" s="49" t="s">
        <v>4952</v>
      </c>
      <c r="AP1087" s="73"/>
      <c r="AQ1087" s="49" t="s">
        <v>4951</v>
      </c>
      <c r="AR1087" s="76" t="s">
        <v>5011</v>
      </c>
      <c r="AS1087" s="73" t="s">
        <v>5012</v>
      </c>
      <c r="AT1087" s="73">
        <f t="shared" si="276"/>
        <v>2</v>
      </c>
      <c r="AU1087" s="112" t="s">
        <v>5384</v>
      </c>
      <c r="AV1087" s="44" t="s">
        <v>5380</v>
      </c>
      <c r="AW1087" s="28" t="s">
        <v>2431</v>
      </c>
      <c r="AX1087" s="59" t="s">
        <v>5333</v>
      </c>
      <c r="AY1087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7" s="49" t="s">
        <v>4903</v>
      </c>
      <c r="BA1087" s="44" t="str">
        <f>Y1087&amp;"-"&amp;IF(Z1087&lt;10,"0"&amp;Z1087,Z1087)</f>
        <v>1979-08</v>
      </c>
      <c r="BB1087" s="44" t="str">
        <f>Y1087&amp;IF(Z1087&lt;&gt;0,"-"&amp;Z1087,"")&amp;IF(AA1087&lt;&gt;0,"-"&amp;AA1087,"")&amp;IF(AB1087&lt;&gt;0,"/"&amp;AB1087,"")&amp;IF(AC1087&lt;&gt;0,"-"&amp;AC1087,"")&amp;IF(AD1087&lt;&gt;0,"-"&amp;AD1087,"")</f>
        <v>1979-8</v>
      </c>
      <c r="BC1087" s="44" t="str">
        <f>AE1087</f>
        <v>moss tundra with Vaccinium uliginosum and Betula nana</v>
      </c>
      <c r="BF1087" s="49" t="s">
        <v>4882</v>
      </c>
      <c r="BG1087" t="s">
        <v>4893</v>
      </c>
      <c r="BH1087" s="40" t="s">
        <v>5058</v>
      </c>
      <c r="BI1087" t="s">
        <v>745</v>
      </c>
      <c r="BJ1087" t="str">
        <f>N1087&amp;", "&amp;O1087&amp;", "&amp;P1087</f>
        <v>Tyumen area, Yamal Autonomous Region, Siberia, Stchuchya River, Stchyuchye</v>
      </c>
      <c r="BT1087" s="49" t="s">
        <v>4766</v>
      </c>
      <c r="BU1087" t="s">
        <v>3631</v>
      </c>
      <c r="BV1087" t="s">
        <v>3632</v>
      </c>
      <c r="BW1087" t="s">
        <v>3633</v>
      </c>
      <c r="BX1087" t="s">
        <v>3634</v>
      </c>
      <c r="BY1087" s="44" t="s">
        <v>207</v>
      </c>
      <c r="BZ1087" t="s">
        <v>2302</v>
      </c>
      <c r="CA1087" t="s">
        <v>4519</v>
      </c>
      <c r="CB1087" s="44" t="s">
        <v>4519</v>
      </c>
      <c r="CC1087" t="s">
        <v>4521</v>
      </c>
      <c r="CD1087" t="s">
        <v>4519</v>
      </c>
      <c r="CE1087" t="s">
        <v>4520</v>
      </c>
      <c r="CF1087" t="s">
        <v>3630</v>
      </c>
      <c r="CH1087" t="str">
        <f>H1087</f>
        <v>Eskov K.Yu.</v>
      </c>
      <c r="CI1087">
        <f t="shared" si="282"/>
        <v>1987</v>
      </c>
    </row>
    <row r="1088" spans="1:88" s="8" customFormat="1" x14ac:dyDescent="0.45">
      <c r="A1088" s="7">
        <v>45757.354629629634</v>
      </c>
      <c r="B1088" s="8">
        <v>412819044</v>
      </c>
      <c r="C1088" s="6" t="s">
        <v>4897</v>
      </c>
      <c r="D1088" s="8">
        <v>1</v>
      </c>
      <c r="E1088" s="4" t="s">
        <v>51</v>
      </c>
      <c r="F1088" s="8" t="s">
        <v>2436</v>
      </c>
      <c r="G1088" s="8">
        <v>3785</v>
      </c>
      <c r="H1088" s="44" t="s">
        <v>53</v>
      </c>
      <c r="I1088" s="8">
        <v>1992</v>
      </c>
      <c r="J1088" s="8" t="s">
        <v>2346</v>
      </c>
      <c r="K1088" s="8" t="s">
        <v>2347</v>
      </c>
      <c r="L1088" s="8" t="s">
        <v>2348</v>
      </c>
      <c r="M1088" t="s">
        <v>39</v>
      </c>
      <c r="N1088" s="8" t="s">
        <v>178</v>
      </c>
      <c r="O1088" s="8" t="s">
        <v>754</v>
      </c>
      <c r="P1088" s="8" t="s">
        <v>2432</v>
      </c>
      <c r="Q1088" t="str">
        <f t="shared" si="285"/>
        <v>Alma-Atinsky State Reserve, Valley of Monashka River</v>
      </c>
      <c r="R1088" s="90">
        <v>43.223998000000002</v>
      </c>
      <c r="S1088" s="90">
        <v>77.259134000000003</v>
      </c>
      <c r="T1088" s="8" t="s">
        <v>2433</v>
      </c>
      <c r="U1088" s="8" t="s">
        <v>2434</v>
      </c>
      <c r="V1088" s="8" t="s">
        <v>106</v>
      </c>
      <c r="W1088" s="8" t="s">
        <v>2435</v>
      </c>
      <c r="X1088" s="8">
        <v>500</v>
      </c>
      <c r="Y1088" s="8">
        <v>1983</v>
      </c>
      <c r="Z1088" s="8">
        <v>9</v>
      </c>
      <c r="AA1088" s="8">
        <v>1</v>
      </c>
      <c r="AF1088" s="8" t="s">
        <v>680</v>
      </c>
      <c r="AI1088" s="8" t="s">
        <v>163</v>
      </c>
      <c r="AJ1088" s="8" t="s">
        <v>1319</v>
      </c>
      <c r="AK1088" s="8" t="b">
        <v>1</v>
      </c>
      <c r="AL1088" s="8" t="b">
        <v>1</v>
      </c>
      <c r="AM1088" s="8" t="s">
        <v>165</v>
      </c>
      <c r="AO1088" s="49" t="s">
        <v>4952</v>
      </c>
      <c r="AP1088" s="73"/>
      <c r="AQ1088" s="49" t="s">
        <v>4951</v>
      </c>
      <c r="AR1088" s="76" t="s">
        <v>5011</v>
      </c>
      <c r="AS1088" s="73" t="s">
        <v>5012</v>
      </c>
      <c r="AT1088" s="73">
        <f t="shared" si="276"/>
        <v>1</v>
      </c>
      <c r="AU1088" s="112" t="s">
        <v>5383</v>
      </c>
      <c r="AV1088" s="44" t="s">
        <v>5380</v>
      </c>
      <c r="AW1088" t="s">
        <v>5013</v>
      </c>
      <c r="AX1088" s="112" t="s">
        <v>5340</v>
      </c>
      <c r="AY1088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88" s="49" t="s">
        <v>4903</v>
      </c>
      <c r="BA1088" s="58" t="str">
        <f>Y1088&amp;"-"&amp;IF(Z1088&lt;10,"0"&amp;Z1088,Z1088)&amp;"-"&amp;IF(AA1088&lt;10,"0"&amp;AA1088,AA1088)</f>
        <v>1983-09-01</v>
      </c>
      <c r="BB1088" s="44" t="str">
        <f>Y1088&amp;IF(Z1088&lt;&gt;0,"-"&amp;Z1088,"")&amp;IF(AA1088&lt;&gt;0,"-"&amp;AA1088,"")&amp;IF(AB1088&lt;&gt;0,"/"&amp;AB1088,"")&amp;IF(AC1088&lt;&gt;0,"-"&amp;AC1088,"")&amp;IF(AD1088&lt;&gt;0,"-"&amp;AD1088,"")</f>
        <v>1983-9-1</v>
      </c>
      <c r="BC1088" s="44"/>
      <c r="BD1088" s="44"/>
      <c r="BE1088" s="44"/>
      <c r="BF1088" s="49" t="s">
        <v>4882</v>
      </c>
      <c r="BG1088" t="s">
        <v>4893</v>
      </c>
      <c r="BH1088" s="40" t="s">
        <v>5050</v>
      </c>
      <c r="BI1088" t="s">
        <v>39</v>
      </c>
      <c r="BJ1088" t="str">
        <f>N1088&amp;", "&amp;O1088&amp;", "&amp;P1088</f>
        <v>Alma-Ata Area, Talgar Distr., Alma-Atinsky State Reserve, Valley of Monashka River</v>
      </c>
      <c r="BK1088" t="str">
        <f>T1088&amp;" N; "&amp;U1088&amp;" E"</f>
        <v>43.223998 N; 77.259134 E</v>
      </c>
      <c r="BL1088" t="s">
        <v>2433</v>
      </c>
      <c r="BM1088" s="85" t="s">
        <v>2434</v>
      </c>
      <c r="BN1088" t="s">
        <v>4895</v>
      </c>
      <c r="BO1088">
        <f>X1088</f>
        <v>500</v>
      </c>
      <c r="BP1088" t="str">
        <f>IF(V1088="original",H1088,IF(V1088="volunteer",C1088,"Nekhaeva A.A."))</f>
        <v>Kim L.V.</v>
      </c>
      <c r="BQ1088" t="str">
        <f>IF(V1088="original",I1088,IF(V1088="volunteer",YEAR(A1088)&amp;"-"&amp;IF(MONTH(A1088)&lt;10,"0"&amp;MONTH(A1088),MONTH(A1088))&amp;"-"&amp;IF(DAY(A1088)&lt;10,"0"&amp;DAY(A1088),DAY(A1088)),"__2025-05-15"))</f>
        <v>2025-04-10</v>
      </c>
      <c r="BR1088"/>
      <c r="BS1088"/>
      <c r="BT1088" s="49" t="s">
        <v>4766</v>
      </c>
      <c r="BU1088" t="s">
        <v>3631</v>
      </c>
      <c r="BV1088" t="s">
        <v>3632</v>
      </c>
      <c r="BW1088" t="s">
        <v>3633</v>
      </c>
      <c r="BX1088" t="s">
        <v>3634</v>
      </c>
      <c r="BY1088" s="44" t="s">
        <v>48</v>
      </c>
      <c r="BZ1088" t="s">
        <v>3660</v>
      </c>
      <c r="CA1088" t="s">
        <v>4130</v>
      </c>
      <c r="CB1088" s="44" t="s">
        <v>4130</v>
      </c>
      <c r="CC1088" t="s">
        <v>4818</v>
      </c>
      <c r="CD1088" t="s">
        <v>4129</v>
      </c>
      <c r="CE1088" t="s">
        <v>2425</v>
      </c>
      <c r="CF1088" t="s">
        <v>3630</v>
      </c>
      <c r="CG1088" t="s">
        <v>4737</v>
      </c>
      <c r="CH1088" t="str">
        <f>H1088</f>
        <v>Logunov D.V.</v>
      </c>
      <c r="CI1088">
        <f t="shared" si="282"/>
        <v>1992</v>
      </c>
      <c r="CJ1088" t="s">
        <v>4725</v>
      </c>
    </row>
    <row r="1089" spans="1:88" x14ac:dyDescent="0.45">
      <c r="A1089" s="1">
        <v>45757.354050925933</v>
      </c>
      <c r="B1089">
        <v>911269241</v>
      </c>
      <c r="C1089" t="s">
        <v>4896</v>
      </c>
      <c r="D1089">
        <v>1</v>
      </c>
      <c r="E1089" s="4" t="s">
        <v>51</v>
      </c>
      <c r="F1089" t="s">
        <v>2305</v>
      </c>
      <c r="G1089">
        <v>3385</v>
      </c>
      <c r="H1089" s="44" t="s">
        <v>2306</v>
      </c>
      <c r="I1089">
        <v>1987</v>
      </c>
      <c r="J1089" t="s">
        <v>2307</v>
      </c>
      <c r="K1089" t="s">
        <v>2308</v>
      </c>
      <c r="L1089" t="s">
        <v>2309</v>
      </c>
      <c r="M1089" t="s">
        <v>2298</v>
      </c>
      <c r="N1089" t="s">
        <v>2427</v>
      </c>
      <c r="O1089" t="s">
        <v>2428</v>
      </c>
      <c r="P1089" t="s">
        <v>2429</v>
      </c>
      <c r="Q1089" t="str">
        <f t="shared" si="285"/>
        <v>Siberia, Stchuchya River, Stchyuchye</v>
      </c>
      <c r="V1089" s="54" t="s">
        <v>119</v>
      </c>
      <c r="Y1089">
        <v>1980</v>
      </c>
      <c r="Z1089">
        <v>8</v>
      </c>
      <c r="AA1089"/>
      <c r="AB1089"/>
      <c r="AC1089"/>
      <c r="AD1089"/>
      <c r="AE1089" t="s">
        <v>2325</v>
      </c>
      <c r="AF1089" t="s">
        <v>2437</v>
      </c>
      <c r="AH1089" t="s">
        <v>207</v>
      </c>
      <c r="AI1089" t="s">
        <v>2302</v>
      </c>
      <c r="AJ1089" t="s">
        <v>2409</v>
      </c>
      <c r="AK1089" t="b">
        <v>1</v>
      </c>
      <c r="AL1089" t="b">
        <v>0</v>
      </c>
      <c r="AO1089" s="49" t="s">
        <v>4952</v>
      </c>
      <c r="AP1089" s="73"/>
      <c r="AQ1089" s="49" t="s">
        <v>4951</v>
      </c>
      <c r="AR1089" s="76" t="s">
        <v>5011</v>
      </c>
      <c r="AS1089" s="73" t="s">
        <v>5012</v>
      </c>
      <c r="AT1089" s="73">
        <f t="shared" si="276"/>
        <v>1</v>
      </c>
      <c r="AU1089" s="112" t="s">
        <v>5383</v>
      </c>
      <c r="AV1089" s="44" t="s">
        <v>5380</v>
      </c>
      <c r="AW1089" s="28" t="s">
        <v>2437</v>
      </c>
      <c r="AX1089" s="59" t="s">
        <v>5333</v>
      </c>
      <c r="AY1089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89" s="49" t="s">
        <v>4903</v>
      </c>
      <c r="BA1089" s="44" t="str">
        <f>Y1089&amp;"-"&amp;IF(Z1089&lt;10,"0"&amp;Z1089,Z1089)</f>
        <v>1980-08</v>
      </c>
      <c r="BB1089" s="44" t="str">
        <f>Y1089&amp;IF(Z1089&lt;&gt;0,"-"&amp;Z1089,"")&amp;IF(AA1089&lt;&gt;0,"-"&amp;AA1089,"")&amp;IF(AB1089&lt;&gt;0,"/"&amp;AB1089,"")&amp;IF(AC1089&lt;&gt;0,"-"&amp;AC1089,"")&amp;IF(AD1089&lt;&gt;0,"-"&amp;AD1089,"")</f>
        <v>1980-8</v>
      </c>
      <c r="BC1089" s="44" t="str">
        <f>AE1089</f>
        <v>Sphagnum bog</v>
      </c>
      <c r="BF1089" s="49" t="s">
        <v>4882</v>
      </c>
      <c r="BG1089" t="s">
        <v>4893</v>
      </c>
      <c r="BH1089" s="40" t="s">
        <v>5058</v>
      </c>
      <c r="BI1089" t="s">
        <v>745</v>
      </c>
      <c r="BJ1089" t="str">
        <f>N1089&amp;", "&amp;O1089&amp;", "&amp;P1089</f>
        <v>Tyumen area, Yamal Autonomous Region, Siberia, Stchuchya River, Stchyuchye</v>
      </c>
      <c r="BT1089" s="49" t="s">
        <v>4766</v>
      </c>
      <c r="BU1089" t="s">
        <v>3631</v>
      </c>
      <c r="BV1089" t="s">
        <v>3632</v>
      </c>
      <c r="BW1089" t="s">
        <v>3633</v>
      </c>
      <c r="BX1089" t="s">
        <v>3634</v>
      </c>
      <c r="BY1089" s="44" t="s">
        <v>207</v>
      </c>
      <c r="BZ1089" t="s">
        <v>2302</v>
      </c>
      <c r="CA1089" t="s">
        <v>4519</v>
      </c>
      <c r="CB1089" s="44" t="s">
        <v>4519</v>
      </c>
      <c r="CC1089" t="s">
        <v>4521</v>
      </c>
      <c r="CD1089" t="s">
        <v>4519</v>
      </c>
      <c r="CE1089" t="s">
        <v>4520</v>
      </c>
      <c r="CF1089" t="s">
        <v>3630</v>
      </c>
      <c r="CH1089" t="str">
        <f>H1089</f>
        <v>Eskov K.Yu.</v>
      </c>
      <c r="CI1089">
        <f t="shared" si="282"/>
        <v>1987</v>
      </c>
    </row>
    <row r="1090" spans="1:88" s="6" customFormat="1" x14ac:dyDescent="0.45">
      <c r="A1090" s="5">
        <v>45757.353622685187</v>
      </c>
      <c r="B1090" s="6">
        <v>412819044</v>
      </c>
      <c r="C1090" s="6" t="s">
        <v>4897</v>
      </c>
      <c r="D1090" s="6">
        <v>1</v>
      </c>
      <c r="E1090" s="4" t="s">
        <v>51</v>
      </c>
      <c r="F1090" s="6" t="s">
        <v>2438</v>
      </c>
      <c r="G1090" s="6">
        <v>3785</v>
      </c>
      <c r="H1090" s="44" t="s">
        <v>53</v>
      </c>
      <c r="I1090" s="6">
        <v>1992</v>
      </c>
      <c r="J1090" s="6" t="s">
        <v>2346</v>
      </c>
      <c r="K1090" s="6" t="s">
        <v>2347</v>
      </c>
      <c r="L1090" s="6" t="s">
        <v>2348</v>
      </c>
      <c r="M1090" t="s">
        <v>39</v>
      </c>
      <c r="N1090" s="6" t="s">
        <v>178</v>
      </c>
      <c r="O1090" s="6" t="s">
        <v>754</v>
      </c>
      <c r="P1090" s="6" t="s">
        <v>2432</v>
      </c>
      <c r="Q1090" t="str">
        <f t="shared" si="285"/>
        <v>Alma-Atinsky State Reserve, Valley of Monashka River</v>
      </c>
      <c r="R1090" s="84">
        <v>43.223998000000002</v>
      </c>
      <c r="S1090" s="84">
        <v>77.259134000000003</v>
      </c>
      <c r="T1090" s="6" t="s">
        <v>2433</v>
      </c>
      <c r="U1090" s="6" t="s">
        <v>2434</v>
      </c>
      <c r="V1090" s="6" t="s">
        <v>106</v>
      </c>
      <c r="W1090" s="6" t="s">
        <v>2435</v>
      </c>
      <c r="X1090" s="6">
        <v>500</v>
      </c>
      <c r="Y1090" s="6">
        <v>1983</v>
      </c>
      <c r="Z1090" s="6">
        <v>9</v>
      </c>
      <c r="AA1090" s="6">
        <v>1</v>
      </c>
      <c r="AF1090" s="6" t="s">
        <v>680</v>
      </c>
      <c r="AI1090" s="6" t="s">
        <v>163</v>
      </c>
      <c r="AJ1090" s="6" t="s">
        <v>1319</v>
      </c>
      <c r="AK1090" s="6" t="b">
        <v>1</v>
      </c>
      <c r="AL1090" s="6" t="b">
        <v>1</v>
      </c>
      <c r="AM1090" s="6" t="s">
        <v>165</v>
      </c>
      <c r="AO1090" s="49" t="s">
        <v>4952</v>
      </c>
      <c r="AP1090" s="73"/>
      <c r="AQ1090" s="49" t="s">
        <v>4951</v>
      </c>
      <c r="AR1090" s="76" t="s">
        <v>5011</v>
      </c>
      <c r="AS1090" s="73" t="s">
        <v>5012</v>
      </c>
      <c r="AT1090" s="73">
        <f t="shared" si="276"/>
        <v>1</v>
      </c>
      <c r="AU1090" s="112" t="s">
        <v>5383</v>
      </c>
      <c r="AV1090" s="44" t="s">
        <v>5380</v>
      </c>
      <c r="AW1090" t="s">
        <v>5013</v>
      </c>
      <c r="AX1090" s="112" t="s">
        <v>5347</v>
      </c>
      <c r="AY1090" s="73" t="str">
        <f t="shared" si="277"/>
        <v>Logunov D.V. 1992. Salticidae of the Middle Asia (Aranei). I. New species of the genera Heliophanus, Salticus and Sitticus, with notes on new faunistic records of the family // Arthropoda Selecta. Vol.1. No.1. P.51–67</v>
      </c>
      <c r="AZ1090" s="49" t="s">
        <v>4903</v>
      </c>
      <c r="BA1090" s="58" t="str">
        <f>Y1090&amp;"-"&amp;IF(Z1090&lt;10,"0"&amp;Z1090,Z1090)&amp;"-"&amp;IF(AA1090&lt;10,"0"&amp;AA1090,AA1090)</f>
        <v>1983-09-01</v>
      </c>
      <c r="BB1090" s="44" t="str">
        <f>Y1090&amp;IF(Z1090&lt;&gt;0,"-"&amp;Z1090,"")&amp;IF(AA1090&lt;&gt;0,"-"&amp;AA1090,"")&amp;IF(AB1090&lt;&gt;0,"/"&amp;AB1090,"")&amp;IF(AC1090&lt;&gt;0,"-"&amp;AC1090,"")&amp;IF(AD1090&lt;&gt;0,"-"&amp;AD1090,"")</f>
        <v>1983-9-1</v>
      </c>
      <c r="BC1090" s="44"/>
      <c r="BD1090" s="44"/>
      <c r="BE1090" s="44"/>
      <c r="BF1090" s="49" t="s">
        <v>4882</v>
      </c>
      <c r="BG1090" t="s">
        <v>4893</v>
      </c>
      <c r="BH1090" s="40" t="s">
        <v>5050</v>
      </c>
      <c r="BI1090" t="s">
        <v>39</v>
      </c>
      <c r="BJ1090" t="str">
        <f>N1090&amp;", "&amp;O1090&amp;", "&amp;P1090</f>
        <v>Alma-Ata Area, Talgar Distr., Alma-Atinsky State Reserve, Valley of Monashka River</v>
      </c>
      <c r="BK1090" t="str">
        <f>T1090&amp;" N; "&amp;U1090&amp;" E"</f>
        <v>43.223998 N; 77.259134 E</v>
      </c>
      <c r="BL1090" t="s">
        <v>2433</v>
      </c>
      <c r="BM1090" s="85" t="s">
        <v>2434</v>
      </c>
      <c r="BN1090" t="s">
        <v>4895</v>
      </c>
      <c r="BO1090">
        <f>X1090</f>
        <v>500</v>
      </c>
      <c r="BP1090" t="str">
        <f>IF(V1090="original",H1090,IF(V1090="volunteer",C1090,"Nekhaeva A.A."))</f>
        <v>Kim L.V.</v>
      </c>
      <c r="BQ1090" t="str">
        <f>IF(V1090="original",I1090,IF(V1090="volunteer",YEAR(A1090)&amp;"-"&amp;IF(MONTH(A1090)&lt;10,"0"&amp;MONTH(A1090),MONTH(A1090))&amp;"-"&amp;IF(DAY(A1090)&lt;10,"0"&amp;DAY(A1090),DAY(A1090)),"__2025-05-15"))</f>
        <v>2025-04-10</v>
      </c>
      <c r="BR1090"/>
      <c r="BS1090"/>
      <c r="BT1090" s="49" t="s">
        <v>4766</v>
      </c>
      <c r="BU1090" t="s">
        <v>3631</v>
      </c>
      <c r="BV1090" t="s">
        <v>3632</v>
      </c>
      <c r="BW1090" t="s">
        <v>3633</v>
      </c>
      <c r="BX1090" t="s">
        <v>3634</v>
      </c>
      <c r="BY1090" s="44" t="s">
        <v>48</v>
      </c>
      <c r="BZ1090" t="s">
        <v>3660</v>
      </c>
      <c r="CA1090" t="s">
        <v>4130</v>
      </c>
      <c r="CB1090" s="44" t="s">
        <v>4130</v>
      </c>
      <c r="CC1090" t="s">
        <v>4818</v>
      </c>
      <c r="CD1090" t="s">
        <v>4129</v>
      </c>
      <c r="CE1090" t="s">
        <v>2425</v>
      </c>
      <c r="CF1090" t="s">
        <v>3630</v>
      </c>
      <c r="CG1090" t="s">
        <v>4737</v>
      </c>
      <c r="CH1090" t="str">
        <f>H1090</f>
        <v>Logunov D.V.</v>
      </c>
      <c r="CI1090">
        <f t="shared" si="282"/>
        <v>1992</v>
      </c>
      <c r="CJ1090" t="s">
        <v>4725</v>
      </c>
    </row>
    <row r="1091" spans="1:88" x14ac:dyDescent="0.45">
      <c r="A1091" s="1">
        <v>45757.350300925929</v>
      </c>
      <c r="B1091">
        <v>911269241</v>
      </c>
      <c r="C1091" t="s">
        <v>4896</v>
      </c>
      <c r="D1091">
        <v>1</v>
      </c>
      <c r="E1091" s="4" t="s">
        <v>51</v>
      </c>
      <c r="F1091" t="s">
        <v>2442</v>
      </c>
      <c r="G1091">
        <v>3385</v>
      </c>
      <c r="H1091" s="44" t="s">
        <v>2306</v>
      </c>
      <c r="I1091">
        <v>1987</v>
      </c>
      <c r="J1091" t="s">
        <v>2307</v>
      </c>
      <c r="K1091" t="s">
        <v>2308</v>
      </c>
      <c r="L1091" t="s">
        <v>2309</v>
      </c>
      <c r="M1091" t="s">
        <v>2298</v>
      </c>
      <c r="P1091" t="s">
        <v>2439</v>
      </c>
      <c r="Q1091" t="str">
        <f t="shared" si="285"/>
        <v>Kamchatka River, Nerpichye Lake</v>
      </c>
      <c r="V1091" s="54" t="s">
        <v>119</v>
      </c>
      <c r="Y1091">
        <v>1930</v>
      </c>
      <c r="Z1091">
        <v>9</v>
      </c>
      <c r="AA1091">
        <v>27</v>
      </c>
      <c r="AB1091"/>
      <c r="AC1091"/>
      <c r="AD1091"/>
      <c r="AF1091" t="s">
        <v>2440</v>
      </c>
      <c r="AH1091" t="s">
        <v>207</v>
      </c>
      <c r="AI1091" t="s">
        <v>2302</v>
      </c>
      <c r="AJ1091" t="s">
        <v>2441</v>
      </c>
      <c r="AK1091" t="b">
        <v>1</v>
      </c>
      <c r="AL1091" t="b">
        <v>0</v>
      </c>
      <c r="AO1091" s="49" t="s">
        <v>4952</v>
      </c>
      <c r="AP1091" s="73"/>
      <c r="AQ1091" s="49" t="s">
        <v>4951</v>
      </c>
      <c r="AR1091" s="76" t="s">
        <v>5011</v>
      </c>
      <c r="AS1091" s="73" t="s">
        <v>5012</v>
      </c>
      <c r="AT1091" s="73">
        <f t="shared" si="276"/>
        <v>1</v>
      </c>
      <c r="AU1091" s="112" t="s">
        <v>5383</v>
      </c>
      <c r="AV1091" s="44" t="s">
        <v>5380</v>
      </c>
      <c r="AW1091" s="28" t="s">
        <v>2440</v>
      </c>
      <c r="AX1091" s="112" t="s">
        <v>5341</v>
      </c>
      <c r="AY1091" s="73" t="str">
        <f t="shared" si="277"/>
        <v>Eskov K.Yu. 1987. The spider genus Robertus O.Pickard-Cambridge in the USSR, with an analysis of its distribution (Arachnida: Araneae: Theridiidae) // Senckenberg. biol. Bd.67 (1986). H.4–6. P.279–296</v>
      </c>
      <c r="AZ1091" s="49" t="s">
        <v>4903</v>
      </c>
      <c r="BA1091" s="58" t="str">
        <f>Y1091&amp;"-"&amp;IF(Z1091&lt;10,"0"&amp;Z1091,Z1091)&amp;"-"&amp;IF(AA1091&lt;10,"0"&amp;AA1091,AA1091)</f>
        <v>1930-09-27</v>
      </c>
      <c r="BB1091" s="44" t="str">
        <f>Y1091&amp;IF(Z1091&lt;&gt;0,"-"&amp;Z1091,"")&amp;IF(AA1091&lt;&gt;0,"-"&amp;AA1091,"")&amp;IF(AB1091&lt;&gt;0,"/"&amp;AB1091,"")&amp;IF(AC1091&lt;&gt;0,"-"&amp;AC1091,"")&amp;IF(AD1091&lt;&gt;0,"-"&amp;AD1091,"")</f>
        <v>1930-9-27</v>
      </c>
      <c r="BF1091" s="49" t="s">
        <v>4882</v>
      </c>
      <c r="BG1091" t="s">
        <v>4893</v>
      </c>
      <c r="BH1091" s="40" t="s">
        <v>5058</v>
      </c>
      <c r="BI1091" t="s">
        <v>745</v>
      </c>
      <c r="BJ1091" t="str">
        <f>P1091</f>
        <v>Kamchatka River, Nerpichye Lake</v>
      </c>
      <c r="BT1091" s="49" t="s">
        <v>4766</v>
      </c>
      <c r="BU1091" t="s">
        <v>3631</v>
      </c>
      <c r="BV1091" t="s">
        <v>3632</v>
      </c>
      <c r="BW1091" t="s">
        <v>3633</v>
      </c>
      <c r="BX1091" t="s">
        <v>3634</v>
      </c>
      <c r="BY1091" s="44" t="s">
        <v>207</v>
      </c>
      <c r="BZ1091" t="s">
        <v>2302</v>
      </c>
      <c r="CA1091" t="s">
        <v>4522</v>
      </c>
      <c r="CB1091" s="44" t="s">
        <v>4522</v>
      </c>
      <c r="CC1091" t="s">
        <v>4786</v>
      </c>
      <c r="CD1091" t="s">
        <v>4522</v>
      </c>
      <c r="CE1091" t="s">
        <v>4523</v>
      </c>
      <c r="CF1091" t="s">
        <v>3630</v>
      </c>
      <c r="CH1091" t="str">
        <f>H1091</f>
        <v>Eskov K.Yu.</v>
      </c>
      <c r="CI1091">
        <f t="shared" si="282"/>
        <v>1987</v>
      </c>
    </row>
    <row r="1092" spans="1:88" s="12" customFormat="1" x14ac:dyDescent="0.45">
      <c r="A1092" s="11">
        <v>45757.349641203713</v>
      </c>
      <c r="B1092" s="12">
        <v>412819044</v>
      </c>
      <c r="C1092" s="6" t="s">
        <v>4897</v>
      </c>
      <c r="D1092" s="12">
        <v>1</v>
      </c>
      <c r="E1092" s="4" t="s">
        <v>51</v>
      </c>
      <c r="F1092" s="12" t="s">
        <v>2445</v>
      </c>
      <c r="G1092" s="12">
        <v>3785</v>
      </c>
      <c r="H1092" s="44" t="s">
        <v>53</v>
      </c>
      <c r="I1092" s="12">
        <v>1992</v>
      </c>
      <c r="J1092" s="12" t="s">
        <v>2346</v>
      </c>
      <c r="K1092" s="12" t="s">
        <v>2347</v>
      </c>
      <c r="L1092" s="12" t="s">
        <v>2348</v>
      </c>
      <c r="M1092" t="s">
        <v>39</v>
      </c>
      <c r="N1092" s="12" t="s">
        <v>178</v>
      </c>
      <c r="O1092" s="12" t="s">
        <v>754</v>
      </c>
      <c r="P1092" s="12" t="s">
        <v>2432</v>
      </c>
      <c r="Q1092" t="str">
        <f t="shared" si="285"/>
        <v>Alma-Atinsky State Reserve, Valley of Monashka River</v>
      </c>
      <c r="R1092" s="94">
        <v>43.222042000000002</v>
      </c>
      <c r="S1092" s="94">
        <v>77.257423000000003</v>
      </c>
      <c r="T1092" s="12" t="s">
        <v>2443</v>
      </c>
      <c r="U1092" s="12" t="s">
        <v>2444</v>
      </c>
      <c r="V1092" s="12" t="s">
        <v>106</v>
      </c>
      <c r="X1092" s="12">
        <v>1500</v>
      </c>
      <c r="Y1092" s="12">
        <v>1984</v>
      </c>
      <c r="Z1092" s="12">
        <v>9</v>
      </c>
      <c r="AA1092" s="12">
        <v>27</v>
      </c>
      <c r="AF1092" s="12" t="s">
        <v>648</v>
      </c>
      <c r="AI1092" s="12" t="s">
        <v>163</v>
      </c>
      <c r="AJ1092" s="12" t="s">
        <v>1319</v>
      </c>
      <c r="AK1092" s="12" t="b">
        <v>1</v>
      </c>
      <c r="AL1092" s="12" t="b">
        <v>1</v>
      </c>
      <c r="AM1092" s="12" t="s">
        <v>462</v>
      </c>
      <c r="AO1092" s="49" t="s">
        <v>4952</v>
      </c>
      <c r="AP1092" s="73"/>
      <c r="AQ1092" s="49" t="s">
        <v>4951</v>
      </c>
      <c r="AR1092" s="76" t="s">
        <v>5011</v>
      </c>
      <c r="AS1092" s="73" t="s">
        <v>5012</v>
      </c>
      <c r="AT1092" s="73">
        <f t="shared" ref="AT1092:AT1155" si="286">D1092</f>
        <v>1</v>
      </c>
      <c r="AU1092" s="112" t="s">
        <v>5383</v>
      </c>
      <c r="AV1092" s="44" t="s">
        <v>5380</v>
      </c>
      <c r="AW1092" t="s">
        <v>648</v>
      </c>
      <c r="AX1092" s="112" t="s">
        <v>5342</v>
      </c>
      <c r="AY1092" s="73" t="str">
        <f t="shared" ref="AY1092:AY1155" si="287">H1092&amp;" "&amp;I1092&amp;". "&amp;J1092&amp;" // "&amp;K1092</f>
        <v>Logunov D.V. 1992. Salticidae of the Middle Asia (Aranei). I. New species of the genera Heliophanus, Salticus and Sitticus, with notes on new faunistic records of the family // Arthropoda Selecta. Vol.1. No.1. P.51–67</v>
      </c>
      <c r="AZ1092" s="49" t="s">
        <v>4903</v>
      </c>
      <c r="BA1092" s="58" t="str">
        <f>Y1092&amp;"-"&amp;IF(Z1092&lt;10,"0"&amp;Z1092,Z1092)&amp;"-"&amp;IF(AA1092&lt;10,"0"&amp;AA1092,AA1092)</f>
        <v>1984-09-27</v>
      </c>
      <c r="BB1092" s="44" t="str">
        <f>Y1092&amp;IF(Z1092&lt;&gt;0,"-"&amp;Z1092,"")&amp;IF(AA1092&lt;&gt;0,"-"&amp;AA1092,"")&amp;IF(AB1092&lt;&gt;0,"/"&amp;AB1092,"")&amp;IF(AC1092&lt;&gt;0,"-"&amp;AC1092,"")&amp;IF(AD1092&lt;&gt;0,"-"&amp;AD1092,"")</f>
        <v>1984-9-27</v>
      </c>
      <c r="BC1092" s="44"/>
      <c r="BD1092" s="44"/>
      <c r="BE1092" s="44"/>
      <c r="BF1092" s="49" t="s">
        <v>4882</v>
      </c>
      <c r="BG1092" t="s">
        <v>4893</v>
      </c>
      <c r="BH1092" s="40" t="s">
        <v>5050</v>
      </c>
      <c r="BI1092" t="s">
        <v>39</v>
      </c>
      <c r="BJ1092" t="str">
        <f>N1092&amp;", "&amp;O1092&amp;", "&amp;P1092</f>
        <v>Alma-Ata Area, Talgar Distr., Alma-Atinsky State Reserve, Valley of Monashka River</v>
      </c>
      <c r="BK1092" t="str">
        <f>T1092&amp;" N; "&amp;U1092&amp;" E"</f>
        <v>43.222042 N; 77.257423 E</v>
      </c>
      <c r="BL1092" t="s">
        <v>2443</v>
      </c>
      <c r="BM1092" s="85" t="s">
        <v>2444</v>
      </c>
      <c r="BN1092" t="s">
        <v>4895</v>
      </c>
      <c r="BO1092">
        <f>X1092</f>
        <v>1500</v>
      </c>
      <c r="BP1092" t="str">
        <f>IF(V1092="original",H1092,IF(V1092="volunteer",C1092,"Nekhaeva A.A."))</f>
        <v>Kim L.V.</v>
      </c>
      <c r="BQ1092" t="str">
        <f>IF(V1092="original",I1092,IF(V1092="volunteer",YEAR(A1092)&amp;"-"&amp;IF(MONTH(A1092)&lt;10,"0"&amp;MONTH(A1092),MONTH(A1092))&amp;"-"&amp;IF(DAY(A1092)&lt;10,"0"&amp;DAY(A1092),DAY(A1092)),"__2025-05-15"))</f>
        <v>2025-04-10</v>
      </c>
      <c r="BR1092"/>
      <c r="BS1092"/>
      <c r="BT1092" s="49" t="s">
        <v>4766</v>
      </c>
      <c r="BU1092" t="s">
        <v>3631</v>
      </c>
      <c r="BV1092" t="s">
        <v>3632</v>
      </c>
      <c r="BW1092" t="s">
        <v>3633</v>
      </c>
      <c r="BX1092" t="s">
        <v>3634</v>
      </c>
      <c r="BY1092" s="44" t="s">
        <v>48</v>
      </c>
      <c r="BZ1092" t="s">
        <v>3660</v>
      </c>
      <c r="CA1092" t="s">
        <v>4130</v>
      </c>
      <c r="CB1092" s="44" t="s">
        <v>4130</v>
      </c>
      <c r="CC1092" t="s">
        <v>4818</v>
      </c>
      <c r="CD1092" t="s">
        <v>4129</v>
      </c>
      <c r="CE1092" t="s">
        <v>2425</v>
      </c>
      <c r="CF1092" t="s">
        <v>3630</v>
      </c>
      <c r="CG1092" t="s">
        <v>5048</v>
      </c>
      <c r="CH1092" t="str">
        <f>H1092</f>
        <v>Logunov D.V.</v>
      </c>
      <c r="CI1092">
        <f t="shared" si="282"/>
        <v>1992</v>
      </c>
      <c r="CJ1092" t="s">
        <v>4724</v>
      </c>
    </row>
    <row r="1093" spans="1:88" x14ac:dyDescent="0.45">
      <c r="A1093" s="1">
        <v>45757.348935185189</v>
      </c>
      <c r="B1093">
        <v>911269241</v>
      </c>
      <c r="C1093" t="s">
        <v>4896</v>
      </c>
      <c r="D1093">
        <v>3</v>
      </c>
      <c r="E1093" s="4" t="s">
        <v>846</v>
      </c>
      <c r="G1093">
        <v>3385</v>
      </c>
      <c r="H1093" s="44" t="s">
        <v>2306</v>
      </c>
      <c r="I1093">
        <v>1987</v>
      </c>
      <c r="J1093" t="s">
        <v>2307</v>
      </c>
      <c r="K1093" t="s">
        <v>2308</v>
      </c>
      <c r="L1093" t="s">
        <v>2309</v>
      </c>
      <c r="M1093" t="s">
        <v>2298</v>
      </c>
      <c r="P1093" t="s">
        <v>2446</v>
      </c>
      <c r="Q1093" t="str">
        <f t="shared" si="285"/>
        <v>Kamchatka River, Kozyrevsk</v>
      </c>
      <c r="V1093" s="54" t="s">
        <v>119</v>
      </c>
      <c r="Y1093">
        <v>1930</v>
      </c>
      <c r="Z1093">
        <v>7</v>
      </c>
      <c r="AA1093">
        <v>29</v>
      </c>
      <c r="AB1093"/>
      <c r="AC1093"/>
      <c r="AD1093"/>
      <c r="AF1093" t="s">
        <v>2440</v>
      </c>
      <c r="AH1093" t="s">
        <v>207</v>
      </c>
      <c r="AI1093" t="s">
        <v>2302</v>
      </c>
      <c r="AJ1093" t="s">
        <v>2441</v>
      </c>
      <c r="AK1093" t="b">
        <v>1</v>
      </c>
      <c r="AL1093" t="b">
        <v>0</v>
      </c>
      <c r="AO1093" s="49" t="s">
        <v>4952</v>
      </c>
      <c r="AP1093" s="73"/>
      <c r="AQ1093" s="49" t="s">
        <v>4951</v>
      </c>
      <c r="AR1093" s="76" t="s">
        <v>5011</v>
      </c>
      <c r="AS1093" s="73" t="s">
        <v>5012</v>
      </c>
      <c r="AT1093" s="73">
        <f t="shared" si="286"/>
        <v>3</v>
      </c>
      <c r="AU1093" s="112" t="s">
        <v>5384</v>
      </c>
      <c r="AV1093" s="44" t="s">
        <v>5380</v>
      </c>
      <c r="AW1093" s="28" t="s">
        <v>2440</v>
      </c>
      <c r="AX1093" s="73"/>
      <c r="AY1093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3" s="49" t="s">
        <v>4903</v>
      </c>
      <c r="BA1093" s="58" t="str">
        <f>Y1093&amp;"-"&amp;IF(Z1093&lt;10,"0"&amp;Z1093,Z1093)&amp;"-"&amp;IF(AA1093&lt;10,"0"&amp;AA1093,AA1093)</f>
        <v>1930-07-29</v>
      </c>
      <c r="BB1093" s="44" t="str">
        <f>Y1093&amp;IF(Z1093&lt;&gt;0,"-"&amp;Z1093,"")&amp;IF(AA1093&lt;&gt;0,"-"&amp;AA1093,"")&amp;IF(AB1093&lt;&gt;0,"/"&amp;AB1093,"")&amp;IF(AC1093&lt;&gt;0,"-"&amp;AC1093,"")&amp;IF(AD1093&lt;&gt;0,"-"&amp;AD1093,"")</f>
        <v>1930-7-29</v>
      </c>
      <c r="BF1093" s="49" t="s">
        <v>4882</v>
      </c>
      <c r="BG1093" t="s">
        <v>4893</v>
      </c>
      <c r="BH1093" s="40" t="s">
        <v>5058</v>
      </c>
      <c r="BI1093" t="s">
        <v>745</v>
      </c>
      <c r="BJ1093" t="str">
        <f t="shared" ref="BJ1093:BJ1094" si="288">P1093</f>
        <v>Kamchatka River, Kozyrevsk</v>
      </c>
      <c r="BT1093" s="49" t="s">
        <v>4766</v>
      </c>
      <c r="BU1093" t="s">
        <v>3631</v>
      </c>
      <c r="BV1093" t="s">
        <v>3632</v>
      </c>
      <c r="BW1093" t="s">
        <v>3633</v>
      </c>
      <c r="BX1093" t="s">
        <v>3634</v>
      </c>
      <c r="BY1093" s="44" t="s">
        <v>207</v>
      </c>
      <c r="BZ1093" t="s">
        <v>2302</v>
      </c>
      <c r="CA1093" t="s">
        <v>4522</v>
      </c>
      <c r="CB1093" s="44" t="s">
        <v>4522</v>
      </c>
      <c r="CC1093" t="s">
        <v>4786</v>
      </c>
      <c r="CD1093" t="s">
        <v>4522</v>
      </c>
      <c r="CE1093" t="s">
        <v>4523</v>
      </c>
      <c r="CF1093" t="s">
        <v>3630</v>
      </c>
      <c r="CH1093" t="str">
        <f>H1093</f>
        <v>Eskov K.Yu.</v>
      </c>
      <c r="CI1093">
        <f t="shared" si="282"/>
        <v>1987</v>
      </c>
    </row>
    <row r="1094" spans="1:88" x14ac:dyDescent="0.45">
      <c r="A1094" s="1">
        <v>45757.347893518519</v>
      </c>
      <c r="B1094">
        <v>911269241</v>
      </c>
      <c r="C1094" t="s">
        <v>4896</v>
      </c>
      <c r="D1094">
        <v>3</v>
      </c>
      <c r="E1094" s="4" t="s">
        <v>846</v>
      </c>
      <c r="G1094">
        <v>3385</v>
      </c>
      <c r="H1094" s="44" t="s">
        <v>2306</v>
      </c>
      <c r="I1094">
        <v>1987</v>
      </c>
      <c r="J1094" t="s">
        <v>2307</v>
      </c>
      <c r="K1094" t="s">
        <v>2308</v>
      </c>
      <c r="L1094" t="s">
        <v>2309</v>
      </c>
      <c r="M1094" t="s">
        <v>2298</v>
      </c>
      <c r="P1094" t="s">
        <v>2447</v>
      </c>
      <c r="Q1094" t="str">
        <f t="shared" si="285"/>
        <v>Siberia, Kamchatka Peninsula, Kamchatka River, Kluchi, Kharchinski Mt. Ridge</v>
      </c>
      <c r="V1094" s="54" t="s">
        <v>119</v>
      </c>
      <c r="Y1094">
        <v>1930</v>
      </c>
      <c r="Z1094">
        <v>9</v>
      </c>
      <c r="AA1094">
        <v>5</v>
      </c>
      <c r="AB1094"/>
      <c r="AC1094"/>
      <c r="AD1094"/>
      <c r="AF1094" t="s">
        <v>2440</v>
      </c>
      <c r="AH1094" t="s">
        <v>207</v>
      </c>
      <c r="AI1094" t="s">
        <v>2302</v>
      </c>
      <c r="AJ1094" t="s">
        <v>2441</v>
      </c>
      <c r="AK1094" t="b">
        <v>1</v>
      </c>
      <c r="AL1094" t="b">
        <v>0</v>
      </c>
      <c r="AO1094" s="49" t="s">
        <v>4952</v>
      </c>
      <c r="AP1094" s="73"/>
      <c r="AQ1094" s="49" t="s">
        <v>4951</v>
      </c>
      <c r="AR1094" s="76" t="s">
        <v>5011</v>
      </c>
      <c r="AS1094" s="73" t="s">
        <v>5012</v>
      </c>
      <c r="AT1094" s="73">
        <f t="shared" si="286"/>
        <v>3</v>
      </c>
      <c r="AU1094" s="112" t="s">
        <v>5384</v>
      </c>
      <c r="AV1094" s="44" t="s">
        <v>5380</v>
      </c>
      <c r="AW1094" s="28" t="s">
        <v>2440</v>
      </c>
      <c r="AX1094" s="73"/>
      <c r="AY1094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4" s="49" t="s">
        <v>4903</v>
      </c>
      <c r="BA1094" s="58" t="str">
        <f>Y1094&amp;"-"&amp;IF(Z1094&lt;10,"0"&amp;Z1094,Z1094)&amp;"-"&amp;IF(AA1094&lt;10,"0"&amp;AA1094,AA1094)</f>
        <v>1930-09-05</v>
      </c>
      <c r="BB1094" s="44" t="str">
        <f>Y1094&amp;IF(Z1094&lt;&gt;0,"-"&amp;Z1094,"")&amp;IF(AA1094&lt;&gt;0,"-"&amp;AA1094,"")&amp;IF(AB1094&lt;&gt;0,"/"&amp;AB1094,"")&amp;IF(AC1094&lt;&gt;0,"-"&amp;AC1094,"")&amp;IF(AD1094&lt;&gt;0,"-"&amp;AD1094,"")</f>
        <v>1930-9-5</v>
      </c>
      <c r="BF1094" s="49" t="s">
        <v>4882</v>
      </c>
      <c r="BG1094" t="s">
        <v>4893</v>
      </c>
      <c r="BH1094" s="40" t="s">
        <v>5058</v>
      </c>
      <c r="BI1094" t="s">
        <v>745</v>
      </c>
      <c r="BJ1094" t="str">
        <f t="shared" si="288"/>
        <v>Siberia, Kamchatka Peninsula, Kamchatka River, Kluchi, Kharchinski Mt. Ridge</v>
      </c>
      <c r="BT1094" s="49" t="s">
        <v>4766</v>
      </c>
      <c r="BU1094" t="s">
        <v>3631</v>
      </c>
      <c r="BV1094" t="s">
        <v>3632</v>
      </c>
      <c r="BW1094" t="s">
        <v>3633</v>
      </c>
      <c r="BX1094" t="s">
        <v>3634</v>
      </c>
      <c r="BY1094" s="44" t="s">
        <v>207</v>
      </c>
      <c r="BZ1094" t="s">
        <v>2302</v>
      </c>
      <c r="CA1094" t="s">
        <v>4522</v>
      </c>
      <c r="CB1094" s="44" t="s">
        <v>4522</v>
      </c>
      <c r="CC1094" t="s">
        <v>4786</v>
      </c>
      <c r="CD1094" t="s">
        <v>4522</v>
      </c>
      <c r="CE1094" t="s">
        <v>4523</v>
      </c>
      <c r="CF1094" t="s">
        <v>3630</v>
      </c>
      <c r="CH1094" t="str">
        <f>H1094</f>
        <v>Eskov K.Yu.</v>
      </c>
      <c r="CI1094">
        <f t="shared" si="282"/>
        <v>1987</v>
      </c>
    </row>
    <row r="1095" spans="1:88" x14ac:dyDescent="0.45">
      <c r="A1095" s="1">
        <v>45757.346087962957</v>
      </c>
      <c r="B1095">
        <v>911269241</v>
      </c>
      <c r="C1095" t="s">
        <v>4896</v>
      </c>
      <c r="D1095">
        <v>1</v>
      </c>
      <c r="E1095" s="4" t="s">
        <v>51</v>
      </c>
      <c r="F1095" t="s">
        <v>2305</v>
      </c>
      <c r="G1095">
        <v>3385</v>
      </c>
      <c r="H1095" s="44" t="s">
        <v>2306</v>
      </c>
      <c r="I1095">
        <v>1987</v>
      </c>
      <c r="J1095" t="s">
        <v>2307</v>
      </c>
      <c r="K1095" t="s">
        <v>2308</v>
      </c>
      <c r="L1095" t="s">
        <v>2309</v>
      </c>
      <c r="M1095" t="s">
        <v>2298</v>
      </c>
      <c r="N1095" t="s">
        <v>2318</v>
      </c>
      <c r="P1095" t="s">
        <v>2448</v>
      </c>
      <c r="Q1095" t="str">
        <f t="shared" si="285"/>
        <v>Okhotsk Sea Coast, River Kava Valley, ca. 72 km upstream</v>
      </c>
      <c r="V1095" s="54" t="s">
        <v>119</v>
      </c>
      <c r="Y1095">
        <v>1983</v>
      </c>
      <c r="Z1095">
        <v>6</v>
      </c>
      <c r="AA1095">
        <v>13</v>
      </c>
      <c r="AB1095">
        <v>1983</v>
      </c>
      <c r="AC1095">
        <v>7</v>
      </c>
      <c r="AD1095">
        <v>1</v>
      </c>
      <c r="AF1095" t="s">
        <v>2449</v>
      </c>
      <c r="AH1095" t="s">
        <v>207</v>
      </c>
      <c r="AI1095" t="s">
        <v>2302</v>
      </c>
      <c r="AJ1095" t="s">
        <v>2441</v>
      </c>
      <c r="AK1095" t="b">
        <v>1</v>
      </c>
      <c r="AL1095" t="b">
        <v>0</v>
      </c>
      <c r="AO1095" s="49" t="s">
        <v>4952</v>
      </c>
      <c r="AP1095" s="73"/>
      <c r="AQ1095" s="49" t="s">
        <v>4951</v>
      </c>
      <c r="AR1095" s="76" t="s">
        <v>5011</v>
      </c>
      <c r="AS1095" s="73" t="s">
        <v>5012</v>
      </c>
      <c r="AT1095" s="73">
        <f t="shared" si="286"/>
        <v>1</v>
      </c>
      <c r="AU1095" s="112" t="s">
        <v>5383</v>
      </c>
      <c r="AV1095" s="44" t="s">
        <v>5380</v>
      </c>
      <c r="AW1095" t="s">
        <v>5017</v>
      </c>
      <c r="AX1095" s="59" t="s">
        <v>5333</v>
      </c>
      <c r="AY109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5" s="49" t="s">
        <v>4903</v>
      </c>
      <c r="BA1095" s="58" t="str">
        <f>Y1095&amp;"-"&amp;IF(Z1095&lt;10,"0"&amp;Z1095,Z1095)&amp;"-"&amp;IF(AA1095&lt;10,"0"&amp;AA1095,AA1095)&amp;"/"&amp;IF(AC1095&lt;10,"0"&amp;AC1095,AC1095)&amp;"-"&amp;IF(AD1095&lt;10,"0"&amp;AD1095,AD1095)</f>
        <v>1983-06-13/07-01</v>
      </c>
      <c r="BB1095" s="44" t="str">
        <f>Y1095&amp;IF(Z1095&lt;&gt;0,"-"&amp;Z1095,"")&amp;IF(AA1095&lt;&gt;0,"-"&amp;AA1095,"")&amp;IF(AB1095&lt;&gt;0,"/"&amp;AB1095,"")&amp;IF(AC1095&lt;&gt;0,"-"&amp;AC1095,"")&amp;IF(AD1095&lt;&gt;0,"-"&amp;AD1095,"")</f>
        <v>1983-6-13/1983-7-1</v>
      </c>
      <c r="BF1095" s="49" t="s">
        <v>4882</v>
      </c>
      <c r="BG1095" t="s">
        <v>4893</v>
      </c>
      <c r="BH1095" s="40" t="s">
        <v>5058</v>
      </c>
      <c r="BI1095" t="s">
        <v>745</v>
      </c>
      <c r="BJ1095" t="str">
        <f>N1095&amp;", "&amp;P1095</f>
        <v>Magadan area, Okhotsk Sea Coast, River Kava Valley, ca. 72 km upstream</v>
      </c>
      <c r="BT1095" s="49" t="s">
        <v>4766</v>
      </c>
      <c r="BU1095" t="s">
        <v>3631</v>
      </c>
      <c r="BV1095" t="s">
        <v>3632</v>
      </c>
      <c r="BW1095" t="s">
        <v>3633</v>
      </c>
      <c r="BX1095" t="s">
        <v>3634</v>
      </c>
      <c r="BY1095" s="44" t="s">
        <v>207</v>
      </c>
      <c r="BZ1095" t="s">
        <v>2302</v>
      </c>
      <c r="CA1095" t="s">
        <v>4522</v>
      </c>
      <c r="CB1095" s="44" t="s">
        <v>4522</v>
      </c>
      <c r="CC1095" t="s">
        <v>4786</v>
      </c>
      <c r="CD1095" t="s">
        <v>4522</v>
      </c>
      <c r="CE1095" t="s">
        <v>4523</v>
      </c>
      <c r="CF1095" t="s">
        <v>3630</v>
      </c>
      <c r="CH1095" t="str">
        <f>H1095</f>
        <v>Eskov K.Yu.</v>
      </c>
      <c r="CI1095">
        <f t="shared" si="282"/>
        <v>1987</v>
      </c>
    </row>
    <row r="1096" spans="1:88" x14ac:dyDescent="0.45">
      <c r="A1096" s="1">
        <v>45757.34438657407</v>
      </c>
      <c r="B1096">
        <v>911269241</v>
      </c>
      <c r="C1096" t="s">
        <v>4896</v>
      </c>
      <c r="D1096">
        <v>1</v>
      </c>
      <c r="E1096" s="4" t="s">
        <v>51</v>
      </c>
      <c r="F1096" t="s">
        <v>2452</v>
      </c>
      <c r="G1096">
        <v>3385</v>
      </c>
      <c r="H1096" s="44" t="s">
        <v>2306</v>
      </c>
      <c r="I1096">
        <v>1987</v>
      </c>
      <c r="J1096" t="s">
        <v>2307</v>
      </c>
      <c r="K1096" t="s">
        <v>2308</v>
      </c>
      <c r="L1096" t="s">
        <v>2309</v>
      </c>
      <c r="M1096" t="s">
        <v>2298</v>
      </c>
      <c r="N1096" t="s">
        <v>2335</v>
      </c>
      <c r="P1096" t="s">
        <v>2450</v>
      </c>
      <c r="Q1096" t="str">
        <f t="shared" si="285"/>
        <v>Yenisei River, Mirnoye (62°20'N)</v>
      </c>
      <c r="V1096" s="54" t="s">
        <v>119</v>
      </c>
      <c r="Y1096">
        <v>1977</v>
      </c>
      <c r="Z1096">
        <v>6</v>
      </c>
      <c r="AA1096"/>
      <c r="AB1096">
        <v>1977</v>
      </c>
      <c r="AC1096">
        <v>8</v>
      </c>
      <c r="AD1096"/>
      <c r="AE1096" t="s">
        <v>2451</v>
      </c>
      <c r="AF1096" t="s">
        <v>1975</v>
      </c>
      <c r="AH1096" t="s">
        <v>207</v>
      </c>
      <c r="AI1096" t="s">
        <v>2302</v>
      </c>
      <c r="AJ1096" t="s">
        <v>2441</v>
      </c>
      <c r="AK1096" t="b">
        <v>1</v>
      </c>
      <c r="AL1096" t="b">
        <v>0</v>
      </c>
      <c r="AO1096" s="49" t="s">
        <v>4952</v>
      </c>
      <c r="AP1096" s="73"/>
      <c r="AQ1096" s="49" t="s">
        <v>4951</v>
      </c>
      <c r="AR1096" s="76" t="s">
        <v>5011</v>
      </c>
      <c r="AS1096" s="73" t="s">
        <v>5012</v>
      </c>
      <c r="AT1096" s="73">
        <f t="shared" si="286"/>
        <v>1</v>
      </c>
      <c r="AU1096" s="112" t="s">
        <v>5383</v>
      </c>
      <c r="AV1096" s="44" t="s">
        <v>5380</v>
      </c>
      <c r="AW1096" t="s">
        <v>2306</v>
      </c>
      <c r="AX1096" s="115" t="s">
        <v>5317</v>
      </c>
      <c r="AY1096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6" s="49" t="s">
        <v>4903</v>
      </c>
      <c r="BA1096" s="59" t="str">
        <f>Y1096&amp;"-"&amp;IF(Z1096&lt;10,"0"&amp;Z1096,Z1096)&amp;"/"&amp;IF(AC1096&lt;10,"0"&amp;AC1096,AC1096)</f>
        <v>1977-06/08</v>
      </c>
      <c r="BB1096" s="44" t="str">
        <f>Y1096&amp;IF(Z1096&lt;&gt;0,"-"&amp;Z1096,"")&amp;IF(AA1096&lt;&gt;0,"-"&amp;AA1096,"")&amp;IF(AB1096&lt;&gt;0,"/"&amp;AB1096,"")&amp;IF(AC1096&lt;&gt;0,"-"&amp;AC1096,"")&amp;IF(AD1096&lt;&gt;0,"-"&amp;AD1096,"")</f>
        <v>1977-6/1977-8</v>
      </c>
      <c r="BC1096" s="44" t="str">
        <f t="shared" ref="BC1096:BC1101" si="289">AE1096</f>
        <v>valley forest of Picea sibirica with Hylacomium</v>
      </c>
      <c r="BF1096" s="49" t="s">
        <v>4882</v>
      </c>
      <c r="BG1096" t="s">
        <v>4893</v>
      </c>
      <c r="BH1096" s="40" t="s">
        <v>5058</v>
      </c>
      <c r="BI1096" t="s">
        <v>745</v>
      </c>
      <c r="BJ1096" t="str">
        <f>N1096&amp;", "&amp;P1096</f>
        <v>Krasnoyarsk area, Yenisei River, Mirnoye (62°20'N)</v>
      </c>
      <c r="BT1096" s="49" t="s">
        <v>4766</v>
      </c>
      <c r="BU1096" t="s">
        <v>3631</v>
      </c>
      <c r="BV1096" t="s">
        <v>3632</v>
      </c>
      <c r="BW1096" t="s">
        <v>3633</v>
      </c>
      <c r="BX1096" t="s">
        <v>3634</v>
      </c>
      <c r="BY1096" s="44" t="s">
        <v>207</v>
      </c>
      <c r="BZ1096" t="s">
        <v>2302</v>
      </c>
      <c r="CA1096" t="s">
        <v>4522</v>
      </c>
      <c r="CB1096" s="44" t="s">
        <v>4522</v>
      </c>
      <c r="CC1096" t="s">
        <v>4786</v>
      </c>
      <c r="CD1096" t="s">
        <v>4522</v>
      </c>
      <c r="CE1096" t="s">
        <v>4523</v>
      </c>
      <c r="CF1096" t="s">
        <v>3630</v>
      </c>
      <c r="CH1096" t="str">
        <f>H1096</f>
        <v>Eskov K.Yu.</v>
      </c>
      <c r="CI1096">
        <f t="shared" si="282"/>
        <v>1987</v>
      </c>
    </row>
    <row r="1097" spans="1:88" s="10" customFormat="1" x14ac:dyDescent="0.45">
      <c r="A1097" s="9">
        <v>45757.34412037037</v>
      </c>
      <c r="B1097" s="10">
        <v>412819044</v>
      </c>
      <c r="C1097" s="6" t="s">
        <v>4897</v>
      </c>
      <c r="D1097" s="10">
        <v>1</v>
      </c>
      <c r="E1097" s="4" t="s">
        <v>65</v>
      </c>
      <c r="F1097" s="10" t="s">
        <v>2458</v>
      </c>
      <c r="G1097" s="10">
        <v>3785</v>
      </c>
      <c r="H1097" s="44" t="s">
        <v>53</v>
      </c>
      <c r="I1097" s="10">
        <v>1992</v>
      </c>
      <c r="J1097" s="10" t="s">
        <v>2346</v>
      </c>
      <c r="K1097" s="10" t="s">
        <v>2347</v>
      </c>
      <c r="L1097" s="10" t="s">
        <v>2348</v>
      </c>
      <c r="M1097" t="s">
        <v>39</v>
      </c>
      <c r="N1097" s="10" t="s">
        <v>178</v>
      </c>
      <c r="O1097" s="10" t="s">
        <v>2453</v>
      </c>
      <c r="P1097" s="10" t="s">
        <v>2454</v>
      </c>
      <c r="Q1097" t="str">
        <f t="shared" si="285"/>
        <v>15 km upper of Uzintai Vill., Karabaskum sands</v>
      </c>
      <c r="R1097" s="92">
        <v>43.741903000000001</v>
      </c>
      <c r="S1097" s="92">
        <v>79.828314000000006</v>
      </c>
      <c r="T1097" s="10" t="s">
        <v>2455</v>
      </c>
      <c r="U1097" s="10" t="s">
        <v>2456</v>
      </c>
      <c r="V1097" s="10" t="s">
        <v>106</v>
      </c>
      <c r="W1097" s="10" t="s">
        <v>2457</v>
      </c>
      <c r="X1097" s="10">
        <v>1000</v>
      </c>
      <c r="Y1097" s="10">
        <v>1989</v>
      </c>
      <c r="Z1097" s="10">
        <v>10</v>
      </c>
      <c r="AA1097" s="10">
        <v>5</v>
      </c>
      <c r="AE1097" s="10" t="s">
        <v>125</v>
      </c>
      <c r="AF1097" s="10" t="s">
        <v>566</v>
      </c>
      <c r="AI1097" s="10" t="s">
        <v>163</v>
      </c>
      <c r="AJ1097" s="10" t="s">
        <v>564</v>
      </c>
      <c r="AK1097" s="10" t="b">
        <v>1</v>
      </c>
      <c r="AL1097" s="10" t="b">
        <v>1</v>
      </c>
      <c r="AM1097" s="10" t="s">
        <v>165</v>
      </c>
      <c r="AO1097" s="49" t="s">
        <v>4952</v>
      </c>
      <c r="AP1097" s="73"/>
      <c r="AQ1097" s="49" t="s">
        <v>4951</v>
      </c>
      <c r="AR1097" s="76" t="s">
        <v>5011</v>
      </c>
      <c r="AS1097" s="73" t="s">
        <v>5012</v>
      </c>
      <c r="AT1097" s="73">
        <f t="shared" si="286"/>
        <v>1</v>
      </c>
      <c r="AU1097" s="112" t="s">
        <v>5384</v>
      </c>
      <c r="AV1097" s="44" t="s">
        <v>5380</v>
      </c>
      <c r="AW1097" t="s">
        <v>566</v>
      </c>
      <c r="AX1097" s="112" t="s">
        <v>5347</v>
      </c>
      <c r="AY1097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097" s="49" t="s">
        <v>4903</v>
      </c>
      <c r="BA1097" s="58" t="str">
        <f>Y1097&amp;"-"&amp;IF(Z1097&lt;10,"0"&amp;Z1097,Z1097)&amp;"-"&amp;IF(AA1097&lt;10,"0"&amp;AA1097,AA1097)</f>
        <v>1989-10-05</v>
      </c>
      <c r="BB1097" s="44" t="str">
        <f>Y1097&amp;IF(Z1097&lt;&gt;0,"-"&amp;Z1097,"")&amp;IF(AA1097&lt;&gt;0,"-"&amp;AA1097,"")&amp;IF(AB1097&lt;&gt;0,"/"&amp;AB1097,"")&amp;IF(AC1097&lt;&gt;0,"-"&amp;AC1097,"")&amp;IF(AD1097&lt;&gt;0,"-"&amp;AD1097,"")</f>
        <v>1989-10-5</v>
      </c>
      <c r="BC1097" s="44" t="str">
        <f t="shared" si="289"/>
        <v>sands</v>
      </c>
      <c r="BD1097" s="44"/>
      <c r="BE1097" s="44"/>
      <c r="BF1097" s="49" t="s">
        <v>4882</v>
      </c>
      <c r="BG1097" t="s">
        <v>4893</v>
      </c>
      <c r="BH1097" s="40" t="s">
        <v>5050</v>
      </c>
      <c r="BI1097" t="s">
        <v>39</v>
      </c>
      <c r="BJ1097" t="str">
        <f>N1097&amp;", "&amp;O1097&amp;", "&amp;P1097</f>
        <v>Alma-Ata Area, Uigursky Distr., 15 km upper of Uzintai Vill., Karabaskum sands</v>
      </c>
      <c r="BK1097" t="str">
        <f>T1097&amp;" N; "&amp;U1097&amp;" E"</f>
        <v>43.741903 N; 79.828314 E</v>
      </c>
      <c r="BL1097" t="s">
        <v>2455</v>
      </c>
      <c r="BM1097" s="85" t="s">
        <v>2456</v>
      </c>
      <c r="BN1097" t="s">
        <v>4895</v>
      </c>
      <c r="BO1097">
        <f>X1097</f>
        <v>1000</v>
      </c>
      <c r="BP1097" t="str">
        <f>IF(V1097="original",H1097,IF(V1097="volunteer",C1097,"Nekhaeva A.A."))</f>
        <v>Kim L.V.</v>
      </c>
      <c r="BQ1097" t="str">
        <f>IF(V1097="original",I1097,IF(V1097="volunteer",YEAR(A1097)&amp;"-"&amp;IF(MONTH(A1097)&lt;10,"0"&amp;MONTH(A1097),MONTH(A1097))&amp;"-"&amp;IF(DAY(A1097)&lt;10,"0"&amp;DAY(A1097),DAY(A1097)),"__2025-05-15"))</f>
        <v>2025-04-10</v>
      </c>
      <c r="BR1097"/>
      <c r="BS1097"/>
      <c r="BT1097" s="49" t="s">
        <v>4766</v>
      </c>
      <c r="BU1097" t="s">
        <v>3631</v>
      </c>
      <c r="BV1097" t="s">
        <v>3632</v>
      </c>
      <c r="BW1097" t="s">
        <v>3633</v>
      </c>
      <c r="BX1097" t="s">
        <v>3634</v>
      </c>
      <c r="BY1097" s="44" t="s">
        <v>48</v>
      </c>
      <c r="BZ1097" t="s">
        <v>3660</v>
      </c>
      <c r="CA1097" t="s">
        <v>4526</v>
      </c>
      <c r="CB1097" s="44" t="s">
        <v>4526</v>
      </c>
      <c r="CC1097" t="s">
        <v>4818</v>
      </c>
      <c r="CD1097" t="s">
        <v>4524</v>
      </c>
      <c r="CE1097" t="s">
        <v>4525</v>
      </c>
      <c r="CF1097" t="s">
        <v>3630</v>
      </c>
      <c r="CG1097" t="s">
        <v>4737</v>
      </c>
      <c r="CH1097" t="str">
        <f>H1097</f>
        <v>Logunov D.V.</v>
      </c>
      <c r="CI1097">
        <f t="shared" si="282"/>
        <v>1992</v>
      </c>
      <c r="CJ1097" t="s">
        <v>4725</v>
      </c>
    </row>
    <row r="1098" spans="1:88" x14ac:dyDescent="0.45">
      <c r="A1098" s="1">
        <v>45757.344074074077</v>
      </c>
      <c r="B1098">
        <v>911269241</v>
      </c>
      <c r="C1098" t="s">
        <v>4896</v>
      </c>
      <c r="D1098">
        <v>1</v>
      </c>
      <c r="E1098" s="4" t="s">
        <v>51</v>
      </c>
      <c r="F1098" t="s">
        <v>2305</v>
      </c>
      <c r="G1098">
        <v>3385</v>
      </c>
      <c r="H1098" s="44" t="s">
        <v>2306</v>
      </c>
      <c r="I1098">
        <v>1987</v>
      </c>
      <c r="J1098" t="s">
        <v>2307</v>
      </c>
      <c r="K1098" t="s">
        <v>2308</v>
      </c>
      <c r="L1098" t="s">
        <v>2309</v>
      </c>
      <c r="M1098" t="s">
        <v>2298</v>
      </c>
      <c r="N1098" t="s">
        <v>2335</v>
      </c>
      <c r="P1098" t="s">
        <v>2450</v>
      </c>
      <c r="Q1098" t="str">
        <f t="shared" si="285"/>
        <v>Yenisei River, Mirnoye (62°20'N)</v>
      </c>
      <c r="V1098" s="54" t="s">
        <v>119</v>
      </c>
      <c r="Y1098">
        <v>1977</v>
      </c>
      <c r="Z1098">
        <v>6</v>
      </c>
      <c r="AA1098"/>
      <c r="AB1098">
        <v>1977</v>
      </c>
      <c r="AC1098">
        <v>8</v>
      </c>
      <c r="AD1098"/>
      <c r="AE1098" t="s">
        <v>2451</v>
      </c>
      <c r="AF1098" t="s">
        <v>1975</v>
      </c>
      <c r="AH1098" t="s">
        <v>207</v>
      </c>
      <c r="AI1098" t="s">
        <v>2302</v>
      </c>
      <c r="AJ1098" t="s">
        <v>2441</v>
      </c>
      <c r="AK1098" t="b">
        <v>1</v>
      </c>
      <c r="AL1098" t="b">
        <v>0</v>
      </c>
      <c r="AO1098" s="49" t="s">
        <v>4952</v>
      </c>
      <c r="AP1098" s="73"/>
      <c r="AQ1098" s="49" t="s">
        <v>4951</v>
      </c>
      <c r="AR1098" s="76" t="s">
        <v>5011</v>
      </c>
      <c r="AS1098" s="73" t="s">
        <v>5012</v>
      </c>
      <c r="AT1098" s="73">
        <f t="shared" si="286"/>
        <v>1</v>
      </c>
      <c r="AU1098" s="112" t="s">
        <v>5383</v>
      </c>
      <c r="AV1098" s="44" t="s">
        <v>5380</v>
      </c>
      <c r="AW1098" t="s">
        <v>2306</v>
      </c>
      <c r="AX1098" t="s">
        <v>5333</v>
      </c>
      <c r="AY1098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8" s="49" t="s">
        <v>4903</v>
      </c>
      <c r="BA1098" s="59" t="str">
        <f>Y1098&amp;"-"&amp;IF(Z1098&lt;10,"0"&amp;Z1098,Z1098)&amp;"/"&amp;IF(AC1098&lt;10,"0"&amp;AC1098,AC1098)</f>
        <v>1977-06/08</v>
      </c>
      <c r="BB1098" s="44" t="str">
        <f>Y1098&amp;IF(Z1098&lt;&gt;0,"-"&amp;Z1098,"")&amp;IF(AA1098&lt;&gt;0,"-"&amp;AA1098,"")&amp;IF(AB1098&lt;&gt;0,"/"&amp;AB1098,"")&amp;IF(AC1098&lt;&gt;0,"-"&amp;AC1098,"")&amp;IF(AD1098&lt;&gt;0,"-"&amp;AD1098,"")</f>
        <v>1977-6/1977-8</v>
      </c>
      <c r="BC1098" s="44" t="str">
        <f t="shared" si="289"/>
        <v>valley forest of Picea sibirica with Hylacomium</v>
      </c>
      <c r="BF1098" s="49" t="s">
        <v>4882</v>
      </c>
      <c r="BG1098" t="s">
        <v>4893</v>
      </c>
      <c r="BH1098" s="40" t="s">
        <v>5058</v>
      </c>
      <c r="BI1098" t="s">
        <v>745</v>
      </c>
      <c r="BJ1098" t="str">
        <f>N1098&amp;", "&amp;P1098</f>
        <v>Krasnoyarsk area, Yenisei River, Mirnoye (62°20'N)</v>
      </c>
      <c r="BT1098" s="49" t="s">
        <v>4766</v>
      </c>
      <c r="BU1098" t="s">
        <v>3631</v>
      </c>
      <c r="BV1098" t="s">
        <v>3632</v>
      </c>
      <c r="BW1098" t="s">
        <v>3633</v>
      </c>
      <c r="BX1098" t="s">
        <v>3634</v>
      </c>
      <c r="BY1098" s="44" t="s">
        <v>207</v>
      </c>
      <c r="BZ1098" t="s">
        <v>2302</v>
      </c>
      <c r="CA1098" t="s">
        <v>4522</v>
      </c>
      <c r="CB1098" s="44" t="s">
        <v>4522</v>
      </c>
      <c r="CC1098" t="s">
        <v>4786</v>
      </c>
      <c r="CD1098" t="s">
        <v>4522</v>
      </c>
      <c r="CE1098" t="s">
        <v>4523</v>
      </c>
      <c r="CF1098" t="s">
        <v>3630</v>
      </c>
      <c r="CH1098" t="str">
        <f>H1098</f>
        <v>Eskov K.Yu.</v>
      </c>
      <c r="CI1098">
        <f t="shared" si="282"/>
        <v>1987</v>
      </c>
    </row>
    <row r="1099" spans="1:88" x14ac:dyDescent="0.45">
      <c r="A1099" s="1">
        <v>45757.34202546296</v>
      </c>
      <c r="B1099">
        <v>911269241</v>
      </c>
      <c r="C1099" t="s">
        <v>4896</v>
      </c>
      <c r="D1099">
        <v>1</v>
      </c>
      <c r="E1099" s="4" t="s">
        <v>51</v>
      </c>
      <c r="F1099" t="s">
        <v>2305</v>
      </c>
      <c r="G1099">
        <v>3385</v>
      </c>
      <c r="H1099" s="44" t="s">
        <v>2306</v>
      </c>
      <c r="I1099">
        <v>1987</v>
      </c>
      <c r="J1099" t="s">
        <v>2307</v>
      </c>
      <c r="K1099" t="s">
        <v>2308</v>
      </c>
      <c r="L1099" t="s">
        <v>2309</v>
      </c>
      <c r="M1099" t="s">
        <v>2298</v>
      </c>
      <c r="N1099" t="s">
        <v>2335</v>
      </c>
      <c r="P1099" t="s">
        <v>2460</v>
      </c>
      <c r="Q1099" t="str">
        <f t="shared" si="285"/>
        <v>Siberia, environs of Krasnoyarsk, Sorokino</v>
      </c>
      <c r="V1099" s="54" t="s">
        <v>119</v>
      </c>
      <c r="Y1099">
        <v>1984</v>
      </c>
      <c r="Z1099">
        <v>8</v>
      </c>
      <c r="AA1099">
        <v>23</v>
      </c>
      <c r="AB1099">
        <v>1981</v>
      </c>
      <c r="AC1099">
        <v>9</v>
      </c>
      <c r="AD1099">
        <v>1</v>
      </c>
      <c r="AE1099" t="s">
        <v>2380</v>
      </c>
      <c r="AF1099" t="s">
        <v>2331</v>
      </c>
      <c r="AH1099" t="s">
        <v>207</v>
      </c>
      <c r="AI1099" t="s">
        <v>2302</v>
      </c>
      <c r="AJ1099" t="s">
        <v>2441</v>
      </c>
      <c r="AK1099" t="b">
        <v>1</v>
      </c>
      <c r="AL1099" t="b">
        <v>0</v>
      </c>
      <c r="AO1099" s="49" t="s">
        <v>4952</v>
      </c>
      <c r="AP1099" s="73"/>
      <c r="AQ1099" s="49" t="s">
        <v>4951</v>
      </c>
      <c r="AR1099" s="76" t="s">
        <v>5011</v>
      </c>
      <c r="AS1099" s="73" t="s">
        <v>5012</v>
      </c>
      <c r="AT1099" s="73">
        <f t="shared" si="286"/>
        <v>1</v>
      </c>
      <c r="AU1099" s="112" t="s">
        <v>5383</v>
      </c>
      <c r="AV1099" s="44" t="s">
        <v>5380</v>
      </c>
      <c r="AW1099" s="28" t="s">
        <v>2331</v>
      </c>
      <c r="AX1099" s="59" t="s">
        <v>5333</v>
      </c>
      <c r="AY1099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099" s="49" t="s">
        <v>4903</v>
      </c>
      <c r="BA1099" s="58" t="str">
        <f>Y1099&amp;"-"&amp;IF(Z1099&lt;10,"0"&amp;Z1099,Z1099)&amp;"-"&amp;IF(AA1099&lt;10,"0"&amp;AA1099,AA1099)&amp;"/"&amp;IF(AC1099&lt;10,"0"&amp;AC1099,AC1099)&amp;"-"&amp;IF(AD1099&lt;10,"0"&amp;AD1099,AD1099)</f>
        <v>1984-08-23/09-01</v>
      </c>
      <c r="BB1099" s="44" t="str">
        <f>Y1099&amp;IF(Z1099&lt;&gt;0,"-"&amp;Z1099,"")&amp;IF(AA1099&lt;&gt;0,"-"&amp;AA1099,"")&amp;IF(AB1099&lt;&gt;0,"/"&amp;AB1099,"")&amp;IF(AC1099&lt;&gt;0,"-"&amp;AC1099,"")&amp;IF(AD1099&lt;&gt;0,"-"&amp;AD1099,"")</f>
        <v>1984-8-23/1981-9-1</v>
      </c>
      <c r="BC1099" s="44" t="str">
        <f t="shared" si="289"/>
        <v>Betula forest</v>
      </c>
      <c r="BF1099" s="49" t="s">
        <v>4882</v>
      </c>
      <c r="BG1099" t="s">
        <v>4893</v>
      </c>
      <c r="BH1099" s="40" t="s">
        <v>5058</v>
      </c>
      <c r="BI1099" t="s">
        <v>745</v>
      </c>
      <c r="BJ1099" t="str">
        <f>N1099&amp;", "&amp;P1099</f>
        <v>Krasnoyarsk area, Siberia, environs of Krasnoyarsk, Sorokino</v>
      </c>
      <c r="BT1099" s="49" t="s">
        <v>4766</v>
      </c>
      <c r="BU1099" t="s">
        <v>3631</v>
      </c>
      <c r="BV1099" t="s">
        <v>3632</v>
      </c>
      <c r="BW1099" t="s">
        <v>3633</v>
      </c>
      <c r="BX1099" t="s">
        <v>3634</v>
      </c>
      <c r="BY1099" s="44" t="s">
        <v>207</v>
      </c>
      <c r="BZ1099" t="s">
        <v>2302</v>
      </c>
      <c r="CA1099" t="s">
        <v>4522</v>
      </c>
      <c r="CB1099" s="44" t="s">
        <v>4522</v>
      </c>
      <c r="CC1099" t="s">
        <v>4786</v>
      </c>
      <c r="CD1099" t="s">
        <v>4522</v>
      </c>
      <c r="CE1099" t="s">
        <v>4523</v>
      </c>
      <c r="CF1099" t="s">
        <v>3630</v>
      </c>
      <c r="CH1099" t="str">
        <f>H1099</f>
        <v>Eskov K.Yu.</v>
      </c>
      <c r="CI1099">
        <f t="shared" si="282"/>
        <v>1987</v>
      </c>
    </row>
    <row r="1100" spans="1:88" x14ac:dyDescent="0.45">
      <c r="A1100" s="1">
        <v>45757.340324074074</v>
      </c>
      <c r="B1100">
        <v>911269241</v>
      </c>
      <c r="C1100" t="s">
        <v>4896</v>
      </c>
      <c r="D1100">
        <v>1</v>
      </c>
      <c r="E1100" s="4" t="s">
        <v>65</v>
      </c>
      <c r="F1100" t="s">
        <v>2305</v>
      </c>
      <c r="G1100">
        <v>3385</v>
      </c>
      <c r="H1100" s="44" t="s">
        <v>2306</v>
      </c>
      <c r="I1100">
        <v>1987</v>
      </c>
      <c r="J1100" t="s">
        <v>2307</v>
      </c>
      <c r="K1100" t="s">
        <v>2308</v>
      </c>
      <c r="L1100" t="s">
        <v>2309</v>
      </c>
      <c r="M1100" t="s">
        <v>2298</v>
      </c>
      <c r="N1100" t="s">
        <v>2461</v>
      </c>
      <c r="P1100" t="s">
        <v>2462</v>
      </c>
      <c r="Q1100" t="str">
        <f t="shared" si="285"/>
        <v>Oka State Reserve</v>
      </c>
      <c r="V1100" s="54" t="s">
        <v>119</v>
      </c>
      <c r="Y1100">
        <v>1981</v>
      </c>
      <c r="Z1100">
        <v>6</v>
      </c>
      <c r="AA1100">
        <v>26</v>
      </c>
      <c r="AB1100">
        <v>1981</v>
      </c>
      <c r="AC1100">
        <v>9</v>
      </c>
      <c r="AD1100">
        <v>1</v>
      </c>
      <c r="AE1100" t="s">
        <v>2463</v>
      </c>
      <c r="AF1100" t="s">
        <v>1975</v>
      </c>
      <c r="AH1100" t="s">
        <v>207</v>
      </c>
      <c r="AI1100" t="s">
        <v>2302</v>
      </c>
      <c r="AJ1100" t="s">
        <v>2441</v>
      </c>
      <c r="AK1100" t="b">
        <v>1</v>
      </c>
      <c r="AL1100" t="b">
        <v>0</v>
      </c>
      <c r="AO1100" s="49" t="s">
        <v>4952</v>
      </c>
      <c r="AP1100" s="73"/>
      <c r="AQ1100" s="49" t="s">
        <v>4951</v>
      </c>
      <c r="AR1100" s="76" t="s">
        <v>5011</v>
      </c>
      <c r="AS1100" s="73" t="s">
        <v>5012</v>
      </c>
      <c r="AT1100" s="73">
        <f t="shared" si="286"/>
        <v>1</v>
      </c>
      <c r="AU1100" s="112" t="s">
        <v>5384</v>
      </c>
      <c r="AV1100" s="44" t="s">
        <v>5380</v>
      </c>
      <c r="AW1100" t="s">
        <v>2306</v>
      </c>
      <c r="AX1100" s="59" t="s">
        <v>5333</v>
      </c>
      <c r="AY1100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0" s="49" t="s">
        <v>4903</v>
      </c>
      <c r="BA1100" s="58" t="str">
        <f>Y1100&amp;"-"&amp;IF(Z1100&lt;10,"0"&amp;Z1100,Z1100)&amp;"-"&amp;IF(AA1100&lt;10,"0"&amp;AA1100,AA1100)&amp;"/"&amp;IF(AC1100&lt;10,"0"&amp;AC1100,AC1100)&amp;"-"&amp;IF(AD1100&lt;10,"0"&amp;AD1100,AD1100)</f>
        <v>1981-06-26/09-01</v>
      </c>
      <c r="BB1100" s="44" t="str">
        <f>Y1100&amp;IF(Z1100&lt;&gt;0,"-"&amp;Z1100,"")&amp;IF(AA1100&lt;&gt;0,"-"&amp;AA1100,"")&amp;IF(AB1100&lt;&gt;0,"/"&amp;AB1100,"")&amp;IF(AC1100&lt;&gt;0,"-"&amp;AC1100,"")&amp;IF(AD1100&lt;&gt;0,"-"&amp;AD1100,"")</f>
        <v>1981-6-26/1981-9-1</v>
      </c>
      <c r="BC1100" s="44" t="str">
        <f t="shared" si="289"/>
        <v>Pinus forest with Pleurozium</v>
      </c>
      <c r="BF1100" s="49" t="s">
        <v>4882</v>
      </c>
      <c r="BG1100" t="s">
        <v>4893</v>
      </c>
      <c r="BH1100" s="40" t="s">
        <v>5058</v>
      </c>
      <c r="BI1100" t="s">
        <v>745</v>
      </c>
      <c r="BJ1100" t="str">
        <f>N1100&amp;", "&amp;P1100</f>
        <v>Ryazan area, Oka State Reserve</v>
      </c>
      <c r="BT1100" s="49" t="s">
        <v>4766</v>
      </c>
      <c r="BU1100" t="s">
        <v>3631</v>
      </c>
      <c r="BV1100" t="s">
        <v>3632</v>
      </c>
      <c r="BW1100" t="s">
        <v>3633</v>
      </c>
      <c r="BX1100" t="s">
        <v>3634</v>
      </c>
      <c r="BY1100" s="44" t="s">
        <v>207</v>
      </c>
      <c r="BZ1100" t="s">
        <v>2302</v>
      </c>
      <c r="CA1100" t="s">
        <v>4522</v>
      </c>
      <c r="CB1100" s="44" t="s">
        <v>4522</v>
      </c>
      <c r="CC1100" t="s">
        <v>4786</v>
      </c>
      <c r="CD1100" t="s">
        <v>4522</v>
      </c>
      <c r="CE1100" t="s">
        <v>4523</v>
      </c>
      <c r="CF1100" t="s">
        <v>3630</v>
      </c>
      <c r="CH1100" t="str">
        <f>H1100</f>
        <v>Eskov K.Yu.</v>
      </c>
      <c r="CI1100">
        <f t="shared" si="282"/>
        <v>1987</v>
      </c>
    </row>
    <row r="1101" spans="1:88" x14ac:dyDescent="0.45">
      <c r="A1101" s="1">
        <v>45757.339363425926</v>
      </c>
      <c r="B1101">
        <v>911269241</v>
      </c>
      <c r="C1101" t="s">
        <v>4896</v>
      </c>
      <c r="D1101">
        <v>1</v>
      </c>
      <c r="E1101" s="4" t="s">
        <v>65</v>
      </c>
      <c r="F1101" t="s">
        <v>2305</v>
      </c>
      <c r="G1101">
        <v>3385</v>
      </c>
      <c r="H1101" s="44" t="s">
        <v>2306</v>
      </c>
      <c r="I1101">
        <v>1987</v>
      </c>
      <c r="J1101" t="s">
        <v>2307</v>
      </c>
      <c r="K1101" t="s">
        <v>2308</v>
      </c>
      <c r="L1101" t="s">
        <v>2309</v>
      </c>
      <c r="M1101" t="s">
        <v>2298</v>
      </c>
      <c r="N1101" t="s">
        <v>2367</v>
      </c>
      <c r="P1101" t="s">
        <v>2368</v>
      </c>
      <c r="Q1101" t="str">
        <f t="shared" si="285"/>
        <v>Kologriv</v>
      </c>
      <c r="V1101" s="54" t="s">
        <v>119</v>
      </c>
      <c r="Y1101">
        <v>1983</v>
      </c>
      <c r="Z1101">
        <v>7</v>
      </c>
      <c r="AA1101">
        <v>16</v>
      </c>
      <c r="AB1101">
        <v>1981</v>
      </c>
      <c r="AC1101">
        <v>9</v>
      </c>
      <c r="AD1101">
        <v>1</v>
      </c>
      <c r="AE1101" t="s">
        <v>2464</v>
      </c>
      <c r="AF1101" t="s">
        <v>2370</v>
      </c>
      <c r="AG1101" s="60" t="s">
        <v>2371</v>
      </c>
      <c r="AH1101" t="s">
        <v>207</v>
      </c>
      <c r="AI1101" t="s">
        <v>2302</v>
      </c>
      <c r="AJ1101" t="s">
        <v>2441</v>
      </c>
      <c r="AK1101" t="b">
        <v>1</v>
      </c>
      <c r="AL1101" t="b">
        <v>0</v>
      </c>
      <c r="AO1101" s="49" t="s">
        <v>4952</v>
      </c>
      <c r="AP1101" s="73"/>
      <c r="AQ1101" s="49" t="s">
        <v>4951</v>
      </c>
      <c r="AR1101" s="76" t="s">
        <v>5011</v>
      </c>
      <c r="AS1101" s="73" t="s">
        <v>5012</v>
      </c>
      <c r="AT1101" s="73">
        <f t="shared" si="286"/>
        <v>1</v>
      </c>
      <c r="AU1101" s="112" t="s">
        <v>5384</v>
      </c>
      <c r="AV1101" s="44" t="s">
        <v>5380</v>
      </c>
      <c r="AW1101" s="28" t="s">
        <v>2370</v>
      </c>
      <c r="AX1101" s="59" t="s">
        <v>5333</v>
      </c>
      <c r="AY1101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1" s="49" t="s">
        <v>4903</v>
      </c>
      <c r="BA1101" s="58" t="str">
        <f>Y1101&amp;"-"&amp;IF(Z1101&lt;10,"0"&amp;Z1101,Z1101)&amp;"-"&amp;IF(AA1101&lt;10,"0"&amp;AA1101,AA1101)&amp;"/"&amp;IF(AC1101&lt;10,"0"&amp;AC1101,AC1101)&amp;"-"&amp;IF(AD1101&lt;10,"0"&amp;AD1101,AD1101)</f>
        <v>1983-07-16/09-01</v>
      </c>
      <c r="BB1101" s="44" t="str">
        <f>Y1101&amp;IF(Z1101&lt;&gt;0,"-"&amp;Z1101,"")&amp;IF(AA1101&lt;&gt;0,"-"&amp;AA1101,"")&amp;IF(AB1101&lt;&gt;0,"/"&amp;AB1101,"")&amp;IF(AC1101&lt;&gt;0,"-"&amp;AC1101,"")&amp;IF(AD1101&lt;&gt;0,"-"&amp;AD1101,"")</f>
        <v>1983-7-16/1981-9-1</v>
      </c>
      <c r="BC1101" s="44" t="str">
        <f t="shared" si="289"/>
        <v>forest of Picea abies with Vaccinium myrtilus</v>
      </c>
      <c r="BF1101" s="49" t="s">
        <v>4882</v>
      </c>
      <c r="BG1101" t="s">
        <v>4893</v>
      </c>
      <c r="BH1101" s="40" t="s">
        <v>5058</v>
      </c>
      <c r="BI1101" t="s">
        <v>745</v>
      </c>
      <c r="BJ1101" t="str">
        <f>N1101&amp;", "&amp;P1101</f>
        <v>Kostroma area, Kologriv</v>
      </c>
      <c r="BT1101" s="49" t="s">
        <v>4766</v>
      </c>
      <c r="BU1101" t="s">
        <v>3631</v>
      </c>
      <c r="BV1101" t="s">
        <v>3632</v>
      </c>
      <c r="BW1101" t="s">
        <v>3633</v>
      </c>
      <c r="BX1101" t="s">
        <v>3634</v>
      </c>
      <c r="BY1101" s="44" t="s">
        <v>207</v>
      </c>
      <c r="BZ1101" t="s">
        <v>2302</v>
      </c>
      <c r="CA1101" t="s">
        <v>4522</v>
      </c>
      <c r="CB1101" s="44" t="s">
        <v>4522</v>
      </c>
      <c r="CC1101" t="s">
        <v>4786</v>
      </c>
      <c r="CD1101" t="s">
        <v>4522</v>
      </c>
      <c r="CE1101" t="s">
        <v>4523</v>
      </c>
      <c r="CF1101" t="s">
        <v>3630</v>
      </c>
      <c r="CH1101" t="s">
        <v>1931</v>
      </c>
      <c r="CI1101">
        <f t="shared" si="282"/>
        <v>1987</v>
      </c>
    </row>
    <row r="1102" spans="1:88" s="8" customFormat="1" x14ac:dyDescent="0.45">
      <c r="A1102" s="7">
        <v>45757.338773148149</v>
      </c>
      <c r="B1102" s="8">
        <v>412819044</v>
      </c>
      <c r="C1102" s="6" t="s">
        <v>4897</v>
      </c>
      <c r="D1102" s="8">
        <v>1</v>
      </c>
      <c r="E1102" s="4" t="s">
        <v>65</v>
      </c>
      <c r="F1102" s="8" t="s">
        <v>2468</v>
      </c>
      <c r="G1102" s="8">
        <v>3785</v>
      </c>
      <c r="H1102" s="44" t="s">
        <v>53</v>
      </c>
      <c r="I1102" s="8">
        <v>1992</v>
      </c>
      <c r="J1102" s="8" t="s">
        <v>2346</v>
      </c>
      <c r="K1102" s="8" t="s">
        <v>2347</v>
      </c>
      <c r="L1102" s="8" t="s">
        <v>2348</v>
      </c>
      <c r="M1102" t="s">
        <v>39</v>
      </c>
      <c r="N1102" s="8" t="s">
        <v>178</v>
      </c>
      <c r="P1102" s="8" t="s">
        <v>2465</v>
      </c>
      <c r="Q1102" t="str">
        <f t="shared" si="285"/>
        <v>222-270 km of road Alma-Ata-Karaganda</v>
      </c>
      <c r="R1102" s="90">
        <v>44.774360999999999</v>
      </c>
      <c r="S1102" s="90">
        <v>74.266763999999995</v>
      </c>
      <c r="T1102" s="8" t="s">
        <v>2466</v>
      </c>
      <c r="U1102" s="8" t="s">
        <v>2467</v>
      </c>
      <c r="V1102" s="8" t="s">
        <v>106</v>
      </c>
      <c r="X1102" s="8">
        <v>24000</v>
      </c>
      <c r="Y1102" s="8">
        <v>1988</v>
      </c>
      <c r="Z1102" s="8">
        <v>5</v>
      </c>
      <c r="AA1102" s="8">
        <v>6</v>
      </c>
      <c r="AB1102" s="8">
        <v>1988</v>
      </c>
      <c r="AC1102" s="8">
        <v>5</v>
      </c>
      <c r="AD1102" s="8">
        <v>7</v>
      </c>
      <c r="AF1102" s="8" t="s">
        <v>820</v>
      </c>
      <c r="AI1102" s="8" t="s">
        <v>163</v>
      </c>
      <c r="AJ1102" s="8" t="s">
        <v>564</v>
      </c>
      <c r="AK1102" s="8" t="b">
        <v>1</v>
      </c>
      <c r="AL1102" s="8" t="b">
        <v>1</v>
      </c>
      <c r="AM1102" s="8" t="s">
        <v>165</v>
      </c>
      <c r="AO1102" s="49" t="s">
        <v>4952</v>
      </c>
      <c r="AP1102" s="73"/>
      <c r="AQ1102" s="49" t="s">
        <v>4951</v>
      </c>
      <c r="AR1102" s="76" t="s">
        <v>5011</v>
      </c>
      <c r="AS1102" s="73" t="s">
        <v>5012</v>
      </c>
      <c r="AT1102" s="73">
        <f t="shared" si="286"/>
        <v>1</v>
      </c>
      <c r="AU1102" s="112" t="s">
        <v>5384</v>
      </c>
      <c r="AV1102" s="44" t="s">
        <v>5380</v>
      </c>
      <c r="AW1102" t="s">
        <v>820</v>
      </c>
      <c r="AX1102" s="112" t="s">
        <v>5343</v>
      </c>
      <c r="AY1102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02" s="49" t="s">
        <v>4903</v>
      </c>
      <c r="BA1102" s="58" t="str">
        <f>Y1102&amp;"-"&amp;IF(Z1102&lt;10,"0"&amp;Z1102,Z1102)&amp;"-"&amp;IF(AA1102&lt;10,"0"&amp;AA1102,AA1102)&amp;"/"&amp;IF(AD1102&lt;10,"0"&amp;AD1102,AD1102)</f>
        <v>1988-05-06/07</v>
      </c>
      <c r="BB1102" s="44" t="str">
        <f>Y1102&amp;IF(Z1102&lt;&gt;0,"-"&amp;Z1102,"")&amp;IF(AA1102&lt;&gt;0,"-"&amp;AA1102,"")&amp;IF(AB1102&lt;&gt;0,"/"&amp;AB1102,"")&amp;IF(AC1102&lt;&gt;0,"-"&amp;AC1102,"")&amp;IF(AD1102&lt;&gt;0,"-"&amp;AD1102,"")</f>
        <v>1988-5-6/1988-5-7</v>
      </c>
      <c r="BC1102" s="44"/>
      <c r="BD1102" s="44"/>
      <c r="BE1102" s="44"/>
      <c r="BF1102" s="49" t="s">
        <v>4882</v>
      </c>
      <c r="BG1102" t="s">
        <v>4893</v>
      </c>
      <c r="BH1102" s="40" t="s">
        <v>5050</v>
      </c>
      <c r="BI1102" t="s">
        <v>39</v>
      </c>
      <c r="BJ1102" t="str">
        <f>N1102&amp;", "&amp;P1102</f>
        <v>Alma-Ata Area, 222-270 km of road Alma-Ata-Karaganda</v>
      </c>
      <c r="BK1102" t="str">
        <f>T1102&amp;" N; "&amp;U1102&amp;" E"</f>
        <v>44.774361 N; 74.266764 E</v>
      </c>
      <c r="BL1102" t="s">
        <v>2466</v>
      </c>
      <c r="BM1102" s="85" t="s">
        <v>2467</v>
      </c>
      <c r="BN1102" t="s">
        <v>4895</v>
      </c>
      <c r="BO1102">
        <f>X1102</f>
        <v>24000</v>
      </c>
      <c r="BP1102" t="str">
        <f>IF(V1102="original",H1102,IF(V1102="volunteer",C1102,"Nekhaeva A.A."))</f>
        <v>Kim L.V.</v>
      </c>
      <c r="BQ1102" t="str">
        <f>IF(V1102="original",I1102,IF(V1102="volunteer",YEAR(A1102)&amp;"-"&amp;IF(MONTH(A1102)&lt;10,"0"&amp;MONTH(A1102),MONTH(A1102))&amp;"-"&amp;IF(DAY(A1102)&lt;10,"0"&amp;DAY(A1102),DAY(A1102)),"__2025-05-15"))</f>
        <v>2025-04-10</v>
      </c>
      <c r="BR1102"/>
      <c r="BS1102"/>
      <c r="BT1102" s="49" t="s">
        <v>4766</v>
      </c>
      <c r="BU1102" t="s">
        <v>3631</v>
      </c>
      <c r="BV1102" t="s">
        <v>3632</v>
      </c>
      <c r="BW1102" t="s">
        <v>3633</v>
      </c>
      <c r="BX1102" t="s">
        <v>3634</v>
      </c>
      <c r="BY1102" s="44" t="s">
        <v>48</v>
      </c>
      <c r="BZ1102" t="s">
        <v>3660</v>
      </c>
      <c r="CA1102" t="s">
        <v>4526</v>
      </c>
      <c r="CB1102" s="44" t="s">
        <v>4526</v>
      </c>
      <c r="CC1102" t="s">
        <v>4818</v>
      </c>
      <c r="CD1102" t="s">
        <v>4524</v>
      </c>
      <c r="CE1102" t="s">
        <v>4525</v>
      </c>
      <c r="CF1102" t="s">
        <v>3630</v>
      </c>
      <c r="CG1102" t="s">
        <v>4737</v>
      </c>
      <c r="CH1102" t="str">
        <f>H1102</f>
        <v>Logunov D.V.</v>
      </c>
      <c r="CI1102">
        <f t="shared" si="282"/>
        <v>1992</v>
      </c>
      <c r="CJ1102" t="s">
        <v>4725</v>
      </c>
    </row>
    <row r="1103" spans="1:88" s="8" customFormat="1" x14ac:dyDescent="0.45">
      <c r="A1103" s="7">
        <v>45757.338414351849</v>
      </c>
      <c r="B1103" s="8">
        <v>412819044</v>
      </c>
      <c r="C1103" s="6" t="s">
        <v>4897</v>
      </c>
      <c r="D1103" s="8">
        <v>1</v>
      </c>
      <c r="E1103" s="4" t="s">
        <v>65</v>
      </c>
      <c r="F1103" s="8" t="s">
        <v>2469</v>
      </c>
      <c r="G1103" s="8">
        <v>3785</v>
      </c>
      <c r="H1103" s="44" t="s">
        <v>53</v>
      </c>
      <c r="I1103" s="8">
        <v>1992</v>
      </c>
      <c r="J1103" s="8" t="s">
        <v>2346</v>
      </c>
      <c r="K1103" s="8" t="s">
        <v>2347</v>
      </c>
      <c r="L1103" s="8" t="s">
        <v>2348</v>
      </c>
      <c r="M1103" t="s">
        <v>39</v>
      </c>
      <c r="N1103" s="8" t="s">
        <v>178</v>
      </c>
      <c r="P1103" s="8" t="s">
        <v>2465</v>
      </c>
      <c r="Q1103" t="str">
        <f t="shared" si="285"/>
        <v>222-270 km of road Alma-Ata-Karaganda</v>
      </c>
      <c r="R1103" s="90">
        <v>44.774360999999999</v>
      </c>
      <c r="S1103" s="90">
        <v>74.266763999999995</v>
      </c>
      <c r="T1103" s="8" t="s">
        <v>2466</v>
      </c>
      <c r="U1103" s="8" t="s">
        <v>2467</v>
      </c>
      <c r="V1103" s="8" t="s">
        <v>106</v>
      </c>
      <c r="X1103" s="8">
        <v>24000</v>
      </c>
      <c r="Y1103" s="8">
        <v>1988</v>
      </c>
      <c r="Z1103" s="8">
        <v>5</v>
      </c>
      <c r="AA1103" s="8">
        <v>6</v>
      </c>
      <c r="AB1103" s="8">
        <v>1988</v>
      </c>
      <c r="AC1103" s="8">
        <v>5</v>
      </c>
      <c r="AD1103" s="8">
        <v>7</v>
      </c>
      <c r="AF1103" s="8" t="s">
        <v>820</v>
      </c>
      <c r="AI1103" s="8" t="s">
        <v>163</v>
      </c>
      <c r="AJ1103" s="8" t="s">
        <v>564</v>
      </c>
      <c r="AK1103" s="8" t="b">
        <v>1</v>
      </c>
      <c r="AL1103" s="8" t="b">
        <v>1</v>
      </c>
      <c r="AM1103" s="8" t="s">
        <v>165</v>
      </c>
      <c r="AO1103" s="49" t="s">
        <v>4952</v>
      </c>
      <c r="AP1103" s="73"/>
      <c r="AQ1103" s="49" t="s">
        <v>4951</v>
      </c>
      <c r="AR1103" s="76" t="s">
        <v>5011</v>
      </c>
      <c r="AS1103" s="73" t="s">
        <v>5012</v>
      </c>
      <c r="AT1103" s="73">
        <f t="shared" si="286"/>
        <v>1</v>
      </c>
      <c r="AU1103" s="112" t="s">
        <v>5384</v>
      </c>
      <c r="AV1103" s="44" t="s">
        <v>5380</v>
      </c>
      <c r="AW1103" t="s">
        <v>820</v>
      </c>
      <c r="AX1103" s="112" t="s">
        <v>5347</v>
      </c>
      <c r="AY1103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03" s="49" t="s">
        <v>4903</v>
      </c>
      <c r="BA1103" s="58" t="str">
        <f>Y1103&amp;"-"&amp;IF(Z1103&lt;10,"0"&amp;Z1103,Z1103)&amp;"-"&amp;IF(AA1103&lt;10,"0"&amp;AA1103,AA1103)&amp;"/"&amp;IF(AD1103&lt;10,"0"&amp;AD1103,AD1103)</f>
        <v>1988-05-06/07</v>
      </c>
      <c r="BB1103" s="44" t="str">
        <f>Y1103&amp;IF(Z1103&lt;&gt;0,"-"&amp;Z1103,"")&amp;IF(AA1103&lt;&gt;0,"-"&amp;AA1103,"")&amp;IF(AB1103&lt;&gt;0,"/"&amp;AB1103,"")&amp;IF(AC1103&lt;&gt;0,"-"&amp;AC1103,"")&amp;IF(AD1103&lt;&gt;0,"-"&amp;AD1103,"")</f>
        <v>1988-5-6/1988-5-7</v>
      </c>
      <c r="BC1103" s="44"/>
      <c r="BD1103" s="44"/>
      <c r="BE1103" s="44"/>
      <c r="BF1103" s="49" t="s">
        <v>4882</v>
      </c>
      <c r="BG1103" t="s">
        <v>4893</v>
      </c>
      <c r="BH1103" s="40" t="s">
        <v>5050</v>
      </c>
      <c r="BI1103" t="s">
        <v>39</v>
      </c>
      <c r="BJ1103" t="str">
        <f>N1103&amp;", "&amp;P1103</f>
        <v>Alma-Ata Area, 222-270 km of road Alma-Ata-Karaganda</v>
      </c>
      <c r="BK1103" t="str">
        <f>T1103&amp;" N; "&amp;U1103&amp;" E"</f>
        <v>44.774361 N; 74.266764 E</v>
      </c>
      <c r="BL1103" t="s">
        <v>2466</v>
      </c>
      <c r="BM1103" s="85" t="s">
        <v>2467</v>
      </c>
      <c r="BN1103" t="s">
        <v>4895</v>
      </c>
      <c r="BO1103">
        <f>X1103</f>
        <v>24000</v>
      </c>
      <c r="BP1103" t="str">
        <f>IF(V1103="original",H1103,IF(V1103="volunteer",C1103,"Nekhaeva A.A."))</f>
        <v>Kim L.V.</v>
      </c>
      <c r="BQ1103" t="str">
        <f>IF(V1103="original",I1103,IF(V1103="volunteer",YEAR(A1103)&amp;"-"&amp;IF(MONTH(A1103)&lt;10,"0"&amp;MONTH(A1103),MONTH(A1103))&amp;"-"&amp;IF(DAY(A1103)&lt;10,"0"&amp;DAY(A1103),DAY(A1103)),"__2025-05-15"))</f>
        <v>2025-04-10</v>
      </c>
      <c r="BR1103"/>
      <c r="BS1103"/>
      <c r="BT1103" s="49" t="s">
        <v>4766</v>
      </c>
      <c r="BU1103" t="s">
        <v>3631</v>
      </c>
      <c r="BV1103" t="s">
        <v>3632</v>
      </c>
      <c r="BW1103" t="s">
        <v>3633</v>
      </c>
      <c r="BX1103" t="s">
        <v>3634</v>
      </c>
      <c r="BY1103" s="44" t="s">
        <v>48</v>
      </c>
      <c r="BZ1103" t="s">
        <v>3660</v>
      </c>
      <c r="CA1103" t="s">
        <v>4526</v>
      </c>
      <c r="CB1103" s="44" t="s">
        <v>4526</v>
      </c>
      <c r="CC1103" t="s">
        <v>4818</v>
      </c>
      <c r="CD1103" t="s">
        <v>4524</v>
      </c>
      <c r="CE1103" t="s">
        <v>4525</v>
      </c>
      <c r="CF1103" t="s">
        <v>3630</v>
      </c>
      <c r="CG1103" t="s">
        <v>4737</v>
      </c>
      <c r="CH1103" t="str">
        <f>H1103</f>
        <v>Logunov D.V.</v>
      </c>
      <c r="CI1103">
        <f t="shared" si="282"/>
        <v>1992</v>
      </c>
      <c r="CJ1103" t="s">
        <v>4725</v>
      </c>
    </row>
    <row r="1104" spans="1:88" x14ac:dyDescent="0.45">
      <c r="A1104" s="1">
        <v>45757.338124999987</v>
      </c>
      <c r="B1104">
        <v>911269241</v>
      </c>
      <c r="C1104" t="s">
        <v>4896</v>
      </c>
      <c r="D1104">
        <v>1</v>
      </c>
      <c r="E1104" s="4" t="s">
        <v>51</v>
      </c>
      <c r="F1104" t="s">
        <v>2305</v>
      </c>
      <c r="G1104">
        <v>3385</v>
      </c>
      <c r="H1104" s="44" t="s">
        <v>2306</v>
      </c>
      <c r="I1104">
        <v>1987</v>
      </c>
      <c r="J1104" t="s">
        <v>2307</v>
      </c>
      <c r="K1104" t="s">
        <v>2308</v>
      </c>
      <c r="L1104" t="s">
        <v>2309</v>
      </c>
      <c r="M1104" t="s">
        <v>2298</v>
      </c>
      <c r="N1104" t="s">
        <v>2376</v>
      </c>
      <c r="P1104" t="s">
        <v>2470</v>
      </c>
      <c r="Q1104" t="str">
        <f t="shared" si="285"/>
        <v>Zvenigorod Biol. Station of the Moscow State University</v>
      </c>
      <c r="V1104" s="54" t="s">
        <v>119</v>
      </c>
      <c r="Y1104">
        <v>1981</v>
      </c>
      <c r="Z1104">
        <v>9</v>
      </c>
      <c r="AA1104">
        <v>27</v>
      </c>
      <c r="AB1104">
        <v>1981</v>
      </c>
      <c r="AC1104">
        <v>9</v>
      </c>
      <c r="AD1104"/>
      <c r="AE1104" t="s">
        <v>2380</v>
      </c>
      <c r="AF1104" t="s">
        <v>1931</v>
      </c>
      <c r="AG1104" s="60" t="s">
        <v>2371</v>
      </c>
      <c r="AH1104" t="s">
        <v>207</v>
      </c>
      <c r="AI1104" t="s">
        <v>2302</v>
      </c>
      <c r="AJ1104" t="s">
        <v>2441</v>
      </c>
      <c r="AK1104" t="b">
        <v>1</v>
      </c>
      <c r="AL1104" t="b">
        <v>0</v>
      </c>
      <c r="AO1104" s="49" t="s">
        <v>4952</v>
      </c>
      <c r="AP1104" s="73"/>
      <c r="AQ1104" s="49" t="s">
        <v>4951</v>
      </c>
      <c r="AR1104" s="76" t="s">
        <v>5011</v>
      </c>
      <c r="AS1104" s="73" t="s">
        <v>5012</v>
      </c>
      <c r="AT1104" s="73">
        <f t="shared" si="286"/>
        <v>1</v>
      </c>
      <c r="AU1104" s="112" t="s">
        <v>5383</v>
      </c>
      <c r="AV1104" s="44" t="s">
        <v>5380</v>
      </c>
      <c r="AW1104" t="s">
        <v>597</v>
      </c>
      <c r="AX1104" s="59" t="s">
        <v>5333</v>
      </c>
      <c r="AY1104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4" s="49" t="s">
        <v>4903</v>
      </c>
      <c r="BA1104" s="58" t="str">
        <f>Y1104&amp;"-"&amp;IF(Z1104&lt;10,"0"&amp;Z1104,Z1104)&amp;"-"&amp;IF(AA1104&lt;10,"0"&amp;AA1104,AA1104)&amp;"/"&amp;IF(AD1104&lt;10,"0"&amp;AD1104,AD1104)</f>
        <v>1981-09-27/0</v>
      </c>
      <c r="BB1104" s="44" t="str">
        <f>Y1104&amp;IF(Z1104&lt;&gt;0,"-"&amp;Z1104,"")&amp;IF(AA1104&lt;&gt;0,"-"&amp;AA1104,"")&amp;IF(AB1104&lt;&gt;0,"/"&amp;AB1104,"")&amp;IF(AC1104&lt;&gt;0,"-"&amp;AC1104,"")&amp;IF(AD1104&lt;&gt;0,"-"&amp;AD1104,"")</f>
        <v>1981-9-27/1981-9</v>
      </c>
      <c r="BC1104" s="44" t="str">
        <f>AE1104</f>
        <v>Betula forest</v>
      </c>
      <c r="BF1104" s="49" t="s">
        <v>4882</v>
      </c>
      <c r="BG1104" t="s">
        <v>4893</v>
      </c>
      <c r="BH1104" s="40" t="s">
        <v>5058</v>
      </c>
      <c r="BI1104" t="s">
        <v>745</v>
      </c>
      <c r="BJ1104" t="str">
        <f>N1104&amp;", "&amp;P1104</f>
        <v>Moscow area, Zvenigorod Biol. Station of the Moscow State University</v>
      </c>
      <c r="BT1104" s="49" t="s">
        <v>4766</v>
      </c>
      <c r="BU1104" t="s">
        <v>3631</v>
      </c>
      <c r="BV1104" t="s">
        <v>3632</v>
      </c>
      <c r="BW1104" t="s">
        <v>3633</v>
      </c>
      <c r="BX1104" t="s">
        <v>3634</v>
      </c>
      <c r="BY1104" s="44" t="s">
        <v>207</v>
      </c>
      <c r="BZ1104" t="s">
        <v>2302</v>
      </c>
      <c r="CA1104" t="s">
        <v>4522</v>
      </c>
      <c r="CB1104" s="44" t="s">
        <v>4522</v>
      </c>
      <c r="CC1104" t="s">
        <v>4786</v>
      </c>
      <c r="CD1104" t="s">
        <v>4522</v>
      </c>
      <c r="CE1104" t="s">
        <v>4523</v>
      </c>
      <c r="CF1104" t="s">
        <v>3630</v>
      </c>
      <c r="CH1104" t="s">
        <v>1931</v>
      </c>
      <c r="CI1104">
        <f t="shared" si="282"/>
        <v>1987</v>
      </c>
    </row>
    <row r="1105" spans="1:88" x14ac:dyDescent="0.45">
      <c r="A1105" s="1">
        <v>45757.336851851847</v>
      </c>
      <c r="B1105">
        <v>911269241</v>
      </c>
      <c r="C1105" t="s">
        <v>4896</v>
      </c>
      <c r="D1105">
        <v>30</v>
      </c>
      <c r="E1105" s="4" t="s">
        <v>2473</v>
      </c>
      <c r="F1105" t="s">
        <v>2305</v>
      </c>
      <c r="G1105">
        <v>3385</v>
      </c>
      <c r="H1105" s="44" t="s">
        <v>2306</v>
      </c>
      <c r="I1105">
        <v>1987</v>
      </c>
      <c r="J1105" t="s">
        <v>2307</v>
      </c>
      <c r="K1105" t="s">
        <v>2308</v>
      </c>
      <c r="L1105" t="s">
        <v>2309</v>
      </c>
      <c r="M1105" t="s">
        <v>2298</v>
      </c>
      <c r="N1105" t="s">
        <v>2376</v>
      </c>
      <c r="P1105" t="s">
        <v>2471</v>
      </c>
      <c r="Q1105" t="str">
        <f t="shared" si="285"/>
        <v>Tishkovo, Ucha River</v>
      </c>
      <c r="V1105" s="54" t="s">
        <v>119</v>
      </c>
      <c r="Y1105">
        <v>1981</v>
      </c>
      <c r="Z1105">
        <v>5</v>
      </c>
      <c r="AA1105"/>
      <c r="AB1105">
        <v>1981</v>
      </c>
      <c r="AC1105">
        <v>9</v>
      </c>
      <c r="AD1105"/>
      <c r="AE1105" t="s">
        <v>2109</v>
      </c>
      <c r="AF1105" t="s">
        <v>2472</v>
      </c>
      <c r="AH1105" t="s">
        <v>207</v>
      </c>
      <c r="AI1105" t="s">
        <v>2302</v>
      </c>
      <c r="AJ1105" t="s">
        <v>2441</v>
      </c>
      <c r="AK1105" t="b">
        <v>1</v>
      </c>
      <c r="AL1105" t="b">
        <v>0</v>
      </c>
      <c r="AO1105" s="49" t="s">
        <v>4952</v>
      </c>
      <c r="AP1105" s="73"/>
      <c r="AQ1105" s="49" t="s">
        <v>4951</v>
      </c>
      <c r="AR1105" s="76" t="s">
        <v>5011</v>
      </c>
      <c r="AS1105" s="73" t="s">
        <v>5012</v>
      </c>
      <c r="AT1105" s="73">
        <f t="shared" si="286"/>
        <v>30</v>
      </c>
      <c r="AV1105" s="44" t="s">
        <v>5380</v>
      </c>
      <c r="AW1105" s="28" t="s">
        <v>2472</v>
      </c>
      <c r="AX1105" s="59" t="s">
        <v>5333</v>
      </c>
      <c r="AY110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5" s="49" t="s">
        <v>4903</v>
      </c>
      <c r="BA1105" s="59" t="str">
        <f>Y1105&amp;"-"&amp;IF(Z1105&lt;10,"0"&amp;Z1105,Z1105)&amp;"/"&amp;IF(AC1105&lt;10,"0"&amp;AC1105,AC1105)</f>
        <v>1981-05/09</v>
      </c>
      <c r="BB1105" s="44" t="str">
        <f>Y1105&amp;IF(Z1105&lt;&gt;0,"-"&amp;Z1105,"")&amp;IF(AA1105&lt;&gt;0,"-"&amp;AA1105,"")&amp;IF(AB1105&lt;&gt;0,"/"&amp;AB1105,"")&amp;IF(AC1105&lt;&gt;0,"-"&amp;AC1105,"")&amp;IF(AD1105&lt;&gt;0,"-"&amp;AD1105,"")</f>
        <v>1981-5/1981-9</v>
      </c>
      <c r="BC1105" s="44" t="str">
        <f>AE1105</f>
        <v>Picea forest</v>
      </c>
      <c r="BF1105" s="49" t="s">
        <v>4882</v>
      </c>
      <c r="BG1105" t="s">
        <v>4893</v>
      </c>
      <c r="BH1105" s="40" t="s">
        <v>5058</v>
      </c>
      <c r="BI1105" t="s">
        <v>745</v>
      </c>
      <c r="BJ1105" t="str">
        <f>N1105&amp;", "&amp;P1105</f>
        <v>Moscow area, Tishkovo, Ucha River</v>
      </c>
      <c r="BT1105" s="49" t="s">
        <v>4766</v>
      </c>
      <c r="BU1105" t="s">
        <v>3631</v>
      </c>
      <c r="BV1105" t="s">
        <v>3632</v>
      </c>
      <c r="BW1105" t="s">
        <v>3633</v>
      </c>
      <c r="BX1105" t="s">
        <v>3634</v>
      </c>
      <c r="BY1105" s="44" t="s">
        <v>207</v>
      </c>
      <c r="BZ1105" t="s">
        <v>2302</v>
      </c>
      <c r="CA1105" t="s">
        <v>4522</v>
      </c>
      <c r="CB1105" s="44" t="s">
        <v>4522</v>
      </c>
      <c r="CC1105" t="s">
        <v>4786</v>
      </c>
      <c r="CD1105" t="s">
        <v>4522</v>
      </c>
      <c r="CE1105" t="s">
        <v>4523</v>
      </c>
      <c r="CF1105" t="s">
        <v>3630</v>
      </c>
      <c r="CH1105" t="str">
        <f>H1105</f>
        <v>Eskov K.Yu.</v>
      </c>
      <c r="CI1105">
        <f t="shared" si="282"/>
        <v>1987</v>
      </c>
    </row>
    <row r="1106" spans="1:88" x14ac:dyDescent="0.45">
      <c r="A1106" s="1">
        <v>45757.3356712963</v>
      </c>
      <c r="B1106">
        <v>911269241</v>
      </c>
      <c r="C1106" t="s">
        <v>4896</v>
      </c>
      <c r="D1106">
        <v>1</v>
      </c>
      <c r="E1106" s="4" t="s">
        <v>51</v>
      </c>
      <c r="F1106" t="s">
        <v>2305</v>
      </c>
      <c r="G1106">
        <v>3385</v>
      </c>
      <c r="H1106" s="44" t="s">
        <v>2306</v>
      </c>
      <c r="I1106">
        <v>1987</v>
      </c>
      <c r="J1106" t="s">
        <v>2307</v>
      </c>
      <c r="K1106" t="s">
        <v>2308</v>
      </c>
      <c r="L1106" t="s">
        <v>2309</v>
      </c>
      <c r="M1106" t="s">
        <v>2298</v>
      </c>
      <c r="N1106" t="s">
        <v>2378</v>
      </c>
      <c r="P1106" t="s">
        <v>2379</v>
      </c>
      <c r="Q1106" t="str">
        <f t="shared" si="285"/>
        <v>Kandalaksha State Reserve</v>
      </c>
      <c r="V1106" s="54" t="s">
        <v>119</v>
      </c>
      <c r="Y1106">
        <v>1978</v>
      </c>
      <c r="Z1106">
        <v>8</v>
      </c>
      <c r="AA1106">
        <v>24</v>
      </c>
      <c r="AB1106"/>
      <c r="AC1106"/>
      <c r="AD1106"/>
      <c r="AE1106" t="s">
        <v>2380</v>
      </c>
      <c r="AF1106" t="s">
        <v>2381</v>
      </c>
      <c r="AG1106" s="60" t="s">
        <v>2371</v>
      </c>
      <c r="AH1106" t="s">
        <v>207</v>
      </c>
      <c r="AI1106" t="s">
        <v>2302</v>
      </c>
      <c r="AJ1106" t="s">
        <v>2441</v>
      </c>
      <c r="AK1106" t="b">
        <v>1</v>
      </c>
      <c r="AL1106" t="b">
        <v>0</v>
      </c>
      <c r="AO1106" s="49" t="s">
        <v>4952</v>
      </c>
      <c r="AP1106" s="73"/>
      <c r="AQ1106" s="49" t="s">
        <v>4951</v>
      </c>
      <c r="AR1106" s="76" t="s">
        <v>5011</v>
      </c>
      <c r="AS1106" s="73" t="s">
        <v>5012</v>
      </c>
      <c r="AT1106" s="73">
        <f t="shared" si="286"/>
        <v>1</v>
      </c>
      <c r="AU1106" s="112" t="s">
        <v>5383</v>
      </c>
      <c r="AV1106" s="44" t="s">
        <v>5380</v>
      </c>
      <c r="AW1106" s="28" t="s">
        <v>2381</v>
      </c>
      <c r="AX1106" s="59" t="s">
        <v>5333</v>
      </c>
      <c r="AY1106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6" s="49" t="s">
        <v>4903</v>
      </c>
      <c r="BA1106" s="58" t="str">
        <f>Y1106&amp;"-"&amp;IF(Z1106&lt;10,"0"&amp;Z1106,Z1106)&amp;"-"&amp;IF(AA1106&lt;10,"0"&amp;AA1106,AA1106)</f>
        <v>1978-08-24</v>
      </c>
      <c r="BB1106" s="44" t="str">
        <f>Y1106&amp;IF(Z1106&lt;&gt;0,"-"&amp;Z1106,"")&amp;IF(AA1106&lt;&gt;0,"-"&amp;AA1106,"")&amp;IF(AB1106&lt;&gt;0,"/"&amp;AB1106,"")&amp;IF(AC1106&lt;&gt;0,"-"&amp;AC1106,"")&amp;IF(AD1106&lt;&gt;0,"-"&amp;AD1106,"")</f>
        <v>1978-8-24</v>
      </c>
      <c r="BC1106" s="44" t="str">
        <f>AE1106</f>
        <v>Betula forest</v>
      </c>
      <c r="BF1106" s="49" t="s">
        <v>4882</v>
      </c>
      <c r="BG1106" t="s">
        <v>4893</v>
      </c>
      <c r="BH1106" s="40" t="s">
        <v>5058</v>
      </c>
      <c r="BI1106" t="s">
        <v>745</v>
      </c>
      <c r="BJ1106" t="str">
        <f>N1106&amp;", "&amp;P1106</f>
        <v>Murmansk area, Kandalaksha State Reserve</v>
      </c>
      <c r="BT1106" s="49" t="s">
        <v>4766</v>
      </c>
      <c r="BU1106" t="s">
        <v>3631</v>
      </c>
      <c r="BV1106" t="s">
        <v>3632</v>
      </c>
      <c r="BW1106" t="s">
        <v>3633</v>
      </c>
      <c r="BX1106" t="s">
        <v>3634</v>
      </c>
      <c r="BY1106" s="44" t="s">
        <v>207</v>
      </c>
      <c r="BZ1106" t="s">
        <v>2302</v>
      </c>
      <c r="CA1106" t="s">
        <v>4522</v>
      </c>
      <c r="CB1106" s="44" t="s">
        <v>4522</v>
      </c>
      <c r="CC1106" t="s">
        <v>4786</v>
      </c>
      <c r="CD1106" t="s">
        <v>4522</v>
      </c>
      <c r="CE1106" t="s">
        <v>4523</v>
      </c>
      <c r="CF1106" t="s">
        <v>3630</v>
      </c>
      <c r="CH1106" t="s">
        <v>1931</v>
      </c>
      <c r="CI1106">
        <f t="shared" si="282"/>
        <v>1987</v>
      </c>
    </row>
    <row r="1107" spans="1:88" s="10" customFormat="1" x14ac:dyDescent="0.45">
      <c r="A1107" s="9">
        <v>45757.331388888888</v>
      </c>
      <c r="B1107" s="10">
        <v>412819044</v>
      </c>
      <c r="C1107" s="6" t="s">
        <v>4897</v>
      </c>
      <c r="D1107" s="10">
        <v>2</v>
      </c>
      <c r="E1107" s="4" t="s">
        <v>86</v>
      </c>
      <c r="F1107" s="10" t="s">
        <v>2478</v>
      </c>
      <c r="G1107" s="10">
        <v>3785</v>
      </c>
      <c r="H1107" s="44" t="s">
        <v>53</v>
      </c>
      <c r="I1107" s="10">
        <v>1992</v>
      </c>
      <c r="J1107" s="10" t="s">
        <v>2346</v>
      </c>
      <c r="K1107" s="10" t="s">
        <v>2347</v>
      </c>
      <c r="L1107" s="10" t="s">
        <v>2348</v>
      </c>
      <c r="M1107" t="s">
        <v>39</v>
      </c>
      <c r="N1107" s="10" t="s">
        <v>102</v>
      </c>
      <c r="O1107" s="10" t="s">
        <v>1869</v>
      </c>
      <c r="P1107" s="10" t="s">
        <v>2474</v>
      </c>
      <c r="Q1107" t="str">
        <f t="shared" si="285"/>
        <v>Ushkol Lake, sands</v>
      </c>
      <c r="R1107" s="92">
        <v>45.738694000000002</v>
      </c>
      <c r="S1107" s="92">
        <v>78.040981000000002</v>
      </c>
      <c r="T1107" s="10" t="s">
        <v>2475</v>
      </c>
      <c r="U1107" s="10" t="s">
        <v>2476</v>
      </c>
      <c r="V1107" s="10" t="s">
        <v>106</v>
      </c>
      <c r="W1107" s="10" t="s">
        <v>2477</v>
      </c>
      <c r="X1107" s="10">
        <v>3000</v>
      </c>
      <c r="Y1107" s="10">
        <v>1988</v>
      </c>
      <c r="Z1107" s="10">
        <v>7</v>
      </c>
      <c r="AA1107" s="10">
        <v>29</v>
      </c>
      <c r="AE1107" s="10" t="s">
        <v>125</v>
      </c>
      <c r="AF1107" s="10" t="s">
        <v>648</v>
      </c>
      <c r="AI1107" s="10" t="s">
        <v>163</v>
      </c>
      <c r="AJ1107" s="10" t="s">
        <v>564</v>
      </c>
      <c r="AK1107" s="10" t="b">
        <v>1</v>
      </c>
      <c r="AL1107" s="10" t="b">
        <v>1</v>
      </c>
      <c r="AM1107" s="10" t="s">
        <v>165</v>
      </c>
      <c r="AO1107" s="49" t="s">
        <v>4952</v>
      </c>
      <c r="AP1107" s="73"/>
      <c r="AQ1107" s="49" t="s">
        <v>4951</v>
      </c>
      <c r="AR1107" s="76" t="s">
        <v>5011</v>
      </c>
      <c r="AS1107" s="73" t="s">
        <v>5012</v>
      </c>
      <c r="AT1107" s="73">
        <f t="shared" si="286"/>
        <v>2</v>
      </c>
      <c r="AU1107" s="112" t="s">
        <v>5383</v>
      </c>
      <c r="AV1107" s="44" t="s">
        <v>5380</v>
      </c>
      <c r="AW1107" t="s">
        <v>648</v>
      </c>
      <c r="AX1107" s="112" t="s">
        <v>5347</v>
      </c>
      <c r="AY1107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07" s="49" t="s">
        <v>4903</v>
      </c>
      <c r="BA1107" s="58" t="str">
        <f>Y1107&amp;"-"&amp;IF(Z1107&lt;10,"0"&amp;Z1107,Z1107)&amp;"-"&amp;IF(AA1107&lt;10,"0"&amp;AA1107,AA1107)</f>
        <v>1988-07-29</v>
      </c>
      <c r="BB1107" s="44" t="str">
        <f>Y1107&amp;IF(Z1107&lt;&gt;0,"-"&amp;Z1107,"")&amp;IF(AA1107&lt;&gt;0,"-"&amp;AA1107,"")&amp;IF(AB1107&lt;&gt;0,"/"&amp;AB1107,"")&amp;IF(AC1107&lt;&gt;0,"-"&amp;AC1107,"")&amp;IF(AD1107&lt;&gt;0,"-"&amp;AD1107,"")</f>
        <v>1988-7-29</v>
      </c>
      <c r="BC1107" s="44" t="str">
        <f>AE1107</f>
        <v>sands</v>
      </c>
      <c r="BD1107" s="44"/>
      <c r="BE1107" s="44"/>
      <c r="BF1107" s="49" t="s">
        <v>4882</v>
      </c>
      <c r="BG1107" t="s">
        <v>4893</v>
      </c>
      <c r="BH1107" s="40" t="s">
        <v>5050</v>
      </c>
      <c r="BI1107" t="s">
        <v>39</v>
      </c>
      <c r="BJ1107" t="str">
        <f>N1107&amp;", "&amp;O1107&amp;", "&amp;P1107</f>
        <v>Taldy-Kurgan Area, Karatal Distr., Ushkol Lake, sands</v>
      </c>
      <c r="BK1107" t="str">
        <f>T1107&amp;" N; "&amp;U1107&amp;" E"</f>
        <v>45.738694 N; 78.040981 E</v>
      </c>
      <c r="BL1107" t="s">
        <v>2475</v>
      </c>
      <c r="BM1107" s="85" t="s">
        <v>2476</v>
      </c>
      <c r="BN1107" t="s">
        <v>4895</v>
      </c>
      <c r="BO1107">
        <f>X1107</f>
        <v>3000</v>
      </c>
      <c r="BP1107" t="str">
        <f>IF(V1107="original",H1107,IF(V1107="volunteer",C1107,"Nekhaeva A.A."))</f>
        <v>Kim L.V.</v>
      </c>
      <c r="BQ1107" t="str">
        <f>IF(V1107="original",I1107,IF(V1107="volunteer",YEAR(A1107)&amp;"-"&amp;IF(MONTH(A1107)&lt;10,"0"&amp;MONTH(A1107),MONTH(A1107))&amp;"-"&amp;IF(DAY(A1107)&lt;10,"0"&amp;DAY(A1107),DAY(A1107)),"__2025-05-15"))</f>
        <v>2025-04-10</v>
      </c>
      <c r="BR1107"/>
      <c r="BS1107"/>
      <c r="BT1107" s="49" t="s">
        <v>4766</v>
      </c>
      <c r="BU1107" t="s">
        <v>3631</v>
      </c>
      <c r="BV1107" t="s">
        <v>3632</v>
      </c>
      <c r="BW1107" t="s">
        <v>3633</v>
      </c>
      <c r="BX1107" t="s">
        <v>3634</v>
      </c>
      <c r="BY1107" s="44" t="s">
        <v>48</v>
      </c>
      <c r="BZ1107" t="s">
        <v>3660</v>
      </c>
      <c r="CA1107" t="s">
        <v>4526</v>
      </c>
      <c r="CB1107" s="44" t="s">
        <v>4526</v>
      </c>
      <c r="CC1107" t="s">
        <v>4818</v>
      </c>
      <c r="CD1107" t="s">
        <v>4524</v>
      </c>
      <c r="CE1107" t="s">
        <v>4525</v>
      </c>
      <c r="CF1107" t="s">
        <v>3630</v>
      </c>
      <c r="CG1107" t="s">
        <v>4737</v>
      </c>
      <c r="CH1107" t="str">
        <f>H1107</f>
        <v>Logunov D.V.</v>
      </c>
      <c r="CI1107">
        <f t="shared" si="282"/>
        <v>1992</v>
      </c>
      <c r="CJ1107" t="s">
        <v>4725</v>
      </c>
    </row>
    <row r="1108" spans="1:88" s="10" customFormat="1" x14ac:dyDescent="0.45">
      <c r="A1108" s="9">
        <v>45757.325740740736</v>
      </c>
      <c r="B1108" s="10">
        <v>412819044</v>
      </c>
      <c r="C1108" s="6" t="s">
        <v>4897</v>
      </c>
      <c r="D1108" s="10">
        <v>1</v>
      </c>
      <c r="E1108" s="4" t="s">
        <v>51</v>
      </c>
      <c r="F1108" s="10" t="s">
        <v>2483</v>
      </c>
      <c r="G1108" s="10">
        <v>3785</v>
      </c>
      <c r="H1108" s="44" t="s">
        <v>53</v>
      </c>
      <c r="I1108" s="10">
        <v>1992</v>
      </c>
      <c r="J1108" s="10" t="s">
        <v>2346</v>
      </c>
      <c r="K1108" s="10" t="s">
        <v>2347</v>
      </c>
      <c r="L1108" s="10" t="s">
        <v>2348</v>
      </c>
      <c r="M1108" t="s">
        <v>39</v>
      </c>
      <c r="N1108" s="10" t="s">
        <v>102</v>
      </c>
      <c r="O1108" s="10" t="s">
        <v>2479</v>
      </c>
      <c r="P1108" s="10" t="s">
        <v>2480</v>
      </c>
      <c r="Q1108" t="str">
        <f t="shared" si="285"/>
        <v>38 km of road Tulebaevo-Lepsy</v>
      </c>
      <c r="R1108" s="92">
        <v>46.206923000000003</v>
      </c>
      <c r="S1108" s="92">
        <v>78.735872000000001</v>
      </c>
      <c r="T1108" s="10" t="s">
        <v>2481</v>
      </c>
      <c r="U1108" s="10" t="s">
        <v>2482</v>
      </c>
      <c r="V1108" s="10" t="s">
        <v>106</v>
      </c>
      <c r="X1108" s="10">
        <v>1500</v>
      </c>
      <c r="Y1108" s="10">
        <v>1988</v>
      </c>
      <c r="Z1108" s="10">
        <v>8</v>
      </c>
      <c r="AA1108" s="10">
        <v>2</v>
      </c>
      <c r="AF1108" s="10" t="s">
        <v>566</v>
      </c>
      <c r="AI1108" s="10" t="s">
        <v>163</v>
      </c>
      <c r="AJ1108" s="10" t="s">
        <v>564</v>
      </c>
      <c r="AK1108" s="10" t="b">
        <v>1</v>
      </c>
      <c r="AL1108" s="10" t="b">
        <v>1</v>
      </c>
      <c r="AM1108" s="10" t="s">
        <v>462</v>
      </c>
      <c r="AO1108" s="49" t="s">
        <v>4952</v>
      </c>
      <c r="AP1108" s="73"/>
      <c r="AQ1108" s="49" t="s">
        <v>4951</v>
      </c>
      <c r="AR1108" s="76" t="s">
        <v>5011</v>
      </c>
      <c r="AS1108" s="73" t="s">
        <v>5012</v>
      </c>
      <c r="AT1108" s="73">
        <f t="shared" si="286"/>
        <v>1</v>
      </c>
      <c r="AU1108" s="112" t="s">
        <v>5383</v>
      </c>
      <c r="AV1108" s="44" t="s">
        <v>5380</v>
      </c>
      <c r="AW1108" t="s">
        <v>566</v>
      </c>
      <c r="AX1108" s="112" t="s">
        <v>5344</v>
      </c>
      <c r="AY1108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08" s="49" t="s">
        <v>4903</v>
      </c>
      <c r="BA1108" s="58" t="str">
        <f>Y1108&amp;"-"&amp;IF(Z1108&lt;10,"0"&amp;Z1108,Z1108)&amp;"-"&amp;IF(AA1108&lt;10,"0"&amp;AA1108,AA1108)</f>
        <v>1988-08-02</v>
      </c>
      <c r="BB1108" s="44" t="str">
        <f>Y1108&amp;IF(Z1108&lt;&gt;0,"-"&amp;Z1108,"")&amp;IF(AA1108&lt;&gt;0,"-"&amp;AA1108,"")&amp;IF(AB1108&lt;&gt;0,"/"&amp;AB1108,"")&amp;IF(AC1108&lt;&gt;0,"-"&amp;AC1108,"")&amp;IF(AD1108&lt;&gt;0,"-"&amp;AD1108,"")</f>
        <v>1988-8-2</v>
      </c>
      <c r="BC1108" s="44"/>
      <c r="BD1108" s="44"/>
      <c r="BE1108" s="44"/>
      <c r="BF1108" s="49" t="s">
        <v>4882</v>
      </c>
      <c r="BG1108" t="s">
        <v>4893</v>
      </c>
      <c r="BH1108" s="40" t="s">
        <v>5050</v>
      </c>
      <c r="BI1108" t="s">
        <v>39</v>
      </c>
      <c r="BJ1108" t="str">
        <f>N1108&amp;", "&amp;O1108&amp;", "&amp;P1108</f>
        <v>Taldy-Kurgan Area, Burlyutobinsky Distr., 38 km of road Tulebaevo-Lepsy</v>
      </c>
      <c r="BK1108" t="str">
        <f>T1108&amp;" N; "&amp;U1108&amp;" E"</f>
        <v>46.206923 N; 78.735872 E</v>
      </c>
      <c r="BL1108" t="s">
        <v>2481</v>
      </c>
      <c r="BM1108" s="85" t="s">
        <v>2482</v>
      </c>
      <c r="BN1108" t="s">
        <v>4895</v>
      </c>
      <c r="BO1108">
        <f>X1108</f>
        <v>1500</v>
      </c>
      <c r="BP1108" t="str">
        <f>IF(V1108="original",H1108,IF(V1108="volunteer",C1108,"Nekhaeva A.A."))</f>
        <v>Kim L.V.</v>
      </c>
      <c r="BQ1108" t="str">
        <f>IF(V1108="original",I1108,IF(V1108="volunteer",YEAR(A1108)&amp;"-"&amp;IF(MONTH(A1108)&lt;10,"0"&amp;MONTH(A1108),MONTH(A1108))&amp;"-"&amp;IF(DAY(A1108)&lt;10,"0"&amp;DAY(A1108),DAY(A1108)),"__2025-05-15"))</f>
        <v>2025-04-10</v>
      </c>
      <c r="BR1108"/>
      <c r="BS1108"/>
      <c r="BT1108" s="49" t="s">
        <v>4766</v>
      </c>
      <c r="BU1108" t="s">
        <v>3631</v>
      </c>
      <c r="BV1108" t="s">
        <v>3632</v>
      </c>
      <c r="BW1108" t="s">
        <v>3633</v>
      </c>
      <c r="BX1108" t="s">
        <v>3634</v>
      </c>
      <c r="BY1108" s="44" t="s">
        <v>48</v>
      </c>
      <c r="BZ1108" t="s">
        <v>3660</v>
      </c>
      <c r="CA1108" t="s">
        <v>4526</v>
      </c>
      <c r="CB1108" s="44" t="s">
        <v>4526</v>
      </c>
      <c r="CC1108" t="s">
        <v>4818</v>
      </c>
      <c r="CD1108" t="s">
        <v>4524</v>
      </c>
      <c r="CE1108" t="s">
        <v>4525</v>
      </c>
      <c r="CF1108" t="s">
        <v>3630</v>
      </c>
      <c r="CG1108" t="s">
        <v>5048</v>
      </c>
      <c r="CH1108" t="str">
        <f>H1108</f>
        <v>Logunov D.V.</v>
      </c>
      <c r="CI1108">
        <f t="shared" si="282"/>
        <v>1992</v>
      </c>
      <c r="CJ1108" t="s">
        <v>4724</v>
      </c>
    </row>
    <row r="1109" spans="1:88" x14ac:dyDescent="0.45">
      <c r="A1109" s="1">
        <v>45757.324826388889</v>
      </c>
      <c r="B1109">
        <v>911269241</v>
      </c>
      <c r="C1109" t="s">
        <v>4896</v>
      </c>
      <c r="D1109">
        <v>1</v>
      </c>
      <c r="E1109" s="4" t="s">
        <v>51</v>
      </c>
      <c r="F1109" t="s">
        <v>2487</v>
      </c>
      <c r="G1109">
        <v>3385</v>
      </c>
      <c r="H1109" s="44" t="s">
        <v>2306</v>
      </c>
      <c r="I1109">
        <v>1987</v>
      </c>
      <c r="J1109" t="s">
        <v>2307</v>
      </c>
      <c r="K1109" t="s">
        <v>2308</v>
      </c>
      <c r="L1109" t="s">
        <v>2309</v>
      </c>
      <c r="M1109" t="s">
        <v>2298</v>
      </c>
      <c r="N1109" t="s">
        <v>2318</v>
      </c>
      <c r="P1109" t="s">
        <v>2484</v>
      </c>
      <c r="Q1109" t="str">
        <f t="shared" si="285"/>
        <v>Kolyma River 10 km upstream of Vetrennyi</v>
      </c>
      <c r="V1109" s="54" t="s">
        <v>119</v>
      </c>
      <c r="Y1109">
        <v>1984</v>
      </c>
      <c r="Z1109">
        <v>8</v>
      </c>
      <c r="AA1109">
        <v>5</v>
      </c>
      <c r="AB1109">
        <v>1984</v>
      </c>
      <c r="AC1109">
        <v>8</v>
      </c>
      <c r="AD1109">
        <v>24</v>
      </c>
      <c r="AE1109" t="s">
        <v>2485</v>
      </c>
      <c r="AF1109" t="s">
        <v>1975</v>
      </c>
      <c r="AH1109" t="s">
        <v>207</v>
      </c>
      <c r="AI1109" t="s">
        <v>2302</v>
      </c>
      <c r="AJ1109" t="s">
        <v>2486</v>
      </c>
      <c r="AK1109" t="b">
        <v>1</v>
      </c>
      <c r="AL1109" t="b">
        <v>1</v>
      </c>
      <c r="AM1109" t="s">
        <v>165</v>
      </c>
      <c r="AO1109" s="49" t="s">
        <v>4952</v>
      </c>
      <c r="AP1109" s="73"/>
      <c r="AQ1109" s="49" t="s">
        <v>4951</v>
      </c>
      <c r="AR1109" s="76" t="s">
        <v>5011</v>
      </c>
      <c r="AS1109" s="73" t="s">
        <v>5012</v>
      </c>
      <c r="AT1109" s="73">
        <f t="shared" si="286"/>
        <v>1</v>
      </c>
      <c r="AU1109" s="112" t="s">
        <v>5383</v>
      </c>
      <c r="AV1109" s="44" t="s">
        <v>5380</v>
      </c>
      <c r="AW1109" t="s">
        <v>2306</v>
      </c>
      <c r="AX1109" s="115" t="s">
        <v>5318</v>
      </c>
      <c r="AY1109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09" s="49" t="s">
        <v>4903</v>
      </c>
      <c r="BA1109" s="58" t="str">
        <f>Y1109&amp;"-"&amp;IF(Z1109&lt;10,"0"&amp;Z1109,Z1109)&amp;"-"&amp;IF(AA1109&lt;10,"0"&amp;AA1109,AA1109)&amp;"/"&amp;IF(AD1109&lt;10,"0"&amp;AD1109,AD1109)</f>
        <v>1984-08-05/24</v>
      </c>
      <c r="BB1109" s="44" t="str">
        <f>Y1109&amp;IF(Z1109&lt;&gt;0,"-"&amp;Z1109,"")&amp;IF(AA1109&lt;&gt;0,"-"&amp;AA1109,"")&amp;IF(AB1109&lt;&gt;0,"/"&amp;AB1109,"")&amp;IF(AC1109&lt;&gt;0,"-"&amp;AC1109,"")&amp;IF(AD1109&lt;&gt;0,"-"&amp;AD1109,"")</f>
        <v>1984-8-5/1984-8-24</v>
      </c>
      <c r="BC1109" s="44" t="str">
        <f>AE1109</f>
        <v>Alnus fruticosa bushes with Sphagnum, Hylacomium and Pleurozium</v>
      </c>
      <c r="BF1109" s="49" t="s">
        <v>4882</v>
      </c>
      <c r="BG1109" t="s">
        <v>4893</v>
      </c>
      <c r="BH1109" s="40" t="s">
        <v>5058</v>
      </c>
      <c r="BI1109" t="s">
        <v>745</v>
      </c>
      <c r="BJ1109" t="str">
        <f>N1109&amp;", "&amp;P1109</f>
        <v>Magadan area, Kolyma River 10 km upstream of Vetrennyi</v>
      </c>
      <c r="BT1109" s="49" t="s">
        <v>4766</v>
      </c>
      <c r="BU1109" t="s">
        <v>3631</v>
      </c>
      <c r="BV1109" t="s">
        <v>3632</v>
      </c>
      <c r="BW1109" t="s">
        <v>3633</v>
      </c>
      <c r="BX1109" t="s">
        <v>3634</v>
      </c>
      <c r="BY1109" s="44" t="s">
        <v>207</v>
      </c>
      <c r="BZ1109" t="s">
        <v>2302</v>
      </c>
      <c r="CA1109" t="s">
        <v>4527</v>
      </c>
      <c r="CB1109" s="44" t="s">
        <v>4527</v>
      </c>
      <c r="CC1109" t="s">
        <v>2304</v>
      </c>
      <c r="CD1109" t="s">
        <v>4527</v>
      </c>
      <c r="CE1109" t="s">
        <v>4528</v>
      </c>
      <c r="CF1109" t="s">
        <v>3630</v>
      </c>
      <c r="CG1109" t="s">
        <v>4737</v>
      </c>
      <c r="CH1109" t="str">
        <f>H1109</f>
        <v>Eskov K.Yu.</v>
      </c>
      <c r="CI1109">
        <f t="shared" si="282"/>
        <v>1987</v>
      </c>
      <c r="CJ1109" t="s">
        <v>4725</v>
      </c>
    </row>
    <row r="1110" spans="1:88" x14ac:dyDescent="0.45">
      <c r="A1110" s="1">
        <v>45757.324456018519</v>
      </c>
      <c r="B1110">
        <v>911269241</v>
      </c>
      <c r="C1110" t="s">
        <v>4896</v>
      </c>
      <c r="D1110">
        <v>2</v>
      </c>
      <c r="E1110" s="4" t="s">
        <v>86</v>
      </c>
      <c r="F1110" t="s">
        <v>2305</v>
      </c>
      <c r="G1110">
        <v>3385</v>
      </c>
      <c r="H1110" s="44" t="s">
        <v>2306</v>
      </c>
      <c r="I1110">
        <v>1987</v>
      </c>
      <c r="J1110" t="s">
        <v>2307</v>
      </c>
      <c r="K1110" t="s">
        <v>2308</v>
      </c>
      <c r="L1110" t="s">
        <v>2309</v>
      </c>
      <c r="M1110" t="s">
        <v>2298</v>
      </c>
      <c r="N1110" t="s">
        <v>2318</v>
      </c>
      <c r="P1110" t="s">
        <v>2484</v>
      </c>
      <c r="Q1110" t="str">
        <f t="shared" si="285"/>
        <v>Kolyma River 10 km upstream of Vetrennyi</v>
      </c>
      <c r="V1110" s="54" t="s">
        <v>119</v>
      </c>
      <c r="Y1110">
        <v>1984</v>
      </c>
      <c r="Z1110">
        <v>8</v>
      </c>
      <c r="AA1110">
        <v>5</v>
      </c>
      <c r="AB1110">
        <v>1984</v>
      </c>
      <c r="AC1110">
        <v>8</v>
      </c>
      <c r="AD1110">
        <v>24</v>
      </c>
      <c r="AE1110" t="s">
        <v>2485</v>
      </c>
      <c r="AF1110" t="s">
        <v>1975</v>
      </c>
      <c r="AH1110" t="s">
        <v>207</v>
      </c>
      <c r="AI1110" t="s">
        <v>2302</v>
      </c>
      <c r="AJ1110" t="s">
        <v>2486</v>
      </c>
      <c r="AK1110" t="b">
        <v>1</v>
      </c>
      <c r="AL1110" t="b">
        <v>1</v>
      </c>
      <c r="AM1110" t="s">
        <v>165</v>
      </c>
      <c r="AO1110" s="49" t="s">
        <v>4952</v>
      </c>
      <c r="AP1110" s="73"/>
      <c r="AQ1110" s="49" t="s">
        <v>4951</v>
      </c>
      <c r="AR1110" s="76" t="s">
        <v>5011</v>
      </c>
      <c r="AS1110" s="73" t="s">
        <v>5012</v>
      </c>
      <c r="AT1110" s="73">
        <f t="shared" si="286"/>
        <v>2</v>
      </c>
      <c r="AU1110" s="112" t="s">
        <v>5383</v>
      </c>
      <c r="AV1110" s="44" t="s">
        <v>5380</v>
      </c>
      <c r="AW1110" t="s">
        <v>2306</v>
      </c>
      <c r="AX1110" s="59" t="s">
        <v>5333</v>
      </c>
      <c r="AY1110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0" s="49" t="s">
        <v>4903</v>
      </c>
      <c r="BA1110" s="58" t="str">
        <f>Y1110&amp;"-"&amp;IF(Z1110&lt;10,"0"&amp;Z1110,Z1110)&amp;"-"&amp;IF(AA1110&lt;10,"0"&amp;AA1110,AA1110)&amp;"/"&amp;IF(AD1110&lt;10,"0"&amp;AD1110,AD1110)</f>
        <v>1984-08-05/24</v>
      </c>
      <c r="BB1110" s="44" t="str">
        <f>Y1110&amp;IF(Z1110&lt;&gt;0,"-"&amp;Z1110,"")&amp;IF(AA1110&lt;&gt;0,"-"&amp;AA1110,"")&amp;IF(AB1110&lt;&gt;0,"/"&amp;AB1110,"")&amp;IF(AC1110&lt;&gt;0,"-"&amp;AC1110,"")&amp;IF(AD1110&lt;&gt;0,"-"&amp;AD1110,"")</f>
        <v>1984-8-5/1984-8-24</v>
      </c>
      <c r="BC1110" s="44" t="str">
        <f>AE1110</f>
        <v>Alnus fruticosa bushes with Sphagnum, Hylacomium and Pleurozium</v>
      </c>
      <c r="BF1110" s="49" t="s">
        <v>4882</v>
      </c>
      <c r="BG1110" t="s">
        <v>4893</v>
      </c>
      <c r="BH1110" s="40" t="s">
        <v>5058</v>
      </c>
      <c r="BI1110" t="s">
        <v>745</v>
      </c>
      <c r="BJ1110" t="str">
        <f>N1110&amp;", "&amp;P1110</f>
        <v>Magadan area, Kolyma River 10 km upstream of Vetrennyi</v>
      </c>
      <c r="BT1110" s="49" t="s">
        <v>4766</v>
      </c>
      <c r="BU1110" t="s">
        <v>3631</v>
      </c>
      <c r="BV1110" t="s">
        <v>3632</v>
      </c>
      <c r="BW1110" t="s">
        <v>3633</v>
      </c>
      <c r="BX1110" t="s">
        <v>3634</v>
      </c>
      <c r="BY1110" s="44" t="s">
        <v>207</v>
      </c>
      <c r="BZ1110" t="s">
        <v>2302</v>
      </c>
      <c r="CA1110" t="s">
        <v>4527</v>
      </c>
      <c r="CB1110" s="44" t="s">
        <v>4527</v>
      </c>
      <c r="CC1110" t="s">
        <v>2304</v>
      </c>
      <c r="CD1110" t="s">
        <v>4527</v>
      </c>
      <c r="CE1110" t="s">
        <v>4528</v>
      </c>
      <c r="CF1110" t="s">
        <v>3630</v>
      </c>
      <c r="CG1110" t="s">
        <v>4737</v>
      </c>
      <c r="CH1110" t="str">
        <f>H1110</f>
        <v>Eskov K.Yu.</v>
      </c>
      <c r="CI1110">
        <f t="shared" si="282"/>
        <v>1987</v>
      </c>
      <c r="CJ1110" t="s">
        <v>4725</v>
      </c>
    </row>
    <row r="1111" spans="1:88" x14ac:dyDescent="0.45">
      <c r="A1111" s="1">
        <v>45757.322581018518</v>
      </c>
      <c r="B1111">
        <v>911269241</v>
      </c>
      <c r="C1111" t="s">
        <v>4896</v>
      </c>
      <c r="D1111">
        <v>2</v>
      </c>
      <c r="E1111" s="4" t="s">
        <v>86</v>
      </c>
      <c r="F1111" t="s">
        <v>2305</v>
      </c>
      <c r="G1111">
        <v>3385</v>
      </c>
      <c r="H1111" s="44" t="s">
        <v>2306</v>
      </c>
      <c r="I1111">
        <v>1987</v>
      </c>
      <c r="J1111" t="s">
        <v>2307</v>
      </c>
      <c r="K1111" t="s">
        <v>2308</v>
      </c>
      <c r="L1111" t="s">
        <v>2309</v>
      </c>
      <c r="M1111" t="s">
        <v>2298</v>
      </c>
      <c r="N1111" t="s">
        <v>2318</v>
      </c>
      <c r="P1111" t="s">
        <v>2488</v>
      </c>
      <c r="Q1111" t="str">
        <f t="shared" si="285"/>
        <v>upper flow of Kolyma River, Sibit-Tyellakh (Bolshoy Annachag Mt. Ridge)</v>
      </c>
      <c r="V1111" s="54" t="s">
        <v>119</v>
      </c>
      <c r="Y1111">
        <v>1984</v>
      </c>
      <c r="Z1111">
        <v>8</v>
      </c>
      <c r="AA1111">
        <v>3</v>
      </c>
      <c r="AB1111">
        <v>1984</v>
      </c>
      <c r="AC1111">
        <v>8</v>
      </c>
      <c r="AD1111">
        <v>24</v>
      </c>
      <c r="AE1111" t="s">
        <v>2489</v>
      </c>
      <c r="AF1111" t="s">
        <v>2490</v>
      </c>
      <c r="AH1111" t="s">
        <v>207</v>
      </c>
      <c r="AI1111" t="s">
        <v>2302</v>
      </c>
      <c r="AJ1111" t="s">
        <v>2486</v>
      </c>
      <c r="AK1111" t="b">
        <v>1</v>
      </c>
      <c r="AL1111" t="b">
        <v>1</v>
      </c>
      <c r="AM1111" t="s">
        <v>165</v>
      </c>
      <c r="AO1111" s="49" t="s">
        <v>4952</v>
      </c>
      <c r="AP1111" s="73"/>
      <c r="AQ1111" s="49" t="s">
        <v>4951</v>
      </c>
      <c r="AR1111" s="76" t="s">
        <v>5011</v>
      </c>
      <c r="AS1111" s="73" t="s">
        <v>5012</v>
      </c>
      <c r="AT1111" s="73">
        <f t="shared" si="286"/>
        <v>2</v>
      </c>
      <c r="AU1111" s="112" t="s">
        <v>5383</v>
      </c>
      <c r="AV1111" s="44" t="s">
        <v>5380</v>
      </c>
      <c r="AW1111" s="28" t="s">
        <v>2490</v>
      </c>
      <c r="AX1111" s="59" t="s">
        <v>5333</v>
      </c>
      <c r="AY1111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1" s="49" t="s">
        <v>4903</v>
      </c>
      <c r="BA1111" s="58" t="str">
        <f>Y1111&amp;"-"&amp;IF(Z1111&lt;10,"0"&amp;Z1111,Z1111)&amp;"-"&amp;IF(AA1111&lt;10,"0"&amp;AA1111,AA1111)&amp;"/"&amp;IF(AD1111&lt;10,"0"&amp;AD1111,AD1111)</f>
        <v>1984-08-03/24</v>
      </c>
      <c r="BB1111" s="44" t="str">
        <f>Y1111&amp;IF(Z1111&lt;&gt;0,"-"&amp;Z1111,"")&amp;IF(AA1111&lt;&gt;0,"-"&amp;AA1111,"")&amp;IF(AB1111&lt;&gt;0,"/"&amp;AB1111,"")&amp;IF(AC1111&lt;&gt;0,"-"&amp;AC1111,"")&amp;IF(AD1111&lt;&gt;0,"-"&amp;AD1111,"")</f>
        <v>1984-8-3/1984-8-24</v>
      </c>
      <c r="BC1111" s="44" t="str">
        <f>AE1111</f>
        <v>boggy sparse forest of depressed Larix dihurica</v>
      </c>
      <c r="BF1111" s="49" t="s">
        <v>4882</v>
      </c>
      <c r="BG1111" t="s">
        <v>4893</v>
      </c>
      <c r="BH1111" s="40" t="s">
        <v>5058</v>
      </c>
      <c r="BI1111" t="s">
        <v>745</v>
      </c>
      <c r="BJ1111" t="str">
        <f>N1111&amp;", "&amp;P1111</f>
        <v>Magadan area, upper flow of Kolyma River, Sibit-Tyellakh (Bolshoy Annachag Mt. Ridge)</v>
      </c>
      <c r="BT1111" s="49" t="s">
        <v>4766</v>
      </c>
      <c r="BU1111" t="s">
        <v>3631</v>
      </c>
      <c r="BV1111" t="s">
        <v>3632</v>
      </c>
      <c r="BW1111" t="s">
        <v>3633</v>
      </c>
      <c r="BX1111" t="s">
        <v>3634</v>
      </c>
      <c r="BY1111" s="44" t="s">
        <v>207</v>
      </c>
      <c r="BZ1111" t="s">
        <v>2302</v>
      </c>
      <c r="CA1111" t="s">
        <v>4527</v>
      </c>
      <c r="CB1111" s="44" t="s">
        <v>4527</v>
      </c>
      <c r="CC1111" t="s">
        <v>2304</v>
      </c>
      <c r="CD1111" t="s">
        <v>4527</v>
      </c>
      <c r="CE1111" t="s">
        <v>4528</v>
      </c>
      <c r="CF1111" t="s">
        <v>3630</v>
      </c>
      <c r="CG1111" t="s">
        <v>4737</v>
      </c>
      <c r="CH1111" t="str">
        <f>H1111</f>
        <v>Eskov K.Yu.</v>
      </c>
      <c r="CI1111">
        <f t="shared" si="282"/>
        <v>1987</v>
      </c>
      <c r="CJ1111" t="s">
        <v>4725</v>
      </c>
    </row>
    <row r="1112" spans="1:88" x14ac:dyDescent="0.45">
      <c r="A1112" s="1">
        <v>45757.321203703701</v>
      </c>
      <c r="B1112">
        <v>911269241</v>
      </c>
      <c r="C1112" t="s">
        <v>4896</v>
      </c>
      <c r="D1112">
        <v>1</v>
      </c>
      <c r="E1112" s="4" t="s">
        <v>65</v>
      </c>
      <c r="F1112" t="s">
        <v>2305</v>
      </c>
      <c r="G1112">
        <v>3385</v>
      </c>
      <c r="H1112" s="44" t="s">
        <v>2306</v>
      </c>
      <c r="I1112">
        <v>1987</v>
      </c>
      <c r="J1112" t="s">
        <v>2307</v>
      </c>
      <c r="K1112" t="s">
        <v>2308</v>
      </c>
      <c r="L1112" t="s">
        <v>2309</v>
      </c>
      <c r="M1112" t="s">
        <v>2298</v>
      </c>
      <c r="N1112" t="s">
        <v>2318</v>
      </c>
      <c r="P1112" t="s">
        <v>2488</v>
      </c>
      <c r="Q1112" t="str">
        <f t="shared" si="285"/>
        <v>upper flow of Kolyma River, Sibit-Tyellakh (Bolshoy Annachag Mt. Ridge)</v>
      </c>
      <c r="V1112" s="54" t="s">
        <v>119</v>
      </c>
      <c r="Y1112">
        <v>1984</v>
      </c>
      <c r="Z1112">
        <v>8</v>
      </c>
      <c r="AA1112">
        <v>25</v>
      </c>
      <c r="AB1112">
        <v>1982</v>
      </c>
      <c r="AC1112">
        <v>8</v>
      </c>
      <c r="AD1112">
        <v>20</v>
      </c>
      <c r="AE1112" t="s">
        <v>2492</v>
      </c>
      <c r="AF1112" t="s">
        <v>2493</v>
      </c>
      <c r="AH1112" t="s">
        <v>207</v>
      </c>
      <c r="AI1112" t="s">
        <v>2302</v>
      </c>
      <c r="AJ1112" t="s">
        <v>2486</v>
      </c>
      <c r="AK1112" t="b">
        <v>1</v>
      </c>
      <c r="AL1112" t="b">
        <v>1</v>
      </c>
      <c r="AM1112" t="s">
        <v>165</v>
      </c>
      <c r="AO1112" s="49" t="s">
        <v>4952</v>
      </c>
      <c r="AP1112" s="73"/>
      <c r="AQ1112" s="49" t="s">
        <v>4951</v>
      </c>
      <c r="AR1112" s="76" t="s">
        <v>5011</v>
      </c>
      <c r="AS1112" s="73" t="s">
        <v>5012</v>
      </c>
      <c r="AT1112" s="73">
        <f t="shared" si="286"/>
        <v>1</v>
      </c>
      <c r="AU1112" s="112" t="s">
        <v>5384</v>
      </c>
      <c r="AV1112" s="44" t="s">
        <v>5380</v>
      </c>
      <c r="AW1112" t="s">
        <v>1979</v>
      </c>
      <c r="AX1112" s="59" t="s">
        <v>5333</v>
      </c>
      <c r="AY1112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2" s="49" t="s">
        <v>4903</v>
      </c>
      <c r="BA1112" s="58" t="str">
        <f>Y1112&amp;"-"&amp;IF(Z1112&lt;10,"0"&amp;Z1112,Z1112)&amp;"-"&amp;IF(AA1112&lt;10,"0"&amp;AA1112,AA1112)&amp;"/"&amp;IF(AC1112&lt;10,"0"&amp;AC1112,AC1112)&amp;"-"&amp;IF(AD1112&lt;10,"0"&amp;AD1112,AD1112)</f>
        <v>1984-08-25/08-20</v>
      </c>
      <c r="BB1112" s="44" t="str">
        <f>Y1112&amp;IF(Z1112&lt;&gt;0,"-"&amp;Z1112,"")&amp;IF(AA1112&lt;&gt;0,"-"&amp;AA1112,"")&amp;IF(AB1112&lt;&gt;0,"/"&amp;AB1112,"")&amp;IF(AC1112&lt;&gt;0,"-"&amp;AC1112,"")&amp;IF(AD1112&lt;&gt;0,"-"&amp;AD1112,"")</f>
        <v>1984-8-25/1982-8-20</v>
      </c>
      <c r="BC1112" s="44" t="str">
        <f>AE1112</f>
        <v>Sphagnum bog in moraine depression</v>
      </c>
      <c r="BF1112" s="49" t="s">
        <v>4882</v>
      </c>
      <c r="BG1112" t="s">
        <v>4893</v>
      </c>
      <c r="BH1112" s="40" t="s">
        <v>5058</v>
      </c>
      <c r="BI1112" t="s">
        <v>745</v>
      </c>
      <c r="BJ1112" t="str">
        <f>N1112&amp;", "&amp;P1112</f>
        <v>Magadan area, upper flow of Kolyma River, Sibit-Tyellakh (Bolshoy Annachag Mt. Ridge)</v>
      </c>
      <c r="BT1112" s="49" t="s">
        <v>4766</v>
      </c>
      <c r="BU1112" t="s">
        <v>3631</v>
      </c>
      <c r="BV1112" t="s">
        <v>3632</v>
      </c>
      <c r="BW1112" t="s">
        <v>3633</v>
      </c>
      <c r="BX1112" t="s">
        <v>3634</v>
      </c>
      <c r="BY1112" s="44" t="s">
        <v>207</v>
      </c>
      <c r="BZ1112" t="s">
        <v>2302</v>
      </c>
      <c r="CA1112" t="s">
        <v>4527</v>
      </c>
      <c r="CB1112" s="44" t="s">
        <v>4527</v>
      </c>
      <c r="CC1112" t="s">
        <v>2304</v>
      </c>
      <c r="CD1112" t="s">
        <v>4527</v>
      </c>
      <c r="CE1112" t="s">
        <v>4528</v>
      </c>
      <c r="CF1112" t="s">
        <v>3630</v>
      </c>
      <c r="CG1112" t="s">
        <v>4737</v>
      </c>
      <c r="CH1112" t="str">
        <f>H1112</f>
        <v>Eskov K.Yu.</v>
      </c>
      <c r="CI1112">
        <f t="shared" si="282"/>
        <v>1987</v>
      </c>
      <c r="CJ1112" t="s">
        <v>4725</v>
      </c>
    </row>
    <row r="1113" spans="1:88" x14ac:dyDescent="0.45">
      <c r="A1113" s="1">
        <v>45757.3200462963</v>
      </c>
      <c r="B1113">
        <v>911269241</v>
      </c>
      <c r="C1113" t="s">
        <v>4896</v>
      </c>
      <c r="D1113">
        <v>1</v>
      </c>
      <c r="E1113" s="4" t="s">
        <v>51</v>
      </c>
      <c r="F1113" t="s">
        <v>2305</v>
      </c>
      <c r="G1113">
        <v>3385</v>
      </c>
      <c r="H1113" s="44" t="s">
        <v>2306</v>
      </c>
      <c r="I1113">
        <v>1987</v>
      </c>
      <c r="J1113" t="s">
        <v>2307</v>
      </c>
      <c r="K1113" t="s">
        <v>2308</v>
      </c>
      <c r="L1113" t="s">
        <v>2309</v>
      </c>
      <c r="M1113" t="s">
        <v>2298</v>
      </c>
      <c r="N1113" t="s">
        <v>2318</v>
      </c>
      <c r="P1113" t="s">
        <v>2488</v>
      </c>
      <c r="Q1113" t="str">
        <f t="shared" si="285"/>
        <v>upper flow of Kolyma River, Sibit-Tyellakh (Bolshoy Annachag Mt. Ridge)</v>
      </c>
      <c r="V1113" s="54" t="s">
        <v>119</v>
      </c>
      <c r="Y1113">
        <v>1983</v>
      </c>
      <c r="Z1113">
        <v>8</v>
      </c>
      <c r="AA1113">
        <v>24</v>
      </c>
      <c r="AB1113">
        <v>1982</v>
      </c>
      <c r="AC1113">
        <v>8</v>
      </c>
      <c r="AD1113">
        <v>20</v>
      </c>
      <c r="AE1113" t="s">
        <v>2494</v>
      </c>
      <c r="AF1113" t="s">
        <v>2493</v>
      </c>
      <c r="AG1113" s="60" t="s">
        <v>2322</v>
      </c>
      <c r="AH1113" t="s">
        <v>207</v>
      </c>
      <c r="AI1113" t="s">
        <v>2302</v>
      </c>
      <c r="AJ1113" t="s">
        <v>2486</v>
      </c>
      <c r="AK1113" t="b">
        <v>1</v>
      </c>
      <c r="AL1113" t="b">
        <v>1</v>
      </c>
      <c r="AM1113" t="s">
        <v>165</v>
      </c>
      <c r="AO1113" s="49" t="s">
        <v>4952</v>
      </c>
      <c r="AP1113" s="73"/>
      <c r="AQ1113" s="49" t="s">
        <v>4951</v>
      </c>
      <c r="AR1113" s="76" t="s">
        <v>5011</v>
      </c>
      <c r="AS1113" s="73" t="s">
        <v>5012</v>
      </c>
      <c r="AT1113" s="73">
        <f t="shared" si="286"/>
        <v>1</v>
      </c>
      <c r="AU1113" s="112" t="s">
        <v>5383</v>
      </c>
      <c r="AV1113" s="44" t="s">
        <v>5380</v>
      </c>
      <c r="AW1113" t="s">
        <v>1979</v>
      </c>
      <c r="AX1113" s="59" t="s">
        <v>5333</v>
      </c>
      <c r="AY1113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3" s="49" t="s">
        <v>4903</v>
      </c>
      <c r="BA1113" s="58" t="str">
        <f>Y1113&amp;"-"&amp;IF(Z1113&lt;10,"0"&amp;Z1113,Z1113)&amp;"-"&amp;IF(AA1113&lt;10,"0"&amp;AA1113,AA1113)&amp;"/"&amp;IF(AC1113&lt;10,"0"&amp;AC1113,AC1113)&amp;"-"&amp;IF(AD1113&lt;10,"0"&amp;AD1113,AD1113)</f>
        <v>1983-08-24/08-20</v>
      </c>
      <c r="BB1113" s="44" t="str">
        <f>Y1113&amp;IF(Z1113&lt;&gt;0,"-"&amp;Z1113,"")&amp;IF(AA1113&lt;&gt;0,"-"&amp;AA1113,"")&amp;IF(AB1113&lt;&gt;0,"/"&amp;AB1113,"")&amp;IF(AC1113&lt;&gt;0,"-"&amp;AC1113,"")&amp;IF(AD1113&lt;&gt;0,"-"&amp;AD1113,"")</f>
        <v>1983-8-24/1982-8-20</v>
      </c>
      <c r="BC1113" s="44" t="str">
        <f>AE1113</f>
        <v>Alnus fruticosa bushes with Hylacomium and Pleurozium along spring</v>
      </c>
      <c r="BF1113" s="49" t="s">
        <v>4882</v>
      </c>
      <c r="BG1113" t="s">
        <v>4893</v>
      </c>
      <c r="BH1113" s="40" t="s">
        <v>5058</v>
      </c>
      <c r="BI1113" t="s">
        <v>745</v>
      </c>
      <c r="BJ1113" t="str">
        <f>N1113&amp;", "&amp;P1113</f>
        <v>Magadan area, upper flow of Kolyma River, Sibit-Tyellakh (Bolshoy Annachag Mt. Ridge)</v>
      </c>
      <c r="BR1113" t="str">
        <f>LEFT(AG1113,SEARCH(" ",AG1113)-1)</f>
        <v>500</v>
      </c>
      <c r="BS1113" t="str">
        <f>BR1113</f>
        <v>500</v>
      </c>
      <c r="BT1113" s="49" t="s">
        <v>4766</v>
      </c>
      <c r="BU1113" t="s">
        <v>3631</v>
      </c>
      <c r="BV1113" t="s">
        <v>3632</v>
      </c>
      <c r="BW1113" t="s">
        <v>3633</v>
      </c>
      <c r="BX1113" t="s">
        <v>3634</v>
      </c>
      <c r="BY1113" s="44" t="s">
        <v>207</v>
      </c>
      <c r="BZ1113" t="s">
        <v>2302</v>
      </c>
      <c r="CA1113" t="s">
        <v>4527</v>
      </c>
      <c r="CB1113" s="44" t="s">
        <v>4527</v>
      </c>
      <c r="CC1113" t="s">
        <v>2304</v>
      </c>
      <c r="CD1113" t="s">
        <v>4527</v>
      </c>
      <c r="CE1113" t="s">
        <v>4528</v>
      </c>
      <c r="CF1113" t="s">
        <v>3630</v>
      </c>
      <c r="CG1113" t="s">
        <v>4737</v>
      </c>
      <c r="CH1113" t="str">
        <f>H1113</f>
        <v>Eskov K.Yu.</v>
      </c>
      <c r="CI1113">
        <f t="shared" si="282"/>
        <v>1987</v>
      </c>
      <c r="CJ1113" t="s">
        <v>4725</v>
      </c>
    </row>
    <row r="1114" spans="1:88" s="8" customFormat="1" x14ac:dyDescent="0.45">
      <c r="A1114" s="7">
        <v>45757.31795138889</v>
      </c>
      <c r="B1114" s="8">
        <v>412819044</v>
      </c>
      <c r="C1114" s="6" t="s">
        <v>4897</v>
      </c>
      <c r="D1114" s="8">
        <v>1</v>
      </c>
      <c r="E1114" s="4" t="s">
        <v>51</v>
      </c>
      <c r="F1114" s="8" t="s">
        <v>2498</v>
      </c>
      <c r="G1114" s="8">
        <v>3785</v>
      </c>
      <c r="H1114" s="44" t="s">
        <v>53</v>
      </c>
      <c r="I1114" s="8">
        <v>1992</v>
      </c>
      <c r="J1114" s="8" t="s">
        <v>2346</v>
      </c>
      <c r="K1114" s="8" t="s">
        <v>2347</v>
      </c>
      <c r="L1114" s="8" t="s">
        <v>2348</v>
      </c>
      <c r="M1114" t="s">
        <v>39</v>
      </c>
      <c r="N1114" s="8" t="s">
        <v>178</v>
      </c>
      <c r="P1114" s="8" t="s">
        <v>1679</v>
      </c>
      <c r="Q1114" t="str">
        <f t="shared" si="285"/>
        <v>Kapchagai Town</v>
      </c>
      <c r="R1114" s="90">
        <v>43.885283000000001</v>
      </c>
      <c r="S1114" s="90">
        <v>77.057023000000001</v>
      </c>
      <c r="T1114" s="8" t="s">
        <v>2495</v>
      </c>
      <c r="U1114" s="8" t="s">
        <v>2496</v>
      </c>
      <c r="V1114" s="8" t="s">
        <v>106</v>
      </c>
      <c r="X1114" s="8">
        <v>2500</v>
      </c>
      <c r="Y1114" s="8">
        <v>1984</v>
      </c>
      <c r="Z1114" s="8">
        <v>9</v>
      </c>
      <c r="AA1114" s="8">
        <v>16</v>
      </c>
      <c r="AF1114" s="8" t="s">
        <v>2497</v>
      </c>
      <c r="AI1114" s="8" t="s">
        <v>163</v>
      </c>
      <c r="AJ1114" s="8" t="s">
        <v>1560</v>
      </c>
      <c r="AK1114" s="8" t="b">
        <v>1</v>
      </c>
      <c r="AL1114" s="8" t="b">
        <v>1</v>
      </c>
      <c r="AM1114" s="8" t="s">
        <v>165</v>
      </c>
      <c r="AO1114" s="49" t="s">
        <v>4952</v>
      </c>
      <c r="AP1114" s="73"/>
      <c r="AQ1114" s="49" t="s">
        <v>4951</v>
      </c>
      <c r="AR1114" s="76" t="s">
        <v>5011</v>
      </c>
      <c r="AS1114" s="73" t="s">
        <v>5012</v>
      </c>
      <c r="AT1114" s="73">
        <f t="shared" si="286"/>
        <v>1</v>
      </c>
      <c r="AU1114" s="112" t="s">
        <v>5383</v>
      </c>
      <c r="AV1114" s="44" t="s">
        <v>5380</v>
      </c>
      <c r="AW1114" t="s">
        <v>2497</v>
      </c>
      <c r="AX1114" s="112" t="s">
        <v>5345</v>
      </c>
      <c r="AY1114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14" s="49" t="s">
        <v>4903</v>
      </c>
      <c r="BA1114" s="58" t="str">
        <f>Y1114&amp;"-"&amp;IF(Z1114&lt;10,"0"&amp;Z1114,Z1114)&amp;"-"&amp;IF(AA1114&lt;10,"0"&amp;AA1114,AA1114)</f>
        <v>1984-09-16</v>
      </c>
      <c r="BB1114" s="44" t="str">
        <f>Y1114&amp;IF(Z1114&lt;&gt;0,"-"&amp;Z1114,"")&amp;IF(AA1114&lt;&gt;0,"-"&amp;AA1114,"")&amp;IF(AB1114&lt;&gt;0,"/"&amp;AB1114,"")&amp;IF(AC1114&lt;&gt;0,"-"&amp;AC1114,"")&amp;IF(AD1114&lt;&gt;0,"-"&amp;AD1114,"")</f>
        <v>1984-9-16</v>
      </c>
      <c r="BC1114" s="44"/>
      <c r="BD1114" s="44"/>
      <c r="BE1114" s="44"/>
      <c r="BF1114" s="49" t="s">
        <v>4882</v>
      </c>
      <c r="BG1114" t="s">
        <v>4893</v>
      </c>
      <c r="BH1114" s="40" t="s">
        <v>5050</v>
      </c>
      <c r="BI1114" t="s">
        <v>39</v>
      </c>
      <c r="BJ1114" t="str">
        <f>N1114&amp;", "&amp;P1114</f>
        <v>Alma-Ata Area, Kapchagai Town</v>
      </c>
      <c r="BK1114" t="str">
        <f>T1114&amp;" N; "&amp;U1114&amp;" E"</f>
        <v>43.885283 N; 77.057023 E</v>
      </c>
      <c r="BL1114" t="s">
        <v>2495</v>
      </c>
      <c r="BM1114" s="85" t="s">
        <v>2496</v>
      </c>
      <c r="BN1114" t="s">
        <v>4895</v>
      </c>
      <c r="BO1114">
        <f>X1114</f>
        <v>2500</v>
      </c>
      <c r="BP1114" t="str">
        <f>IF(V1114="original",H1114,IF(V1114="volunteer",C1114,"Nekhaeva A.A."))</f>
        <v>Kim L.V.</v>
      </c>
      <c r="BQ1114" t="str">
        <f>IF(V1114="original",I1114,IF(V1114="volunteer",YEAR(A1114)&amp;"-"&amp;IF(MONTH(A1114)&lt;10,"0"&amp;MONTH(A1114),MONTH(A1114))&amp;"-"&amp;IF(DAY(A1114)&lt;10,"0"&amp;DAY(A1114),DAY(A1114)),"__2025-05-15"))</f>
        <v>2025-04-10</v>
      </c>
      <c r="BR1114"/>
      <c r="BS1114"/>
      <c r="BT1114" s="49" t="s">
        <v>4766</v>
      </c>
      <c r="BU1114" t="s">
        <v>3631</v>
      </c>
      <c r="BV1114" t="s">
        <v>3632</v>
      </c>
      <c r="BW1114" t="s">
        <v>3633</v>
      </c>
      <c r="BX1114" t="s">
        <v>3634</v>
      </c>
      <c r="BY1114" s="44" t="s">
        <v>48</v>
      </c>
      <c r="BZ1114" t="s">
        <v>3660</v>
      </c>
      <c r="CA1114" t="s">
        <v>4304</v>
      </c>
      <c r="CB1114" s="44" t="s">
        <v>4304</v>
      </c>
      <c r="CC1114" t="s">
        <v>4818</v>
      </c>
      <c r="CD1114" t="s">
        <v>4302</v>
      </c>
      <c r="CE1114" t="s">
        <v>4303</v>
      </c>
      <c r="CF1114" t="s">
        <v>3630</v>
      </c>
      <c r="CG1114" t="s">
        <v>4737</v>
      </c>
      <c r="CH1114" t="str">
        <f>H1114</f>
        <v>Logunov D.V.</v>
      </c>
      <c r="CI1114">
        <f t="shared" si="282"/>
        <v>1992</v>
      </c>
      <c r="CJ1114" t="s">
        <v>4725</v>
      </c>
    </row>
    <row r="1115" spans="1:88" x14ac:dyDescent="0.45">
      <c r="A1115" s="1">
        <v>45757.317685185189</v>
      </c>
      <c r="B1115">
        <v>911269241</v>
      </c>
      <c r="C1115" t="s">
        <v>4896</v>
      </c>
      <c r="D1115">
        <v>3</v>
      </c>
      <c r="E1115" s="4" t="s">
        <v>265</v>
      </c>
      <c r="F1115" t="s">
        <v>2305</v>
      </c>
      <c r="G1115">
        <v>3385</v>
      </c>
      <c r="H1115" s="44" t="s">
        <v>2306</v>
      </c>
      <c r="I1115">
        <v>1987</v>
      </c>
      <c r="J1115" t="s">
        <v>2307</v>
      </c>
      <c r="K1115" t="s">
        <v>2308</v>
      </c>
      <c r="L1115" t="s">
        <v>2309</v>
      </c>
      <c r="M1115" t="s">
        <v>2499</v>
      </c>
      <c r="N1115" t="s">
        <v>2500</v>
      </c>
      <c r="P1115" t="s">
        <v>2501</v>
      </c>
      <c r="Q1115" t="str">
        <f t="shared" si="285"/>
        <v>environs of Magadan, 10 km N of Palatka</v>
      </c>
      <c r="V1115" s="54" t="s">
        <v>119</v>
      </c>
      <c r="Y1115">
        <v>1985</v>
      </c>
      <c r="Z1115">
        <v>7</v>
      </c>
      <c r="AA1115">
        <v>3</v>
      </c>
      <c r="AB1115">
        <v>1982</v>
      </c>
      <c r="AC1115">
        <v>8</v>
      </c>
      <c r="AD1115">
        <v>20</v>
      </c>
      <c r="AE1115" t="s">
        <v>2502</v>
      </c>
      <c r="AF1115" t="s">
        <v>2503</v>
      </c>
      <c r="AH1115" t="s">
        <v>207</v>
      </c>
      <c r="AI1115" t="s">
        <v>2302</v>
      </c>
      <c r="AJ1115" t="s">
        <v>2486</v>
      </c>
      <c r="AK1115" t="b">
        <v>1</v>
      </c>
      <c r="AL1115" t="b">
        <v>1</v>
      </c>
      <c r="AM1115" t="s">
        <v>165</v>
      </c>
      <c r="AO1115" s="49" t="s">
        <v>4952</v>
      </c>
      <c r="AP1115" s="73"/>
      <c r="AQ1115" s="49" t="s">
        <v>4951</v>
      </c>
      <c r="AR1115" s="76" t="s">
        <v>5011</v>
      </c>
      <c r="AS1115" s="73" t="s">
        <v>5012</v>
      </c>
      <c r="AT1115" s="73">
        <f t="shared" si="286"/>
        <v>3</v>
      </c>
      <c r="AU1115" s="112" t="s">
        <v>5383</v>
      </c>
      <c r="AV1115" s="44" t="s">
        <v>5380</v>
      </c>
      <c r="AW1115" t="s">
        <v>5013</v>
      </c>
      <c r="AX1115" s="59" t="s">
        <v>5333</v>
      </c>
      <c r="AY111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5" s="49" t="s">
        <v>4903</v>
      </c>
      <c r="BA1115" s="58" t="str">
        <f>Y1115&amp;"-"&amp;IF(Z1115&lt;10,"0"&amp;Z1115,Z1115)&amp;"-"&amp;IF(AA1115&lt;10,"0"&amp;AA1115,AA1115)&amp;"/"&amp;IF(AC1115&lt;10,"0"&amp;AC1115,AC1115)&amp;"-"&amp;IF(AD1115&lt;10,"0"&amp;AD1115,AD1115)</f>
        <v>1985-07-03/08-20</v>
      </c>
      <c r="BB1115" s="44" t="str">
        <f>Y1115&amp;IF(Z1115&lt;&gt;0,"-"&amp;Z1115,"")&amp;IF(AA1115&lt;&gt;0,"-"&amp;AA1115,"")&amp;IF(AB1115&lt;&gt;0,"/"&amp;AB1115,"")&amp;IF(AC1115&lt;&gt;0,"-"&amp;AC1115,"")&amp;IF(AD1115&lt;&gt;0,"-"&amp;AD1115,"")</f>
        <v>1985-7-3/1982-8-20</v>
      </c>
      <c r="BC1115" s="44" t="str">
        <f>AE1115</f>
        <v>in Sphagnum</v>
      </c>
      <c r="BF1115" s="49" t="s">
        <v>4882</v>
      </c>
      <c r="BG1115" t="s">
        <v>4893</v>
      </c>
      <c r="BH1115" s="40" t="s">
        <v>5058</v>
      </c>
      <c r="BI1115" t="s">
        <v>745</v>
      </c>
      <c r="BJ1115" t="str">
        <f>N1115&amp;", "&amp;P1115</f>
        <v>Magadan Area, environs of Magadan, 10 km N of Palatka</v>
      </c>
      <c r="BT1115" s="49" t="s">
        <v>4766</v>
      </c>
      <c r="BU1115" t="s">
        <v>3631</v>
      </c>
      <c r="BV1115" t="s">
        <v>3632</v>
      </c>
      <c r="BW1115" t="s">
        <v>3633</v>
      </c>
      <c r="BX1115" t="s">
        <v>3634</v>
      </c>
      <c r="BY1115" s="44" t="s">
        <v>207</v>
      </c>
      <c r="BZ1115" t="s">
        <v>2302</v>
      </c>
      <c r="CA1115" t="s">
        <v>4527</v>
      </c>
      <c r="CB1115" s="44" t="s">
        <v>4527</v>
      </c>
      <c r="CC1115" t="s">
        <v>2304</v>
      </c>
      <c r="CD1115" t="s">
        <v>4527</v>
      </c>
      <c r="CE1115" t="s">
        <v>4528</v>
      </c>
      <c r="CF1115" t="s">
        <v>3630</v>
      </c>
      <c r="CG1115" t="s">
        <v>4737</v>
      </c>
      <c r="CH1115" t="str">
        <f>H1115</f>
        <v>Eskov K.Yu.</v>
      </c>
      <c r="CI1115">
        <f t="shared" si="282"/>
        <v>1987</v>
      </c>
      <c r="CJ1115" t="s">
        <v>4725</v>
      </c>
    </row>
    <row r="1116" spans="1:88" x14ac:dyDescent="0.45">
      <c r="A1116" s="1">
        <v>45757.316400462973</v>
      </c>
      <c r="B1116">
        <v>911269241</v>
      </c>
      <c r="C1116" t="s">
        <v>4896</v>
      </c>
      <c r="D1116">
        <v>1</v>
      </c>
      <c r="E1116" s="4" t="s">
        <v>51</v>
      </c>
      <c r="F1116" t="s">
        <v>2305</v>
      </c>
      <c r="G1116">
        <v>3385</v>
      </c>
      <c r="H1116" s="44" t="s">
        <v>2306</v>
      </c>
      <c r="I1116">
        <v>1987</v>
      </c>
      <c r="J1116" t="s">
        <v>2307</v>
      </c>
      <c r="K1116" t="s">
        <v>2308</v>
      </c>
      <c r="L1116" t="s">
        <v>2309</v>
      </c>
      <c r="M1116" t="s">
        <v>2499</v>
      </c>
      <c r="N1116" t="s">
        <v>2504</v>
      </c>
      <c r="P1116" t="s">
        <v>2505</v>
      </c>
      <c r="Q1116" t="str">
        <f t="shared" si="285"/>
        <v>Dzhugdzhur Mt. Range, Amka River Valley, delta of Khetana Stream (Ulya River Basin)</v>
      </c>
      <c r="V1116" s="54" t="s">
        <v>119</v>
      </c>
      <c r="Y1116">
        <v>1985</v>
      </c>
      <c r="Z1116">
        <v>8</v>
      </c>
      <c r="AA1116">
        <v>19</v>
      </c>
      <c r="AB1116">
        <v>1982</v>
      </c>
      <c r="AC1116">
        <v>8</v>
      </c>
      <c r="AD1116">
        <v>20</v>
      </c>
      <c r="AE1116" t="s">
        <v>2506</v>
      </c>
      <c r="AF1116" t="s">
        <v>2507</v>
      </c>
      <c r="AH1116" t="s">
        <v>207</v>
      </c>
      <c r="AI1116" t="s">
        <v>2302</v>
      </c>
      <c r="AJ1116" t="s">
        <v>2486</v>
      </c>
      <c r="AK1116" t="b">
        <v>1</v>
      </c>
      <c r="AL1116" t="b">
        <v>1</v>
      </c>
      <c r="AM1116" t="s">
        <v>165</v>
      </c>
      <c r="AO1116" s="49" t="s">
        <v>4952</v>
      </c>
      <c r="AP1116" s="73"/>
      <c r="AQ1116" s="49" t="s">
        <v>4951</v>
      </c>
      <c r="AR1116" s="76" t="s">
        <v>5011</v>
      </c>
      <c r="AS1116" s="73" t="s">
        <v>5012</v>
      </c>
      <c r="AT1116" s="73">
        <f t="shared" si="286"/>
        <v>1</v>
      </c>
      <c r="AU1116" s="112" t="s">
        <v>5383</v>
      </c>
      <c r="AV1116" s="44" t="s">
        <v>5380</v>
      </c>
      <c r="AW1116" s="28" t="s">
        <v>2507</v>
      </c>
      <c r="AX1116" s="59" t="s">
        <v>5333</v>
      </c>
      <c r="AY1116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6" s="49" t="s">
        <v>4903</v>
      </c>
      <c r="BA1116" s="58" t="str">
        <f>Y1116&amp;"-"&amp;IF(Z1116&lt;10,"0"&amp;Z1116,Z1116)&amp;"-"&amp;IF(AA1116&lt;10,"0"&amp;AA1116,AA1116)&amp;"/"&amp;IF(AC1116&lt;10,"0"&amp;AC1116,AC1116)&amp;"-"&amp;IF(AD1116&lt;10,"0"&amp;AD1116,AD1116)</f>
        <v>1985-08-19/08-20</v>
      </c>
      <c r="BB1116" s="44" t="str">
        <f>Y1116&amp;IF(Z1116&lt;&gt;0,"-"&amp;Z1116,"")&amp;IF(AA1116&lt;&gt;0,"-"&amp;AA1116,"")&amp;IF(AB1116&lt;&gt;0,"/"&amp;AB1116,"")&amp;IF(AC1116&lt;&gt;0,"-"&amp;AC1116,"")&amp;IF(AD1116&lt;&gt;0,"-"&amp;AD1116,"")</f>
        <v>1985-8-19/1982-8-20</v>
      </c>
      <c r="BC1116" s="44" t="str">
        <f>AE1116</f>
        <v>Sphagnum tussock in valley forest of Larix dahurica, Betula platyphylla, Rosa bush, Gramineae</v>
      </c>
      <c r="BF1116" s="49" t="s">
        <v>4882</v>
      </c>
      <c r="BG1116" t="s">
        <v>4893</v>
      </c>
      <c r="BH1116" s="40" t="s">
        <v>5058</v>
      </c>
      <c r="BI1116" t="s">
        <v>745</v>
      </c>
      <c r="BJ1116" t="str">
        <f>N1116&amp;", "&amp;P1116</f>
        <v>Khabarovsk Province, Dzhugdzhur Mt. Range, Amka River Valley, delta of Khetana Stream (Ulya River Basin)</v>
      </c>
      <c r="BT1116" s="49" t="s">
        <v>4766</v>
      </c>
      <c r="BU1116" t="s">
        <v>3631</v>
      </c>
      <c r="BV1116" t="s">
        <v>3632</v>
      </c>
      <c r="BW1116" t="s">
        <v>3633</v>
      </c>
      <c r="BX1116" t="s">
        <v>3634</v>
      </c>
      <c r="BY1116" s="44" t="s">
        <v>207</v>
      </c>
      <c r="BZ1116" t="s">
        <v>2302</v>
      </c>
      <c r="CA1116" t="s">
        <v>4527</v>
      </c>
      <c r="CB1116" s="44" t="s">
        <v>4527</v>
      </c>
      <c r="CC1116" t="s">
        <v>2304</v>
      </c>
      <c r="CD1116" t="s">
        <v>4527</v>
      </c>
      <c r="CE1116" t="s">
        <v>4528</v>
      </c>
      <c r="CF1116" t="s">
        <v>3630</v>
      </c>
      <c r="CG1116" t="s">
        <v>4737</v>
      </c>
      <c r="CH1116" t="str">
        <f>H1116</f>
        <v>Eskov K.Yu.</v>
      </c>
      <c r="CI1116">
        <f t="shared" si="282"/>
        <v>1987</v>
      </c>
      <c r="CJ1116" t="s">
        <v>4725</v>
      </c>
    </row>
    <row r="1117" spans="1:88" s="10" customFormat="1" x14ac:dyDescent="0.45">
      <c r="A1117" s="9">
        <v>45757.316053240742</v>
      </c>
      <c r="B1117" s="10">
        <v>412819044</v>
      </c>
      <c r="C1117" s="6" t="s">
        <v>4897</v>
      </c>
      <c r="D1117" s="10">
        <v>2</v>
      </c>
      <c r="E1117" s="4" t="s">
        <v>86</v>
      </c>
      <c r="F1117" s="10" t="s">
        <v>2512</v>
      </c>
      <c r="G1117" s="10">
        <v>3785</v>
      </c>
      <c r="H1117" s="44" t="s">
        <v>53</v>
      </c>
      <c r="I1117" s="10">
        <v>1992</v>
      </c>
      <c r="J1117" s="10" t="s">
        <v>2346</v>
      </c>
      <c r="K1117" s="10" t="s">
        <v>2347</v>
      </c>
      <c r="L1117" s="10" t="s">
        <v>2348</v>
      </c>
      <c r="M1117" t="s">
        <v>39</v>
      </c>
      <c r="N1117" s="10" t="s">
        <v>178</v>
      </c>
      <c r="O1117" s="10" t="s">
        <v>897</v>
      </c>
      <c r="P1117" s="10" t="s">
        <v>2509</v>
      </c>
      <c r="Q1117" t="str">
        <f t="shared" si="285"/>
        <v>canyon of Charyn river</v>
      </c>
      <c r="R1117" s="92">
        <v>43.364088000000002</v>
      </c>
      <c r="S1117" s="92">
        <v>79.104410000000001</v>
      </c>
      <c r="T1117" s="10" t="s">
        <v>2510</v>
      </c>
      <c r="U1117" s="10" t="s">
        <v>2511</v>
      </c>
      <c r="V1117" s="10" t="s">
        <v>106</v>
      </c>
      <c r="X1117" s="10">
        <v>5000</v>
      </c>
      <c r="Y1117" s="10">
        <v>1991</v>
      </c>
      <c r="Z1117" s="10">
        <v>5</v>
      </c>
      <c r="AA1117" s="10">
        <v>29</v>
      </c>
      <c r="AF1117" s="10" t="s">
        <v>566</v>
      </c>
      <c r="AI1117" s="10" t="s">
        <v>163</v>
      </c>
      <c r="AJ1117" s="10" t="s">
        <v>1560</v>
      </c>
      <c r="AK1117" s="10" t="b">
        <v>1</v>
      </c>
      <c r="AL1117" s="10" t="b">
        <v>1</v>
      </c>
      <c r="AM1117" s="10" t="s">
        <v>165</v>
      </c>
      <c r="AO1117" s="49" t="s">
        <v>4952</v>
      </c>
      <c r="AP1117" s="73"/>
      <c r="AQ1117" s="49" t="s">
        <v>4951</v>
      </c>
      <c r="AR1117" s="76" t="s">
        <v>5011</v>
      </c>
      <c r="AS1117" s="73" t="s">
        <v>5012</v>
      </c>
      <c r="AT1117" s="73">
        <f t="shared" si="286"/>
        <v>2</v>
      </c>
      <c r="AU1117" s="112" t="s">
        <v>5383</v>
      </c>
      <c r="AV1117" s="44" t="s">
        <v>5380</v>
      </c>
      <c r="AW1117" t="s">
        <v>566</v>
      </c>
      <c r="AX1117" s="112" t="s">
        <v>5347</v>
      </c>
      <c r="AY1117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17" s="49" t="s">
        <v>4903</v>
      </c>
      <c r="BA1117" s="58" t="str">
        <f>Y1117&amp;"-"&amp;IF(Z1117&lt;10,"0"&amp;Z1117,Z1117)&amp;"-"&amp;IF(AA1117&lt;10,"0"&amp;AA1117,AA1117)</f>
        <v>1991-05-29</v>
      </c>
      <c r="BB1117" s="44" t="str">
        <f>Y1117&amp;IF(Z1117&lt;&gt;0,"-"&amp;Z1117,"")&amp;IF(AA1117&lt;&gt;0,"-"&amp;AA1117,"")&amp;IF(AB1117&lt;&gt;0,"/"&amp;AB1117,"")&amp;IF(AC1117&lt;&gt;0,"-"&amp;AC1117,"")&amp;IF(AD1117&lt;&gt;0,"-"&amp;AD1117,"")</f>
        <v>1991-5-29</v>
      </c>
      <c r="BC1117" s="44"/>
      <c r="BD1117" s="44"/>
      <c r="BE1117" s="44"/>
      <c r="BF1117" s="49" t="s">
        <v>4882</v>
      </c>
      <c r="BG1117" t="s">
        <v>4893</v>
      </c>
      <c r="BH1117" s="40" t="s">
        <v>5050</v>
      </c>
      <c r="BI1117" t="s">
        <v>39</v>
      </c>
      <c r="BJ1117" t="str">
        <f>N1117&amp;", "&amp;O1117&amp;", "&amp;P1117</f>
        <v>Alma-Ata Area, Chiliksky Distr., canyon of Charyn river</v>
      </c>
      <c r="BK1117" t="str">
        <f>T1117&amp;" N; "&amp;U1117&amp;" E"</f>
        <v>43.364088 N; 79.10441 E</v>
      </c>
      <c r="BL1117" t="s">
        <v>2510</v>
      </c>
      <c r="BM1117" s="85" t="s">
        <v>2511</v>
      </c>
      <c r="BN1117" t="s">
        <v>4895</v>
      </c>
      <c r="BO1117">
        <f>X1117</f>
        <v>5000</v>
      </c>
      <c r="BP1117" t="str">
        <f>IF(V1117="original",H1117,IF(V1117="volunteer",C1117,"Nekhaeva A.A."))</f>
        <v>Kim L.V.</v>
      </c>
      <c r="BQ1117" t="str">
        <f>IF(V1117="original",I1117,IF(V1117="volunteer",YEAR(A1117)&amp;"-"&amp;IF(MONTH(A1117)&lt;10,"0"&amp;MONTH(A1117),MONTH(A1117))&amp;"-"&amp;IF(DAY(A1117)&lt;10,"0"&amp;DAY(A1117),DAY(A1117)),"__2025-05-15"))</f>
        <v>2025-04-10</v>
      </c>
      <c r="BR1117"/>
      <c r="BS1117"/>
      <c r="BT1117" s="49" t="s">
        <v>4766</v>
      </c>
      <c r="BU1117" t="s">
        <v>3631</v>
      </c>
      <c r="BV1117" t="s">
        <v>3632</v>
      </c>
      <c r="BW1117" t="s">
        <v>3633</v>
      </c>
      <c r="BX1117" t="s">
        <v>3634</v>
      </c>
      <c r="BY1117" s="44" t="s">
        <v>48</v>
      </c>
      <c r="BZ1117" t="s">
        <v>3660</v>
      </c>
      <c r="CA1117" t="s">
        <v>4304</v>
      </c>
      <c r="CB1117" s="44" t="s">
        <v>4304</v>
      </c>
      <c r="CC1117" t="s">
        <v>4818</v>
      </c>
      <c r="CD1117" t="s">
        <v>4302</v>
      </c>
      <c r="CE1117" t="s">
        <v>4303</v>
      </c>
      <c r="CF1117" t="s">
        <v>3630</v>
      </c>
      <c r="CG1117" t="s">
        <v>4737</v>
      </c>
      <c r="CH1117" t="str">
        <f>H1117</f>
        <v>Logunov D.V.</v>
      </c>
      <c r="CI1117">
        <f t="shared" si="282"/>
        <v>1992</v>
      </c>
      <c r="CJ1117" t="s">
        <v>4725</v>
      </c>
    </row>
    <row r="1118" spans="1:88" x14ac:dyDescent="0.45">
      <c r="A1118" s="1">
        <v>45757.313217592593</v>
      </c>
      <c r="B1118">
        <v>911269241</v>
      </c>
      <c r="C1118" t="s">
        <v>4896</v>
      </c>
      <c r="D1118">
        <v>3</v>
      </c>
      <c r="E1118" s="4" t="s">
        <v>265</v>
      </c>
      <c r="F1118" t="s">
        <v>2305</v>
      </c>
      <c r="G1118">
        <v>3385</v>
      </c>
      <c r="H1118" s="44" t="s">
        <v>2306</v>
      </c>
      <c r="I1118">
        <v>1987</v>
      </c>
      <c r="J1118" t="s">
        <v>2307</v>
      </c>
      <c r="K1118" t="s">
        <v>2308</v>
      </c>
      <c r="L1118" t="s">
        <v>2309</v>
      </c>
      <c r="M1118" t="s">
        <v>2499</v>
      </c>
      <c r="N1118" t="s">
        <v>2335</v>
      </c>
      <c r="O1118" t="s">
        <v>2338</v>
      </c>
      <c r="P1118" t="s">
        <v>2513</v>
      </c>
      <c r="Q1118" t="str">
        <f t="shared" si="285"/>
        <v>Siberia, Taymura River, delta of Neptenne River</v>
      </c>
      <c r="V1118" s="54" t="s">
        <v>119</v>
      </c>
      <c r="Y1118">
        <v>1982</v>
      </c>
      <c r="Z1118">
        <v>8</v>
      </c>
      <c r="AA1118">
        <v>2</v>
      </c>
      <c r="AB1118">
        <v>1982</v>
      </c>
      <c r="AC1118">
        <v>8</v>
      </c>
      <c r="AD1118">
        <v>20</v>
      </c>
      <c r="AE1118" t="s">
        <v>2350</v>
      </c>
      <c r="AF1118" t="s">
        <v>1266</v>
      </c>
      <c r="AH1118" t="s">
        <v>207</v>
      </c>
      <c r="AI1118" t="s">
        <v>2302</v>
      </c>
      <c r="AJ1118" t="s">
        <v>2486</v>
      </c>
      <c r="AK1118" t="b">
        <v>1</v>
      </c>
      <c r="AL1118" t="b">
        <v>1</v>
      </c>
      <c r="AM1118" t="s">
        <v>165</v>
      </c>
      <c r="AO1118" s="49" t="s">
        <v>4952</v>
      </c>
      <c r="AP1118" s="73"/>
      <c r="AQ1118" s="49" t="s">
        <v>4951</v>
      </c>
      <c r="AR1118" s="76" t="s">
        <v>5011</v>
      </c>
      <c r="AS1118" s="73" t="s">
        <v>5012</v>
      </c>
      <c r="AT1118" s="73">
        <f t="shared" si="286"/>
        <v>3</v>
      </c>
      <c r="AU1118" s="112" t="s">
        <v>5383</v>
      </c>
      <c r="AV1118" s="44" t="s">
        <v>5380</v>
      </c>
      <c r="AW1118" t="s">
        <v>2306</v>
      </c>
      <c r="AX1118" s="59" t="s">
        <v>5333</v>
      </c>
      <c r="AY1118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8" s="49" t="s">
        <v>4903</v>
      </c>
      <c r="BA1118" s="58" t="str">
        <f>Y1118&amp;"-"&amp;IF(Z1118&lt;10,"0"&amp;Z1118,Z1118)&amp;"-"&amp;IF(AA1118&lt;10,"0"&amp;AA1118,AA1118)&amp;"/"&amp;IF(AD1118&lt;10,"0"&amp;AD1118,AD1118)</f>
        <v>1982-08-02/20</v>
      </c>
      <c r="BB1118" s="44" t="str">
        <f>Y1118&amp;IF(Z1118&lt;&gt;0,"-"&amp;Z1118,"")&amp;IF(AA1118&lt;&gt;0,"-"&amp;AA1118,"")&amp;IF(AB1118&lt;&gt;0,"/"&amp;AB1118,"")&amp;IF(AC1118&lt;&gt;0,"-"&amp;AC1118,"")&amp;IF(AD1118&lt;&gt;0,"-"&amp;AD1118,"")</f>
        <v>1982-8-2/1982-8-20</v>
      </c>
      <c r="BC1118" s="44" t="str">
        <f>AE1118</f>
        <v>forestless Sphagnum bog with Betula nana</v>
      </c>
      <c r="BF1118" s="49" t="s">
        <v>4882</v>
      </c>
      <c r="BG1118" t="s">
        <v>4893</v>
      </c>
      <c r="BH1118" s="40" t="s">
        <v>5058</v>
      </c>
      <c r="BI1118" t="s">
        <v>745</v>
      </c>
      <c r="BJ1118" t="str">
        <f>N1118&amp;", "&amp;O1118&amp;", "&amp;P1118</f>
        <v>Krasnoyarsk area, Evenk Autonomous Region, Siberia, Taymura River, delta of Neptenne River</v>
      </c>
      <c r="BT1118" s="49" t="s">
        <v>4766</v>
      </c>
      <c r="BU1118" t="s">
        <v>3631</v>
      </c>
      <c r="BV1118" t="s">
        <v>3632</v>
      </c>
      <c r="BW1118" t="s">
        <v>3633</v>
      </c>
      <c r="BX1118" t="s">
        <v>3634</v>
      </c>
      <c r="BY1118" s="44" t="s">
        <v>207</v>
      </c>
      <c r="BZ1118" t="s">
        <v>2302</v>
      </c>
      <c r="CA1118" t="s">
        <v>4527</v>
      </c>
      <c r="CB1118" s="44" t="s">
        <v>4527</v>
      </c>
      <c r="CC1118" t="s">
        <v>2304</v>
      </c>
      <c r="CD1118" t="s">
        <v>4527</v>
      </c>
      <c r="CE1118" t="s">
        <v>4528</v>
      </c>
      <c r="CF1118" t="s">
        <v>3630</v>
      </c>
      <c r="CG1118" t="s">
        <v>4737</v>
      </c>
      <c r="CH1118" t="str">
        <f>H1118</f>
        <v>Eskov K.Yu.</v>
      </c>
      <c r="CI1118">
        <f t="shared" si="282"/>
        <v>1987</v>
      </c>
      <c r="CJ1118" t="s">
        <v>4725</v>
      </c>
    </row>
    <row r="1119" spans="1:88" x14ac:dyDescent="0.45">
      <c r="A1119" s="1">
        <v>45757.310960648138</v>
      </c>
      <c r="B1119">
        <v>911269241</v>
      </c>
      <c r="C1119" t="s">
        <v>4896</v>
      </c>
      <c r="D1119">
        <v>5</v>
      </c>
      <c r="E1119" s="4" t="s">
        <v>1685</v>
      </c>
      <c r="F1119" t="s">
        <v>2305</v>
      </c>
      <c r="G1119">
        <v>3385</v>
      </c>
      <c r="H1119" s="44" t="s">
        <v>2306</v>
      </c>
      <c r="I1119">
        <v>1987</v>
      </c>
      <c r="J1119" t="s">
        <v>2307</v>
      </c>
      <c r="K1119" t="s">
        <v>2308</v>
      </c>
      <c r="L1119" t="s">
        <v>2309</v>
      </c>
      <c r="M1119" t="s">
        <v>2499</v>
      </c>
      <c r="N1119" t="s">
        <v>2335</v>
      </c>
      <c r="O1119" t="s">
        <v>2338</v>
      </c>
      <c r="P1119" t="s">
        <v>2341</v>
      </c>
      <c r="Q1119" t="str">
        <f t="shared" si="285"/>
        <v>Siberia, Taymura River, delta of Chambe River</v>
      </c>
      <c r="V1119" s="54" t="s">
        <v>119</v>
      </c>
      <c r="Y1119">
        <v>1982</v>
      </c>
      <c r="Z1119">
        <v>8</v>
      </c>
      <c r="AA1119">
        <v>19</v>
      </c>
      <c r="AB1119">
        <v>1982</v>
      </c>
      <c r="AC1119">
        <v>8</v>
      </c>
      <c r="AD1119">
        <v>20</v>
      </c>
      <c r="AE1119" t="s">
        <v>2514</v>
      </c>
      <c r="AF1119" t="s">
        <v>1266</v>
      </c>
      <c r="AH1119" t="s">
        <v>207</v>
      </c>
      <c r="AI1119" t="s">
        <v>2302</v>
      </c>
      <c r="AJ1119" t="s">
        <v>2486</v>
      </c>
      <c r="AK1119" t="b">
        <v>1</v>
      </c>
      <c r="AL1119" t="b">
        <v>1</v>
      </c>
      <c r="AM1119" t="s">
        <v>165</v>
      </c>
      <c r="AO1119" s="49" t="s">
        <v>4952</v>
      </c>
      <c r="AP1119" s="73"/>
      <c r="AQ1119" s="49" t="s">
        <v>4951</v>
      </c>
      <c r="AR1119" s="76" t="s">
        <v>5011</v>
      </c>
      <c r="AS1119" s="73" t="s">
        <v>5012</v>
      </c>
      <c r="AT1119" s="73">
        <f t="shared" si="286"/>
        <v>5</v>
      </c>
      <c r="AU1119" s="112" t="s">
        <v>5383</v>
      </c>
      <c r="AV1119" s="44" t="s">
        <v>5380</v>
      </c>
      <c r="AW1119" t="s">
        <v>2306</v>
      </c>
      <c r="AX1119" s="59" t="s">
        <v>5333</v>
      </c>
      <c r="AY1119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19" s="49" t="s">
        <v>4903</v>
      </c>
      <c r="BA1119" s="58" t="str">
        <f>Y1119&amp;"-"&amp;IF(Z1119&lt;10,"0"&amp;Z1119,Z1119)&amp;"-"&amp;IF(AA1119&lt;10,"0"&amp;AA1119,AA1119)&amp;"/"&amp;IF(AD1119&lt;10,"0"&amp;AD1119,AD1119)</f>
        <v>1982-08-19/20</v>
      </c>
      <c r="BB1119" s="44" t="str">
        <f>Y1119&amp;IF(Z1119&lt;&gt;0,"-"&amp;Z1119,"")&amp;IF(AA1119&lt;&gt;0,"-"&amp;AA1119,"")&amp;IF(AB1119&lt;&gt;0,"/"&amp;AB1119,"")&amp;IF(AC1119&lt;&gt;0,"-"&amp;AC1119,"")&amp;IF(AD1119&lt;&gt;0,"-"&amp;AD1119,"")</f>
        <v>1982-8-19/1982-8-20</v>
      </c>
      <c r="BC1119" s="44" t="str">
        <f>AE1119</f>
        <v>boggy forest of depressed Larix dahurica with Andromeda palustre, Vaccinium uliginosum and Betula nana</v>
      </c>
      <c r="BF1119" s="49" t="s">
        <v>4882</v>
      </c>
      <c r="BG1119" t="s">
        <v>4893</v>
      </c>
      <c r="BH1119" s="40" t="s">
        <v>5058</v>
      </c>
      <c r="BI1119" t="s">
        <v>745</v>
      </c>
      <c r="BJ1119" t="str">
        <f>N1119&amp;", "&amp;O1119&amp;", "&amp;P1119</f>
        <v>Krasnoyarsk area, Evenk Autonomous Region, Siberia, Taymura River, delta of Chambe River</v>
      </c>
      <c r="BT1119" s="49" t="s">
        <v>4766</v>
      </c>
      <c r="BU1119" t="s">
        <v>3631</v>
      </c>
      <c r="BV1119" t="s">
        <v>3632</v>
      </c>
      <c r="BW1119" t="s">
        <v>3633</v>
      </c>
      <c r="BX1119" t="s">
        <v>3634</v>
      </c>
      <c r="BY1119" s="44" t="s">
        <v>207</v>
      </c>
      <c r="BZ1119" t="s">
        <v>2302</v>
      </c>
      <c r="CA1119" t="s">
        <v>4527</v>
      </c>
      <c r="CB1119" s="44" t="s">
        <v>4527</v>
      </c>
      <c r="CC1119" t="s">
        <v>2304</v>
      </c>
      <c r="CD1119" t="s">
        <v>4527</v>
      </c>
      <c r="CE1119" t="s">
        <v>4528</v>
      </c>
      <c r="CF1119" t="s">
        <v>3630</v>
      </c>
      <c r="CG1119" t="s">
        <v>4737</v>
      </c>
      <c r="CH1119" t="str">
        <f>H1119</f>
        <v>Eskov K.Yu.</v>
      </c>
      <c r="CI1119">
        <f t="shared" si="282"/>
        <v>1987</v>
      </c>
      <c r="CJ1119" t="s">
        <v>4725</v>
      </c>
    </row>
    <row r="1120" spans="1:88" x14ac:dyDescent="0.45">
      <c r="A1120" s="1">
        <v>45757.309444444443</v>
      </c>
      <c r="B1120">
        <v>911269241</v>
      </c>
      <c r="C1120" t="s">
        <v>4896</v>
      </c>
      <c r="D1120">
        <v>1</v>
      </c>
      <c r="E1120" s="4" t="s">
        <v>51</v>
      </c>
      <c r="F1120" t="s">
        <v>2516</v>
      </c>
      <c r="G1120">
        <v>3385</v>
      </c>
      <c r="H1120" s="44" t="s">
        <v>2306</v>
      </c>
      <c r="I1120">
        <v>1987</v>
      </c>
      <c r="J1120" t="s">
        <v>2307</v>
      </c>
      <c r="K1120" t="s">
        <v>2308</v>
      </c>
      <c r="L1120" t="s">
        <v>2309</v>
      </c>
      <c r="M1120" t="s">
        <v>2499</v>
      </c>
      <c r="N1120" t="s">
        <v>2335</v>
      </c>
      <c r="O1120" t="s">
        <v>2338</v>
      </c>
      <c r="P1120" t="s">
        <v>2341</v>
      </c>
      <c r="Q1120" t="str">
        <f t="shared" si="285"/>
        <v>Siberia, Taymura River, delta of Chambe River</v>
      </c>
      <c r="V1120" s="54" t="s">
        <v>119</v>
      </c>
      <c r="Y1120">
        <v>1982</v>
      </c>
      <c r="Z1120">
        <v>8</v>
      </c>
      <c r="AA1120">
        <v>22</v>
      </c>
      <c r="AB1120"/>
      <c r="AC1120"/>
      <c r="AD1120"/>
      <c r="AE1120" t="s">
        <v>2350</v>
      </c>
      <c r="AF1120" t="s">
        <v>1266</v>
      </c>
      <c r="AH1120" t="s">
        <v>207</v>
      </c>
      <c r="AI1120" t="s">
        <v>2302</v>
      </c>
      <c r="AJ1120" t="s">
        <v>2486</v>
      </c>
      <c r="AK1120" t="b">
        <v>1</v>
      </c>
      <c r="AL1120" t="b">
        <v>1</v>
      </c>
      <c r="AM1120" t="s">
        <v>165</v>
      </c>
      <c r="AO1120" s="49" t="s">
        <v>4952</v>
      </c>
      <c r="AP1120" s="73"/>
      <c r="AQ1120" s="49" t="s">
        <v>4951</v>
      </c>
      <c r="AR1120" s="76" t="s">
        <v>5011</v>
      </c>
      <c r="AS1120" s="73" t="s">
        <v>5012</v>
      </c>
      <c r="AT1120" s="73">
        <f t="shared" si="286"/>
        <v>1</v>
      </c>
      <c r="AU1120" s="112" t="s">
        <v>5383</v>
      </c>
      <c r="AV1120" s="44" t="s">
        <v>5380</v>
      </c>
      <c r="AW1120" t="s">
        <v>2306</v>
      </c>
      <c r="AX1120" s="115" t="s">
        <v>5319</v>
      </c>
      <c r="AY1120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0" s="49" t="s">
        <v>4903</v>
      </c>
      <c r="BA1120" s="58" t="str">
        <f>Y1120&amp;"-"&amp;IF(Z1120&lt;10,"0"&amp;Z1120,Z1120)&amp;"-"&amp;IF(AA1120&lt;10,"0"&amp;AA1120,AA1120)</f>
        <v>1982-08-22</v>
      </c>
      <c r="BB1120" s="44" t="str">
        <f>Y1120&amp;IF(Z1120&lt;&gt;0,"-"&amp;Z1120,"")&amp;IF(AA1120&lt;&gt;0,"-"&amp;AA1120,"")&amp;IF(AB1120&lt;&gt;0,"/"&amp;AB1120,"")&amp;IF(AC1120&lt;&gt;0,"-"&amp;AC1120,"")&amp;IF(AD1120&lt;&gt;0,"-"&amp;AD1120,"")</f>
        <v>1982-8-22</v>
      </c>
      <c r="BC1120" s="44" t="str">
        <f>AE1120</f>
        <v>forestless Sphagnum bog with Betula nana</v>
      </c>
      <c r="BF1120" s="49" t="s">
        <v>4882</v>
      </c>
      <c r="BG1120" t="s">
        <v>4893</v>
      </c>
      <c r="BH1120" s="40" t="s">
        <v>5058</v>
      </c>
      <c r="BI1120" t="s">
        <v>745</v>
      </c>
      <c r="BJ1120" t="str">
        <f>N1120&amp;", "&amp;O1120&amp;", "&amp;P1120</f>
        <v>Krasnoyarsk area, Evenk Autonomous Region, Siberia, Taymura River, delta of Chambe River</v>
      </c>
      <c r="BT1120" s="49" t="s">
        <v>4766</v>
      </c>
      <c r="BU1120" t="s">
        <v>3631</v>
      </c>
      <c r="BV1120" t="s">
        <v>3632</v>
      </c>
      <c r="BW1120" t="s">
        <v>3633</v>
      </c>
      <c r="BX1120" t="s">
        <v>3634</v>
      </c>
      <c r="BY1120" s="44" t="s">
        <v>207</v>
      </c>
      <c r="BZ1120" t="s">
        <v>2302</v>
      </c>
      <c r="CA1120" t="s">
        <v>4527</v>
      </c>
      <c r="CB1120" s="44" t="s">
        <v>4527</v>
      </c>
      <c r="CC1120" t="s">
        <v>2304</v>
      </c>
      <c r="CD1120" t="s">
        <v>4527</v>
      </c>
      <c r="CE1120" t="s">
        <v>4528</v>
      </c>
      <c r="CF1120" t="s">
        <v>3630</v>
      </c>
      <c r="CG1120" t="s">
        <v>4737</v>
      </c>
      <c r="CH1120" t="str">
        <f>H1120</f>
        <v>Eskov K.Yu.</v>
      </c>
      <c r="CI1120">
        <f t="shared" si="282"/>
        <v>1987</v>
      </c>
      <c r="CJ1120" t="s">
        <v>4725</v>
      </c>
    </row>
    <row r="1121" spans="1:88" x14ac:dyDescent="0.45">
      <c r="A1121" s="1">
        <v>45757.309050925927</v>
      </c>
      <c r="B1121">
        <v>911269241</v>
      </c>
      <c r="C1121" t="s">
        <v>4896</v>
      </c>
      <c r="D1121">
        <v>1</v>
      </c>
      <c r="E1121" s="4" t="s">
        <v>51</v>
      </c>
      <c r="F1121" t="s">
        <v>2305</v>
      </c>
      <c r="G1121">
        <v>3385</v>
      </c>
      <c r="H1121" s="44" t="s">
        <v>2306</v>
      </c>
      <c r="I1121">
        <v>1987</v>
      </c>
      <c r="J1121" t="s">
        <v>2307</v>
      </c>
      <c r="K1121" t="s">
        <v>2308</v>
      </c>
      <c r="L1121" t="s">
        <v>2309</v>
      </c>
      <c r="M1121" t="s">
        <v>2499</v>
      </c>
      <c r="N1121" t="s">
        <v>2335</v>
      </c>
      <c r="O1121" t="s">
        <v>2338</v>
      </c>
      <c r="P1121" t="s">
        <v>2341</v>
      </c>
      <c r="Q1121" t="str">
        <f t="shared" si="285"/>
        <v>Siberia, Taymura River, delta of Chambe River</v>
      </c>
      <c r="V1121" s="54" t="s">
        <v>119</v>
      </c>
      <c r="Y1121">
        <v>1982</v>
      </c>
      <c r="Z1121">
        <v>8</v>
      </c>
      <c r="AA1121">
        <v>22</v>
      </c>
      <c r="AB1121"/>
      <c r="AC1121"/>
      <c r="AD1121"/>
      <c r="AE1121" t="s">
        <v>2350</v>
      </c>
      <c r="AF1121" t="s">
        <v>1266</v>
      </c>
      <c r="AH1121" t="s">
        <v>207</v>
      </c>
      <c r="AI1121" t="s">
        <v>2302</v>
      </c>
      <c r="AJ1121" t="s">
        <v>2486</v>
      </c>
      <c r="AK1121" t="b">
        <v>1</v>
      </c>
      <c r="AL1121" t="b">
        <v>1</v>
      </c>
      <c r="AM1121" t="s">
        <v>165</v>
      </c>
      <c r="AO1121" s="49" t="s">
        <v>4952</v>
      </c>
      <c r="AP1121" s="73"/>
      <c r="AQ1121" s="49" t="s">
        <v>4951</v>
      </c>
      <c r="AR1121" s="76" t="s">
        <v>5011</v>
      </c>
      <c r="AS1121" s="73" t="s">
        <v>5012</v>
      </c>
      <c r="AT1121" s="73">
        <f t="shared" si="286"/>
        <v>1</v>
      </c>
      <c r="AU1121" s="112" t="s">
        <v>5383</v>
      </c>
      <c r="AV1121" s="44" t="s">
        <v>5380</v>
      </c>
      <c r="AW1121" t="s">
        <v>2306</v>
      </c>
      <c r="AX1121" s="59" t="s">
        <v>5333</v>
      </c>
      <c r="AY1121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1" s="49" t="s">
        <v>4903</v>
      </c>
      <c r="BA1121" s="58" t="str">
        <f>Y1121&amp;"-"&amp;IF(Z1121&lt;10,"0"&amp;Z1121,Z1121)&amp;"-"&amp;IF(AA1121&lt;10,"0"&amp;AA1121,AA1121)</f>
        <v>1982-08-22</v>
      </c>
      <c r="BB1121" s="44" t="str">
        <f>Y1121&amp;IF(Z1121&lt;&gt;0,"-"&amp;Z1121,"")&amp;IF(AA1121&lt;&gt;0,"-"&amp;AA1121,"")&amp;IF(AB1121&lt;&gt;0,"/"&amp;AB1121,"")&amp;IF(AC1121&lt;&gt;0,"-"&amp;AC1121,"")&amp;IF(AD1121&lt;&gt;0,"-"&amp;AD1121,"")</f>
        <v>1982-8-22</v>
      </c>
      <c r="BC1121" s="44" t="str">
        <f>AE1121</f>
        <v>forestless Sphagnum bog with Betula nana</v>
      </c>
      <c r="BF1121" s="49" t="s">
        <v>4882</v>
      </c>
      <c r="BG1121" t="s">
        <v>4893</v>
      </c>
      <c r="BH1121" s="40" t="s">
        <v>5058</v>
      </c>
      <c r="BI1121" t="s">
        <v>745</v>
      </c>
      <c r="BJ1121" t="str">
        <f>N1121&amp;", "&amp;O1121&amp;", "&amp;P1121</f>
        <v>Krasnoyarsk area, Evenk Autonomous Region, Siberia, Taymura River, delta of Chambe River</v>
      </c>
      <c r="BT1121" s="49" t="s">
        <v>4766</v>
      </c>
      <c r="BU1121" t="s">
        <v>3631</v>
      </c>
      <c r="BV1121" t="s">
        <v>3632</v>
      </c>
      <c r="BW1121" t="s">
        <v>3633</v>
      </c>
      <c r="BX1121" t="s">
        <v>3634</v>
      </c>
      <c r="BY1121" s="44" t="s">
        <v>207</v>
      </c>
      <c r="BZ1121" t="s">
        <v>2302</v>
      </c>
      <c r="CA1121" t="s">
        <v>4527</v>
      </c>
      <c r="CB1121" s="44" t="s">
        <v>4527</v>
      </c>
      <c r="CC1121" t="s">
        <v>2304</v>
      </c>
      <c r="CD1121" t="s">
        <v>4527</v>
      </c>
      <c r="CE1121" t="s">
        <v>4528</v>
      </c>
      <c r="CF1121" t="s">
        <v>3630</v>
      </c>
      <c r="CG1121" t="s">
        <v>4737</v>
      </c>
      <c r="CH1121" t="str">
        <f>H1121</f>
        <v>Eskov K.Yu.</v>
      </c>
      <c r="CI1121">
        <f t="shared" si="282"/>
        <v>1987</v>
      </c>
      <c r="CJ1121" t="s">
        <v>4725</v>
      </c>
    </row>
    <row r="1122" spans="1:88" s="8" customFormat="1" x14ac:dyDescent="0.45">
      <c r="A1122" s="7">
        <v>45757.308831018519</v>
      </c>
      <c r="B1122" s="8">
        <v>412819044</v>
      </c>
      <c r="C1122" s="6" t="s">
        <v>4897</v>
      </c>
      <c r="D1122" s="8">
        <v>1</v>
      </c>
      <c r="E1122" s="4" t="s">
        <v>65</v>
      </c>
      <c r="F1122" s="8" t="s">
        <v>2520</v>
      </c>
      <c r="G1122" s="8">
        <v>3785</v>
      </c>
      <c r="H1122" s="44" t="s">
        <v>53</v>
      </c>
      <c r="I1122" s="8">
        <v>1992</v>
      </c>
      <c r="J1122" s="8" t="s">
        <v>2346</v>
      </c>
      <c r="K1122" s="8" t="s">
        <v>2347</v>
      </c>
      <c r="L1122" s="8" t="s">
        <v>2348</v>
      </c>
      <c r="M1122" t="s">
        <v>39</v>
      </c>
      <c r="N1122" s="8" t="s">
        <v>178</v>
      </c>
      <c r="O1122" s="8" t="s">
        <v>754</v>
      </c>
      <c r="P1122" s="8" t="s">
        <v>2517</v>
      </c>
      <c r="Q1122" t="str">
        <f t="shared" si="285"/>
        <v>Ili River, near Kapchagai reservoir</v>
      </c>
      <c r="R1122" s="90">
        <v>43.976439999999997</v>
      </c>
      <c r="S1122" s="90">
        <v>77.339781000000002</v>
      </c>
      <c r="T1122" s="8" t="s">
        <v>2518</v>
      </c>
      <c r="U1122" s="8" t="s">
        <v>2519</v>
      </c>
      <c r="V1122" s="8" t="s">
        <v>106</v>
      </c>
      <c r="X1122" s="8">
        <v>2000</v>
      </c>
      <c r="Y1122" s="8">
        <v>1984</v>
      </c>
      <c r="Z1122" s="8">
        <v>7</v>
      </c>
      <c r="AA1122" s="8">
        <v>9</v>
      </c>
      <c r="AF1122" s="8" t="s">
        <v>2424</v>
      </c>
      <c r="AH1122" s="8" t="s">
        <v>48</v>
      </c>
      <c r="AI1122" s="8" t="s">
        <v>99</v>
      </c>
      <c r="AJ1122" s="8" t="s">
        <v>100</v>
      </c>
      <c r="AK1122" s="8" t="b">
        <v>1</v>
      </c>
      <c r="AL1122" s="8" t="b">
        <v>0</v>
      </c>
      <c r="AO1122" s="49" t="s">
        <v>4952</v>
      </c>
      <c r="AP1122" s="73"/>
      <c r="AQ1122" s="49" t="s">
        <v>4951</v>
      </c>
      <c r="AR1122" s="76" t="s">
        <v>5011</v>
      </c>
      <c r="AS1122" s="73" t="s">
        <v>5012</v>
      </c>
      <c r="AT1122" s="73">
        <f t="shared" si="286"/>
        <v>1</v>
      </c>
      <c r="AU1122" s="112" t="s">
        <v>5384</v>
      </c>
      <c r="AV1122" s="44" t="s">
        <v>5380</v>
      </c>
      <c r="AW1122" s="28" t="s">
        <v>2424</v>
      </c>
      <c r="AX1122" s="112" t="s">
        <v>5347</v>
      </c>
      <c r="AY1122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22" s="49" t="s">
        <v>4903</v>
      </c>
      <c r="BA1122" s="58" t="str">
        <f>Y1122&amp;"-"&amp;IF(Z1122&lt;10,"0"&amp;Z1122,Z1122)&amp;"-"&amp;IF(AA1122&lt;10,"0"&amp;AA1122,AA1122)</f>
        <v>1984-07-09</v>
      </c>
      <c r="BB1122" s="44" t="str">
        <f>Y1122&amp;IF(Z1122&lt;&gt;0,"-"&amp;Z1122,"")&amp;IF(AA1122&lt;&gt;0,"-"&amp;AA1122,"")&amp;IF(AB1122&lt;&gt;0,"/"&amp;AB1122,"")&amp;IF(AC1122&lt;&gt;0,"-"&amp;AC1122,"")&amp;IF(AD1122&lt;&gt;0,"-"&amp;AD1122,"")</f>
        <v>1984-7-9</v>
      </c>
      <c r="BC1122" s="44"/>
      <c r="BD1122" s="44"/>
      <c r="BE1122" s="44"/>
      <c r="BF1122" s="49" t="s">
        <v>4882</v>
      </c>
      <c r="BG1122" t="s">
        <v>4893</v>
      </c>
      <c r="BH1122" s="40" t="s">
        <v>5050</v>
      </c>
      <c r="BI1122" t="s">
        <v>39</v>
      </c>
      <c r="BJ1122" t="str">
        <f>N1122&amp;", "&amp;O1122&amp;", "&amp;P1122</f>
        <v>Alma-Ata Area, Talgar Distr., Ili River, near Kapchagai reservoir</v>
      </c>
      <c r="BK1122" t="str">
        <f>T1122&amp;" N; "&amp;U1122&amp;" E"</f>
        <v>43.97644 N; 77.339781 E</v>
      </c>
      <c r="BL1122" t="s">
        <v>2518</v>
      </c>
      <c r="BM1122" s="85" t="s">
        <v>2519</v>
      </c>
      <c r="BN1122" t="s">
        <v>4895</v>
      </c>
      <c r="BO1122">
        <f>X1122</f>
        <v>2000</v>
      </c>
      <c r="BP1122" t="str">
        <f>IF(V1122="original",H1122,IF(V1122="volunteer",C1122,"Nekhaeva A.A."))</f>
        <v>Kim L.V.</v>
      </c>
      <c r="BQ1122" t="str">
        <f>IF(V1122="original",I1122,IF(V1122="volunteer",YEAR(A1122)&amp;"-"&amp;IF(MONTH(A1122)&lt;10,"0"&amp;MONTH(A1122),MONTH(A1122))&amp;"-"&amp;IF(DAY(A1122)&lt;10,"0"&amp;DAY(A1122),DAY(A1122)),"__2025-05-15"))</f>
        <v>2025-04-10</v>
      </c>
      <c r="BR1122"/>
      <c r="BS1122"/>
      <c r="BT1122" s="49" t="s">
        <v>4766</v>
      </c>
      <c r="BU1122" t="s">
        <v>3631</v>
      </c>
      <c r="BV1122" t="s">
        <v>3632</v>
      </c>
      <c r="BW1122" t="s">
        <v>3633</v>
      </c>
      <c r="BX1122" t="s">
        <v>3634</v>
      </c>
      <c r="BY1122" s="44" t="s">
        <v>48</v>
      </c>
      <c r="BZ1122" t="s">
        <v>99</v>
      </c>
      <c r="CA1122" t="s">
        <v>3639</v>
      </c>
      <c r="CB1122" s="44" t="s">
        <v>3639</v>
      </c>
      <c r="CC1122" t="s">
        <v>4794</v>
      </c>
      <c r="CD1122" t="s">
        <v>3639</v>
      </c>
      <c r="CE1122" t="s">
        <v>3640</v>
      </c>
      <c r="CF1122" t="s">
        <v>3630</v>
      </c>
      <c r="CG1122"/>
      <c r="CH1122" t="str">
        <f>H1122</f>
        <v>Logunov D.V.</v>
      </c>
      <c r="CI1122">
        <f t="shared" si="282"/>
        <v>1992</v>
      </c>
      <c r="CJ1122"/>
    </row>
    <row r="1123" spans="1:88" x14ac:dyDescent="0.45">
      <c r="A1123" s="1">
        <v>45757.308321759258</v>
      </c>
      <c r="B1123">
        <v>911269241</v>
      </c>
      <c r="C1123" t="s">
        <v>4896</v>
      </c>
      <c r="D1123">
        <v>1</v>
      </c>
      <c r="E1123" s="4" t="s">
        <v>51</v>
      </c>
      <c r="F1123" t="s">
        <v>2305</v>
      </c>
      <c r="G1123">
        <v>3385</v>
      </c>
      <c r="H1123" s="44" t="s">
        <v>2306</v>
      </c>
      <c r="I1123">
        <v>1987</v>
      </c>
      <c r="J1123" t="s">
        <v>2307</v>
      </c>
      <c r="K1123" t="s">
        <v>2308</v>
      </c>
      <c r="L1123" t="s">
        <v>2309</v>
      </c>
      <c r="M1123" t="s">
        <v>2499</v>
      </c>
      <c r="N1123" t="s">
        <v>2335</v>
      </c>
      <c r="O1123" t="s">
        <v>2338</v>
      </c>
      <c r="P1123" t="s">
        <v>2341</v>
      </c>
      <c r="Q1123" t="str">
        <f t="shared" si="285"/>
        <v>Siberia, Taymura River, delta of Chambe River</v>
      </c>
      <c r="V1123" s="54" t="s">
        <v>119</v>
      </c>
      <c r="Y1123">
        <v>1982</v>
      </c>
      <c r="Z1123">
        <v>8</v>
      </c>
      <c r="AA1123">
        <v>22</v>
      </c>
      <c r="AB1123"/>
      <c r="AC1123"/>
      <c r="AD1123"/>
      <c r="AE1123" t="s">
        <v>2350</v>
      </c>
      <c r="AF1123" t="s">
        <v>1266</v>
      </c>
      <c r="AH1123" t="s">
        <v>207</v>
      </c>
      <c r="AI1123" t="s">
        <v>2302</v>
      </c>
      <c r="AJ1123" t="s">
        <v>2486</v>
      </c>
      <c r="AK1123" t="b">
        <v>1</v>
      </c>
      <c r="AL1123" t="b">
        <v>1</v>
      </c>
      <c r="AM1123" t="s">
        <v>462</v>
      </c>
      <c r="AO1123" s="49" t="s">
        <v>4952</v>
      </c>
      <c r="AP1123" s="73"/>
      <c r="AQ1123" s="49" t="s">
        <v>4951</v>
      </c>
      <c r="AR1123" s="76" t="s">
        <v>5011</v>
      </c>
      <c r="AS1123" s="73" t="s">
        <v>5012</v>
      </c>
      <c r="AT1123" s="73">
        <f t="shared" si="286"/>
        <v>1</v>
      </c>
      <c r="AU1123" s="112" t="s">
        <v>5383</v>
      </c>
      <c r="AV1123" s="44" t="s">
        <v>5380</v>
      </c>
      <c r="AW1123" t="s">
        <v>2306</v>
      </c>
      <c r="AX1123" s="59" t="s">
        <v>5333</v>
      </c>
      <c r="AY1123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3" s="49" t="s">
        <v>4903</v>
      </c>
      <c r="BA1123" s="58" t="str">
        <f>Y1123&amp;"-"&amp;IF(Z1123&lt;10,"0"&amp;Z1123,Z1123)&amp;"-"&amp;IF(AA1123&lt;10,"0"&amp;AA1123,AA1123)</f>
        <v>1982-08-22</v>
      </c>
      <c r="BB1123" s="44" t="str">
        <f>Y1123&amp;IF(Z1123&lt;&gt;0,"-"&amp;Z1123,"")&amp;IF(AA1123&lt;&gt;0,"-"&amp;AA1123,"")&amp;IF(AB1123&lt;&gt;0,"/"&amp;AB1123,"")&amp;IF(AC1123&lt;&gt;0,"-"&amp;AC1123,"")&amp;IF(AD1123&lt;&gt;0,"-"&amp;AD1123,"")</f>
        <v>1982-8-22</v>
      </c>
      <c r="BC1123" s="44" t="str">
        <f>AE1123</f>
        <v>forestless Sphagnum bog with Betula nana</v>
      </c>
      <c r="BF1123" s="49" t="s">
        <v>4882</v>
      </c>
      <c r="BG1123" t="s">
        <v>4893</v>
      </c>
      <c r="BH1123" s="40" t="s">
        <v>5058</v>
      </c>
      <c r="BI1123" t="s">
        <v>745</v>
      </c>
      <c r="BJ1123" t="str">
        <f>N1123&amp;", "&amp;O1123&amp;", "&amp;P1123</f>
        <v>Krasnoyarsk area, Evenk Autonomous Region, Siberia, Taymura River, delta of Chambe River</v>
      </c>
      <c r="BT1123" s="49" t="s">
        <v>4766</v>
      </c>
      <c r="BU1123" t="s">
        <v>3631</v>
      </c>
      <c r="BV1123" t="s">
        <v>3632</v>
      </c>
      <c r="BW1123" t="s">
        <v>3633</v>
      </c>
      <c r="BX1123" t="s">
        <v>3634</v>
      </c>
      <c r="BY1123" s="44" t="s">
        <v>207</v>
      </c>
      <c r="BZ1123" t="s">
        <v>2302</v>
      </c>
      <c r="CA1123" t="s">
        <v>4527</v>
      </c>
      <c r="CB1123" s="44" t="s">
        <v>4527</v>
      </c>
      <c r="CC1123" t="s">
        <v>2304</v>
      </c>
      <c r="CD1123" t="s">
        <v>4527</v>
      </c>
      <c r="CE1123" t="s">
        <v>4528</v>
      </c>
      <c r="CF1123" t="s">
        <v>3630</v>
      </c>
      <c r="CG1123" t="s">
        <v>5048</v>
      </c>
      <c r="CH1123" t="str">
        <f>H1123</f>
        <v>Eskov K.Yu.</v>
      </c>
      <c r="CI1123">
        <f t="shared" si="282"/>
        <v>1987</v>
      </c>
      <c r="CJ1123" t="s">
        <v>4724</v>
      </c>
    </row>
    <row r="1124" spans="1:88" s="10" customFormat="1" x14ac:dyDescent="0.45">
      <c r="A1124" s="9">
        <v>45757.308055555557</v>
      </c>
      <c r="B1124" s="10">
        <v>412819044</v>
      </c>
      <c r="C1124" s="6" t="s">
        <v>4897</v>
      </c>
      <c r="D1124" s="10">
        <v>1</v>
      </c>
      <c r="E1124" s="4" t="s">
        <v>51</v>
      </c>
      <c r="F1124" s="10" t="s">
        <v>2521</v>
      </c>
      <c r="G1124" s="10">
        <v>3785</v>
      </c>
      <c r="H1124" s="44" t="s">
        <v>53</v>
      </c>
      <c r="I1124" s="10">
        <v>1992</v>
      </c>
      <c r="J1124" s="10" t="s">
        <v>2346</v>
      </c>
      <c r="K1124" s="10" t="s">
        <v>2347</v>
      </c>
      <c r="L1124" s="10" t="s">
        <v>2348</v>
      </c>
      <c r="M1124" t="s">
        <v>39</v>
      </c>
      <c r="N1124" s="10" t="s">
        <v>178</v>
      </c>
      <c r="O1124" s="10" t="s">
        <v>754</v>
      </c>
      <c r="P1124" s="10" t="s">
        <v>2517</v>
      </c>
      <c r="Q1124" t="str">
        <f t="shared" si="285"/>
        <v>Ili River, near Kapchagai reservoir</v>
      </c>
      <c r="R1124" s="92">
        <v>43.976439999999997</v>
      </c>
      <c r="S1124" s="92">
        <v>77.339781000000002</v>
      </c>
      <c r="T1124" s="10" t="s">
        <v>2518</v>
      </c>
      <c r="U1124" s="10" t="s">
        <v>2519</v>
      </c>
      <c r="V1124" s="10" t="s">
        <v>106</v>
      </c>
      <c r="X1124" s="10">
        <v>2000</v>
      </c>
      <c r="Y1124" s="10">
        <v>1991</v>
      </c>
      <c r="Z1124" s="10">
        <v>5</v>
      </c>
      <c r="AA1124" s="10">
        <v>8</v>
      </c>
      <c r="AF1124" s="10" t="s">
        <v>2171</v>
      </c>
      <c r="AH1124" s="10" t="s">
        <v>48</v>
      </c>
      <c r="AI1124" s="10" t="s">
        <v>99</v>
      </c>
      <c r="AJ1124" s="10" t="s">
        <v>100</v>
      </c>
      <c r="AK1124" s="10" t="b">
        <v>1</v>
      </c>
      <c r="AL1124" s="10" t="b">
        <v>0</v>
      </c>
      <c r="AO1124" s="49" t="s">
        <v>4952</v>
      </c>
      <c r="AP1124" s="73"/>
      <c r="AQ1124" s="49" t="s">
        <v>4951</v>
      </c>
      <c r="AR1124" s="76" t="s">
        <v>5011</v>
      </c>
      <c r="AS1124" s="73" t="s">
        <v>5012</v>
      </c>
      <c r="AT1124" s="73">
        <f t="shared" si="286"/>
        <v>1</v>
      </c>
      <c r="AU1124" s="112" t="s">
        <v>5383</v>
      </c>
      <c r="AV1124" s="44" t="s">
        <v>5380</v>
      </c>
      <c r="AW1124" t="s">
        <v>2171</v>
      </c>
      <c r="AX1124" s="112" t="s">
        <v>5347</v>
      </c>
      <c r="AY1124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24" s="49" t="s">
        <v>4903</v>
      </c>
      <c r="BA1124" s="58" t="str">
        <f>Y1124&amp;"-"&amp;IF(Z1124&lt;10,"0"&amp;Z1124,Z1124)&amp;"-"&amp;IF(AA1124&lt;10,"0"&amp;AA1124,AA1124)</f>
        <v>1991-05-08</v>
      </c>
      <c r="BB1124" s="44" t="str">
        <f>Y1124&amp;IF(Z1124&lt;&gt;0,"-"&amp;Z1124,"")&amp;IF(AA1124&lt;&gt;0,"-"&amp;AA1124,"")&amp;IF(AB1124&lt;&gt;0,"/"&amp;AB1124,"")&amp;IF(AC1124&lt;&gt;0,"-"&amp;AC1124,"")&amp;IF(AD1124&lt;&gt;0,"-"&amp;AD1124,"")</f>
        <v>1991-5-8</v>
      </c>
      <c r="BC1124" s="44"/>
      <c r="BD1124" s="44"/>
      <c r="BE1124" s="44"/>
      <c r="BF1124" s="49" t="s">
        <v>4882</v>
      </c>
      <c r="BG1124" t="s">
        <v>4893</v>
      </c>
      <c r="BH1124" s="40" t="s">
        <v>5050</v>
      </c>
      <c r="BI1124" t="s">
        <v>39</v>
      </c>
      <c r="BJ1124" t="str">
        <f>N1124&amp;", "&amp;O1124&amp;", "&amp;P1124</f>
        <v>Alma-Ata Area, Talgar Distr., Ili River, near Kapchagai reservoir</v>
      </c>
      <c r="BK1124" t="str">
        <f>T1124&amp;" N; "&amp;U1124&amp;" E"</f>
        <v>43.97644 N; 77.339781 E</v>
      </c>
      <c r="BL1124" t="s">
        <v>2518</v>
      </c>
      <c r="BM1124" s="85" t="s">
        <v>2519</v>
      </c>
      <c r="BN1124" t="s">
        <v>4895</v>
      </c>
      <c r="BO1124">
        <f>X1124</f>
        <v>2000</v>
      </c>
      <c r="BP1124" t="str">
        <f>IF(V1124="original",H1124,IF(V1124="volunteer",C1124,"Nekhaeva A.A."))</f>
        <v>Kim L.V.</v>
      </c>
      <c r="BQ1124" t="str">
        <f>IF(V1124="original",I1124,IF(V1124="volunteer",YEAR(A1124)&amp;"-"&amp;IF(MONTH(A1124)&lt;10,"0"&amp;MONTH(A1124),MONTH(A1124))&amp;"-"&amp;IF(DAY(A1124)&lt;10,"0"&amp;DAY(A1124),DAY(A1124)),"__2025-05-15"))</f>
        <v>2025-04-10</v>
      </c>
      <c r="BR1124"/>
      <c r="BS1124"/>
      <c r="BT1124" s="49" t="s">
        <v>4766</v>
      </c>
      <c r="BU1124" t="s">
        <v>3631</v>
      </c>
      <c r="BV1124" t="s">
        <v>3632</v>
      </c>
      <c r="BW1124" t="s">
        <v>3633</v>
      </c>
      <c r="BX1124" t="s">
        <v>3634</v>
      </c>
      <c r="BY1124" s="44" t="s">
        <v>48</v>
      </c>
      <c r="BZ1124" t="s">
        <v>99</v>
      </c>
      <c r="CA1124" t="s">
        <v>3639</v>
      </c>
      <c r="CB1124" s="44" t="s">
        <v>3639</v>
      </c>
      <c r="CC1124" t="s">
        <v>4794</v>
      </c>
      <c r="CD1124" t="s">
        <v>3639</v>
      </c>
      <c r="CE1124" t="s">
        <v>3640</v>
      </c>
      <c r="CF1124" t="s">
        <v>3630</v>
      </c>
      <c r="CG1124"/>
      <c r="CH1124" t="str">
        <f>H1124</f>
        <v>Logunov D.V.</v>
      </c>
      <c r="CI1124">
        <f t="shared" si="282"/>
        <v>1992</v>
      </c>
      <c r="CJ1124"/>
    </row>
    <row r="1125" spans="1:88" x14ac:dyDescent="0.45">
      <c r="A1125" s="1">
        <v>45757.304791666669</v>
      </c>
      <c r="B1125">
        <v>911269241</v>
      </c>
      <c r="C1125" t="s">
        <v>4896</v>
      </c>
      <c r="D1125">
        <v>1</v>
      </c>
      <c r="E1125" s="4" t="s">
        <v>51</v>
      </c>
      <c r="F1125" t="s">
        <v>2305</v>
      </c>
      <c r="G1125">
        <v>3385</v>
      </c>
      <c r="H1125" s="44" t="s">
        <v>2306</v>
      </c>
      <c r="I1125">
        <v>1987</v>
      </c>
      <c r="J1125" t="s">
        <v>2307</v>
      </c>
      <c r="K1125" t="s">
        <v>2308</v>
      </c>
      <c r="L1125" t="s">
        <v>2309</v>
      </c>
      <c r="M1125" t="s">
        <v>2499</v>
      </c>
      <c r="N1125" t="s">
        <v>2522</v>
      </c>
      <c r="O1125" t="s">
        <v>2523</v>
      </c>
      <c r="P1125" t="s">
        <v>2524</v>
      </c>
      <c r="Q1125" t="str">
        <f t="shared" si="285"/>
        <v>Caucasus, Bakhmaro Pass, ca. 40 km SE of Nabeglavi (Meskheti Mt. Ridge)</v>
      </c>
      <c r="V1125" s="54" t="s">
        <v>119</v>
      </c>
      <c r="Y1125">
        <v>1981</v>
      </c>
      <c r="Z1125">
        <v>6</v>
      </c>
      <c r="AA1125">
        <v>8</v>
      </c>
      <c r="AB1125"/>
      <c r="AC1125"/>
      <c r="AD1125"/>
      <c r="AE1125" t="s">
        <v>2525</v>
      </c>
      <c r="AF1125" t="s">
        <v>2526</v>
      </c>
      <c r="AG1125" s="60" t="s">
        <v>2527</v>
      </c>
      <c r="AH1125" t="s">
        <v>207</v>
      </c>
      <c r="AI1125" t="s">
        <v>2302</v>
      </c>
      <c r="AJ1125" t="s">
        <v>2528</v>
      </c>
      <c r="AK1125" t="b">
        <v>1</v>
      </c>
      <c r="AL1125" t="b">
        <v>1</v>
      </c>
      <c r="AM1125" t="s">
        <v>462</v>
      </c>
      <c r="AO1125" s="49" t="s">
        <v>4952</v>
      </c>
      <c r="AP1125" s="73"/>
      <c r="AQ1125" s="49" t="s">
        <v>4951</v>
      </c>
      <c r="AR1125" s="76" t="s">
        <v>5011</v>
      </c>
      <c r="AS1125" s="73" t="s">
        <v>5012</v>
      </c>
      <c r="AT1125" s="73">
        <f t="shared" si="286"/>
        <v>1</v>
      </c>
      <c r="AU1125" s="112" t="s">
        <v>5383</v>
      </c>
      <c r="AV1125" s="44" t="s">
        <v>5380</v>
      </c>
      <c r="AW1125" s="28" t="s">
        <v>2526</v>
      </c>
      <c r="AX1125" s="59" t="s">
        <v>5333</v>
      </c>
      <c r="AY112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5" s="49" t="s">
        <v>4903</v>
      </c>
      <c r="BA1125" s="58" t="str">
        <f>Y1125&amp;"-"&amp;IF(Z1125&lt;10,"0"&amp;Z1125,Z1125)&amp;"-"&amp;IF(AA1125&lt;10,"0"&amp;AA1125,AA1125)</f>
        <v>1981-06-08</v>
      </c>
      <c r="BB1125" s="44" t="str">
        <f>Y1125&amp;IF(Z1125&lt;&gt;0,"-"&amp;Z1125,"")&amp;IF(AA1125&lt;&gt;0,"-"&amp;AA1125,"")&amp;IF(AB1125&lt;&gt;0,"/"&amp;AB1125,"")&amp;IF(AC1125&lt;&gt;0,"-"&amp;AC1125,"")&amp;IF(AD1125&lt;&gt;0,"-"&amp;AD1125,"")</f>
        <v>1981-6-8</v>
      </c>
      <c r="BC1125" s="44" t="str">
        <f>AE1125</f>
        <v>Abies-Picea-Fagus forest</v>
      </c>
      <c r="BF1125" s="49" t="s">
        <v>4882</v>
      </c>
      <c r="BG1125" t="s">
        <v>4893</v>
      </c>
      <c r="BH1125" s="40"/>
      <c r="BI1125" t="s">
        <v>2522</v>
      </c>
      <c r="BJ1125" t="str">
        <f>N1125&amp;", "&amp;O1125&amp;", "&amp;P1125</f>
        <v>Georgia, Chokhatauri District, Caucasus, Bakhmaro Pass, ca. 40 km SE of Nabeglavi (Meskheti Mt. Ridge)</v>
      </c>
      <c r="BR1125">
        <v>1550</v>
      </c>
      <c r="BS1125">
        <v>1700</v>
      </c>
      <c r="BT1125" s="49" t="s">
        <v>4766</v>
      </c>
      <c r="BU1125" t="s">
        <v>3631</v>
      </c>
      <c r="BV1125" t="s">
        <v>3632</v>
      </c>
      <c r="BW1125" t="s">
        <v>3633</v>
      </c>
      <c r="BX1125" t="s">
        <v>3634</v>
      </c>
      <c r="BY1125" s="44" t="s">
        <v>207</v>
      </c>
      <c r="BZ1125" t="s">
        <v>2302</v>
      </c>
      <c r="CA1125" t="s">
        <v>4529</v>
      </c>
      <c r="CB1125" s="44" t="s">
        <v>4529</v>
      </c>
      <c r="CC1125" t="s">
        <v>2304</v>
      </c>
      <c r="CD1125" t="s">
        <v>4529</v>
      </c>
      <c r="CE1125" t="s">
        <v>4530</v>
      </c>
      <c r="CF1125" t="s">
        <v>3630</v>
      </c>
      <c r="CG1125" t="s">
        <v>5048</v>
      </c>
      <c r="CH1125" t="str">
        <f>H1125</f>
        <v>Eskov K.Yu.</v>
      </c>
      <c r="CI1125">
        <f t="shared" si="282"/>
        <v>1987</v>
      </c>
      <c r="CJ1125" t="s">
        <v>4724</v>
      </c>
    </row>
    <row r="1126" spans="1:88" s="8" customFormat="1" x14ac:dyDescent="0.45">
      <c r="A1126" s="7">
        <v>45757.302349537043</v>
      </c>
      <c r="B1126" s="8">
        <v>412819044</v>
      </c>
      <c r="C1126" s="6" t="s">
        <v>4897</v>
      </c>
      <c r="D1126" s="8">
        <v>1</v>
      </c>
      <c r="E1126" s="4" t="s">
        <v>65</v>
      </c>
      <c r="F1126" s="8" t="s">
        <v>2535</v>
      </c>
      <c r="G1126" s="8">
        <v>3785</v>
      </c>
      <c r="H1126" s="44" t="s">
        <v>53</v>
      </c>
      <c r="I1126" s="8">
        <v>1992</v>
      </c>
      <c r="J1126" s="8" t="s">
        <v>2346</v>
      </c>
      <c r="K1126" s="8" t="s">
        <v>2347</v>
      </c>
      <c r="L1126" s="8" t="s">
        <v>2348</v>
      </c>
      <c r="M1126" t="s">
        <v>39</v>
      </c>
      <c r="N1126" s="8" t="s">
        <v>102</v>
      </c>
      <c r="O1126" s="8" t="s">
        <v>2529</v>
      </c>
      <c r="P1126" s="8" t="s">
        <v>2530</v>
      </c>
      <c r="Q1126" t="str">
        <f t="shared" si="285"/>
        <v>21 km from the highway Ushtobe-Akzhar</v>
      </c>
      <c r="R1126" s="90">
        <v>45.399850000000001</v>
      </c>
      <c r="S1126" s="90">
        <v>78.027848000000006</v>
      </c>
      <c r="T1126" s="8" t="s">
        <v>2531</v>
      </c>
      <c r="U1126" s="8" t="s">
        <v>2532</v>
      </c>
      <c r="V1126" s="8" t="s">
        <v>106</v>
      </c>
      <c r="W1126" s="8" t="s">
        <v>2533</v>
      </c>
      <c r="X1126" s="8">
        <v>2000</v>
      </c>
      <c r="Y1126" s="8">
        <v>1988</v>
      </c>
      <c r="Z1126" s="8">
        <v>7</v>
      </c>
      <c r="AA1126" s="8">
        <v>26</v>
      </c>
      <c r="AF1126" s="8" t="s">
        <v>566</v>
      </c>
      <c r="AH1126" s="8" t="s">
        <v>48</v>
      </c>
      <c r="AI1126" s="8" t="s">
        <v>99</v>
      </c>
      <c r="AJ1126" s="8" t="s">
        <v>2534</v>
      </c>
      <c r="AK1126" s="8" t="b">
        <v>1</v>
      </c>
      <c r="AL1126" s="8" t="b">
        <v>1</v>
      </c>
      <c r="AM1126" s="8" t="s">
        <v>462</v>
      </c>
      <c r="AO1126" s="49" t="s">
        <v>4952</v>
      </c>
      <c r="AP1126" s="73"/>
      <c r="AQ1126" s="49" t="s">
        <v>4951</v>
      </c>
      <c r="AR1126" s="76" t="s">
        <v>5011</v>
      </c>
      <c r="AS1126" s="73" t="s">
        <v>5012</v>
      </c>
      <c r="AT1126" s="73">
        <f t="shared" si="286"/>
        <v>1</v>
      </c>
      <c r="AU1126" s="112" t="s">
        <v>5384</v>
      </c>
      <c r="AV1126" s="44" t="s">
        <v>5380</v>
      </c>
      <c r="AW1126" t="s">
        <v>566</v>
      </c>
      <c r="AX1126" s="112" t="s">
        <v>5347</v>
      </c>
      <c r="AY1126" s="73" t="str">
        <f t="shared" si="287"/>
        <v>Logunov D.V. 1992. Salticidae of the Middle Asia (Aranei). I. New species of the genera Heliophanus, Salticus and Sitticus, with notes on new faunistic records of the family // Arthropoda Selecta. Vol.1. No.1. P.51–67</v>
      </c>
      <c r="AZ1126" s="49" t="s">
        <v>4903</v>
      </c>
      <c r="BA1126" s="58" t="str">
        <f>Y1126&amp;"-"&amp;IF(Z1126&lt;10,"0"&amp;Z1126,Z1126)&amp;"-"&amp;IF(AA1126&lt;10,"0"&amp;AA1126,AA1126)</f>
        <v>1988-07-26</v>
      </c>
      <c r="BB1126" s="44" t="str">
        <f>Y1126&amp;IF(Z1126&lt;&gt;0,"-"&amp;Z1126,"")&amp;IF(AA1126&lt;&gt;0,"-"&amp;AA1126,"")&amp;IF(AB1126&lt;&gt;0,"/"&amp;AB1126,"")&amp;IF(AC1126&lt;&gt;0,"-"&amp;AC1126,"")&amp;IF(AD1126&lt;&gt;0,"-"&amp;AD1126,"")</f>
        <v>1988-7-26</v>
      </c>
      <c r="BC1126" s="44"/>
      <c r="BD1126" s="44"/>
      <c r="BE1126" s="44"/>
      <c r="BF1126" s="49" t="s">
        <v>4882</v>
      </c>
      <c r="BG1126" t="s">
        <v>4893</v>
      </c>
      <c r="BH1126" s="40" t="s">
        <v>5050</v>
      </c>
      <c r="BI1126" t="s">
        <v>39</v>
      </c>
      <c r="BJ1126" t="str">
        <f>N1126&amp;", "&amp;O1126&amp;", "&amp;P1126</f>
        <v>Taldy-Kurgan Area, Karatalinsky Distr., 21 km from the highway Ushtobe-Akzhar</v>
      </c>
      <c r="BK1126" t="str">
        <f>T1126&amp;" N; "&amp;U1126&amp;" E"</f>
        <v>45.39985 N; 78.027848 E</v>
      </c>
      <c r="BL1126" t="s">
        <v>2531</v>
      </c>
      <c r="BM1126" s="85" t="s">
        <v>2532</v>
      </c>
      <c r="BN1126" t="s">
        <v>4895</v>
      </c>
      <c r="BO1126">
        <f>X1126</f>
        <v>2000</v>
      </c>
      <c r="BP1126" t="str">
        <f>IF(V1126="original",H1126,IF(V1126="volunteer",C1126,"Nekhaeva A.A."))</f>
        <v>Kim L.V.</v>
      </c>
      <c r="BQ1126" t="str">
        <f>IF(V1126="original",I1126,IF(V1126="volunteer",YEAR(A1126)&amp;"-"&amp;IF(MONTH(A1126)&lt;10,"0"&amp;MONTH(A1126),MONTH(A1126))&amp;"-"&amp;IF(DAY(A1126)&lt;10,"0"&amp;DAY(A1126),DAY(A1126)),"__2025-05-15"))</f>
        <v>2025-04-10</v>
      </c>
      <c r="BR1126"/>
      <c r="BS1126"/>
      <c r="BT1126" s="49" t="s">
        <v>4766</v>
      </c>
      <c r="BU1126" t="s">
        <v>3631</v>
      </c>
      <c r="BV1126" t="s">
        <v>3632</v>
      </c>
      <c r="BW1126" t="s">
        <v>3633</v>
      </c>
      <c r="BX1126" t="s">
        <v>3634</v>
      </c>
      <c r="BY1126" s="44" t="s">
        <v>48</v>
      </c>
      <c r="BZ1126" t="s">
        <v>99</v>
      </c>
      <c r="CA1126" t="s">
        <v>4531</v>
      </c>
      <c r="CB1126" s="44" t="s">
        <v>4531</v>
      </c>
      <c r="CC1126" t="s">
        <v>4318</v>
      </c>
      <c r="CD1126" t="s">
        <v>4531</v>
      </c>
      <c r="CE1126" t="s">
        <v>4532</v>
      </c>
      <c r="CF1126" t="s">
        <v>3630</v>
      </c>
      <c r="CG1126" t="s">
        <v>5048</v>
      </c>
      <c r="CH1126" t="str">
        <f>H1126</f>
        <v>Logunov D.V.</v>
      </c>
      <c r="CI1126">
        <f t="shared" si="282"/>
        <v>1992</v>
      </c>
      <c r="CJ1126" t="s">
        <v>4724</v>
      </c>
    </row>
    <row r="1127" spans="1:88" x14ac:dyDescent="0.45">
      <c r="A1127" s="1">
        <v>45757.301782407398</v>
      </c>
      <c r="B1127">
        <v>911269241</v>
      </c>
      <c r="C1127" t="s">
        <v>4896</v>
      </c>
      <c r="D1127">
        <v>1</v>
      </c>
      <c r="E1127" s="4" t="s">
        <v>51</v>
      </c>
      <c r="F1127" t="s">
        <v>2305</v>
      </c>
      <c r="G1127">
        <v>3385</v>
      </c>
      <c r="H1127" s="44" t="s">
        <v>2306</v>
      </c>
      <c r="I1127">
        <v>1987</v>
      </c>
      <c r="J1127" t="s">
        <v>2307</v>
      </c>
      <c r="K1127" t="s">
        <v>2308</v>
      </c>
      <c r="L1127" t="s">
        <v>2309</v>
      </c>
      <c r="M1127" t="s">
        <v>2499</v>
      </c>
      <c r="N1127" t="s">
        <v>2536</v>
      </c>
      <c r="P1127" t="s">
        <v>2537</v>
      </c>
      <c r="Q1127" t="str">
        <f t="shared" si="285"/>
        <v>Bachoy</v>
      </c>
      <c r="V1127" s="54" t="s">
        <v>119</v>
      </c>
      <c r="Y1127">
        <v>1979</v>
      </c>
      <c r="Z1127">
        <v>6</v>
      </c>
      <c r="AA1127">
        <v>1</v>
      </c>
      <c r="AB1127">
        <v>1981</v>
      </c>
      <c r="AC1127">
        <v>8</v>
      </c>
      <c r="AD1127">
        <v>18</v>
      </c>
      <c r="AE1127" t="s">
        <v>2538</v>
      </c>
      <c r="AF1127" t="s">
        <v>2539</v>
      </c>
      <c r="AH1127" t="s">
        <v>207</v>
      </c>
      <c r="AI1127" t="s">
        <v>2302</v>
      </c>
      <c r="AJ1127" t="s">
        <v>2540</v>
      </c>
      <c r="AK1127" t="b">
        <v>1</v>
      </c>
      <c r="AL1127" t="b">
        <v>0</v>
      </c>
      <c r="AO1127" s="49" t="s">
        <v>4952</v>
      </c>
      <c r="AP1127" s="73"/>
      <c r="AQ1127" s="49" t="s">
        <v>4951</v>
      </c>
      <c r="AR1127" s="76" t="s">
        <v>5011</v>
      </c>
      <c r="AS1127" s="73" t="s">
        <v>5012</v>
      </c>
      <c r="AT1127" s="73">
        <f t="shared" si="286"/>
        <v>1</v>
      </c>
      <c r="AU1127" s="112" t="s">
        <v>5383</v>
      </c>
      <c r="AV1127" s="44" t="s">
        <v>5380</v>
      </c>
      <c r="AW1127" s="28" t="s">
        <v>2539</v>
      </c>
      <c r="AX1127" s="59" t="s">
        <v>5333</v>
      </c>
      <c r="AY1127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7" s="49" t="s">
        <v>4903</v>
      </c>
      <c r="BA1127" s="58" t="str">
        <f>Y1127&amp;"-"&amp;IF(Z1127&lt;10,"0"&amp;Z1127,Z1127)&amp;"-"&amp;IF(AA1127&lt;10,"0"&amp;AA1127,AA1127)&amp;"/"&amp;IF(AC1127&lt;10,"0"&amp;AC1127,AC1127)&amp;"-"&amp;IF(AD1127&lt;10,"0"&amp;AD1127,AD1127)</f>
        <v>1979-06-01/08-18</v>
      </c>
      <c r="BB1127" s="44" t="str">
        <f>Y1127&amp;IF(Z1127&lt;&gt;0,"-"&amp;Z1127,"")&amp;IF(AA1127&lt;&gt;0,"-"&amp;AA1127,"")&amp;IF(AB1127&lt;&gt;0,"/"&amp;AB1127,"")&amp;IF(AC1127&lt;&gt;0,"-"&amp;AC1127,"")&amp;IF(AD1127&lt;&gt;0,"-"&amp;AD1127,"")</f>
        <v>1979-6-1/1981-8-18</v>
      </c>
      <c r="BC1127" s="44" t="str">
        <f>AE1127</f>
        <v>apple orchard</v>
      </c>
      <c r="BF1127" s="49" t="s">
        <v>4882</v>
      </c>
      <c r="BG1127" t="s">
        <v>4893</v>
      </c>
      <c r="BH1127" s="40" t="s">
        <v>5067</v>
      </c>
      <c r="BI1127" t="s">
        <v>5066</v>
      </c>
      <c r="BJ1127" t="str">
        <f>N1127&amp;", "&amp;P1127</f>
        <v>Moldavia, Bachoy</v>
      </c>
      <c r="BT1127" s="49" t="s">
        <v>4766</v>
      </c>
      <c r="BU1127" t="s">
        <v>3631</v>
      </c>
      <c r="BV1127" t="s">
        <v>3632</v>
      </c>
      <c r="BW1127" t="s">
        <v>3633</v>
      </c>
      <c r="BX1127" t="s">
        <v>3634</v>
      </c>
      <c r="BY1127" s="44" t="s">
        <v>207</v>
      </c>
      <c r="BZ1127" t="s">
        <v>2302</v>
      </c>
      <c r="CA1127" t="s">
        <v>4533</v>
      </c>
      <c r="CB1127" s="44" t="s">
        <v>4533</v>
      </c>
      <c r="CC1127" t="s">
        <v>2541</v>
      </c>
      <c r="CD1127" t="s">
        <v>4533</v>
      </c>
      <c r="CE1127" t="s">
        <v>4534</v>
      </c>
      <c r="CF1127" t="s">
        <v>3630</v>
      </c>
      <c r="CH1127" t="str">
        <f>H1127</f>
        <v>Eskov K.Yu.</v>
      </c>
      <c r="CI1127">
        <f t="shared" si="282"/>
        <v>1987</v>
      </c>
    </row>
    <row r="1128" spans="1:88" x14ac:dyDescent="0.45">
      <c r="A1128" s="1">
        <v>45757.29959490741</v>
      </c>
      <c r="B1128">
        <v>911269241</v>
      </c>
      <c r="C1128" t="s">
        <v>4896</v>
      </c>
      <c r="D1128">
        <v>1</v>
      </c>
      <c r="E1128" s="4" t="s">
        <v>51</v>
      </c>
      <c r="F1128" t="s">
        <v>2305</v>
      </c>
      <c r="G1128">
        <v>3385</v>
      </c>
      <c r="H1128" s="44" t="s">
        <v>2306</v>
      </c>
      <c r="I1128">
        <v>1987</v>
      </c>
      <c r="J1128" t="s">
        <v>2307</v>
      </c>
      <c r="K1128" t="s">
        <v>2308</v>
      </c>
      <c r="L1128" t="s">
        <v>2309</v>
      </c>
      <c r="M1128" t="s">
        <v>39</v>
      </c>
      <c r="N1128" t="s">
        <v>2542</v>
      </c>
      <c r="P1128" t="s">
        <v>2543</v>
      </c>
      <c r="Q1128" t="str">
        <f t="shared" si="285"/>
        <v>Alma-Ata State Reserve (Trans-Ili Mt. Ridge)</v>
      </c>
      <c r="V1128" s="54" t="s">
        <v>119</v>
      </c>
      <c r="Y1128">
        <v>1983</v>
      </c>
      <c r="Z1128">
        <v>8</v>
      </c>
      <c r="AA1128">
        <v>30</v>
      </c>
      <c r="AB1128"/>
      <c r="AC1128"/>
      <c r="AD1128"/>
      <c r="AF1128" t="s">
        <v>2503</v>
      </c>
      <c r="AG1128" s="60" t="s">
        <v>2544</v>
      </c>
      <c r="AH1128" t="s">
        <v>207</v>
      </c>
      <c r="AI1128" t="s">
        <v>2302</v>
      </c>
      <c r="AJ1128" t="s">
        <v>2545</v>
      </c>
      <c r="AK1128" t="b">
        <v>1</v>
      </c>
      <c r="AL1128" t="b">
        <v>0</v>
      </c>
      <c r="AO1128" s="49" t="s">
        <v>4952</v>
      </c>
      <c r="AP1128" s="73"/>
      <c r="AQ1128" s="49" t="s">
        <v>4951</v>
      </c>
      <c r="AR1128" s="76" t="s">
        <v>5011</v>
      </c>
      <c r="AS1128" s="73" t="s">
        <v>5012</v>
      </c>
      <c r="AT1128" s="73">
        <f t="shared" si="286"/>
        <v>1</v>
      </c>
      <c r="AU1128" s="112" t="s">
        <v>5383</v>
      </c>
      <c r="AV1128" s="44" t="s">
        <v>5380</v>
      </c>
      <c r="AW1128" t="s">
        <v>5013</v>
      </c>
      <c r="AX1128" t="s">
        <v>5333</v>
      </c>
      <c r="AY1128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8" s="49" t="s">
        <v>4903</v>
      </c>
      <c r="BA1128" s="58" t="str">
        <f>Y1128&amp;"-"&amp;IF(Z1128&lt;10,"0"&amp;Z1128,Z1128)&amp;"-"&amp;IF(AA1128&lt;10,"0"&amp;AA1128,AA1128)</f>
        <v>1983-08-30</v>
      </c>
      <c r="BB1128" s="44" t="str">
        <f>Y1128&amp;IF(Z1128&lt;&gt;0,"-"&amp;Z1128,"")&amp;IF(AA1128&lt;&gt;0,"-"&amp;AA1128,"")&amp;IF(AB1128&lt;&gt;0,"/"&amp;AB1128,"")&amp;IF(AC1128&lt;&gt;0,"-"&amp;AC1128,"")&amp;IF(AD1128&lt;&gt;0,"-"&amp;AD1128,"")</f>
        <v>1983-8-30</v>
      </c>
      <c r="BF1128" s="49" t="s">
        <v>4882</v>
      </c>
      <c r="BG1128" t="s">
        <v>4893</v>
      </c>
      <c r="BH1128" s="40" t="s">
        <v>5050</v>
      </c>
      <c r="BI1128" t="s">
        <v>39</v>
      </c>
      <c r="BJ1128" t="str">
        <f>N1128&amp;", "&amp;P1128</f>
        <v>Alma-Ata area, Alma-Ata State Reserve (Trans-Ili Mt. Ridge)</v>
      </c>
      <c r="BR1128">
        <v>1650</v>
      </c>
      <c r="BS1128">
        <f>BR1128</f>
        <v>1650</v>
      </c>
      <c r="BT1128" s="49" t="s">
        <v>4766</v>
      </c>
      <c r="BU1128" t="s">
        <v>3631</v>
      </c>
      <c r="BV1128" t="s">
        <v>3632</v>
      </c>
      <c r="BW1128" t="s">
        <v>3633</v>
      </c>
      <c r="BX1128" t="s">
        <v>3634</v>
      </c>
      <c r="BY1128" s="44" t="s">
        <v>207</v>
      </c>
      <c r="BZ1128" t="s">
        <v>2302</v>
      </c>
      <c r="CA1128" t="s">
        <v>4536</v>
      </c>
      <c r="CB1128" s="44" t="s">
        <v>4536</v>
      </c>
      <c r="CC1128" t="s">
        <v>4828</v>
      </c>
      <c r="CD1128" t="s">
        <v>4536</v>
      </c>
      <c r="CE1128" t="s">
        <v>4537</v>
      </c>
      <c r="CF1128" t="s">
        <v>3630</v>
      </c>
      <c r="CH1128" t="str">
        <f>H1128</f>
        <v>Eskov K.Yu.</v>
      </c>
      <c r="CI1128">
        <f t="shared" si="282"/>
        <v>1987</v>
      </c>
    </row>
    <row r="1129" spans="1:88" x14ac:dyDescent="0.45">
      <c r="A1129" s="1">
        <v>45757.297372685192</v>
      </c>
      <c r="B1129">
        <v>911269241</v>
      </c>
      <c r="C1129" t="s">
        <v>4896</v>
      </c>
      <c r="D1129">
        <v>1</v>
      </c>
      <c r="E1129" s="4" t="s">
        <v>51</v>
      </c>
      <c r="F1129" t="s">
        <v>2549</v>
      </c>
      <c r="G1129">
        <v>3385</v>
      </c>
      <c r="H1129" s="44" t="s">
        <v>2306</v>
      </c>
      <c r="I1129">
        <v>1987</v>
      </c>
      <c r="J1129" t="s">
        <v>2307</v>
      </c>
      <c r="K1129" t="s">
        <v>2308</v>
      </c>
      <c r="L1129" t="s">
        <v>2309</v>
      </c>
      <c r="M1129" t="s">
        <v>2720</v>
      </c>
      <c r="P1129" t="s">
        <v>2547</v>
      </c>
      <c r="Q1129" t="str">
        <f t="shared" si="285"/>
        <v>Frunze</v>
      </c>
      <c r="V1129" s="54" t="s">
        <v>119</v>
      </c>
      <c r="Y1129">
        <v>1979</v>
      </c>
      <c r="Z1129">
        <v>5</v>
      </c>
      <c r="AA1129"/>
      <c r="AB1129">
        <v>1979</v>
      </c>
      <c r="AC1129">
        <v>6</v>
      </c>
      <c r="AD1129"/>
      <c r="AF1129" t="s">
        <v>2548</v>
      </c>
      <c r="AH1129" t="s">
        <v>207</v>
      </c>
      <c r="AI1129" t="s">
        <v>2302</v>
      </c>
      <c r="AJ1129" t="s">
        <v>2545</v>
      </c>
      <c r="AK1129" t="b">
        <v>1</v>
      </c>
      <c r="AL1129" t="b">
        <v>0</v>
      </c>
      <c r="AO1129" s="49" t="s">
        <v>4952</v>
      </c>
      <c r="AP1129" s="73"/>
      <c r="AQ1129" s="49" t="s">
        <v>4951</v>
      </c>
      <c r="AR1129" s="76" t="s">
        <v>5011</v>
      </c>
      <c r="AS1129" s="73" t="s">
        <v>5012</v>
      </c>
      <c r="AT1129" s="73">
        <f t="shared" si="286"/>
        <v>1</v>
      </c>
      <c r="AU1129" s="112" t="s">
        <v>5383</v>
      </c>
      <c r="AV1129" s="44" t="s">
        <v>5380</v>
      </c>
      <c r="AW1129" t="s">
        <v>5034</v>
      </c>
      <c r="AX1129" s="115" t="s">
        <v>5320</v>
      </c>
      <c r="AY1129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29" s="49" t="s">
        <v>4903</v>
      </c>
      <c r="BA1129" s="59" t="str">
        <f>Y1129&amp;"-"&amp;IF(Z1129&lt;10,"0"&amp;Z1129,Z1129)&amp;"/"&amp;IF(AC1129&lt;10,"0"&amp;AC1129,AC1129)</f>
        <v>1979-05/06</v>
      </c>
      <c r="BB1129" s="44" t="str">
        <f>Y1129&amp;IF(Z1129&lt;&gt;0,"-"&amp;Z1129,"")&amp;IF(AA1129&lt;&gt;0,"-"&amp;AA1129,"")&amp;IF(AB1129&lt;&gt;0,"/"&amp;AB1129,"")&amp;IF(AC1129&lt;&gt;0,"-"&amp;AC1129,"")&amp;IF(AD1129&lt;&gt;0,"-"&amp;AD1129,"")</f>
        <v>1979-5/1979-6</v>
      </c>
      <c r="BF1129" s="49" t="s">
        <v>4882</v>
      </c>
      <c r="BG1129" t="s">
        <v>4893</v>
      </c>
      <c r="BH1129" s="40" t="s">
        <v>5055</v>
      </c>
      <c r="BI1129" t="s">
        <v>2720</v>
      </c>
      <c r="BJ1129" t="str">
        <f>P1129</f>
        <v>Frunze</v>
      </c>
      <c r="BT1129" s="49" t="s">
        <v>4766</v>
      </c>
      <c r="BU1129" t="s">
        <v>3631</v>
      </c>
      <c r="BV1129" t="s">
        <v>3632</v>
      </c>
      <c r="BW1129" t="s">
        <v>3633</v>
      </c>
      <c r="BX1129" t="s">
        <v>3634</v>
      </c>
      <c r="BY1129" s="44" t="s">
        <v>207</v>
      </c>
      <c r="BZ1129" t="s">
        <v>2302</v>
      </c>
      <c r="CA1129" t="s">
        <v>4536</v>
      </c>
      <c r="CB1129" s="44" t="s">
        <v>4536</v>
      </c>
      <c r="CC1129" t="s">
        <v>4828</v>
      </c>
      <c r="CD1129" t="s">
        <v>4536</v>
      </c>
      <c r="CE1129" t="s">
        <v>4537</v>
      </c>
      <c r="CF1129" t="s">
        <v>3630</v>
      </c>
      <c r="CH1129" t="str">
        <f>H1129</f>
        <v>Eskov K.Yu.</v>
      </c>
      <c r="CI1129">
        <f t="shared" si="282"/>
        <v>1987</v>
      </c>
    </row>
    <row r="1130" spans="1:88" x14ac:dyDescent="0.45">
      <c r="A1130" s="1">
        <v>45757.296249999999</v>
      </c>
      <c r="B1130">
        <v>911269241</v>
      </c>
      <c r="C1130" t="s">
        <v>4896</v>
      </c>
      <c r="D1130">
        <v>1</v>
      </c>
      <c r="E1130" s="4" t="s">
        <v>51</v>
      </c>
      <c r="F1130" t="s">
        <v>2305</v>
      </c>
      <c r="G1130">
        <v>3385</v>
      </c>
      <c r="H1130" s="44" t="s">
        <v>2306</v>
      </c>
      <c r="I1130">
        <v>1987</v>
      </c>
      <c r="J1130" t="s">
        <v>2307</v>
      </c>
      <c r="K1130" t="s">
        <v>2308</v>
      </c>
      <c r="L1130" t="s">
        <v>2309</v>
      </c>
      <c r="M1130" t="s">
        <v>2720</v>
      </c>
      <c r="N1130" t="s">
        <v>2550</v>
      </c>
      <c r="P1130" t="s">
        <v>2551</v>
      </c>
      <c r="Q1130" t="str">
        <f t="shared" si="285"/>
        <v>Sary-Chelek State Reserve (Chatkal Mt. Ridge)</v>
      </c>
      <c r="V1130" s="54" t="s">
        <v>119</v>
      </c>
      <c r="Y1130">
        <v>1983</v>
      </c>
      <c r="Z1130">
        <v>4</v>
      </c>
      <c r="AA1130">
        <v>29</v>
      </c>
      <c r="AB1130">
        <v>1983</v>
      </c>
      <c r="AC1130">
        <v>4</v>
      </c>
      <c r="AD1130">
        <v>25</v>
      </c>
      <c r="AE1130" t="s">
        <v>2552</v>
      </c>
      <c r="AF1130" t="s">
        <v>2553</v>
      </c>
      <c r="AG1130" s="60" t="s">
        <v>2554</v>
      </c>
      <c r="AH1130" t="s">
        <v>207</v>
      </c>
      <c r="AI1130" t="s">
        <v>2302</v>
      </c>
      <c r="AJ1130" t="s">
        <v>2545</v>
      </c>
      <c r="AK1130" t="b">
        <v>1</v>
      </c>
      <c r="AL1130" t="b">
        <v>0</v>
      </c>
      <c r="AO1130" s="49" t="s">
        <v>4952</v>
      </c>
      <c r="AP1130" s="73"/>
      <c r="AQ1130" s="49" t="s">
        <v>4951</v>
      </c>
      <c r="AR1130" s="76" t="s">
        <v>5011</v>
      </c>
      <c r="AS1130" s="73" t="s">
        <v>5012</v>
      </c>
      <c r="AT1130" s="73">
        <f t="shared" si="286"/>
        <v>1</v>
      </c>
      <c r="AU1130" s="112" t="s">
        <v>5383</v>
      </c>
      <c r="AV1130" s="44" t="s">
        <v>5380</v>
      </c>
      <c r="AW1130" s="28" t="s">
        <v>2553</v>
      </c>
      <c r="AX1130" s="59" t="s">
        <v>5333</v>
      </c>
      <c r="AY1130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0" s="49" t="s">
        <v>4903</v>
      </c>
      <c r="BA1130" s="58" t="str">
        <f>Y1130&amp;"-"&amp;IF(Z1130&lt;10,"0"&amp;Z1130,Z1130)&amp;"-"&amp;IF(AA1130&lt;10,"0"&amp;AA1130,AA1130)&amp;"/"&amp;IF(AD1130&lt;10,"0"&amp;AD1130,AD1130)</f>
        <v>1983-04-29/25</v>
      </c>
      <c r="BB1130" s="44" t="str">
        <f>Y1130&amp;IF(Z1130&lt;&gt;0,"-"&amp;Z1130,"")&amp;IF(AA1130&lt;&gt;0,"-"&amp;AA1130,"")&amp;IF(AB1130&lt;&gt;0,"/"&amp;AB1130,"")&amp;IF(AC1130&lt;&gt;0,"-"&amp;AC1130,"")&amp;IF(AD1130&lt;&gt;0,"-"&amp;AD1130,"")</f>
        <v>1983-4-29/1983-4-25</v>
      </c>
      <c r="BC1130" s="44" t="str">
        <f t="shared" ref="BC1130:BC1145" si="290">AE1130</f>
        <v>Juglans forest</v>
      </c>
      <c r="BF1130" s="49" t="s">
        <v>4882</v>
      </c>
      <c r="BG1130" t="s">
        <v>4893</v>
      </c>
      <c r="BH1130" s="40" t="s">
        <v>5055</v>
      </c>
      <c r="BI1130" t="s">
        <v>2720</v>
      </c>
      <c r="BJ1130" t="str">
        <f>N1130&amp;", "&amp;P1130</f>
        <v>Osh area, Sary-Chelek State Reserve (Chatkal Mt. Ridge)</v>
      </c>
      <c r="BR1130">
        <v>1800</v>
      </c>
      <c r="BS1130">
        <f t="shared" ref="BS1130:BS1131" si="291">BR1130</f>
        <v>1800</v>
      </c>
      <c r="BT1130" s="49" t="s">
        <v>4766</v>
      </c>
      <c r="BU1130" t="s">
        <v>3631</v>
      </c>
      <c r="BV1130" t="s">
        <v>3632</v>
      </c>
      <c r="BW1130" t="s">
        <v>3633</v>
      </c>
      <c r="BX1130" t="s">
        <v>3634</v>
      </c>
      <c r="BY1130" s="44" t="s">
        <v>207</v>
      </c>
      <c r="BZ1130" t="s">
        <v>2302</v>
      </c>
      <c r="CA1130" t="s">
        <v>4536</v>
      </c>
      <c r="CB1130" s="44" t="s">
        <v>4536</v>
      </c>
      <c r="CC1130" t="s">
        <v>4828</v>
      </c>
      <c r="CD1130" t="s">
        <v>4536</v>
      </c>
      <c r="CE1130" t="s">
        <v>4537</v>
      </c>
      <c r="CF1130" t="s">
        <v>3630</v>
      </c>
      <c r="CH1130" t="str">
        <f>H1130</f>
        <v>Eskov K.Yu.</v>
      </c>
      <c r="CI1130">
        <f t="shared" si="282"/>
        <v>1987</v>
      </c>
    </row>
    <row r="1131" spans="1:88" x14ac:dyDescent="0.45">
      <c r="A1131" s="1">
        <v>45757.294849537036</v>
      </c>
      <c r="B1131">
        <v>911269241</v>
      </c>
      <c r="C1131" t="s">
        <v>4896</v>
      </c>
      <c r="D1131">
        <v>1</v>
      </c>
      <c r="E1131" s="4" t="s">
        <v>65</v>
      </c>
      <c r="F1131" t="s">
        <v>2560</v>
      </c>
      <c r="G1131">
        <v>3385</v>
      </c>
      <c r="H1131" s="44" t="s">
        <v>2306</v>
      </c>
      <c r="I1131">
        <v>1987</v>
      </c>
      <c r="J1131" t="s">
        <v>2307</v>
      </c>
      <c r="K1131" t="s">
        <v>2308</v>
      </c>
      <c r="L1131" t="s">
        <v>2309</v>
      </c>
      <c r="M1131" t="s">
        <v>2555</v>
      </c>
      <c r="N1131" t="s">
        <v>2556</v>
      </c>
      <c r="P1131" t="s">
        <v>2557</v>
      </c>
      <c r="Q1131" t="str">
        <f t="shared" si="285"/>
        <v>Sidjak, Kainar-Sai Kanyon (Ugam Mt. Ridge)</v>
      </c>
      <c r="V1131" s="54" t="s">
        <v>119</v>
      </c>
      <c r="Y1131">
        <v>1983</v>
      </c>
      <c r="Z1131">
        <v>4</v>
      </c>
      <c r="AA1131">
        <v>22</v>
      </c>
      <c r="AB1131">
        <v>1983</v>
      </c>
      <c r="AC1131">
        <v>4</v>
      </c>
      <c r="AD1131">
        <v>25</v>
      </c>
      <c r="AE1131" t="s">
        <v>2552</v>
      </c>
      <c r="AF1131" t="s">
        <v>2558</v>
      </c>
      <c r="AG1131" s="60" t="s">
        <v>2559</v>
      </c>
      <c r="AH1131" t="s">
        <v>207</v>
      </c>
      <c r="AI1131" t="s">
        <v>2302</v>
      </c>
      <c r="AJ1131" t="s">
        <v>2545</v>
      </c>
      <c r="AK1131" t="b">
        <v>1</v>
      </c>
      <c r="AL1131" t="b">
        <v>0</v>
      </c>
      <c r="AO1131" s="49" t="s">
        <v>4952</v>
      </c>
      <c r="AP1131" s="73"/>
      <c r="AQ1131" s="49" t="s">
        <v>4951</v>
      </c>
      <c r="AR1131" s="76" t="s">
        <v>5011</v>
      </c>
      <c r="AS1131" s="73" t="s">
        <v>5012</v>
      </c>
      <c r="AT1131" s="73">
        <f t="shared" si="286"/>
        <v>1</v>
      </c>
      <c r="AU1131" s="112" t="s">
        <v>5384</v>
      </c>
      <c r="AV1131" s="44" t="s">
        <v>5380</v>
      </c>
      <c r="AW1131" t="s">
        <v>578</v>
      </c>
      <c r="AX1131" s="115" t="s">
        <v>5321</v>
      </c>
      <c r="AY1131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1" s="49" t="s">
        <v>4903</v>
      </c>
      <c r="BA1131" s="58" t="str">
        <f>Y1131&amp;"-"&amp;IF(Z1131&lt;10,"0"&amp;Z1131,Z1131)&amp;"-"&amp;IF(AA1131&lt;10,"0"&amp;AA1131,AA1131)&amp;"/"&amp;IF(AD1131&lt;10,"0"&amp;AD1131,AD1131)</f>
        <v>1983-04-22/25</v>
      </c>
      <c r="BB1131" s="44" t="str">
        <f>Y1131&amp;IF(Z1131&lt;&gt;0,"-"&amp;Z1131,"")&amp;IF(AA1131&lt;&gt;0,"-"&amp;AA1131,"")&amp;IF(AB1131&lt;&gt;0,"/"&amp;AB1131,"")&amp;IF(AC1131&lt;&gt;0,"-"&amp;AC1131,"")&amp;IF(AD1131&lt;&gt;0,"-"&amp;AD1131,"")</f>
        <v>1983-4-22/1983-4-25</v>
      </c>
      <c r="BC1131" s="44" t="str">
        <f t="shared" si="290"/>
        <v>Juglans forest</v>
      </c>
      <c r="BF1131" s="49" t="s">
        <v>4882</v>
      </c>
      <c r="BG1131" t="s">
        <v>4893</v>
      </c>
      <c r="BH1131" s="40" t="s">
        <v>5064</v>
      </c>
      <c r="BI1131" t="s">
        <v>2555</v>
      </c>
      <c r="BJ1131" t="str">
        <f>N1131&amp;", "&amp;P1131</f>
        <v>Tashkent area, Sidjak, Kainar-Sai Kanyon (Ugam Mt. Ridge)</v>
      </c>
      <c r="BR1131">
        <v>1600</v>
      </c>
      <c r="BS1131">
        <f t="shared" si="291"/>
        <v>1600</v>
      </c>
      <c r="BT1131" s="49" t="s">
        <v>4766</v>
      </c>
      <c r="BU1131" t="s">
        <v>3631</v>
      </c>
      <c r="BV1131" t="s">
        <v>3632</v>
      </c>
      <c r="BW1131" t="s">
        <v>3633</v>
      </c>
      <c r="BX1131" t="s">
        <v>3634</v>
      </c>
      <c r="BY1131" s="44" t="s">
        <v>207</v>
      </c>
      <c r="BZ1131" t="s">
        <v>2302</v>
      </c>
      <c r="CA1131" t="s">
        <v>4536</v>
      </c>
      <c r="CB1131" s="44" t="s">
        <v>4536</v>
      </c>
      <c r="CC1131" t="s">
        <v>4828</v>
      </c>
      <c r="CD1131" t="s">
        <v>4536</v>
      </c>
      <c r="CE1131" t="s">
        <v>4537</v>
      </c>
      <c r="CF1131" t="s">
        <v>3630</v>
      </c>
      <c r="CH1131" t="str">
        <f>H1131</f>
        <v>Eskov K.Yu.</v>
      </c>
      <c r="CI1131">
        <f t="shared" si="282"/>
        <v>1987</v>
      </c>
    </row>
    <row r="1132" spans="1:88" x14ac:dyDescent="0.45">
      <c r="A1132" s="1">
        <v>45757.293506944443</v>
      </c>
      <c r="B1132">
        <v>911269241</v>
      </c>
      <c r="C1132" t="s">
        <v>4896</v>
      </c>
      <c r="D1132">
        <v>1</v>
      </c>
      <c r="E1132" s="4" t="s">
        <v>65</v>
      </c>
      <c r="F1132" t="s">
        <v>2305</v>
      </c>
      <c r="G1132">
        <v>3385</v>
      </c>
      <c r="H1132" s="44" t="s">
        <v>2306</v>
      </c>
      <c r="I1132">
        <v>1987</v>
      </c>
      <c r="J1132" t="s">
        <v>2307</v>
      </c>
      <c r="K1132" t="s">
        <v>2308</v>
      </c>
      <c r="L1132" t="s">
        <v>2309</v>
      </c>
      <c r="M1132" t="s">
        <v>2555</v>
      </c>
      <c r="N1132" t="s">
        <v>2561</v>
      </c>
      <c r="P1132" t="s">
        <v>2562</v>
      </c>
      <c r="Q1132" t="str">
        <f t="shared" si="285"/>
        <v>Aktash (Kuhitang-Tau Mt. Ridge)</v>
      </c>
      <c r="V1132" s="54" t="s">
        <v>119</v>
      </c>
      <c r="Y1132">
        <v>1985</v>
      </c>
      <c r="Z1132">
        <v>5</v>
      </c>
      <c r="AA1132">
        <v>10</v>
      </c>
      <c r="AB1132">
        <v>1982</v>
      </c>
      <c r="AC1132">
        <v>9</v>
      </c>
      <c r="AD1132">
        <v>16</v>
      </c>
      <c r="AE1132" t="s">
        <v>2563</v>
      </c>
      <c r="AF1132" t="s">
        <v>2558</v>
      </c>
      <c r="AG1132" s="60" t="s">
        <v>2564</v>
      </c>
      <c r="AH1132" t="s">
        <v>207</v>
      </c>
      <c r="AI1132" t="s">
        <v>2302</v>
      </c>
      <c r="AJ1132" t="s">
        <v>2545</v>
      </c>
      <c r="AK1132" t="b">
        <v>1</v>
      </c>
      <c r="AL1132" t="b">
        <v>0</v>
      </c>
      <c r="AO1132" s="49" t="s">
        <v>4952</v>
      </c>
      <c r="AP1132" s="73"/>
      <c r="AQ1132" s="49" t="s">
        <v>4951</v>
      </c>
      <c r="AR1132" s="76" t="s">
        <v>5011</v>
      </c>
      <c r="AS1132" s="73" t="s">
        <v>5012</v>
      </c>
      <c r="AT1132" s="73">
        <f t="shared" si="286"/>
        <v>1</v>
      </c>
      <c r="AU1132" s="112" t="s">
        <v>5384</v>
      </c>
      <c r="AV1132" s="44" t="s">
        <v>5380</v>
      </c>
      <c r="AW1132" t="s">
        <v>578</v>
      </c>
      <c r="AX1132" s="59" t="s">
        <v>5333</v>
      </c>
      <c r="AY1132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2" s="49" t="s">
        <v>4903</v>
      </c>
      <c r="BA1132" s="58" t="str">
        <f>Y1132&amp;"-"&amp;IF(Z1132&lt;10,"0"&amp;Z1132,Z1132)&amp;"-"&amp;IF(AA1132&lt;10,"0"&amp;AA1132,AA1132)&amp;"/"&amp;IF(AC1132&lt;10,"0"&amp;AC1132,AC1132)&amp;"-"&amp;IF(AD1132&lt;10,"0"&amp;AD1132,AD1132)</f>
        <v>1985-05-10/09-16</v>
      </c>
      <c r="BB1132" s="44" t="str">
        <f>Y1132&amp;IF(Z1132&lt;&gt;0,"-"&amp;Z1132,"")&amp;IF(AA1132&lt;&gt;0,"-"&amp;AA1132,"")&amp;IF(AB1132&lt;&gt;0,"/"&amp;AB1132,"")&amp;IF(AC1132&lt;&gt;0,"-"&amp;AC1132,"")&amp;IF(AD1132&lt;&gt;0,"-"&amp;AD1132,"")</f>
        <v>1985-5-10/1982-9-16</v>
      </c>
      <c r="BC1132" s="44" t="str">
        <f t="shared" si="290"/>
        <v>Scirpus thicket near spring</v>
      </c>
      <c r="BF1132" s="49" t="s">
        <v>4882</v>
      </c>
      <c r="BG1132" t="s">
        <v>4893</v>
      </c>
      <c r="BH1132" s="40" t="s">
        <v>5064</v>
      </c>
      <c r="BI1132" t="s">
        <v>2555</v>
      </c>
      <c r="BJ1132" t="str">
        <f>N1132&amp;", "&amp;P1132</f>
        <v>Surkhan-Darya area, Aktash (Kuhitang-Tau Mt. Ridge)</v>
      </c>
      <c r="BR1132" t="str">
        <f>LEFT(AG1132,SEARCH(" ",AG1132)-1)</f>
        <v>450</v>
      </c>
      <c r="BS1132" t="str">
        <f>BR1132</f>
        <v>450</v>
      </c>
      <c r="BT1132" s="49" t="s">
        <v>4766</v>
      </c>
      <c r="BU1132" t="s">
        <v>3631</v>
      </c>
      <c r="BV1132" t="s">
        <v>3632</v>
      </c>
      <c r="BW1132" t="s">
        <v>3633</v>
      </c>
      <c r="BX1132" t="s">
        <v>3634</v>
      </c>
      <c r="BY1132" s="44" t="s">
        <v>207</v>
      </c>
      <c r="BZ1132" t="s">
        <v>2302</v>
      </c>
      <c r="CA1132" t="s">
        <v>4536</v>
      </c>
      <c r="CB1132" s="44" t="s">
        <v>4536</v>
      </c>
      <c r="CC1132" t="s">
        <v>4828</v>
      </c>
      <c r="CD1132" t="s">
        <v>4536</v>
      </c>
      <c r="CE1132" t="s">
        <v>4537</v>
      </c>
      <c r="CF1132" t="s">
        <v>3630</v>
      </c>
      <c r="CH1132" t="str">
        <f>H1132</f>
        <v>Eskov K.Yu.</v>
      </c>
      <c r="CI1132">
        <f t="shared" ref="CI1132:CI1195" si="292">I1132</f>
        <v>1987</v>
      </c>
    </row>
    <row r="1133" spans="1:88" x14ac:dyDescent="0.45">
      <c r="A1133" s="1">
        <v>45757.292025462957</v>
      </c>
      <c r="B1133">
        <v>911269241</v>
      </c>
      <c r="C1133" t="s">
        <v>4896</v>
      </c>
      <c r="D1133">
        <v>2</v>
      </c>
      <c r="E1133" s="4" t="s">
        <v>247</v>
      </c>
      <c r="F1133" t="s">
        <v>2305</v>
      </c>
      <c r="G1133">
        <v>3385</v>
      </c>
      <c r="H1133" s="44" t="s">
        <v>2306</v>
      </c>
      <c r="I1133">
        <v>1987</v>
      </c>
      <c r="J1133" t="s">
        <v>2307</v>
      </c>
      <c r="K1133" t="s">
        <v>2308</v>
      </c>
      <c r="L1133" t="s">
        <v>2309</v>
      </c>
      <c r="M1133" t="s">
        <v>39</v>
      </c>
      <c r="N1133" t="s">
        <v>2565</v>
      </c>
      <c r="P1133" t="s">
        <v>2566</v>
      </c>
      <c r="Q1133" t="str">
        <f t="shared" si="285"/>
        <v>Djanybek</v>
      </c>
      <c r="V1133" s="54" t="s">
        <v>119</v>
      </c>
      <c r="Y1133">
        <v>1982</v>
      </c>
      <c r="Z1133">
        <v>8</v>
      </c>
      <c r="AA1133">
        <v>29</v>
      </c>
      <c r="AB1133">
        <v>1982</v>
      </c>
      <c r="AC1133">
        <v>9</v>
      </c>
      <c r="AD1133">
        <v>16</v>
      </c>
      <c r="AE1133" t="s">
        <v>2567</v>
      </c>
      <c r="AF1133" t="s">
        <v>1931</v>
      </c>
      <c r="AH1133" t="s">
        <v>207</v>
      </c>
      <c r="AI1133" t="s">
        <v>2302</v>
      </c>
      <c r="AJ1133" t="s">
        <v>2545</v>
      </c>
      <c r="AK1133" t="b">
        <v>1</v>
      </c>
      <c r="AL1133" t="b">
        <v>0</v>
      </c>
      <c r="AO1133" s="49" t="s">
        <v>4952</v>
      </c>
      <c r="AP1133" s="73"/>
      <c r="AQ1133" s="49" t="s">
        <v>4951</v>
      </c>
      <c r="AR1133" s="76" t="s">
        <v>5011</v>
      </c>
      <c r="AS1133" s="73" t="s">
        <v>5012</v>
      </c>
      <c r="AT1133" s="73">
        <f t="shared" si="286"/>
        <v>2</v>
      </c>
      <c r="AU1133" s="112" t="s">
        <v>5384</v>
      </c>
      <c r="AV1133" s="44" t="s">
        <v>5380</v>
      </c>
      <c r="AW1133" t="s">
        <v>597</v>
      </c>
      <c r="AX1133" s="59" t="s">
        <v>5333</v>
      </c>
      <c r="AY1133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3" s="49" t="s">
        <v>4903</v>
      </c>
      <c r="BA1133" s="58" t="str">
        <f>Y1133&amp;"-"&amp;IF(Z1133&lt;10,"0"&amp;Z1133,Z1133)&amp;"-"&amp;IF(AA1133&lt;10,"0"&amp;AA1133,AA1133)&amp;"/"&amp;IF(AC1133&lt;10,"0"&amp;AC1133,AC1133)&amp;"-"&amp;IF(AD1133&lt;10,"0"&amp;AD1133,AD1133)</f>
        <v>1982-08-29/09-16</v>
      </c>
      <c r="BB1133" s="44" t="str">
        <f>Y1133&amp;IF(Z1133&lt;&gt;0,"-"&amp;Z1133,"")&amp;IF(AA1133&lt;&gt;0,"-"&amp;AA1133,"")&amp;IF(AB1133&lt;&gt;0,"/"&amp;AB1133,"")&amp;IF(AC1133&lt;&gt;0,"-"&amp;AC1133,"")&amp;IF(AD1133&lt;&gt;0,"-"&amp;AD1133,"")</f>
        <v>1982-8-29/1982-9-16</v>
      </c>
      <c r="BC1133" s="44" t="str">
        <f t="shared" si="290"/>
        <v>forest hedge along field</v>
      </c>
      <c r="BF1133" s="49" t="s">
        <v>4882</v>
      </c>
      <c r="BG1133" t="s">
        <v>4893</v>
      </c>
      <c r="BH1133" s="40" t="s">
        <v>5050</v>
      </c>
      <c r="BI1133" t="s">
        <v>39</v>
      </c>
      <c r="BJ1133" t="str">
        <f>N1133&amp;", "&amp;P1133</f>
        <v>Uralsk area, Djanybek</v>
      </c>
      <c r="BT1133" s="49" t="s">
        <v>4766</v>
      </c>
      <c r="BU1133" t="s">
        <v>3631</v>
      </c>
      <c r="BV1133" t="s">
        <v>3632</v>
      </c>
      <c r="BW1133" t="s">
        <v>3633</v>
      </c>
      <c r="BX1133" t="s">
        <v>3634</v>
      </c>
      <c r="BY1133" s="44" t="s">
        <v>207</v>
      </c>
      <c r="BZ1133" t="s">
        <v>2302</v>
      </c>
      <c r="CA1133" t="s">
        <v>4536</v>
      </c>
      <c r="CB1133" s="44" t="s">
        <v>4536</v>
      </c>
      <c r="CC1133" t="s">
        <v>4828</v>
      </c>
      <c r="CD1133" t="s">
        <v>4536</v>
      </c>
      <c r="CE1133" t="s">
        <v>4537</v>
      </c>
      <c r="CF1133" t="s">
        <v>3630</v>
      </c>
      <c r="CH1133" t="str">
        <f>H1133</f>
        <v>Eskov K.Yu.</v>
      </c>
      <c r="CI1133">
        <f t="shared" si="292"/>
        <v>1987</v>
      </c>
    </row>
    <row r="1134" spans="1:88" x14ac:dyDescent="0.45">
      <c r="A1134" s="1">
        <v>45757.290567129632</v>
      </c>
      <c r="B1134">
        <v>911269241</v>
      </c>
      <c r="C1134" t="s">
        <v>4896</v>
      </c>
      <c r="D1134">
        <v>3</v>
      </c>
      <c r="E1134" s="4" t="s">
        <v>846</v>
      </c>
      <c r="F1134" t="s">
        <v>2305</v>
      </c>
      <c r="G1134">
        <v>3385</v>
      </c>
      <c r="H1134" s="44" t="s">
        <v>2306</v>
      </c>
      <c r="I1134">
        <v>1987</v>
      </c>
      <c r="J1134" t="s">
        <v>2307</v>
      </c>
      <c r="K1134" t="s">
        <v>2308</v>
      </c>
      <c r="L1134" t="s">
        <v>2309</v>
      </c>
      <c r="M1134" t="s">
        <v>2298</v>
      </c>
      <c r="N1134" t="s">
        <v>2568</v>
      </c>
      <c r="P1134" t="s">
        <v>2569</v>
      </c>
      <c r="Q1134" t="str">
        <f t="shared" si="285"/>
        <v>10 km NW of Mozdok</v>
      </c>
      <c r="V1134" s="54" t="s">
        <v>119</v>
      </c>
      <c r="Y1134">
        <v>1982</v>
      </c>
      <c r="Z1134">
        <v>5</v>
      </c>
      <c r="AA1134">
        <v>28</v>
      </c>
      <c r="AB1134">
        <v>1982</v>
      </c>
      <c r="AC1134">
        <v>6</v>
      </c>
      <c r="AD1134">
        <v>9</v>
      </c>
      <c r="AE1134" t="s">
        <v>2570</v>
      </c>
      <c r="AF1134" t="s">
        <v>2404</v>
      </c>
      <c r="AH1134" t="s">
        <v>207</v>
      </c>
      <c r="AI1134" t="s">
        <v>2302</v>
      </c>
      <c r="AJ1134" t="s">
        <v>2545</v>
      </c>
      <c r="AK1134" t="b">
        <v>1</v>
      </c>
      <c r="AL1134" t="b">
        <v>0</v>
      </c>
      <c r="AO1134" s="49" t="s">
        <v>4952</v>
      </c>
      <c r="AP1134" s="73"/>
      <c r="AQ1134" s="49" t="s">
        <v>4951</v>
      </c>
      <c r="AR1134" s="76" t="s">
        <v>5011</v>
      </c>
      <c r="AS1134" s="73" t="s">
        <v>5012</v>
      </c>
      <c r="AT1134" s="73">
        <f t="shared" si="286"/>
        <v>3</v>
      </c>
      <c r="AU1134" s="112" t="s">
        <v>5384</v>
      </c>
      <c r="AV1134" s="44" t="s">
        <v>5380</v>
      </c>
      <c r="AW1134" s="28" t="s">
        <v>2404</v>
      </c>
      <c r="AX1134" s="59" t="s">
        <v>5333</v>
      </c>
      <c r="AY1134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4" s="49" t="s">
        <v>4903</v>
      </c>
      <c r="BA1134" s="58" t="str">
        <f>Y1134&amp;"-"&amp;IF(Z1134&lt;10,"0"&amp;Z1134,Z1134)&amp;"-"&amp;IF(AA1134&lt;10,"0"&amp;AA1134,AA1134)&amp;"/"&amp;IF(AC1134&lt;10,"0"&amp;AC1134,AC1134)&amp;"-"&amp;IF(AD1134&lt;10,"0"&amp;AD1134,AD1134)</f>
        <v>1982-05-28/06-09</v>
      </c>
      <c r="BB1134" s="44" t="str">
        <f>Y1134&amp;IF(Z1134&lt;&gt;0,"-"&amp;Z1134,"")&amp;IF(AA1134&lt;&gt;0,"-"&amp;AA1134,"")&amp;IF(AB1134&lt;&gt;0,"/"&amp;AB1134,"")&amp;IF(AC1134&lt;&gt;0,"-"&amp;AC1134,"")&amp;IF(AD1134&lt;&gt;0,"-"&amp;AD1134,"")</f>
        <v>1982-5-28/1982-6-9</v>
      </c>
      <c r="BC1134" s="44" t="str">
        <f t="shared" si="290"/>
        <v>Acacia hedge along field, litter</v>
      </c>
      <c r="BF1134" s="49" t="s">
        <v>4882</v>
      </c>
      <c r="BG1134" t="s">
        <v>4893</v>
      </c>
      <c r="BH1134" s="40" t="s">
        <v>5058</v>
      </c>
      <c r="BI1134" t="s">
        <v>745</v>
      </c>
      <c r="BJ1134" t="str">
        <f>N1134&amp;", "&amp;P1134</f>
        <v>N-Osetian ASSR, 10 km NW of Mozdok</v>
      </c>
      <c r="BT1134" s="49" t="s">
        <v>4766</v>
      </c>
      <c r="BU1134" t="s">
        <v>3631</v>
      </c>
      <c r="BV1134" t="s">
        <v>3632</v>
      </c>
      <c r="BW1134" t="s">
        <v>3633</v>
      </c>
      <c r="BX1134" t="s">
        <v>3634</v>
      </c>
      <c r="BY1134" s="44" t="s">
        <v>207</v>
      </c>
      <c r="BZ1134" t="s">
        <v>2302</v>
      </c>
      <c r="CA1134" t="s">
        <v>4536</v>
      </c>
      <c r="CB1134" s="44" t="s">
        <v>4536</v>
      </c>
      <c r="CC1134" t="s">
        <v>4828</v>
      </c>
      <c r="CD1134" t="s">
        <v>4536</v>
      </c>
      <c r="CE1134" t="s">
        <v>4537</v>
      </c>
      <c r="CF1134" t="s">
        <v>3630</v>
      </c>
      <c r="CH1134" t="str">
        <f>H1134</f>
        <v>Eskov K.Yu.</v>
      </c>
      <c r="CI1134">
        <f t="shared" si="292"/>
        <v>1987</v>
      </c>
    </row>
    <row r="1135" spans="1:88" x14ac:dyDescent="0.45">
      <c r="A1135" s="1">
        <v>45757.289305555547</v>
      </c>
      <c r="B1135">
        <v>911269241</v>
      </c>
      <c r="C1135" t="s">
        <v>4896</v>
      </c>
      <c r="D1135">
        <v>2</v>
      </c>
      <c r="E1135" s="4" t="s">
        <v>247</v>
      </c>
      <c r="F1135" t="s">
        <v>2305</v>
      </c>
      <c r="G1135">
        <v>3385</v>
      </c>
      <c r="H1135" s="44" t="s">
        <v>2306</v>
      </c>
      <c r="I1135">
        <v>1987</v>
      </c>
      <c r="J1135" t="s">
        <v>2307</v>
      </c>
      <c r="K1135" t="s">
        <v>2308</v>
      </c>
      <c r="L1135" t="s">
        <v>2309</v>
      </c>
      <c r="M1135" t="s">
        <v>2298</v>
      </c>
      <c r="N1135" t="s">
        <v>2571</v>
      </c>
      <c r="P1135" t="s">
        <v>2572</v>
      </c>
      <c r="Q1135" t="str">
        <f t="shared" si="285"/>
        <v>Upper Gunib</v>
      </c>
      <c r="V1135" s="54" t="s">
        <v>119</v>
      </c>
      <c r="Y1135">
        <v>1982</v>
      </c>
      <c r="Z1135">
        <v>6</v>
      </c>
      <c r="AA1135">
        <v>8</v>
      </c>
      <c r="AB1135">
        <v>1982</v>
      </c>
      <c r="AC1135">
        <v>6</v>
      </c>
      <c r="AD1135">
        <v>9</v>
      </c>
      <c r="AE1135" t="s">
        <v>2573</v>
      </c>
      <c r="AF1135" t="s">
        <v>2404</v>
      </c>
      <c r="AG1135" s="60" t="s">
        <v>2574</v>
      </c>
      <c r="AH1135" t="s">
        <v>207</v>
      </c>
      <c r="AI1135" t="s">
        <v>2302</v>
      </c>
      <c r="AJ1135" t="s">
        <v>2545</v>
      </c>
      <c r="AK1135" t="b">
        <v>1</v>
      </c>
      <c r="AL1135" t="b">
        <v>0</v>
      </c>
      <c r="AO1135" s="49" t="s">
        <v>4952</v>
      </c>
      <c r="AP1135" s="73"/>
      <c r="AQ1135" s="49" t="s">
        <v>4951</v>
      </c>
      <c r="AR1135" s="76" t="s">
        <v>5011</v>
      </c>
      <c r="AS1135" s="73" t="s">
        <v>5012</v>
      </c>
      <c r="AT1135" s="73">
        <f t="shared" si="286"/>
        <v>2</v>
      </c>
      <c r="AU1135" s="112" t="s">
        <v>5384</v>
      </c>
      <c r="AV1135" s="44" t="s">
        <v>5380</v>
      </c>
      <c r="AW1135" s="28" t="s">
        <v>2404</v>
      </c>
      <c r="AX1135" s="59" t="s">
        <v>5333</v>
      </c>
      <c r="AY113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5" s="49" t="s">
        <v>4903</v>
      </c>
      <c r="BA1135" s="58" t="str">
        <f>Y1135&amp;"-"&amp;IF(Z1135&lt;10,"0"&amp;Z1135,Z1135)&amp;"-"&amp;IF(AA1135&lt;10,"0"&amp;AA1135,AA1135)&amp;"/"&amp;IF(AD1135&lt;10,"0"&amp;AD1135,AD1135)</f>
        <v>1982-06-08/09</v>
      </c>
      <c r="BB1135" s="44" t="str">
        <f>Y1135&amp;IF(Z1135&lt;&gt;0,"-"&amp;Z1135,"")&amp;IF(AA1135&lt;&gt;0,"-"&amp;AA1135,"")&amp;IF(AB1135&lt;&gt;0,"/"&amp;AB1135,"")&amp;IF(AC1135&lt;&gt;0,"-"&amp;AC1135,"")&amp;IF(AD1135&lt;&gt;0,"-"&amp;AD1135,"")</f>
        <v>1982-6-8/1982-6-9</v>
      </c>
      <c r="BC1135" s="44" t="str">
        <f t="shared" si="290"/>
        <v>Betula-Pinus forest, litter</v>
      </c>
      <c r="BF1135" s="49" t="s">
        <v>4882</v>
      </c>
      <c r="BG1135" t="s">
        <v>4893</v>
      </c>
      <c r="BH1135" s="40" t="s">
        <v>5058</v>
      </c>
      <c r="BI1135" t="s">
        <v>745</v>
      </c>
      <c r="BJ1135" t="str">
        <f>N1135&amp;", "&amp;P1135</f>
        <v>Dagestan ASSR, Upper Gunib</v>
      </c>
      <c r="BR1135">
        <v>1700</v>
      </c>
      <c r="BS1135">
        <f>BR1135</f>
        <v>1700</v>
      </c>
      <c r="BT1135" s="49" t="s">
        <v>4766</v>
      </c>
      <c r="BU1135" t="s">
        <v>3631</v>
      </c>
      <c r="BV1135" t="s">
        <v>3632</v>
      </c>
      <c r="BW1135" t="s">
        <v>3633</v>
      </c>
      <c r="BX1135" t="s">
        <v>3634</v>
      </c>
      <c r="BY1135" s="44" t="s">
        <v>207</v>
      </c>
      <c r="BZ1135" t="s">
        <v>2302</v>
      </c>
      <c r="CA1135" t="s">
        <v>4536</v>
      </c>
      <c r="CB1135" s="44" t="s">
        <v>4536</v>
      </c>
      <c r="CC1135" t="s">
        <v>4828</v>
      </c>
      <c r="CD1135" t="s">
        <v>4536</v>
      </c>
      <c r="CE1135" t="s">
        <v>4537</v>
      </c>
      <c r="CF1135" t="s">
        <v>3630</v>
      </c>
      <c r="CH1135" t="str">
        <f>H1135</f>
        <v>Eskov K.Yu.</v>
      </c>
      <c r="CI1135">
        <f t="shared" si="292"/>
        <v>1987</v>
      </c>
    </row>
    <row r="1136" spans="1:88" x14ac:dyDescent="0.45">
      <c r="A1136" s="1">
        <v>45757.288136574083</v>
      </c>
      <c r="B1136">
        <v>911269241</v>
      </c>
      <c r="C1136" t="s">
        <v>4896</v>
      </c>
      <c r="D1136">
        <v>3</v>
      </c>
      <c r="E1136" s="4" t="s">
        <v>846</v>
      </c>
      <c r="F1136" t="s">
        <v>2305</v>
      </c>
      <c r="G1136">
        <v>3385</v>
      </c>
      <c r="H1136" s="44" t="s">
        <v>2306</v>
      </c>
      <c r="I1136">
        <v>1987</v>
      </c>
      <c r="J1136" t="s">
        <v>2307</v>
      </c>
      <c r="K1136" t="s">
        <v>2308</v>
      </c>
      <c r="L1136" t="s">
        <v>2309</v>
      </c>
      <c r="M1136" t="s">
        <v>2575</v>
      </c>
      <c r="N1136" t="s">
        <v>2576</v>
      </c>
      <c r="P1136" t="s">
        <v>2577</v>
      </c>
      <c r="Q1136" t="str">
        <f t="shared" si="285"/>
        <v>Dashalty near Shusha</v>
      </c>
      <c r="V1136" s="54" t="s">
        <v>119</v>
      </c>
      <c r="Y1136">
        <v>1983</v>
      </c>
      <c r="Z1136">
        <v>5</v>
      </c>
      <c r="AA1136">
        <v>1</v>
      </c>
      <c r="AB1136">
        <v>1983</v>
      </c>
      <c r="AC1136">
        <v>5</v>
      </c>
      <c r="AD1136">
        <v>16</v>
      </c>
      <c r="AE1136" t="s">
        <v>2578</v>
      </c>
      <c r="AF1136" t="s">
        <v>2404</v>
      </c>
      <c r="AG1136" s="60" t="s">
        <v>2579</v>
      </c>
      <c r="AH1136" t="s">
        <v>207</v>
      </c>
      <c r="AI1136" t="s">
        <v>2302</v>
      </c>
      <c r="AJ1136" t="s">
        <v>2545</v>
      </c>
      <c r="AK1136" t="b">
        <v>1</v>
      </c>
      <c r="AL1136" t="b">
        <v>0</v>
      </c>
      <c r="AO1136" s="49" t="s">
        <v>4952</v>
      </c>
      <c r="AP1136" s="73"/>
      <c r="AQ1136" s="49" t="s">
        <v>4951</v>
      </c>
      <c r="AR1136" s="76" t="s">
        <v>5011</v>
      </c>
      <c r="AS1136" s="73" t="s">
        <v>5012</v>
      </c>
      <c r="AT1136" s="73">
        <f t="shared" si="286"/>
        <v>3</v>
      </c>
      <c r="AU1136" s="112" t="s">
        <v>5384</v>
      </c>
      <c r="AV1136" s="44" t="s">
        <v>5380</v>
      </c>
      <c r="AW1136" s="28" t="s">
        <v>2404</v>
      </c>
      <c r="AX1136" s="59" t="s">
        <v>5333</v>
      </c>
      <c r="AY1136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6" s="49" t="s">
        <v>4903</v>
      </c>
      <c r="BA1136" s="58" t="str">
        <f>Y1136&amp;"-"&amp;IF(Z1136&lt;10,"0"&amp;Z1136,Z1136)&amp;"-"&amp;IF(AA1136&lt;10,"0"&amp;AA1136,AA1136)&amp;"/"&amp;IF(AD1136&lt;10,"0"&amp;AD1136,AD1136)</f>
        <v>1983-05-01/16</v>
      </c>
      <c r="BB1136" s="44" t="str">
        <f>Y1136&amp;IF(Z1136&lt;&gt;0,"-"&amp;Z1136,"")&amp;IF(AA1136&lt;&gt;0,"-"&amp;AA1136,"")&amp;IF(AB1136&lt;&gt;0,"/"&amp;AB1136,"")&amp;IF(AC1136&lt;&gt;0,"-"&amp;AC1136,"")&amp;IF(AD1136&lt;&gt;0,"-"&amp;AD1136,"")</f>
        <v>1983-5-1/1983-5-16</v>
      </c>
      <c r="BC1136" s="44" t="str">
        <f t="shared" si="290"/>
        <v>Quercus, Carpinus etc. forest, litter</v>
      </c>
      <c r="BF1136" s="49" t="s">
        <v>4882</v>
      </c>
      <c r="BG1136" t="s">
        <v>4893</v>
      </c>
      <c r="BH1136" s="40" t="s">
        <v>5052</v>
      </c>
      <c r="BI1136" t="str">
        <f t="shared" ref="BI1136:BI1142" si="293">M1136</f>
        <v>Azerbaidjan</v>
      </c>
      <c r="BJ1136" t="str">
        <f>N1136&amp;", "&amp;P1136</f>
        <v>Mountainous Karabakh Autonomous Region, Dashalty near Shusha</v>
      </c>
      <c r="BR1136">
        <v>1100</v>
      </c>
      <c r="BS1136">
        <v>1300</v>
      </c>
      <c r="BT1136" s="49" t="s">
        <v>4766</v>
      </c>
      <c r="BU1136" t="s">
        <v>3631</v>
      </c>
      <c r="BV1136" t="s">
        <v>3632</v>
      </c>
      <c r="BW1136" t="s">
        <v>3633</v>
      </c>
      <c r="BX1136" t="s">
        <v>3634</v>
      </c>
      <c r="BY1136" s="44" t="s">
        <v>207</v>
      </c>
      <c r="BZ1136" t="s">
        <v>2302</v>
      </c>
      <c r="CA1136" t="s">
        <v>4536</v>
      </c>
      <c r="CB1136" s="44" t="s">
        <v>4536</v>
      </c>
      <c r="CC1136" t="s">
        <v>4828</v>
      </c>
      <c r="CD1136" t="s">
        <v>4536</v>
      </c>
      <c r="CE1136" t="s">
        <v>4537</v>
      </c>
      <c r="CF1136" t="s">
        <v>3630</v>
      </c>
      <c r="CH1136" t="str">
        <f>H1136</f>
        <v>Eskov K.Yu.</v>
      </c>
      <c r="CI1136">
        <f t="shared" si="292"/>
        <v>1987</v>
      </c>
    </row>
    <row r="1137" spans="1:88" x14ac:dyDescent="0.45">
      <c r="A1137" s="1">
        <v>45757.286921296298</v>
      </c>
      <c r="B1137">
        <v>911269241</v>
      </c>
      <c r="C1137" t="s">
        <v>4896</v>
      </c>
      <c r="D1137">
        <v>1</v>
      </c>
      <c r="E1137" s="4" t="s">
        <v>65</v>
      </c>
      <c r="F1137" t="s">
        <v>2305</v>
      </c>
      <c r="G1137">
        <v>3385</v>
      </c>
      <c r="H1137" s="44" t="s">
        <v>2306</v>
      </c>
      <c r="I1137">
        <v>1987</v>
      </c>
      <c r="J1137" t="s">
        <v>2307</v>
      </c>
      <c r="K1137" t="s">
        <v>2308</v>
      </c>
      <c r="L1137" t="s">
        <v>2309</v>
      </c>
      <c r="M1137" t="s">
        <v>2575</v>
      </c>
      <c r="N1137" t="s">
        <v>2580</v>
      </c>
      <c r="P1137" t="s">
        <v>2581</v>
      </c>
      <c r="Q1137" t="str">
        <f t="shared" si="285"/>
        <v>S of Bichenek Pass, Shakhbuz</v>
      </c>
      <c r="V1137" s="54" t="s">
        <v>119</v>
      </c>
      <c r="Y1137">
        <v>1983</v>
      </c>
      <c r="Z1137">
        <v>4</v>
      </c>
      <c r="AA1137">
        <v>22</v>
      </c>
      <c r="AB1137">
        <v>1983</v>
      </c>
      <c r="AC1137">
        <v>5</v>
      </c>
      <c r="AD1137">
        <v>16</v>
      </c>
      <c r="AE1137" t="s">
        <v>2582</v>
      </c>
      <c r="AF1137" t="s">
        <v>2404</v>
      </c>
      <c r="AG1137" s="60" t="s">
        <v>2583</v>
      </c>
      <c r="AH1137" t="s">
        <v>207</v>
      </c>
      <c r="AI1137" t="s">
        <v>2302</v>
      </c>
      <c r="AJ1137" t="s">
        <v>2545</v>
      </c>
      <c r="AK1137" t="b">
        <v>1</v>
      </c>
      <c r="AL1137" t="b">
        <v>0</v>
      </c>
      <c r="AO1137" s="49" t="s">
        <v>4952</v>
      </c>
      <c r="AP1137" s="73"/>
      <c r="AQ1137" s="49" t="s">
        <v>4951</v>
      </c>
      <c r="AR1137" s="76" t="s">
        <v>5011</v>
      </c>
      <c r="AS1137" s="73" t="s">
        <v>5012</v>
      </c>
      <c r="AT1137" s="73">
        <f t="shared" si="286"/>
        <v>1</v>
      </c>
      <c r="AU1137" s="112" t="s">
        <v>5384</v>
      </c>
      <c r="AV1137" s="44" t="s">
        <v>5380</v>
      </c>
      <c r="AW1137" s="28" t="s">
        <v>2404</v>
      </c>
      <c r="AX1137" s="59" t="s">
        <v>5333</v>
      </c>
      <c r="AY1137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7" s="49" t="s">
        <v>4903</v>
      </c>
      <c r="BA1137" s="58" t="str">
        <f>Y1137&amp;"-"&amp;IF(Z1137&lt;10,"0"&amp;Z1137,Z1137)&amp;"-"&amp;IF(AA1137&lt;10,"0"&amp;AA1137,AA1137)&amp;"/"&amp;IF(AC1137&lt;10,"0"&amp;AC1137,AC1137)&amp;"-"&amp;IF(AD1137&lt;10,"0"&amp;AD1137,AD1137)</f>
        <v>1983-04-22/05-16</v>
      </c>
      <c r="BB1137" s="44" t="str">
        <f>Y1137&amp;IF(Z1137&lt;&gt;0,"-"&amp;Z1137,"")&amp;IF(AA1137&lt;&gt;0,"-"&amp;AA1137,"")&amp;IF(AB1137&lt;&gt;0,"/"&amp;AB1137,"")&amp;IF(AC1137&lt;&gt;0,"-"&amp;AC1137,"")&amp;IF(AD1137&lt;&gt;0,"-"&amp;AD1137,"")</f>
        <v>1983-4-22/1983-5-16</v>
      </c>
      <c r="BC1137" s="44" t="str">
        <f t="shared" si="290"/>
        <v>oak forest, litter</v>
      </c>
      <c r="BF1137" s="49" t="s">
        <v>4882</v>
      </c>
      <c r="BG1137" t="s">
        <v>4893</v>
      </c>
      <c r="BH1137" s="40" t="s">
        <v>5052</v>
      </c>
      <c r="BI1137" t="str">
        <f t="shared" si="293"/>
        <v>Azerbaidjan</v>
      </c>
      <c r="BJ1137" t="str">
        <f>N1137&amp;", "&amp;P1137</f>
        <v>Nakhichevan ASSR, S of Bichenek Pass, Shakhbuz</v>
      </c>
      <c r="BR1137">
        <v>1900</v>
      </c>
      <c r="BS1137">
        <f>BR1137</f>
        <v>1900</v>
      </c>
      <c r="BT1137" s="49" t="s">
        <v>4766</v>
      </c>
      <c r="BU1137" t="s">
        <v>3631</v>
      </c>
      <c r="BV1137" t="s">
        <v>3632</v>
      </c>
      <c r="BW1137" t="s">
        <v>3633</v>
      </c>
      <c r="BX1137" t="s">
        <v>3634</v>
      </c>
      <c r="BY1137" s="44" t="s">
        <v>207</v>
      </c>
      <c r="BZ1137" t="s">
        <v>2302</v>
      </c>
      <c r="CA1137" t="s">
        <v>4536</v>
      </c>
      <c r="CB1137" s="44" t="s">
        <v>4536</v>
      </c>
      <c r="CC1137" t="s">
        <v>4828</v>
      </c>
      <c r="CD1137" t="s">
        <v>4536</v>
      </c>
      <c r="CE1137" t="s">
        <v>4537</v>
      </c>
      <c r="CF1137" t="s">
        <v>3630</v>
      </c>
      <c r="CH1137" t="str">
        <f>H1137</f>
        <v>Eskov K.Yu.</v>
      </c>
      <c r="CI1137">
        <f t="shared" si="292"/>
        <v>1987</v>
      </c>
    </row>
    <row r="1138" spans="1:88" x14ac:dyDescent="0.45">
      <c r="A1138" s="1">
        <v>45757.285740740743</v>
      </c>
      <c r="B1138">
        <v>911269241</v>
      </c>
      <c r="C1138" t="s">
        <v>4896</v>
      </c>
      <c r="D1138">
        <v>1</v>
      </c>
      <c r="E1138" s="4" t="s">
        <v>65</v>
      </c>
      <c r="F1138" t="s">
        <v>2305</v>
      </c>
      <c r="G1138">
        <v>3385</v>
      </c>
      <c r="H1138" s="44" t="s">
        <v>2306</v>
      </c>
      <c r="I1138">
        <v>1987</v>
      </c>
      <c r="J1138" t="s">
        <v>2307</v>
      </c>
      <c r="K1138" t="s">
        <v>2308</v>
      </c>
      <c r="L1138" t="s">
        <v>2309</v>
      </c>
      <c r="M1138" t="s">
        <v>2575</v>
      </c>
      <c r="O1138" t="s">
        <v>2584</v>
      </c>
      <c r="P1138" t="s">
        <v>2585</v>
      </c>
      <c r="Q1138" t="str">
        <f t="shared" si="285"/>
        <v>Apo, ca. 8 km SW of Alexeevka</v>
      </c>
      <c r="V1138" s="54" t="s">
        <v>119</v>
      </c>
      <c r="Y1138">
        <v>1983</v>
      </c>
      <c r="Z1138">
        <v>10</v>
      </c>
      <c r="AA1138">
        <v>16</v>
      </c>
      <c r="AB1138">
        <v>1983</v>
      </c>
      <c r="AC1138">
        <v>5</v>
      </c>
      <c r="AD1138">
        <v>16</v>
      </c>
      <c r="AE1138" t="s">
        <v>2586</v>
      </c>
      <c r="AF1138" t="s">
        <v>2404</v>
      </c>
      <c r="AG1138" s="60" t="s">
        <v>2587</v>
      </c>
      <c r="AH1138" t="s">
        <v>207</v>
      </c>
      <c r="AI1138" t="s">
        <v>2302</v>
      </c>
      <c r="AJ1138" t="s">
        <v>2545</v>
      </c>
      <c r="AK1138" t="b">
        <v>1</v>
      </c>
      <c r="AL1138" t="b">
        <v>0</v>
      </c>
      <c r="AO1138" s="49" t="s">
        <v>4952</v>
      </c>
      <c r="AP1138" s="73"/>
      <c r="AQ1138" s="49" t="s">
        <v>4951</v>
      </c>
      <c r="AR1138" s="76" t="s">
        <v>5011</v>
      </c>
      <c r="AS1138" s="73" t="s">
        <v>5012</v>
      </c>
      <c r="AT1138" s="73">
        <f t="shared" si="286"/>
        <v>1</v>
      </c>
      <c r="AU1138" s="112" t="s">
        <v>5384</v>
      </c>
      <c r="AV1138" s="44" t="s">
        <v>5380</v>
      </c>
      <c r="AW1138" s="28" t="s">
        <v>2404</v>
      </c>
      <c r="AX1138" s="59" t="s">
        <v>5333</v>
      </c>
      <c r="AY1138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8" s="49" t="s">
        <v>4903</v>
      </c>
      <c r="BA1138" s="58" t="str">
        <f>Y1138&amp;"-"&amp;IF(Z1138&lt;10,"0"&amp;Z1138,Z1138)&amp;"-"&amp;IF(AA1138&lt;10,"0"&amp;AA1138,AA1138)&amp;"/"&amp;IF(AC1138&lt;10,"0"&amp;AC1138,AC1138)&amp;"-"&amp;IF(AD1138&lt;10,"0"&amp;AD1138,AD1138)</f>
        <v>1983-10-16/05-16</v>
      </c>
      <c r="BB1138" s="44" t="str">
        <f>Y1138&amp;IF(Z1138&lt;&gt;0,"-"&amp;Z1138,"")&amp;IF(AA1138&lt;&gt;0,"-"&amp;AA1138,"")&amp;IF(AB1138&lt;&gt;0,"/"&amp;AB1138,"")&amp;IF(AC1138&lt;&gt;0,"-"&amp;AC1138,"")&amp;IF(AD1138&lt;&gt;0,"-"&amp;AD1138,"")</f>
        <v>1983-10-16/1983-5-16</v>
      </c>
      <c r="BC1138" s="44" t="str">
        <f t="shared" si="290"/>
        <v>Quercus, Acer, Carpinus, Parrotia forest</v>
      </c>
      <c r="BF1138" s="49" t="s">
        <v>4882</v>
      </c>
      <c r="BG1138" t="s">
        <v>4893</v>
      </c>
      <c r="BH1138" s="40" t="s">
        <v>5052</v>
      </c>
      <c r="BI1138" t="str">
        <f t="shared" si="293"/>
        <v>Azerbaidjan</v>
      </c>
      <c r="BJ1138" t="str">
        <f>O1138&amp;", "&amp;P1138</f>
        <v>Lenkoran District, Apo, ca. 8 km SW of Alexeevka</v>
      </c>
      <c r="BR1138">
        <v>250</v>
      </c>
      <c r="BS1138">
        <v>270</v>
      </c>
      <c r="BT1138" s="49" t="s">
        <v>4766</v>
      </c>
      <c r="BU1138" t="s">
        <v>3631</v>
      </c>
      <c r="BV1138" t="s">
        <v>3632</v>
      </c>
      <c r="BW1138" t="s">
        <v>3633</v>
      </c>
      <c r="BX1138" t="s">
        <v>3634</v>
      </c>
      <c r="BY1138" s="44" t="s">
        <v>207</v>
      </c>
      <c r="BZ1138" t="s">
        <v>2302</v>
      </c>
      <c r="CA1138" t="s">
        <v>4536</v>
      </c>
      <c r="CB1138" s="44" t="s">
        <v>4536</v>
      </c>
      <c r="CC1138" t="s">
        <v>4828</v>
      </c>
      <c r="CD1138" t="s">
        <v>4536</v>
      </c>
      <c r="CE1138" t="s">
        <v>4537</v>
      </c>
      <c r="CF1138" t="s">
        <v>3630</v>
      </c>
      <c r="CH1138" t="str">
        <f>H1138</f>
        <v>Eskov K.Yu.</v>
      </c>
      <c r="CI1138">
        <f t="shared" si="292"/>
        <v>1987</v>
      </c>
    </row>
    <row r="1139" spans="1:88" x14ac:dyDescent="0.45">
      <c r="A1139" s="1">
        <v>45757.284155092602</v>
      </c>
      <c r="B1139">
        <v>911269241</v>
      </c>
      <c r="C1139" t="s">
        <v>4896</v>
      </c>
      <c r="D1139">
        <v>1</v>
      </c>
      <c r="E1139" s="4" t="s">
        <v>65</v>
      </c>
      <c r="F1139" t="s">
        <v>2305</v>
      </c>
      <c r="G1139">
        <v>3385</v>
      </c>
      <c r="H1139" s="44" t="s">
        <v>2306</v>
      </c>
      <c r="I1139">
        <v>1987</v>
      </c>
      <c r="J1139" t="s">
        <v>2307</v>
      </c>
      <c r="K1139" t="s">
        <v>2308</v>
      </c>
      <c r="L1139" t="s">
        <v>2309</v>
      </c>
      <c r="M1139" t="s">
        <v>2522</v>
      </c>
      <c r="P1139" t="s">
        <v>2588</v>
      </c>
      <c r="Q1139" t="str">
        <f t="shared" si="285"/>
        <v>Borzhomi State Reserve, Baniskhevi Valley</v>
      </c>
      <c r="V1139" s="54" t="s">
        <v>119</v>
      </c>
      <c r="Y1139">
        <v>1983</v>
      </c>
      <c r="Z1139">
        <v>5</v>
      </c>
      <c r="AA1139">
        <v>12</v>
      </c>
      <c r="AB1139">
        <v>1983</v>
      </c>
      <c r="AC1139">
        <v>5</v>
      </c>
      <c r="AD1139">
        <v>16</v>
      </c>
      <c r="AE1139" t="s">
        <v>2589</v>
      </c>
      <c r="AF1139" t="s">
        <v>2404</v>
      </c>
      <c r="AG1139" s="60" t="s">
        <v>2590</v>
      </c>
      <c r="AH1139" t="s">
        <v>207</v>
      </c>
      <c r="AI1139" t="s">
        <v>2302</v>
      </c>
      <c r="AJ1139" t="s">
        <v>2545</v>
      </c>
      <c r="AK1139" t="b">
        <v>1</v>
      </c>
      <c r="AL1139" t="b">
        <v>0</v>
      </c>
      <c r="AO1139" s="49" t="s">
        <v>4952</v>
      </c>
      <c r="AP1139" s="73"/>
      <c r="AQ1139" s="49" t="s">
        <v>4951</v>
      </c>
      <c r="AR1139" s="76" t="s">
        <v>5011</v>
      </c>
      <c r="AS1139" s="73" t="s">
        <v>5012</v>
      </c>
      <c r="AT1139" s="73">
        <f t="shared" si="286"/>
        <v>1</v>
      </c>
      <c r="AU1139" s="112" t="s">
        <v>5384</v>
      </c>
      <c r="AV1139" s="44" t="s">
        <v>5380</v>
      </c>
      <c r="AW1139" s="28" t="s">
        <v>2404</v>
      </c>
      <c r="AX1139" s="59" t="s">
        <v>5333</v>
      </c>
      <c r="AY1139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39" s="49" t="s">
        <v>4903</v>
      </c>
      <c r="BA1139" s="58" t="str">
        <f>Y1139&amp;"-"&amp;IF(Z1139&lt;10,"0"&amp;Z1139,Z1139)&amp;"-"&amp;IF(AA1139&lt;10,"0"&amp;AA1139,AA1139)&amp;"/"&amp;IF(AD1139&lt;10,"0"&amp;AD1139,AD1139)</f>
        <v>1983-05-12/16</v>
      </c>
      <c r="BB1139" s="44" t="str">
        <f>Y1139&amp;IF(Z1139&lt;&gt;0,"-"&amp;Z1139,"")&amp;IF(AA1139&lt;&gt;0,"-"&amp;AA1139,"")&amp;IF(AB1139&lt;&gt;0,"/"&amp;AB1139,"")&amp;IF(AC1139&lt;&gt;0,"-"&amp;AC1139,"")&amp;IF(AD1139&lt;&gt;0,"-"&amp;AD1139,"")</f>
        <v>1983-5-12/1983-5-16</v>
      </c>
      <c r="BC1139" s="44" t="str">
        <f t="shared" si="290"/>
        <v>Picea-Fagus-Carpinus forest, litter &amp; under stones</v>
      </c>
      <c r="BF1139" s="49" t="s">
        <v>4882</v>
      </c>
      <c r="BG1139" t="s">
        <v>4893</v>
      </c>
      <c r="BH1139" s="40" t="s">
        <v>5054</v>
      </c>
      <c r="BI1139" t="str">
        <f t="shared" si="293"/>
        <v>Georgia</v>
      </c>
      <c r="BJ1139" t="str">
        <f>P1139</f>
        <v>Borzhomi State Reserve, Baniskhevi Valley</v>
      </c>
      <c r="BR1139">
        <v>800</v>
      </c>
      <c r="BS1139">
        <v>900</v>
      </c>
      <c r="BT1139" s="49" t="s">
        <v>4766</v>
      </c>
      <c r="BU1139" t="s">
        <v>3631</v>
      </c>
      <c r="BV1139" t="s">
        <v>3632</v>
      </c>
      <c r="BW1139" t="s">
        <v>3633</v>
      </c>
      <c r="BX1139" t="s">
        <v>3634</v>
      </c>
      <c r="BY1139" s="44" t="s">
        <v>207</v>
      </c>
      <c r="BZ1139" t="s">
        <v>2302</v>
      </c>
      <c r="CA1139" t="s">
        <v>4536</v>
      </c>
      <c r="CB1139" s="44" t="s">
        <v>4536</v>
      </c>
      <c r="CC1139" t="s">
        <v>4828</v>
      </c>
      <c r="CD1139" t="s">
        <v>4536</v>
      </c>
      <c r="CE1139" t="s">
        <v>4537</v>
      </c>
      <c r="CF1139" t="s">
        <v>3630</v>
      </c>
      <c r="CH1139" t="str">
        <f>H1139</f>
        <v>Eskov K.Yu.</v>
      </c>
      <c r="CI1139">
        <f t="shared" si="292"/>
        <v>1987</v>
      </c>
    </row>
    <row r="1140" spans="1:88" x14ac:dyDescent="0.45">
      <c r="A1140" s="1">
        <v>45757.282777777778</v>
      </c>
      <c r="B1140">
        <v>911269241</v>
      </c>
      <c r="C1140" t="s">
        <v>4896</v>
      </c>
      <c r="D1140">
        <v>1</v>
      </c>
      <c r="E1140" s="4" t="s">
        <v>65</v>
      </c>
      <c r="F1140" t="s">
        <v>2305</v>
      </c>
      <c r="G1140">
        <v>3385</v>
      </c>
      <c r="H1140" s="44" t="s">
        <v>2306</v>
      </c>
      <c r="I1140">
        <v>1987</v>
      </c>
      <c r="J1140" t="s">
        <v>2307</v>
      </c>
      <c r="K1140" t="s">
        <v>2308</v>
      </c>
      <c r="L1140" t="s">
        <v>2309</v>
      </c>
      <c r="M1140" t="s">
        <v>2522</v>
      </c>
      <c r="O1140" t="s">
        <v>2523</v>
      </c>
      <c r="P1140" t="s">
        <v>2591</v>
      </c>
      <c r="Q1140" t="str">
        <f t="shared" si="285"/>
        <v>near Bakhmaro ca. 40 km SSE of Nabeglavi</v>
      </c>
      <c r="V1140" s="54" t="s">
        <v>119</v>
      </c>
      <c r="Y1140">
        <v>1981</v>
      </c>
      <c r="Z1140">
        <v>6</v>
      </c>
      <c r="AA1140">
        <v>8</v>
      </c>
      <c r="AB1140"/>
      <c r="AC1140"/>
      <c r="AD1140"/>
      <c r="AE1140" t="s">
        <v>2525</v>
      </c>
      <c r="AF1140" t="s">
        <v>2526</v>
      </c>
      <c r="AG1140" s="60" t="s">
        <v>2527</v>
      </c>
      <c r="AH1140" t="s">
        <v>207</v>
      </c>
      <c r="AI1140" t="s">
        <v>2302</v>
      </c>
      <c r="AJ1140" t="s">
        <v>2545</v>
      </c>
      <c r="AK1140" t="b">
        <v>1</v>
      </c>
      <c r="AL1140" t="b">
        <v>0</v>
      </c>
      <c r="AO1140" s="49" t="s">
        <v>4952</v>
      </c>
      <c r="AP1140" s="73"/>
      <c r="AQ1140" s="49" t="s">
        <v>4951</v>
      </c>
      <c r="AR1140" s="76" t="s">
        <v>5011</v>
      </c>
      <c r="AS1140" s="73" t="s">
        <v>5012</v>
      </c>
      <c r="AT1140" s="73">
        <f t="shared" si="286"/>
        <v>1</v>
      </c>
      <c r="AU1140" s="112" t="s">
        <v>5384</v>
      </c>
      <c r="AV1140" s="44" t="s">
        <v>5380</v>
      </c>
      <c r="AW1140" s="28" t="s">
        <v>2526</v>
      </c>
      <c r="AX1140" s="59" t="s">
        <v>5333</v>
      </c>
      <c r="AY1140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0" s="49" t="s">
        <v>4903</v>
      </c>
      <c r="BA1140" s="58" t="str">
        <f>Y1140&amp;"-"&amp;IF(Z1140&lt;10,"0"&amp;Z1140,Z1140)&amp;"-"&amp;IF(AA1140&lt;10,"0"&amp;AA1140,AA1140)</f>
        <v>1981-06-08</v>
      </c>
      <c r="BB1140" s="44" t="str">
        <f>Y1140&amp;IF(Z1140&lt;&gt;0,"-"&amp;Z1140,"")&amp;IF(AA1140&lt;&gt;0,"-"&amp;AA1140,"")&amp;IF(AB1140&lt;&gt;0,"/"&amp;AB1140,"")&amp;IF(AC1140&lt;&gt;0,"-"&amp;AC1140,"")&amp;IF(AD1140&lt;&gt;0,"-"&amp;AD1140,"")</f>
        <v>1981-6-8</v>
      </c>
      <c r="BC1140" s="44" t="str">
        <f t="shared" si="290"/>
        <v>Abies-Picea-Fagus forest</v>
      </c>
      <c r="BF1140" s="49" t="s">
        <v>4882</v>
      </c>
      <c r="BG1140" t="s">
        <v>4893</v>
      </c>
      <c r="BH1140" s="40" t="s">
        <v>5054</v>
      </c>
      <c r="BI1140" t="str">
        <f t="shared" si="293"/>
        <v>Georgia</v>
      </c>
      <c r="BJ1140" t="str">
        <f>O1140&amp;", "&amp;P1140</f>
        <v>Chokhatauri District, near Bakhmaro ca. 40 km SSE of Nabeglavi</v>
      </c>
      <c r="BR1140">
        <v>1550</v>
      </c>
      <c r="BS1140">
        <v>1700</v>
      </c>
      <c r="BT1140" s="49" t="s">
        <v>4766</v>
      </c>
      <c r="BU1140" t="s">
        <v>3631</v>
      </c>
      <c r="BV1140" t="s">
        <v>3632</v>
      </c>
      <c r="BW1140" t="s">
        <v>3633</v>
      </c>
      <c r="BX1140" t="s">
        <v>3634</v>
      </c>
      <c r="BY1140" s="44" t="s">
        <v>207</v>
      </c>
      <c r="BZ1140" t="s">
        <v>2302</v>
      </c>
      <c r="CA1140" t="s">
        <v>4536</v>
      </c>
      <c r="CB1140" s="44" t="s">
        <v>4536</v>
      </c>
      <c r="CC1140" t="s">
        <v>4828</v>
      </c>
      <c r="CD1140" t="s">
        <v>4536</v>
      </c>
      <c r="CE1140" t="s">
        <v>4537</v>
      </c>
      <c r="CF1140" t="s">
        <v>3630</v>
      </c>
      <c r="CH1140" t="str">
        <f>H1140</f>
        <v>Eskov K.Yu.</v>
      </c>
      <c r="CI1140">
        <f t="shared" si="292"/>
        <v>1987</v>
      </c>
    </row>
    <row r="1141" spans="1:88" x14ac:dyDescent="0.45">
      <c r="A1141" s="1">
        <v>45757.281284722223</v>
      </c>
      <c r="B1141">
        <v>911269241</v>
      </c>
      <c r="C1141" t="s">
        <v>4896</v>
      </c>
      <c r="D1141">
        <v>1</v>
      </c>
      <c r="E1141" s="4" t="s">
        <v>51</v>
      </c>
      <c r="F1141" t="s">
        <v>2305</v>
      </c>
      <c r="G1141">
        <v>3385</v>
      </c>
      <c r="H1141" s="44" t="s">
        <v>2306</v>
      </c>
      <c r="I1141">
        <v>1987</v>
      </c>
      <c r="J1141" t="s">
        <v>2307</v>
      </c>
      <c r="K1141" t="s">
        <v>2308</v>
      </c>
      <c r="L1141" t="s">
        <v>2309</v>
      </c>
      <c r="M1141" t="s">
        <v>2592</v>
      </c>
      <c r="O1141" t="s">
        <v>2593</v>
      </c>
      <c r="P1141" t="s">
        <v>2594</v>
      </c>
      <c r="Q1141" t="str">
        <f t="shared" si="285"/>
        <v>SSE of Lichk, Megri River Valley</v>
      </c>
      <c r="V1141" s="54" t="s">
        <v>119</v>
      </c>
      <c r="Y1141">
        <v>1983</v>
      </c>
      <c r="Z1141">
        <v>6</v>
      </c>
      <c r="AA1141">
        <v>25</v>
      </c>
      <c r="AB1141"/>
      <c r="AC1141"/>
      <c r="AD1141"/>
      <c r="AE1141" t="s">
        <v>2595</v>
      </c>
      <c r="AF1141" t="s">
        <v>2404</v>
      </c>
      <c r="AG1141" s="60" t="s">
        <v>2596</v>
      </c>
      <c r="AH1141" t="s">
        <v>207</v>
      </c>
      <c r="AI1141" t="s">
        <v>2302</v>
      </c>
      <c r="AJ1141" t="s">
        <v>2545</v>
      </c>
      <c r="AK1141" t="b">
        <v>1</v>
      </c>
      <c r="AL1141" t="b">
        <v>0</v>
      </c>
      <c r="AO1141" s="49" t="s">
        <v>4952</v>
      </c>
      <c r="AP1141" s="73"/>
      <c r="AQ1141" s="49" t="s">
        <v>4951</v>
      </c>
      <c r="AR1141" s="76" t="s">
        <v>5011</v>
      </c>
      <c r="AS1141" s="73" t="s">
        <v>5012</v>
      </c>
      <c r="AT1141" s="73">
        <f t="shared" si="286"/>
        <v>1</v>
      </c>
      <c r="AU1141" s="112" t="s">
        <v>5383</v>
      </c>
      <c r="AV1141" s="44" t="s">
        <v>5380</v>
      </c>
      <c r="AW1141" s="28" t="s">
        <v>2404</v>
      </c>
      <c r="AX1141" s="59" t="s">
        <v>5333</v>
      </c>
      <c r="AY1141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1" s="49" t="s">
        <v>4903</v>
      </c>
      <c r="BA1141" s="58" t="str">
        <f>Y1141&amp;"-"&amp;IF(Z1141&lt;10,"0"&amp;Z1141,Z1141)&amp;"-"&amp;IF(AA1141&lt;10,"0"&amp;AA1141,AA1141)</f>
        <v>1983-06-25</v>
      </c>
      <c r="BB1141" s="44" t="str">
        <f>Y1141&amp;IF(Z1141&lt;&gt;0,"-"&amp;Z1141,"")&amp;IF(AA1141&lt;&gt;0,"-"&amp;AA1141,"")&amp;IF(AB1141&lt;&gt;0,"/"&amp;AB1141,"")&amp;IF(AC1141&lt;&gt;0,"-"&amp;AC1141,"")&amp;IF(AD1141&lt;&gt;0,"-"&amp;AD1141,"")</f>
        <v>1983-6-25</v>
      </c>
      <c r="BC1141" s="44" t="str">
        <f t="shared" si="290"/>
        <v>Quercus forest, in litter, rotten wood and under stones</v>
      </c>
      <c r="BF1141" s="49" t="s">
        <v>4882</v>
      </c>
      <c r="BG1141" t="s">
        <v>4893</v>
      </c>
      <c r="BH1141" s="40" t="s">
        <v>5051</v>
      </c>
      <c r="BI1141" t="str">
        <f t="shared" si="293"/>
        <v>Armenia</v>
      </c>
      <c r="BJ1141" t="str">
        <f>O1141&amp;", "&amp;P1141</f>
        <v>Megri District, SSE of Lichk, Megri River Valley</v>
      </c>
      <c r="BR1141">
        <v>1530</v>
      </c>
      <c r="BS1141">
        <f>BR1141</f>
        <v>1530</v>
      </c>
      <c r="BT1141" s="49" t="s">
        <v>4766</v>
      </c>
      <c r="BU1141" t="s">
        <v>3631</v>
      </c>
      <c r="BV1141" t="s">
        <v>3632</v>
      </c>
      <c r="BW1141" t="s">
        <v>3633</v>
      </c>
      <c r="BX1141" t="s">
        <v>3634</v>
      </c>
      <c r="BY1141" s="44" t="s">
        <v>207</v>
      </c>
      <c r="BZ1141" t="s">
        <v>2302</v>
      </c>
      <c r="CA1141" t="s">
        <v>4536</v>
      </c>
      <c r="CB1141" s="44" t="s">
        <v>4536</v>
      </c>
      <c r="CC1141" t="s">
        <v>4828</v>
      </c>
      <c r="CD1141" t="s">
        <v>4536</v>
      </c>
      <c r="CE1141" t="s">
        <v>4537</v>
      </c>
      <c r="CF1141" t="s">
        <v>3630</v>
      </c>
      <c r="CH1141" t="str">
        <f>H1141</f>
        <v>Eskov K.Yu.</v>
      </c>
      <c r="CI1141">
        <f t="shared" si="292"/>
        <v>1987</v>
      </c>
    </row>
    <row r="1142" spans="1:88" x14ac:dyDescent="0.45">
      <c r="A1142" s="1">
        <v>45757.279872685191</v>
      </c>
      <c r="B1142">
        <v>911269241</v>
      </c>
      <c r="C1142" t="s">
        <v>4896</v>
      </c>
      <c r="D1142">
        <v>1</v>
      </c>
      <c r="E1142" s="4" t="s">
        <v>51</v>
      </c>
      <c r="F1142" t="s">
        <v>2305</v>
      </c>
      <c r="G1142">
        <v>3385</v>
      </c>
      <c r="H1142" s="44" t="s">
        <v>2306</v>
      </c>
      <c r="I1142">
        <v>1987</v>
      </c>
      <c r="J1142" t="s">
        <v>2307</v>
      </c>
      <c r="K1142" t="s">
        <v>2308</v>
      </c>
      <c r="L1142" t="s">
        <v>2309</v>
      </c>
      <c r="M1142" t="s">
        <v>2592</v>
      </c>
      <c r="P1142" t="s">
        <v>2598</v>
      </c>
      <c r="Q1142" t="str">
        <f t="shared" si="285"/>
        <v>Caucasus, Dilizhan State Reserve, Agartsyn (Pambak Mt. Ridge)</v>
      </c>
      <c r="V1142" s="54" t="s">
        <v>119</v>
      </c>
      <c r="Y1142">
        <v>1983</v>
      </c>
      <c r="Z1142">
        <v>6</v>
      </c>
      <c r="AA1142">
        <v>17</v>
      </c>
      <c r="AB1142"/>
      <c r="AC1142"/>
      <c r="AD1142"/>
      <c r="AE1142" t="s">
        <v>2599</v>
      </c>
      <c r="AF1142" t="s">
        <v>2404</v>
      </c>
      <c r="AG1142" s="60" t="s">
        <v>2600</v>
      </c>
      <c r="AH1142" t="s">
        <v>207</v>
      </c>
      <c r="AI1142" t="s">
        <v>2302</v>
      </c>
      <c r="AJ1142" t="s">
        <v>2545</v>
      </c>
      <c r="AK1142" t="b">
        <v>1</v>
      </c>
      <c r="AL1142" t="b">
        <v>0</v>
      </c>
      <c r="AO1142" s="49" t="s">
        <v>4952</v>
      </c>
      <c r="AP1142" s="73"/>
      <c r="AQ1142" s="49" t="s">
        <v>4951</v>
      </c>
      <c r="AR1142" s="76" t="s">
        <v>5011</v>
      </c>
      <c r="AS1142" s="73" t="s">
        <v>5012</v>
      </c>
      <c r="AT1142" s="73">
        <f t="shared" si="286"/>
        <v>1</v>
      </c>
      <c r="AU1142" s="112" t="s">
        <v>5383</v>
      </c>
      <c r="AV1142" s="44" t="s">
        <v>5380</v>
      </c>
      <c r="AW1142" s="28" t="s">
        <v>2404</v>
      </c>
      <c r="AX1142" s="59" t="s">
        <v>5333</v>
      </c>
      <c r="AY1142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2" s="49" t="s">
        <v>4903</v>
      </c>
      <c r="BA1142" s="58" t="str">
        <f>Y1142&amp;"-"&amp;IF(Z1142&lt;10,"0"&amp;Z1142,Z1142)&amp;"-"&amp;IF(AA1142&lt;10,"0"&amp;AA1142,AA1142)</f>
        <v>1983-06-17</v>
      </c>
      <c r="BB1142" s="44" t="str">
        <f>Y1142&amp;IF(Z1142&lt;&gt;0,"-"&amp;Z1142,"")&amp;IF(AA1142&lt;&gt;0,"-"&amp;AA1142,"")&amp;IF(AB1142&lt;&gt;0,"/"&amp;AB1142,"")&amp;IF(AC1142&lt;&gt;0,"-"&amp;AC1142,"")&amp;IF(AD1142&lt;&gt;0,"-"&amp;AD1142,"")</f>
        <v>1983-6-17</v>
      </c>
      <c r="BC1142" s="44" t="str">
        <f t="shared" si="290"/>
        <v>Fagus forest</v>
      </c>
      <c r="BF1142" s="49" t="s">
        <v>4882</v>
      </c>
      <c r="BG1142" t="s">
        <v>4893</v>
      </c>
      <c r="BH1142" s="40" t="s">
        <v>5051</v>
      </c>
      <c r="BI1142" t="str">
        <f t="shared" si="293"/>
        <v>Armenia</v>
      </c>
      <c r="BJ1142" t="str">
        <f>P1142</f>
        <v>Caucasus, Dilizhan State Reserve, Agartsyn (Pambak Mt. Ridge)</v>
      </c>
      <c r="BR1142">
        <v>1250</v>
      </c>
      <c r="BS1142">
        <v>1300</v>
      </c>
      <c r="BT1142" s="49" t="s">
        <v>4766</v>
      </c>
      <c r="BU1142" t="s">
        <v>3631</v>
      </c>
      <c r="BV1142" t="s">
        <v>3632</v>
      </c>
      <c r="BW1142" t="s">
        <v>3633</v>
      </c>
      <c r="BX1142" t="s">
        <v>3634</v>
      </c>
      <c r="BY1142" s="44" t="s">
        <v>207</v>
      </c>
      <c r="BZ1142" t="s">
        <v>2302</v>
      </c>
      <c r="CA1142" t="s">
        <v>4536</v>
      </c>
      <c r="CB1142" s="44" t="s">
        <v>4536</v>
      </c>
      <c r="CC1142" t="s">
        <v>4828</v>
      </c>
      <c r="CD1142" t="s">
        <v>4536</v>
      </c>
      <c r="CE1142" t="s">
        <v>4537</v>
      </c>
      <c r="CF1142" t="s">
        <v>3630</v>
      </c>
      <c r="CH1142" t="str">
        <f>H1142</f>
        <v>Eskov K.Yu.</v>
      </c>
      <c r="CI1142">
        <f t="shared" si="292"/>
        <v>1987</v>
      </c>
    </row>
    <row r="1143" spans="1:88" x14ac:dyDescent="0.45">
      <c r="A1143" s="1">
        <v>45757.27820601852</v>
      </c>
      <c r="B1143">
        <v>911269241</v>
      </c>
      <c r="C1143" t="s">
        <v>4896</v>
      </c>
      <c r="D1143">
        <v>1</v>
      </c>
      <c r="E1143" s="4" t="s">
        <v>51</v>
      </c>
      <c r="F1143" t="s">
        <v>2305</v>
      </c>
      <c r="G1143">
        <v>3385</v>
      </c>
      <c r="H1143" s="44" t="s">
        <v>2306</v>
      </c>
      <c r="I1143">
        <v>1987</v>
      </c>
      <c r="J1143" t="s">
        <v>2307</v>
      </c>
      <c r="K1143" t="s">
        <v>2308</v>
      </c>
      <c r="L1143" t="s">
        <v>2309</v>
      </c>
      <c r="M1143" t="s">
        <v>2298</v>
      </c>
      <c r="N1143" t="s">
        <v>2461</v>
      </c>
      <c r="P1143" t="s">
        <v>2462</v>
      </c>
      <c r="Q1143" t="str">
        <f t="shared" si="285"/>
        <v>Oka State Reserve</v>
      </c>
      <c r="V1143" s="54" t="s">
        <v>119</v>
      </c>
      <c r="Y1143">
        <v>1981</v>
      </c>
      <c r="Z1143">
        <v>6</v>
      </c>
      <c r="AA1143">
        <v>14</v>
      </c>
      <c r="AB1143"/>
      <c r="AC1143"/>
      <c r="AD1143"/>
      <c r="AE1143" t="s">
        <v>2601</v>
      </c>
      <c r="AF1143" t="s">
        <v>2602</v>
      </c>
      <c r="AH1143" t="s">
        <v>207</v>
      </c>
      <c r="AI1143" t="s">
        <v>2302</v>
      </c>
      <c r="AJ1143" t="s">
        <v>2545</v>
      </c>
      <c r="AK1143" t="b">
        <v>1</v>
      </c>
      <c r="AL1143" t="b">
        <v>0</v>
      </c>
      <c r="AO1143" s="49" t="s">
        <v>4952</v>
      </c>
      <c r="AP1143" s="73"/>
      <c r="AQ1143" s="49" t="s">
        <v>4951</v>
      </c>
      <c r="AR1143" s="76" t="s">
        <v>5011</v>
      </c>
      <c r="AS1143" s="73" t="s">
        <v>5012</v>
      </c>
      <c r="AT1143" s="73">
        <f t="shared" si="286"/>
        <v>1</v>
      </c>
      <c r="AU1143" s="112" t="s">
        <v>5383</v>
      </c>
      <c r="AV1143" s="44" t="s">
        <v>5380</v>
      </c>
      <c r="AW1143" t="s">
        <v>2306</v>
      </c>
      <c r="AX1143" s="59" t="s">
        <v>5333</v>
      </c>
      <c r="AY1143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3" s="49" t="s">
        <v>4903</v>
      </c>
      <c r="BA1143" s="58" t="str">
        <f>Y1143&amp;"-"&amp;IF(Z1143&lt;10,"0"&amp;Z1143,Z1143)&amp;"-"&amp;IF(AA1143&lt;10,"0"&amp;AA1143,AA1143)</f>
        <v>1981-06-14</v>
      </c>
      <c r="BB1143" s="44" t="str">
        <f>Y1143&amp;IF(Z1143&lt;&gt;0,"-"&amp;Z1143,"")&amp;IF(AA1143&lt;&gt;0,"-"&amp;AA1143,"")&amp;IF(AB1143&lt;&gt;0,"/"&amp;AB1143,"")&amp;IF(AC1143&lt;&gt;0,"-"&amp;AC1143,"")&amp;IF(AD1143&lt;&gt;0,"-"&amp;AD1143,"")</f>
        <v>1981-6-14</v>
      </c>
      <c r="BC1143" s="44" t="str">
        <f t="shared" si="290"/>
        <v>dry meadow</v>
      </c>
      <c r="BF1143" s="49" t="s">
        <v>4882</v>
      </c>
      <c r="BG1143" t="s">
        <v>4893</v>
      </c>
      <c r="BH1143" s="40" t="s">
        <v>5058</v>
      </c>
      <c r="BI1143" t="s">
        <v>745</v>
      </c>
      <c r="BJ1143" t="str">
        <f>N1143&amp;", "&amp;P1143</f>
        <v>Ryazan area, Oka State Reserve</v>
      </c>
      <c r="BT1143" s="49" t="s">
        <v>4766</v>
      </c>
      <c r="BU1143" t="s">
        <v>3631</v>
      </c>
      <c r="BV1143" t="s">
        <v>3632</v>
      </c>
      <c r="BW1143" t="s">
        <v>3633</v>
      </c>
      <c r="BX1143" t="s">
        <v>3634</v>
      </c>
      <c r="BY1143" s="44" t="s">
        <v>207</v>
      </c>
      <c r="BZ1143" t="s">
        <v>2302</v>
      </c>
      <c r="CA1143" t="s">
        <v>4536</v>
      </c>
      <c r="CB1143" s="44" t="s">
        <v>4536</v>
      </c>
      <c r="CC1143" t="s">
        <v>4828</v>
      </c>
      <c r="CD1143" t="s">
        <v>4536</v>
      </c>
      <c r="CE1143" t="s">
        <v>4537</v>
      </c>
      <c r="CF1143" t="s">
        <v>3630</v>
      </c>
      <c r="CH1143" t="str">
        <f>H1143</f>
        <v>Eskov K.Yu.</v>
      </c>
      <c r="CI1143">
        <f t="shared" si="292"/>
        <v>1987</v>
      </c>
    </row>
    <row r="1144" spans="1:88" x14ac:dyDescent="0.45">
      <c r="A1144" s="1">
        <v>45757.277187500003</v>
      </c>
      <c r="B1144">
        <v>911269241</v>
      </c>
      <c r="C1144" t="s">
        <v>4896</v>
      </c>
      <c r="D1144">
        <v>1</v>
      </c>
      <c r="E1144" s="4" t="s">
        <v>51</v>
      </c>
      <c r="F1144" t="s">
        <v>2305</v>
      </c>
      <c r="G1144">
        <v>3385</v>
      </c>
      <c r="H1144" s="44" t="s">
        <v>2306</v>
      </c>
      <c r="I1144">
        <v>1987</v>
      </c>
      <c r="J1144" t="s">
        <v>2307</v>
      </c>
      <c r="K1144" t="s">
        <v>2308</v>
      </c>
      <c r="L1144" t="s">
        <v>2309</v>
      </c>
      <c r="M1144" t="s">
        <v>2298</v>
      </c>
      <c r="N1144" t="s">
        <v>2376</v>
      </c>
      <c r="P1144" t="s">
        <v>2603</v>
      </c>
      <c r="Q1144" t="str">
        <f t="shared" si="285"/>
        <v>Zvenigorod Biol. Station of Moscow State University</v>
      </c>
      <c r="V1144" s="54" t="s">
        <v>119</v>
      </c>
      <c r="Y1144">
        <v>1981</v>
      </c>
      <c r="Z1144">
        <v>6</v>
      </c>
      <c r="AA1144">
        <v>19</v>
      </c>
      <c r="AB1144"/>
      <c r="AC1144"/>
      <c r="AD1144"/>
      <c r="AE1144" t="s">
        <v>2604</v>
      </c>
      <c r="AF1144" t="s">
        <v>1931</v>
      </c>
      <c r="AG1144" s="60" t="s">
        <v>2371</v>
      </c>
      <c r="AH1144" t="s">
        <v>207</v>
      </c>
      <c r="AI1144" t="s">
        <v>2302</v>
      </c>
      <c r="AJ1144" t="s">
        <v>2545</v>
      </c>
      <c r="AK1144" t="b">
        <v>1</v>
      </c>
      <c r="AL1144" t="b">
        <v>0</v>
      </c>
      <c r="AO1144" s="49" t="s">
        <v>4952</v>
      </c>
      <c r="AP1144" s="73"/>
      <c r="AQ1144" s="49" t="s">
        <v>4951</v>
      </c>
      <c r="AR1144" s="76" t="s">
        <v>5011</v>
      </c>
      <c r="AS1144" s="73" t="s">
        <v>5012</v>
      </c>
      <c r="AT1144" s="73">
        <f t="shared" si="286"/>
        <v>1</v>
      </c>
      <c r="AU1144" s="112" t="s">
        <v>5383</v>
      </c>
      <c r="AV1144" s="44" t="s">
        <v>5380</v>
      </c>
      <c r="AW1144" t="s">
        <v>597</v>
      </c>
      <c r="AX1144" s="59" t="s">
        <v>5333</v>
      </c>
      <c r="AY1144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4" s="49" t="s">
        <v>4903</v>
      </c>
      <c r="BA1144" s="58" t="str">
        <f>Y1144&amp;"-"&amp;IF(Z1144&lt;10,"0"&amp;Z1144,Z1144)&amp;"-"&amp;IF(AA1144&lt;10,"0"&amp;AA1144,AA1144)</f>
        <v>1981-06-19</v>
      </c>
      <c r="BB1144" s="44" t="str">
        <f>Y1144&amp;IF(Z1144&lt;&gt;0,"-"&amp;Z1144,"")&amp;IF(AA1144&lt;&gt;0,"-"&amp;AA1144,"")&amp;IF(AB1144&lt;&gt;0,"/"&amp;AB1144,"")&amp;IF(AC1144&lt;&gt;0,"-"&amp;AC1144,"")&amp;IF(AD1144&lt;&gt;0,"-"&amp;AD1144,"")</f>
        <v>1981-6-19</v>
      </c>
      <c r="BC1144" s="44" t="str">
        <f t="shared" si="290"/>
        <v>wet meadow</v>
      </c>
      <c r="BF1144" s="49" t="s">
        <v>4882</v>
      </c>
      <c r="BG1144" t="s">
        <v>4893</v>
      </c>
      <c r="BH1144" s="40" t="s">
        <v>5058</v>
      </c>
      <c r="BI1144" t="s">
        <v>745</v>
      </c>
      <c r="BJ1144" t="str">
        <f>N1144&amp;", "&amp;P1144</f>
        <v>Moscow area, Zvenigorod Biol. Station of Moscow State University</v>
      </c>
      <c r="BT1144" s="49" t="s">
        <v>4766</v>
      </c>
      <c r="BU1144" t="s">
        <v>3631</v>
      </c>
      <c r="BV1144" t="s">
        <v>3632</v>
      </c>
      <c r="BW1144" t="s">
        <v>3633</v>
      </c>
      <c r="BX1144" t="s">
        <v>3634</v>
      </c>
      <c r="BY1144" s="44" t="s">
        <v>207</v>
      </c>
      <c r="BZ1144" t="s">
        <v>2302</v>
      </c>
      <c r="CA1144" t="s">
        <v>4536</v>
      </c>
      <c r="CB1144" s="44" t="s">
        <v>4536</v>
      </c>
      <c r="CC1144" t="s">
        <v>4828</v>
      </c>
      <c r="CD1144" t="s">
        <v>4536</v>
      </c>
      <c r="CE1144" t="s">
        <v>4537</v>
      </c>
      <c r="CF1144" t="s">
        <v>3630</v>
      </c>
      <c r="CH1144" t="s">
        <v>1931</v>
      </c>
      <c r="CI1144">
        <f t="shared" si="292"/>
        <v>1987</v>
      </c>
    </row>
    <row r="1145" spans="1:88" x14ac:dyDescent="0.45">
      <c r="A1145" s="1">
        <v>45757.275949074072</v>
      </c>
      <c r="B1145">
        <v>911269241</v>
      </c>
      <c r="C1145" t="s">
        <v>4896</v>
      </c>
      <c r="D1145">
        <v>2</v>
      </c>
      <c r="E1145" s="4" t="s">
        <v>86</v>
      </c>
      <c r="G1145">
        <v>3385</v>
      </c>
      <c r="H1145" s="44" t="s">
        <v>2306</v>
      </c>
      <c r="I1145">
        <v>1987</v>
      </c>
      <c r="J1145" t="s">
        <v>2307</v>
      </c>
      <c r="K1145" t="s">
        <v>2308</v>
      </c>
      <c r="L1145" t="s">
        <v>2309</v>
      </c>
      <c r="M1145" t="s">
        <v>2298</v>
      </c>
      <c r="N1145" t="s">
        <v>2378</v>
      </c>
      <c r="P1145" t="s">
        <v>2379</v>
      </c>
      <c r="Q1145" t="str">
        <f t="shared" si="285"/>
        <v>Kandalaksha State Reserve</v>
      </c>
      <c r="V1145" s="54" t="s">
        <v>119</v>
      </c>
      <c r="Y1145">
        <v>1980</v>
      </c>
      <c r="Z1145">
        <v>7</v>
      </c>
      <c r="AA1145">
        <v>27</v>
      </c>
      <c r="AB1145"/>
      <c r="AC1145"/>
      <c r="AD1145"/>
      <c r="AE1145" t="s">
        <v>2605</v>
      </c>
      <c r="AF1145" t="s">
        <v>2606</v>
      </c>
      <c r="AG1145" s="60" t="s">
        <v>2371</v>
      </c>
      <c r="AH1145" t="s">
        <v>207</v>
      </c>
      <c r="AI1145" t="s">
        <v>2302</v>
      </c>
      <c r="AJ1145" t="s">
        <v>2545</v>
      </c>
      <c r="AK1145" t="b">
        <v>1</v>
      </c>
      <c r="AL1145" t="b">
        <v>0</v>
      </c>
      <c r="AO1145" s="49" t="s">
        <v>4952</v>
      </c>
      <c r="AP1145" s="73"/>
      <c r="AQ1145" s="49" t="s">
        <v>4951</v>
      </c>
      <c r="AR1145" s="76" t="s">
        <v>5011</v>
      </c>
      <c r="AS1145" s="73" t="s">
        <v>5012</v>
      </c>
      <c r="AT1145" s="73">
        <f t="shared" si="286"/>
        <v>2</v>
      </c>
      <c r="AU1145" s="112" t="s">
        <v>5383</v>
      </c>
      <c r="AV1145" s="44" t="s">
        <v>5380</v>
      </c>
      <c r="AW1145" s="28" t="s">
        <v>2606</v>
      </c>
      <c r="AX1145" s="73"/>
      <c r="AY1145" s="73" t="str">
        <f t="shared" si="287"/>
        <v>Eskov K.Yu. 1987. The spider genus Robertus O.Pickard-Cambridge in the USSR, with an analysis of its distribution (Arachnida: Araneae: Theridiidae) // Senckenberg. biol. Bd.67 (1986). H.4–6. P.279–296</v>
      </c>
      <c r="AZ1145" s="49" t="s">
        <v>4903</v>
      </c>
      <c r="BA1145" s="58" t="str">
        <f>Y1145&amp;"-"&amp;IF(Z1145&lt;10,"0"&amp;Z1145,Z1145)&amp;"-"&amp;IF(AA1145&lt;10,"0"&amp;AA1145,AA1145)</f>
        <v>1980-07-27</v>
      </c>
      <c r="BB1145" s="44" t="str">
        <f>Y1145&amp;IF(Z1145&lt;&gt;0,"-"&amp;Z1145,"")&amp;IF(AA1145&lt;&gt;0,"-"&amp;AA1145,"")&amp;IF(AB1145&lt;&gt;0,"/"&amp;AB1145,"")&amp;IF(AC1145&lt;&gt;0,"-"&amp;AC1145,"")&amp;IF(AD1145&lt;&gt;0,"-"&amp;AD1145,"")</f>
        <v>1980-7-27</v>
      </c>
      <c r="BC1145" s="44" t="str">
        <f t="shared" si="290"/>
        <v>bog</v>
      </c>
      <c r="BF1145" s="49" t="s">
        <v>4882</v>
      </c>
      <c r="BG1145" t="s">
        <v>4893</v>
      </c>
      <c r="BH1145" s="40" t="s">
        <v>5058</v>
      </c>
      <c r="BI1145" t="s">
        <v>745</v>
      </c>
      <c r="BJ1145" t="str">
        <f>N1145&amp;", "&amp;P1145</f>
        <v>Murmansk area, Kandalaksha State Reserve</v>
      </c>
      <c r="BT1145" s="49" t="s">
        <v>4766</v>
      </c>
      <c r="BU1145" t="s">
        <v>3631</v>
      </c>
      <c r="BV1145" t="s">
        <v>3632</v>
      </c>
      <c r="BW1145" t="s">
        <v>3633</v>
      </c>
      <c r="BX1145" t="s">
        <v>3634</v>
      </c>
      <c r="BY1145" s="44" t="s">
        <v>207</v>
      </c>
      <c r="BZ1145" t="s">
        <v>2302</v>
      </c>
      <c r="CA1145" t="s">
        <v>4536</v>
      </c>
      <c r="CB1145" s="44" t="s">
        <v>4536</v>
      </c>
      <c r="CC1145" t="s">
        <v>4828</v>
      </c>
      <c r="CD1145" t="s">
        <v>4536</v>
      </c>
      <c r="CE1145" t="s">
        <v>4537</v>
      </c>
      <c r="CF1145" t="s">
        <v>3630</v>
      </c>
      <c r="CH1145" t="s">
        <v>1931</v>
      </c>
      <c r="CI1145">
        <f t="shared" si="292"/>
        <v>1987</v>
      </c>
    </row>
    <row r="1146" spans="1:88" s="10" customFormat="1" x14ac:dyDescent="0.45">
      <c r="A1146" s="9">
        <v>45756.530034722222</v>
      </c>
      <c r="B1146" s="10">
        <v>412819044</v>
      </c>
      <c r="C1146" s="6" t="s">
        <v>4897</v>
      </c>
      <c r="D1146" s="10">
        <v>1</v>
      </c>
      <c r="E1146" s="4" t="s">
        <v>65</v>
      </c>
      <c r="F1146" s="10" t="s">
        <v>836</v>
      </c>
      <c r="G1146" s="10">
        <v>3222</v>
      </c>
      <c r="H1146" s="44" t="s">
        <v>2613</v>
      </c>
      <c r="I1146" s="10">
        <v>2001</v>
      </c>
      <c r="J1146" s="10" t="s">
        <v>2614</v>
      </c>
      <c r="K1146" s="10" t="s">
        <v>2615</v>
      </c>
      <c r="L1146" s="10" t="s">
        <v>2616</v>
      </c>
      <c r="M1146" t="s">
        <v>39</v>
      </c>
      <c r="N1146" s="10" t="s">
        <v>2607</v>
      </c>
      <c r="O1146" s="10" t="s">
        <v>2608</v>
      </c>
      <c r="P1146" s="10" t="s">
        <v>2609</v>
      </c>
      <c r="Q1146" t="str">
        <f t="shared" si="285"/>
        <v>ca. 4 km NW of Andreevka [= Kabanbai]</v>
      </c>
      <c r="R1146" s="92">
        <v>45.872852999999999</v>
      </c>
      <c r="S1146" s="92">
        <v>80.564722000000003</v>
      </c>
      <c r="T1146" s="10" t="s">
        <v>2610</v>
      </c>
      <c r="U1146" s="10" t="s">
        <v>2611</v>
      </c>
      <c r="V1146" s="10" t="s">
        <v>106</v>
      </c>
      <c r="X1146" s="10">
        <v>1000</v>
      </c>
      <c r="Y1146" s="10">
        <v>1998</v>
      </c>
      <c r="Z1146" s="10">
        <v>6</v>
      </c>
      <c r="AA1146" s="10">
        <v>4</v>
      </c>
      <c r="AF1146" s="10" t="s">
        <v>613</v>
      </c>
      <c r="AH1146" s="10" t="s">
        <v>490</v>
      </c>
      <c r="AI1146" s="10" t="s">
        <v>1152</v>
      </c>
      <c r="AJ1146" s="10" t="s">
        <v>2612</v>
      </c>
      <c r="AK1146" s="10" t="b">
        <v>1</v>
      </c>
      <c r="AL1146" s="10" t="b">
        <v>1</v>
      </c>
      <c r="AM1146" s="10" t="s">
        <v>165</v>
      </c>
      <c r="AO1146" s="49" t="s">
        <v>4952</v>
      </c>
      <c r="AP1146" s="73"/>
      <c r="AQ1146" s="49" t="s">
        <v>4951</v>
      </c>
      <c r="AR1146" s="76" t="s">
        <v>5011</v>
      </c>
      <c r="AS1146" s="73" t="s">
        <v>5012</v>
      </c>
      <c r="AT1146" s="73">
        <f t="shared" si="286"/>
        <v>1</v>
      </c>
      <c r="AU1146" s="112" t="s">
        <v>5384</v>
      </c>
      <c r="AV1146" s="44" t="s">
        <v>5380</v>
      </c>
      <c r="AW1146" t="s">
        <v>613</v>
      </c>
      <c r="AX1146" s="112" t="s">
        <v>5322</v>
      </c>
      <c r="AY1146" s="73" t="str">
        <f t="shared" si="287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146" s="49" t="s">
        <v>4903</v>
      </c>
      <c r="BA1146" s="58" t="str">
        <f>Y1146&amp;"-"&amp;IF(Z1146&lt;10,"0"&amp;Z1146,Z1146)&amp;"-"&amp;IF(AA1146&lt;10,"0"&amp;AA1146,AA1146)</f>
        <v>1998-06-04</v>
      </c>
      <c r="BB1146" s="44" t="str">
        <f>Y1146&amp;IF(Z1146&lt;&gt;0,"-"&amp;Z1146,"")&amp;IF(AA1146&lt;&gt;0,"-"&amp;AA1146,"")&amp;IF(AB1146&lt;&gt;0,"/"&amp;AB1146,"")&amp;IF(AC1146&lt;&gt;0,"-"&amp;AC1146,"")&amp;IF(AD1146&lt;&gt;0,"-"&amp;AD1146,"")</f>
        <v>1998-6-4</v>
      </c>
      <c r="BC1146" s="44"/>
      <c r="BD1146" s="44"/>
      <c r="BE1146" s="44"/>
      <c r="BF1146" s="49" t="s">
        <v>4882</v>
      </c>
      <c r="BG1146" t="s">
        <v>4893</v>
      </c>
      <c r="BH1146" s="40" t="s">
        <v>5050</v>
      </c>
      <c r="BI1146" t="s">
        <v>39</v>
      </c>
      <c r="BJ1146" t="str">
        <f>N1146&amp;", "&amp;O1146&amp;", "&amp;P1146</f>
        <v>Taldykorgan Area, Andreevka [= Kabanbai] Distr., ca. 4 km NW of Andreevka [= Kabanbai]</v>
      </c>
      <c r="BK1146" t="str">
        <f>T1146&amp;" N; "&amp;U1146&amp;" E"</f>
        <v>45.872853 N; 80.564722 E</v>
      </c>
      <c r="BL1146" t="s">
        <v>2610</v>
      </c>
      <c r="BM1146" s="85" t="s">
        <v>2611</v>
      </c>
      <c r="BN1146" t="s">
        <v>4895</v>
      </c>
      <c r="BO1146">
        <f>X1146</f>
        <v>1000</v>
      </c>
      <c r="BP1146" t="str">
        <f>IF(V1146="original",H1146,IF(V1146="volunteer",C1146,"Nekhaeva A.A."))</f>
        <v>Kim L.V.</v>
      </c>
      <c r="BQ1146" t="str">
        <f>IF(V1146="original",I1146,IF(V1146="volunteer",YEAR(A1146)&amp;"-"&amp;IF(MONTH(A1146)&lt;10,"0"&amp;MONTH(A1146),MONTH(A1146))&amp;"-"&amp;IF(DAY(A1146)&lt;10,"0"&amp;DAY(A1146),DAY(A1146)),"__2025-05-15"))</f>
        <v>2025-04-09</v>
      </c>
      <c r="BR1146"/>
      <c r="BS1146"/>
      <c r="BT1146" s="49" t="s">
        <v>4766</v>
      </c>
      <c r="BU1146" t="s">
        <v>3631</v>
      </c>
      <c r="BV1146" t="s">
        <v>3632</v>
      </c>
      <c r="BW1146" t="s">
        <v>3633</v>
      </c>
      <c r="BX1146" t="s">
        <v>3634</v>
      </c>
      <c r="BY1146" s="44" t="s">
        <v>490</v>
      </c>
      <c r="BZ1146" t="s">
        <v>1152</v>
      </c>
      <c r="CA1146" t="s">
        <v>4538</v>
      </c>
      <c r="CB1146" s="44" t="s">
        <v>4538</v>
      </c>
      <c r="CC1146" t="s">
        <v>4540</v>
      </c>
      <c r="CD1146" t="s">
        <v>4538</v>
      </c>
      <c r="CE1146" t="s">
        <v>4539</v>
      </c>
      <c r="CF1146" t="s">
        <v>3630</v>
      </c>
      <c r="CG1146" t="s">
        <v>4737</v>
      </c>
      <c r="CH1146" t="str">
        <f>H1146</f>
        <v>Azarkina G.N., Logunov D.V.</v>
      </c>
      <c r="CI1146">
        <f t="shared" si="292"/>
        <v>2001</v>
      </c>
      <c r="CJ1146" t="s">
        <v>4725</v>
      </c>
    </row>
    <row r="1147" spans="1:88" s="10" customFormat="1" x14ac:dyDescent="0.45">
      <c r="A1147" s="9">
        <v>45756.524699074071</v>
      </c>
      <c r="B1147" s="10">
        <v>412819044</v>
      </c>
      <c r="C1147" s="6" t="s">
        <v>4897</v>
      </c>
      <c r="D1147" s="10">
        <v>5</v>
      </c>
      <c r="E1147" s="4" t="s">
        <v>1685</v>
      </c>
      <c r="F1147" s="10" t="s">
        <v>836</v>
      </c>
      <c r="G1147" s="10">
        <v>3222</v>
      </c>
      <c r="H1147" s="44" t="s">
        <v>2613</v>
      </c>
      <c r="I1147" s="10">
        <v>2001</v>
      </c>
      <c r="J1147" s="10" t="s">
        <v>2614</v>
      </c>
      <c r="K1147" s="10" t="s">
        <v>2615</v>
      </c>
      <c r="L1147" s="10" t="s">
        <v>2616</v>
      </c>
      <c r="M1147" t="s">
        <v>39</v>
      </c>
      <c r="N1147" s="10" t="s">
        <v>178</v>
      </c>
      <c r="O1147" s="10" t="s">
        <v>674</v>
      </c>
      <c r="P1147" s="10" t="s">
        <v>2617</v>
      </c>
      <c r="Q1147" t="str">
        <f t="shared" si="285"/>
        <v>Alma-Ata, botanical garden</v>
      </c>
      <c r="R1147" s="92">
        <v>43.2</v>
      </c>
      <c r="S1147" s="92">
        <v>76.900000000000006</v>
      </c>
      <c r="T1147" s="10" t="s">
        <v>2618</v>
      </c>
      <c r="U1147" s="10" t="s">
        <v>260</v>
      </c>
      <c r="V1147" s="10" t="s">
        <v>44</v>
      </c>
      <c r="Y1147" s="10">
        <v>1996</v>
      </c>
      <c r="Z1147" s="10">
        <v>5</v>
      </c>
      <c r="AA1147" s="10">
        <v>20</v>
      </c>
      <c r="AB1147" s="10">
        <v>1997</v>
      </c>
      <c r="AC1147" s="10">
        <v>6</v>
      </c>
      <c r="AD1147" s="10">
        <v>5</v>
      </c>
      <c r="AF1147" s="10" t="s">
        <v>613</v>
      </c>
      <c r="AG1147" s="70" t="s">
        <v>2619</v>
      </c>
      <c r="AH1147" s="10" t="s">
        <v>490</v>
      </c>
      <c r="AI1147" s="10" t="s">
        <v>1152</v>
      </c>
      <c r="AJ1147" s="10" t="s">
        <v>2612</v>
      </c>
      <c r="AK1147" s="10" t="b">
        <v>1</v>
      </c>
      <c r="AL1147" s="10" t="b">
        <v>1</v>
      </c>
      <c r="AM1147" s="10" t="s">
        <v>165</v>
      </c>
      <c r="AO1147" s="49" t="s">
        <v>4952</v>
      </c>
      <c r="AP1147" s="73"/>
      <c r="AQ1147" s="49" t="s">
        <v>4951</v>
      </c>
      <c r="AR1147" s="76" t="s">
        <v>5011</v>
      </c>
      <c r="AS1147" s="73" t="s">
        <v>5012</v>
      </c>
      <c r="AT1147" s="73">
        <f t="shared" si="286"/>
        <v>5</v>
      </c>
      <c r="AU1147" s="112" t="s">
        <v>5383</v>
      </c>
      <c r="AV1147" s="44" t="s">
        <v>5380</v>
      </c>
      <c r="AW1147" t="s">
        <v>613</v>
      </c>
      <c r="AX1147" s="112" t="s">
        <v>5322</v>
      </c>
      <c r="AY1147" s="73" t="str">
        <f t="shared" si="287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147" s="49" t="s">
        <v>4903</v>
      </c>
      <c r="BA1147" s="58" t="str">
        <f>Y1147&amp;"-"&amp;IF(Z1147&lt;10,"0"&amp;Z1147,Z1147)&amp;"-"&amp;IF(AA1147&lt;10,"0"&amp;AA1147,AA1147)&amp;"/"&amp;IF(AC1147&lt;10,"0"&amp;AC1147,AC1147)&amp;"-"&amp;IF(AD1147&lt;10,"0"&amp;AD1147,AD1147)</f>
        <v>1996-05-20/06-05</v>
      </c>
      <c r="BB1147" s="44" t="str">
        <f>Y1147&amp;IF(Z1147&lt;&gt;0,"-"&amp;Z1147,"")&amp;IF(AA1147&lt;&gt;0,"-"&amp;AA1147,"")&amp;IF(AB1147&lt;&gt;0,"/"&amp;AB1147,"")&amp;IF(AC1147&lt;&gt;0,"-"&amp;AC1147,"")&amp;IF(AD1147&lt;&gt;0,"-"&amp;AD1147,"")</f>
        <v>1996-5-20/1997-6-5</v>
      </c>
      <c r="BC1147" s="44"/>
      <c r="BD1147" s="44"/>
      <c r="BE1147" s="44" t="s">
        <v>4949</v>
      </c>
      <c r="BF1147" s="49" t="s">
        <v>4882</v>
      </c>
      <c r="BG1147" t="s">
        <v>4893</v>
      </c>
      <c r="BH1147" s="40" t="s">
        <v>5050</v>
      </c>
      <c r="BI1147" t="s">
        <v>39</v>
      </c>
      <c r="BJ1147" t="str">
        <f>N1147&amp;", "&amp;O1147&amp;", "&amp;P1147</f>
        <v>Alma-Ata Area, Alma-Ata, Alma-Ata, botanical garden</v>
      </c>
      <c r="BK1147" t="str">
        <f>T1147&amp;" N; "&amp;U1147&amp;" E"</f>
        <v>43°12' N; 76°54' E</v>
      </c>
      <c r="BL1147" t="s">
        <v>5195</v>
      </c>
      <c r="BM1147" s="85" t="s">
        <v>5090</v>
      </c>
      <c r="BN1147" t="s">
        <v>4895</v>
      </c>
      <c r="BO1147"/>
      <c r="BP1147" t="str">
        <f>IF(V1147="original",H1147,IF(V1147="volunteer",C1147,"Nekhaeva A.A."))</f>
        <v>Azarkina G.N., Logunov D.V.</v>
      </c>
      <c r="BQ1147">
        <f>IF(V1147="original",I1147,IF(V1147="volunteer",YEAR(A1147)&amp;"-"&amp;IF(MONTH(A1147)&lt;10,"0"&amp;MONTH(A1147),MONTH(A1147))&amp;"-"&amp;IF(DAY(A1147)&lt;10,"0"&amp;DAY(A1147),DAY(A1147)),"__2025-05-15"))</f>
        <v>2001</v>
      </c>
      <c r="BR1147"/>
      <c r="BS1147"/>
      <c r="BT1147" s="49" t="s">
        <v>4766</v>
      </c>
      <c r="BU1147" t="s">
        <v>3631</v>
      </c>
      <c r="BV1147" t="s">
        <v>3632</v>
      </c>
      <c r="BW1147" t="s">
        <v>3633</v>
      </c>
      <c r="BX1147" t="s">
        <v>3634</v>
      </c>
      <c r="BY1147" s="44" t="s">
        <v>490</v>
      </c>
      <c r="BZ1147" t="s">
        <v>1152</v>
      </c>
      <c r="CA1147" t="s">
        <v>4538</v>
      </c>
      <c r="CB1147" s="44" t="s">
        <v>4538</v>
      </c>
      <c r="CC1147" t="s">
        <v>4540</v>
      </c>
      <c r="CD1147" t="s">
        <v>4538</v>
      </c>
      <c r="CE1147" t="s">
        <v>4539</v>
      </c>
      <c r="CF1147" t="s">
        <v>3630</v>
      </c>
      <c r="CG1147" t="s">
        <v>4737</v>
      </c>
      <c r="CH1147" t="str">
        <f>H1147</f>
        <v>Azarkina G.N., Logunov D.V.</v>
      </c>
      <c r="CI1147">
        <f t="shared" si="292"/>
        <v>2001</v>
      </c>
      <c r="CJ1147" t="s">
        <v>4725</v>
      </c>
    </row>
    <row r="1148" spans="1:88" s="10" customFormat="1" x14ac:dyDescent="0.45">
      <c r="A1148" s="9">
        <v>45756.523090277777</v>
      </c>
      <c r="B1148" s="10">
        <v>412819044</v>
      </c>
      <c r="C1148" s="6" t="s">
        <v>4897</v>
      </c>
      <c r="D1148" s="10">
        <v>1</v>
      </c>
      <c r="E1148" s="4" t="s">
        <v>51</v>
      </c>
      <c r="F1148" s="10" t="s">
        <v>836</v>
      </c>
      <c r="G1148" s="10">
        <v>3222</v>
      </c>
      <c r="H1148" s="44" t="s">
        <v>2613</v>
      </c>
      <c r="I1148" s="10">
        <v>2001</v>
      </c>
      <c r="J1148" s="10" t="s">
        <v>2614</v>
      </c>
      <c r="K1148" s="10" t="s">
        <v>2615</v>
      </c>
      <c r="L1148" s="10" t="s">
        <v>2616</v>
      </c>
      <c r="M1148" t="s">
        <v>39</v>
      </c>
      <c r="N1148" s="10" t="s">
        <v>178</v>
      </c>
      <c r="P1148" s="10" t="s">
        <v>2620</v>
      </c>
      <c r="Q1148" t="str">
        <f t="shared" ref="Q1148:Q1211" si="294">IF(LEN(P1148)&gt;0,P1148,"")</f>
        <v>Almaty [= Alma-Ata], Akademgorodok</v>
      </c>
      <c r="R1148" s="92">
        <v>43.216667000000001</v>
      </c>
      <c r="S1148" s="92">
        <v>76.916667000000004</v>
      </c>
      <c r="T1148" s="10" t="s">
        <v>2621</v>
      </c>
      <c r="U1148" s="10" t="s">
        <v>2622</v>
      </c>
      <c r="V1148" s="10" t="s">
        <v>44</v>
      </c>
      <c r="Y1148" s="10">
        <v>1997</v>
      </c>
      <c r="Z1148" s="10">
        <v>6</v>
      </c>
      <c r="AA1148" s="10">
        <v>26</v>
      </c>
      <c r="AF1148" s="10" t="s">
        <v>613</v>
      </c>
      <c r="AH1148" s="10" t="s">
        <v>490</v>
      </c>
      <c r="AI1148" s="10" t="s">
        <v>1152</v>
      </c>
      <c r="AJ1148" s="10" t="s">
        <v>2612</v>
      </c>
      <c r="AK1148" s="10" t="b">
        <v>1</v>
      </c>
      <c r="AL1148" s="10" t="b">
        <v>1</v>
      </c>
      <c r="AM1148" s="10" t="s">
        <v>165</v>
      </c>
      <c r="AO1148" s="49" t="s">
        <v>4952</v>
      </c>
      <c r="AP1148" s="73"/>
      <c r="AQ1148" s="49" t="s">
        <v>4951</v>
      </c>
      <c r="AR1148" s="76" t="s">
        <v>5011</v>
      </c>
      <c r="AS1148" s="73" t="s">
        <v>5012</v>
      </c>
      <c r="AT1148" s="73">
        <f t="shared" si="286"/>
        <v>1</v>
      </c>
      <c r="AU1148" s="112" t="s">
        <v>5383</v>
      </c>
      <c r="AV1148" s="44" t="s">
        <v>5380</v>
      </c>
      <c r="AW1148" t="s">
        <v>613</v>
      </c>
      <c r="AX1148" s="112" t="s">
        <v>5322</v>
      </c>
      <c r="AY1148" s="73" t="str">
        <f t="shared" si="287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148" s="49" t="s">
        <v>4903</v>
      </c>
      <c r="BA1148" s="58" t="str">
        <f>Y1148&amp;"-"&amp;IF(Z1148&lt;10,"0"&amp;Z1148,Z1148)&amp;"-"&amp;IF(AA1148&lt;10,"0"&amp;AA1148,AA1148)</f>
        <v>1997-06-26</v>
      </c>
      <c r="BB1148" s="44" t="str">
        <f>Y1148&amp;IF(Z1148&lt;&gt;0,"-"&amp;Z1148,"")&amp;IF(AA1148&lt;&gt;0,"-"&amp;AA1148,"")&amp;IF(AB1148&lt;&gt;0,"/"&amp;AB1148,"")&amp;IF(AC1148&lt;&gt;0,"-"&amp;AC1148,"")&amp;IF(AD1148&lt;&gt;0,"-"&amp;AD1148,"")</f>
        <v>1997-6-26</v>
      </c>
      <c r="BC1148" s="44"/>
      <c r="BD1148" s="44"/>
      <c r="BE1148" s="44"/>
      <c r="BF1148" s="49" t="s">
        <v>4882</v>
      </c>
      <c r="BG1148" t="s">
        <v>4893</v>
      </c>
      <c r="BH1148" s="40" t="s">
        <v>5050</v>
      </c>
      <c r="BI1148" t="s">
        <v>39</v>
      </c>
      <c r="BJ1148" t="str">
        <f>N1148&amp;", "&amp;P1148</f>
        <v>Alma-Ata Area, Almaty [= Alma-Ata], Akademgorodok</v>
      </c>
      <c r="BK1148" t="str">
        <f>T1148&amp;" N; "&amp;U1148&amp;" E"</f>
        <v>43°13' N; 76°55' E</v>
      </c>
      <c r="BL1148" t="s">
        <v>5196</v>
      </c>
      <c r="BM1148" s="85" t="s">
        <v>5180</v>
      </c>
      <c r="BN1148" t="s">
        <v>4895</v>
      </c>
      <c r="BO1148"/>
      <c r="BP1148" t="str">
        <f>IF(V1148="original",H1148,IF(V1148="volunteer",C1148,"Nekhaeva A.A."))</f>
        <v>Azarkina G.N., Logunov D.V.</v>
      </c>
      <c r="BQ1148">
        <f>IF(V1148="original",I1148,IF(V1148="volunteer",YEAR(A1148)&amp;"-"&amp;IF(MONTH(A1148)&lt;10,"0"&amp;MONTH(A1148),MONTH(A1148))&amp;"-"&amp;IF(DAY(A1148)&lt;10,"0"&amp;DAY(A1148),DAY(A1148)),"__2025-05-15"))</f>
        <v>2001</v>
      </c>
      <c r="BR1148"/>
      <c r="BS1148"/>
      <c r="BT1148" s="49" t="s">
        <v>4766</v>
      </c>
      <c r="BU1148" t="s">
        <v>3631</v>
      </c>
      <c r="BV1148" t="s">
        <v>3632</v>
      </c>
      <c r="BW1148" t="s">
        <v>3633</v>
      </c>
      <c r="BX1148" t="s">
        <v>3634</v>
      </c>
      <c r="BY1148" s="44" t="s">
        <v>490</v>
      </c>
      <c r="BZ1148" t="s">
        <v>1152</v>
      </c>
      <c r="CA1148" t="s">
        <v>4538</v>
      </c>
      <c r="CB1148" s="44" t="s">
        <v>4538</v>
      </c>
      <c r="CC1148" t="s">
        <v>4540</v>
      </c>
      <c r="CD1148" t="s">
        <v>4538</v>
      </c>
      <c r="CE1148" t="s">
        <v>4539</v>
      </c>
      <c r="CF1148" t="s">
        <v>3630</v>
      </c>
      <c r="CG1148" t="s">
        <v>4737</v>
      </c>
      <c r="CH1148" t="str">
        <f>H1148</f>
        <v>Azarkina G.N., Logunov D.V.</v>
      </c>
      <c r="CI1148">
        <f t="shared" si="292"/>
        <v>2001</v>
      </c>
      <c r="CJ1148" t="s">
        <v>4725</v>
      </c>
    </row>
    <row r="1149" spans="1:88" s="10" customFormat="1" x14ac:dyDescent="0.45">
      <c r="A1149" s="9">
        <v>45756.521203703713</v>
      </c>
      <c r="B1149" s="10">
        <v>412819044</v>
      </c>
      <c r="C1149" s="6" t="s">
        <v>4897</v>
      </c>
      <c r="D1149" s="10">
        <v>1</v>
      </c>
      <c r="E1149" s="4" t="s">
        <v>51</v>
      </c>
      <c r="F1149" s="10" t="s">
        <v>836</v>
      </c>
      <c r="G1149" s="10">
        <v>3222</v>
      </c>
      <c r="H1149" s="44" t="s">
        <v>2613</v>
      </c>
      <c r="I1149" s="10">
        <v>2001</v>
      </c>
      <c r="J1149" s="10" t="s">
        <v>2614</v>
      </c>
      <c r="K1149" s="10" t="s">
        <v>2615</v>
      </c>
      <c r="L1149" s="10" t="s">
        <v>2616</v>
      </c>
      <c r="M1149" t="s">
        <v>39</v>
      </c>
      <c r="N1149" s="10" t="s">
        <v>178</v>
      </c>
      <c r="P1149" s="10" t="s">
        <v>2623</v>
      </c>
      <c r="Q1149" t="str">
        <f t="shared" si="294"/>
        <v>ca 10 km N of Otar, under stones</v>
      </c>
      <c r="R1149" s="92">
        <v>43.630254999999998</v>
      </c>
      <c r="S1149" s="92">
        <v>75.204189999999997</v>
      </c>
      <c r="T1149" s="10" t="s">
        <v>2624</v>
      </c>
      <c r="U1149" s="10" t="s">
        <v>2625</v>
      </c>
      <c r="V1149" s="10" t="s">
        <v>106</v>
      </c>
      <c r="X1149" s="10">
        <v>2000</v>
      </c>
      <c r="Y1149" s="10">
        <v>1988</v>
      </c>
      <c r="Z1149" s="10">
        <v>5</v>
      </c>
      <c r="AA1149" s="10">
        <v>10</v>
      </c>
      <c r="AE1149" s="10" t="s">
        <v>2626</v>
      </c>
      <c r="AF1149" s="10" t="s">
        <v>2627</v>
      </c>
      <c r="AH1149" s="10" t="s">
        <v>490</v>
      </c>
      <c r="AI1149" s="10" t="s">
        <v>1152</v>
      </c>
      <c r="AJ1149" s="10" t="s">
        <v>2612</v>
      </c>
      <c r="AK1149" s="10" t="b">
        <v>1</v>
      </c>
      <c r="AL1149" s="10" t="b">
        <v>1</v>
      </c>
      <c r="AM1149" s="10" t="s">
        <v>165</v>
      </c>
      <c r="AO1149" s="49" t="s">
        <v>4952</v>
      </c>
      <c r="AP1149" s="73"/>
      <c r="AQ1149" s="49" t="s">
        <v>4951</v>
      </c>
      <c r="AR1149" s="76" t="s">
        <v>5011</v>
      </c>
      <c r="AS1149" s="73" t="s">
        <v>5012</v>
      </c>
      <c r="AT1149" s="73">
        <f t="shared" si="286"/>
        <v>1</v>
      </c>
      <c r="AU1149" s="112" t="s">
        <v>5383</v>
      </c>
      <c r="AV1149" s="44" t="s">
        <v>5380</v>
      </c>
      <c r="AW1149" t="s">
        <v>1856</v>
      </c>
      <c r="AX1149" s="112" t="s">
        <v>5322</v>
      </c>
      <c r="AY1149" s="73" t="str">
        <f t="shared" si="287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149" s="49" t="s">
        <v>4903</v>
      </c>
      <c r="BA1149" s="58" t="str">
        <f>Y1149&amp;"-"&amp;IF(Z1149&lt;10,"0"&amp;Z1149,Z1149)&amp;"-"&amp;IF(AA1149&lt;10,"0"&amp;AA1149,AA1149)</f>
        <v>1988-05-10</v>
      </c>
      <c r="BB1149" s="44" t="str">
        <f>Y1149&amp;IF(Z1149&lt;&gt;0,"-"&amp;Z1149,"")&amp;IF(AA1149&lt;&gt;0,"-"&amp;AA1149,"")&amp;IF(AB1149&lt;&gt;0,"/"&amp;AB1149,"")&amp;IF(AC1149&lt;&gt;0,"-"&amp;AC1149,"")&amp;IF(AD1149&lt;&gt;0,"-"&amp;AD1149,"")</f>
        <v>1988-5-10</v>
      </c>
      <c r="BC1149" s="44" t="str">
        <f>AE1149</f>
        <v>under stones</v>
      </c>
      <c r="BD1149" s="44"/>
      <c r="BE1149" s="44"/>
      <c r="BF1149" s="49" t="s">
        <v>4882</v>
      </c>
      <c r="BG1149" t="s">
        <v>4893</v>
      </c>
      <c r="BH1149" s="40" t="s">
        <v>5050</v>
      </c>
      <c r="BI1149" t="s">
        <v>39</v>
      </c>
      <c r="BJ1149" t="str">
        <f>N1149&amp;", "&amp;P1149</f>
        <v>Alma-Ata Area, ca 10 km N of Otar, under stones</v>
      </c>
      <c r="BK1149" t="str">
        <f>T1149&amp;" N; "&amp;U1149&amp;" E"</f>
        <v>43.630255 N; 75.20419 E</v>
      </c>
      <c r="BL1149" t="s">
        <v>2624</v>
      </c>
      <c r="BM1149" s="85" t="s">
        <v>2625</v>
      </c>
      <c r="BN1149" t="s">
        <v>4895</v>
      </c>
      <c r="BO1149">
        <f>X1149</f>
        <v>2000</v>
      </c>
      <c r="BP1149" t="str">
        <f>IF(V1149="original",H1149,IF(V1149="volunteer",C1149,"Nekhaeva A.A."))</f>
        <v>Kim L.V.</v>
      </c>
      <c r="BQ1149" t="str">
        <f>IF(V1149="original",I1149,IF(V1149="volunteer",YEAR(A1149)&amp;"-"&amp;IF(MONTH(A1149)&lt;10,"0"&amp;MONTH(A1149),MONTH(A1149))&amp;"-"&amp;IF(DAY(A1149)&lt;10,"0"&amp;DAY(A1149),DAY(A1149)),"__2025-05-15"))</f>
        <v>2025-04-09</v>
      </c>
      <c r="BR1149"/>
      <c r="BS1149"/>
      <c r="BT1149" s="49" t="s">
        <v>4766</v>
      </c>
      <c r="BU1149" t="s">
        <v>3631</v>
      </c>
      <c r="BV1149" t="s">
        <v>3632</v>
      </c>
      <c r="BW1149" t="s">
        <v>3633</v>
      </c>
      <c r="BX1149" t="s">
        <v>3634</v>
      </c>
      <c r="BY1149" s="44" t="s">
        <v>490</v>
      </c>
      <c r="BZ1149" t="s">
        <v>1152</v>
      </c>
      <c r="CA1149" t="s">
        <v>4538</v>
      </c>
      <c r="CB1149" s="44" t="s">
        <v>4538</v>
      </c>
      <c r="CC1149" t="s">
        <v>4540</v>
      </c>
      <c r="CD1149" t="s">
        <v>4538</v>
      </c>
      <c r="CE1149" t="s">
        <v>4539</v>
      </c>
      <c r="CF1149" t="s">
        <v>3630</v>
      </c>
      <c r="CG1149" t="s">
        <v>4737</v>
      </c>
      <c r="CH1149" t="str">
        <f>H1149</f>
        <v>Azarkina G.N., Logunov D.V.</v>
      </c>
      <c r="CI1149">
        <f t="shared" si="292"/>
        <v>2001</v>
      </c>
      <c r="CJ1149" t="s">
        <v>4725</v>
      </c>
    </row>
    <row r="1150" spans="1:88" s="10" customFormat="1" x14ac:dyDescent="0.45">
      <c r="A1150" s="9">
        <v>45756.517881944441</v>
      </c>
      <c r="B1150" s="10">
        <v>412819044</v>
      </c>
      <c r="C1150" s="6" t="s">
        <v>4897</v>
      </c>
      <c r="D1150" s="10">
        <v>1</v>
      </c>
      <c r="E1150" s="4" t="s">
        <v>51</v>
      </c>
      <c r="F1150" s="10" t="s">
        <v>836</v>
      </c>
      <c r="G1150" s="10">
        <v>3222</v>
      </c>
      <c r="H1150" s="44" t="s">
        <v>2613</v>
      </c>
      <c r="I1150" s="10">
        <v>2001</v>
      </c>
      <c r="J1150" s="10" t="s">
        <v>2614</v>
      </c>
      <c r="K1150" s="10" t="s">
        <v>2615</v>
      </c>
      <c r="L1150" s="10" t="s">
        <v>2616</v>
      </c>
      <c r="M1150" t="s">
        <v>39</v>
      </c>
      <c r="N1150" s="10" t="s">
        <v>77</v>
      </c>
      <c r="O1150" s="10" t="s">
        <v>674</v>
      </c>
      <c r="P1150" s="10" t="s">
        <v>2617</v>
      </c>
      <c r="Q1150" t="str">
        <f t="shared" si="294"/>
        <v>Alma-Ata, botanical garden</v>
      </c>
      <c r="R1150" s="92">
        <v>43.2</v>
      </c>
      <c r="S1150" s="92">
        <v>76.900000000000006</v>
      </c>
      <c r="T1150" s="10" t="s">
        <v>2618</v>
      </c>
      <c r="U1150" s="10" t="s">
        <v>260</v>
      </c>
      <c r="V1150" s="10" t="s">
        <v>44</v>
      </c>
      <c r="Y1150" s="10">
        <v>1996</v>
      </c>
      <c r="Z1150" s="10">
        <v>5</v>
      </c>
      <c r="AA1150" s="10">
        <v>20</v>
      </c>
      <c r="AB1150" s="10">
        <v>1997</v>
      </c>
      <c r="AC1150" s="10">
        <v>6</v>
      </c>
      <c r="AD1150" s="10">
        <v>5</v>
      </c>
      <c r="AF1150" s="10" t="s">
        <v>613</v>
      </c>
      <c r="AH1150" s="10" t="s">
        <v>490</v>
      </c>
      <c r="AI1150" s="10" t="s">
        <v>1152</v>
      </c>
      <c r="AJ1150" s="10" t="s">
        <v>2612</v>
      </c>
      <c r="AK1150" s="10" t="b">
        <v>1</v>
      </c>
      <c r="AL1150" s="10" t="b">
        <v>1</v>
      </c>
      <c r="AM1150" s="10" t="s">
        <v>462</v>
      </c>
      <c r="AO1150" s="49" t="s">
        <v>4952</v>
      </c>
      <c r="AP1150" s="73"/>
      <c r="AQ1150" s="49" t="s">
        <v>4951</v>
      </c>
      <c r="AR1150" s="76" t="s">
        <v>5011</v>
      </c>
      <c r="AS1150" s="73" t="s">
        <v>5012</v>
      </c>
      <c r="AT1150" s="73">
        <f t="shared" si="286"/>
        <v>1</v>
      </c>
      <c r="AU1150" s="112" t="s">
        <v>5383</v>
      </c>
      <c r="AV1150" s="44" t="s">
        <v>5380</v>
      </c>
      <c r="AW1150" t="s">
        <v>613</v>
      </c>
      <c r="AX1150" s="112" t="s">
        <v>5322</v>
      </c>
      <c r="AY1150" s="73" t="str">
        <f t="shared" si="287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150" s="49" t="s">
        <v>4903</v>
      </c>
      <c r="BA1150" s="58" t="str">
        <f>Y1150&amp;"-"&amp;IF(Z1150&lt;10,"0"&amp;Z1150,Z1150)&amp;"-"&amp;IF(AA1150&lt;10,"0"&amp;AA1150,AA1150)&amp;"/"&amp;IF(AC1150&lt;10,"0"&amp;AC1150,AC1150)&amp;"-"&amp;IF(AD1150&lt;10,"0"&amp;AD1150,AD1150)</f>
        <v>1996-05-20/06-05</v>
      </c>
      <c r="BB1150" s="44" t="str">
        <f>Y1150&amp;IF(Z1150&lt;&gt;0,"-"&amp;Z1150,"")&amp;IF(AA1150&lt;&gt;0,"-"&amp;AA1150,"")&amp;IF(AB1150&lt;&gt;0,"/"&amp;AB1150,"")&amp;IF(AC1150&lt;&gt;0,"-"&amp;AC1150,"")&amp;IF(AD1150&lt;&gt;0,"-"&amp;AD1150,"")</f>
        <v>1996-5-20/1997-6-5</v>
      </c>
      <c r="BC1150" s="44"/>
      <c r="BD1150" s="44"/>
      <c r="BE1150" s="44"/>
      <c r="BF1150" s="49" t="s">
        <v>4882</v>
      </c>
      <c r="BG1150" t="s">
        <v>4893</v>
      </c>
      <c r="BH1150" s="40" t="s">
        <v>5050</v>
      </c>
      <c r="BI1150" t="s">
        <v>39</v>
      </c>
      <c r="BJ1150" t="str">
        <f>N1150&amp;", "&amp;O1150&amp;", "&amp;P1150</f>
        <v>Almaty Area, Alma-Ata, Alma-Ata, botanical garden</v>
      </c>
      <c r="BK1150" t="str">
        <f>T1150&amp;" N; "&amp;U1150&amp;" E"</f>
        <v>43°12' N; 76°54' E</v>
      </c>
      <c r="BL1150" t="s">
        <v>5195</v>
      </c>
      <c r="BM1150" s="85" t="s">
        <v>5090</v>
      </c>
      <c r="BN1150" t="s">
        <v>4895</v>
      </c>
      <c r="BO1150"/>
      <c r="BP1150" t="str">
        <f>IF(V1150="original",H1150,IF(V1150="volunteer",C1150,"Nekhaeva A.A."))</f>
        <v>Azarkina G.N., Logunov D.V.</v>
      </c>
      <c r="BQ1150">
        <f>IF(V1150="original",I1150,IF(V1150="volunteer",YEAR(A1150)&amp;"-"&amp;IF(MONTH(A1150)&lt;10,"0"&amp;MONTH(A1150),MONTH(A1150))&amp;"-"&amp;IF(DAY(A1150)&lt;10,"0"&amp;DAY(A1150),DAY(A1150)),"__2025-05-15"))</f>
        <v>2001</v>
      </c>
      <c r="BR1150"/>
      <c r="BS1150"/>
      <c r="BT1150" s="49" t="s">
        <v>4766</v>
      </c>
      <c r="BU1150" t="s">
        <v>3631</v>
      </c>
      <c r="BV1150" t="s">
        <v>3632</v>
      </c>
      <c r="BW1150" t="s">
        <v>3633</v>
      </c>
      <c r="BX1150" t="s">
        <v>3634</v>
      </c>
      <c r="BY1150" s="44" t="s">
        <v>490</v>
      </c>
      <c r="BZ1150" t="s">
        <v>1152</v>
      </c>
      <c r="CA1150" t="s">
        <v>4538</v>
      </c>
      <c r="CB1150" s="44" t="s">
        <v>4538</v>
      </c>
      <c r="CC1150" t="s">
        <v>4540</v>
      </c>
      <c r="CD1150" t="s">
        <v>4538</v>
      </c>
      <c r="CE1150" t="s">
        <v>4539</v>
      </c>
      <c r="CF1150" t="s">
        <v>3630</v>
      </c>
      <c r="CG1150" t="s">
        <v>5048</v>
      </c>
      <c r="CH1150" t="str">
        <f>H1150</f>
        <v>Azarkina G.N., Logunov D.V.</v>
      </c>
      <c r="CI1150">
        <f t="shared" si="292"/>
        <v>2001</v>
      </c>
      <c r="CJ1150" t="s">
        <v>4724</v>
      </c>
    </row>
    <row r="1151" spans="1:88" s="10" customFormat="1" x14ac:dyDescent="0.45">
      <c r="A1151" s="9">
        <v>45756.507430555561</v>
      </c>
      <c r="B1151" s="10">
        <v>412819044</v>
      </c>
      <c r="C1151" s="6" t="s">
        <v>4897</v>
      </c>
      <c r="D1151" s="10">
        <v>1</v>
      </c>
      <c r="E1151" s="4" t="s">
        <v>51</v>
      </c>
      <c r="F1151" s="10" t="s">
        <v>836</v>
      </c>
      <c r="G1151" s="10">
        <v>3200</v>
      </c>
      <c r="H1151" s="44" t="s">
        <v>2632</v>
      </c>
      <c r="I1151" s="10">
        <v>2002</v>
      </c>
      <c r="J1151" s="10" t="s">
        <v>2633</v>
      </c>
      <c r="K1151" s="10" t="s">
        <v>2634</v>
      </c>
      <c r="L1151" s="10" t="s">
        <v>2635</v>
      </c>
      <c r="M1151" t="s">
        <v>39</v>
      </c>
      <c r="N1151" s="10" t="s">
        <v>77</v>
      </c>
      <c r="P1151" s="10" t="s">
        <v>2628</v>
      </c>
      <c r="Q1151" t="str">
        <f t="shared" si="294"/>
        <v>Syugatinskaya hollow, c. 5 km from Charynskiy Canyon</v>
      </c>
      <c r="R1151" s="92">
        <v>43.391807</v>
      </c>
      <c r="S1151" s="92">
        <v>79.035264999999995</v>
      </c>
      <c r="T1151" s="10" t="s">
        <v>2629</v>
      </c>
      <c r="U1151" s="10" t="s">
        <v>2630</v>
      </c>
      <c r="V1151" s="10" t="s">
        <v>106</v>
      </c>
      <c r="W1151" s="10" t="s">
        <v>2272</v>
      </c>
      <c r="X1151" s="10">
        <v>2500</v>
      </c>
      <c r="Y1151" s="10">
        <v>1989</v>
      </c>
      <c r="Z1151" s="10">
        <v>10</v>
      </c>
      <c r="AA1151" s="10">
        <v>2</v>
      </c>
      <c r="AF1151" s="10" t="s">
        <v>566</v>
      </c>
      <c r="AH1151" s="10" t="s">
        <v>48</v>
      </c>
      <c r="AI1151" s="10" t="s">
        <v>970</v>
      </c>
      <c r="AJ1151" s="10" t="s">
        <v>2631</v>
      </c>
      <c r="AK1151" s="10" t="b">
        <v>1</v>
      </c>
      <c r="AL1151" s="10" t="b">
        <v>0</v>
      </c>
      <c r="AO1151" s="49" t="s">
        <v>4952</v>
      </c>
      <c r="AP1151" s="73"/>
      <c r="AQ1151" s="49" t="s">
        <v>4951</v>
      </c>
      <c r="AR1151" s="76" t="s">
        <v>5011</v>
      </c>
      <c r="AS1151" s="73" t="s">
        <v>5012</v>
      </c>
      <c r="AT1151" s="73">
        <f t="shared" si="286"/>
        <v>1</v>
      </c>
      <c r="AU1151" s="112" t="s">
        <v>5383</v>
      </c>
      <c r="AV1151" s="44" t="s">
        <v>5380</v>
      </c>
      <c r="AW1151" t="s">
        <v>566</v>
      </c>
      <c r="AX1151" s="112" t="s">
        <v>5322</v>
      </c>
      <c r="AY1151" s="73" t="str">
        <f t="shared" si="287"/>
        <v>Azarkina G.N. 2002. Aelurillus ater (Kroneberg, 1875) and related species of jumping spiders in the fauna of Middle Asia and the Caucasus (Aranel: Salticidae) // Arthropoda Selecta. Vol.11. No.1. P.89–107</v>
      </c>
      <c r="AZ1151" s="49" t="s">
        <v>4903</v>
      </c>
      <c r="BA1151" s="58" t="str">
        <f>Y1151&amp;"-"&amp;IF(Z1151&lt;10,"0"&amp;Z1151,Z1151)&amp;"-"&amp;IF(AA1151&lt;10,"0"&amp;AA1151,AA1151)</f>
        <v>1989-10-02</v>
      </c>
      <c r="BB1151" s="44" t="str">
        <f>Y1151&amp;IF(Z1151&lt;&gt;0,"-"&amp;Z1151,"")&amp;IF(AA1151&lt;&gt;0,"-"&amp;AA1151,"")&amp;IF(AB1151&lt;&gt;0,"/"&amp;AB1151,"")&amp;IF(AC1151&lt;&gt;0,"-"&amp;AC1151,"")&amp;IF(AD1151&lt;&gt;0,"-"&amp;AD1151,"")</f>
        <v>1989-10-2</v>
      </c>
      <c r="BC1151" s="44"/>
      <c r="BD1151" s="44"/>
      <c r="BE1151" s="44"/>
      <c r="BF1151" s="49" t="s">
        <v>4882</v>
      </c>
      <c r="BG1151" t="s">
        <v>4893</v>
      </c>
      <c r="BH1151" s="40" t="s">
        <v>5050</v>
      </c>
      <c r="BI1151" t="s">
        <v>39</v>
      </c>
      <c r="BJ1151" t="str">
        <f>N1151&amp;", "&amp;P1151</f>
        <v>Almaty Area, Syugatinskaya hollow, c. 5 km from Charynskiy Canyon</v>
      </c>
      <c r="BK1151" t="str">
        <f>T1151&amp;" N; "&amp;U1151&amp;" E"</f>
        <v>43.391807 N; 79.035265 E</v>
      </c>
      <c r="BL1151" t="s">
        <v>2629</v>
      </c>
      <c r="BM1151" s="85" t="s">
        <v>2630</v>
      </c>
      <c r="BN1151" t="s">
        <v>4895</v>
      </c>
      <c r="BO1151">
        <f>X1151</f>
        <v>2500</v>
      </c>
      <c r="BP1151" t="str">
        <f>IF(V1151="original",H1151,IF(V1151="volunteer",C1151,"Nekhaeva A.A."))</f>
        <v>Kim L.V.</v>
      </c>
      <c r="BQ1151" t="str">
        <f>IF(V1151="original",I1151,IF(V1151="volunteer",YEAR(A1151)&amp;"-"&amp;IF(MONTH(A1151)&lt;10,"0"&amp;MONTH(A1151),MONTH(A1151))&amp;"-"&amp;IF(DAY(A1151)&lt;10,"0"&amp;DAY(A1151),DAY(A1151)),"__2025-05-15"))</f>
        <v>2025-04-09</v>
      </c>
      <c r="BR1151"/>
      <c r="BS1151"/>
      <c r="BT1151" s="49" t="s">
        <v>4766</v>
      </c>
      <c r="BU1151" t="s">
        <v>3631</v>
      </c>
      <c r="BV1151" t="s">
        <v>3632</v>
      </c>
      <c r="BW1151" t="s">
        <v>3633</v>
      </c>
      <c r="BX1151" t="s">
        <v>3634</v>
      </c>
      <c r="BY1151" s="44" t="s">
        <v>48</v>
      </c>
      <c r="BZ1151" t="s">
        <v>970</v>
      </c>
      <c r="CA1151" t="s">
        <v>4541</v>
      </c>
      <c r="CB1151" s="44" t="s">
        <v>4541</v>
      </c>
      <c r="CC1151" t="s">
        <v>4770</v>
      </c>
      <c r="CD1151" t="s">
        <v>4541</v>
      </c>
      <c r="CE1151" t="s">
        <v>4876</v>
      </c>
      <c r="CF1151" t="s">
        <v>3630</v>
      </c>
      <c r="CG1151"/>
      <c r="CH1151" t="str">
        <f>H1151</f>
        <v>Azarkina G.N.</v>
      </c>
      <c r="CI1151">
        <f t="shared" si="292"/>
        <v>2002</v>
      </c>
      <c r="CJ1151"/>
    </row>
    <row r="1152" spans="1:88" s="10" customFormat="1" x14ac:dyDescent="0.45">
      <c r="A1152" s="9">
        <v>45756.503159722233</v>
      </c>
      <c r="B1152" s="10">
        <v>412819044</v>
      </c>
      <c r="C1152" s="6" t="s">
        <v>4897</v>
      </c>
      <c r="D1152" s="10">
        <v>1</v>
      </c>
      <c r="E1152" s="4" t="s">
        <v>65</v>
      </c>
      <c r="F1152" s="10" t="s">
        <v>836</v>
      </c>
      <c r="G1152" s="10">
        <v>3200</v>
      </c>
      <c r="H1152" s="44" t="s">
        <v>2632</v>
      </c>
      <c r="I1152" s="10">
        <v>2002</v>
      </c>
      <c r="J1152" s="10" t="s">
        <v>2633</v>
      </c>
      <c r="K1152" s="10" t="s">
        <v>2634</v>
      </c>
      <c r="L1152" s="10" t="s">
        <v>2635</v>
      </c>
      <c r="M1152" t="s">
        <v>39</v>
      </c>
      <c r="N1152" s="10" t="s">
        <v>77</v>
      </c>
      <c r="O1152" s="10" t="s">
        <v>2636</v>
      </c>
      <c r="P1152" s="10" t="s">
        <v>2260</v>
      </c>
      <c r="Q1152" t="str">
        <f t="shared" si="294"/>
        <v>Aidarly</v>
      </c>
      <c r="R1152" s="92">
        <v>44.035131</v>
      </c>
      <c r="S1152" s="92">
        <v>79.515919999999994</v>
      </c>
      <c r="T1152" s="10" t="s">
        <v>2637</v>
      </c>
      <c r="U1152" s="10" t="s">
        <v>2638</v>
      </c>
      <c r="V1152" s="10" t="s">
        <v>106</v>
      </c>
      <c r="X1152" s="10">
        <v>1000</v>
      </c>
      <c r="Y1152" s="10">
        <v>1983</v>
      </c>
      <c r="Z1152" s="10">
        <v>10</v>
      </c>
      <c r="AA1152" s="10">
        <v>20</v>
      </c>
      <c r="AF1152" s="10" t="s">
        <v>1881</v>
      </c>
      <c r="AH1152" s="10" t="s">
        <v>48</v>
      </c>
      <c r="AI1152" s="10" t="s">
        <v>970</v>
      </c>
      <c r="AJ1152" s="10" t="s">
        <v>2631</v>
      </c>
      <c r="AK1152" s="10" t="b">
        <v>1</v>
      </c>
      <c r="AL1152" s="10" t="b">
        <v>0</v>
      </c>
      <c r="AO1152" s="49" t="s">
        <v>4952</v>
      </c>
      <c r="AP1152" s="73"/>
      <c r="AQ1152" s="49" t="s">
        <v>4951</v>
      </c>
      <c r="AR1152" s="76" t="s">
        <v>5011</v>
      </c>
      <c r="AS1152" s="73" t="s">
        <v>5012</v>
      </c>
      <c r="AT1152" s="73">
        <f t="shared" si="286"/>
        <v>1</v>
      </c>
      <c r="AU1152" s="112" t="s">
        <v>5384</v>
      </c>
      <c r="AV1152" s="44" t="s">
        <v>5380</v>
      </c>
      <c r="AW1152" t="s">
        <v>3473</v>
      </c>
      <c r="AX1152" s="112" t="s">
        <v>5322</v>
      </c>
      <c r="AY1152" s="73" t="str">
        <f t="shared" si="287"/>
        <v>Azarkina G.N. 2002. Aelurillus ater (Kroneberg, 1875) and related species of jumping spiders in the fauna of Middle Asia and the Caucasus (Aranel: Salticidae) // Arthropoda Selecta. Vol.11. No.1. P.89–107</v>
      </c>
      <c r="AZ1152" s="49" t="s">
        <v>4903</v>
      </c>
      <c r="BA1152" s="58" t="str">
        <f>Y1152&amp;"-"&amp;IF(Z1152&lt;10,"0"&amp;Z1152,Z1152)&amp;"-"&amp;IF(AA1152&lt;10,"0"&amp;AA1152,AA1152)</f>
        <v>1983-10-20</v>
      </c>
      <c r="BB1152" s="44" t="str">
        <f>Y1152&amp;IF(Z1152&lt;&gt;0,"-"&amp;Z1152,"")&amp;IF(AA1152&lt;&gt;0,"-"&amp;AA1152,"")&amp;IF(AB1152&lt;&gt;0,"/"&amp;AB1152,"")&amp;IF(AC1152&lt;&gt;0,"-"&amp;AC1152,"")&amp;IF(AD1152&lt;&gt;0,"-"&amp;AD1152,"")</f>
        <v>1983-10-20</v>
      </c>
      <c r="BC1152" s="44"/>
      <c r="BD1152" s="44"/>
      <c r="BE1152" s="44"/>
      <c r="BF1152" s="49" t="s">
        <v>4882</v>
      </c>
      <c r="BG1152" t="s">
        <v>4893</v>
      </c>
      <c r="BH1152" s="40" t="s">
        <v>5050</v>
      </c>
      <c r="BI1152" t="s">
        <v>39</v>
      </c>
      <c r="BJ1152" t="str">
        <f>N1152&amp;", "&amp;O1152&amp;", "&amp;P1152</f>
        <v>Almaty Area, Taldy-Korgan Distr., Aidarly</v>
      </c>
      <c r="BK1152" t="str">
        <f>T1152&amp;" N; "&amp;U1152&amp;" E"</f>
        <v>44.035131 N; 79.51592 E</v>
      </c>
      <c r="BL1152" t="s">
        <v>2637</v>
      </c>
      <c r="BM1152" s="85" t="s">
        <v>2638</v>
      </c>
      <c r="BN1152" t="s">
        <v>4895</v>
      </c>
      <c r="BO1152">
        <f>X1152</f>
        <v>1000</v>
      </c>
      <c r="BP1152" t="str">
        <f>IF(V1152="original",H1152,IF(V1152="volunteer",C1152,"Nekhaeva A.A."))</f>
        <v>Kim L.V.</v>
      </c>
      <c r="BQ1152" t="str">
        <f>IF(V1152="original",I1152,IF(V1152="volunteer",YEAR(A1152)&amp;"-"&amp;IF(MONTH(A1152)&lt;10,"0"&amp;MONTH(A1152),MONTH(A1152))&amp;"-"&amp;IF(DAY(A1152)&lt;10,"0"&amp;DAY(A1152),DAY(A1152)),"__2025-05-15"))</f>
        <v>2025-04-09</v>
      </c>
      <c r="BR1152"/>
      <c r="BS1152"/>
      <c r="BT1152" s="49" t="s">
        <v>4766</v>
      </c>
      <c r="BU1152" t="s">
        <v>3631</v>
      </c>
      <c r="BV1152" t="s">
        <v>3632</v>
      </c>
      <c r="BW1152" t="s">
        <v>3633</v>
      </c>
      <c r="BX1152" t="s">
        <v>3634</v>
      </c>
      <c r="BY1152" s="44" t="s">
        <v>48</v>
      </c>
      <c r="BZ1152" t="s">
        <v>970</v>
      </c>
      <c r="CA1152" t="s">
        <v>4541</v>
      </c>
      <c r="CB1152" s="44" t="s">
        <v>4541</v>
      </c>
      <c r="CC1152" t="s">
        <v>4770</v>
      </c>
      <c r="CD1152" t="s">
        <v>4541</v>
      </c>
      <c r="CE1152" t="s">
        <v>4876</v>
      </c>
      <c r="CF1152" t="s">
        <v>3630</v>
      </c>
      <c r="CG1152"/>
      <c r="CH1152" t="str">
        <f>H1152</f>
        <v>Azarkina G.N.</v>
      </c>
      <c r="CI1152">
        <f t="shared" si="292"/>
        <v>2002</v>
      </c>
      <c r="CJ1152"/>
    </row>
    <row r="1153" spans="1:88" s="10" customFormat="1" x14ac:dyDescent="0.45">
      <c r="A1153" s="9">
        <v>45756.500335648147</v>
      </c>
      <c r="B1153" s="10">
        <v>412819044</v>
      </c>
      <c r="C1153" s="6" t="s">
        <v>4897</v>
      </c>
      <c r="D1153" s="10">
        <v>1</v>
      </c>
      <c r="E1153" s="4" t="s">
        <v>51</v>
      </c>
      <c r="F1153" s="10" t="s">
        <v>1810</v>
      </c>
      <c r="G1153" s="10">
        <v>3200</v>
      </c>
      <c r="H1153" s="44" t="s">
        <v>2632</v>
      </c>
      <c r="I1153" s="10">
        <v>2002</v>
      </c>
      <c r="J1153" s="10" t="s">
        <v>2633</v>
      </c>
      <c r="K1153" s="10" t="s">
        <v>2634</v>
      </c>
      <c r="L1153" s="10" t="s">
        <v>2635</v>
      </c>
      <c r="M1153" t="s">
        <v>39</v>
      </c>
      <c r="N1153" s="10" t="s">
        <v>77</v>
      </c>
      <c r="O1153" s="10" t="s">
        <v>2636</v>
      </c>
      <c r="P1153" s="10" t="s">
        <v>2639</v>
      </c>
      <c r="Q1153" t="str">
        <f t="shared" si="294"/>
        <v>Andreevka</v>
      </c>
      <c r="R1153" s="92">
        <v>45.835878000000001</v>
      </c>
      <c r="S1153" s="92">
        <v>80.619457999999995</v>
      </c>
      <c r="T1153" s="10" t="s">
        <v>2640</v>
      </c>
      <c r="U1153" s="10" t="s">
        <v>2641</v>
      </c>
      <c r="V1153" s="10" t="s">
        <v>106</v>
      </c>
      <c r="X1153" s="10">
        <v>1500</v>
      </c>
      <c r="Y1153" s="10">
        <v>1990</v>
      </c>
      <c r="Z1153" s="10">
        <v>10</v>
      </c>
      <c r="AA1153" s="10">
        <v>3</v>
      </c>
      <c r="AF1153" s="10" t="s">
        <v>2642</v>
      </c>
      <c r="AH1153" s="10" t="s">
        <v>48</v>
      </c>
      <c r="AI1153" s="10" t="s">
        <v>970</v>
      </c>
      <c r="AJ1153" s="10" t="s">
        <v>2631</v>
      </c>
      <c r="AK1153" s="10" t="b">
        <v>1</v>
      </c>
      <c r="AL1153" s="10" t="b">
        <v>0</v>
      </c>
      <c r="AO1153" s="49" t="s">
        <v>4952</v>
      </c>
      <c r="AP1153" s="73"/>
      <c r="AQ1153" s="49" t="s">
        <v>4951</v>
      </c>
      <c r="AR1153" s="76" t="s">
        <v>5011</v>
      </c>
      <c r="AS1153" s="73" t="s">
        <v>5012</v>
      </c>
      <c r="AT1153" s="73">
        <f t="shared" si="286"/>
        <v>1</v>
      </c>
      <c r="AU1153" s="112" t="s">
        <v>5383</v>
      </c>
      <c r="AV1153" s="44" t="s">
        <v>5380</v>
      </c>
      <c r="AW1153" t="s">
        <v>2642</v>
      </c>
      <c r="AX1153" s="112" t="s">
        <v>5356</v>
      </c>
      <c r="AY1153" s="73" t="str">
        <f t="shared" si="287"/>
        <v>Azarkina G.N. 2002. Aelurillus ater (Kroneberg, 1875) and related species of jumping spiders in the fauna of Middle Asia and the Caucasus (Aranel: Salticidae) // Arthropoda Selecta. Vol.11. No.1. P.89–107</v>
      </c>
      <c r="AZ1153" s="49" t="s">
        <v>4903</v>
      </c>
      <c r="BA1153" s="58" t="str">
        <f>Y1153&amp;"-"&amp;IF(Z1153&lt;10,"0"&amp;Z1153,Z1153)&amp;"-"&amp;IF(AA1153&lt;10,"0"&amp;AA1153,AA1153)</f>
        <v>1990-10-03</v>
      </c>
      <c r="BB1153" s="44" t="str">
        <f>Y1153&amp;IF(Z1153&lt;&gt;0,"-"&amp;Z1153,"")&amp;IF(AA1153&lt;&gt;0,"-"&amp;AA1153,"")&amp;IF(AB1153&lt;&gt;0,"/"&amp;AB1153,"")&amp;IF(AC1153&lt;&gt;0,"-"&amp;AC1153,"")&amp;IF(AD1153&lt;&gt;0,"-"&amp;AD1153,"")</f>
        <v>1990-10-3</v>
      </c>
      <c r="BC1153" s="44"/>
      <c r="BD1153" s="44"/>
      <c r="BE1153" s="44"/>
      <c r="BF1153" s="49" t="s">
        <v>4882</v>
      </c>
      <c r="BG1153" t="s">
        <v>4893</v>
      </c>
      <c r="BH1153" s="40" t="s">
        <v>5050</v>
      </c>
      <c r="BI1153" t="s">
        <v>39</v>
      </c>
      <c r="BJ1153" t="str">
        <f>N1153&amp;", "&amp;O1153&amp;", "&amp;P1153</f>
        <v>Almaty Area, Taldy-Korgan Distr., Andreevka</v>
      </c>
      <c r="BK1153" t="str">
        <f>T1153&amp;" N; "&amp;U1153&amp;" E"</f>
        <v>45.835878 N; 80.619458 E</v>
      </c>
      <c r="BL1153" t="s">
        <v>2640</v>
      </c>
      <c r="BM1153" s="85" t="s">
        <v>2641</v>
      </c>
      <c r="BN1153" t="s">
        <v>4895</v>
      </c>
      <c r="BO1153">
        <f>X1153</f>
        <v>1500</v>
      </c>
      <c r="BP1153" t="str">
        <f>IF(V1153="original",H1153,IF(V1153="volunteer",C1153,"Nekhaeva A.A."))</f>
        <v>Kim L.V.</v>
      </c>
      <c r="BQ1153" t="str">
        <f>IF(V1153="original",I1153,IF(V1153="volunteer",YEAR(A1153)&amp;"-"&amp;IF(MONTH(A1153)&lt;10,"0"&amp;MONTH(A1153),MONTH(A1153))&amp;"-"&amp;IF(DAY(A1153)&lt;10,"0"&amp;DAY(A1153),DAY(A1153)),"__2025-05-15"))</f>
        <v>2025-04-09</v>
      </c>
      <c r="BR1153"/>
      <c r="BS1153"/>
      <c r="BT1153" s="49" t="s">
        <v>4766</v>
      </c>
      <c r="BU1153" t="s">
        <v>3631</v>
      </c>
      <c r="BV1153" t="s">
        <v>3632</v>
      </c>
      <c r="BW1153" t="s">
        <v>3633</v>
      </c>
      <c r="BX1153" t="s">
        <v>3634</v>
      </c>
      <c r="BY1153" s="44" t="s">
        <v>48</v>
      </c>
      <c r="BZ1153" t="s">
        <v>970</v>
      </c>
      <c r="CA1153" t="s">
        <v>4541</v>
      </c>
      <c r="CB1153" s="44" t="s">
        <v>4541</v>
      </c>
      <c r="CC1153" t="s">
        <v>4770</v>
      </c>
      <c r="CD1153" t="s">
        <v>4541</v>
      </c>
      <c r="CE1153" t="s">
        <v>4876</v>
      </c>
      <c r="CF1153" t="s">
        <v>3630</v>
      </c>
      <c r="CG1153"/>
      <c r="CH1153" t="str">
        <f>H1153</f>
        <v>Azarkina G.N.</v>
      </c>
      <c r="CI1153">
        <f t="shared" si="292"/>
        <v>2002</v>
      </c>
      <c r="CJ1153"/>
    </row>
    <row r="1154" spans="1:88" s="10" customFormat="1" x14ac:dyDescent="0.45">
      <c r="A1154" s="9">
        <v>45756.492106481477</v>
      </c>
      <c r="B1154" s="10">
        <v>412819044</v>
      </c>
      <c r="C1154" s="6" t="s">
        <v>4897</v>
      </c>
      <c r="D1154" s="10">
        <v>1</v>
      </c>
      <c r="E1154" s="4" t="s">
        <v>65</v>
      </c>
      <c r="F1154" s="10" t="s">
        <v>836</v>
      </c>
      <c r="G1154" s="10">
        <v>3200</v>
      </c>
      <c r="H1154" s="44" t="s">
        <v>2632</v>
      </c>
      <c r="I1154" s="10">
        <v>2002</v>
      </c>
      <c r="J1154" s="10" t="s">
        <v>2633</v>
      </c>
      <c r="K1154" s="10" t="s">
        <v>2634</v>
      </c>
      <c r="L1154" s="10" t="s">
        <v>2635</v>
      </c>
      <c r="M1154" t="s">
        <v>39</v>
      </c>
      <c r="N1154" s="10" t="s">
        <v>2643</v>
      </c>
      <c r="O1154" s="10" t="s">
        <v>931</v>
      </c>
      <c r="P1154" s="10" t="s">
        <v>2644</v>
      </c>
      <c r="Q1154" t="str">
        <f t="shared" si="294"/>
        <v>Khaskhab'e</v>
      </c>
      <c r="R1154" s="85" t="str">
        <f>T1154</f>
        <v>45.226861</v>
      </c>
      <c r="S1154" s="85" t="str">
        <f>U1154</f>
        <v>74.777982</v>
      </c>
      <c r="T1154" s="10" t="s">
        <v>3583</v>
      </c>
      <c r="U1154" s="10" t="s">
        <v>3584</v>
      </c>
      <c r="V1154" s="10" t="s">
        <v>106</v>
      </c>
      <c r="W1154" s="10" t="s">
        <v>3585</v>
      </c>
      <c r="Y1154" s="10">
        <v>1988</v>
      </c>
      <c r="Z1154" s="10">
        <v>6</v>
      </c>
      <c r="AF1154" s="10" t="s">
        <v>2645</v>
      </c>
      <c r="AH1154" s="10" t="s">
        <v>48</v>
      </c>
      <c r="AI1154" s="10" t="s">
        <v>970</v>
      </c>
      <c r="AJ1154" s="10" t="s">
        <v>2631</v>
      </c>
      <c r="AK1154" s="10" t="b">
        <v>1</v>
      </c>
      <c r="AL1154" s="10" t="b">
        <v>0</v>
      </c>
      <c r="AO1154" s="49" t="s">
        <v>4952</v>
      </c>
      <c r="AP1154" s="73"/>
      <c r="AQ1154" s="49" t="s">
        <v>4951</v>
      </c>
      <c r="AR1154" s="76" t="s">
        <v>5011</v>
      </c>
      <c r="AS1154" s="73" t="s">
        <v>5012</v>
      </c>
      <c r="AT1154" s="73">
        <f t="shared" si="286"/>
        <v>1</v>
      </c>
      <c r="AU1154" s="112" t="s">
        <v>5384</v>
      </c>
      <c r="AV1154" s="44" t="s">
        <v>5380</v>
      </c>
      <c r="AW1154" t="s">
        <v>2645</v>
      </c>
      <c r="AX1154" s="112" t="s">
        <v>5322</v>
      </c>
      <c r="AY1154" s="73" t="str">
        <f t="shared" si="287"/>
        <v>Azarkina G.N. 2002. Aelurillus ater (Kroneberg, 1875) and related species of jumping spiders in the fauna of Middle Asia and the Caucasus (Aranel: Salticidae) // Arthropoda Selecta. Vol.11. No.1. P.89–107</v>
      </c>
      <c r="AZ1154" s="49" t="s">
        <v>4903</v>
      </c>
      <c r="BA1154" s="44" t="str">
        <f>Y1154&amp;"-"&amp;IF(Z1154&lt;10,"0"&amp;Z1154,Z1154)</f>
        <v>1988-06</v>
      </c>
      <c r="BB1154" s="44" t="str">
        <f>Y1154&amp;IF(Z1154&lt;&gt;0,"-"&amp;Z1154,"")&amp;IF(AA1154&lt;&gt;0,"-"&amp;AA1154,"")&amp;IF(AB1154&lt;&gt;0,"/"&amp;AB1154,"")&amp;IF(AC1154&lt;&gt;0,"-"&amp;AC1154,"")&amp;IF(AD1154&lt;&gt;0,"-"&amp;AD1154,"")</f>
        <v>1988-6</v>
      </c>
      <c r="BC1154" s="44"/>
      <c r="BD1154" s="44"/>
      <c r="BE1154" s="44"/>
      <c r="BF1154" s="49" t="s">
        <v>4882</v>
      </c>
      <c r="BG1154" t="s">
        <v>4893</v>
      </c>
      <c r="BH1154" s="40" t="s">
        <v>5050</v>
      </c>
      <c r="BI1154" t="s">
        <v>39</v>
      </c>
      <c r="BJ1154" t="str">
        <f>N1154&amp;", "&amp;O1154&amp;", "&amp;P1154</f>
        <v>Zhezkazgan Area, Balkhash Distr., Khaskhab'e</v>
      </c>
      <c r="BK1154" t="str">
        <f>T1154&amp;" N; "&amp;U1154&amp;" E"</f>
        <v>45.226861 N; 74.777982 E</v>
      </c>
      <c r="BL1154" t="s">
        <v>3583</v>
      </c>
      <c r="BM1154" s="85" t="s">
        <v>3584</v>
      </c>
      <c r="BN1154" t="s">
        <v>4895</v>
      </c>
      <c r="BO1154"/>
      <c r="BP1154" t="str">
        <f>IF(V1154="original",H1154,IF(V1154="volunteer",C1154,"Nekhaeva A.A."))</f>
        <v>Kim L.V.</v>
      </c>
      <c r="BQ1154" t="str">
        <f>IF(V1154="original",I1154,IF(V1154="volunteer",YEAR(A1154)&amp;"-"&amp;IF(MONTH(A1154)&lt;10,"0"&amp;MONTH(A1154),MONTH(A1154))&amp;"-"&amp;IF(DAY(A1154)&lt;10,"0"&amp;DAY(A1154),DAY(A1154)),"__2025-05-15"))</f>
        <v>2025-04-09</v>
      </c>
      <c r="BR1154"/>
      <c r="BS1154"/>
      <c r="BT1154" s="49" t="s">
        <v>4766</v>
      </c>
      <c r="BU1154" t="s">
        <v>3631</v>
      </c>
      <c r="BV1154" t="s">
        <v>3632</v>
      </c>
      <c r="BW1154" t="s">
        <v>3633</v>
      </c>
      <c r="BX1154" t="s">
        <v>3634</v>
      </c>
      <c r="BY1154" s="44" t="s">
        <v>48</v>
      </c>
      <c r="BZ1154" t="s">
        <v>970</v>
      </c>
      <c r="CA1154" t="s">
        <v>4541</v>
      </c>
      <c r="CB1154" s="44" t="s">
        <v>4541</v>
      </c>
      <c r="CC1154" t="s">
        <v>4770</v>
      </c>
      <c r="CD1154" t="s">
        <v>4541</v>
      </c>
      <c r="CE1154" t="s">
        <v>4876</v>
      </c>
      <c r="CF1154" t="s">
        <v>3630</v>
      </c>
      <c r="CG1154"/>
      <c r="CH1154" t="str">
        <f>H1154</f>
        <v>Azarkina G.N.</v>
      </c>
      <c r="CI1154">
        <f t="shared" si="292"/>
        <v>2002</v>
      </c>
      <c r="CJ1154"/>
    </row>
    <row r="1155" spans="1:88" s="12" customFormat="1" x14ac:dyDescent="0.45">
      <c r="A1155" s="11">
        <v>45756.358043981483</v>
      </c>
      <c r="B1155" s="12">
        <v>950994899</v>
      </c>
      <c r="C1155" s="26" t="s">
        <v>4898</v>
      </c>
      <c r="D1155" s="12">
        <v>2</v>
      </c>
      <c r="E1155" s="4" t="s">
        <v>247</v>
      </c>
      <c r="G1155" s="12">
        <v>3792</v>
      </c>
      <c r="H1155" s="44" t="s">
        <v>53</v>
      </c>
      <c r="I1155" s="12">
        <v>1995</v>
      </c>
      <c r="J1155" s="12" t="s">
        <v>2080</v>
      </c>
      <c r="K1155" s="12" t="s">
        <v>2081</v>
      </c>
      <c r="L1155" s="12" t="s">
        <v>2082</v>
      </c>
      <c r="M1155" t="s">
        <v>39</v>
      </c>
      <c r="N1155" s="12" t="s">
        <v>2646</v>
      </c>
      <c r="O1155" s="12" t="s">
        <v>2647</v>
      </c>
      <c r="P1155" s="12" t="s">
        <v>2648</v>
      </c>
      <c r="Q1155" t="str">
        <f t="shared" si="294"/>
        <v>Bozoi</v>
      </c>
      <c r="R1155" s="94">
        <v>44.160969999999999</v>
      </c>
      <c r="S1155" s="94">
        <v>76.099260000000001</v>
      </c>
      <c r="T1155" s="12" t="s">
        <v>2649</v>
      </c>
      <c r="U1155" s="12" t="s">
        <v>2650</v>
      </c>
      <c r="V1155" s="12" t="s">
        <v>106</v>
      </c>
      <c r="W1155" s="12" t="s">
        <v>1888</v>
      </c>
      <c r="X1155" s="12">
        <v>1000</v>
      </c>
      <c r="Y1155" s="12">
        <v>1986</v>
      </c>
      <c r="Z1155" s="12">
        <v>6</v>
      </c>
      <c r="AA1155" s="12">
        <v>20</v>
      </c>
      <c r="AF1155" s="12" t="s">
        <v>2651</v>
      </c>
      <c r="AH1155" s="12" t="s">
        <v>48</v>
      </c>
      <c r="AI1155" s="12" t="s">
        <v>2078</v>
      </c>
      <c r="AJ1155" s="12" t="s">
        <v>2079</v>
      </c>
      <c r="AK1155" s="12" t="b">
        <v>1</v>
      </c>
      <c r="AL1155" s="12" t="b">
        <v>1</v>
      </c>
      <c r="AM1155" s="12" t="s">
        <v>165</v>
      </c>
      <c r="AO1155" s="49" t="s">
        <v>4952</v>
      </c>
      <c r="AP1155" s="73"/>
      <c r="AQ1155" s="49" t="s">
        <v>4951</v>
      </c>
      <c r="AR1155" s="76" t="s">
        <v>5011</v>
      </c>
      <c r="AS1155" s="73" t="s">
        <v>5012</v>
      </c>
      <c r="AT1155" s="73">
        <f t="shared" si="286"/>
        <v>2</v>
      </c>
      <c r="AU1155" s="112" t="s">
        <v>5384</v>
      </c>
      <c r="AV1155" s="44" t="s">
        <v>5380</v>
      </c>
      <c r="AW1155" t="s">
        <v>3473</v>
      </c>
      <c r="AX1155" s="73"/>
      <c r="AY1155" s="73" t="str">
        <f t="shared" si="287"/>
        <v>Logunov D.V. 1995. The genus Mogrus (Araneae: Salticidae) of Central Asia // Europ. J. Entomol. Vol.92. No.3. P.589–604</v>
      </c>
      <c r="AZ1155" s="49" t="s">
        <v>4903</v>
      </c>
      <c r="BA1155" s="58" t="str">
        <f>Y1155&amp;"-"&amp;IF(Z1155&lt;10,"0"&amp;Z1155,Z1155)&amp;"-"&amp;IF(AA1155&lt;10,"0"&amp;AA1155,AA1155)</f>
        <v>1986-06-20</v>
      </c>
      <c r="BB1155" s="44" t="str">
        <f>Y1155&amp;IF(Z1155&lt;&gt;0,"-"&amp;Z1155,"")&amp;IF(AA1155&lt;&gt;0,"-"&amp;AA1155,"")&amp;IF(AB1155&lt;&gt;0,"/"&amp;AB1155,"")&amp;IF(AC1155&lt;&gt;0,"-"&amp;AC1155,"")&amp;IF(AD1155&lt;&gt;0,"-"&amp;AD1155,"")</f>
        <v>1986-6-20</v>
      </c>
      <c r="BC1155" s="44"/>
      <c r="BD1155" s="44"/>
      <c r="BE1155" s="44"/>
      <c r="BF1155" s="49" t="s">
        <v>4882</v>
      </c>
      <c r="BG1155" t="s">
        <v>4893</v>
      </c>
      <c r="BH1155" s="40" t="s">
        <v>5050</v>
      </c>
      <c r="BI1155" t="s">
        <v>39</v>
      </c>
      <c r="BJ1155" t="str">
        <f>N1155&amp;", "&amp;O1155&amp;", "&amp;P1155</f>
        <v>Almaty [= Alma-Ata] area, Kurtinskii Distr., Bozoi</v>
      </c>
      <c r="BK1155" t="str">
        <f>T1155&amp;" N; "&amp;U1155&amp;" E"</f>
        <v>44.16097 N; 76.09926 E</v>
      </c>
      <c r="BL1155" t="s">
        <v>2649</v>
      </c>
      <c r="BM1155" s="85" t="s">
        <v>2650</v>
      </c>
      <c r="BN1155" t="s">
        <v>4895</v>
      </c>
      <c r="BO1155">
        <f t="shared" ref="BO1155:BO1196" si="295">X1155</f>
        <v>1000</v>
      </c>
      <c r="BP1155" t="str">
        <f>IF(V1155="original",H1155,IF(V1155="volunteer",C1155,"Nekhaeva A.A."))</f>
        <v>Ishaeva A.</v>
      </c>
      <c r="BQ1155" t="str">
        <f>IF(V1155="original",I1155,IF(V1155="volunteer",YEAR(A1155)&amp;"-"&amp;IF(MONTH(A1155)&lt;10,"0"&amp;MONTH(A1155),MONTH(A1155))&amp;"-"&amp;IF(DAY(A1155)&lt;10,"0"&amp;DAY(A1155),DAY(A1155)),"__2025-05-15"))</f>
        <v>2025-04-09</v>
      </c>
      <c r="BR1155"/>
      <c r="BS1155"/>
      <c r="BT1155" s="49" t="s">
        <v>4766</v>
      </c>
      <c r="BU1155" t="s">
        <v>3631</v>
      </c>
      <c r="BV1155" t="s">
        <v>3632</v>
      </c>
      <c r="BW1155" t="s">
        <v>3633</v>
      </c>
      <c r="BX1155" t="s">
        <v>3634</v>
      </c>
      <c r="BY1155" s="44" t="s">
        <v>48</v>
      </c>
      <c r="BZ1155" t="s">
        <v>2078</v>
      </c>
      <c r="CA1155" t="s">
        <v>4449</v>
      </c>
      <c r="CB1155" s="44" t="s">
        <v>4449</v>
      </c>
      <c r="CC1155" t="s">
        <v>4321</v>
      </c>
      <c r="CD1155" t="s">
        <v>4449</v>
      </c>
      <c r="CE1155" t="s">
        <v>4450</v>
      </c>
      <c r="CF1155" t="s">
        <v>3630</v>
      </c>
      <c r="CG1155" t="s">
        <v>4737</v>
      </c>
      <c r="CH1155" t="str">
        <f>H1155</f>
        <v>Logunov D.V.</v>
      </c>
      <c r="CI1155">
        <f t="shared" si="292"/>
        <v>1995</v>
      </c>
      <c r="CJ1155" t="s">
        <v>4722</v>
      </c>
    </row>
    <row r="1156" spans="1:88" s="12" customFormat="1" x14ac:dyDescent="0.45">
      <c r="A1156" s="11">
        <v>45756.355543981481</v>
      </c>
      <c r="B1156" s="12">
        <v>950994899</v>
      </c>
      <c r="C1156" s="26" t="s">
        <v>4898</v>
      </c>
      <c r="D1156" s="12">
        <v>1</v>
      </c>
      <c r="E1156" s="4" t="s">
        <v>65</v>
      </c>
      <c r="G1156" s="12">
        <v>3792</v>
      </c>
      <c r="H1156" s="44" t="s">
        <v>53</v>
      </c>
      <c r="I1156" s="12">
        <v>1995</v>
      </c>
      <c r="J1156" s="12" t="s">
        <v>2080</v>
      </c>
      <c r="K1156" s="12" t="s">
        <v>2081</v>
      </c>
      <c r="L1156" s="12" t="s">
        <v>2082</v>
      </c>
      <c r="M1156" t="s">
        <v>39</v>
      </c>
      <c r="N1156" s="12" t="s">
        <v>2646</v>
      </c>
      <c r="O1156" s="12" t="s">
        <v>893</v>
      </c>
      <c r="P1156" s="12" t="s">
        <v>2652</v>
      </c>
      <c r="Q1156" t="str">
        <f t="shared" si="294"/>
        <v>Georgievka, 8 km W of Targap</v>
      </c>
      <c r="R1156" s="94">
        <v>43.314399999999999</v>
      </c>
      <c r="S1156" s="94">
        <v>75.681700000000006</v>
      </c>
      <c r="T1156" s="12" t="s">
        <v>1913</v>
      </c>
      <c r="U1156" s="12" t="s">
        <v>1914</v>
      </c>
      <c r="V1156" s="12" t="s">
        <v>106</v>
      </c>
      <c r="W1156" s="12" t="s">
        <v>1888</v>
      </c>
      <c r="X1156" s="12">
        <v>2500</v>
      </c>
      <c r="Y1156" s="12">
        <v>1991</v>
      </c>
      <c r="Z1156" s="12">
        <v>5</v>
      </c>
      <c r="AA1156" s="12">
        <v>13</v>
      </c>
      <c r="AF1156" s="12" t="s">
        <v>1535</v>
      </c>
      <c r="AH1156" s="12" t="s">
        <v>48</v>
      </c>
      <c r="AI1156" s="12" t="s">
        <v>2078</v>
      </c>
      <c r="AJ1156" s="12" t="s">
        <v>2079</v>
      </c>
      <c r="AK1156" s="12" t="b">
        <v>1</v>
      </c>
      <c r="AL1156" s="12" t="b">
        <v>1</v>
      </c>
      <c r="AM1156" s="12" t="s">
        <v>165</v>
      </c>
      <c r="AO1156" s="49" t="s">
        <v>4952</v>
      </c>
      <c r="AP1156" s="73"/>
      <c r="AQ1156" s="49" t="s">
        <v>4951</v>
      </c>
      <c r="AR1156" s="76" t="s">
        <v>5011</v>
      </c>
      <c r="AS1156" s="73" t="s">
        <v>5012</v>
      </c>
      <c r="AT1156" s="73">
        <f t="shared" ref="AT1156:AT1219" si="296">D1156</f>
        <v>1</v>
      </c>
      <c r="AU1156" s="112" t="s">
        <v>5384</v>
      </c>
      <c r="AV1156" s="44" t="s">
        <v>5380</v>
      </c>
      <c r="AW1156" t="s">
        <v>566</v>
      </c>
      <c r="AX1156" s="73"/>
      <c r="AY1156" s="73" t="str">
        <f t="shared" ref="AY1156:AY1219" si="297">H1156&amp;" "&amp;I1156&amp;". "&amp;J1156&amp;" // "&amp;K1156</f>
        <v>Logunov D.V. 1995. The genus Mogrus (Araneae: Salticidae) of Central Asia // Europ. J. Entomol. Vol.92. No.3. P.589–604</v>
      </c>
      <c r="AZ1156" s="49" t="s">
        <v>4903</v>
      </c>
      <c r="BA1156" s="58" t="str">
        <f>Y1156&amp;"-"&amp;IF(Z1156&lt;10,"0"&amp;Z1156,Z1156)&amp;"-"&amp;IF(AA1156&lt;10,"0"&amp;AA1156,AA1156)</f>
        <v>1991-05-13</v>
      </c>
      <c r="BB1156" s="44" t="str">
        <f>Y1156&amp;IF(Z1156&lt;&gt;0,"-"&amp;Z1156,"")&amp;IF(AA1156&lt;&gt;0,"-"&amp;AA1156,"")&amp;IF(AB1156&lt;&gt;0,"/"&amp;AB1156,"")&amp;IF(AC1156&lt;&gt;0,"-"&amp;AC1156,"")&amp;IF(AD1156&lt;&gt;0,"-"&amp;AD1156,"")</f>
        <v>1991-5-13</v>
      </c>
      <c r="BC1156" s="44"/>
      <c r="BD1156" s="44"/>
      <c r="BE1156" s="44"/>
      <c r="BF1156" s="49" t="s">
        <v>4882</v>
      </c>
      <c r="BG1156" t="s">
        <v>4893</v>
      </c>
      <c r="BH1156" s="40" t="s">
        <v>5050</v>
      </c>
      <c r="BI1156" t="s">
        <v>39</v>
      </c>
      <c r="BJ1156" t="str">
        <f>N1156&amp;", "&amp;O1156&amp;", "&amp;P1156</f>
        <v>Almaty [= Alma-Ata] area, Zhambyl Distr., Georgievka, 8 km W of Targap</v>
      </c>
      <c r="BK1156" t="str">
        <f>T1156&amp;" N; "&amp;U1156&amp;" E"</f>
        <v>43.3144 N; 75.6817 E</v>
      </c>
      <c r="BL1156" t="s">
        <v>1913</v>
      </c>
      <c r="BM1156" s="85" t="s">
        <v>1914</v>
      </c>
      <c r="BN1156" t="s">
        <v>4895</v>
      </c>
      <c r="BO1156">
        <f t="shared" si="295"/>
        <v>2500</v>
      </c>
      <c r="BP1156" t="str">
        <f>IF(V1156="original",H1156,IF(V1156="volunteer",C1156,"Nekhaeva A.A."))</f>
        <v>Ishaeva A.</v>
      </c>
      <c r="BQ1156" t="str">
        <f>IF(V1156="original",I1156,IF(V1156="volunteer",YEAR(A1156)&amp;"-"&amp;IF(MONTH(A1156)&lt;10,"0"&amp;MONTH(A1156),MONTH(A1156))&amp;"-"&amp;IF(DAY(A1156)&lt;10,"0"&amp;DAY(A1156),DAY(A1156)),"__2025-05-15"))</f>
        <v>2025-04-09</v>
      </c>
      <c r="BR1156"/>
      <c r="BS1156"/>
      <c r="BT1156" s="49" t="s">
        <v>4766</v>
      </c>
      <c r="BU1156" t="s">
        <v>3631</v>
      </c>
      <c r="BV1156" t="s">
        <v>3632</v>
      </c>
      <c r="BW1156" t="s">
        <v>3633</v>
      </c>
      <c r="BX1156" t="s">
        <v>3634</v>
      </c>
      <c r="BY1156" s="44" t="s">
        <v>48</v>
      </c>
      <c r="BZ1156" t="s">
        <v>2078</v>
      </c>
      <c r="CA1156" t="s">
        <v>4449</v>
      </c>
      <c r="CB1156" s="44" t="s">
        <v>4449</v>
      </c>
      <c r="CC1156" t="s">
        <v>4321</v>
      </c>
      <c r="CD1156" t="s">
        <v>4449</v>
      </c>
      <c r="CE1156" t="s">
        <v>4450</v>
      </c>
      <c r="CF1156" t="s">
        <v>3630</v>
      </c>
      <c r="CG1156" t="s">
        <v>4737</v>
      </c>
      <c r="CH1156" t="str">
        <f>H1156</f>
        <v>Logunov D.V.</v>
      </c>
      <c r="CI1156">
        <f t="shared" si="292"/>
        <v>1995</v>
      </c>
      <c r="CJ1156" t="s">
        <v>4722</v>
      </c>
    </row>
    <row r="1157" spans="1:88" s="12" customFormat="1" x14ac:dyDescent="0.45">
      <c r="A1157" s="11">
        <v>45756.354270833333</v>
      </c>
      <c r="B1157" s="12">
        <v>950994899</v>
      </c>
      <c r="C1157" s="26" t="s">
        <v>4898</v>
      </c>
      <c r="D1157" s="12">
        <v>1</v>
      </c>
      <c r="E1157" s="4" t="s">
        <v>51</v>
      </c>
      <c r="G1157" s="12">
        <v>3792</v>
      </c>
      <c r="H1157" s="44" t="s">
        <v>53</v>
      </c>
      <c r="I1157" s="12">
        <v>1995</v>
      </c>
      <c r="J1157" s="12" t="s">
        <v>2080</v>
      </c>
      <c r="K1157" s="12" t="s">
        <v>2081</v>
      </c>
      <c r="L1157" s="12" t="s">
        <v>2082</v>
      </c>
      <c r="M1157" t="s">
        <v>39</v>
      </c>
      <c r="N1157" s="12" t="s">
        <v>2646</v>
      </c>
      <c r="O1157" s="12" t="s">
        <v>893</v>
      </c>
      <c r="P1157" s="12" t="s">
        <v>2653</v>
      </c>
      <c r="Q1157" t="str">
        <f t="shared" si="294"/>
        <v>Georgievka</v>
      </c>
      <c r="R1157" s="94">
        <v>43.048000000000002</v>
      </c>
      <c r="S1157" s="94">
        <v>74.714100000000002</v>
      </c>
      <c r="T1157" s="12" t="s">
        <v>1920</v>
      </c>
      <c r="U1157" s="12" t="s">
        <v>1921</v>
      </c>
      <c r="V1157" s="12" t="s">
        <v>106</v>
      </c>
      <c r="X1157" s="12">
        <v>2500</v>
      </c>
      <c r="Y1157" s="12">
        <v>1984</v>
      </c>
      <c r="Z1157" s="12">
        <v>4</v>
      </c>
      <c r="AA1157" s="12">
        <v>24</v>
      </c>
      <c r="AF1157" s="12" t="s">
        <v>2654</v>
      </c>
      <c r="AH1157" s="12" t="s">
        <v>48</v>
      </c>
      <c r="AI1157" s="12" t="s">
        <v>2078</v>
      </c>
      <c r="AJ1157" s="12" t="s">
        <v>2079</v>
      </c>
      <c r="AK1157" s="12" t="b">
        <v>1</v>
      </c>
      <c r="AL1157" s="12" t="b">
        <v>1</v>
      </c>
      <c r="AM1157" s="12" t="s">
        <v>165</v>
      </c>
      <c r="AO1157" s="49" t="s">
        <v>4952</v>
      </c>
      <c r="AP1157" s="73"/>
      <c r="AQ1157" s="49" t="s">
        <v>4951</v>
      </c>
      <c r="AR1157" s="76" t="s">
        <v>5011</v>
      </c>
      <c r="AS1157" s="73" t="s">
        <v>5012</v>
      </c>
      <c r="AT1157" s="73">
        <f t="shared" si="296"/>
        <v>1</v>
      </c>
      <c r="AU1157" s="112" t="s">
        <v>5383</v>
      </c>
      <c r="AV1157" s="44" t="s">
        <v>5380</v>
      </c>
      <c r="AW1157" t="s">
        <v>641</v>
      </c>
      <c r="AX1157" s="73"/>
      <c r="AY1157" s="73" t="str">
        <f t="shared" si="297"/>
        <v>Logunov D.V. 1995. The genus Mogrus (Araneae: Salticidae) of Central Asia // Europ. J. Entomol. Vol.92. No.3. P.589–604</v>
      </c>
      <c r="AZ1157" s="49" t="s">
        <v>4903</v>
      </c>
      <c r="BA1157" s="58" t="str">
        <f>Y1157&amp;"-"&amp;IF(Z1157&lt;10,"0"&amp;Z1157,Z1157)&amp;"-"&amp;IF(AA1157&lt;10,"0"&amp;AA1157,AA1157)</f>
        <v>1984-04-24</v>
      </c>
      <c r="BB1157" s="44" t="str">
        <f>Y1157&amp;IF(Z1157&lt;&gt;0,"-"&amp;Z1157,"")&amp;IF(AA1157&lt;&gt;0,"-"&amp;AA1157,"")&amp;IF(AB1157&lt;&gt;0,"/"&amp;AB1157,"")&amp;IF(AC1157&lt;&gt;0,"-"&amp;AC1157,"")&amp;IF(AD1157&lt;&gt;0,"-"&amp;AD1157,"")</f>
        <v>1984-4-24</v>
      </c>
      <c r="BC1157" s="44"/>
      <c r="BD1157" s="44"/>
      <c r="BE1157" s="44"/>
      <c r="BF1157" s="49" t="s">
        <v>4882</v>
      </c>
      <c r="BG1157" t="s">
        <v>4893</v>
      </c>
      <c r="BH1157" s="40" t="s">
        <v>5050</v>
      </c>
      <c r="BI1157" t="s">
        <v>39</v>
      </c>
      <c r="BJ1157" t="str">
        <f>N1157&amp;", "&amp;O1157&amp;", "&amp;P1157</f>
        <v>Almaty [= Alma-Ata] area, Zhambyl Distr., Georgievka</v>
      </c>
      <c r="BK1157" t="str">
        <f>T1157&amp;" N; "&amp;U1157&amp;" E"</f>
        <v>43.048 N; 74.7141 E</v>
      </c>
      <c r="BL1157" t="s">
        <v>1920</v>
      </c>
      <c r="BM1157" s="85" t="s">
        <v>1921</v>
      </c>
      <c r="BN1157" t="s">
        <v>4895</v>
      </c>
      <c r="BO1157">
        <f t="shared" si="295"/>
        <v>2500</v>
      </c>
      <c r="BP1157" t="str">
        <f>IF(V1157="original",H1157,IF(V1157="volunteer",C1157,"Nekhaeva A.A."))</f>
        <v>Ishaeva A.</v>
      </c>
      <c r="BQ1157" t="str">
        <f>IF(V1157="original",I1157,IF(V1157="volunteer",YEAR(A1157)&amp;"-"&amp;IF(MONTH(A1157)&lt;10,"0"&amp;MONTH(A1157),MONTH(A1157))&amp;"-"&amp;IF(DAY(A1157)&lt;10,"0"&amp;DAY(A1157),DAY(A1157)),"__2025-05-15"))</f>
        <v>2025-04-09</v>
      </c>
      <c r="BR1157"/>
      <c r="BS1157"/>
      <c r="BT1157" s="49" t="s">
        <v>4766</v>
      </c>
      <c r="BU1157" t="s">
        <v>3631</v>
      </c>
      <c r="BV1157" t="s">
        <v>3632</v>
      </c>
      <c r="BW1157" t="s">
        <v>3633</v>
      </c>
      <c r="BX1157" t="s">
        <v>3634</v>
      </c>
      <c r="BY1157" s="44" t="s">
        <v>48</v>
      </c>
      <c r="BZ1157" t="s">
        <v>2078</v>
      </c>
      <c r="CA1157" t="s">
        <v>4449</v>
      </c>
      <c r="CB1157" s="44" t="s">
        <v>4449</v>
      </c>
      <c r="CC1157" t="s">
        <v>4321</v>
      </c>
      <c r="CD1157" t="s">
        <v>4449</v>
      </c>
      <c r="CE1157" t="s">
        <v>4450</v>
      </c>
      <c r="CF1157" t="s">
        <v>3630</v>
      </c>
      <c r="CG1157" t="s">
        <v>4737</v>
      </c>
      <c r="CH1157" t="str">
        <f>H1157</f>
        <v>Logunov D.V.</v>
      </c>
      <c r="CI1157">
        <f t="shared" si="292"/>
        <v>1995</v>
      </c>
      <c r="CJ1157" t="s">
        <v>4722</v>
      </c>
    </row>
    <row r="1158" spans="1:88" s="12" customFormat="1" x14ac:dyDescent="0.45">
      <c r="A1158" s="11">
        <v>45756.349328703713</v>
      </c>
      <c r="B1158" s="12">
        <v>950994899</v>
      </c>
      <c r="C1158" s="26" t="s">
        <v>4898</v>
      </c>
      <c r="D1158" s="12">
        <v>1</v>
      </c>
      <c r="E1158" s="4" t="s">
        <v>65</v>
      </c>
      <c r="G1158" s="12">
        <v>3792</v>
      </c>
      <c r="H1158" s="44" t="s">
        <v>53</v>
      </c>
      <c r="I1158" s="12">
        <v>1995</v>
      </c>
      <c r="J1158" s="12" t="s">
        <v>2080</v>
      </c>
      <c r="K1158" s="12" t="s">
        <v>2081</v>
      </c>
      <c r="L1158" s="12" t="s">
        <v>2082</v>
      </c>
      <c r="M1158" t="s">
        <v>39</v>
      </c>
      <c r="N1158" s="12" t="s">
        <v>2655</v>
      </c>
      <c r="O1158" s="12" t="s">
        <v>2656</v>
      </c>
      <c r="P1158" s="12" t="s">
        <v>2657</v>
      </c>
      <c r="Q1158" t="str">
        <f t="shared" si="294"/>
        <v>21st km of highway Ush-Tobe-Akzhar</v>
      </c>
      <c r="R1158" s="94">
        <v>45.462339999999998</v>
      </c>
      <c r="S1158" s="94">
        <v>78.247240000000005</v>
      </c>
      <c r="T1158" s="12" t="s">
        <v>2658</v>
      </c>
      <c r="U1158" s="12" t="s">
        <v>2659</v>
      </c>
      <c r="V1158" s="12" t="s">
        <v>106</v>
      </c>
      <c r="X1158" s="12">
        <v>2000</v>
      </c>
      <c r="Y1158" s="12">
        <v>1988</v>
      </c>
      <c r="Z1158" s="12">
        <v>7</v>
      </c>
      <c r="AA1158" s="12">
        <v>26</v>
      </c>
      <c r="AF1158" s="12" t="s">
        <v>1535</v>
      </c>
      <c r="AH1158" s="12" t="s">
        <v>48</v>
      </c>
      <c r="AI1158" s="12" t="s">
        <v>2078</v>
      </c>
      <c r="AJ1158" s="12" t="s">
        <v>2660</v>
      </c>
      <c r="AK1158" s="12" t="b">
        <v>1</v>
      </c>
      <c r="AL1158" s="12" t="b">
        <v>0</v>
      </c>
      <c r="AO1158" s="49" t="s">
        <v>4952</v>
      </c>
      <c r="AP1158" s="73"/>
      <c r="AQ1158" s="49" t="s">
        <v>4951</v>
      </c>
      <c r="AR1158" s="76" t="s">
        <v>5011</v>
      </c>
      <c r="AS1158" s="73" t="s">
        <v>5012</v>
      </c>
      <c r="AT1158" s="73">
        <f t="shared" si="296"/>
        <v>1</v>
      </c>
      <c r="AU1158" s="112" t="s">
        <v>5384</v>
      </c>
      <c r="AV1158" s="44" t="s">
        <v>5380</v>
      </c>
      <c r="AW1158" t="s">
        <v>566</v>
      </c>
      <c r="AX1158" s="73"/>
      <c r="AY1158" s="73" t="str">
        <f t="shared" si="297"/>
        <v>Logunov D.V. 1995. The genus Mogrus (Araneae: Salticidae) of Central Asia // Europ. J. Entomol. Vol.92. No.3. P.589–604</v>
      </c>
      <c r="AZ1158" s="49" t="s">
        <v>4903</v>
      </c>
      <c r="BA1158" s="58" t="str">
        <f>Y1158&amp;"-"&amp;IF(Z1158&lt;10,"0"&amp;Z1158,Z1158)&amp;"-"&amp;IF(AA1158&lt;10,"0"&amp;AA1158,AA1158)</f>
        <v>1988-07-26</v>
      </c>
      <c r="BB1158" s="44" t="str">
        <f>Y1158&amp;IF(Z1158&lt;&gt;0,"-"&amp;Z1158,"")&amp;IF(AA1158&lt;&gt;0,"-"&amp;AA1158,"")&amp;IF(AB1158&lt;&gt;0,"/"&amp;AB1158,"")&amp;IF(AC1158&lt;&gt;0,"-"&amp;AC1158,"")&amp;IF(AD1158&lt;&gt;0,"-"&amp;AD1158,"")</f>
        <v>1988-7-26</v>
      </c>
      <c r="BC1158" s="44"/>
      <c r="BD1158" s="44"/>
      <c r="BE1158" s="44"/>
      <c r="BF1158" s="49" t="s">
        <v>4882</v>
      </c>
      <c r="BG1158" t="s">
        <v>4893</v>
      </c>
      <c r="BH1158" s="40" t="s">
        <v>5050</v>
      </c>
      <c r="BI1158" t="s">
        <v>39</v>
      </c>
      <c r="BJ1158" t="str">
        <f>N1158&amp;", "&amp;O1158&amp;", "&amp;P1158</f>
        <v>Taldy-Kurgan area, Karatal’skii Distr., 21st km of highway Ush-Tobe-Akzhar</v>
      </c>
      <c r="BK1158" t="str">
        <f>T1158&amp;" N; "&amp;U1158&amp;" E"</f>
        <v>45.46234 N; 78.24724 E</v>
      </c>
      <c r="BL1158" t="s">
        <v>2658</v>
      </c>
      <c r="BM1158" s="85" t="s">
        <v>2659</v>
      </c>
      <c r="BN1158" t="s">
        <v>4895</v>
      </c>
      <c r="BO1158">
        <f t="shared" si="295"/>
        <v>2000</v>
      </c>
      <c r="BP1158" t="str">
        <f>IF(V1158="original",H1158,IF(V1158="volunteer",C1158,"Nekhaeva A.A."))</f>
        <v>Ishaeva A.</v>
      </c>
      <c r="BQ1158" t="str">
        <f>IF(V1158="original",I1158,IF(V1158="volunteer",YEAR(A1158)&amp;"-"&amp;IF(MONTH(A1158)&lt;10,"0"&amp;MONTH(A1158),MONTH(A1158))&amp;"-"&amp;IF(DAY(A1158)&lt;10,"0"&amp;DAY(A1158),DAY(A1158)),"__2025-05-15"))</f>
        <v>2025-04-09</v>
      </c>
      <c r="BR1158"/>
      <c r="BS1158"/>
      <c r="BT1158" s="49" t="s">
        <v>4766</v>
      </c>
      <c r="BU1158" t="s">
        <v>3631</v>
      </c>
      <c r="BV1158" t="s">
        <v>3632</v>
      </c>
      <c r="BW1158" t="s">
        <v>3633</v>
      </c>
      <c r="BX1158" t="s">
        <v>3634</v>
      </c>
      <c r="BY1158" s="44" t="s">
        <v>48</v>
      </c>
      <c r="BZ1158" t="s">
        <v>2078</v>
      </c>
      <c r="CA1158" t="s">
        <v>4544</v>
      </c>
      <c r="CB1158" s="44" t="s">
        <v>4544</v>
      </c>
      <c r="CC1158" t="s">
        <v>4546</v>
      </c>
      <c r="CD1158" t="s">
        <v>4544</v>
      </c>
      <c r="CE1158" t="s">
        <v>4545</v>
      </c>
      <c r="CF1158" t="s">
        <v>3630</v>
      </c>
      <c r="CG1158"/>
      <c r="CH1158" t="str">
        <f>H1158</f>
        <v>Logunov D.V.</v>
      </c>
      <c r="CI1158">
        <f t="shared" si="292"/>
        <v>1995</v>
      </c>
      <c r="CJ1158"/>
    </row>
    <row r="1159" spans="1:88" s="12" customFormat="1" x14ac:dyDescent="0.45">
      <c r="A1159" s="11">
        <v>45754.840601851851</v>
      </c>
      <c r="B1159" s="12">
        <v>950994899</v>
      </c>
      <c r="C1159" s="26" t="s">
        <v>4898</v>
      </c>
      <c r="D1159" s="12">
        <v>1</v>
      </c>
      <c r="E1159" s="4" t="s">
        <v>65</v>
      </c>
      <c r="G1159" s="12">
        <v>3792</v>
      </c>
      <c r="H1159" s="44" t="s">
        <v>53</v>
      </c>
      <c r="I1159" s="12">
        <v>1995</v>
      </c>
      <c r="J1159" s="12" t="s">
        <v>2080</v>
      </c>
      <c r="K1159" s="12" t="s">
        <v>2081</v>
      </c>
      <c r="L1159" s="12" t="s">
        <v>2082</v>
      </c>
      <c r="M1159" t="s">
        <v>39</v>
      </c>
      <c r="N1159" s="12" t="s">
        <v>2655</v>
      </c>
      <c r="O1159" s="12" t="s">
        <v>2661</v>
      </c>
      <c r="P1159" s="12" t="s">
        <v>2662</v>
      </c>
      <c r="Q1159" t="str">
        <f t="shared" si="294"/>
        <v>38th km of highway Tulebaevo-Lepsy</v>
      </c>
      <c r="R1159" s="94">
        <v>46.214500000000001</v>
      </c>
      <c r="S1159" s="94">
        <v>78.744</v>
      </c>
      <c r="T1159" s="12" t="s">
        <v>2663</v>
      </c>
      <c r="U1159" s="12" t="s">
        <v>2664</v>
      </c>
      <c r="V1159" s="12" t="s">
        <v>106</v>
      </c>
      <c r="X1159" s="12">
        <v>3000</v>
      </c>
      <c r="Y1159" s="12">
        <v>1988</v>
      </c>
      <c r="Z1159" s="12">
        <v>8</v>
      </c>
      <c r="AA1159" s="12">
        <v>2</v>
      </c>
      <c r="AF1159" s="12" t="s">
        <v>2665</v>
      </c>
      <c r="AH1159" s="12" t="s">
        <v>48</v>
      </c>
      <c r="AI1159" s="12" t="s">
        <v>2078</v>
      </c>
      <c r="AJ1159" s="12" t="s">
        <v>2660</v>
      </c>
      <c r="AK1159" s="12" t="b">
        <v>1</v>
      </c>
      <c r="AL1159" s="12" t="b">
        <v>0</v>
      </c>
      <c r="AO1159" s="49" t="s">
        <v>4952</v>
      </c>
      <c r="AP1159" s="73"/>
      <c r="AQ1159" s="49" t="s">
        <v>4951</v>
      </c>
      <c r="AR1159" s="76" t="s">
        <v>5011</v>
      </c>
      <c r="AS1159" s="73" t="s">
        <v>5012</v>
      </c>
      <c r="AT1159" s="73">
        <f t="shared" si="296"/>
        <v>1</v>
      </c>
      <c r="AU1159" s="112" t="s">
        <v>5384</v>
      </c>
      <c r="AV1159" s="44" t="s">
        <v>5380</v>
      </c>
      <c r="AW1159" t="s">
        <v>566</v>
      </c>
      <c r="AX1159" s="73"/>
      <c r="AY1159" s="73" t="str">
        <f t="shared" si="297"/>
        <v>Logunov D.V. 1995. The genus Mogrus (Araneae: Salticidae) of Central Asia // Europ. J. Entomol. Vol.92. No.3. P.589–604</v>
      </c>
      <c r="AZ1159" s="49" t="s">
        <v>4903</v>
      </c>
      <c r="BA1159" s="58" t="str">
        <f>Y1159&amp;"-"&amp;IF(Z1159&lt;10,"0"&amp;Z1159,Z1159)&amp;"-"&amp;IF(AA1159&lt;10,"0"&amp;AA1159,AA1159)</f>
        <v>1988-08-02</v>
      </c>
      <c r="BB1159" s="44" t="str">
        <f>Y1159&amp;IF(Z1159&lt;&gt;0,"-"&amp;Z1159,"")&amp;IF(AA1159&lt;&gt;0,"-"&amp;AA1159,"")&amp;IF(AB1159&lt;&gt;0,"/"&amp;AB1159,"")&amp;IF(AC1159&lt;&gt;0,"-"&amp;AC1159,"")&amp;IF(AD1159&lt;&gt;0,"-"&amp;AD1159,"")</f>
        <v>1988-8-2</v>
      </c>
      <c r="BC1159" s="44"/>
      <c r="BD1159" s="44"/>
      <c r="BE1159" s="44"/>
      <c r="BF1159" s="49" t="s">
        <v>4882</v>
      </c>
      <c r="BG1159" t="s">
        <v>4893</v>
      </c>
      <c r="BH1159" s="40" t="s">
        <v>5050</v>
      </c>
      <c r="BI1159" t="s">
        <v>39</v>
      </c>
      <c r="BJ1159" t="str">
        <f>N1159&amp;", "&amp;O1159&amp;", "&amp;P1159</f>
        <v>Taldy-Kurgan area, Taldy-Kurgan, 38th km of highway Tulebaevo-Lepsy</v>
      </c>
      <c r="BK1159" t="str">
        <f>T1159&amp;" N; "&amp;U1159&amp;" E"</f>
        <v>46.2145 N; 78.744 E</v>
      </c>
      <c r="BL1159" t="s">
        <v>2663</v>
      </c>
      <c r="BM1159" s="85" t="s">
        <v>2664</v>
      </c>
      <c r="BN1159" t="s">
        <v>4895</v>
      </c>
      <c r="BO1159">
        <f t="shared" si="295"/>
        <v>3000</v>
      </c>
      <c r="BP1159" t="str">
        <f>IF(V1159="original",H1159,IF(V1159="volunteer",C1159,"Nekhaeva A.A."))</f>
        <v>Ishaeva A.</v>
      </c>
      <c r="BQ1159" t="str">
        <f>IF(V1159="original",I1159,IF(V1159="volunteer",YEAR(A1159)&amp;"-"&amp;IF(MONTH(A1159)&lt;10,"0"&amp;MONTH(A1159),MONTH(A1159))&amp;"-"&amp;IF(DAY(A1159)&lt;10,"0"&amp;DAY(A1159),DAY(A1159)),"__2025-05-15"))</f>
        <v>2025-04-07</v>
      </c>
      <c r="BR1159"/>
      <c r="BS1159"/>
      <c r="BT1159" s="49" t="s">
        <v>4766</v>
      </c>
      <c r="BU1159" t="s">
        <v>3631</v>
      </c>
      <c r="BV1159" t="s">
        <v>3632</v>
      </c>
      <c r="BW1159" t="s">
        <v>3633</v>
      </c>
      <c r="BX1159" t="s">
        <v>3634</v>
      </c>
      <c r="BY1159" s="44" t="s">
        <v>48</v>
      </c>
      <c r="BZ1159" t="s">
        <v>2078</v>
      </c>
      <c r="CA1159" t="s">
        <v>4544</v>
      </c>
      <c r="CB1159" s="44" t="s">
        <v>4544</v>
      </c>
      <c r="CC1159" t="s">
        <v>4546</v>
      </c>
      <c r="CD1159" t="s">
        <v>4544</v>
      </c>
      <c r="CE1159" t="s">
        <v>4545</v>
      </c>
      <c r="CF1159" t="s">
        <v>3630</v>
      </c>
      <c r="CG1159"/>
      <c r="CH1159" t="str">
        <f>H1159</f>
        <v>Logunov D.V.</v>
      </c>
      <c r="CI1159">
        <f t="shared" si="292"/>
        <v>1995</v>
      </c>
      <c r="CJ1159"/>
    </row>
    <row r="1160" spans="1:88" s="12" customFormat="1" x14ac:dyDescent="0.45">
      <c r="A1160" s="11">
        <v>45754.837048611109</v>
      </c>
      <c r="B1160" s="12">
        <v>950994899</v>
      </c>
      <c r="C1160" s="26" t="s">
        <v>4898</v>
      </c>
      <c r="D1160" s="12">
        <v>2</v>
      </c>
      <c r="E1160" s="4" t="s">
        <v>247</v>
      </c>
      <c r="G1160" s="12">
        <v>3792</v>
      </c>
      <c r="H1160" s="44" t="s">
        <v>53</v>
      </c>
      <c r="I1160" s="12">
        <v>1995</v>
      </c>
      <c r="J1160" s="12" t="s">
        <v>2080</v>
      </c>
      <c r="K1160" s="12" t="s">
        <v>2081</v>
      </c>
      <c r="L1160" s="12" t="s">
        <v>2082</v>
      </c>
      <c r="M1160" t="s">
        <v>39</v>
      </c>
      <c r="N1160" s="12" t="s">
        <v>2666</v>
      </c>
      <c r="O1160" s="12" t="s">
        <v>2667</v>
      </c>
      <c r="P1160" s="12" t="s">
        <v>2668</v>
      </c>
      <c r="Q1160" t="str">
        <f t="shared" si="294"/>
        <v>10 km S of Kzyl-Orda</v>
      </c>
      <c r="R1160" s="94">
        <v>44.691499999999998</v>
      </c>
      <c r="S1160" s="94">
        <v>65.529709999999994</v>
      </c>
      <c r="T1160" s="12" t="s">
        <v>2669</v>
      </c>
      <c r="U1160" s="12" t="s">
        <v>2670</v>
      </c>
      <c r="V1160" s="12" t="s">
        <v>106</v>
      </c>
      <c r="X1160" s="12">
        <v>1000</v>
      </c>
      <c r="Y1160" s="12">
        <v>1989</v>
      </c>
      <c r="Z1160" s="12">
        <v>6</v>
      </c>
      <c r="AA1160" s="12">
        <v>22</v>
      </c>
      <c r="AB1160" s="12">
        <v>1989</v>
      </c>
      <c r="AC1160" s="12">
        <v>6</v>
      </c>
      <c r="AD1160" s="12">
        <v>23</v>
      </c>
      <c r="AF1160" s="12" t="s">
        <v>2665</v>
      </c>
      <c r="AH1160" s="12" t="s">
        <v>48</v>
      </c>
      <c r="AI1160" s="12" t="s">
        <v>2078</v>
      </c>
      <c r="AJ1160" s="12" t="s">
        <v>2660</v>
      </c>
      <c r="AK1160" s="12" t="b">
        <v>1</v>
      </c>
      <c r="AL1160" s="12" t="b">
        <v>0</v>
      </c>
      <c r="AO1160" s="49" t="s">
        <v>4952</v>
      </c>
      <c r="AP1160" s="73"/>
      <c r="AQ1160" s="49" t="s">
        <v>4951</v>
      </c>
      <c r="AR1160" s="76" t="s">
        <v>5011</v>
      </c>
      <c r="AS1160" s="73" t="s">
        <v>5012</v>
      </c>
      <c r="AT1160" s="73">
        <f t="shared" si="296"/>
        <v>2</v>
      </c>
      <c r="AU1160" s="112" t="s">
        <v>5384</v>
      </c>
      <c r="AV1160" s="44" t="s">
        <v>5380</v>
      </c>
      <c r="AW1160" t="s">
        <v>566</v>
      </c>
      <c r="AX1160" s="73"/>
      <c r="AY1160" s="73" t="str">
        <f t="shared" si="297"/>
        <v>Logunov D.V. 1995. The genus Mogrus (Araneae: Salticidae) of Central Asia // Europ. J. Entomol. Vol.92. No.3. P.589–604</v>
      </c>
      <c r="AZ1160" s="49" t="s">
        <v>4903</v>
      </c>
      <c r="BA1160" s="58" t="str">
        <f>Y1160&amp;"-"&amp;IF(Z1160&lt;10,"0"&amp;Z1160,Z1160)&amp;"-"&amp;IF(AA1160&lt;10,"0"&amp;AA1160,AA1160)&amp;"/"&amp;IF(AD1160&lt;10,"0"&amp;AD1160,AD1160)</f>
        <v>1989-06-22/23</v>
      </c>
      <c r="BB1160" s="44" t="str">
        <f>Y1160&amp;IF(Z1160&lt;&gt;0,"-"&amp;Z1160,"")&amp;IF(AA1160&lt;&gt;0,"-"&amp;AA1160,"")&amp;IF(AB1160&lt;&gt;0,"/"&amp;AB1160,"")&amp;IF(AC1160&lt;&gt;0,"-"&amp;AC1160,"")&amp;IF(AD1160&lt;&gt;0,"-"&amp;AD1160,"")</f>
        <v>1989-6-22/1989-6-23</v>
      </c>
      <c r="BC1160" s="44"/>
      <c r="BD1160" s="44"/>
      <c r="BE1160" s="44"/>
      <c r="BF1160" s="49" t="s">
        <v>4882</v>
      </c>
      <c r="BG1160" t="s">
        <v>4893</v>
      </c>
      <c r="BH1160" s="40" t="s">
        <v>5050</v>
      </c>
      <c r="BI1160" t="s">
        <v>39</v>
      </c>
      <c r="BJ1160" t="str">
        <f>N1160&amp;", "&amp;O1160&amp;", "&amp;P1160</f>
        <v>Kyzylorda Region, Kzyl-Orda, 10 km S of Kzyl-Orda</v>
      </c>
      <c r="BK1160" t="str">
        <f>T1160&amp;" N; "&amp;U1160&amp;" E"</f>
        <v>44.6915 N; 65.52971 E</v>
      </c>
      <c r="BL1160" t="s">
        <v>2669</v>
      </c>
      <c r="BM1160" s="85" t="s">
        <v>2670</v>
      </c>
      <c r="BN1160" t="s">
        <v>4895</v>
      </c>
      <c r="BO1160">
        <f t="shared" si="295"/>
        <v>1000</v>
      </c>
      <c r="BP1160" t="str">
        <f>IF(V1160="original",H1160,IF(V1160="volunteer",C1160,"Nekhaeva A.A."))</f>
        <v>Ishaeva A.</v>
      </c>
      <c r="BQ1160" t="str">
        <f>IF(V1160="original",I1160,IF(V1160="volunteer",YEAR(A1160)&amp;"-"&amp;IF(MONTH(A1160)&lt;10,"0"&amp;MONTH(A1160),MONTH(A1160))&amp;"-"&amp;IF(DAY(A1160)&lt;10,"0"&amp;DAY(A1160),DAY(A1160)),"__2025-05-15"))</f>
        <v>2025-04-07</v>
      </c>
      <c r="BR1160"/>
      <c r="BS1160"/>
      <c r="BT1160" s="49" t="s">
        <v>4766</v>
      </c>
      <c r="BU1160" t="s">
        <v>3631</v>
      </c>
      <c r="BV1160" t="s">
        <v>3632</v>
      </c>
      <c r="BW1160" t="s">
        <v>3633</v>
      </c>
      <c r="BX1160" t="s">
        <v>3634</v>
      </c>
      <c r="BY1160" s="44" t="s">
        <v>48</v>
      </c>
      <c r="BZ1160" t="s">
        <v>2078</v>
      </c>
      <c r="CA1160" t="s">
        <v>4544</v>
      </c>
      <c r="CB1160" s="44" t="s">
        <v>4544</v>
      </c>
      <c r="CC1160" t="s">
        <v>4546</v>
      </c>
      <c r="CD1160" t="s">
        <v>4544</v>
      </c>
      <c r="CE1160" t="s">
        <v>4545</v>
      </c>
      <c r="CF1160" t="s">
        <v>3630</v>
      </c>
      <c r="CG1160"/>
      <c r="CH1160" t="str">
        <f>H1160</f>
        <v>Logunov D.V.</v>
      </c>
      <c r="CI1160">
        <f t="shared" si="292"/>
        <v>1995</v>
      </c>
      <c r="CJ1160"/>
    </row>
    <row r="1161" spans="1:88" s="12" customFormat="1" x14ac:dyDescent="0.45">
      <c r="A1161" s="11">
        <v>45754.833900462967</v>
      </c>
      <c r="B1161" s="12">
        <v>950994899</v>
      </c>
      <c r="C1161" s="26" t="s">
        <v>4898</v>
      </c>
      <c r="D1161" s="12">
        <v>1</v>
      </c>
      <c r="E1161" s="4" t="s">
        <v>65</v>
      </c>
      <c r="G1161" s="12">
        <v>3792</v>
      </c>
      <c r="H1161" s="44" t="s">
        <v>53</v>
      </c>
      <c r="I1161" s="12">
        <v>1995</v>
      </c>
      <c r="J1161" s="12" t="s">
        <v>2080</v>
      </c>
      <c r="K1161" s="12" t="s">
        <v>2081</v>
      </c>
      <c r="L1161" s="12" t="s">
        <v>2082</v>
      </c>
      <c r="M1161" t="s">
        <v>39</v>
      </c>
      <c r="N1161" s="12" t="s">
        <v>2671</v>
      </c>
      <c r="O1161" s="12" t="s">
        <v>2672</v>
      </c>
      <c r="P1161" s="12" t="s">
        <v>2673</v>
      </c>
      <c r="Q1161" t="str">
        <f t="shared" si="294"/>
        <v>20 km E of Suzak</v>
      </c>
      <c r="R1161" s="94">
        <v>44.136417999999999</v>
      </c>
      <c r="S1161" s="94">
        <v>68.793599999999998</v>
      </c>
      <c r="T1161" s="12" t="s">
        <v>2674</v>
      </c>
      <c r="U1161" s="12" t="s">
        <v>2675</v>
      </c>
      <c r="V1161" s="12" t="s">
        <v>106</v>
      </c>
      <c r="X1161" s="12">
        <v>1500</v>
      </c>
      <c r="Y1161" s="12">
        <v>1989</v>
      </c>
      <c r="Z1161" s="12">
        <v>6</v>
      </c>
      <c r="AA1161" s="12">
        <v>26</v>
      </c>
      <c r="AF1161" s="12" t="s">
        <v>2665</v>
      </c>
      <c r="AH1161" s="12" t="s">
        <v>48</v>
      </c>
      <c r="AI1161" s="12" t="s">
        <v>2078</v>
      </c>
      <c r="AJ1161" s="12" t="s">
        <v>2660</v>
      </c>
      <c r="AK1161" s="12" t="b">
        <v>1</v>
      </c>
      <c r="AL1161" s="12" t="b">
        <v>0</v>
      </c>
      <c r="AO1161" s="49" t="s">
        <v>4952</v>
      </c>
      <c r="AP1161" s="73"/>
      <c r="AQ1161" s="49" t="s">
        <v>4951</v>
      </c>
      <c r="AR1161" s="76" t="s">
        <v>5011</v>
      </c>
      <c r="AS1161" s="73" t="s">
        <v>5012</v>
      </c>
      <c r="AT1161" s="73">
        <f t="shared" si="296"/>
        <v>1</v>
      </c>
      <c r="AU1161" s="112" t="s">
        <v>5384</v>
      </c>
      <c r="AV1161" s="44" t="s">
        <v>5380</v>
      </c>
      <c r="AW1161" t="s">
        <v>566</v>
      </c>
      <c r="AX1161" s="73"/>
      <c r="AY1161" s="73" t="str">
        <f t="shared" si="297"/>
        <v>Logunov D.V. 1995. The genus Mogrus (Araneae: Salticidae) of Central Asia // Europ. J. Entomol. Vol.92. No.3. P.589–604</v>
      </c>
      <c r="AZ1161" s="49" t="s">
        <v>4903</v>
      </c>
      <c r="BA1161" s="58" t="str">
        <f>Y1161&amp;"-"&amp;IF(Z1161&lt;10,"0"&amp;Z1161,Z1161)&amp;"-"&amp;IF(AA1161&lt;10,"0"&amp;AA1161,AA1161)</f>
        <v>1989-06-26</v>
      </c>
      <c r="BB1161" s="44" t="str">
        <f>Y1161&amp;IF(Z1161&lt;&gt;0,"-"&amp;Z1161,"")&amp;IF(AA1161&lt;&gt;0,"-"&amp;AA1161,"")&amp;IF(AB1161&lt;&gt;0,"/"&amp;AB1161,"")&amp;IF(AC1161&lt;&gt;0,"-"&amp;AC1161,"")&amp;IF(AD1161&lt;&gt;0,"-"&amp;AD1161,"")</f>
        <v>1989-6-26</v>
      </c>
      <c r="BC1161" s="44"/>
      <c r="BD1161" s="44"/>
      <c r="BE1161" s="44"/>
      <c r="BF1161" s="49" t="s">
        <v>4882</v>
      </c>
      <c r="BG1161" t="s">
        <v>4893</v>
      </c>
      <c r="BH1161" s="40" t="s">
        <v>5050</v>
      </c>
      <c r="BI1161" t="s">
        <v>39</v>
      </c>
      <c r="BJ1161" t="str">
        <f>N1161&amp;", "&amp;O1161&amp;", "&amp;P1161</f>
        <v>Zhambyl [=Dzhambul] area, Suzak Distr., 20 km E of Suzak</v>
      </c>
      <c r="BK1161" t="str">
        <f>T1161&amp;" N; "&amp;U1161&amp;" E"</f>
        <v>44.136418 N; 68.7936 E</v>
      </c>
      <c r="BL1161" t="s">
        <v>2674</v>
      </c>
      <c r="BM1161" s="85" t="s">
        <v>2675</v>
      </c>
      <c r="BN1161" t="s">
        <v>4895</v>
      </c>
      <c r="BO1161">
        <f t="shared" si="295"/>
        <v>1500</v>
      </c>
      <c r="BP1161" t="str">
        <f>IF(V1161="original",H1161,IF(V1161="volunteer",C1161,"Nekhaeva A.A."))</f>
        <v>Ishaeva A.</v>
      </c>
      <c r="BQ1161" t="str">
        <f>IF(V1161="original",I1161,IF(V1161="volunteer",YEAR(A1161)&amp;"-"&amp;IF(MONTH(A1161)&lt;10,"0"&amp;MONTH(A1161),MONTH(A1161))&amp;"-"&amp;IF(DAY(A1161)&lt;10,"0"&amp;DAY(A1161),DAY(A1161)),"__2025-05-15"))</f>
        <v>2025-04-07</v>
      </c>
      <c r="BR1161"/>
      <c r="BS1161"/>
      <c r="BT1161" s="49" t="s">
        <v>4766</v>
      </c>
      <c r="BU1161" t="s">
        <v>3631</v>
      </c>
      <c r="BV1161" t="s">
        <v>3632</v>
      </c>
      <c r="BW1161" t="s">
        <v>3633</v>
      </c>
      <c r="BX1161" t="s">
        <v>3634</v>
      </c>
      <c r="BY1161" s="44" t="s">
        <v>48</v>
      </c>
      <c r="BZ1161" t="s">
        <v>2078</v>
      </c>
      <c r="CA1161" t="s">
        <v>4544</v>
      </c>
      <c r="CB1161" s="44" t="s">
        <v>4544</v>
      </c>
      <c r="CC1161" t="s">
        <v>4546</v>
      </c>
      <c r="CD1161" t="s">
        <v>4544</v>
      </c>
      <c r="CE1161" t="s">
        <v>4545</v>
      </c>
      <c r="CF1161" t="s">
        <v>3630</v>
      </c>
      <c r="CG1161"/>
      <c r="CH1161" t="str">
        <f>H1161</f>
        <v>Logunov D.V.</v>
      </c>
      <c r="CI1161">
        <f t="shared" si="292"/>
        <v>1995</v>
      </c>
      <c r="CJ1161"/>
    </row>
    <row r="1162" spans="1:88" s="12" customFormat="1" x14ac:dyDescent="0.45">
      <c r="A1162" s="11">
        <v>45754.831157407403</v>
      </c>
      <c r="B1162" s="12">
        <v>950994899</v>
      </c>
      <c r="C1162" s="26" t="s">
        <v>4898</v>
      </c>
      <c r="D1162" s="12">
        <v>2</v>
      </c>
      <c r="E1162" s="4" t="s">
        <v>247</v>
      </c>
      <c r="G1162" s="12">
        <v>3792</v>
      </c>
      <c r="H1162" s="44" t="s">
        <v>53</v>
      </c>
      <c r="I1162" s="12">
        <v>1995</v>
      </c>
      <c r="J1162" s="12" t="s">
        <v>2080</v>
      </c>
      <c r="K1162" s="12" t="s">
        <v>2081</v>
      </c>
      <c r="L1162" s="12" t="s">
        <v>2082</v>
      </c>
      <c r="M1162" t="s">
        <v>39</v>
      </c>
      <c r="N1162" s="12" t="s">
        <v>2671</v>
      </c>
      <c r="O1162" s="12" t="s">
        <v>2676</v>
      </c>
      <c r="P1162" s="12" t="s">
        <v>2677</v>
      </c>
      <c r="Q1162" t="str">
        <f t="shared" si="294"/>
        <v>Bolshoye Kamkaly Lake</v>
      </c>
      <c r="R1162" s="94">
        <v>44.810119999999998</v>
      </c>
      <c r="S1162" s="94">
        <v>70.000900000000001</v>
      </c>
      <c r="T1162" s="12" t="s">
        <v>2678</v>
      </c>
      <c r="U1162" s="12" t="s">
        <v>2679</v>
      </c>
      <c r="V1162" s="12" t="s">
        <v>106</v>
      </c>
      <c r="X1162" s="12">
        <v>1000</v>
      </c>
      <c r="Y1162" s="12">
        <v>1989</v>
      </c>
      <c r="Z1162" s="12">
        <v>6</v>
      </c>
      <c r="AA1162" s="12">
        <v>28</v>
      </c>
      <c r="AF1162" s="12" t="s">
        <v>2665</v>
      </c>
      <c r="AH1162" s="12" t="s">
        <v>48</v>
      </c>
      <c r="AI1162" s="12" t="s">
        <v>2078</v>
      </c>
      <c r="AJ1162" s="12" t="s">
        <v>2660</v>
      </c>
      <c r="AK1162" s="12" t="b">
        <v>1</v>
      </c>
      <c r="AL1162" s="12" t="b">
        <v>0</v>
      </c>
      <c r="AO1162" s="49" t="s">
        <v>4952</v>
      </c>
      <c r="AP1162" s="73"/>
      <c r="AQ1162" s="49" t="s">
        <v>4951</v>
      </c>
      <c r="AR1162" s="76" t="s">
        <v>5011</v>
      </c>
      <c r="AS1162" s="73" t="s">
        <v>5012</v>
      </c>
      <c r="AT1162" s="73">
        <f t="shared" si="296"/>
        <v>2</v>
      </c>
      <c r="AU1162" s="112" t="s">
        <v>5384</v>
      </c>
      <c r="AV1162" s="44" t="s">
        <v>5380</v>
      </c>
      <c r="AW1162" t="s">
        <v>566</v>
      </c>
      <c r="AX1162" s="73"/>
      <c r="AY1162" s="73" t="str">
        <f t="shared" si="297"/>
        <v>Logunov D.V. 1995. The genus Mogrus (Araneae: Salticidae) of Central Asia // Europ. J. Entomol. Vol.92. No.3. P.589–604</v>
      </c>
      <c r="AZ1162" s="49" t="s">
        <v>4903</v>
      </c>
      <c r="BA1162" s="58" t="str">
        <f>Y1162&amp;"-"&amp;IF(Z1162&lt;10,"0"&amp;Z1162,Z1162)&amp;"-"&amp;IF(AA1162&lt;10,"0"&amp;AA1162,AA1162)</f>
        <v>1989-06-28</v>
      </c>
      <c r="BB1162" s="44" t="str">
        <f>Y1162&amp;IF(Z1162&lt;&gt;0,"-"&amp;Z1162,"")&amp;IF(AA1162&lt;&gt;0,"-"&amp;AA1162,"")&amp;IF(AB1162&lt;&gt;0,"/"&amp;AB1162,"")&amp;IF(AC1162&lt;&gt;0,"-"&amp;AC1162,"")&amp;IF(AD1162&lt;&gt;0,"-"&amp;AD1162,"")</f>
        <v>1989-6-28</v>
      </c>
      <c r="BC1162" s="44"/>
      <c r="BD1162" s="44"/>
      <c r="BE1162" s="44"/>
      <c r="BF1162" s="49" t="s">
        <v>4882</v>
      </c>
      <c r="BG1162" t="s">
        <v>4893</v>
      </c>
      <c r="BH1162" s="40" t="s">
        <v>5050</v>
      </c>
      <c r="BI1162" t="s">
        <v>39</v>
      </c>
      <c r="BJ1162" t="str">
        <f>N1162&amp;", "&amp;O1162&amp;", "&amp;P1162</f>
        <v>Zhambyl [=Dzhambul] area, Sarysukskii Distr., Bolshoye Kamkaly Lake</v>
      </c>
      <c r="BK1162" t="str">
        <f>T1162&amp;" N; "&amp;U1162&amp;" E"</f>
        <v>44.81012 N; 70.0009 E</v>
      </c>
      <c r="BL1162" t="s">
        <v>2678</v>
      </c>
      <c r="BM1162" s="85" t="s">
        <v>2679</v>
      </c>
      <c r="BN1162" t="s">
        <v>4895</v>
      </c>
      <c r="BO1162">
        <f t="shared" si="295"/>
        <v>1000</v>
      </c>
      <c r="BP1162" t="str">
        <f>IF(V1162="original",H1162,IF(V1162="volunteer",C1162,"Nekhaeva A.A."))</f>
        <v>Ishaeva A.</v>
      </c>
      <c r="BQ1162" t="str">
        <f>IF(V1162="original",I1162,IF(V1162="volunteer",YEAR(A1162)&amp;"-"&amp;IF(MONTH(A1162)&lt;10,"0"&amp;MONTH(A1162),MONTH(A1162))&amp;"-"&amp;IF(DAY(A1162)&lt;10,"0"&amp;DAY(A1162),DAY(A1162)),"__2025-05-15"))</f>
        <v>2025-04-07</v>
      </c>
      <c r="BR1162"/>
      <c r="BS1162"/>
      <c r="BT1162" s="49" t="s">
        <v>4766</v>
      </c>
      <c r="BU1162" t="s">
        <v>3631</v>
      </c>
      <c r="BV1162" t="s">
        <v>3632</v>
      </c>
      <c r="BW1162" t="s">
        <v>3633</v>
      </c>
      <c r="BX1162" t="s">
        <v>3634</v>
      </c>
      <c r="BY1162" s="44" t="s">
        <v>48</v>
      </c>
      <c r="BZ1162" t="s">
        <v>2078</v>
      </c>
      <c r="CA1162" t="s">
        <v>4544</v>
      </c>
      <c r="CB1162" s="44" t="s">
        <v>4544</v>
      </c>
      <c r="CC1162" t="s">
        <v>4546</v>
      </c>
      <c r="CD1162" t="s">
        <v>4544</v>
      </c>
      <c r="CE1162" t="s">
        <v>4545</v>
      </c>
      <c r="CF1162" t="s">
        <v>3630</v>
      </c>
      <c r="CG1162"/>
      <c r="CH1162" t="str">
        <f>H1162</f>
        <v>Logunov D.V.</v>
      </c>
      <c r="CI1162">
        <f t="shared" si="292"/>
        <v>1995</v>
      </c>
      <c r="CJ1162"/>
    </row>
    <row r="1163" spans="1:88" s="12" customFormat="1" x14ac:dyDescent="0.45">
      <c r="A1163" s="11">
        <v>45754.828888888893</v>
      </c>
      <c r="B1163" s="12">
        <v>950994899</v>
      </c>
      <c r="C1163" s="26" t="s">
        <v>4898</v>
      </c>
      <c r="D1163" s="12">
        <v>1</v>
      </c>
      <c r="E1163" s="4" t="s">
        <v>65</v>
      </c>
      <c r="G1163" s="12">
        <v>3792</v>
      </c>
      <c r="H1163" s="44" t="s">
        <v>53</v>
      </c>
      <c r="I1163" s="12">
        <v>1995</v>
      </c>
      <c r="J1163" s="12" t="s">
        <v>2080</v>
      </c>
      <c r="K1163" s="12" t="s">
        <v>2081</v>
      </c>
      <c r="L1163" s="12" t="s">
        <v>2082</v>
      </c>
      <c r="M1163" t="s">
        <v>39</v>
      </c>
      <c r="N1163" s="12" t="s">
        <v>2671</v>
      </c>
      <c r="O1163" s="12" t="s">
        <v>2680</v>
      </c>
      <c r="P1163" s="12" t="s">
        <v>2681</v>
      </c>
      <c r="Q1163" t="str">
        <f t="shared" si="294"/>
        <v>Kumizek</v>
      </c>
      <c r="R1163" s="94">
        <v>44.450650000000003</v>
      </c>
      <c r="S1163" s="94">
        <v>72.373900000000006</v>
      </c>
      <c r="T1163" s="12" t="s">
        <v>2682</v>
      </c>
      <c r="U1163" s="12" t="s">
        <v>2683</v>
      </c>
      <c r="V1163" s="12" t="s">
        <v>106</v>
      </c>
      <c r="X1163" s="12">
        <v>1500</v>
      </c>
      <c r="Y1163" s="12">
        <v>1989</v>
      </c>
      <c r="Z1163" s="12">
        <v>6</v>
      </c>
      <c r="AA1163" s="12">
        <v>28</v>
      </c>
      <c r="AF1163" s="12" t="s">
        <v>1293</v>
      </c>
      <c r="AH1163" s="12" t="s">
        <v>48</v>
      </c>
      <c r="AI1163" s="12" t="s">
        <v>2078</v>
      </c>
      <c r="AJ1163" s="12" t="s">
        <v>2660</v>
      </c>
      <c r="AK1163" s="12" t="b">
        <v>1</v>
      </c>
      <c r="AL1163" s="12" t="b">
        <v>0</v>
      </c>
      <c r="AO1163" s="49" t="s">
        <v>4952</v>
      </c>
      <c r="AP1163" s="73"/>
      <c r="AQ1163" s="49" t="s">
        <v>4951</v>
      </c>
      <c r="AR1163" s="76" t="s">
        <v>5011</v>
      </c>
      <c r="AS1163" s="73" t="s">
        <v>5012</v>
      </c>
      <c r="AT1163" s="73">
        <f t="shared" si="296"/>
        <v>1</v>
      </c>
      <c r="AU1163" s="112" t="s">
        <v>5384</v>
      </c>
      <c r="AV1163" s="44" t="s">
        <v>5380</v>
      </c>
      <c r="AW1163" t="s">
        <v>648</v>
      </c>
      <c r="AX1163" s="73"/>
      <c r="AY1163" s="73" t="str">
        <f t="shared" si="297"/>
        <v>Logunov D.V. 1995. The genus Mogrus (Araneae: Salticidae) of Central Asia // Europ. J. Entomol. Vol.92. No.3. P.589–604</v>
      </c>
      <c r="AZ1163" s="49" t="s">
        <v>4903</v>
      </c>
      <c r="BA1163" s="58" t="str">
        <f>Y1163&amp;"-"&amp;IF(Z1163&lt;10,"0"&amp;Z1163,Z1163)&amp;"-"&amp;IF(AA1163&lt;10,"0"&amp;AA1163,AA1163)</f>
        <v>1989-06-28</v>
      </c>
      <c r="BB1163" s="44" t="str">
        <f>Y1163&amp;IF(Z1163&lt;&gt;0,"-"&amp;Z1163,"")&amp;IF(AA1163&lt;&gt;0,"-"&amp;AA1163,"")&amp;IF(AB1163&lt;&gt;0,"/"&amp;AB1163,"")&amp;IF(AC1163&lt;&gt;0,"-"&amp;AC1163,"")&amp;IF(AD1163&lt;&gt;0,"-"&amp;AD1163,"")</f>
        <v>1989-6-28</v>
      </c>
      <c r="BC1163" s="44"/>
      <c r="BD1163" s="44"/>
      <c r="BE1163" s="44"/>
      <c r="BF1163" s="49" t="s">
        <v>4882</v>
      </c>
      <c r="BG1163" t="s">
        <v>4893</v>
      </c>
      <c r="BH1163" s="40" t="s">
        <v>5050</v>
      </c>
      <c r="BI1163" t="s">
        <v>39</v>
      </c>
      <c r="BJ1163" t="str">
        <f>N1163&amp;", "&amp;O1163&amp;", "&amp;P1163</f>
        <v>Zhambyl [=Dzhambul] area, Moinynkumskii Distr., Kumizek</v>
      </c>
      <c r="BK1163" t="str">
        <f>T1163&amp;" N; "&amp;U1163&amp;" E"</f>
        <v>44.45065 N; 72.3739 E</v>
      </c>
      <c r="BL1163" t="s">
        <v>2682</v>
      </c>
      <c r="BM1163" s="85" t="s">
        <v>2683</v>
      </c>
      <c r="BN1163" t="s">
        <v>4895</v>
      </c>
      <c r="BO1163">
        <f t="shared" si="295"/>
        <v>1500</v>
      </c>
      <c r="BP1163" t="str">
        <f>IF(V1163="original",H1163,IF(V1163="volunteer",C1163,"Nekhaeva A.A."))</f>
        <v>Ishaeva A.</v>
      </c>
      <c r="BQ1163" t="str">
        <f>IF(V1163="original",I1163,IF(V1163="volunteer",YEAR(A1163)&amp;"-"&amp;IF(MONTH(A1163)&lt;10,"0"&amp;MONTH(A1163),MONTH(A1163))&amp;"-"&amp;IF(DAY(A1163)&lt;10,"0"&amp;DAY(A1163),DAY(A1163)),"__2025-05-15"))</f>
        <v>2025-04-07</v>
      </c>
      <c r="BR1163"/>
      <c r="BS1163"/>
      <c r="BT1163" s="49" t="s">
        <v>4766</v>
      </c>
      <c r="BU1163" t="s">
        <v>3631</v>
      </c>
      <c r="BV1163" t="s">
        <v>3632</v>
      </c>
      <c r="BW1163" t="s">
        <v>3633</v>
      </c>
      <c r="BX1163" t="s">
        <v>3634</v>
      </c>
      <c r="BY1163" s="44" t="s">
        <v>48</v>
      </c>
      <c r="BZ1163" t="s">
        <v>2078</v>
      </c>
      <c r="CA1163" t="s">
        <v>4544</v>
      </c>
      <c r="CB1163" s="44" t="s">
        <v>4544</v>
      </c>
      <c r="CC1163" t="s">
        <v>4546</v>
      </c>
      <c r="CD1163" t="s">
        <v>4544</v>
      </c>
      <c r="CE1163" t="s">
        <v>4545</v>
      </c>
      <c r="CF1163" t="s">
        <v>3630</v>
      </c>
      <c r="CG1163"/>
      <c r="CH1163" t="str">
        <f>H1163</f>
        <v>Logunov D.V.</v>
      </c>
      <c r="CI1163">
        <f t="shared" si="292"/>
        <v>1995</v>
      </c>
      <c r="CJ1163"/>
    </row>
    <row r="1164" spans="1:88" s="12" customFormat="1" x14ac:dyDescent="0.45">
      <c r="A1164" s="11">
        <v>45754.827222222222</v>
      </c>
      <c r="B1164" s="12">
        <v>950994899</v>
      </c>
      <c r="C1164" s="26" t="s">
        <v>4898</v>
      </c>
      <c r="D1164" s="12">
        <v>3</v>
      </c>
      <c r="E1164" s="4" t="s">
        <v>846</v>
      </c>
      <c r="G1164" s="12">
        <v>3792</v>
      </c>
      <c r="H1164" s="44" t="s">
        <v>53</v>
      </c>
      <c r="I1164" s="12">
        <v>1995</v>
      </c>
      <c r="J1164" s="12" t="s">
        <v>2080</v>
      </c>
      <c r="K1164" s="12" t="s">
        <v>2081</v>
      </c>
      <c r="L1164" s="12" t="s">
        <v>2082</v>
      </c>
      <c r="M1164" t="s">
        <v>39</v>
      </c>
      <c r="N1164" s="12" t="s">
        <v>77</v>
      </c>
      <c r="O1164" s="12" t="s">
        <v>931</v>
      </c>
      <c r="P1164" s="12" t="s">
        <v>1879</v>
      </c>
      <c r="Q1164" t="str">
        <f t="shared" si="294"/>
        <v>Bakanas</v>
      </c>
      <c r="R1164" s="94">
        <v>44.810854999999997</v>
      </c>
      <c r="S1164" s="94">
        <v>76.276101999999995</v>
      </c>
      <c r="T1164" s="12" t="s">
        <v>2684</v>
      </c>
      <c r="U1164" s="12" t="s">
        <v>2685</v>
      </c>
      <c r="V1164" s="12" t="s">
        <v>106</v>
      </c>
      <c r="X1164" s="12">
        <v>3000</v>
      </c>
      <c r="Y1164" s="12">
        <v>1982</v>
      </c>
      <c r="Z1164" s="12">
        <v>5</v>
      </c>
      <c r="AA1164" s="12">
        <v>19</v>
      </c>
      <c r="AF1164" s="12" t="s">
        <v>2686</v>
      </c>
      <c r="AH1164" s="12" t="s">
        <v>48</v>
      </c>
      <c r="AI1164" s="12" t="s">
        <v>2078</v>
      </c>
      <c r="AJ1164" s="12" t="s">
        <v>2660</v>
      </c>
      <c r="AK1164" s="12" t="b">
        <v>1</v>
      </c>
      <c r="AL1164" s="12" t="b">
        <v>0</v>
      </c>
      <c r="AO1164" s="49" t="s">
        <v>4952</v>
      </c>
      <c r="AP1164" s="73"/>
      <c r="AQ1164" s="49" t="s">
        <v>4951</v>
      </c>
      <c r="AR1164" s="76" t="s">
        <v>5011</v>
      </c>
      <c r="AS1164" s="73" t="s">
        <v>5012</v>
      </c>
      <c r="AT1164" s="73">
        <f t="shared" si="296"/>
        <v>3</v>
      </c>
      <c r="AU1164" s="112" t="s">
        <v>5384</v>
      </c>
      <c r="AV1164" s="44" t="s">
        <v>5380</v>
      </c>
      <c r="AW1164" t="s">
        <v>3473</v>
      </c>
      <c r="AX1164" s="73"/>
      <c r="AY1164" s="73" t="str">
        <f t="shared" si="297"/>
        <v>Logunov D.V. 1995. The genus Mogrus (Araneae: Salticidae) of Central Asia // Europ. J. Entomol. Vol.92. No.3. P.589–604</v>
      </c>
      <c r="AZ1164" s="49" t="s">
        <v>4903</v>
      </c>
      <c r="BA1164" s="58" t="str">
        <f>Y1164&amp;"-"&amp;IF(Z1164&lt;10,"0"&amp;Z1164,Z1164)&amp;"-"&amp;IF(AA1164&lt;10,"0"&amp;AA1164,AA1164)</f>
        <v>1982-05-19</v>
      </c>
      <c r="BB1164" s="44" t="str">
        <f>Y1164&amp;IF(Z1164&lt;&gt;0,"-"&amp;Z1164,"")&amp;IF(AA1164&lt;&gt;0,"-"&amp;AA1164,"")&amp;IF(AB1164&lt;&gt;0,"/"&amp;AB1164,"")&amp;IF(AC1164&lt;&gt;0,"-"&amp;AC1164,"")&amp;IF(AD1164&lt;&gt;0,"-"&amp;AD1164,"")</f>
        <v>1982-5-19</v>
      </c>
      <c r="BC1164" s="44"/>
      <c r="BD1164" s="44"/>
      <c r="BE1164" s="44"/>
      <c r="BF1164" s="49" t="s">
        <v>4882</v>
      </c>
      <c r="BG1164" t="s">
        <v>4893</v>
      </c>
      <c r="BH1164" s="40" t="s">
        <v>5050</v>
      </c>
      <c r="BI1164" t="s">
        <v>39</v>
      </c>
      <c r="BJ1164" t="str">
        <f>N1164&amp;", "&amp;O1164&amp;", "&amp;P1164</f>
        <v>Almaty Area, Balkhash Distr., Bakanas</v>
      </c>
      <c r="BK1164" t="str">
        <f>T1164&amp;" N; "&amp;U1164&amp;" E"</f>
        <v>44.810855 N; 76.276102 E</v>
      </c>
      <c r="BL1164" t="s">
        <v>2684</v>
      </c>
      <c r="BM1164" s="85" t="s">
        <v>2685</v>
      </c>
      <c r="BN1164" t="s">
        <v>4895</v>
      </c>
      <c r="BO1164">
        <f t="shared" si="295"/>
        <v>3000</v>
      </c>
      <c r="BP1164" t="str">
        <f>IF(V1164="original",H1164,IF(V1164="volunteer",C1164,"Nekhaeva A.A."))</f>
        <v>Ishaeva A.</v>
      </c>
      <c r="BQ1164" t="str">
        <f>IF(V1164="original",I1164,IF(V1164="volunteer",YEAR(A1164)&amp;"-"&amp;IF(MONTH(A1164)&lt;10,"0"&amp;MONTH(A1164),MONTH(A1164))&amp;"-"&amp;IF(DAY(A1164)&lt;10,"0"&amp;DAY(A1164),DAY(A1164)),"__2025-05-15"))</f>
        <v>2025-04-07</v>
      </c>
      <c r="BR1164"/>
      <c r="BS1164"/>
      <c r="BT1164" s="49" t="s">
        <v>4766</v>
      </c>
      <c r="BU1164" t="s">
        <v>3631</v>
      </c>
      <c r="BV1164" t="s">
        <v>3632</v>
      </c>
      <c r="BW1164" t="s">
        <v>3633</v>
      </c>
      <c r="BX1164" t="s">
        <v>3634</v>
      </c>
      <c r="BY1164" s="44" t="s">
        <v>48</v>
      </c>
      <c r="BZ1164" t="s">
        <v>2078</v>
      </c>
      <c r="CA1164" t="s">
        <v>4544</v>
      </c>
      <c r="CB1164" s="44" t="s">
        <v>4544</v>
      </c>
      <c r="CC1164" t="s">
        <v>4546</v>
      </c>
      <c r="CD1164" t="s">
        <v>4544</v>
      </c>
      <c r="CE1164" t="s">
        <v>4545</v>
      </c>
      <c r="CF1164" t="s">
        <v>3630</v>
      </c>
      <c r="CG1164"/>
      <c r="CH1164" t="str">
        <f>H1164</f>
        <v>Logunov D.V.</v>
      </c>
      <c r="CI1164">
        <f t="shared" si="292"/>
        <v>1995</v>
      </c>
      <c r="CJ1164"/>
    </row>
    <row r="1165" spans="1:88" s="12" customFormat="1" x14ac:dyDescent="0.45">
      <c r="A1165" s="11">
        <v>45754.823900462958</v>
      </c>
      <c r="B1165" s="12">
        <v>950994899</v>
      </c>
      <c r="C1165" s="26" t="s">
        <v>4898</v>
      </c>
      <c r="D1165" s="12">
        <v>1</v>
      </c>
      <c r="E1165" s="4" t="s">
        <v>65</v>
      </c>
      <c r="G1165" s="12">
        <v>3792</v>
      </c>
      <c r="H1165" s="44" t="s">
        <v>53</v>
      </c>
      <c r="I1165" s="12">
        <v>1995</v>
      </c>
      <c r="J1165" s="12" t="s">
        <v>2080</v>
      </c>
      <c r="K1165" s="12" t="s">
        <v>2081</v>
      </c>
      <c r="L1165" s="12" t="s">
        <v>2082</v>
      </c>
      <c r="M1165" t="s">
        <v>39</v>
      </c>
      <c r="N1165" s="12" t="s">
        <v>77</v>
      </c>
      <c r="O1165" s="12" t="s">
        <v>893</v>
      </c>
      <c r="P1165" s="12" t="s">
        <v>2652</v>
      </c>
      <c r="Q1165" t="str">
        <f t="shared" si="294"/>
        <v>Georgievka, 8 km W of Targap</v>
      </c>
      <c r="R1165" s="94">
        <v>43.314399999999999</v>
      </c>
      <c r="S1165" s="94">
        <v>75.681707000000003</v>
      </c>
      <c r="T1165" s="12" t="s">
        <v>1913</v>
      </c>
      <c r="U1165" s="12" t="s">
        <v>2687</v>
      </c>
      <c r="V1165" s="12" t="s">
        <v>106</v>
      </c>
      <c r="X1165" s="12">
        <v>3000</v>
      </c>
      <c r="Y1165" s="12">
        <v>1991</v>
      </c>
      <c r="Z1165" s="12">
        <v>5</v>
      </c>
      <c r="AA1165" s="12">
        <v>3</v>
      </c>
      <c r="AF1165" s="12" t="s">
        <v>175</v>
      </c>
      <c r="AH1165" s="12" t="s">
        <v>48</v>
      </c>
      <c r="AI1165" s="12" t="s">
        <v>2078</v>
      </c>
      <c r="AJ1165" s="12" t="s">
        <v>2660</v>
      </c>
      <c r="AK1165" s="12" t="b">
        <v>1</v>
      </c>
      <c r="AL1165" s="12" t="b">
        <v>0</v>
      </c>
      <c r="AO1165" s="49" t="s">
        <v>4952</v>
      </c>
      <c r="AP1165" s="73"/>
      <c r="AQ1165" s="49" t="s">
        <v>4951</v>
      </c>
      <c r="AR1165" s="76" t="s">
        <v>5011</v>
      </c>
      <c r="AS1165" s="73" t="s">
        <v>5012</v>
      </c>
      <c r="AT1165" s="73">
        <f t="shared" si="296"/>
        <v>1</v>
      </c>
      <c r="AU1165" s="112" t="s">
        <v>5384</v>
      </c>
      <c r="AV1165" s="44" t="s">
        <v>5380</v>
      </c>
      <c r="AW1165" t="s">
        <v>566</v>
      </c>
      <c r="AX1165" s="73"/>
      <c r="AY1165" s="73" t="str">
        <f t="shared" si="297"/>
        <v>Logunov D.V. 1995. The genus Mogrus (Araneae: Salticidae) of Central Asia // Europ. J. Entomol. Vol.92. No.3. P.589–604</v>
      </c>
      <c r="AZ1165" s="49" t="s">
        <v>4903</v>
      </c>
      <c r="BA1165" s="58" t="str">
        <f>Y1165&amp;"-"&amp;IF(Z1165&lt;10,"0"&amp;Z1165,Z1165)&amp;"-"&amp;IF(AA1165&lt;10,"0"&amp;AA1165,AA1165)</f>
        <v>1991-05-03</v>
      </c>
      <c r="BB1165" s="44" t="str">
        <f>Y1165&amp;IF(Z1165&lt;&gt;0,"-"&amp;Z1165,"")&amp;IF(AA1165&lt;&gt;0,"-"&amp;AA1165,"")&amp;IF(AB1165&lt;&gt;0,"/"&amp;AB1165,"")&amp;IF(AC1165&lt;&gt;0,"-"&amp;AC1165,"")&amp;IF(AD1165&lt;&gt;0,"-"&amp;AD1165,"")</f>
        <v>1991-5-3</v>
      </c>
      <c r="BC1165" s="44"/>
      <c r="BD1165" s="44"/>
      <c r="BE1165" s="44"/>
      <c r="BF1165" s="49" t="s">
        <v>4882</v>
      </c>
      <c r="BG1165" t="s">
        <v>4893</v>
      </c>
      <c r="BH1165" s="40" t="s">
        <v>5050</v>
      </c>
      <c r="BI1165" t="s">
        <v>39</v>
      </c>
      <c r="BJ1165" t="str">
        <f>N1165&amp;", "&amp;O1165&amp;", "&amp;P1165</f>
        <v>Almaty Area, Zhambyl Distr., Georgievka, 8 km W of Targap</v>
      </c>
      <c r="BK1165" t="str">
        <f>T1165&amp;" N; "&amp;U1165&amp;" E"</f>
        <v>43.3144 N; 75.681707 E</v>
      </c>
      <c r="BL1165" t="s">
        <v>1913</v>
      </c>
      <c r="BM1165" s="85" t="s">
        <v>2687</v>
      </c>
      <c r="BN1165" t="s">
        <v>4895</v>
      </c>
      <c r="BO1165">
        <f t="shared" si="295"/>
        <v>3000</v>
      </c>
      <c r="BP1165" t="str">
        <f>IF(V1165="original",H1165,IF(V1165="volunteer",C1165,"Nekhaeva A.A."))</f>
        <v>Ishaeva A.</v>
      </c>
      <c r="BQ1165" t="str">
        <f>IF(V1165="original",I1165,IF(V1165="volunteer",YEAR(A1165)&amp;"-"&amp;IF(MONTH(A1165)&lt;10,"0"&amp;MONTH(A1165),MONTH(A1165))&amp;"-"&amp;IF(DAY(A1165)&lt;10,"0"&amp;DAY(A1165),DAY(A1165)),"__2025-05-15"))</f>
        <v>2025-04-07</v>
      </c>
      <c r="BR1165"/>
      <c r="BS1165"/>
      <c r="BT1165" s="49" t="s">
        <v>4766</v>
      </c>
      <c r="BU1165" t="s">
        <v>3631</v>
      </c>
      <c r="BV1165" t="s">
        <v>3632</v>
      </c>
      <c r="BW1165" t="s">
        <v>3633</v>
      </c>
      <c r="BX1165" t="s">
        <v>3634</v>
      </c>
      <c r="BY1165" s="44" t="s">
        <v>48</v>
      </c>
      <c r="BZ1165" t="s">
        <v>2078</v>
      </c>
      <c r="CA1165" t="s">
        <v>4544</v>
      </c>
      <c r="CB1165" s="44" t="s">
        <v>4544</v>
      </c>
      <c r="CC1165" t="s">
        <v>4546</v>
      </c>
      <c r="CD1165" t="s">
        <v>4544</v>
      </c>
      <c r="CE1165" t="s">
        <v>4545</v>
      </c>
      <c r="CF1165" t="s">
        <v>3630</v>
      </c>
      <c r="CG1165"/>
      <c r="CH1165" t="str">
        <f>H1165</f>
        <v>Logunov D.V.</v>
      </c>
      <c r="CI1165">
        <f t="shared" si="292"/>
        <v>1995</v>
      </c>
      <c r="CJ1165"/>
    </row>
    <row r="1166" spans="1:88" s="12" customFormat="1" x14ac:dyDescent="0.45">
      <c r="A1166" s="11">
        <v>45754.817210648151</v>
      </c>
      <c r="B1166" s="12">
        <v>950994899</v>
      </c>
      <c r="C1166" s="26" t="s">
        <v>4898</v>
      </c>
      <c r="D1166" s="12">
        <v>1</v>
      </c>
      <c r="E1166" s="4" t="s">
        <v>65</v>
      </c>
      <c r="G1166" s="12">
        <v>3792</v>
      </c>
      <c r="H1166" s="44" t="s">
        <v>53</v>
      </c>
      <c r="I1166" s="12">
        <v>1995</v>
      </c>
      <c r="J1166" s="12" t="s">
        <v>2080</v>
      </c>
      <c r="K1166" s="12" t="s">
        <v>2081</v>
      </c>
      <c r="L1166" s="12" t="s">
        <v>2082</v>
      </c>
      <c r="M1166" t="s">
        <v>39</v>
      </c>
      <c r="N1166" s="12" t="s">
        <v>77</v>
      </c>
      <c r="O1166" s="12" t="s">
        <v>2688</v>
      </c>
      <c r="P1166" s="12" t="s">
        <v>2075</v>
      </c>
      <c r="Q1166" t="str">
        <f t="shared" si="294"/>
        <v>Chu River</v>
      </c>
      <c r="R1166" s="94">
        <v>43.533050000000003</v>
      </c>
      <c r="S1166" s="94">
        <v>73.800112999999996</v>
      </c>
      <c r="T1166" s="12" t="s">
        <v>2689</v>
      </c>
      <c r="U1166" s="12" t="s">
        <v>2690</v>
      </c>
      <c r="V1166" s="12" t="s">
        <v>106</v>
      </c>
      <c r="X1166" s="12">
        <v>20000</v>
      </c>
      <c r="Y1166" s="12">
        <v>1990</v>
      </c>
      <c r="Z1166" s="12">
        <v>6</v>
      </c>
      <c r="AA1166" s="12">
        <v>30</v>
      </c>
      <c r="AF1166" s="12" t="s">
        <v>1293</v>
      </c>
      <c r="AH1166" s="12" t="s">
        <v>48</v>
      </c>
      <c r="AI1166" s="12" t="s">
        <v>2078</v>
      </c>
      <c r="AJ1166" s="12" t="s">
        <v>2660</v>
      </c>
      <c r="AK1166" s="12" t="b">
        <v>1</v>
      </c>
      <c r="AL1166" s="12" t="b">
        <v>0</v>
      </c>
      <c r="AO1166" s="49" t="s">
        <v>4952</v>
      </c>
      <c r="AP1166" s="73"/>
      <c r="AQ1166" s="49" t="s">
        <v>4951</v>
      </c>
      <c r="AR1166" s="76" t="s">
        <v>5011</v>
      </c>
      <c r="AS1166" s="73" t="s">
        <v>5012</v>
      </c>
      <c r="AT1166" s="73">
        <f t="shared" si="296"/>
        <v>1</v>
      </c>
      <c r="AU1166" s="112" t="s">
        <v>5384</v>
      </c>
      <c r="AV1166" s="44" t="s">
        <v>5380</v>
      </c>
      <c r="AW1166" t="s">
        <v>648</v>
      </c>
      <c r="AX1166" s="73"/>
      <c r="AY1166" s="73" t="str">
        <f t="shared" si="297"/>
        <v>Logunov D.V. 1995. The genus Mogrus (Araneae: Salticidae) of Central Asia // Europ. J. Entomol. Vol.92. No.3. P.589–604</v>
      </c>
      <c r="AZ1166" s="49" t="s">
        <v>4903</v>
      </c>
      <c r="BA1166" s="58" t="str">
        <f>Y1166&amp;"-"&amp;IF(Z1166&lt;10,"0"&amp;Z1166,Z1166)&amp;"-"&amp;IF(AA1166&lt;10,"0"&amp;AA1166,AA1166)</f>
        <v>1990-06-30</v>
      </c>
      <c r="BB1166" s="44" t="str">
        <f>Y1166&amp;IF(Z1166&lt;&gt;0,"-"&amp;Z1166,"")&amp;IF(AA1166&lt;&gt;0,"-"&amp;AA1166,"")&amp;IF(AB1166&lt;&gt;0,"/"&amp;AB1166,"")&amp;IF(AC1166&lt;&gt;0,"-"&amp;AC1166,"")&amp;IF(AD1166&lt;&gt;0,"-"&amp;AD1166,"")</f>
        <v>1990-6-30</v>
      </c>
      <c r="BC1166" s="44"/>
      <c r="BD1166" s="44"/>
      <c r="BE1166" s="44"/>
      <c r="BF1166" s="49" t="s">
        <v>4882</v>
      </c>
      <c r="BG1166" t="s">
        <v>4893</v>
      </c>
      <c r="BH1166" s="40" t="s">
        <v>5050</v>
      </c>
      <c r="BI1166" t="s">
        <v>39</v>
      </c>
      <c r="BJ1166" t="str">
        <f>N1166&amp;", "&amp;O1166&amp;", "&amp;P1166</f>
        <v>Almaty Area, Chuiskii Distr., Chu River</v>
      </c>
      <c r="BK1166" t="str">
        <f>T1166&amp;" N; "&amp;U1166&amp;" E"</f>
        <v>43.53305 N; 73.800113 E</v>
      </c>
      <c r="BL1166" t="s">
        <v>2689</v>
      </c>
      <c r="BM1166" s="85" t="s">
        <v>2690</v>
      </c>
      <c r="BN1166" t="s">
        <v>4895</v>
      </c>
      <c r="BO1166">
        <f t="shared" si="295"/>
        <v>20000</v>
      </c>
      <c r="BP1166" t="str">
        <f>IF(V1166="original",H1166,IF(V1166="volunteer",C1166,"Nekhaeva A.A."))</f>
        <v>Ishaeva A.</v>
      </c>
      <c r="BQ1166" t="str">
        <f>IF(V1166="original",I1166,IF(V1166="volunteer",YEAR(A1166)&amp;"-"&amp;IF(MONTH(A1166)&lt;10,"0"&amp;MONTH(A1166),MONTH(A1166))&amp;"-"&amp;IF(DAY(A1166)&lt;10,"0"&amp;DAY(A1166),DAY(A1166)),"__2025-05-15"))</f>
        <v>2025-04-07</v>
      </c>
      <c r="BR1166"/>
      <c r="BS1166"/>
      <c r="BT1166" s="49" t="s">
        <v>4766</v>
      </c>
      <c r="BU1166" t="s">
        <v>3631</v>
      </c>
      <c r="BV1166" t="s">
        <v>3632</v>
      </c>
      <c r="BW1166" t="s">
        <v>3633</v>
      </c>
      <c r="BX1166" t="s">
        <v>3634</v>
      </c>
      <c r="BY1166" s="44" t="s">
        <v>48</v>
      </c>
      <c r="BZ1166" t="s">
        <v>2078</v>
      </c>
      <c r="CA1166" t="s">
        <v>4544</v>
      </c>
      <c r="CB1166" s="44" t="s">
        <v>4544</v>
      </c>
      <c r="CC1166" t="s">
        <v>4546</v>
      </c>
      <c r="CD1166" t="s">
        <v>4544</v>
      </c>
      <c r="CE1166" t="s">
        <v>4545</v>
      </c>
      <c r="CF1166" t="s">
        <v>3630</v>
      </c>
      <c r="CG1166"/>
      <c r="CH1166" t="str">
        <f>H1166</f>
        <v>Logunov D.V.</v>
      </c>
      <c r="CI1166">
        <f t="shared" si="292"/>
        <v>1995</v>
      </c>
      <c r="CJ1166"/>
    </row>
    <row r="1167" spans="1:88" s="12" customFormat="1" x14ac:dyDescent="0.45">
      <c r="A1167" s="11">
        <v>45754.813425925917</v>
      </c>
      <c r="B1167" s="12">
        <v>950994899</v>
      </c>
      <c r="C1167" s="26" t="s">
        <v>4898</v>
      </c>
      <c r="D1167" s="12">
        <v>1</v>
      </c>
      <c r="E1167" s="4" t="s">
        <v>65</v>
      </c>
      <c r="G1167" s="12">
        <v>3792</v>
      </c>
      <c r="H1167" s="44" t="s">
        <v>53</v>
      </c>
      <c r="I1167" s="12">
        <v>1995</v>
      </c>
      <c r="J1167" s="12" t="s">
        <v>2080</v>
      </c>
      <c r="K1167" s="12" t="s">
        <v>2081</v>
      </c>
      <c r="L1167" s="12" t="s">
        <v>2082</v>
      </c>
      <c r="M1167" t="s">
        <v>39</v>
      </c>
      <c r="N1167" s="12" t="s">
        <v>77</v>
      </c>
      <c r="O1167" s="12" t="s">
        <v>2691</v>
      </c>
      <c r="P1167" s="12" t="s">
        <v>2692</v>
      </c>
      <c r="Q1167" t="str">
        <f t="shared" si="294"/>
        <v>18 km E of Kapchagai</v>
      </c>
      <c r="R1167" s="94">
        <v>43.965299999999999</v>
      </c>
      <c r="S1167" s="94">
        <v>77.291799999999995</v>
      </c>
      <c r="T1167" s="12" t="s">
        <v>2693</v>
      </c>
      <c r="U1167" s="12" t="s">
        <v>2694</v>
      </c>
      <c r="V1167" s="12" t="s">
        <v>106</v>
      </c>
      <c r="X1167" s="12">
        <v>1000</v>
      </c>
      <c r="Y1167" s="12">
        <v>1990</v>
      </c>
      <c r="Z1167" s="12">
        <v>6</v>
      </c>
      <c r="AA1167" s="12">
        <v>24</v>
      </c>
      <c r="AF1167" s="12" t="s">
        <v>2695</v>
      </c>
      <c r="AH1167" s="12" t="s">
        <v>48</v>
      </c>
      <c r="AI1167" s="12" t="s">
        <v>2078</v>
      </c>
      <c r="AJ1167" s="12" t="s">
        <v>2660</v>
      </c>
      <c r="AK1167" s="12" t="b">
        <v>1</v>
      </c>
      <c r="AL1167" s="12" t="b">
        <v>0</v>
      </c>
      <c r="AO1167" s="49" t="s">
        <v>4952</v>
      </c>
      <c r="AP1167" s="73"/>
      <c r="AQ1167" s="49" t="s">
        <v>4951</v>
      </c>
      <c r="AR1167" s="76" t="s">
        <v>5011</v>
      </c>
      <c r="AS1167" s="73" t="s">
        <v>5012</v>
      </c>
      <c r="AT1167" s="73">
        <f t="shared" si="296"/>
        <v>1</v>
      </c>
      <c r="AU1167" s="112" t="s">
        <v>5384</v>
      </c>
      <c r="AV1167" s="44" t="s">
        <v>5380</v>
      </c>
      <c r="AW1167" t="s">
        <v>2252</v>
      </c>
      <c r="AX1167" s="73"/>
      <c r="AY1167" s="73" t="str">
        <f t="shared" si="297"/>
        <v>Logunov D.V. 1995. The genus Mogrus (Araneae: Salticidae) of Central Asia // Europ. J. Entomol. Vol.92. No.3. P.589–604</v>
      </c>
      <c r="AZ1167" s="49" t="s">
        <v>4903</v>
      </c>
      <c r="BA1167" s="58" t="str">
        <f>Y1167&amp;"-"&amp;IF(Z1167&lt;10,"0"&amp;Z1167,Z1167)&amp;"-"&amp;IF(AA1167&lt;10,"0"&amp;AA1167,AA1167)</f>
        <v>1990-06-24</v>
      </c>
      <c r="BB1167" s="44" t="str">
        <f>Y1167&amp;IF(Z1167&lt;&gt;0,"-"&amp;Z1167,"")&amp;IF(AA1167&lt;&gt;0,"-"&amp;AA1167,"")&amp;IF(AB1167&lt;&gt;0,"/"&amp;AB1167,"")&amp;IF(AC1167&lt;&gt;0,"-"&amp;AC1167,"")&amp;IF(AD1167&lt;&gt;0,"-"&amp;AD1167,"")</f>
        <v>1990-6-24</v>
      </c>
      <c r="BC1167" s="44"/>
      <c r="BD1167" s="44"/>
      <c r="BE1167" s="44"/>
      <c r="BF1167" s="49" t="s">
        <v>4882</v>
      </c>
      <c r="BG1167" t="s">
        <v>4893</v>
      </c>
      <c r="BH1167" s="40" t="s">
        <v>5050</v>
      </c>
      <c r="BI1167" t="s">
        <v>39</v>
      </c>
      <c r="BJ1167" t="str">
        <f>N1167&amp;", "&amp;O1167&amp;", "&amp;P1167</f>
        <v>Almaty Area, Talgarskii Distr., 18 km E of Kapchagai</v>
      </c>
      <c r="BK1167" t="str">
        <f>T1167&amp;" N; "&amp;U1167&amp;" E"</f>
        <v>43.9653 N; 77.2918 E</v>
      </c>
      <c r="BL1167" t="s">
        <v>2693</v>
      </c>
      <c r="BM1167" s="85" t="s">
        <v>2694</v>
      </c>
      <c r="BN1167" t="s">
        <v>4895</v>
      </c>
      <c r="BO1167">
        <f t="shared" si="295"/>
        <v>1000</v>
      </c>
      <c r="BP1167" t="str">
        <f>IF(V1167="original",H1167,IF(V1167="volunteer",C1167,"Nekhaeva A.A."))</f>
        <v>Ishaeva A.</v>
      </c>
      <c r="BQ1167" t="str">
        <f>IF(V1167="original",I1167,IF(V1167="volunteer",YEAR(A1167)&amp;"-"&amp;IF(MONTH(A1167)&lt;10,"0"&amp;MONTH(A1167),MONTH(A1167))&amp;"-"&amp;IF(DAY(A1167)&lt;10,"0"&amp;DAY(A1167),DAY(A1167)),"__2025-05-15"))</f>
        <v>2025-04-07</v>
      </c>
      <c r="BR1167"/>
      <c r="BS1167"/>
      <c r="BT1167" s="49" t="s">
        <v>4766</v>
      </c>
      <c r="BU1167" t="s">
        <v>3631</v>
      </c>
      <c r="BV1167" t="s">
        <v>3632</v>
      </c>
      <c r="BW1167" t="s">
        <v>3633</v>
      </c>
      <c r="BX1167" t="s">
        <v>3634</v>
      </c>
      <c r="BY1167" s="44" t="s">
        <v>48</v>
      </c>
      <c r="BZ1167" t="s">
        <v>2078</v>
      </c>
      <c r="CA1167" t="s">
        <v>4544</v>
      </c>
      <c r="CB1167" s="44" t="s">
        <v>4544</v>
      </c>
      <c r="CC1167" t="s">
        <v>4546</v>
      </c>
      <c r="CD1167" t="s">
        <v>4544</v>
      </c>
      <c r="CE1167" t="s">
        <v>4545</v>
      </c>
      <c r="CF1167" t="s">
        <v>3630</v>
      </c>
      <c r="CG1167"/>
      <c r="CH1167" t="str">
        <f>H1167</f>
        <v>Logunov D.V.</v>
      </c>
      <c r="CI1167">
        <f t="shared" si="292"/>
        <v>1995</v>
      </c>
      <c r="CJ1167"/>
    </row>
    <row r="1168" spans="1:88" s="12" customFormat="1" x14ac:dyDescent="0.45">
      <c r="A1168" s="11">
        <v>45754.811365740738</v>
      </c>
      <c r="B1168" s="12">
        <v>950994899</v>
      </c>
      <c r="C1168" s="26" t="s">
        <v>4898</v>
      </c>
      <c r="D1168" s="12">
        <v>1</v>
      </c>
      <c r="E1168" s="4" t="s">
        <v>65</v>
      </c>
      <c r="G1168" s="12">
        <v>3792</v>
      </c>
      <c r="H1168" s="44" t="s">
        <v>53</v>
      </c>
      <c r="I1168" s="12">
        <v>1995</v>
      </c>
      <c r="J1168" s="12" t="s">
        <v>2080</v>
      </c>
      <c r="K1168" s="12" t="s">
        <v>2081</v>
      </c>
      <c r="L1168" s="12" t="s">
        <v>2082</v>
      </c>
      <c r="M1168" t="s">
        <v>39</v>
      </c>
      <c r="N1168" s="12" t="s">
        <v>77</v>
      </c>
      <c r="O1168" s="12" t="s">
        <v>2696</v>
      </c>
      <c r="P1168" s="12" t="s">
        <v>2697</v>
      </c>
      <c r="Q1168" t="str">
        <f t="shared" si="294"/>
        <v>Charyn Can.</v>
      </c>
      <c r="R1168" s="94">
        <v>43.3947</v>
      </c>
      <c r="S1168" s="94">
        <v>79.119370000000004</v>
      </c>
      <c r="T1168" s="12" t="s">
        <v>2698</v>
      </c>
      <c r="U1168" s="12" t="s">
        <v>2699</v>
      </c>
      <c r="V1168" s="12" t="s">
        <v>106</v>
      </c>
      <c r="X1168" s="12">
        <v>7000</v>
      </c>
      <c r="Y1168" s="12">
        <v>1989</v>
      </c>
      <c r="Z1168" s="12">
        <v>10</v>
      </c>
      <c r="AA1168" s="12">
        <v>1</v>
      </c>
      <c r="AF1168" s="12" t="s">
        <v>1535</v>
      </c>
      <c r="AH1168" s="12" t="s">
        <v>48</v>
      </c>
      <c r="AI1168" s="12" t="s">
        <v>2078</v>
      </c>
      <c r="AJ1168" s="12" t="s">
        <v>2660</v>
      </c>
      <c r="AK1168" s="12" t="b">
        <v>1</v>
      </c>
      <c r="AL1168" s="12" t="b">
        <v>0</v>
      </c>
      <c r="AO1168" s="49" t="s">
        <v>4952</v>
      </c>
      <c r="AP1168" s="73"/>
      <c r="AQ1168" s="49" t="s">
        <v>4951</v>
      </c>
      <c r="AR1168" s="76" t="s">
        <v>5011</v>
      </c>
      <c r="AS1168" s="73" t="s">
        <v>5012</v>
      </c>
      <c r="AT1168" s="73">
        <f t="shared" si="296"/>
        <v>1</v>
      </c>
      <c r="AU1168" s="112" t="s">
        <v>5384</v>
      </c>
      <c r="AV1168" s="44" t="s">
        <v>5380</v>
      </c>
      <c r="AW1168" t="s">
        <v>566</v>
      </c>
      <c r="AX1168" s="73"/>
      <c r="AY1168" s="73" t="str">
        <f t="shared" si="297"/>
        <v>Logunov D.V. 1995. The genus Mogrus (Araneae: Salticidae) of Central Asia // Europ. J. Entomol. Vol.92. No.3. P.589–604</v>
      </c>
      <c r="AZ1168" s="49" t="s">
        <v>4903</v>
      </c>
      <c r="BA1168" s="58" t="str">
        <f>Y1168&amp;"-"&amp;IF(Z1168&lt;10,"0"&amp;Z1168,Z1168)&amp;"-"&amp;IF(AA1168&lt;10,"0"&amp;AA1168,AA1168)</f>
        <v>1989-10-01</v>
      </c>
      <c r="BB1168" s="44" t="str">
        <f>Y1168&amp;IF(Z1168&lt;&gt;0,"-"&amp;Z1168,"")&amp;IF(AA1168&lt;&gt;0,"-"&amp;AA1168,"")&amp;IF(AB1168&lt;&gt;0,"/"&amp;AB1168,"")&amp;IF(AC1168&lt;&gt;0,"-"&amp;AC1168,"")&amp;IF(AD1168&lt;&gt;0,"-"&amp;AD1168,"")</f>
        <v>1989-10-1</v>
      </c>
      <c r="BC1168" s="44"/>
      <c r="BD1168" s="44"/>
      <c r="BE1168" s="44"/>
      <c r="BF1168" s="49" t="s">
        <v>4882</v>
      </c>
      <c r="BG1168" t="s">
        <v>4893</v>
      </c>
      <c r="BH1168" s="40" t="s">
        <v>5050</v>
      </c>
      <c r="BI1168" t="s">
        <v>39</v>
      </c>
      <c r="BJ1168" t="str">
        <f>N1168&amp;", "&amp;O1168&amp;", "&amp;P1168</f>
        <v>Almaty Area, Chiliksii Distr., Charyn Can.</v>
      </c>
      <c r="BK1168" t="str">
        <f>T1168&amp;" N; "&amp;U1168&amp;" E"</f>
        <v>43.3947 N; 79.11937 E</v>
      </c>
      <c r="BL1168" t="s">
        <v>2698</v>
      </c>
      <c r="BM1168" s="85" t="s">
        <v>2699</v>
      </c>
      <c r="BN1168" t="s">
        <v>4895</v>
      </c>
      <c r="BO1168">
        <f t="shared" si="295"/>
        <v>7000</v>
      </c>
      <c r="BP1168" t="str">
        <f>IF(V1168="original",H1168,IF(V1168="volunteer",C1168,"Nekhaeva A.A."))</f>
        <v>Ishaeva A.</v>
      </c>
      <c r="BQ1168" t="str">
        <f>IF(V1168="original",I1168,IF(V1168="volunteer",YEAR(A1168)&amp;"-"&amp;IF(MONTH(A1168)&lt;10,"0"&amp;MONTH(A1168),MONTH(A1168))&amp;"-"&amp;IF(DAY(A1168)&lt;10,"0"&amp;DAY(A1168),DAY(A1168)),"__2025-05-15"))</f>
        <v>2025-04-07</v>
      </c>
      <c r="BR1168"/>
      <c r="BS1168"/>
      <c r="BT1168" s="49" t="s">
        <v>4766</v>
      </c>
      <c r="BU1168" t="s">
        <v>3631</v>
      </c>
      <c r="BV1168" t="s">
        <v>3632</v>
      </c>
      <c r="BW1168" t="s">
        <v>3633</v>
      </c>
      <c r="BX1168" t="s">
        <v>3634</v>
      </c>
      <c r="BY1168" s="44" t="s">
        <v>48</v>
      </c>
      <c r="BZ1168" t="s">
        <v>2078</v>
      </c>
      <c r="CA1168" t="s">
        <v>4544</v>
      </c>
      <c r="CB1168" s="44" t="s">
        <v>4544</v>
      </c>
      <c r="CC1168" t="s">
        <v>4546</v>
      </c>
      <c r="CD1168" t="s">
        <v>4544</v>
      </c>
      <c r="CE1168" t="s">
        <v>4545</v>
      </c>
      <c r="CF1168" t="s">
        <v>3630</v>
      </c>
      <c r="CG1168"/>
      <c r="CH1168" t="str">
        <f>H1168</f>
        <v>Logunov D.V.</v>
      </c>
      <c r="CI1168">
        <f t="shared" si="292"/>
        <v>1995</v>
      </c>
      <c r="CJ1168"/>
    </row>
    <row r="1169" spans="1:88" s="12" customFormat="1" x14ac:dyDescent="0.45">
      <c r="A1169" s="11">
        <v>45754.804456018523</v>
      </c>
      <c r="B1169" s="12">
        <v>950994899</v>
      </c>
      <c r="C1169" s="26" t="s">
        <v>4898</v>
      </c>
      <c r="E1169" s="4"/>
      <c r="G1169" s="12">
        <v>3429</v>
      </c>
      <c r="H1169" s="44" t="s">
        <v>2705</v>
      </c>
      <c r="I1169" s="12">
        <v>2001</v>
      </c>
      <c r="J1169" s="12" t="s">
        <v>2706</v>
      </c>
      <c r="K1169" s="12" t="s">
        <v>2707</v>
      </c>
      <c r="L1169" s="12" t="s">
        <v>2708</v>
      </c>
      <c r="M1169" t="s">
        <v>39</v>
      </c>
      <c r="N1169" s="12" t="s">
        <v>737</v>
      </c>
      <c r="O1169" s="12" t="s">
        <v>737</v>
      </c>
      <c r="P1169" s="12" t="s">
        <v>737</v>
      </c>
      <c r="Q1169" t="str">
        <f t="shared" si="294"/>
        <v>Dzhambul Area</v>
      </c>
      <c r="R1169" s="94">
        <v>43.307479999999998</v>
      </c>
      <c r="S1169" s="94">
        <v>71.128720000000001</v>
      </c>
      <c r="T1169" s="12" t="s">
        <v>2700</v>
      </c>
      <c r="U1169" s="12" t="s">
        <v>2701</v>
      </c>
      <c r="V1169" s="12" t="s">
        <v>106</v>
      </c>
      <c r="X1169" s="12">
        <v>50000</v>
      </c>
      <c r="Y1169" s="12">
        <v>1992</v>
      </c>
      <c r="AF1169" s="12" t="s">
        <v>2702</v>
      </c>
      <c r="AG1169" s="66" t="s">
        <v>2703</v>
      </c>
      <c r="AI1169" s="12" t="s">
        <v>718</v>
      </c>
      <c r="AJ1169" s="12" t="s">
        <v>2704</v>
      </c>
      <c r="AK1169" s="12" t="b">
        <v>1</v>
      </c>
      <c r="AL1169" s="12" t="b">
        <v>0</v>
      </c>
      <c r="AO1169" s="49" t="s">
        <v>4952</v>
      </c>
      <c r="AP1169" s="73" t="s">
        <v>5002</v>
      </c>
      <c r="AQ1169" s="49" t="s">
        <v>4951</v>
      </c>
      <c r="AR1169" s="76" t="s">
        <v>5011</v>
      </c>
      <c r="AS1169" s="73" t="s">
        <v>5012</v>
      </c>
      <c r="AT1169" s="73">
        <f t="shared" si="296"/>
        <v>0</v>
      </c>
      <c r="AU1169" s="44"/>
      <c r="AV1169" s="44"/>
      <c r="AW1169" t="s">
        <v>5019</v>
      </c>
      <c r="AX1169" s="112" t="s">
        <v>5332</v>
      </c>
      <c r="AY1169" s="73" t="str">
        <f t="shared" si="297"/>
        <v>Esyunin S.L., Marusik Yu.M. 2001. A new species of the genus Devade Simon, 1884 from Mongolia, with notes on D. tenella (Tyshchenko, 1965) (Aranei: Dictynidae) // Arthropoda Selecta. Vol.9 (for 2000). No.2. P.129–131</v>
      </c>
      <c r="AZ1169" s="49" t="s">
        <v>4903</v>
      </c>
      <c r="BA1169" s="44">
        <f>Y1169</f>
        <v>1992</v>
      </c>
      <c r="BB1169" s="44" t="str">
        <f>Y1169&amp;IF(Z1169&lt;&gt;0,"-"&amp;Z1169,"")&amp;IF(AA1169&lt;&gt;0,"-"&amp;AA1169,"")&amp;IF(AB1169&lt;&gt;0,"/"&amp;AB1169,"")&amp;IF(AC1169&lt;&gt;0,"-"&amp;AC1169,"")&amp;IF(AD1169&lt;&gt;0,"-"&amp;AD1169,"")</f>
        <v>1992</v>
      </c>
      <c r="BC1169" s="44"/>
      <c r="BD1169" s="44"/>
      <c r="BE1169" s="44"/>
      <c r="BF1169" s="49" t="s">
        <v>4882</v>
      </c>
      <c r="BG1169" t="s">
        <v>4893</v>
      </c>
      <c r="BH1169" s="40" t="s">
        <v>5050</v>
      </c>
      <c r="BI1169" t="s">
        <v>39</v>
      </c>
      <c r="BJ1169" t="str">
        <f>N1169&amp;", "&amp;O1169&amp;", "&amp;P1169</f>
        <v>Dzhambul Area, Dzhambul Area, Dzhambul Area</v>
      </c>
      <c r="BK1169" t="str">
        <f>T1169&amp;" N; "&amp;U1169&amp;" E"</f>
        <v>43.30748 N; 71.12872 E</v>
      </c>
      <c r="BL1169" t="s">
        <v>2700</v>
      </c>
      <c r="BM1169" s="85" t="s">
        <v>2701</v>
      </c>
      <c r="BN1169" t="s">
        <v>4895</v>
      </c>
      <c r="BO1169">
        <f t="shared" si="295"/>
        <v>50000</v>
      </c>
      <c r="BP1169" t="str">
        <f>IF(V1169="original",H1169,IF(V1169="volunteer",C1169,"Nekhaeva A.A."))</f>
        <v>Ishaeva A.</v>
      </c>
      <c r="BQ1169" t="str">
        <f>IF(V1169="original",I1169,IF(V1169="volunteer",YEAR(A1169)&amp;"-"&amp;IF(MONTH(A1169)&lt;10,"0"&amp;MONTH(A1169),MONTH(A1169))&amp;"-"&amp;IF(DAY(A1169)&lt;10,"0"&amp;DAY(A1169),DAY(A1169)),"__2025-05-15"))</f>
        <v>2025-04-07</v>
      </c>
      <c r="BR1169"/>
      <c r="BS1169"/>
      <c r="BT1169" s="49" t="s">
        <v>4766</v>
      </c>
      <c r="BU1169" t="s">
        <v>3631</v>
      </c>
      <c r="BV1169" t="s">
        <v>3632</v>
      </c>
      <c r="BW1169" t="s">
        <v>3633</v>
      </c>
      <c r="BX1169" t="s">
        <v>3634</v>
      </c>
      <c r="BY1169" s="44" t="s">
        <v>1428</v>
      </c>
      <c r="BZ1169" t="s">
        <v>718</v>
      </c>
      <c r="CA1169" t="s">
        <v>3810</v>
      </c>
      <c r="CB1169" s="44" t="s">
        <v>3810</v>
      </c>
      <c r="CC1169" t="s">
        <v>4870</v>
      </c>
      <c r="CD1169" t="s">
        <v>3810</v>
      </c>
      <c r="CE1169" t="s">
        <v>3809</v>
      </c>
      <c r="CF1169" t="s">
        <v>3630</v>
      </c>
      <c r="CG1169"/>
      <c r="CH1169" t="str">
        <f>H1169</f>
        <v>Esyunin S.L., Marusik Yu.M.</v>
      </c>
      <c r="CI1169">
        <f t="shared" si="292"/>
        <v>2001</v>
      </c>
      <c r="CJ1169"/>
    </row>
    <row r="1170" spans="1:88" s="12" customFormat="1" x14ac:dyDescent="0.45">
      <c r="A1170" s="11">
        <v>45753.689560185187</v>
      </c>
      <c r="B1170" s="12">
        <v>950994899</v>
      </c>
      <c r="C1170" s="26" t="s">
        <v>4898</v>
      </c>
      <c r="D1170" s="12">
        <v>1</v>
      </c>
      <c r="E1170" s="4" t="s">
        <v>51</v>
      </c>
      <c r="G1170" s="12">
        <v>812</v>
      </c>
      <c r="H1170" s="44" t="s">
        <v>2716</v>
      </c>
      <c r="I1170" s="12">
        <v>2009</v>
      </c>
      <c r="J1170" s="12" t="s">
        <v>2717</v>
      </c>
      <c r="K1170" s="12" t="s">
        <v>2718</v>
      </c>
      <c r="L1170" s="12" t="s">
        <v>2719</v>
      </c>
      <c r="M1170" s="12" t="s">
        <v>712</v>
      </c>
      <c r="N1170" s="12" t="s">
        <v>268</v>
      </c>
      <c r="O1170" s="12" t="s">
        <v>2709</v>
      </c>
      <c r="P1170" s="12" t="s">
        <v>2710</v>
      </c>
      <c r="Q1170" t="str">
        <f t="shared" si="294"/>
        <v>совхоз Каскеленский</v>
      </c>
      <c r="R1170" s="94">
        <v>43.199530000000003</v>
      </c>
      <c r="S1170" s="94">
        <v>76.623367999999999</v>
      </c>
      <c r="T1170" s="12" t="s">
        <v>2711</v>
      </c>
      <c r="U1170" s="12" t="s">
        <v>2712</v>
      </c>
      <c r="V1170" s="12" t="s">
        <v>106</v>
      </c>
      <c r="X1170" s="12">
        <v>3500</v>
      </c>
      <c r="Y1170" s="12">
        <v>1979</v>
      </c>
      <c r="Z1170" s="12">
        <v>6</v>
      </c>
      <c r="AA1170" s="12">
        <v>7</v>
      </c>
      <c r="AE1170" s="12" t="s">
        <v>2713</v>
      </c>
      <c r="AF1170" s="12" t="s">
        <v>2714</v>
      </c>
      <c r="AH1170" s="12" t="s">
        <v>1032</v>
      </c>
      <c r="AI1170" s="12" t="s">
        <v>1033</v>
      </c>
      <c r="AJ1170" s="12" t="s">
        <v>2715</v>
      </c>
      <c r="AK1170" s="12" t="b">
        <v>1</v>
      </c>
      <c r="AL1170" s="12" t="b">
        <v>0</v>
      </c>
      <c r="AO1170" s="49" t="s">
        <v>4952</v>
      </c>
      <c r="AP1170" s="73"/>
      <c r="AQ1170" s="49" t="s">
        <v>4951</v>
      </c>
      <c r="AR1170" s="76" t="s">
        <v>5011</v>
      </c>
      <c r="AS1170" s="73" t="s">
        <v>5012</v>
      </c>
      <c r="AT1170" s="73">
        <f t="shared" si="296"/>
        <v>1</v>
      </c>
      <c r="AU1170" s="112" t="s">
        <v>5383</v>
      </c>
      <c r="AV1170" s="44" t="s">
        <v>5380</v>
      </c>
      <c r="AW1170" t="s">
        <v>2289</v>
      </c>
      <c r="AX1170" s="73"/>
      <c r="AY1170" s="73" t="str">
        <f t="shared" si="297"/>
        <v>Есюнин С.Л., Тунёва Т.К. 2009. Обзор пауков-рысей группы heterophthalmus рода Oxyopes (Aranei, Oxyopidae) Палеарктики // Зоол. ж. Т.88. Вып.2. С.164–175 (рус., рез. англ.)</v>
      </c>
      <c r="AZ1170" s="49" t="s">
        <v>4903</v>
      </c>
      <c r="BA1170" s="58" t="str">
        <f>Y1170&amp;"-"&amp;IF(Z1170&lt;10,"0"&amp;Z1170,Z1170)&amp;"-"&amp;IF(AA1170&lt;10,"0"&amp;AA1170,AA1170)</f>
        <v>1979-06-07</v>
      </c>
      <c r="BB1170" s="44" t="str">
        <f>Y1170&amp;IF(Z1170&lt;&gt;0,"-"&amp;Z1170,"")&amp;IF(AA1170&lt;&gt;0,"-"&amp;AA1170,"")&amp;IF(AB1170&lt;&gt;0,"/"&amp;AB1170,"")&amp;IF(AC1170&lt;&gt;0,"-"&amp;AC1170,"")&amp;IF(AD1170&lt;&gt;0,"-"&amp;AD1170,"")</f>
        <v>1979-6-7</v>
      </c>
      <c r="BC1170" s="44" t="str">
        <f>AE1170</f>
        <v>овраг</v>
      </c>
      <c r="BD1170" s="44"/>
      <c r="BE1170" s="44"/>
      <c r="BF1170" s="49" t="s">
        <v>4882</v>
      </c>
      <c r="BG1170" t="s">
        <v>4893</v>
      </c>
      <c r="BH1170" s="40" t="s">
        <v>5058</v>
      </c>
      <c r="BI1170" t="s">
        <v>745</v>
      </c>
      <c r="BJ1170" t="str">
        <f>N1170&amp;", "&amp;O1170&amp;", "&amp;P1170</f>
        <v>Алматинская обл., Карасайский район, совхоз Каскеленский</v>
      </c>
      <c r="BK1170" t="str">
        <f>T1170&amp;" N; "&amp;U1170&amp;" E"</f>
        <v>43.19953 N; 76.623368 E</v>
      </c>
      <c r="BL1170" t="s">
        <v>2711</v>
      </c>
      <c r="BM1170" s="85" t="s">
        <v>2712</v>
      </c>
      <c r="BN1170" t="s">
        <v>4895</v>
      </c>
      <c r="BO1170">
        <f t="shared" si="295"/>
        <v>3500</v>
      </c>
      <c r="BP1170" t="str">
        <f>IF(V1170="original",H1170,IF(V1170="volunteer",C1170,"Nekhaeva A.A."))</f>
        <v>Ishaeva A.</v>
      </c>
      <c r="BQ1170" t="str">
        <f>IF(V1170="original",I1170,IF(V1170="volunteer",YEAR(A1170)&amp;"-"&amp;IF(MONTH(A1170)&lt;10,"0"&amp;MONTH(A1170),MONTH(A1170))&amp;"-"&amp;IF(DAY(A1170)&lt;10,"0"&amp;DAY(A1170),DAY(A1170)),"__2025-05-15"))</f>
        <v>2025-04-06</v>
      </c>
      <c r="BR1170"/>
      <c r="BS1170"/>
      <c r="BT1170" s="49" t="s">
        <v>4766</v>
      </c>
      <c r="BU1170" t="s">
        <v>3631</v>
      </c>
      <c r="BV1170" t="s">
        <v>3632</v>
      </c>
      <c r="BW1170" t="s">
        <v>3633</v>
      </c>
      <c r="BX1170" t="s">
        <v>3634</v>
      </c>
      <c r="BY1170" s="44" t="s">
        <v>1032</v>
      </c>
      <c r="BZ1170" t="s">
        <v>1033</v>
      </c>
      <c r="CA1170" t="s">
        <v>4547</v>
      </c>
      <c r="CB1170" s="44" t="s">
        <v>4547</v>
      </c>
      <c r="CC1170" t="s">
        <v>4549</v>
      </c>
      <c r="CD1170" t="s">
        <v>4547</v>
      </c>
      <c r="CE1170" t="s">
        <v>4548</v>
      </c>
      <c r="CF1170" t="s">
        <v>3630</v>
      </c>
      <c r="CG1170"/>
      <c r="CH1170" t="str">
        <f>H1170</f>
        <v>Есюнин С.Л., Тунёва Т.К.</v>
      </c>
      <c r="CI1170">
        <f t="shared" si="292"/>
        <v>2009</v>
      </c>
      <c r="CJ1170"/>
    </row>
    <row r="1171" spans="1:88" x14ac:dyDescent="0.45">
      <c r="A1171" s="1">
        <v>45751.912777777783</v>
      </c>
      <c r="B1171">
        <v>911269241</v>
      </c>
      <c r="C1171" t="s">
        <v>4896</v>
      </c>
      <c r="D1171">
        <v>1</v>
      </c>
      <c r="E1171" s="4" t="s">
        <v>1115</v>
      </c>
      <c r="G1171">
        <v>3558</v>
      </c>
      <c r="H1171" s="44" t="s">
        <v>613</v>
      </c>
      <c r="I1171">
        <v>1997</v>
      </c>
      <c r="J1171" t="s">
        <v>2727</v>
      </c>
      <c r="K1171" t="s">
        <v>2728</v>
      </c>
      <c r="L1171" t="s">
        <v>2729</v>
      </c>
      <c r="M1171" t="s">
        <v>2720</v>
      </c>
      <c r="N1171" t="s">
        <v>2721</v>
      </c>
      <c r="P1171" t="s">
        <v>2722</v>
      </c>
      <c r="Q1171" t="str">
        <f t="shared" si="294"/>
        <v>Bishkek City, Center</v>
      </c>
      <c r="R1171" s="85">
        <v>42.868290999999999</v>
      </c>
      <c r="S1171" s="85">
        <v>74.587423999999999</v>
      </c>
      <c r="T1171" t="s">
        <v>2723</v>
      </c>
      <c r="U1171" t="s">
        <v>2724</v>
      </c>
      <c r="V1171" s="54" t="s">
        <v>106</v>
      </c>
      <c r="X1171">
        <v>2500</v>
      </c>
      <c r="Y1171">
        <v>1997</v>
      </c>
      <c r="Z1171">
        <v>3</v>
      </c>
      <c r="AA1171">
        <v>31</v>
      </c>
      <c r="AB1171"/>
      <c r="AC1171"/>
      <c r="AD1171"/>
      <c r="AF1171" t="s">
        <v>501</v>
      </c>
      <c r="AI1171" t="s">
        <v>2725</v>
      </c>
      <c r="AJ1171" t="s">
        <v>2726</v>
      </c>
      <c r="AK1171" t="b">
        <v>1</v>
      </c>
      <c r="AL1171" t="b">
        <v>0</v>
      </c>
      <c r="AO1171" s="49" t="s">
        <v>4952</v>
      </c>
      <c r="AP1171" s="73"/>
      <c r="AQ1171" s="49" t="s">
        <v>4951</v>
      </c>
      <c r="AR1171" s="76" t="s">
        <v>5011</v>
      </c>
      <c r="AS1171" s="73" t="s">
        <v>5012</v>
      </c>
      <c r="AT1171" s="73">
        <f t="shared" si="296"/>
        <v>1</v>
      </c>
      <c r="AV1171" s="44" t="s">
        <v>5381</v>
      </c>
      <c r="AW1171" t="s">
        <v>613</v>
      </c>
      <c r="AX1171" s="73"/>
      <c r="AY1171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1" s="49" t="s">
        <v>4903</v>
      </c>
      <c r="BA1171" s="58" t="str">
        <f>Y1171&amp;"-"&amp;IF(Z1171&lt;10,"0"&amp;Z1171,Z1171)&amp;"-"&amp;IF(AA1171&lt;10,"0"&amp;AA1171,AA1171)</f>
        <v>1997-03-31</v>
      </c>
      <c r="BB1171" s="44" t="str">
        <f>Y1171&amp;IF(Z1171&lt;&gt;0,"-"&amp;Z1171,"")&amp;IF(AA1171&lt;&gt;0,"-"&amp;AA1171,"")&amp;IF(AB1171&lt;&gt;0,"/"&amp;AB1171,"")&amp;IF(AC1171&lt;&gt;0,"-"&amp;AC1171,"")&amp;IF(AD1171&lt;&gt;0,"-"&amp;AD1171,"")</f>
        <v>1997-3-31</v>
      </c>
      <c r="BF1171" s="49" t="s">
        <v>4882</v>
      </c>
      <c r="BG1171" t="s">
        <v>4893</v>
      </c>
      <c r="BH1171" s="40" t="s">
        <v>5055</v>
      </c>
      <c r="BI1171" t="s">
        <v>2720</v>
      </c>
      <c r="BJ1171" t="str">
        <f>N1171&amp;", "&amp;P1171</f>
        <v>Chüy Region, Bishkek City, Center</v>
      </c>
      <c r="BK1171" t="str">
        <f>T1171&amp;" N; "&amp;U1171&amp;" E"</f>
        <v>42.868291 N; 74.587424 E</v>
      </c>
      <c r="BL1171" t="s">
        <v>2723</v>
      </c>
      <c r="BM1171" s="85" t="s">
        <v>2724</v>
      </c>
      <c r="BN1171" t="s">
        <v>4895</v>
      </c>
      <c r="BO1171">
        <f t="shared" si="295"/>
        <v>2500</v>
      </c>
      <c r="BP1171" t="str">
        <f>IF(V1171="original",H1171,IF(V1171="volunteer",C1171,"Nekhaeva A.A."))</f>
        <v>Nekhaeva A.A.</v>
      </c>
      <c r="BQ1171" t="str">
        <f>IF(V1171="original",I1171,IF(V1171="volunteer",YEAR(A1171)&amp;"-"&amp;IF(MONTH(A1171)&lt;10,"0"&amp;MONTH(A1171),MONTH(A1171))&amp;"-"&amp;IF(DAY(A1171)&lt;10,"0"&amp;DAY(A1171),DAY(A1171)),"__2025-05-15"))</f>
        <v>2025-04-04</v>
      </c>
      <c r="BT1171" s="49" t="s">
        <v>4766</v>
      </c>
      <c r="BU1171" t="s">
        <v>3631</v>
      </c>
      <c r="BV1171" t="s">
        <v>3632</v>
      </c>
      <c r="BW1171" t="s">
        <v>3633</v>
      </c>
      <c r="BX1171" t="s">
        <v>3634</v>
      </c>
      <c r="BY1171" s="44" t="s">
        <v>207</v>
      </c>
      <c r="BZ1171" t="s">
        <v>4552</v>
      </c>
      <c r="CA1171" t="s">
        <v>4553</v>
      </c>
      <c r="CB1171" s="44" t="s">
        <v>4553</v>
      </c>
      <c r="CC1171" t="s">
        <v>4840</v>
      </c>
      <c r="CD1171" t="s">
        <v>4550</v>
      </c>
      <c r="CE1171" t="s">
        <v>4551</v>
      </c>
      <c r="CF1171" t="s">
        <v>3630</v>
      </c>
      <c r="CH1171" t="str">
        <f>H1171</f>
        <v>Gromov A.V.</v>
      </c>
      <c r="CI1171">
        <f t="shared" si="292"/>
        <v>1997</v>
      </c>
    </row>
    <row r="1172" spans="1:88" x14ac:dyDescent="0.45">
      <c r="A1172" s="1">
        <v>45751.909733796303</v>
      </c>
      <c r="B1172">
        <v>911269241</v>
      </c>
      <c r="C1172" t="s">
        <v>4896</v>
      </c>
      <c r="D1172">
        <v>1</v>
      </c>
      <c r="E1172" s="4" t="s">
        <v>65</v>
      </c>
      <c r="G1172">
        <v>3558</v>
      </c>
      <c r="H1172" s="44" t="s">
        <v>613</v>
      </c>
      <c r="I1172">
        <v>1997</v>
      </c>
      <c r="J1172" t="s">
        <v>2727</v>
      </c>
      <c r="K1172" t="s">
        <v>2728</v>
      </c>
      <c r="L1172" t="s">
        <v>2729</v>
      </c>
      <c r="M1172" t="s">
        <v>39</v>
      </c>
      <c r="N1172" t="s">
        <v>188</v>
      </c>
      <c r="O1172" t="s">
        <v>2730</v>
      </c>
      <c r="P1172" t="s">
        <v>2731</v>
      </c>
      <c r="Q1172" t="str">
        <f t="shared" si="294"/>
        <v>Ketmen Mt Range, bank of Temirlik Riv.</v>
      </c>
      <c r="R1172" s="85">
        <v>43.14161</v>
      </c>
      <c r="S1172" s="85">
        <v>79.350389000000007</v>
      </c>
      <c r="T1172" t="s">
        <v>2732</v>
      </c>
      <c r="U1172" t="s">
        <v>2733</v>
      </c>
      <c r="V1172" s="54" t="s">
        <v>106</v>
      </c>
      <c r="X1172">
        <v>4500</v>
      </c>
      <c r="Y1172">
        <v>1993</v>
      </c>
      <c r="Z1172">
        <v>7</v>
      </c>
      <c r="AA1172">
        <v>8</v>
      </c>
      <c r="AB1172"/>
      <c r="AC1172"/>
      <c r="AD1172"/>
      <c r="AF1172" t="s">
        <v>2734</v>
      </c>
      <c r="AG1172" s="60" t="s">
        <v>2735</v>
      </c>
      <c r="AI1172" t="s">
        <v>2725</v>
      </c>
      <c r="AJ1172" t="s">
        <v>2726</v>
      </c>
      <c r="AK1172" t="b">
        <v>1</v>
      </c>
      <c r="AL1172" t="b">
        <v>0</v>
      </c>
      <c r="AO1172" s="49" t="s">
        <v>4952</v>
      </c>
      <c r="AP1172" s="73"/>
      <c r="AQ1172" s="49" t="s">
        <v>4951</v>
      </c>
      <c r="AR1172" s="76" t="s">
        <v>5011</v>
      </c>
      <c r="AS1172" s="73" t="s">
        <v>5012</v>
      </c>
      <c r="AT1172" s="73">
        <f t="shared" si="296"/>
        <v>1</v>
      </c>
      <c r="AU1172" s="112" t="s">
        <v>5384</v>
      </c>
      <c r="AV1172" s="44" t="s">
        <v>5380</v>
      </c>
      <c r="AW1172" t="s">
        <v>641</v>
      </c>
      <c r="AX1172" s="73"/>
      <c r="AY1172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2" s="49" t="s">
        <v>4903</v>
      </c>
      <c r="BA1172" s="58" t="str">
        <f>Y1172&amp;"-"&amp;IF(Z1172&lt;10,"0"&amp;Z1172,Z1172)&amp;"-"&amp;IF(AA1172&lt;10,"0"&amp;AA1172,AA1172)</f>
        <v>1993-07-08</v>
      </c>
      <c r="BB1172" s="44" t="str">
        <f>Y1172&amp;IF(Z1172&lt;&gt;0,"-"&amp;Z1172,"")&amp;IF(AA1172&lt;&gt;0,"-"&amp;AA1172,"")&amp;IF(AB1172&lt;&gt;0,"/"&amp;AB1172,"")&amp;IF(AC1172&lt;&gt;0,"-"&amp;AC1172,"")&amp;IF(AD1172&lt;&gt;0,"-"&amp;AD1172,"")</f>
        <v>1993-7-8</v>
      </c>
      <c r="BF1172" s="49" t="s">
        <v>4882</v>
      </c>
      <c r="BG1172" t="s">
        <v>4893</v>
      </c>
      <c r="BH1172" s="40" t="s">
        <v>5050</v>
      </c>
      <c r="BI1172" t="s">
        <v>39</v>
      </c>
      <c r="BJ1172" t="str">
        <f>N1172&amp;", "&amp;O1172&amp;", "&amp;P1172</f>
        <v>Almaty Region, Kegen District, Ketmen Mt Range, bank of Temirlik Riv.</v>
      </c>
      <c r="BK1172" t="str">
        <f>T1172&amp;" N; "&amp;U1172&amp;" E"</f>
        <v>43.14161 N; 79.350389 E</v>
      </c>
      <c r="BL1172" t="s">
        <v>2732</v>
      </c>
      <c r="BM1172" s="85" t="s">
        <v>2733</v>
      </c>
      <c r="BN1172" t="s">
        <v>4895</v>
      </c>
      <c r="BO1172">
        <f t="shared" si="295"/>
        <v>4500</v>
      </c>
      <c r="BP1172" t="str">
        <f>IF(V1172="original",H1172,IF(V1172="volunteer",C1172,"Nekhaeva A.A."))</f>
        <v>Nekhaeva A.A.</v>
      </c>
      <c r="BQ1172" t="str">
        <f>IF(V1172="original",I1172,IF(V1172="volunteer",YEAR(A1172)&amp;"-"&amp;IF(MONTH(A1172)&lt;10,"0"&amp;MONTH(A1172),MONTH(A1172))&amp;"-"&amp;IF(DAY(A1172)&lt;10,"0"&amp;DAY(A1172),DAY(A1172)),"__2025-05-15"))</f>
        <v>2025-04-04</v>
      </c>
      <c r="BR1172">
        <v>2000</v>
      </c>
      <c r="BS1172">
        <f>BR1172</f>
        <v>2000</v>
      </c>
      <c r="BT1172" s="49" t="s">
        <v>4766</v>
      </c>
      <c r="BU1172" t="s">
        <v>3631</v>
      </c>
      <c r="BV1172" t="s">
        <v>3632</v>
      </c>
      <c r="BW1172" t="s">
        <v>3633</v>
      </c>
      <c r="BX1172" t="s">
        <v>3634</v>
      </c>
      <c r="BY1172" s="44" t="s">
        <v>207</v>
      </c>
      <c r="BZ1172" t="s">
        <v>4552</v>
      </c>
      <c r="CA1172" t="s">
        <v>4553</v>
      </c>
      <c r="CB1172" s="44" t="s">
        <v>4553</v>
      </c>
      <c r="CC1172" t="s">
        <v>4840</v>
      </c>
      <c r="CD1172" t="s">
        <v>4550</v>
      </c>
      <c r="CE1172" t="s">
        <v>4551</v>
      </c>
      <c r="CF1172" t="s">
        <v>3630</v>
      </c>
      <c r="CH1172" t="str">
        <f>H1172</f>
        <v>Gromov A.V.</v>
      </c>
      <c r="CI1172">
        <f t="shared" si="292"/>
        <v>1997</v>
      </c>
    </row>
    <row r="1173" spans="1:88" x14ac:dyDescent="0.45">
      <c r="A1173" s="1">
        <v>45751.906319444453</v>
      </c>
      <c r="B1173">
        <v>911269241</v>
      </c>
      <c r="C1173" t="s">
        <v>4896</v>
      </c>
      <c r="D1173">
        <v>2</v>
      </c>
      <c r="E1173" s="4" t="s">
        <v>1003</v>
      </c>
      <c r="G1173">
        <v>3558</v>
      </c>
      <c r="H1173" s="44" t="s">
        <v>613</v>
      </c>
      <c r="I1173">
        <v>1997</v>
      </c>
      <c r="J1173" t="s">
        <v>2727</v>
      </c>
      <c r="K1173" t="s">
        <v>2728</v>
      </c>
      <c r="L1173" t="s">
        <v>2729</v>
      </c>
      <c r="M1173" t="s">
        <v>39</v>
      </c>
      <c r="N1173" t="s">
        <v>188</v>
      </c>
      <c r="O1173" t="s">
        <v>2736</v>
      </c>
      <c r="P1173" t="s">
        <v>2737</v>
      </c>
      <c r="Q1173" t="str">
        <f t="shared" si="294"/>
        <v>Almaty City, Akademgorodok</v>
      </c>
      <c r="R1173" s="85">
        <v>43.209198000000001</v>
      </c>
      <c r="S1173" s="85">
        <v>76.914250999999993</v>
      </c>
      <c r="T1173" t="s">
        <v>2738</v>
      </c>
      <c r="U1173" t="s">
        <v>2739</v>
      </c>
      <c r="V1173" s="54" t="s">
        <v>106</v>
      </c>
      <c r="X1173">
        <v>250</v>
      </c>
      <c r="Y1173">
        <v>1996</v>
      </c>
      <c r="Z1173">
        <v>10</v>
      </c>
      <c r="AA1173">
        <v>1</v>
      </c>
      <c r="AB1173"/>
      <c r="AC1173"/>
      <c r="AD1173"/>
      <c r="AF1173" t="s">
        <v>501</v>
      </c>
      <c r="AI1173" t="s">
        <v>2725</v>
      </c>
      <c r="AJ1173" t="s">
        <v>2726</v>
      </c>
      <c r="AK1173" t="b">
        <v>1</v>
      </c>
      <c r="AL1173" t="b">
        <v>0</v>
      </c>
      <c r="AO1173" s="49" t="s">
        <v>4952</v>
      </c>
      <c r="AP1173" s="73"/>
      <c r="AQ1173" s="49" t="s">
        <v>4951</v>
      </c>
      <c r="AR1173" s="76" t="s">
        <v>5011</v>
      </c>
      <c r="AS1173" s="73" t="s">
        <v>5012</v>
      </c>
      <c r="AT1173" s="73">
        <f t="shared" si="296"/>
        <v>2</v>
      </c>
      <c r="AV1173" s="44" t="s">
        <v>5381</v>
      </c>
      <c r="AW1173" t="s">
        <v>613</v>
      </c>
      <c r="AX1173" s="73"/>
      <c r="AY1173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3" s="49" t="s">
        <v>4903</v>
      </c>
      <c r="BA1173" s="58" t="str">
        <f>Y1173&amp;"-"&amp;IF(Z1173&lt;10,"0"&amp;Z1173,Z1173)&amp;"-"&amp;IF(AA1173&lt;10,"0"&amp;AA1173,AA1173)</f>
        <v>1996-10-01</v>
      </c>
      <c r="BB1173" s="44" t="str">
        <f>Y1173&amp;IF(Z1173&lt;&gt;0,"-"&amp;Z1173,"")&amp;IF(AA1173&lt;&gt;0,"-"&amp;AA1173,"")&amp;IF(AB1173&lt;&gt;0,"/"&amp;AB1173,"")&amp;IF(AC1173&lt;&gt;0,"-"&amp;AC1173,"")&amp;IF(AD1173&lt;&gt;0,"-"&amp;AD1173,"")</f>
        <v>1996-10-1</v>
      </c>
      <c r="BF1173" s="49" t="s">
        <v>4882</v>
      </c>
      <c r="BG1173" t="s">
        <v>4893</v>
      </c>
      <c r="BH1173" s="40" t="s">
        <v>5050</v>
      </c>
      <c r="BI1173" t="s">
        <v>39</v>
      </c>
      <c r="BJ1173" t="str">
        <f>N1173&amp;", "&amp;O1173&amp;", "&amp;P1173</f>
        <v>Almaty Region, Bostandyq District, Almaty City, Akademgorodok</v>
      </c>
      <c r="BK1173" t="str">
        <f>T1173&amp;" N; "&amp;U1173&amp;" E"</f>
        <v>43.209198 N; 76.914251 E</v>
      </c>
      <c r="BL1173" t="s">
        <v>2738</v>
      </c>
      <c r="BM1173" s="85" t="s">
        <v>2739</v>
      </c>
      <c r="BN1173" t="s">
        <v>4895</v>
      </c>
      <c r="BO1173">
        <f t="shared" si="295"/>
        <v>250</v>
      </c>
      <c r="BP1173" t="str">
        <f>IF(V1173="original",H1173,IF(V1173="volunteer",C1173,"Nekhaeva A.A."))</f>
        <v>Nekhaeva A.A.</v>
      </c>
      <c r="BQ1173" t="str">
        <f>IF(V1173="original",I1173,IF(V1173="volunteer",YEAR(A1173)&amp;"-"&amp;IF(MONTH(A1173)&lt;10,"0"&amp;MONTH(A1173),MONTH(A1173))&amp;"-"&amp;IF(DAY(A1173)&lt;10,"0"&amp;DAY(A1173),DAY(A1173)),"__2025-05-15"))</f>
        <v>2025-04-04</v>
      </c>
      <c r="BT1173" s="49" t="s">
        <v>4766</v>
      </c>
      <c r="BU1173" t="s">
        <v>3631</v>
      </c>
      <c r="BV1173" t="s">
        <v>3632</v>
      </c>
      <c r="BW1173" t="s">
        <v>3633</v>
      </c>
      <c r="BX1173" t="s">
        <v>3634</v>
      </c>
      <c r="BY1173" s="44" t="s">
        <v>207</v>
      </c>
      <c r="BZ1173" t="s">
        <v>4552</v>
      </c>
      <c r="CA1173" t="s">
        <v>4553</v>
      </c>
      <c r="CB1173" s="44" t="s">
        <v>4553</v>
      </c>
      <c r="CC1173" t="s">
        <v>4840</v>
      </c>
      <c r="CD1173" t="s">
        <v>4550</v>
      </c>
      <c r="CE1173" t="s">
        <v>4551</v>
      </c>
      <c r="CF1173" t="s">
        <v>3630</v>
      </c>
      <c r="CH1173" t="str">
        <f>H1173</f>
        <v>Gromov A.V.</v>
      </c>
      <c r="CI1173">
        <f t="shared" si="292"/>
        <v>1997</v>
      </c>
    </row>
    <row r="1174" spans="1:88" x14ac:dyDescent="0.45">
      <c r="A1174" s="1">
        <v>45751.906018518523</v>
      </c>
      <c r="B1174">
        <v>911269241</v>
      </c>
      <c r="C1174" t="s">
        <v>4896</v>
      </c>
      <c r="D1174">
        <v>2</v>
      </c>
      <c r="E1174" s="4" t="s">
        <v>86</v>
      </c>
      <c r="G1174">
        <v>3558</v>
      </c>
      <c r="H1174" s="44" t="s">
        <v>613</v>
      </c>
      <c r="I1174">
        <v>1997</v>
      </c>
      <c r="J1174" t="s">
        <v>2727</v>
      </c>
      <c r="K1174" t="s">
        <v>2728</v>
      </c>
      <c r="L1174" t="s">
        <v>2729</v>
      </c>
      <c r="M1174" t="s">
        <v>39</v>
      </c>
      <c r="N1174" t="s">
        <v>188</v>
      </c>
      <c r="O1174" t="s">
        <v>2736</v>
      </c>
      <c r="P1174" t="s">
        <v>2737</v>
      </c>
      <c r="Q1174" t="str">
        <f t="shared" si="294"/>
        <v>Almaty City, Akademgorodok</v>
      </c>
      <c r="R1174" s="85">
        <v>43.209198000000001</v>
      </c>
      <c r="S1174" s="85">
        <v>76.914250999999993</v>
      </c>
      <c r="T1174" t="s">
        <v>2738</v>
      </c>
      <c r="U1174" t="s">
        <v>2739</v>
      </c>
      <c r="V1174" s="54" t="s">
        <v>106</v>
      </c>
      <c r="X1174">
        <v>250</v>
      </c>
      <c r="Y1174">
        <v>1996</v>
      </c>
      <c r="Z1174">
        <v>6</v>
      </c>
      <c r="AA1174">
        <v>5</v>
      </c>
      <c r="AB1174"/>
      <c r="AC1174"/>
      <c r="AD1174"/>
      <c r="AF1174" t="s">
        <v>501</v>
      </c>
      <c r="AI1174" t="s">
        <v>2725</v>
      </c>
      <c r="AJ1174" t="s">
        <v>2726</v>
      </c>
      <c r="AK1174" t="b">
        <v>1</v>
      </c>
      <c r="AL1174" t="b">
        <v>0</v>
      </c>
      <c r="AO1174" s="49" t="s">
        <v>4952</v>
      </c>
      <c r="AP1174" s="73"/>
      <c r="AQ1174" s="49" t="s">
        <v>4951</v>
      </c>
      <c r="AR1174" s="76" t="s">
        <v>5011</v>
      </c>
      <c r="AS1174" s="73" t="s">
        <v>5012</v>
      </c>
      <c r="AT1174" s="73">
        <f t="shared" si="296"/>
        <v>2</v>
      </c>
      <c r="AU1174" s="112" t="s">
        <v>5383</v>
      </c>
      <c r="AV1174" s="44" t="s">
        <v>5380</v>
      </c>
      <c r="AW1174" t="s">
        <v>613</v>
      </c>
      <c r="AX1174" s="73"/>
      <c r="AY1174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4" s="49" t="s">
        <v>4903</v>
      </c>
      <c r="BA1174" s="58" t="str">
        <f>Y1174&amp;"-"&amp;IF(Z1174&lt;10,"0"&amp;Z1174,Z1174)&amp;"-"&amp;IF(AA1174&lt;10,"0"&amp;AA1174,AA1174)</f>
        <v>1996-06-05</v>
      </c>
      <c r="BB1174" s="44" t="str">
        <f>Y1174&amp;IF(Z1174&lt;&gt;0,"-"&amp;Z1174,"")&amp;IF(AA1174&lt;&gt;0,"-"&amp;AA1174,"")&amp;IF(AB1174&lt;&gt;0,"/"&amp;AB1174,"")&amp;IF(AC1174&lt;&gt;0,"-"&amp;AC1174,"")&amp;IF(AD1174&lt;&gt;0,"-"&amp;AD1174,"")</f>
        <v>1996-6-5</v>
      </c>
      <c r="BF1174" s="49" t="s">
        <v>4882</v>
      </c>
      <c r="BG1174" t="s">
        <v>4893</v>
      </c>
      <c r="BH1174" s="40" t="s">
        <v>5050</v>
      </c>
      <c r="BI1174" t="s">
        <v>39</v>
      </c>
      <c r="BJ1174" t="str">
        <f>N1174&amp;", "&amp;O1174&amp;", "&amp;P1174</f>
        <v>Almaty Region, Bostandyq District, Almaty City, Akademgorodok</v>
      </c>
      <c r="BK1174" t="str">
        <f>T1174&amp;" N; "&amp;U1174&amp;" E"</f>
        <v>43.209198 N; 76.914251 E</v>
      </c>
      <c r="BL1174" t="s">
        <v>2738</v>
      </c>
      <c r="BM1174" s="85" t="s">
        <v>2739</v>
      </c>
      <c r="BN1174" t="s">
        <v>4895</v>
      </c>
      <c r="BO1174">
        <f t="shared" si="295"/>
        <v>250</v>
      </c>
      <c r="BP1174" t="str">
        <f>IF(V1174="original",H1174,IF(V1174="volunteer",C1174,"Nekhaeva A.A."))</f>
        <v>Nekhaeva A.A.</v>
      </c>
      <c r="BQ1174" t="str">
        <f>IF(V1174="original",I1174,IF(V1174="volunteer",YEAR(A1174)&amp;"-"&amp;IF(MONTH(A1174)&lt;10,"0"&amp;MONTH(A1174),MONTH(A1174))&amp;"-"&amp;IF(DAY(A1174)&lt;10,"0"&amp;DAY(A1174),DAY(A1174)),"__2025-05-15"))</f>
        <v>2025-04-04</v>
      </c>
      <c r="BT1174" s="49" t="s">
        <v>4766</v>
      </c>
      <c r="BU1174" t="s">
        <v>3631</v>
      </c>
      <c r="BV1174" t="s">
        <v>3632</v>
      </c>
      <c r="BW1174" t="s">
        <v>3633</v>
      </c>
      <c r="BX1174" t="s">
        <v>3634</v>
      </c>
      <c r="BY1174" s="44" t="s">
        <v>207</v>
      </c>
      <c r="BZ1174" t="s">
        <v>4552</v>
      </c>
      <c r="CA1174" t="s">
        <v>4553</v>
      </c>
      <c r="CB1174" s="44" t="s">
        <v>4553</v>
      </c>
      <c r="CC1174" t="s">
        <v>4840</v>
      </c>
      <c r="CD1174" t="s">
        <v>4550</v>
      </c>
      <c r="CE1174" t="s">
        <v>4551</v>
      </c>
      <c r="CF1174" t="s">
        <v>3630</v>
      </c>
      <c r="CH1174" t="str">
        <f>H1174</f>
        <v>Gromov A.V.</v>
      </c>
      <c r="CI1174">
        <f t="shared" si="292"/>
        <v>1997</v>
      </c>
    </row>
    <row r="1175" spans="1:88" x14ac:dyDescent="0.45">
      <c r="A1175" s="1">
        <v>45751.905648148153</v>
      </c>
      <c r="B1175">
        <v>911269241</v>
      </c>
      <c r="C1175" t="s">
        <v>4896</v>
      </c>
      <c r="D1175">
        <v>3</v>
      </c>
      <c r="E1175" s="4" t="s">
        <v>65</v>
      </c>
      <c r="G1175">
        <v>3558</v>
      </c>
      <c r="H1175" s="44" t="s">
        <v>613</v>
      </c>
      <c r="I1175">
        <v>1997</v>
      </c>
      <c r="J1175" t="s">
        <v>2727</v>
      </c>
      <c r="K1175" t="s">
        <v>2728</v>
      </c>
      <c r="L1175" t="s">
        <v>2729</v>
      </c>
      <c r="M1175" t="s">
        <v>39</v>
      </c>
      <c r="N1175" t="s">
        <v>188</v>
      </c>
      <c r="O1175" t="s">
        <v>2736</v>
      </c>
      <c r="P1175" t="s">
        <v>2737</v>
      </c>
      <c r="Q1175" t="str">
        <f t="shared" si="294"/>
        <v>Almaty City, Akademgorodok</v>
      </c>
      <c r="R1175" s="85">
        <v>43.209198000000001</v>
      </c>
      <c r="S1175" s="85">
        <v>76.914250999999993</v>
      </c>
      <c r="T1175" t="s">
        <v>2738</v>
      </c>
      <c r="U1175" t="s">
        <v>2739</v>
      </c>
      <c r="V1175" s="54" t="s">
        <v>106</v>
      </c>
      <c r="X1175">
        <v>250</v>
      </c>
      <c r="Y1175">
        <v>1995</v>
      </c>
      <c r="Z1175">
        <v>7</v>
      </c>
      <c r="AA1175">
        <v>25</v>
      </c>
      <c r="AB1175"/>
      <c r="AC1175"/>
      <c r="AD1175"/>
      <c r="AF1175" t="s">
        <v>501</v>
      </c>
      <c r="AI1175" t="s">
        <v>2725</v>
      </c>
      <c r="AJ1175" t="s">
        <v>2726</v>
      </c>
      <c r="AK1175" t="b">
        <v>1</v>
      </c>
      <c r="AL1175" t="b">
        <v>0</v>
      </c>
      <c r="AO1175" s="49" t="s">
        <v>4952</v>
      </c>
      <c r="AP1175" s="73"/>
      <c r="AQ1175" s="49" t="s">
        <v>4951</v>
      </c>
      <c r="AR1175" s="76" t="s">
        <v>5011</v>
      </c>
      <c r="AS1175" s="73" t="s">
        <v>5012</v>
      </c>
      <c r="AT1175" s="73">
        <f t="shared" si="296"/>
        <v>3</v>
      </c>
      <c r="AU1175" s="112" t="s">
        <v>5384</v>
      </c>
      <c r="AV1175" s="44" t="s">
        <v>5380</v>
      </c>
      <c r="AW1175" t="s">
        <v>613</v>
      </c>
      <c r="AX1175" s="73"/>
      <c r="AY1175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5" s="49" t="s">
        <v>4903</v>
      </c>
      <c r="BA1175" s="58" t="str">
        <f>Y1175&amp;"-"&amp;IF(Z1175&lt;10,"0"&amp;Z1175,Z1175)&amp;"-"&amp;IF(AA1175&lt;10,"0"&amp;AA1175,AA1175)</f>
        <v>1995-07-25</v>
      </c>
      <c r="BB1175" s="44" t="str">
        <f>Y1175&amp;IF(Z1175&lt;&gt;0,"-"&amp;Z1175,"")&amp;IF(AA1175&lt;&gt;0,"-"&amp;AA1175,"")&amp;IF(AB1175&lt;&gt;0,"/"&amp;AB1175,"")&amp;IF(AC1175&lt;&gt;0,"-"&amp;AC1175,"")&amp;IF(AD1175&lt;&gt;0,"-"&amp;AD1175,"")</f>
        <v>1995-7-25</v>
      </c>
      <c r="BF1175" s="49" t="s">
        <v>4882</v>
      </c>
      <c r="BG1175" t="s">
        <v>4893</v>
      </c>
      <c r="BH1175" s="40" t="s">
        <v>5050</v>
      </c>
      <c r="BI1175" t="s">
        <v>39</v>
      </c>
      <c r="BJ1175" t="str">
        <f>N1175&amp;", "&amp;O1175&amp;", "&amp;P1175</f>
        <v>Almaty Region, Bostandyq District, Almaty City, Akademgorodok</v>
      </c>
      <c r="BK1175" t="str">
        <f>T1175&amp;" N; "&amp;U1175&amp;" E"</f>
        <v>43.209198 N; 76.914251 E</v>
      </c>
      <c r="BL1175" t="s">
        <v>2738</v>
      </c>
      <c r="BM1175" s="85" t="s">
        <v>2739</v>
      </c>
      <c r="BN1175" t="s">
        <v>4895</v>
      </c>
      <c r="BO1175">
        <f t="shared" si="295"/>
        <v>250</v>
      </c>
      <c r="BP1175" t="str">
        <f>IF(V1175="original",H1175,IF(V1175="volunteer",C1175,"Nekhaeva A.A."))</f>
        <v>Nekhaeva A.A.</v>
      </c>
      <c r="BQ1175" t="str">
        <f>IF(V1175="original",I1175,IF(V1175="volunteer",YEAR(A1175)&amp;"-"&amp;IF(MONTH(A1175)&lt;10,"0"&amp;MONTH(A1175),MONTH(A1175))&amp;"-"&amp;IF(DAY(A1175)&lt;10,"0"&amp;DAY(A1175),DAY(A1175)),"__2025-05-15"))</f>
        <v>2025-04-04</v>
      </c>
      <c r="BT1175" s="49" t="s">
        <v>4766</v>
      </c>
      <c r="BU1175" t="s">
        <v>3631</v>
      </c>
      <c r="BV1175" t="s">
        <v>3632</v>
      </c>
      <c r="BW1175" t="s">
        <v>3633</v>
      </c>
      <c r="BX1175" t="s">
        <v>3634</v>
      </c>
      <c r="BY1175" s="44" t="s">
        <v>207</v>
      </c>
      <c r="BZ1175" t="s">
        <v>4552</v>
      </c>
      <c r="CA1175" t="s">
        <v>4553</v>
      </c>
      <c r="CB1175" s="44" t="s">
        <v>4553</v>
      </c>
      <c r="CC1175" t="s">
        <v>4840</v>
      </c>
      <c r="CD1175" t="s">
        <v>4550</v>
      </c>
      <c r="CE1175" t="s">
        <v>4551</v>
      </c>
      <c r="CF1175" t="s">
        <v>3630</v>
      </c>
      <c r="CH1175" t="str">
        <f>H1175</f>
        <v>Gromov A.V.</v>
      </c>
      <c r="CI1175">
        <f t="shared" si="292"/>
        <v>1997</v>
      </c>
    </row>
    <row r="1176" spans="1:88" x14ac:dyDescent="0.45">
      <c r="A1176" s="1">
        <v>45751.905208333337</v>
      </c>
      <c r="B1176">
        <v>911269241</v>
      </c>
      <c r="C1176" t="s">
        <v>4896</v>
      </c>
      <c r="D1176">
        <v>2</v>
      </c>
      <c r="E1176" s="4" t="s">
        <v>86</v>
      </c>
      <c r="G1176">
        <v>3558</v>
      </c>
      <c r="H1176" s="44" t="s">
        <v>613</v>
      </c>
      <c r="I1176">
        <v>1997</v>
      </c>
      <c r="J1176" t="s">
        <v>2727</v>
      </c>
      <c r="K1176" t="s">
        <v>2728</v>
      </c>
      <c r="L1176" t="s">
        <v>2729</v>
      </c>
      <c r="M1176" t="s">
        <v>39</v>
      </c>
      <c r="N1176" t="s">
        <v>188</v>
      </c>
      <c r="O1176" t="s">
        <v>2736</v>
      </c>
      <c r="P1176" t="s">
        <v>2737</v>
      </c>
      <c r="Q1176" t="str">
        <f t="shared" si="294"/>
        <v>Almaty City, Akademgorodok</v>
      </c>
      <c r="R1176" s="85">
        <v>43.209198000000001</v>
      </c>
      <c r="S1176" s="85">
        <v>76.914250999999993</v>
      </c>
      <c r="T1176" t="s">
        <v>2738</v>
      </c>
      <c r="U1176" t="s">
        <v>2739</v>
      </c>
      <c r="V1176" s="54" t="s">
        <v>106</v>
      </c>
      <c r="X1176">
        <v>250</v>
      </c>
      <c r="Y1176">
        <v>1995</v>
      </c>
      <c r="Z1176">
        <v>5</v>
      </c>
      <c r="AA1176">
        <v>28</v>
      </c>
      <c r="AB1176"/>
      <c r="AC1176"/>
      <c r="AD1176"/>
      <c r="AF1176" t="s">
        <v>501</v>
      </c>
      <c r="AI1176" t="s">
        <v>2725</v>
      </c>
      <c r="AJ1176" t="s">
        <v>2726</v>
      </c>
      <c r="AK1176" t="b">
        <v>1</v>
      </c>
      <c r="AL1176" t="b">
        <v>0</v>
      </c>
      <c r="AO1176" s="49" t="s">
        <v>4952</v>
      </c>
      <c r="AP1176" s="73"/>
      <c r="AQ1176" s="49" t="s">
        <v>4951</v>
      </c>
      <c r="AR1176" s="76" t="s">
        <v>5011</v>
      </c>
      <c r="AS1176" s="73" t="s">
        <v>5012</v>
      </c>
      <c r="AT1176" s="73">
        <f t="shared" si="296"/>
        <v>2</v>
      </c>
      <c r="AU1176" s="112" t="s">
        <v>5383</v>
      </c>
      <c r="AV1176" s="44" t="s">
        <v>5380</v>
      </c>
      <c r="AW1176" t="s">
        <v>613</v>
      </c>
      <c r="AX1176" s="73"/>
      <c r="AY1176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6" s="49" t="s">
        <v>4903</v>
      </c>
      <c r="BA1176" s="58" t="str">
        <f>Y1176&amp;"-"&amp;IF(Z1176&lt;10,"0"&amp;Z1176,Z1176)&amp;"-"&amp;IF(AA1176&lt;10,"0"&amp;AA1176,AA1176)</f>
        <v>1995-05-28</v>
      </c>
      <c r="BB1176" s="44" t="str">
        <f>Y1176&amp;IF(Z1176&lt;&gt;0,"-"&amp;Z1176,"")&amp;IF(AA1176&lt;&gt;0,"-"&amp;AA1176,"")&amp;IF(AB1176&lt;&gt;0,"/"&amp;AB1176,"")&amp;IF(AC1176&lt;&gt;0,"-"&amp;AC1176,"")&amp;IF(AD1176&lt;&gt;0,"-"&amp;AD1176,"")</f>
        <v>1995-5-28</v>
      </c>
      <c r="BF1176" s="49" t="s">
        <v>4882</v>
      </c>
      <c r="BG1176" t="s">
        <v>4893</v>
      </c>
      <c r="BH1176" s="40" t="s">
        <v>5050</v>
      </c>
      <c r="BI1176" t="s">
        <v>39</v>
      </c>
      <c r="BJ1176" t="str">
        <f>N1176&amp;", "&amp;O1176&amp;", "&amp;P1176</f>
        <v>Almaty Region, Bostandyq District, Almaty City, Akademgorodok</v>
      </c>
      <c r="BK1176" t="str">
        <f>T1176&amp;" N; "&amp;U1176&amp;" E"</f>
        <v>43.209198 N; 76.914251 E</v>
      </c>
      <c r="BL1176" t="s">
        <v>2738</v>
      </c>
      <c r="BM1176" s="85" t="s">
        <v>2739</v>
      </c>
      <c r="BN1176" t="s">
        <v>4895</v>
      </c>
      <c r="BO1176">
        <f t="shared" si="295"/>
        <v>250</v>
      </c>
      <c r="BP1176" t="str">
        <f>IF(V1176="original",H1176,IF(V1176="volunteer",C1176,"Nekhaeva A.A."))</f>
        <v>Nekhaeva A.A.</v>
      </c>
      <c r="BQ1176" t="str">
        <f>IF(V1176="original",I1176,IF(V1176="volunteer",YEAR(A1176)&amp;"-"&amp;IF(MONTH(A1176)&lt;10,"0"&amp;MONTH(A1176),MONTH(A1176))&amp;"-"&amp;IF(DAY(A1176)&lt;10,"0"&amp;DAY(A1176),DAY(A1176)),"__2025-05-15"))</f>
        <v>2025-04-04</v>
      </c>
      <c r="BT1176" s="49" t="s">
        <v>4766</v>
      </c>
      <c r="BU1176" t="s">
        <v>3631</v>
      </c>
      <c r="BV1176" t="s">
        <v>3632</v>
      </c>
      <c r="BW1176" t="s">
        <v>3633</v>
      </c>
      <c r="BX1176" t="s">
        <v>3634</v>
      </c>
      <c r="BY1176" s="44" t="s">
        <v>207</v>
      </c>
      <c r="BZ1176" t="s">
        <v>4552</v>
      </c>
      <c r="CA1176" t="s">
        <v>4553</v>
      </c>
      <c r="CB1176" s="44" t="s">
        <v>4553</v>
      </c>
      <c r="CC1176" t="s">
        <v>4840</v>
      </c>
      <c r="CD1176" t="s">
        <v>4550</v>
      </c>
      <c r="CE1176" t="s">
        <v>4551</v>
      </c>
      <c r="CF1176" t="s">
        <v>3630</v>
      </c>
      <c r="CH1176" t="str">
        <f>H1176</f>
        <v>Gromov A.V.</v>
      </c>
      <c r="CI1176">
        <f t="shared" si="292"/>
        <v>1997</v>
      </c>
    </row>
    <row r="1177" spans="1:88" x14ac:dyDescent="0.45">
      <c r="A1177" s="1">
        <v>45751.901921296303</v>
      </c>
      <c r="B1177">
        <v>911269241</v>
      </c>
      <c r="C1177" t="s">
        <v>4896</v>
      </c>
      <c r="D1177">
        <v>1</v>
      </c>
      <c r="E1177" s="4" t="s">
        <v>65</v>
      </c>
      <c r="G1177">
        <v>3558</v>
      </c>
      <c r="H1177" s="44" t="s">
        <v>613</v>
      </c>
      <c r="I1177">
        <v>1997</v>
      </c>
      <c r="J1177" t="s">
        <v>2727</v>
      </c>
      <c r="K1177" t="s">
        <v>2728</v>
      </c>
      <c r="L1177" t="s">
        <v>2729</v>
      </c>
      <c r="M1177" t="s">
        <v>39</v>
      </c>
      <c r="N1177" t="s">
        <v>188</v>
      </c>
      <c r="O1177" t="s">
        <v>2740</v>
      </c>
      <c r="P1177" t="s">
        <v>2741</v>
      </c>
      <c r="Q1177" t="str">
        <f t="shared" si="294"/>
        <v>Kapchagay hydroelectric station</v>
      </c>
      <c r="R1177" s="85">
        <v>43.922745999999997</v>
      </c>
      <c r="S1177" s="85">
        <v>77.100453000000002</v>
      </c>
      <c r="T1177" t="s">
        <v>2742</v>
      </c>
      <c r="U1177" t="s">
        <v>2743</v>
      </c>
      <c r="V1177" s="54" t="s">
        <v>106</v>
      </c>
      <c r="X1177">
        <v>100</v>
      </c>
      <c r="Y1177">
        <v>1990</v>
      </c>
      <c r="Z1177">
        <v>5</v>
      </c>
      <c r="AA1177">
        <v>26</v>
      </c>
      <c r="AB1177">
        <v>1990</v>
      </c>
      <c r="AC1177">
        <v>5</v>
      </c>
      <c r="AD1177">
        <v>27</v>
      </c>
      <c r="AF1177" t="s">
        <v>2744</v>
      </c>
      <c r="AI1177" t="s">
        <v>2725</v>
      </c>
      <c r="AJ1177" t="s">
        <v>2726</v>
      </c>
      <c r="AK1177" t="b">
        <v>1</v>
      </c>
      <c r="AL1177" t="b">
        <v>0</v>
      </c>
      <c r="AO1177" s="49" t="s">
        <v>4952</v>
      </c>
      <c r="AP1177" s="73"/>
      <c r="AQ1177" s="49" t="s">
        <v>4951</v>
      </c>
      <c r="AR1177" s="76" t="s">
        <v>5011</v>
      </c>
      <c r="AS1177" s="73" t="s">
        <v>5012</v>
      </c>
      <c r="AT1177" s="73">
        <f t="shared" si="296"/>
        <v>1</v>
      </c>
      <c r="AU1177" s="112" t="s">
        <v>5384</v>
      </c>
      <c r="AV1177" s="44" t="s">
        <v>5380</v>
      </c>
      <c r="AW1177" t="s">
        <v>2252</v>
      </c>
      <c r="AX1177" s="73"/>
      <c r="AY1177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7" s="49" t="s">
        <v>4903</v>
      </c>
      <c r="BA1177" s="58" t="str">
        <f>Y1177&amp;"-"&amp;IF(Z1177&lt;10,"0"&amp;Z1177,Z1177)&amp;"-"&amp;IF(AA1177&lt;10,"0"&amp;AA1177,AA1177)&amp;"/"&amp;IF(AD1177&lt;10,"0"&amp;AD1177,AD1177)</f>
        <v>1990-05-26/27</v>
      </c>
      <c r="BB1177" s="44" t="str">
        <f>Y1177&amp;IF(Z1177&lt;&gt;0,"-"&amp;Z1177,"")&amp;IF(AA1177&lt;&gt;0,"-"&amp;AA1177,"")&amp;IF(AB1177&lt;&gt;0,"/"&amp;AB1177,"")&amp;IF(AC1177&lt;&gt;0,"-"&amp;AC1177,"")&amp;IF(AD1177&lt;&gt;0,"-"&amp;AD1177,"")</f>
        <v>1990-5-26/1990-5-27</v>
      </c>
      <c r="BF1177" s="49" t="s">
        <v>4882</v>
      </c>
      <c r="BG1177" t="s">
        <v>4893</v>
      </c>
      <c r="BH1177" s="40" t="s">
        <v>5050</v>
      </c>
      <c r="BI1177" t="s">
        <v>39</v>
      </c>
      <c r="BJ1177" t="str">
        <f>N1177&amp;", "&amp;O1177&amp;", "&amp;P1177</f>
        <v>Almaty Region, Talgar District, Kapchagay hydroelectric station</v>
      </c>
      <c r="BK1177" t="str">
        <f>T1177&amp;" N; "&amp;U1177&amp;" E"</f>
        <v>43.922746 N; 77.100453 E</v>
      </c>
      <c r="BL1177" t="s">
        <v>2742</v>
      </c>
      <c r="BM1177" s="85" t="s">
        <v>2743</v>
      </c>
      <c r="BN1177" t="s">
        <v>4895</v>
      </c>
      <c r="BO1177">
        <f t="shared" si="295"/>
        <v>100</v>
      </c>
      <c r="BP1177" t="str">
        <f>IF(V1177="original",H1177,IF(V1177="volunteer",C1177,"Nekhaeva A.A."))</f>
        <v>Nekhaeva A.A.</v>
      </c>
      <c r="BQ1177" t="str">
        <f>IF(V1177="original",I1177,IF(V1177="volunteer",YEAR(A1177)&amp;"-"&amp;IF(MONTH(A1177)&lt;10,"0"&amp;MONTH(A1177),MONTH(A1177))&amp;"-"&amp;IF(DAY(A1177)&lt;10,"0"&amp;DAY(A1177),DAY(A1177)),"__2025-05-15"))</f>
        <v>2025-04-04</v>
      </c>
      <c r="BT1177" s="49" t="s">
        <v>4766</v>
      </c>
      <c r="BU1177" t="s">
        <v>3631</v>
      </c>
      <c r="BV1177" t="s">
        <v>3632</v>
      </c>
      <c r="BW1177" t="s">
        <v>3633</v>
      </c>
      <c r="BX1177" t="s">
        <v>3634</v>
      </c>
      <c r="BY1177" s="44" t="s">
        <v>207</v>
      </c>
      <c r="BZ1177" t="s">
        <v>4552</v>
      </c>
      <c r="CA1177" t="s">
        <v>4553</v>
      </c>
      <c r="CB1177" s="44" t="s">
        <v>4553</v>
      </c>
      <c r="CC1177" t="s">
        <v>4840</v>
      </c>
      <c r="CD1177" t="s">
        <v>4550</v>
      </c>
      <c r="CE1177" t="s">
        <v>4551</v>
      </c>
      <c r="CF1177" t="s">
        <v>3630</v>
      </c>
      <c r="CH1177" t="str">
        <f>H1177</f>
        <v>Gromov A.V.</v>
      </c>
      <c r="CI1177">
        <f t="shared" si="292"/>
        <v>1997</v>
      </c>
    </row>
    <row r="1178" spans="1:88" x14ac:dyDescent="0.45">
      <c r="A1178" s="1">
        <v>45751.898865740739</v>
      </c>
      <c r="B1178">
        <v>911269241</v>
      </c>
      <c r="C1178" t="s">
        <v>4896</v>
      </c>
      <c r="D1178">
        <v>1</v>
      </c>
      <c r="E1178" s="4" t="s">
        <v>65</v>
      </c>
      <c r="G1178">
        <v>3558</v>
      </c>
      <c r="H1178" s="44" t="s">
        <v>613</v>
      </c>
      <c r="I1178">
        <v>1997</v>
      </c>
      <c r="J1178" t="s">
        <v>2727</v>
      </c>
      <c r="K1178" t="s">
        <v>2728</v>
      </c>
      <c r="L1178" t="s">
        <v>2729</v>
      </c>
      <c r="M1178" t="s">
        <v>39</v>
      </c>
      <c r="N1178" t="s">
        <v>188</v>
      </c>
      <c r="O1178" t="s">
        <v>1553</v>
      </c>
      <c r="P1178" t="s">
        <v>2745</v>
      </c>
      <c r="Q1178" t="str">
        <f t="shared" si="294"/>
        <v>50 km W Samsy Vill., 30 km W Targap Vill.</v>
      </c>
      <c r="R1178" s="85">
        <v>43.257474999999999</v>
      </c>
      <c r="S1178" s="85">
        <v>76.323980000000006</v>
      </c>
      <c r="T1178" t="s">
        <v>2746</v>
      </c>
      <c r="U1178" t="s">
        <v>2747</v>
      </c>
      <c r="V1178" s="54" t="s">
        <v>106</v>
      </c>
      <c r="X1178">
        <v>10000</v>
      </c>
      <c r="Y1178">
        <v>1997</v>
      </c>
      <c r="Z1178">
        <v>4</v>
      </c>
      <c r="AA1178">
        <v>9</v>
      </c>
      <c r="AB1178"/>
      <c r="AC1178"/>
      <c r="AD1178"/>
      <c r="AF1178" t="s">
        <v>501</v>
      </c>
      <c r="AI1178" t="s">
        <v>2725</v>
      </c>
      <c r="AJ1178" t="s">
        <v>2726</v>
      </c>
      <c r="AK1178" t="b">
        <v>1</v>
      </c>
      <c r="AL1178" t="b">
        <v>0</v>
      </c>
      <c r="AO1178" s="49" t="s">
        <v>4952</v>
      </c>
      <c r="AP1178" s="73"/>
      <c r="AQ1178" s="49" t="s">
        <v>4951</v>
      </c>
      <c r="AR1178" s="76" t="s">
        <v>5011</v>
      </c>
      <c r="AS1178" s="73" t="s">
        <v>5012</v>
      </c>
      <c r="AT1178" s="73">
        <f t="shared" si="296"/>
        <v>1</v>
      </c>
      <c r="AU1178" s="112" t="s">
        <v>5384</v>
      </c>
      <c r="AV1178" s="44" t="s">
        <v>5380</v>
      </c>
      <c r="AW1178" t="s">
        <v>613</v>
      </c>
      <c r="AX1178" s="73"/>
      <c r="AY1178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8" s="49" t="s">
        <v>4903</v>
      </c>
      <c r="BA1178" s="58" t="str">
        <f>Y1178&amp;"-"&amp;IF(Z1178&lt;10,"0"&amp;Z1178,Z1178)&amp;"-"&amp;IF(AA1178&lt;10,"0"&amp;AA1178,AA1178)</f>
        <v>1997-04-09</v>
      </c>
      <c r="BB1178" s="44" t="str">
        <f>Y1178&amp;IF(Z1178&lt;&gt;0,"-"&amp;Z1178,"")&amp;IF(AA1178&lt;&gt;0,"-"&amp;AA1178,"")&amp;IF(AB1178&lt;&gt;0,"/"&amp;AB1178,"")&amp;IF(AC1178&lt;&gt;0,"-"&amp;AC1178,"")&amp;IF(AD1178&lt;&gt;0,"-"&amp;AD1178,"")</f>
        <v>1997-4-9</v>
      </c>
      <c r="BF1178" s="49" t="s">
        <v>4882</v>
      </c>
      <c r="BG1178" t="s">
        <v>4893</v>
      </c>
      <c r="BH1178" s="40" t="s">
        <v>5050</v>
      </c>
      <c r="BI1178" t="s">
        <v>39</v>
      </c>
      <c r="BJ1178" t="str">
        <f>N1178&amp;", "&amp;O1178&amp;", "&amp;P1178</f>
        <v>Almaty Region, Zhambyl District, 50 km W Samsy Vill., 30 km W Targap Vill.</v>
      </c>
      <c r="BK1178" t="str">
        <f>T1178&amp;" N; "&amp;U1178&amp;" E"</f>
        <v>43.257475 N; 76.32398 E</v>
      </c>
      <c r="BL1178" t="s">
        <v>2746</v>
      </c>
      <c r="BM1178" s="85" t="s">
        <v>2747</v>
      </c>
      <c r="BN1178" t="s">
        <v>4895</v>
      </c>
      <c r="BO1178">
        <f t="shared" si="295"/>
        <v>10000</v>
      </c>
      <c r="BP1178" t="str">
        <f>IF(V1178="original",H1178,IF(V1178="volunteer",C1178,"Nekhaeva A.A."))</f>
        <v>Nekhaeva A.A.</v>
      </c>
      <c r="BQ1178" t="str">
        <f>IF(V1178="original",I1178,IF(V1178="volunteer",YEAR(A1178)&amp;"-"&amp;IF(MONTH(A1178)&lt;10,"0"&amp;MONTH(A1178),MONTH(A1178))&amp;"-"&amp;IF(DAY(A1178)&lt;10,"0"&amp;DAY(A1178),DAY(A1178)),"__2025-05-15"))</f>
        <v>2025-04-04</v>
      </c>
      <c r="BT1178" s="49" t="s">
        <v>4766</v>
      </c>
      <c r="BU1178" t="s">
        <v>3631</v>
      </c>
      <c r="BV1178" t="s">
        <v>3632</v>
      </c>
      <c r="BW1178" t="s">
        <v>3633</v>
      </c>
      <c r="BX1178" t="s">
        <v>3634</v>
      </c>
      <c r="BY1178" s="44" t="s">
        <v>207</v>
      </c>
      <c r="BZ1178" t="s">
        <v>4552</v>
      </c>
      <c r="CA1178" t="s">
        <v>4553</v>
      </c>
      <c r="CB1178" s="44" t="s">
        <v>4553</v>
      </c>
      <c r="CC1178" t="s">
        <v>4840</v>
      </c>
      <c r="CD1178" t="s">
        <v>4550</v>
      </c>
      <c r="CE1178" t="s">
        <v>4551</v>
      </c>
      <c r="CF1178" t="s">
        <v>3630</v>
      </c>
      <c r="CH1178" t="str">
        <f>H1178</f>
        <v>Gromov A.V.</v>
      </c>
      <c r="CI1178">
        <f t="shared" si="292"/>
        <v>1997</v>
      </c>
    </row>
    <row r="1179" spans="1:88" x14ac:dyDescent="0.45">
      <c r="A1179" s="1">
        <v>45751.892511574071</v>
      </c>
      <c r="B1179">
        <v>911269241</v>
      </c>
      <c r="C1179" t="s">
        <v>4896</v>
      </c>
      <c r="D1179">
        <v>1</v>
      </c>
      <c r="E1179" s="4" t="s">
        <v>51</v>
      </c>
      <c r="G1179">
        <v>3558</v>
      </c>
      <c r="H1179" s="44" t="s">
        <v>613</v>
      </c>
      <c r="I1179">
        <v>1997</v>
      </c>
      <c r="J1179" t="s">
        <v>2727</v>
      </c>
      <c r="K1179" t="s">
        <v>2728</v>
      </c>
      <c r="L1179" t="s">
        <v>2729</v>
      </c>
      <c r="M1179" t="s">
        <v>2522</v>
      </c>
      <c r="N1179" t="s">
        <v>2748</v>
      </c>
      <c r="O1179" t="s">
        <v>2749</v>
      </c>
      <c r="P1179" t="s">
        <v>2750</v>
      </c>
      <c r="Q1179" t="str">
        <f t="shared" si="294"/>
        <v>Chakva Vill.</v>
      </c>
      <c r="R1179" s="85">
        <v>41.731886000000003</v>
      </c>
      <c r="S1179" s="85">
        <v>41.737656000000001</v>
      </c>
      <c r="T1179" t="s">
        <v>2751</v>
      </c>
      <c r="U1179" t="s">
        <v>2752</v>
      </c>
      <c r="V1179" s="54" t="s">
        <v>106</v>
      </c>
      <c r="X1179">
        <v>1000</v>
      </c>
      <c r="Y1179">
        <v>1979</v>
      </c>
      <c r="Z1179">
        <v>10</v>
      </c>
      <c r="AA1179">
        <v>23</v>
      </c>
      <c r="AB1179"/>
      <c r="AC1179"/>
      <c r="AD1179"/>
      <c r="AE1179" t="s">
        <v>2753</v>
      </c>
      <c r="AF1179" t="s">
        <v>126</v>
      </c>
      <c r="AI1179" t="s">
        <v>2725</v>
      </c>
      <c r="AJ1179" t="s">
        <v>2726</v>
      </c>
      <c r="AK1179" t="b">
        <v>1</v>
      </c>
      <c r="AL1179" t="b">
        <v>0</v>
      </c>
      <c r="AO1179" s="49" t="s">
        <v>4952</v>
      </c>
      <c r="AP1179" s="73"/>
      <c r="AQ1179" s="49" t="s">
        <v>4951</v>
      </c>
      <c r="AR1179" s="76" t="s">
        <v>5011</v>
      </c>
      <c r="AS1179" s="73" t="s">
        <v>5012</v>
      </c>
      <c r="AT1179" s="73">
        <f t="shared" si="296"/>
        <v>1</v>
      </c>
      <c r="AU1179" s="112" t="s">
        <v>5383</v>
      </c>
      <c r="AV1179" s="44" t="s">
        <v>5380</v>
      </c>
      <c r="AW1179" t="s">
        <v>566</v>
      </c>
      <c r="AX1179" s="73"/>
      <c r="AY1179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79" s="49" t="s">
        <v>4903</v>
      </c>
      <c r="BA1179" s="58" t="str">
        <f>Y1179&amp;"-"&amp;IF(Z1179&lt;10,"0"&amp;Z1179,Z1179)&amp;"-"&amp;IF(AA1179&lt;10,"0"&amp;AA1179,AA1179)</f>
        <v>1979-10-23</v>
      </c>
      <c r="BB1179" s="44" t="str">
        <f>Y1179&amp;IF(Z1179&lt;&gt;0,"-"&amp;Z1179,"")&amp;IF(AA1179&lt;&gt;0,"-"&amp;AA1179,"")&amp;IF(AB1179&lt;&gt;0,"/"&amp;AB1179,"")&amp;IF(AC1179&lt;&gt;0,"-"&amp;AC1179,"")&amp;IF(AD1179&lt;&gt;0,"-"&amp;AD1179,"")</f>
        <v>1979-10-23</v>
      </c>
      <c r="BC1179" s="44" t="str">
        <f>AE1179</f>
        <v>house and yard</v>
      </c>
      <c r="BF1179" s="49" t="s">
        <v>4882</v>
      </c>
      <c r="BG1179" t="s">
        <v>4893</v>
      </c>
      <c r="BH1179" s="40" t="s">
        <v>5054</v>
      </c>
      <c r="BI1179" t="str">
        <f>M1179</f>
        <v>Georgia</v>
      </c>
      <c r="BJ1179" t="str">
        <f>N1179&amp;", "&amp;O1179&amp;", "&amp;P1179</f>
        <v>Adzharia, Kobuleti District, Chakva Vill.</v>
      </c>
      <c r="BK1179" t="str">
        <f>T1179&amp;" N; "&amp;U1179&amp;" E"</f>
        <v>41.731886 N; 41.737656 E</v>
      </c>
      <c r="BL1179" t="s">
        <v>2751</v>
      </c>
      <c r="BM1179" s="85" t="s">
        <v>2752</v>
      </c>
      <c r="BN1179" t="s">
        <v>4895</v>
      </c>
      <c r="BO1179">
        <f t="shared" si="295"/>
        <v>1000</v>
      </c>
      <c r="BP1179" t="str">
        <f>IF(V1179="original",H1179,IF(V1179="volunteer",C1179,"Nekhaeva A.A."))</f>
        <v>Nekhaeva A.A.</v>
      </c>
      <c r="BQ1179" t="str">
        <f>IF(V1179="original",I1179,IF(V1179="volunteer",YEAR(A1179)&amp;"-"&amp;IF(MONTH(A1179)&lt;10,"0"&amp;MONTH(A1179),MONTH(A1179))&amp;"-"&amp;IF(DAY(A1179)&lt;10,"0"&amp;DAY(A1179),DAY(A1179)),"__2025-05-15"))</f>
        <v>2025-04-04</v>
      </c>
      <c r="BT1179" s="49" t="s">
        <v>4766</v>
      </c>
      <c r="BU1179" t="s">
        <v>3631</v>
      </c>
      <c r="BV1179" t="s">
        <v>3632</v>
      </c>
      <c r="BW1179" t="s">
        <v>3633</v>
      </c>
      <c r="BX1179" t="s">
        <v>3634</v>
      </c>
      <c r="BY1179" s="44" t="s">
        <v>207</v>
      </c>
      <c r="BZ1179" t="s">
        <v>4552</v>
      </c>
      <c r="CA1179" t="s">
        <v>4553</v>
      </c>
      <c r="CB1179" s="44" t="s">
        <v>4553</v>
      </c>
      <c r="CC1179" t="s">
        <v>4840</v>
      </c>
      <c r="CD1179" t="s">
        <v>4550</v>
      </c>
      <c r="CE1179" t="s">
        <v>4551</v>
      </c>
      <c r="CF1179" t="s">
        <v>3630</v>
      </c>
      <c r="CH1179" t="str">
        <f>H1179</f>
        <v>Gromov A.V.</v>
      </c>
      <c r="CI1179">
        <f t="shared" si="292"/>
        <v>1997</v>
      </c>
    </row>
    <row r="1180" spans="1:88" x14ac:dyDescent="0.45">
      <c r="A1180" s="1">
        <v>45751.890347222223</v>
      </c>
      <c r="B1180">
        <v>911269241</v>
      </c>
      <c r="C1180" t="s">
        <v>4896</v>
      </c>
      <c r="D1180">
        <v>6</v>
      </c>
      <c r="E1180" s="4" t="s">
        <v>5285</v>
      </c>
      <c r="G1180">
        <v>3558</v>
      </c>
      <c r="H1180" s="44" t="s">
        <v>613</v>
      </c>
      <c r="I1180">
        <v>1997</v>
      </c>
      <c r="J1180" t="s">
        <v>2727</v>
      </c>
      <c r="K1180" t="s">
        <v>2728</v>
      </c>
      <c r="L1180" t="s">
        <v>2729</v>
      </c>
      <c r="M1180" t="s">
        <v>2754</v>
      </c>
      <c r="N1180" t="s">
        <v>2755</v>
      </c>
      <c r="P1180" t="s">
        <v>2756</v>
      </c>
      <c r="Q1180" t="str">
        <f t="shared" si="294"/>
        <v>environs of Dnepropetrovsk City</v>
      </c>
      <c r="R1180" s="85">
        <v>48.478115000000003</v>
      </c>
      <c r="S1180" s="85">
        <v>35.011333</v>
      </c>
      <c r="T1180" t="s">
        <v>2757</v>
      </c>
      <c r="U1180" t="s">
        <v>2758</v>
      </c>
      <c r="V1180" s="54" t="s">
        <v>106</v>
      </c>
      <c r="X1180">
        <v>9000</v>
      </c>
      <c r="Y1180">
        <v>1972</v>
      </c>
      <c r="Z1180"/>
      <c r="AA1180"/>
      <c r="AB1180"/>
      <c r="AC1180"/>
      <c r="AD1180"/>
      <c r="AF1180" t="s">
        <v>175</v>
      </c>
      <c r="AI1180" t="s">
        <v>2725</v>
      </c>
      <c r="AJ1180" t="s">
        <v>2726</v>
      </c>
      <c r="AK1180" t="b">
        <v>1</v>
      </c>
      <c r="AL1180" t="b">
        <v>0</v>
      </c>
      <c r="AO1180" s="49" t="s">
        <v>4952</v>
      </c>
      <c r="AP1180" s="73"/>
      <c r="AQ1180" s="49" t="s">
        <v>4951</v>
      </c>
      <c r="AR1180" s="76" t="s">
        <v>5011</v>
      </c>
      <c r="AS1180" s="73" t="s">
        <v>5012</v>
      </c>
      <c r="AT1180" s="73">
        <f t="shared" si="296"/>
        <v>6</v>
      </c>
      <c r="AU1180" s="112" t="s">
        <v>5383</v>
      </c>
      <c r="AV1180" s="44" t="s">
        <v>5380</v>
      </c>
      <c r="AW1180" t="s">
        <v>566</v>
      </c>
      <c r="AX1180" s="73"/>
      <c r="AY1180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0" s="49" t="s">
        <v>4903</v>
      </c>
      <c r="BA1180" s="44">
        <f>Y1180</f>
        <v>1972</v>
      </c>
      <c r="BB1180" s="44" t="str">
        <f>Y1180&amp;IF(Z1180&lt;&gt;0,"-"&amp;Z1180,"")&amp;IF(AA1180&lt;&gt;0,"-"&amp;AA1180,"")&amp;IF(AB1180&lt;&gt;0,"/"&amp;AB1180,"")&amp;IF(AC1180&lt;&gt;0,"-"&amp;AC1180,"")&amp;IF(AD1180&lt;&gt;0,"-"&amp;AD1180,"")</f>
        <v>1972</v>
      </c>
      <c r="BF1180" s="49" t="s">
        <v>4882</v>
      </c>
      <c r="BG1180" t="s">
        <v>4893</v>
      </c>
      <c r="BH1180" s="40" t="s">
        <v>5063</v>
      </c>
      <c r="BI1180" t="s">
        <v>2754</v>
      </c>
      <c r="BJ1180" t="str">
        <f>N1180&amp;", "&amp;P1180</f>
        <v>Dnepropetrovsk Region, environs of Dnepropetrovsk City</v>
      </c>
      <c r="BK1180" t="str">
        <f>T1180&amp;" N; "&amp;U1180&amp;" E"</f>
        <v>48.478115 N; 35.011333 E</v>
      </c>
      <c r="BL1180" t="s">
        <v>2757</v>
      </c>
      <c r="BM1180" s="85" t="s">
        <v>2758</v>
      </c>
      <c r="BN1180" t="s">
        <v>4895</v>
      </c>
      <c r="BO1180">
        <f t="shared" si="295"/>
        <v>9000</v>
      </c>
      <c r="BP1180" t="str">
        <f>IF(V1180="original",H1180,IF(V1180="volunteer",C1180,"Nekhaeva A.A."))</f>
        <v>Nekhaeva A.A.</v>
      </c>
      <c r="BQ1180" t="str">
        <f>IF(V1180="original",I1180,IF(V1180="volunteer",YEAR(A1180)&amp;"-"&amp;IF(MONTH(A1180)&lt;10,"0"&amp;MONTH(A1180),MONTH(A1180))&amp;"-"&amp;IF(DAY(A1180)&lt;10,"0"&amp;DAY(A1180),DAY(A1180)),"__2025-05-15"))</f>
        <v>2025-04-04</v>
      </c>
      <c r="BT1180" s="49" t="s">
        <v>4766</v>
      </c>
      <c r="BU1180" t="s">
        <v>3631</v>
      </c>
      <c r="BV1180" t="s">
        <v>3632</v>
      </c>
      <c r="BW1180" t="s">
        <v>3633</v>
      </c>
      <c r="BX1180" t="s">
        <v>3634</v>
      </c>
      <c r="BY1180" s="44" t="s">
        <v>207</v>
      </c>
      <c r="BZ1180" t="s">
        <v>4552</v>
      </c>
      <c r="CA1180" t="s">
        <v>4553</v>
      </c>
      <c r="CB1180" s="44" t="s">
        <v>4553</v>
      </c>
      <c r="CC1180" t="s">
        <v>4840</v>
      </c>
      <c r="CD1180" t="s">
        <v>4550</v>
      </c>
      <c r="CE1180" t="s">
        <v>4551</v>
      </c>
      <c r="CF1180" t="s">
        <v>3630</v>
      </c>
      <c r="CH1180" t="str">
        <f>H1180</f>
        <v>Gromov A.V.</v>
      </c>
      <c r="CI1180">
        <f t="shared" si="292"/>
        <v>1997</v>
      </c>
    </row>
    <row r="1181" spans="1:88" x14ac:dyDescent="0.45">
      <c r="A1181" s="1">
        <v>45751.887800925921</v>
      </c>
      <c r="B1181">
        <v>911269241</v>
      </c>
      <c r="C1181" t="s">
        <v>4896</v>
      </c>
      <c r="D1181">
        <v>1</v>
      </c>
      <c r="E1181" s="4" t="s">
        <v>65</v>
      </c>
      <c r="G1181">
        <v>3558</v>
      </c>
      <c r="H1181" s="44" t="s">
        <v>613</v>
      </c>
      <c r="I1181">
        <v>1997</v>
      </c>
      <c r="J1181" t="s">
        <v>2727</v>
      </c>
      <c r="K1181" t="s">
        <v>2728</v>
      </c>
      <c r="L1181" t="s">
        <v>2729</v>
      </c>
      <c r="M1181" t="s">
        <v>745</v>
      </c>
      <c r="N1181" t="s">
        <v>2759</v>
      </c>
      <c r="P1181" t="s">
        <v>2760</v>
      </c>
      <c r="Q1181" t="str">
        <f t="shared" si="294"/>
        <v>«Kedrovaya Pad» Nature Reserve</v>
      </c>
      <c r="R1181" s="85">
        <v>43.104999999999997</v>
      </c>
      <c r="S1181" s="85">
        <v>131.51249999999999</v>
      </c>
      <c r="T1181" t="s">
        <v>2761</v>
      </c>
      <c r="U1181" t="s">
        <v>2762</v>
      </c>
      <c r="V1181" s="54" t="s">
        <v>106</v>
      </c>
      <c r="X1181">
        <v>9000</v>
      </c>
      <c r="Y1181">
        <v>1977</v>
      </c>
      <c r="Z1181">
        <v>7</v>
      </c>
      <c r="AA1181">
        <v>13</v>
      </c>
      <c r="AB1181"/>
      <c r="AC1181"/>
      <c r="AD1181"/>
      <c r="AE1181" t="s">
        <v>2763</v>
      </c>
      <c r="AF1181" t="s">
        <v>2764</v>
      </c>
      <c r="AI1181" t="s">
        <v>2725</v>
      </c>
      <c r="AJ1181" t="s">
        <v>2726</v>
      </c>
      <c r="AK1181" t="b">
        <v>1</v>
      </c>
      <c r="AL1181" t="b">
        <v>0</v>
      </c>
      <c r="AO1181" s="49" t="s">
        <v>4952</v>
      </c>
      <c r="AP1181" s="73"/>
      <c r="AQ1181" s="49" t="s">
        <v>4951</v>
      </c>
      <c r="AR1181" s="76" t="s">
        <v>5011</v>
      </c>
      <c r="AS1181" s="73" t="s">
        <v>5012</v>
      </c>
      <c r="AT1181" s="73">
        <f t="shared" si="296"/>
        <v>1</v>
      </c>
      <c r="AU1181" s="112" t="s">
        <v>5384</v>
      </c>
      <c r="AV1181" s="44" t="s">
        <v>5380</v>
      </c>
      <c r="AW1181" s="28" t="s">
        <v>2764</v>
      </c>
      <c r="AX1181" s="73"/>
      <c r="AY1181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1" s="49" t="s">
        <v>4903</v>
      </c>
      <c r="BA1181" s="58" t="str">
        <f>Y1181&amp;"-"&amp;IF(Z1181&lt;10,"0"&amp;Z1181,Z1181)&amp;"-"&amp;IF(AA1181&lt;10,"0"&amp;AA1181,AA1181)</f>
        <v>1977-07-13</v>
      </c>
      <c r="BB1181" s="44" t="str">
        <f>Y1181&amp;IF(Z1181&lt;&gt;0,"-"&amp;Z1181,"")&amp;IF(AA1181&lt;&gt;0,"-"&amp;AA1181,"")&amp;IF(AB1181&lt;&gt;0,"/"&amp;AB1181,"")&amp;IF(AC1181&lt;&gt;0,"-"&amp;AC1181,"")&amp;IF(AD1181&lt;&gt;0,"-"&amp;AD1181,"")</f>
        <v>1977-7-13</v>
      </c>
      <c r="BC1181" s="44" t="str">
        <f>AE1181</f>
        <v>valley broad-leaved forest, izba</v>
      </c>
      <c r="BF1181" s="49" t="s">
        <v>4882</v>
      </c>
      <c r="BG1181" t="s">
        <v>4893</v>
      </c>
      <c r="BH1181" s="40" t="s">
        <v>5058</v>
      </c>
      <c r="BI1181" t="s">
        <v>745</v>
      </c>
      <c r="BJ1181" t="str">
        <f>N1181&amp;", "&amp;P1181</f>
        <v>Maritime Territory, «Kedrovaya Pad» Nature Reserve</v>
      </c>
      <c r="BK1181" t="str">
        <f>T1181&amp;" N; "&amp;U1181&amp;" E"</f>
        <v>43.105 N; 131.5125 E</v>
      </c>
      <c r="BL1181" t="s">
        <v>2761</v>
      </c>
      <c r="BM1181" s="85" t="s">
        <v>2762</v>
      </c>
      <c r="BN1181" t="s">
        <v>4895</v>
      </c>
      <c r="BO1181">
        <f t="shared" si="295"/>
        <v>9000</v>
      </c>
      <c r="BP1181" t="str">
        <f>IF(V1181="original",H1181,IF(V1181="volunteer",C1181,"Nekhaeva A.A."))</f>
        <v>Nekhaeva A.A.</v>
      </c>
      <c r="BQ1181" t="str">
        <f>IF(V1181="original",I1181,IF(V1181="volunteer",YEAR(A1181)&amp;"-"&amp;IF(MONTH(A1181)&lt;10,"0"&amp;MONTH(A1181),MONTH(A1181))&amp;"-"&amp;IF(DAY(A1181)&lt;10,"0"&amp;DAY(A1181),DAY(A1181)),"__2025-05-15"))</f>
        <v>2025-04-04</v>
      </c>
      <c r="BT1181" s="49" t="s">
        <v>4766</v>
      </c>
      <c r="BU1181" t="s">
        <v>3631</v>
      </c>
      <c r="BV1181" t="s">
        <v>3632</v>
      </c>
      <c r="BW1181" t="s">
        <v>3633</v>
      </c>
      <c r="BX1181" t="s">
        <v>3634</v>
      </c>
      <c r="BY1181" s="44" t="s">
        <v>207</v>
      </c>
      <c r="BZ1181" t="s">
        <v>4552</v>
      </c>
      <c r="CA1181" t="s">
        <v>4553</v>
      </c>
      <c r="CB1181" s="44" t="s">
        <v>4553</v>
      </c>
      <c r="CC1181" t="s">
        <v>4840</v>
      </c>
      <c r="CD1181" t="s">
        <v>4550</v>
      </c>
      <c r="CE1181" t="s">
        <v>4551</v>
      </c>
      <c r="CF1181" t="s">
        <v>3630</v>
      </c>
      <c r="CH1181" t="str">
        <f>H1181</f>
        <v>Gromov A.V.</v>
      </c>
      <c r="CI1181">
        <f t="shared" si="292"/>
        <v>1997</v>
      </c>
    </row>
    <row r="1182" spans="1:88" x14ac:dyDescent="0.45">
      <c r="A1182" s="1">
        <v>45751.886921296304</v>
      </c>
      <c r="B1182">
        <v>911269241</v>
      </c>
      <c r="C1182" t="s">
        <v>4896</v>
      </c>
      <c r="D1182">
        <v>1</v>
      </c>
      <c r="E1182" s="4" t="s">
        <v>65</v>
      </c>
      <c r="G1182">
        <v>3558</v>
      </c>
      <c r="H1182" s="44" t="s">
        <v>613</v>
      </c>
      <c r="I1182">
        <v>1997</v>
      </c>
      <c r="J1182" t="s">
        <v>2727</v>
      </c>
      <c r="K1182" t="s">
        <v>2728</v>
      </c>
      <c r="L1182" t="s">
        <v>2729</v>
      </c>
      <c r="M1182" t="s">
        <v>745</v>
      </c>
      <c r="N1182" t="s">
        <v>2759</v>
      </c>
      <c r="P1182" t="s">
        <v>2760</v>
      </c>
      <c r="Q1182" t="str">
        <f t="shared" si="294"/>
        <v>«Kedrovaya Pad» Nature Reserve</v>
      </c>
      <c r="R1182" s="85">
        <v>43.104999999999997</v>
      </c>
      <c r="S1182" s="85">
        <v>131.51249999999999</v>
      </c>
      <c r="T1182" t="s">
        <v>2761</v>
      </c>
      <c r="U1182" t="s">
        <v>2762</v>
      </c>
      <c r="V1182" s="54" t="s">
        <v>106</v>
      </c>
      <c r="X1182">
        <v>9000</v>
      </c>
      <c r="Y1182">
        <v>1976</v>
      </c>
      <c r="Z1182">
        <v>9</v>
      </c>
      <c r="AA1182">
        <v>12</v>
      </c>
      <c r="AB1182"/>
      <c r="AC1182"/>
      <c r="AD1182"/>
      <c r="AF1182" t="s">
        <v>2764</v>
      </c>
      <c r="AI1182" t="s">
        <v>2725</v>
      </c>
      <c r="AJ1182" t="s">
        <v>2726</v>
      </c>
      <c r="AK1182" t="b">
        <v>1</v>
      </c>
      <c r="AL1182" t="b">
        <v>0</v>
      </c>
      <c r="AO1182" s="49" t="s">
        <v>4952</v>
      </c>
      <c r="AP1182" s="73"/>
      <c r="AQ1182" s="49" t="s">
        <v>4951</v>
      </c>
      <c r="AR1182" s="76" t="s">
        <v>5011</v>
      </c>
      <c r="AS1182" s="73" t="s">
        <v>5012</v>
      </c>
      <c r="AT1182" s="73">
        <f t="shared" si="296"/>
        <v>1</v>
      </c>
      <c r="AU1182" s="112" t="s">
        <v>5384</v>
      </c>
      <c r="AV1182" s="44" t="s">
        <v>5380</v>
      </c>
      <c r="AW1182" s="28" t="s">
        <v>2764</v>
      </c>
      <c r="AX1182" s="73"/>
      <c r="AY1182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2" s="49" t="s">
        <v>4903</v>
      </c>
      <c r="BA1182" s="58" t="str">
        <f>Y1182&amp;"-"&amp;IF(Z1182&lt;10,"0"&amp;Z1182,Z1182)&amp;"-"&amp;IF(AA1182&lt;10,"0"&amp;AA1182,AA1182)</f>
        <v>1976-09-12</v>
      </c>
      <c r="BB1182" s="44" t="str">
        <f>Y1182&amp;IF(Z1182&lt;&gt;0,"-"&amp;Z1182,"")&amp;IF(AA1182&lt;&gt;0,"-"&amp;AA1182,"")&amp;IF(AB1182&lt;&gt;0,"/"&amp;AB1182,"")&amp;IF(AC1182&lt;&gt;0,"-"&amp;AC1182,"")&amp;IF(AD1182&lt;&gt;0,"-"&amp;AD1182,"")</f>
        <v>1976-9-12</v>
      </c>
      <c r="BF1182" s="49" t="s">
        <v>4882</v>
      </c>
      <c r="BG1182" t="s">
        <v>4893</v>
      </c>
      <c r="BH1182" s="40" t="s">
        <v>5058</v>
      </c>
      <c r="BI1182" t="s">
        <v>745</v>
      </c>
      <c r="BJ1182" t="str">
        <f>N1182&amp;", "&amp;P1182</f>
        <v>Maritime Territory, «Kedrovaya Pad» Nature Reserve</v>
      </c>
      <c r="BK1182" t="str">
        <f>T1182&amp;" N; "&amp;U1182&amp;" E"</f>
        <v>43.105 N; 131.5125 E</v>
      </c>
      <c r="BL1182" t="s">
        <v>2761</v>
      </c>
      <c r="BM1182" s="85" t="s">
        <v>2762</v>
      </c>
      <c r="BN1182" t="s">
        <v>4895</v>
      </c>
      <c r="BO1182">
        <f t="shared" si="295"/>
        <v>9000</v>
      </c>
      <c r="BP1182" t="str">
        <f>IF(V1182="original",H1182,IF(V1182="volunteer",C1182,"Nekhaeva A.A."))</f>
        <v>Nekhaeva A.A.</v>
      </c>
      <c r="BQ1182" t="str">
        <f>IF(V1182="original",I1182,IF(V1182="volunteer",YEAR(A1182)&amp;"-"&amp;IF(MONTH(A1182)&lt;10,"0"&amp;MONTH(A1182),MONTH(A1182))&amp;"-"&amp;IF(DAY(A1182)&lt;10,"0"&amp;DAY(A1182),DAY(A1182)),"__2025-05-15"))</f>
        <v>2025-04-04</v>
      </c>
      <c r="BT1182" s="49" t="s">
        <v>4766</v>
      </c>
      <c r="BU1182" t="s">
        <v>3631</v>
      </c>
      <c r="BV1182" t="s">
        <v>3632</v>
      </c>
      <c r="BW1182" t="s">
        <v>3633</v>
      </c>
      <c r="BX1182" t="s">
        <v>3634</v>
      </c>
      <c r="BY1182" s="44" t="s">
        <v>207</v>
      </c>
      <c r="BZ1182" t="s">
        <v>4552</v>
      </c>
      <c r="CA1182" t="s">
        <v>4553</v>
      </c>
      <c r="CB1182" s="44" t="s">
        <v>4553</v>
      </c>
      <c r="CC1182" t="s">
        <v>4840</v>
      </c>
      <c r="CD1182" t="s">
        <v>4550</v>
      </c>
      <c r="CE1182" t="s">
        <v>4551</v>
      </c>
      <c r="CF1182" t="s">
        <v>3630</v>
      </c>
      <c r="CH1182" t="str">
        <f>H1182</f>
        <v>Gromov A.V.</v>
      </c>
      <c r="CI1182">
        <f t="shared" si="292"/>
        <v>1997</v>
      </c>
    </row>
    <row r="1183" spans="1:88" x14ac:dyDescent="0.45">
      <c r="A1183" s="1">
        <v>45751.886550925927</v>
      </c>
      <c r="B1183">
        <v>911269241</v>
      </c>
      <c r="C1183" t="s">
        <v>4896</v>
      </c>
      <c r="D1183">
        <v>1</v>
      </c>
      <c r="E1183" s="4" t="s">
        <v>51</v>
      </c>
      <c r="G1183">
        <v>3558</v>
      </c>
      <c r="H1183" s="44" t="s">
        <v>613</v>
      </c>
      <c r="I1183">
        <v>1997</v>
      </c>
      <c r="J1183" t="s">
        <v>2727</v>
      </c>
      <c r="K1183" t="s">
        <v>2728</v>
      </c>
      <c r="L1183" t="s">
        <v>2729</v>
      </c>
      <c r="M1183" t="s">
        <v>745</v>
      </c>
      <c r="N1183" t="s">
        <v>2759</v>
      </c>
      <c r="P1183" t="s">
        <v>2760</v>
      </c>
      <c r="Q1183" t="str">
        <f t="shared" si="294"/>
        <v>«Kedrovaya Pad» Nature Reserve</v>
      </c>
      <c r="R1183" s="85">
        <v>43.104999999999997</v>
      </c>
      <c r="S1183" s="85">
        <v>131.51249999999999</v>
      </c>
      <c r="T1183" t="s">
        <v>2761</v>
      </c>
      <c r="U1183" t="s">
        <v>2762</v>
      </c>
      <c r="V1183" s="54" t="s">
        <v>106</v>
      </c>
      <c r="X1183">
        <v>9000</v>
      </c>
      <c r="Y1183">
        <v>1976</v>
      </c>
      <c r="Z1183">
        <v>8</v>
      </c>
      <c r="AA1183">
        <v>30</v>
      </c>
      <c r="AB1183"/>
      <c r="AC1183"/>
      <c r="AD1183"/>
      <c r="AF1183" t="s">
        <v>2764</v>
      </c>
      <c r="AI1183" t="s">
        <v>2725</v>
      </c>
      <c r="AJ1183" t="s">
        <v>2726</v>
      </c>
      <c r="AK1183" t="b">
        <v>1</v>
      </c>
      <c r="AL1183" t="b">
        <v>0</v>
      </c>
      <c r="AO1183" s="49" t="s">
        <v>4952</v>
      </c>
      <c r="AP1183" s="73"/>
      <c r="AQ1183" s="49" t="s">
        <v>4951</v>
      </c>
      <c r="AR1183" s="76" t="s">
        <v>5011</v>
      </c>
      <c r="AS1183" s="73" t="s">
        <v>5012</v>
      </c>
      <c r="AT1183" s="73">
        <f t="shared" si="296"/>
        <v>1</v>
      </c>
      <c r="AU1183" s="112" t="s">
        <v>5383</v>
      </c>
      <c r="AV1183" s="44" t="s">
        <v>5380</v>
      </c>
      <c r="AW1183" s="28" t="s">
        <v>2764</v>
      </c>
      <c r="AX1183" s="73"/>
      <c r="AY1183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3" s="49" t="s">
        <v>4903</v>
      </c>
      <c r="BA1183" s="58" t="str">
        <f>Y1183&amp;"-"&amp;IF(Z1183&lt;10,"0"&amp;Z1183,Z1183)&amp;"-"&amp;IF(AA1183&lt;10,"0"&amp;AA1183,AA1183)</f>
        <v>1976-08-30</v>
      </c>
      <c r="BB1183" s="44" t="str">
        <f>Y1183&amp;IF(Z1183&lt;&gt;0,"-"&amp;Z1183,"")&amp;IF(AA1183&lt;&gt;0,"-"&amp;AA1183,"")&amp;IF(AB1183&lt;&gt;0,"/"&amp;AB1183,"")&amp;IF(AC1183&lt;&gt;0,"-"&amp;AC1183,"")&amp;IF(AD1183&lt;&gt;0,"-"&amp;AD1183,"")</f>
        <v>1976-8-30</v>
      </c>
      <c r="BF1183" s="49" t="s">
        <v>4882</v>
      </c>
      <c r="BG1183" t="s">
        <v>4893</v>
      </c>
      <c r="BH1183" s="40" t="s">
        <v>5058</v>
      </c>
      <c r="BI1183" t="s">
        <v>745</v>
      </c>
      <c r="BJ1183" t="str">
        <f>N1183&amp;", "&amp;P1183</f>
        <v>Maritime Territory, «Kedrovaya Pad» Nature Reserve</v>
      </c>
      <c r="BK1183" t="str">
        <f>T1183&amp;" N; "&amp;U1183&amp;" E"</f>
        <v>43.105 N; 131.5125 E</v>
      </c>
      <c r="BL1183" t="s">
        <v>2761</v>
      </c>
      <c r="BM1183" s="85" t="s">
        <v>2762</v>
      </c>
      <c r="BN1183" t="s">
        <v>4895</v>
      </c>
      <c r="BO1183">
        <f t="shared" si="295"/>
        <v>9000</v>
      </c>
      <c r="BP1183" t="str">
        <f>IF(V1183="original",H1183,IF(V1183="volunteer",C1183,"Nekhaeva A.A."))</f>
        <v>Nekhaeva A.A.</v>
      </c>
      <c r="BQ1183" t="str">
        <f>IF(V1183="original",I1183,IF(V1183="volunteer",YEAR(A1183)&amp;"-"&amp;IF(MONTH(A1183)&lt;10,"0"&amp;MONTH(A1183),MONTH(A1183))&amp;"-"&amp;IF(DAY(A1183)&lt;10,"0"&amp;DAY(A1183),DAY(A1183)),"__2025-05-15"))</f>
        <v>2025-04-04</v>
      </c>
      <c r="BT1183" s="49" t="s">
        <v>4766</v>
      </c>
      <c r="BU1183" t="s">
        <v>3631</v>
      </c>
      <c r="BV1183" t="s">
        <v>3632</v>
      </c>
      <c r="BW1183" t="s">
        <v>3633</v>
      </c>
      <c r="BX1183" t="s">
        <v>3634</v>
      </c>
      <c r="BY1183" s="44" t="s">
        <v>207</v>
      </c>
      <c r="BZ1183" t="s">
        <v>4552</v>
      </c>
      <c r="CA1183" t="s">
        <v>4553</v>
      </c>
      <c r="CB1183" s="44" t="s">
        <v>4553</v>
      </c>
      <c r="CC1183" t="s">
        <v>4840</v>
      </c>
      <c r="CD1183" t="s">
        <v>4550</v>
      </c>
      <c r="CE1183" t="s">
        <v>4551</v>
      </c>
      <c r="CF1183" t="s">
        <v>3630</v>
      </c>
      <c r="CH1183" t="str">
        <f>H1183</f>
        <v>Gromov A.V.</v>
      </c>
      <c r="CI1183">
        <f t="shared" si="292"/>
        <v>1997</v>
      </c>
    </row>
    <row r="1184" spans="1:88" x14ac:dyDescent="0.45">
      <c r="A1184" s="1">
        <v>45751.886145833327</v>
      </c>
      <c r="B1184">
        <v>911269241</v>
      </c>
      <c r="C1184" t="s">
        <v>4896</v>
      </c>
      <c r="D1184">
        <v>1</v>
      </c>
      <c r="E1184" s="4" t="s">
        <v>51</v>
      </c>
      <c r="G1184">
        <v>3558</v>
      </c>
      <c r="H1184" s="44" t="s">
        <v>613</v>
      </c>
      <c r="I1184">
        <v>1997</v>
      </c>
      <c r="J1184" t="s">
        <v>2727</v>
      </c>
      <c r="K1184" t="s">
        <v>2728</v>
      </c>
      <c r="L1184" t="s">
        <v>2729</v>
      </c>
      <c r="M1184" t="s">
        <v>745</v>
      </c>
      <c r="N1184" t="s">
        <v>2759</v>
      </c>
      <c r="P1184" t="s">
        <v>2760</v>
      </c>
      <c r="Q1184" t="str">
        <f t="shared" si="294"/>
        <v>«Kedrovaya Pad» Nature Reserve</v>
      </c>
      <c r="R1184" s="85">
        <v>43.104999999999997</v>
      </c>
      <c r="S1184" s="85">
        <v>131.51249999999999</v>
      </c>
      <c r="T1184" t="s">
        <v>2761</v>
      </c>
      <c r="U1184" t="s">
        <v>2762</v>
      </c>
      <c r="V1184" s="54" t="s">
        <v>106</v>
      </c>
      <c r="X1184">
        <v>9000</v>
      </c>
      <c r="Y1184">
        <v>1976</v>
      </c>
      <c r="Z1184">
        <v>7</v>
      </c>
      <c r="AA1184">
        <v>24</v>
      </c>
      <c r="AB1184"/>
      <c r="AC1184"/>
      <c r="AD1184"/>
      <c r="AF1184" t="s">
        <v>2764</v>
      </c>
      <c r="AI1184" t="s">
        <v>2725</v>
      </c>
      <c r="AJ1184" t="s">
        <v>2726</v>
      </c>
      <c r="AK1184" t="b">
        <v>1</v>
      </c>
      <c r="AL1184" t="b">
        <v>0</v>
      </c>
      <c r="AO1184" s="49" t="s">
        <v>4952</v>
      </c>
      <c r="AP1184" s="73"/>
      <c r="AQ1184" s="49" t="s">
        <v>4951</v>
      </c>
      <c r="AR1184" s="76" t="s">
        <v>5011</v>
      </c>
      <c r="AS1184" s="73" t="s">
        <v>5012</v>
      </c>
      <c r="AT1184" s="73">
        <f t="shared" si="296"/>
        <v>1</v>
      </c>
      <c r="AU1184" s="112" t="s">
        <v>5383</v>
      </c>
      <c r="AV1184" s="44" t="s">
        <v>5380</v>
      </c>
      <c r="AW1184" s="28" t="s">
        <v>2764</v>
      </c>
      <c r="AX1184" s="73"/>
      <c r="AY1184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4" s="49" t="s">
        <v>4903</v>
      </c>
      <c r="BA1184" s="58" t="str">
        <f>Y1184&amp;"-"&amp;IF(Z1184&lt;10,"0"&amp;Z1184,Z1184)&amp;"-"&amp;IF(AA1184&lt;10,"0"&amp;AA1184,AA1184)</f>
        <v>1976-07-24</v>
      </c>
      <c r="BB1184" s="44" t="str">
        <f>Y1184&amp;IF(Z1184&lt;&gt;0,"-"&amp;Z1184,"")&amp;IF(AA1184&lt;&gt;0,"-"&amp;AA1184,"")&amp;IF(AB1184&lt;&gt;0,"/"&amp;AB1184,"")&amp;IF(AC1184&lt;&gt;0,"-"&amp;AC1184,"")&amp;IF(AD1184&lt;&gt;0,"-"&amp;AD1184,"")</f>
        <v>1976-7-24</v>
      </c>
      <c r="BF1184" s="49" t="s">
        <v>4882</v>
      </c>
      <c r="BG1184" t="s">
        <v>4893</v>
      </c>
      <c r="BH1184" s="40" t="s">
        <v>5058</v>
      </c>
      <c r="BI1184" t="s">
        <v>745</v>
      </c>
      <c r="BJ1184" t="str">
        <f>N1184&amp;", "&amp;P1184</f>
        <v>Maritime Territory, «Kedrovaya Pad» Nature Reserve</v>
      </c>
      <c r="BK1184" t="str">
        <f>T1184&amp;" N; "&amp;U1184&amp;" E"</f>
        <v>43.105 N; 131.5125 E</v>
      </c>
      <c r="BL1184" t="s">
        <v>2761</v>
      </c>
      <c r="BM1184" s="85" t="s">
        <v>2762</v>
      </c>
      <c r="BN1184" t="s">
        <v>4895</v>
      </c>
      <c r="BO1184">
        <f t="shared" si="295"/>
        <v>9000</v>
      </c>
      <c r="BP1184" t="str">
        <f>IF(V1184="original",H1184,IF(V1184="volunteer",C1184,"Nekhaeva A.A."))</f>
        <v>Nekhaeva A.A.</v>
      </c>
      <c r="BQ1184" t="str">
        <f>IF(V1184="original",I1184,IF(V1184="volunteer",YEAR(A1184)&amp;"-"&amp;IF(MONTH(A1184)&lt;10,"0"&amp;MONTH(A1184),MONTH(A1184))&amp;"-"&amp;IF(DAY(A1184)&lt;10,"0"&amp;DAY(A1184),DAY(A1184)),"__2025-05-15"))</f>
        <v>2025-04-04</v>
      </c>
      <c r="BT1184" s="49" t="s">
        <v>4766</v>
      </c>
      <c r="BU1184" t="s">
        <v>3631</v>
      </c>
      <c r="BV1184" t="s">
        <v>3632</v>
      </c>
      <c r="BW1184" t="s">
        <v>3633</v>
      </c>
      <c r="BX1184" t="s">
        <v>3634</v>
      </c>
      <c r="BY1184" s="44" t="s">
        <v>207</v>
      </c>
      <c r="BZ1184" t="s">
        <v>4552</v>
      </c>
      <c r="CA1184" t="s">
        <v>4553</v>
      </c>
      <c r="CB1184" s="44" t="s">
        <v>4553</v>
      </c>
      <c r="CC1184" t="s">
        <v>4840</v>
      </c>
      <c r="CD1184" t="s">
        <v>4550</v>
      </c>
      <c r="CE1184" t="s">
        <v>4551</v>
      </c>
      <c r="CF1184" t="s">
        <v>3630</v>
      </c>
      <c r="CH1184" t="str">
        <f>H1184</f>
        <v>Gromov A.V.</v>
      </c>
      <c r="CI1184">
        <f t="shared" si="292"/>
        <v>1997</v>
      </c>
    </row>
    <row r="1185" spans="1:88" x14ac:dyDescent="0.45">
      <c r="A1185" s="1">
        <v>45751.883599537032</v>
      </c>
      <c r="B1185">
        <v>911269241</v>
      </c>
      <c r="C1185" t="s">
        <v>4896</v>
      </c>
      <c r="D1185">
        <v>1</v>
      </c>
      <c r="E1185" s="4" t="s">
        <v>65</v>
      </c>
      <c r="G1185">
        <v>3558</v>
      </c>
      <c r="H1185" s="44" t="s">
        <v>613</v>
      </c>
      <c r="I1185">
        <v>1997</v>
      </c>
      <c r="J1185" t="s">
        <v>2727</v>
      </c>
      <c r="K1185" t="s">
        <v>2728</v>
      </c>
      <c r="L1185" t="s">
        <v>2729</v>
      </c>
      <c r="M1185" t="s">
        <v>745</v>
      </c>
      <c r="N1185" t="s">
        <v>2759</v>
      </c>
      <c r="P1185" t="s">
        <v>2765</v>
      </c>
      <c r="Q1185" t="str">
        <f t="shared" si="294"/>
        <v>Ussuri Nature Reserve</v>
      </c>
      <c r="R1185" s="85">
        <v>43.680199999999999</v>
      </c>
      <c r="S1185" s="85">
        <v>132.5455</v>
      </c>
      <c r="T1185" t="s">
        <v>2766</v>
      </c>
      <c r="U1185" t="s">
        <v>2767</v>
      </c>
      <c r="V1185" s="54" t="s">
        <v>106</v>
      </c>
      <c r="X1185">
        <v>30000</v>
      </c>
      <c r="Y1185">
        <v>1992</v>
      </c>
      <c r="Z1185">
        <v>7</v>
      </c>
      <c r="AA1185">
        <v>20</v>
      </c>
      <c r="AB1185">
        <v>1992</v>
      </c>
      <c r="AC1185">
        <v>7</v>
      </c>
      <c r="AD1185">
        <v>30</v>
      </c>
      <c r="AF1185" t="s">
        <v>2768</v>
      </c>
      <c r="AI1185" t="s">
        <v>2725</v>
      </c>
      <c r="AJ1185" t="s">
        <v>2726</v>
      </c>
      <c r="AK1185" t="b">
        <v>1</v>
      </c>
      <c r="AL1185" t="b">
        <v>0</v>
      </c>
      <c r="AO1185" s="49" t="s">
        <v>4952</v>
      </c>
      <c r="AP1185" s="73"/>
      <c r="AQ1185" s="49" t="s">
        <v>4951</v>
      </c>
      <c r="AR1185" s="76" t="s">
        <v>5011</v>
      </c>
      <c r="AS1185" s="73" t="s">
        <v>5012</v>
      </c>
      <c r="AT1185" s="73">
        <f t="shared" si="296"/>
        <v>1</v>
      </c>
      <c r="AU1185" s="112" t="s">
        <v>5384</v>
      </c>
      <c r="AV1185" s="44" t="s">
        <v>5380</v>
      </c>
      <c r="AW1185" s="28" t="s">
        <v>2768</v>
      </c>
      <c r="AX1185" s="73"/>
      <c r="AY1185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5" s="49" t="s">
        <v>4903</v>
      </c>
      <c r="BA1185" s="58" t="str">
        <f>Y1185&amp;"-"&amp;IF(Z1185&lt;10,"0"&amp;Z1185,Z1185)&amp;"-"&amp;IF(AA1185&lt;10,"0"&amp;AA1185,AA1185)&amp;"/"&amp;IF(AD1185&lt;10,"0"&amp;AD1185,AD1185)</f>
        <v>1992-07-20/30</v>
      </c>
      <c r="BB1185" s="44" t="str">
        <f>Y1185&amp;IF(Z1185&lt;&gt;0,"-"&amp;Z1185,"")&amp;IF(AA1185&lt;&gt;0,"-"&amp;AA1185,"")&amp;IF(AB1185&lt;&gt;0,"/"&amp;AB1185,"")&amp;IF(AC1185&lt;&gt;0,"-"&amp;AC1185,"")&amp;IF(AD1185&lt;&gt;0,"-"&amp;AD1185,"")</f>
        <v>1992-7-20/1992-7-30</v>
      </c>
      <c r="BF1185" s="49" t="s">
        <v>4882</v>
      </c>
      <c r="BG1185" t="s">
        <v>4893</v>
      </c>
      <c r="BH1185" s="40" t="s">
        <v>5058</v>
      </c>
      <c r="BI1185" t="s">
        <v>745</v>
      </c>
      <c r="BJ1185" t="str">
        <f>N1185&amp;", "&amp;P1185</f>
        <v>Maritime Territory, Ussuri Nature Reserve</v>
      </c>
      <c r="BK1185" t="str">
        <f>T1185&amp;" N; "&amp;U1185&amp;" E"</f>
        <v>43.6802 N; 132.5455 E</v>
      </c>
      <c r="BL1185" t="s">
        <v>2766</v>
      </c>
      <c r="BM1185" s="85" t="s">
        <v>2767</v>
      </c>
      <c r="BN1185" t="s">
        <v>4895</v>
      </c>
      <c r="BO1185">
        <f t="shared" si="295"/>
        <v>30000</v>
      </c>
      <c r="BP1185" t="str">
        <f>IF(V1185="original",H1185,IF(V1185="volunteer",C1185,"Nekhaeva A.A."))</f>
        <v>Nekhaeva A.A.</v>
      </c>
      <c r="BQ1185" t="str">
        <f>IF(V1185="original",I1185,IF(V1185="volunteer",YEAR(A1185)&amp;"-"&amp;IF(MONTH(A1185)&lt;10,"0"&amp;MONTH(A1185),MONTH(A1185))&amp;"-"&amp;IF(DAY(A1185)&lt;10,"0"&amp;DAY(A1185),DAY(A1185)),"__2025-05-15"))</f>
        <v>2025-04-04</v>
      </c>
      <c r="BT1185" s="49" t="s">
        <v>4766</v>
      </c>
      <c r="BU1185" t="s">
        <v>3631</v>
      </c>
      <c r="BV1185" t="s">
        <v>3632</v>
      </c>
      <c r="BW1185" t="s">
        <v>3633</v>
      </c>
      <c r="BX1185" t="s">
        <v>3634</v>
      </c>
      <c r="BY1185" s="44" t="s">
        <v>207</v>
      </c>
      <c r="BZ1185" t="s">
        <v>4552</v>
      </c>
      <c r="CA1185" t="s">
        <v>4553</v>
      </c>
      <c r="CB1185" s="44" t="s">
        <v>4553</v>
      </c>
      <c r="CC1185" t="s">
        <v>4840</v>
      </c>
      <c r="CD1185" t="s">
        <v>4550</v>
      </c>
      <c r="CE1185" t="s">
        <v>4551</v>
      </c>
      <c r="CF1185" t="s">
        <v>3630</v>
      </c>
      <c r="CH1185" t="str">
        <f>H1185</f>
        <v>Gromov A.V.</v>
      </c>
      <c r="CI1185">
        <f t="shared" si="292"/>
        <v>1997</v>
      </c>
    </row>
    <row r="1186" spans="1:88" x14ac:dyDescent="0.45">
      <c r="A1186" s="1">
        <v>45751.882708333331</v>
      </c>
      <c r="B1186">
        <v>911269241</v>
      </c>
      <c r="C1186" t="s">
        <v>4896</v>
      </c>
      <c r="D1186">
        <v>1</v>
      </c>
      <c r="E1186" s="4" t="s">
        <v>65</v>
      </c>
      <c r="G1186">
        <v>3558</v>
      </c>
      <c r="H1186" s="44" t="s">
        <v>613</v>
      </c>
      <c r="I1186">
        <v>1997</v>
      </c>
      <c r="J1186" t="s">
        <v>2727</v>
      </c>
      <c r="K1186" t="s">
        <v>2728</v>
      </c>
      <c r="L1186" t="s">
        <v>2729</v>
      </c>
      <c r="M1186" t="s">
        <v>745</v>
      </c>
      <c r="N1186" t="s">
        <v>2759</v>
      </c>
      <c r="P1186" t="s">
        <v>2765</v>
      </c>
      <c r="Q1186" t="str">
        <f t="shared" si="294"/>
        <v>Ussuri Nature Reserve</v>
      </c>
      <c r="R1186" s="85">
        <v>43.680199999999999</v>
      </c>
      <c r="S1186" s="85">
        <v>132.5455</v>
      </c>
      <c r="T1186" t="s">
        <v>2766</v>
      </c>
      <c r="U1186" t="s">
        <v>2767</v>
      </c>
      <c r="V1186" s="54" t="s">
        <v>106</v>
      </c>
      <c r="X1186">
        <v>30000</v>
      </c>
      <c r="Y1186">
        <v>1977</v>
      </c>
      <c r="Z1186">
        <v>7</v>
      </c>
      <c r="AA1186">
        <v>9</v>
      </c>
      <c r="AB1186"/>
      <c r="AC1186"/>
      <c r="AD1186"/>
      <c r="AF1186" t="s">
        <v>2769</v>
      </c>
      <c r="AI1186" t="s">
        <v>2725</v>
      </c>
      <c r="AJ1186" t="s">
        <v>2726</v>
      </c>
      <c r="AK1186" t="b">
        <v>1</v>
      </c>
      <c r="AL1186" t="b">
        <v>0</v>
      </c>
      <c r="AO1186" s="49" t="s">
        <v>4952</v>
      </c>
      <c r="AP1186" s="73"/>
      <c r="AQ1186" s="49" t="s">
        <v>4951</v>
      </c>
      <c r="AR1186" s="76" t="s">
        <v>5011</v>
      </c>
      <c r="AS1186" s="73" t="s">
        <v>5012</v>
      </c>
      <c r="AT1186" s="73">
        <f t="shared" si="296"/>
        <v>1</v>
      </c>
      <c r="AU1186" s="112" t="s">
        <v>5384</v>
      </c>
      <c r="AV1186" s="44" t="s">
        <v>5380</v>
      </c>
      <c r="AW1186" s="28" t="s">
        <v>2769</v>
      </c>
      <c r="AX1186" s="73"/>
      <c r="AY1186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6" s="49" t="s">
        <v>4903</v>
      </c>
      <c r="BA1186" s="58" t="str">
        <f>Y1186&amp;"-"&amp;IF(Z1186&lt;10,"0"&amp;Z1186,Z1186)&amp;"-"&amp;IF(AA1186&lt;10,"0"&amp;AA1186,AA1186)</f>
        <v>1977-07-09</v>
      </c>
      <c r="BB1186" s="44" t="str">
        <f>Y1186&amp;IF(Z1186&lt;&gt;0,"-"&amp;Z1186,"")&amp;IF(AA1186&lt;&gt;0,"-"&amp;AA1186,"")&amp;IF(AB1186&lt;&gt;0,"/"&amp;AB1186,"")&amp;IF(AC1186&lt;&gt;0,"-"&amp;AC1186,"")&amp;IF(AD1186&lt;&gt;0,"-"&amp;AD1186,"")</f>
        <v>1977-7-9</v>
      </c>
      <c r="BF1186" s="49" t="s">
        <v>4882</v>
      </c>
      <c r="BG1186" t="s">
        <v>4893</v>
      </c>
      <c r="BH1186" s="40" t="s">
        <v>5058</v>
      </c>
      <c r="BI1186" t="s">
        <v>745</v>
      </c>
      <c r="BJ1186" t="str">
        <f>N1186&amp;", "&amp;P1186</f>
        <v>Maritime Territory, Ussuri Nature Reserve</v>
      </c>
      <c r="BK1186" t="str">
        <f>T1186&amp;" N; "&amp;U1186&amp;" E"</f>
        <v>43.6802 N; 132.5455 E</v>
      </c>
      <c r="BL1186" t="s">
        <v>2766</v>
      </c>
      <c r="BM1186" s="85" t="s">
        <v>2767</v>
      </c>
      <c r="BN1186" t="s">
        <v>4895</v>
      </c>
      <c r="BO1186">
        <f t="shared" si="295"/>
        <v>30000</v>
      </c>
      <c r="BP1186" t="str">
        <f>IF(V1186="original",H1186,IF(V1186="volunteer",C1186,"Nekhaeva A.A."))</f>
        <v>Nekhaeva A.A.</v>
      </c>
      <c r="BQ1186" t="str">
        <f>IF(V1186="original",I1186,IF(V1186="volunteer",YEAR(A1186)&amp;"-"&amp;IF(MONTH(A1186)&lt;10,"0"&amp;MONTH(A1186),MONTH(A1186))&amp;"-"&amp;IF(DAY(A1186)&lt;10,"0"&amp;DAY(A1186),DAY(A1186)),"__2025-05-15"))</f>
        <v>2025-04-04</v>
      </c>
      <c r="BT1186" s="49" t="s">
        <v>4766</v>
      </c>
      <c r="BU1186" t="s">
        <v>3631</v>
      </c>
      <c r="BV1186" t="s">
        <v>3632</v>
      </c>
      <c r="BW1186" t="s">
        <v>3633</v>
      </c>
      <c r="BX1186" t="s">
        <v>3634</v>
      </c>
      <c r="BY1186" s="44" t="s">
        <v>207</v>
      </c>
      <c r="BZ1186" t="s">
        <v>4552</v>
      </c>
      <c r="CA1186" t="s">
        <v>4553</v>
      </c>
      <c r="CB1186" s="44" t="s">
        <v>4553</v>
      </c>
      <c r="CC1186" t="s">
        <v>4840</v>
      </c>
      <c r="CD1186" t="s">
        <v>4550</v>
      </c>
      <c r="CE1186" t="s">
        <v>4551</v>
      </c>
      <c r="CF1186" t="s">
        <v>3630</v>
      </c>
      <c r="CH1186" t="str">
        <f>H1186</f>
        <v>Gromov A.V.</v>
      </c>
      <c r="CI1186">
        <f t="shared" si="292"/>
        <v>1997</v>
      </c>
    </row>
    <row r="1187" spans="1:88" x14ac:dyDescent="0.45">
      <c r="A1187" s="1">
        <v>45751.879282407397</v>
      </c>
      <c r="B1187">
        <v>911269241</v>
      </c>
      <c r="C1187" t="s">
        <v>4896</v>
      </c>
      <c r="D1187">
        <v>1</v>
      </c>
      <c r="E1187" s="4" t="s">
        <v>65</v>
      </c>
      <c r="G1187">
        <v>3558</v>
      </c>
      <c r="H1187" s="44" t="s">
        <v>613</v>
      </c>
      <c r="I1187">
        <v>1997</v>
      </c>
      <c r="J1187" t="s">
        <v>2727</v>
      </c>
      <c r="K1187" t="s">
        <v>2728</v>
      </c>
      <c r="L1187" t="s">
        <v>2729</v>
      </c>
      <c r="M1187" t="s">
        <v>745</v>
      </c>
      <c r="N1187" t="s">
        <v>2770</v>
      </c>
      <c r="O1187" t="s">
        <v>2771</v>
      </c>
      <c r="P1187" t="s">
        <v>2772</v>
      </c>
      <c r="Q1187" t="str">
        <f t="shared" si="294"/>
        <v>Bolshe-Khekhtsir Nature Reserve, 109 quarter, cordon</v>
      </c>
      <c r="R1187" s="85">
        <v>48.206899999999997</v>
      </c>
      <c r="S1187" s="85">
        <v>134.8784</v>
      </c>
      <c r="T1187" t="s">
        <v>2773</v>
      </c>
      <c r="U1187" t="s">
        <v>2774</v>
      </c>
      <c r="V1187" s="54" t="s">
        <v>106</v>
      </c>
      <c r="X1187">
        <v>14000</v>
      </c>
      <c r="Y1187">
        <v>1987</v>
      </c>
      <c r="Z1187">
        <v>9</v>
      </c>
      <c r="AA1187">
        <v>10</v>
      </c>
      <c r="AB1187"/>
      <c r="AC1187"/>
      <c r="AD1187"/>
      <c r="AE1187" t="s">
        <v>2775</v>
      </c>
      <c r="AF1187" t="s">
        <v>2776</v>
      </c>
      <c r="AI1187" t="s">
        <v>2725</v>
      </c>
      <c r="AJ1187" t="s">
        <v>2726</v>
      </c>
      <c r="AK1187" t="b">
        <v>1</v>
      </c>
      <c r="AL1187" t="b">
        <v>0</v>
      </c>
      <c r="AO1187" s="49" t="s">
        <v>4952</v>
      </c>
      <c r="AP1187" s="73"/>
      <c r="AQ1187" s="49" t="s">
        <v>4951</v>
      </c>
      <c r="AR1187" s="76" t="s">
        <v>5011</v>
      </c>
      <c r="AS1187" s="73" t="s">
        <v>5012</v>
      </c>
      <c r="AT1187" s="73">
        <f t="shared" si="296"/>
        <v>1</v>
      </c>
      <c r="AU1187" s="112" t="s">
        <v>5384</v>
      </c>
      <c r="AV1187" s="44" t="s">
        <v>5380</v>
      </c>
      <c r="AW1187" s="28" t="s">
        <v>2776</v>
      </c>
      <c r="AX1187" s="73"/>
      <c r="AY1187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7" s="49" t="s">
        <v>4903</v>
      </c>
      <c r="BA1187" s="58" t="str">
        <f>Y1187&amp;"-"&amp;IF(Z1187&lt;10,"0"&amp;Z1187,Z1187)&amp;"-"&amp;IF(AA1187&lt;10,"0"&amp;AA1187,AA1187)</f>
        <v>1987-09-10</v>
      </c>
      <c r="BB1187" s="44" t="str">
        <f>Y1187&amp;IF(Z1187&lt;&gt;0,"-"&amp;Z1187,"")&amp;IF(AA1187&lt;&gt;0,"-"&amp;AA1187,"")&amp;IF(AB1187&lt;&gt;0,"/"&amp;AB1187,"")&amp;IF(AC1187&lt;&gt;0,"-"&amp;AC1187,"")&amp;IF(AD1187&lt;&gt;0,"-"&amp;AD1187,"")</f>
        <v>1987-9-10</v>
      </c>
      <c r="BC1187" s="44" t="str">
        <f>AE1187</f>
        <v>on window</v>
      </c>
      <c r="BF1187" s="49" t="s">
        <v>4882</v>
      </c>
      <c r="BG1187" t="s">
        <v>4893</v>
      </c>
      <c r="BH1187" s="40" t="s">
        <v>5058</v>
      </c>
      <c r="BI1187" t="s">
        <v>745</v>
      </c>
      <c r="BJ1187" t="str">
        <f>N1187&amp;", "&amp;O1187&amp;", "&amp;P1187</f>
        <v>Khabarovsk Territory, Khabarovsky District, Bolshe-Khekhtsir Nature Reserve, 109 quarter, cordon</v>
      </c>
      <c r="BK1187" t="str">
        <f>T1187&amp;" N; "&amp;U1187&amp;" E"</f>
        <v>48.2069 N; 134.8784 E</v>
      </c>
      <c r="BL1187" t="s">
        <v>2773</v>
      </c>
      <c r="BM1187" s="85" t="s">
        <v>2774</v>
      </c>
      <c r="BN1187" t="s">
        <v>4895</v>
      </c>
      <c r="BO1187">
        <f t="shared" si="295"/>
        <v>14000</v>
      </c>
      <c r="BP1187" t="str">
        <f>IF(V1187="original",H1187,IF(V1187="volunteer",C1187,"Nekhaeva A.A."))</f>
        <v>Nekhaeva A.A.</v>
      </c>
      <c r="BQ1187" t="str">
        <f>IF(V1187="original",I1187,IF(V1187="volunteer",YEAR(A1187)&amp;"-"&amp;IF(MONTH(A1187)&lt;10,"0"&amp;MONTH(A1187),MONTH(A1187))&amp;"-"&amp;IF(DAY(A1187)&lt;10,"0"&amp;DAY(A1187),DAY(A1187)),"__2025-05-15"))</f>
        <v>2025-04-04</v>
      </c>
      <c r="BT1187" s="49" t="s">
        <v>4766</v>
      </c>
      <c r="BU1187" t="s">
        <v>3631</v>
      </c>
      <c r="BV1187" t="s">
        <v>3632</v>
      </c>
      <c r="BW1187" t="s">
        <v>3633</v>
      </c>
      <c r="BX1187" t="s">
        <v>3634</v>
      </c>
      <c r="BY1187" s="44" t="s">
        <v>207</v>
      </c>
      <c r="BZ1187" t="s">
        <v>4552</v>
      </c>
      <c r="CA1187" t="s">
        <v>4553</v>
      </c>
      <c r="CB1187" s="44" t="s">
        <v>4553</v>
      </c>
      <c r="CC1187" t="s">
        <v>4840</v>
      </c>
      <c r="CD1187" t="s">
        <v>4550</v>
      </c>
      <c r="CE1187" t="s">
        <v>4551</v>
      </c>
      <c r="CF1187" t="s">
        <v>3630</v>
      </c>
      <c r="CH1187" t="str">
        <f>H1187</f>
        <v>Gromov A.V.</v>
      </c>
      <c r="CI1187">
        <f t="shared" si="292"/>
        <v>1997</v>
      </c>
    </row>
    <row r="1188" spans="1:88" x14ac:dyDescent="0.45">
      <c r="A1188" s="1">
        <v>45751.877118055563</v>
      </c>
      <c r="B1188">
        <v>911269241</v>
      </c>
      <c r="C1188" t="s">
        <v>4896</v>
      </c>
      <c r="D1188">
        <v>1</v>
      </c>
      <c r="E1188" s="4" t="s">
        <v>65</v>
      </c>
      <c r="G1188">
        <v>3558</v>
      </c>
      <c r="H1188" s="44" t="s">
        <v>613</v>
      </c>
      <c r="I1188">
        <v>1997</v>
      </c>
      <c r="J1188" t="s">
        <v>2727</v>
      </c>
      <c r="K1188" t="s">
        <v>2728</v>
      </c>
      <c r="L1188" t="s">
        <v>2729</v>
      </c>
      <c r="M1188" t="s">
        <v>745</v>
      </c>
      <c r="N1188" t="s">
        <v>2770</v>
      </c>
      <c r="O1188" t="s">
        <v>2771</v>
      </c>
      <c r="P1188" t="s">
        <v>2777</v>
      </c>
      <c r="Q1188" t="str">
        <f t="shared" si="294"/>
        <v>Bolshe-Khekhtsir Nature Reserve, Bychikha Vill.</v>
      </c>
      <c r="R1188" s="85">
        <v>48.297899999999998</v>
      </c>
      <c r="S1188" s="85">
        <v>134.8289</v>
      </c>
      <c r="T1188" t="s">
        <v>2778</v>
      </c>
      <c r="U1188" t="s">
        <v>2779</v>
      </c>
      <c r="V1188" s="54" t="s">
        <v>106</v>
      </c>
      <c r="X1188">
        <v>500</v>
      </c>
      <c r="Y1188">
        <v>1987</v>
      </c>
      <c r="Z1188">
        <v>7</v>
      </c>
      <c r="AA1188"/>
      <c r="AB1188">
        <v>1987</v>
      </c>
      <c r="AC1188">
        <v>8</v>
      </c>
      <c r="AD1188"/>
      <c r="AF1188" t="s">
        <v>2776</v>
      </c>
      <c r="AI1188" t="s">
        <v>2725</v>
      </c>
      <c r="AJ1188" t="s">
        <v>2726</v>
      </c>
      <c r="AK1188" t="b">
        <v>1</v>
      </c>
      <c r="AL1188" t="b">
        <v>0</v>
      </c>
      <c r="AO1188" s="49" t="s">
        <v>4952</v>
      </c>
      <c r="AP1188" s="73"/>
      <c r="AQ1188" s="49" t="s">
        <v>4951</v>
      </c>
      <c r="AR1188" s="76" t="s">
        <v>5011</v>
      </c>
      <c r="AS1188" s="73" t="s">
        <v>5012</v>
      </c>
      <c r="AT1188" s="73">
        <f t="shared" si="296"/>
        <v>1</v>
      </c>
      <c r="AU1188" s="112" t="s">
        <v>5384</v>
      </c>
      <c r="AV1188" s="44" t="s">
        <v>5380</v>
      </c>
      <c r="AW1188" s="28" t="s">
        <v>2776</v>
      </c>
      <c r="AX1188" s="73"/>
      <c r="AY1188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8" s="49" t="s">
        <v>4903</v>
      </c>
      <c r="BA1188" s="59" t="str">
        <f>Y1188&amp;"-"&amp;IF(Z1188&lt;10,"0"&amp;Z1188,Z1188)&amp;"/"&amp;IF(AC1188&lt;10,"0"&amp;AC1188,AC1188)</f>
        <v>1987-07/08</v>
      </c>
      <c r="BB1188" s="44" t="str">
        <f>Y1188&amp;IF(Z1188&lt;&gt;0,"-"&amp;Z1188,"")&amp;IF(AA1188&lt;&gt;0,"-"&amp;AA1188,"")&amp;IF(AB1188&lt;&gt;0,"/"&amp;AB1188,"")&amp;IF(AC1188&lt;&gt;0,"-"&amp;AC1188,"")&amp;IF(AD1188&lt;&gt;0,"-"&amp;AD1188,"")</f>
        <v>1987-7/1987-8</v>
      </c>
      <c r="BF1188" s="49" t="s">
        <v>4882</v>
      </c>
      <c r="BG1188" t="s">
        <v>4893</v>
      </c>
      <c r="BH1188" s="40" t="s">
        <v>5058</v>
      </c>
      <c r="BI1188" t="s">
        <v>745</v>
      </c>
      <c r="BJ1188" t="str">
        <f>N1188&amp;", "&amp;O1188&amp;", "&amp;P1188</f>
        <v>Khabarovsk Territory, Khabarovsky District, Bolshe-Khekhtsir Nature Reserve, Bychikha Vill.</v>
      </c>
      <c r="BK1188" t="str">
        <f>T1188&amp;" N; "&amp;U1188&amp;" E"</f>
        <v>48.2979 N; 134.8289 E</v>
      </c>
      <c r="BL1188" t="s">
        <v>2778</v>
      </c>
      <c r="BM1188" s="85" t="s">
        <v>2779</v>
      </c>
      <c r="BN1188" t="s">
        <v>4895</v>
      </c>
      <c r="BO1188">
        <f t="shared" si="295"/>
        <v>500</v>
      </c>
      <c r="BP1188" t="str">
        <f>IF(V1188="original",H1188,IF(V1188="volunteer",C1188,"Nekhaeva A.A."))</f>
        <v>Nekhaeva A.A.</v>
      </c>
      <c r="BQ1188" t="str">
        <f>IF(V1188="original",I1188,IF(V1188="volunteer",YEAR(A1188)&amp;"-"&amp;IF(MONTH(A1188)&lt;10,"0"&amp;MONTH(A1188),MONTH(A1188))&amp;"-"&amp;IF(DAY(A1188)&lt;10,"0"&amp;DAY(A1188),DAY(A1188)),"__2025-05-15"))</f>
        <v>2025-04-04</v>
      </c>
      <c r="BT1188" s="49" t="s">
        <v>4766</v>
      </c>
      <c r="BU1188" t="s">
        <v>3631</v>
      </c>
      <c r="BV1188" t="s">
        <v>3632</v>
      </c>
      <c r="BW1188" t="s">
        <v>3633</v>
      </c>
      <c r="BX1188" t="s">
        <v>3634</v>
      </c>
      <c r="BY1188" s="44" t="s">
        <v>207</v>
      </c>
      <c r="BZ1188" t="s">
        <v>4552</v>
      </c>
      <c r="CA1188" t="s">
        <v>4553</v>
      </c>
      <c r="CB1188" s="44" t="s">
        <v>4553</v>
      </c>
      <c r="CC1188" t="s">
        <v>4840</v>
      </c>
      <c r="CD1188" t="s">
        <v>4550</v>
      </c>
      <c r="CE1188" t="s">
        <v>4551</v>
      </c>
      <c r="CF1188" t="s">
        <v>3630</v>
      </c>
      <c r="CH1188" t="str">
        <f>H1188</f>
        <v>Gromov A.V.</v>
      </c>
      <c r="CI1188">
        <f t="shared" si="292"/>
        <v>1997</v>
      </c>
    </row>
    <row r="1189" spans="1:88" x14ac:dyDescent="0.45">
      <c r="A1189" s="1">
        <v>45751.874386574069</v>
      </c>
      <c r="B1189">
        <v>911269241</v>
      </c>
      <c r="C1189" t="s">
        <v>4896</v>
      </c>
      <c r="D1189">
        <v>1</v>
      </c>
      <c r="E1189" s="4" t="s">
        <v>65</v>
      </c>
      <c r="G1189">
        <v>3558</v>
      </c>
      <c r="H1189" s="44" t="s">
        <v>613</v>
      </c>
      <c r="I1189">
        <v>1997</v>
      </c>
      <c r="J1189" t="s">
        <v>2727</v>
      </c>
      <c r="K1189" t="s">
        <v>2728</v>
      </c>
      <c r="L1189" t="s">
        <v>2729</v>
      </c>
      <c r="M1189" t="s">
        <v>745</v>
      </c>
      <c r="N1189" t="s">
        <v>2770</v>
      </c>
      <c r="P1189" t="s">
        <v>2780</v>
      </c>
      <c r="Q1189" t="str">
        <f t="shared" si="294"/>
        <v>Bolshe-Khekhtsir Nature Reserve, ~ 400 m, 51 quarter, cordon</v>
      </c>
      <c r="R1189" s="85">
        <v>48.204999999999998</v>
      </c>
      <c r="S1189" s="85">
        <v>134.858</v>
      </c>
      <c r="T1189" t="s">
        <v>2781</v>
      </c>
      <c r="U1189" t="s">
        <v>2782</v>
      </c>
      <c r="V1189" s="54" t="s">
        <v>106</v>
      </c>
      <c r="X1189">
        <v>15000</v>
      </c>
      <c r="Y1189">
        <v>1987</v>
      </c>
      <c r="Z1189">
        <v>7</v>
      </c>
      <c r="AA1189">
        <v>27</v>
      </c>
      <c r="AB1189">
        <v>1987</v>
      </c>
      <c r="AC1189">
        <v>7</v>
      </c>
      <c r="AD1189">
        <v>30</v>
      </c>
      <c r="AE1189" t="s">
        <v>2783</v>
      </c>
      <c r="AF1189" t="s">
        <v>2776</v>
      </c>
      <c r="AI1189" t="s">
        <v>2725</v>
      </c>
      <c r="AJ1189" t="s">
        <v>2726</v>
      </c>
      <c r="AK1189" t="b">
        <v>1</v>
      </c>
      <c r="AL1189" t="b">
        <v>0</v>
      </c>
      <c r="AO1189" s="49" t="s">
        <v>4952</v>
      </c>
      <c r="AP1189" s="73"/>
      <c r="AQ1189" s="49" t="s">
        <v>4951</v>
      </c>
      <c r="AR1189" s="76" t="s">
        <v>5011</v>
      </c>
      <c r="AS1189" s="73" t="s">
        <v>5012</v>
      </c>
      <c r="AT1189" s="73">
        <f t="shared" si="296"/>
        <v>1</v>
      </c>
      <c r="AU1189" s="112" t="s">
        <v>5384</v>
      </c>
      <c r="AV1189" s="44" t="s">
        <v>5380</v>
      </c>
      <c r="AW1189" s="28" t="s">
        <v>2776</v>
      </c>
      <c r="AX1189" s="73"/>
      <c r="AY1189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89" s="49" t="s">
        <v>4903</v>
      </c>
      <c r="BA1189" s="58" t="str">
        <f>Y1189&amp;"-"&amp;IF(Z1189&lt;10,"0"&amp;Z1189,Z1189)&amp;"-"&amp;IF(AA1189&lt;10,"0"&amp;AA1189,AA1189)&amp;"/"&amp;IF(AD1189&lt;10,"0"&amp;AD1189,AD1189)</f>
        <v>1987-07-27/30</v>
      </c>
      <c r="BB1189" s="44" t="str">
        <f>Y1189&amp;IF(Z1189&lt;&gt;0,"-"&amp;Z1189,"")&amp;IF(AA1189&lt;&gt;0,"-"&amp;AA1189,"")&amp;IF(AB1189&lt;&gt;0,"/"&amp;AB1189,"")&amp;IF(AC1189&lt;&gt;0,"-"&amp;AC1189,"")&amp;IF(AD1189&lt;&gt;0,"-"&amp;AD1189,"")</f>
        <v>1987-7-27/1987-7-30</v>
      </c>
      <c r="BC1189" s="44" t="str">
        <f>AE1189</f>
        <v>glade, bushes</v>
      </c>
      <c r="BF1189" s="49" t="s">
        <v>4882</v>
      </c>
      <c r="BG1189" t="s">
        <v>4893</v>
      </c>
      <c r="BH1189" s="40" t="s">
        <v>5058</v>
      </c>
      <c r="BI1189" t="s">
        <v>745</v>
      </c>
      <c r="BJ1189" t="str">
        <f>N1189&amp;", "&amp;P1189</f>
        <v>Khabarovsk Territory, Bolshe-Khekhtsir Nature Reserve, ~ 400 m, 51 quarter, cordon</v>
      </c>
      <c r="BK1189" t="str">
        <f>T1189&amp;" N; "&amp;U1189&amp;" E"</f>
        <v>48.205 N; 134.858 E</v>
      </c>
      <c r="BL1189" t="s">
        <v>2781</v>
      </c>
      <c r="BM1189" s="85" t="s">
        <v>2782</v>
      </c>
      <c r="BN1189" t="s">
        <v>4895</v>
      </c>
      <c r="BO1189">
        <f t="shared" si="295"/>
        <v>15000</v>
      </c>
      <c r="BP1189" t="str">
        <f>IF(V1189="original",H1189,IF(V1189="volunteer",C1189,"Nekhaeva A.A."))</f>
        <v>Nekhaeva A.A.</v>
      </c>
      <c r="BQ1189" t="str">
        <f>IF(V1189="original",I1189,IF(V1189="volunteer",YEAR(A1189)&amp;"-"&amp;IF(MONTH(A1189)&lt;10,"0"&amp;MONTH(A1189),MONTH(A1189))&amp;"-"&amp;IF(DAY(A1189)&lt;10,"0"&amp;DAY(A1189),DAY(A1189)),"__2025-05-15"))</f>
        <v>2025-04-04</v>
      </c>
      <c r="BT1189" s="49" t="s">
        <v>4766</v>
      </c>
      <c r="BU1189" t="s">
        <v>3631</v>
      </c>
      <c r="BV1189" t="s">
        <v>3632</v>
      </c>
      <c r="BW1189" t="s">
        <v>3633</v>
      </c>
      <c r="BX1189" t="s">
        <v>3634</v>
      </c>
      <c r="BY1189" s="44" t="s">
        <v>207</v>
      </c>
      <c r="BZ1189" t="s">
        <v>4552</v>
      </c>
      <c r="CA1189" t="s">
        <v>4553</v>
      </c>
      <c r="CB1189" s="44" t="s">
        <v>4553</v>
      </c>
      <c r="CC1189" t="s">
        <v>4840</v>
      </c>
      <c r="CD1189" t="s">
        <v>4550</v>
      </c>
      <c r="CE1189" t="s">
        <v>4551</v>
      </c>
      <c r="CF1189" t="s">
        <v>3630</v>
      </c>
      <c r="CH1189" t="str">
        <f>H1189</f>
        <v>Gromov A.V.</v>
      </c>
      <c r="CI1189">
        <f t="shared" si="292"/>
        <v>1997</v>
      </c>
    </row>
    <row r="1190" spans="1:88" x14ac:dyDescent="0.45">
      <c r="A1190" s="1">
        <v>45751.868171296301</v>
      </c>
      <c r="B1190">
        <v>911269241</v>
      </c>
      <c r="C1190" t="s">
        <v>4896</v>
      </c>
      <c r="D1190">
        <v>6</v>
      </c>
      <c r="E1190" s="4" t="s">
        <v>5285</v>
      </c>
      <c r="G1190">
        <v>3558</v>
      </c>
      <c r="H1190" s="44" t="s">
        <v>613</v>
      </c>
      <c r="I1190">
        <v>1997</v>
      </c>
      <c r="J1190" t="s">
        <v>2727</v>
      </c>
      <c r="K1190" t="s">
        <v>2728</v>
      </c>
      <c r="L1190" t="s">
        <v>2729</v>
      </c>
      <c r="M1190" t="s">
        <v>745</v>
      </c>
      <c r="N1190" t="s">
        <v>2784</v>
      </c>
      <c r="O1190" t="s">
        <v>2785</v>
      </c>
      <c r="P1190" t="s">
        <v>2786</v>
      </c>
      <c r="Q1190" t="str">
        <f t="shared" si="294"/>
        <v>Sokhondo Nature Reserve, cordon in Agutsa Riv. valley</v>
      </c>
      <c r="R1190" s="85">
        <v>49.697150000000001</v>
      </c>
      <c r="S1190" s="85">
        <v>111.21995</v>
      </c>
      <c r="T1190" t="s">
        <v>2787</v>
      </c>
      <c r="U1190" t="s">
        <v>2788</v>
      </c>
      <c r="V1190" s="54" t="s">
        <v>106</v>
      </c>
      <c r="X1190">
        <v>34000</v>
      </c>
      <c r="Y1190">
        <v>1991</v>
      </c>
      <c r="Z1190">
        <v>6</v>
      </c>
      <c r="AA1190">
        <v>16</v>
      </c>
      <c r="AB1190"/>
      <c r="AC1190"/>
      <c r="AD1190"/>
      <c r="AE1190" t="s">
        <v>2789</v>
      </c>
      <c r="AF1190" t="s">
        <v>2790</v>
      </c>
      <c r="AG1190" s="60" t="s">
        <v>2791</v>
      </c>
      <c r="AI1190" t="s">
        <v>2725</v>
      </c>
      <c r="AJ1190" t="s">
        <v>2726</v>
      </c>
      <c r="AK1190" t="b">
        <v>1</v>
      </c>
      <c r="AL1190" t="b">
        <v>0</v>
      </c>
      <c r="AO1190" s="49" t="s">
        <v>4952</v>
      </c>
      <c r="AP1190" s="73"/>
      <c r="AQ1190" s="49" t="s">
        <v>4951</v>
      </c>
      <c r="AR1190" s="76" t="s">
        <v>5011</v>
      </c>
      <c r="AS1190" s="73" t="s">
        <v>5012</v>
      </c>
      <c r="AT1190" s="73">
        <f t="shared" si="296"/>
        <v>6</v>
      </c>
      <c r="AU1190" s="112" t="s">
        <v>5383</v>
      </c>
      <c r="AV1190" s="44" t="s">
        <v>5380</v>
      </c>
      <c r="AW1190" t="s">
        <v>53</v>
      </c>
      <c r="AX1190" s="73"/>
      <c r="AY1190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0" s="49" t="s">
        <v>4903</v>
      </c>
      <c r="BA1190" s="58" t="str">
        <f>Y1190&amp;"-"&amp;IF(Z1190&lt;10,"0"&amp;Z1190,Z1190)&amp;"-"&amp;IF(AA1190&lt;10,"0"&amp;AA1190,AA1190)</f>
        <v>1991-06-16</v>
      </c>
      <c r="BB1190" s="44" t="str">
        <f>Y1190&amp;IF(Z1190&lt;&gt;0,"-"&amp;Z1190,"")&amp;IF(AA1190&lt;&gt;0,"-"&amp;AA1190,"")&amp;IF(AB1190&lt;&gt;0,"/"&amp;AB1190,"")&amp;IF(AC1190&lt;&gt;0,"-"&amp;AC1190,"")&amp;IF(AD1190&lt;&gt;0,"-"&amp;AD1190,"")</f>
        <v>1991-6-16</v>
      </c>
      <c r="BC1190" s="44" t="str">
        <f>AE1190</f>
        <v>slope stone steppe</v>
      </c>
      <c r="BF1190" s="49" t="s">
        <v>4882</v>
      </c>
      <c r="BG1190" t="s">
        <v>4893</v>
      </c>
      <c r="BH1190" s="40" t="s">
        <v>5058</v>
      </c>
      <c r="BI1190" t="s">
        <v>745</v>
      </c>
      <c r="BJ1190" t="str">
        <f>N1190&amp;", "&amp;O1190&amp;", "&amp;P1190</f>
        <v>Chita Region, Kyra District, Sokhondo Nature Reserve, cordon in Agutsa Riv. valley</v>
      </c>
      <c r="BK1190" t="str">
        <f>T1190&amp;" N; "&amp;U1190&amp;" E"</f>
        <v>49.69715 N; 111.21995 E</v>
      </c>
      <c r="BL1190" t="s">
        <v>2787</v>
      </c>
      <c r="BM1190" s="85" t="s">
        <v>2788</v>
      </c>
      <c r="BN1190" t="s">
        <v>4895</v>
      </c>
      <c r="BO1190">
        <f t="shared" si="295"/>
        <v>34000</v>
      </c>
      <c r="BP1190" t="str">
        <f>IF(V1190="original",H1190,IF(V1190="volunteer",C1190,"Nekhaeva A.A."))</f>
        <v>Nekhaeva A.A.</v>
      </c>
      <c r="BQ1190" t="str">
        <f>IF(V1190="original",I1190,IF(V1190="volunteer",YEAR(A1190)&amp;"-"&amp;IF(MONTH(A1190)&lt;10,"0"&amp;MONTH(A1190),MONTH(A1190))&amp;"-"&amp;IF(DAY(A1190)&lt;10,"0"&amp;DAY(A1190),DAY(A1190)),"__2025-05-15"))</f>
        <v>2025-04-04</v>
      </c>
      <c r="BR1190">
        <v>1100</v>
      </c>
      <c r="BS1190">
        <v>1200</v>
      </c>
      <c r="BT1190" s="49" t="s">
        <v>4766</v>
      </c>
      <c r="BU1190" t="s">
        <v>3631</v>
      </c>
      <c r="BV1190" t="s">
        <v>3632</v>
      </c>
      <c r="BW1190" t="s">
        <v>3633</v>
      </c>
      <c r="BX1190" t="s">
        <v>3634</v>
      </c>
      <c r="BY1190" s="44" t="s">
        <v>207</v>
      </c>
      <c r="BZ1190" t="s">
        <v>4552</v>
      </c>
      <c r="CA1190" t="s">
        <v>4553</v>
      </c>
      <c r="CB1190" s="44" t="s">
        <v>4553</v>
      </c>
      <c r="CC1190" t="s">
        <v>4840</v>
      </c>
      <c r="CD1190" t="s">
        <v>4550</v>
      </c>
      <c r="CE1190" t="s">
        <v>4551</v>
      </c>
      <c r="CF1190" t="s">
        <v>3630</v>
      </c>
      <c r="CH1190" t="str">
        <f>H1190</f>
        <v>Gromov A.V.</v>
      </c>
      <c r="CI1190">
        <f t="shared" si="292"/>
        <v>1997</v>
      </c>
    </row>
    <row r="1191" spans="1:88" x14ac:dyDescent="0.45">
      <c r="A1191" s="1">
        <v>45751.863344907411</v>
      </c>
      <c r="B1191">
        <v>911269241</v>
      </c>
      <c r="C1191" t="s">
        <v>4896</v>
      </c>
      <c r="D1191">
        <v>1</v>
      </c>
      <c r="E1191" s="4" t="s">
        <v>65</v>
      </c>
      <c r="G1191">
        <v>3558</v>
      </c>
      <c r="H1191" s="44" t="s">
        <v>613</v>
      </c>
      <c r="I1191">
        <v>1997</v>
      </c>
      <c r="J1191" t="s">
        <v>2727</v>
      </c>
      <c r="K1191" t="s">
        <v>2728</v>
      </c>
      <c r="L1191" t="s">
        <v>2729</v>
      </c>
      <c r="M1191" t="s">
        <v>745</v>
      </c>
      <c r="N1191" t="s">
        <v>2784</v>
      </c>
      <c r="O1191" t="s">
        <v>2785</v>
      </c>
      <c r="P1191" t="s">
        <v>2793</v>
      </c>
      <c r="Q1191" t="str">
        <f t="shared" si="294"/>
        <v>Sokhondo Nature Reserve, 3—5 km SW Buninda wunter hut</v>
      </c>
      <c r="R1191" s="85">
        <v>49.735340000000001</v>
      </c>
      <c r="S1191" s="85">
        <v>111.01754</v>
      </c>
      <c r="T1191" t="s">
        <v>2794</v>
      </c>
      <c r="U1191" t="s">
        <v>2795</v>
      </c>
      <c r="V1191" s="54" t="s">
        <v>106</v>
      </c>
      <c r="X1191">
        <v>8000</v>
      </c>
      <c r="Y1191">
        <v>1991</v>
      </c>
      <c r="Z1191">
        <v>6</v>
      </c>
      <c r="AA1191">
        <v>14</v>
      </c>
      <c r="AB1191">
        <v>1991</v>
      </c>
      <c r="AC1191">
        <v>6</v>
      </c>
      <c r="AD1191">
        <v>15</v>
      </c>
      <c r="AE1191" t="s">
        <v>2796</v>
      </c>
      <c r="AF1191" t="s">
        <v>2797</v>
      </c>
      <c r="AG1191" s="60" t="s">
        <v>2798</v>
      </c>
      <c r="AI1191" t="s">
        <v>2725</v>
      </c>
      <c r="AJ1191" t="s">
        <v>2726</v>
      </c>
      <c r="AK1191" t="b">
        <v>1</v>
      </c>
      <c r="AL1191" t="b">
        <v>0</v>
      </c>
      <c r="AO1191" s="49" t="s">
        <v>4952</v>
      </c>
      <c r="AP1191" s="73"/>
      <c r="AQ1191" s="49" t="s">
        <v>4951</v>
      </c>
      <c r="AR1191" s="76" t="s">
        <v>5011</v>
      </c>
      <c r="AS1191" s="73" t="s">
        <v>5012</v>
      </c>
      <c r="AT1191" s="73">
        <f t="shared" si="296"/>
        <v>1</v>
      </c>
      <c r="AU1191" s="112" t="s">
        <v>5384</v>
      </c>
      <c r="AV1191" s="44" t="s">
        <v>5380</v>
      </c>
      <c r="AW1191" t="s">
        <v>53</v>
      </c>
      <c r="AX1191" s="73"/>
      <c r="AY1191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1" s="49" t="s">
        <v>4903</v>
      </c>
      <c r="BA1191" s="58" t="str">
        <f>Y1191&amp;"-"&amp;IF(Z1191&lt;10,"0"&amp;Z1191,Z1191)&amp;"-"&amp;IF(AA1191&lt;10,"0"&amp;AA1191,AA1191)&amp;"/"&amp;IF(AD1191&lt;10,"0"&amp;AD1191,AD1191)</f>
        <v>1991-06-14/15</v>
      </c>
      <c r="BB1191" s="44" t="str">
        <f>Y1191&amp;IF(Z1191&lt;&gt;0,"-"&amp;Z1191,"")&amp;IF(AA1191&lt;&gt;0,"-"&amp;AA1191,"")&amp;IF(AB1191&lt;&gt;0,"/"&amp;AB1191,"")&amp;IF(AC1191&lt;&gt;0,"-"&amp;AC1191,"")&amp;IF(AD1191&lt;&gt;0,"-"&amp;AD1191,"")</f>
        <v>1991-6-14/1991-6-15</v>
      </c>
      <c r="BC1191" s="44" t="str">
        <f>AE1191</f>
        <v>slope steppe</v>
      </c>
      <c r="BF1191" s="49" t="s">
        <v>4882</v>
      </c>
      <c r="BG1191" t="s">
        <v>4893</v>
      </c>
      <c r="BH1191" s="40" t="s">
        <v>5058</v>
      </c>
      <c r="BI1191" t="s">
        <v>745</v>
      </c>
      <c r="BJ1191" t="str">
        <f>N1191&amp;", "&amp;O1191&amp;", "&amp;P1191</f>
        <v>Chita Region, Kyra District, Sokhondo Nature Reserve, 3—5 km SW Buninda wunter hut</v>
      </c>
      <c r="BK1191" t="str">
        <f>T1191&amp;" N; "&amp;U1191&amp;" E"</f>
        <v>49.73534 N; 111.01754 E</v>
      </c>
      <c r="BL1191" t="s">
        <v>2794</v>
      </c>
      <c r="BM1191" s="85" t="s">
        <v>2795</v>
      </c>
      <c r="BN1191" t="s">
        <v>4895</v>
      </c>
      <c r="BO1191">
        <f t="shared" si="295"/>
        <v>8000</v>
      </c>
      <c r="BP1191" t="str">
        <f>IF(V1191="original",H1191,IF(V1191="volunteer",C1191,"Nekhaeva A.A."))</f>
        <v>Nekhaeva A.A.</v>
      </c>
      <c r="BQ1191" t="str">
        <f>IF(V1191="original",I1191,IF(V1191="volunteer",YEAR(A1191)&amp;"-"&amp;IF(MONTH(A1191)&lt;10,"0"&amp;MONTH(A1191),MONTH(A1191))&amp;"-"&amp;IF(DAY(A1191)&lt;10,"0"&amp;DAY(A1191),DAY(A1191)),"__2025-05-15"))</f>
        <v>2025-04-04</v>
      </c>
      <c r="BR1191">
        <v>1200</v>
      </c>
      <c r="BS1191">
        <v>1300</v>
      </c>
      <c r="BT1191" s="49" t="s">
        <v>4766</v>
      </c>
      <c r="BU1191" t="s">
        <v>3631</v>
      </c>
      <c r="BV1191" t="s">
        <v>3632</v>
      </c>
      <c r="BW1191" t="s">
        <v>3633</v>
      </c>
      <c r="BX1191" t="s">
        <v>3634</v>
      </c>
      <c r="BY1191" s="44" t="s">
        <v>207</v>
      </c>
      <c r="BZ1191" t="s">
        <v>4552</v>
      </c>
      <c r="CA1191" t="s">
        <v>4553</v>
      </c>
      <c r="CB1191" s="44" t="s">
        <v>4553</v>
      </c>
      <c r="CC1191" t="s">
        <v>4840</v>
      </c>
      <c r="CD1191" t="s">
        <v>4550</v>
      </c>
      <c r="CE1191" t="s">
        <v>4551</v>
      </c>
      <c r="CF1191" t="s">
        <v>3630</v>
      </c>
      <c r="CH1191" t="str">
        <f>H1191</f>
        <v>Gromov A.V.</v>
      </c>
      <c r="CI1191">
        <f t="shared" si="292"/>
        <v>1997</v>
      </c>
    </row>
    <row r="1192" spans="1:88" x14ac:dyDescent="0.45">
      <c r="A1192" s="1">
        <v>45751.857870370368</v>
      </c>
      <c r="B1192">
        <v>911269241</v>
      </c>
      <c r="C1192" t="s">
        <v>4896</v>
      </c>
      <c r="D1192">
        <v>11</v>
      </c>
      <c r="E1192" s="4" t="s">
        <v>1199</v>
      </c>
      <c r="G1192">
        <v>3558</v>
      </c>
      <c r="H1192" s="44" t="s">
        <v>613</v>
      </c>
      <c r="I1192">
        <v>1997</v>
      </c>
      <c r="J1192" t="s">
        <v>2727</v>
      </c>
      <c r="K1192" t="s">
        <v>2728</v>
      </c>
      <c r="L1192" t="s">
        <v>2729</v>
      </c>
      <c r="M1192" t="s">
        <v>745</v>
      </c>
      <c r="N1192" t="s">
        <v>2799</v>
      </c>
      <c r="P1192" t="s">
        <v>2800</v>
      </c>
      <c r="Q1192" t="str">
        <f t="shared" si="294"/>
        <v>Moscow City, Center</v>
      </c>
      <c r="R1192" s="85">
        <v>55.752172999999999</v>
      </c>
      <c r="S1192" s="85">
        <v>37.620533999999999</v>
      </c>
      <c r="T1192" t="s">
        <v>2801</v>
      </c>
      <c r="U1192" t="s">
        <v>2802</v>
      </c>
      <c r="V1192" s="54" t="s">
        <v>106</v>
      </c>
      <c r="X1192">
        <v>2000</v>
      </c>
      <c r="Y1192">
        <v>1996</v>
      </c>
      <c r="Z1192">
        <v>7</v>
      </c>
      <c r="AA1192">
        <v>20</v>
      </c>
      <c r="AB1192">
        <v>1996</v>
      </c>
      <c r="AC1192">
        <v>7</v>
      </c>
      <c r="AD1192">
        <v>25</v>
      </c>
      <c r="AF1192" t="s">
        <v>2803</v>
      </c>
      <c r="AI1192" t="s">
        <v>2725</v>
      </c>
      <c r="AJ1192" t="s">
        <v>2726</v>
      </c>
      <c r="AK1192" t="b">
        <v>1</v>
      </c>
      <c r="AL1192" t="b">
        <v>0</v>
      </c>
      <c r="AO1192" s="49" t="s">
        <v>4952</v>
      </c>
      <c r="AP1192" s="73"/>
      <c r="AQ1192" s="49" t="s">
        <v>4951</v>
      </c>
      <c r="AR1192" s="76" t="s">
        <v>5011</v>
      </c>
      <c r="AS1192" s="73" t="s">
        <v>5012</v>
      </c>
      <c r="AT1192" s="73">
        <f t="shared" si="296"/>
        <v>11</v>
      </c>
      <c r="AU1192" s="112" t="s">
        <v>5384</v>
      </c>
      <c r="AV1192" s="44" t="s">
        <v>5380</v>
      </c>
      <c r="AW1192" t="s">
        <v>613</v>
      </c>
      <c r="AX1192" s="73"/>
      <c r="AY1192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2" s="49" t="s">
        <v>4903</v>
      </c>
      <c r="BA1192" s="58" t="str">
        <f>Y1192&amp;"-"&amp;IF(Z1192&lt;10,"0"&amp;Z1192,Z1192)&amp;"-"&amp;IF(AA1192&lt;10,"0"&amp;AA1192,AA1192)&amp;"/"&amp;IF(AD1192&lt;10,"0"&amp;AD1192,AD1192)</f>
        <v>1996-07-20/25</v>
      </c>
      <c r="BB1192" s="44" t="str">
        <f>Y1192&amp;IF(Z1192&lt;&gt;0,"-"&amp;Z1192,"")&amp;IF(AA1192&lt;&gt;0,"-"&amp;AA1192,"")&amp;IF(AB1192&lt;&gt;0,"/"&amp;AB1192,"")&amp;IF(AC1192&lt;&gt;0,"-"&amp;AC1192,"")&amp;IF(AD1192&lt;&gt;0,"-"&amp;AD1192,"")</f>
        <v>1996-7-20/1996-7-25</v>
      </c>
      <c r="BF1192" s="49" t="s">
        <v>4882</v>
      </c>
      <c r="BG1192" t="s">
        <v>4893</v>
      </c>
      <c r="BH1192" s="40" t="s">
        <v>5058</v>
      </c>
      <c r="BI1192" t="s">
        <v>745</v>
      </c>
      <c r="BJ1192" t="str">
        <f>N1192&amp;", "&amp;P1192</f>
        <v>Moscow Region, Moscow City, Center</v>
      </c>
      <c r="BK1192" t="str">
        <f>T1192&amp;" N; "&amp;U1192&amp;" E"</f>
        <v>55.752173 N; 37.620534 E</v>
      </c>
      <c r="BL1192" t="s">
        <v>2801</v>
      </c>
      <c r="BM1192" s="85" t="s">
        <v>2802</v>
      </c>
      <c r="BN1192" t="s">
        <v>4895</v>
      </c>
      <c r="BO1192">
        <f t="shared" si="295"/>
        <v>2000</v>
      </c>
      <c r="BP1192" t="str">
        <f>IF(V1192="original",H1192,IF(V1192="volunteer",C1192,"Nekhaeva A.A."))</f>
        <v>Nekhaeva A.A.</v>
      </c>
      <c r="BQ1192" t="str">
        <f>IF(V1192="original",I1192,IF(V1192="volunteer",YEAR(A1192)&amp;"-"&amp;IF(MONTH(A1192)&lt;10,"0"&amp;MONTH(A1192),MONTH(A1192))&amp;"-"&amp;IF(DAY(A1192)&lt;10,"0"&amp;DAY(A1192),DAY(A1192)),"__2025-05-15"))</f>
        <v>2025-04-04</v>
      </c>
      <c r="BT1192" s="49" t="s">
        <v>4766</v>
      </c>
      <c r="BU1192" t="s">
        <v>3631</v>
      </c>
      <c r="BV1192" t="s">
        <v>3632</v>
      </c>
      <c r="BW1192" t="s">
        <v>3633</v>
      </c>
      <c r="BX1192" t="s">
        <v>3634</v>
      </c>
      <c r="BY1192" s="44" t="s">
        <v>207</v>
      </c>
      <c r="BZ1192" t="s">
        <v>4552</v>
      </c>
      <c r="CA1192" t="s">
        <v>4553</v>
      </c>
      <c r="CB1192" s="44" t="s">
        <v>4553</v>
      </c>
      <c r="CC1192" t="s">
        <v>4840</v>
      </c>
      <c r="CD1192" t="s">
        <v>4550</v>
      </c>
      <c r="CE1192" t="s">
        <v>4551</v>
      </c>
      <c r="CF1192" t="s">
        <v>3630</v>
      </c>
      <c r="CH1192" t="str">
        <f>H1192</f>
        <v>Gromov A.V.</v>
      </c>
      <c r="CI1192">
        <f t="shared" si="292"/>
        <v>1997</v>
      </c>
    </row>
    <row r="1193" spans="1:88" x14ac:dyDescent="0.45">
      <c r="A1193" s="1">
        <v>45751.856076388889</v>
      </c>
      <c r="B1193">
        <v>911269241</v>
      </c>
      <c r="C1193" t="s">
        <v>4896</v>
      </c>
      <c r="D1193">
        <v>2</v>
      </c>
      <c r="E1193" s="4" t="s">
        <v>247</v>
      </c>
      <c r="G1193">
        <v>3558</v>
      </c>
      <c r="H1193" s="44" t="s">
        <v>613</v>
      </c>
      <c r="I1193">
        <v>1997</v>
      </c>
      <c r="J1193" t="s">
        <v>2727</v>
      </c>
      <c r="K1193" t="s">
        <v>2728</v>
      </c>
      <c r="L1193" t="s">
        <v>2729</v>
      </c>
      <c r="M1193" t="s">
        <v>745</v>
      </c>
      <c r="N1193" t="s">
        <v>2805</v>
      </c>
      <c r="O1193" t="s">
        <v>2806</v>
      </c>
      <c r="P1193" t="s">
        <v>2807</v>
      </c>
      <c r="Q1193" t="str">
        <f t="shared" si="294"/>
        <v>St-Petersbourg City, Vasil’evskiy Island</v>
      </c>
      <c r="R1193" s="85">
        <v>59.940108000000002</v>
      </c>
      <c r="S1193" s="85">
        <v>30.243466000000002</v>
      </c>
      <c r="T1193" t="s">
        <v>2808</v>
      </c>
      <c r="U1193" t="s">
        <v>2809</v>
      </c>
      <c r="V1193" s="54" t="s">
        <v>106</v>
      </c>
      <c r="X1193">
        <v>2000</v>
      </c>
      <c r="Y1193">
        <v>1996</v>
      </c>
      <c r="Z1193">
        <v>7</v>
      </c>
      <c r="AA1193">
        <v>24</v>
      </c>
      <c r="AB1193">
        <v>1996</v>
      </c>
      <c r="AC1193">
        <v>7</v>
      </c>
      <c r="AD1193">
        <v>25</v>
      </c>
      <c r="AF1193" t="s">
        <v>2803</v>
      </c>
      <c r="AI1193" t="s">
        <v>2725</v>
      </c>
      <c r="AJ1193" t="s">
        <v>2726</v>
      </c>
      <c r="AK1193" t="b">
        <v>1</v>
      </c>
      <c r="AL1193" t="b">
        <v>0</v>
      </c>
      <c r="AO1193" s="49" t="s">
        <v>4952</v>
      </c>
      <c r="AP1193" s="73"/>
      <c r="AQ1193" s="49" t="s">
        <v>4951</v>
      </c>
      <c r="AR1193" s="76" t="s">
        <v>5011</v>
      </c>
      <c r="AS1193" s="73" t="s">
        <v>5012</v>
      </c>
      <c r="AT1193" s="73">
        <f t="shared" si="296"/>
        <v>2</v>
      </c>
      <c r="AU1193" s="112" t="s">
        <v>5384</v>
      </c>
      <c r="AV1193" s="44" t="s">
        <v>5380</v>
      </c>
      <c r="AW1193" t="s">
        <v>613</v>
      </c>
      <c r="AX1193" s="73"/>
      <c r="AY1193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3" s="49" t="s">
        <v>4903</v>
      </c>
      <c r="BA1193" s="58" t="str">
        <f>Y1193&amp;"-"&amp;IF(Z1193&lt;10,"0"&amp;Z1193,Z1193)&amp;"-"&amp;IF(AA1193&lt;10,"0"&amp;AA1193,AA1193)&amp;"/"&amp;IF(AD1193&lt;10,"0"&amp;AD1193,AD1193)</f>
        <v>1996-07-24/25</v>
      </c>
      <c r="BB1193" s="44" t="str">
        <f>Y1193&amp;IF(Z1193&lt;&gt;0,"-"&amp;Z1193,"")&amp;IF(AA1193&lt;&gt;0,"-"&amp;AA1193,"")&amp;IF(AB1193&lt;&gt;0,"/"&amp;AB1193,"")&amp;IF(AC1193&lt;&gt;0,"-"&amp;AC1193,"")&amp;IF(AD1193&lt;&gt;0,"-"&amp;AD1193,"")</f>
        <v>1996-7-24/1996-7-25</v>
      </c>
      <c r="BF1193" s="49" t="s">
        <v>4882</v>
      </c>
      <c r="BG1193" t="s">
        <v>4893</v>
      </c>
      <c r="BH1193" s="40" t="s">
        <v>5058</v>
      </c>
      <c r="BI1193" t="s">
        <v>745</v>
      </c>
      <c r="BJ1193" t="str">
        <f>N1193&amp;", "&amp;O1193&amp;", "&amp;P1193</f>
        <v>Leningrad Region, Vasileostrovsky District, St-Petersbourg City, Vasil’evskiy Island</v>
      </c>
      <c r="BK1193" t="str">
        <f>T1193&amp;" N; "&amp;U1193&amp;" E"</f>
        <v>59.940108 N; 30.243466 E</v>
      </c>
      <c r="BL1193" t="s">
        <v>2808</v>
      </c>
      <c r="BM1193" s="85" t="s">
        <v>2809</v>
      </c>
      <c r="BN1193" t="s">
        <v>4895</v>
      </c>
      <c r="BO1193">
        <f t="shared" si="295"/>
        <v>2000</v>
      </c>
      <c r="BP1193" t="str">
        <f>IF(V1193="original",H1193,IF(V1193="volunteer",C1193,"Nekhaeva A.A."))</f>
        <v>Nekhaeva A.A.</v>
      </c>
      <c r="BQ1193" t="str">
        <f>IF(V1193="original",I1193,IF(V1193="volunteer",YEAR(A1193)&amp;"-"&amp;IF(MONTH(A1193)&lt;10,"0"&amp;MONTH(A1193),MONTH(A1193))&amp;"-"&amp;IF(DAY(A1193)&lt;10,"0"&amp;DAY(A1193),DAY(A1193)),"__2025-05-15"))</f>
        <v>2025-04-04</v>
      </c>
      <c r="BT1193" s="49" t="s">
        <v>4766</v>
      </c>
      <c r="BU1193" t="s">
        <v>3631</v>
      </c>
      <c r="BV1193" t="s">
        <v>3632</v>
      </c>
      <c r="BW1193" t="s">
        <v>3633</v>
      </c>
      <c r="BX1193" t="s">
        <v>3634</v>
      </c>
      <c r="BY1193" s="44" t="s">
        <v>207</v>
      </c>
      <c r="BZ1193" t="s">
        <v>4552</v>
      </c>
      <c r="CA1193" t="s">
        <v>4553</v>
      </c>
      <c r="CB1193" s="44" t="s">
        <v>4553</v>
      </c>
      <c r="CC1193" t="s">
        <v>4840</v>
      </c>
      <c r="CD1193" t="s">
        <v>4550</v>
      </c>
      <c r="CE1193" t="s">
        <v>4551</v>
      </c>
      <c r="CF1193" t="s">
        <v>3630</v>
      </c>
      <c r="CH1193" t="str">
        <f>H1193</f>
        <v>Gromov A.V.</v>
      </c>
      <c r="CI1193">
        <f t="shared" si="292"/>
        <v>1997</v>
      </c>
    </row>
    <row r="1194" spans="1:88" x14ac:dyDescent="0.45">
      <c r="A1194" s="1">
        <v>45751.852673611109</v>
      </c>
      <c r="B1194">
        <v>911269241</v>
      </c>
      <c r="C1194" t="s">
        <v>4896</v>
      </c>
      <c r="D1194">
        <v>52</v>
      </c>
      <c r="E1194" s="4" t="s">
        <v>1685</v>
      </c>
      <c r="G1194">
        <v>3558</v>
      </c>
      <c r="H1194" s="44" t="s">
        <v>613</v>
      </c>
      <c r="I1194">
        <v>1997</v>
      </c>
      <c r="J1194" t="s">
        <v>2727</v>
      </c>
      <c r="K1194" t="s">
        <v>2728</v>
      </c>
      <c r="L1194" t="s">
        <v>2729</v>
      </c>
      <c r="M1194" t="s">
        <v>2810</v>
      </c>
      <c r="N1194" t="s">
        <v>2811</v>
      </c>
      <c r="O1194" t="s">
        <v>2812</v>
      </c>
      <c r="P1194" t="s">
        <v>2813</v>
      </c>
      <c r="Q1194" t="str">
        <f t="shared" si="294"/>
        <v>Siedlce Town</v>
      </c>
      <c r="R1194" s="85">
        <v>52.166637999999999</v>
      </c>
      <c r="S1194" s="85">
        <v>22.268198000000002</v>
      </c>
      <c r="T1194" t="s">
        <v>2814</v>
      </c>
      <c r="U1194" t="s">
        <v>2815</v>
      </c>
      <c r="V1194" s="54" t="s">
        <v>106</v>
      </c>
      <c r="X1194">
        <v>2500</v>
      </c>
      <c r="Y1194">
        <v>1996</v>
      </c>
      <c r="Z1194">
        <v>7</v>
      </c>
      <c r="AA1194">
        <v>9</v>
      </c>
      <c r="AB1194">
        <v>1996</v>
      </c>
      <c r="AC1194">
        <v>7</v>
      </c>
      <c r="AD1194">
        <v>12</v>
      </c>
      <c r="AF1194" t="s">
        <v>2816</v>
      </c>
      <c r="AI1194" t="s">
        <v>2725</v>
      </c>
      <c r="AJ1194" t="s">
        <v>2726</v>
      </c>
      <c r="AK1194" t="b">
        <v>1</v>
      </c>
      <c r="AL1194" t="b">
        <v>0</v>
      </c>
      <c r="AO1194" s="49" t="s">
        <v>4952</v>
      </c>
      <c r="AP1194" s="73"/>
      <c r="AQ1194" s="49" t="s">
        <v>4951</v>
      </c>
      <c r="AR1194" s="76" t="s">
        <v>5011</v>
      </c>
      <c r="AS1194" s="73" t="s">
        <v>5012</v>
      </c>
      <c r="AT1194" s="73">
        <f t="shared" si="296"/>
        <v>52</v>
      </c>
      <c r="AU1194" s="112" t="s">
        <v>5383</v>
      </c>
      <c r="AV1194" s="44" t="s">
        <v>5380</v>
      </c>
      <c r="AW1194" s="28" t="s">
        <v>2816</v>
      </c>
      <c r="AX1194" s="73"/>
      <c r="AY1194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4" s="49" t="s">
        <v>4903</v>
      </c>
      <c r="BA1194" s="58" t="str">
        <f>Y1194&amp;"-"&amp;IF(Z1194&lt;10,"0"&amp;Z1194,Z1194)&amp;"-"&amp;IF(AA1194&lt;10,"0"&amp;AA1194,AA1194)&amp;"/"&amp;IF(AD1194&lt;10,"0"&amp;AD1194,AD1194)</f>
        <v>1996-07-09/12</v>
      </c>
      <c r="BB1194" s="44" t="str">
        <f>Y1194&amp;IF(Z1194&lt;&gt;0,"-"&amp;Z1194,"")&amp;IF(AA1194&lt;&gt;0,"-"&amp;AA1194,"")&amp;IF(AB1194&lt;&gt;0,"/"&amp;AB1194,"")&amp;IF(AC1194&lt;&gt;0,"-"&amp;AC1194,"")&amp;IF(AD1194&lt;&gt;0,"-"&amp;AD1194,"")</f>
        <v>1996-7-9/1996-7-12</v>
      </c>
      <c r="BF1194" s="49" t="s">
        <v>4882</v>
      </c>
      <c r="BG1194" t="s">
        <v>4893</v>
      </c>
      <c r="BH1194" s="40" t="s">
        <v>5057</v>
      </c>
      <c r="BI1194" t="str">
        <f>M1194</f>
        <v>Poland</v>
      </c>
      <c r="BJ1194" t="str">
        <f>N1194&amp;", "&amp;O1194&amp;", "&amp;P1194</f>
        <v>Masovian Voivodeship, Siedlce County, Siedlce Town</v>
      </c>
      <c r="BK1194" t="str">
        <f>T1194&amp;" N; "&amp;U1194&amp;" E"</f>
        <v>52.166638 N; 22.268198 E</v>
      </c>
      <c r="BL1194" t="s">
        <v>2814</v>
      </c>
      <c r="BM1194" s="85" t="s">
        <v>2815</v>
      </c>
      <c r="BN1194" t="s">
        <v>4895</v>
      </c>
      <c r="BO1194">
        <f t="shared" si="295"/>
        <v>2500</v>
      </c>
      <c r="BP1194" t="str">
        <f>IF(V1194="original",H1194,IF(V1194="volunteer",C1194,"Nekhaeva A.A."))</f>
        <v>Nekhaeva A.A.</v>
      </c>
      <c r="BQ1194" t="str">
        <f>IF(V1194="original",I1194,IF(V1194="volunteer",YEAR(A1194)&amp;"-"&amp;IF(MONTH(A1194)&lt;10,"0"&amp;MONTH(A1194),MONTH(A1194))&amp;"-"&amp;IF(DAY(A1194)&lt;10,"0"&amp;DAY(A1194),DAY(A1194)),"__2025-05-15"))</f>
        <v>2025-04-04</v>
      </c>
      <c r="BT1194" s="49" t="s">
        <v>4766</v>
      </c>
      <c r="BU1194" t="s">
        <v>3631</v>
      </c>
      <c r="BV1194" t="s">
        <v>3632</v>
      </c>
      <c r="BW1194" t="s">
        <v>3633</v>
      </c>
      <c r="BX1194" t="s">
        <v>3634</v>
      </c>
      <c r="BY1194" s="44" t="s">
        <v>207</v>
      </c>
      <c r="BZ1194" t="s">
        <v>4552</v>
      </c>
      <c r="CA1194" t="s">
        <v>4553</v>
      </c>
      <c r="CB1194" s="44" t="s">
        <v>4553</v>
      </c>
      <c r="CC1194" t="s">
        <v>4840</v>
      </c>
      <c r="CD1194" t="s">
        <v>4550</v>
      </c>
      <c r="CE1194" t="s">
        <v>4551</v>
      </c>
      <c r="CF1194" t="s">
        <v>3630</v>
      </c>
      <c r="CH1194" t="str">
        <f>H1194</f>
        <v>Gromov A.V.</v>
      </c>
      <c r="CI1194">
        <f t="shared" si="292"/>
        <v>1997</v>
      </c>
    </row>
    <row r="1195" spans="1:88" x14ac:dyDescent="0.45">
      <c r="A1195" s="1">
        <v>45751.84956018519</v>
      </c>
      <c r="B1195">
        <v>911269241</v>
      </c>
      <c r="C1195" t="s">
        <v>4896</v>
      </c>
      <c r="D1195">
        <v>62</v>
      </c>
      <c r="E1195" s="4" t="s">
        <v>86</v>
      </c>
      <c r="G1195">
        <v>3558</v>
      </c>
      <c r="H1195" s="44" t="s">
        <v>613</v>
      </c>
      <c r="I1195">
        <v>1997</v>
      </c>
      <c r="J1195" t="s">
        <v>2727</v>
      </c>
      <c r="K1195" t="s">
        <v>2728</v>
      </c>
      <c r="L1195" t="s">
        <v>2729</v>
      </c>
      <c r="M1195" t="s">
        <v>2810</v>
      </c>
      <c r="N1195" t="s">
        <v>2818</v>
      </c>
      <c r="P1195" t="s">
        <v>2819</v>
      </c>
      <c r="Q1195" t="str">
        <f t="shared" si="294"/>
        <v>Warsaw City, Warsaw-Stadium Station</v>
      </c>
      <c r="R1195" s="85">
        <v>52.245800000000003</v>
      </c>
      <c r="S1195" s="85">
        <v>21.044599999999999</v>
      </c>
      <c r="T1195" t="s">
        <v>2820</v>
      </c>
      <c r="U1195" t="s">
        <v>2821</v>
      </c>
      <c r="V1195" s="54" t="s">
        <v>106</v>
      </c>
      <c r="X1195">
        <v>250</v>
      </c>
      <c r="Y1195">
        <v>1996</v>
      </c>
      <c r="Z1195">
        <v>7</v>
      </c>
      <c r="AA1195">
        <v>13</v>
      </c>
      <c r="AB1195"/>
      <c r="AC1195"/>
      <c r="AD1195"/>
      <c r="AF1195" t="s">
        <v>2803</v>
      </c>
      <c r="AI1195" t="s">
        <v>2725</v>
      </c>
      <c r="AJ1195" t="s">
        <v>2726</v>
      </c>
      <c r="AK1195" t="b">
        <v>1</v>
      </c>
      <c r="AL1195" t="b">
        <v>0</v>
      </c>
      <c r="AO1195" s="49" t="s">
        <v>4952</v>
      </c>
      <c r="AP1195" s="73"/>
      <c r="AQ1195" s="49" t="s">
        <v>4951</v>
      </c>
      <c r="AR1195" s="76" t="s">
        <v>5011</v>
      </c>
      <c r="AS1195" s="73" t="s">
        <v>5012</v>
      </c>
      <c r="AT1195" s="73">
        <f t="shared" si="296"/>
        <v>62</v>
      </c>
      <c r="AU1195" s="112" t="s">
        <v>5383</v>
      </c>
      <c r="AV1195" s="44" t="s">
        <v>5380</v>
      </c>
      <c r="AW1195" t="s">
        <v>613</v>
      </c>
      <c r="AX1195" s="73"/>
      <c r="AY1195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5" s="49" t="s">
        <v>4903</v>
      </c>
      <c r="BA1195" s="58" t="str">
        <f>Y1195&amp;"-"&amp;IF(Z1195&lt;10,"0"&amp;Z1195,Z1195)&amp;"-"&amp;IF(AA1195&lt;10,"0"&amp;AA1195,AA1195)</f>
        <v>1996-07-13</v>
      </c>
      <c r="BB1195" s="44" t="str">
        <f>Y1195&amp;IF(Z1195&lt;&gt;0,"-"&amp;Z1195,"")&amp;IF(AA1195&lt;&gt;0,"-"&amp;AA1195,"")&amp;IF(AB1195&lt;&gt;0,"/"&amp;AB1195,"")&amp;IF(AC1195&lt;&gt;0,"-"&amp;AC1195,"")&amp;IF(AD1195&lt;&gt;0,"-"&amp;AD1195,"")</f>
        <v>1996-7-13</v>
      </c>
      <c r="BF1195" s="49" t="s">
        <v>4882</v>
      </c>
      <c r="BG1195" t="s">
        <v>4893</v>
      </c>
      <c r="BH1195" s="40" t="s">
        <v>5057</v>
      </c>
      <c r="BI1195" t="str">
        <f>M1195</f>
        <v>Poland</v>
      </c>
      <c r="BJ1195" t="str">
        <f>N1195&amp;", "&amp;P1195</f>
        <v>Мазовецкое воеводство, Warsaw City, Warsaw-Stadium Station</v>
      </c>
      <c r="BK1195" t="str">
        <f>T1195&amp;" N; "&amp;U1195&amp;" E"</f>
        <v>52.2458 N; 21.0446 E</v>
      </c>
      <c r="BL1195" t="s">
        <v>2820</v>
      </c>
      <c r="BM1195" s="85" t="s">
        <v>2821</v>
      </c>
      <c r="BN1195" t="s">
        <v>4895</v>
      </c>
      <c r="BO1195">
        <f t="shared" si="295"/>
        <v>250</v>
      </c>
      <c r="BP1195" t="str">
        <f>IF(V1195="original",H1195,IF(V1195="volunteer",C1195,"Nekhaeva A.A."))</f>
        <v>Nekhaeva A.A.</v>
      </c>
      <c r="BQ1195" t="str">
        <f>IF(V1195="original",I1195,IF(V1195="volunteer",YEAR(A1195)&amp;"-"&amp;IF(MONTH(A1195)&lt;10,"0"&amp;MONTH(A1195),MONTH(A1195))&amp;"-"&amp;IF(DAY(A1195)&lt;10,"0"&amp;DAY(A1195),DAY(A1195)),"__2025-05-15"))</f>
        <v>2025-04-04</v>
      </c>
      <c r="BT1195" s="49" t="s">
        <v>4766</v>
      </c>
      <c r="BU1195" t="s">
        <v>3631</v>
      </c>
      <c r="BV1195" t="s">
        <v>3632</v>
      </c>
      <c r="BW1195" t="s">
        <v>3633</v>
      </c>
      <c r="BX1195" t="s">
        <v>3634</v>
      </c>
      <c r="BY1195" s="44" t="s">
        <v>207</v>
      </c>
      <c r="BZ1195" t="s">
        <v>4552</v>
      </c>
      <c r="CA1195" t="s">
        <v>4553</v>
      </c>
      <c r="CB1195" s="44" t="s">
        <v>4553</v>
      </c>
      <c r="CC1195" t="s">
        <v>4840</v>
      </c>
      <c r="CD1195" t="s">
        <v>4550</v>
      </c>
      <c r="CE1195" t="s">
        <v>4551</v>
      </c>
      <c r="CF1195" t="s">
        <v>3630</v>
      </c>
      <c r="CH1195" t="str">
        <f>H1195</f>
        <v>Gromov A.V.</v>
      </c>
      <c r="CI1195">
        <f t="shared" si="292"/>
        <v>1997</v>
      </c>
    </row>
    <row r="1196" spans="1:88" x14ac:dyDescent="0.45">
      <c r="A1196" s="1">
        <v>45751.845775462964</v>
      </c>
      <c r="B1196">
        <v>911269241</v>
      </c>
      <c r="C1196" t="s">
        <v>4896</v>
      </c>
      <c r="D1196">
        <v>9</v>
      </c>
      <c r="E1196" s="4" t="s">
        <v>265</v>
      </c>
      <c r="G1196">
        <v>3558</v>
      </c>
      <c r="H1196" s="44" t="s">
        <v>613</v>
      </c>
      <c r="I1196">
        <v>1997</v>
      </c>
      <c r="J1196" t="s">
        <v>2727</v>
      </c>
      <c r="K1196" t="s">
        <v>2728</v>
      </c>
      <c r="L1196" t="s">
        <v>2729</v>
      </c>
      <c r="M1196" t="s">
        <v>2810</v>
      </c>
      <c r="N1196" t="s">
        <v>2818</v>
      </c>
      <c r="O1196" t="s">
        <v>2823</v>
      </c>
      <c r="P1196" t="s">
        <v>2824</v>
      </c>
      <c r="Q1196" t="str">
        <f t="shared" si="294"/>
        <v>environs of Warsaw City, Milanowek Town</v>
      </c>
      <c r="R1196" s="85">
        <v>52.125587000000003</v>
      </c>
      <c r="S1196" s="85">
        <v>20.670062000000001</v>
      </c>
      <c r="T1196" t="s">
        <v>2825</v>
      </c>
      <c r="U1196" t="s">
        <v>2826</v>
      </c>
      <c r="V1196" s="54" t="s">
        <v>106</v>
      </c>
      <c r="X1196">
        <v>2500</v>
      </c>
      <c r="Y1196">
        <v>1996</v>
      </c>
      <c r="Z1196">
        <v>7</v>
      </c>
      <c r="AA1196">
        <v>13</v>
      </c>
      <c r="AB1196"/>
      <c r="AC1196"/>
      <c r="AD1196"/>
      <c r="AF1196" t="s">
        <v>501</v>
      </c>
      <c r="AI1196" t="s">
        <v>2725</v>
      </c>
      <c r="AJ1196" t="s">
        <v>2726</v>
      </c>
      <c r="AK1196" t="b">
        <v>1</v>
      </c>
      <c r="AL1196" t="b">
        <v>0</v>
      </c>
      <c r="AO1196" s="49" t="s">
        <v>4952</v>
      </c>
      <c r="AP1196" s="73"/>
      <c r="AQ1196" s="49" t="s">
        <v>4951</v>
      </c>
      <c r="AR1196" s="76" t="s">
        <v>5011</v>
      </c>
      <c r="AS1196" s="73" t="s">
        <v>5012</v>
      </c>
      <c r="AT1196" s="73">
        <f t="shared" si="296"/>
        <v>9</v>
      </c>
      <c r="AU1196" s="112" t="s">
        <v>5383</v>
      </c>
      <c r="AV1196" s="44" t="s">
        <v>5380</v>
      </c>
      <c r="AW1196" t="s">
        <v>613</v>
      </c>
      <c r="AX1196" s="73"/>
      <c r="AY1196" s="73" t="str">
        <f t="shared" si="297"/>
        <v>Gromov A.V. 1997. New records of spider Achaearanea tabulata Levi (Arachnida: Araneae, Theridiidae) in Palearctics // Изв. МН-АН Республики Казахстан. Сер. биол. и мед. № 1(199). P.31–35</v>
      </c>
      <c r="AZ1196" s="49" t="s">
        <v>4903</v>
      </c>
      <c r="BA1196" s="58" t="str">
        <f>Y1196&amp;"-"&amp;IF(Z1196&lt;10,"0"&amp;Z1196,Z1196)&amp;"-"&amp;IF(AA1196&lt;10,"0"&amp;AA1196,AA1196)</f>
        <v>1996-07-13</v>
      </c>
      <c r="BB1196" s="44" t="str">
        <f>Y1196&amp;IF(Z1196&lt;&gt;0,"-"&amp;Z1196,"")&amp;IF(AA1196&lt;&gt;0,"-"&amp;AA1196,"")&amp;IF(AB1196&lt;&gt;0,"/"&amp;AB1196,"")&amp;IF(AC1196&lt;&gt;0,"-"&amp;AC1196,"")&amp;IF(AD1196&lt;&gt;0,"-"&amp;AD1196,"")</f>
        <v>1996-7-13</v>
      </c>
      <c r="BF1196" s="49" t="s">
        <v>4882</v>
      </c>
      <c r="BG1196" t="s">
        <v>4893</v>
      </c>
      <c r="BH1196" s="40" t="s">
        <v>5057</v>
      </c>
      <c r="BI1196" t="str">
        <f>M1196</f>
        <v>Poland</v>
      </c>
      <c r="BJ1196" t="str">
        <f>N1196&amp;", "&amp;O1196&amp;", "&amp;P1196</f>
        <v>Мазовецкое воеводство, Гродзиский повят, environs of Warsaw City, Milanowek Town</v>
      </c>
      <c r="BK1196" t="str">
        <f>T1196&amp;" N; "&amp;U1196&amp;" E"</f>
        <v>52.125587 N; 20.670062 E</v>
      </c>
      <c r="BL1196" t="s">
        <v>2825</v>
      </c>
      <c r="BM1196" s="85" t="s">
        <v>2826</v>
      </c>
      <c r="BN1196" t="s">
        <v>4895</v>
      </c>
      <c r="BO1196">
        <f t="shared" si="295"/>
        <v>2500</v>
      </c>
      <c r="BP1196" t="str">
        <f>IF(V1196="original",H1196,IF(V1196="volunteer",C1196,"Nekhaeva A.A."))</f>
        <v>Nekhaeva A.A.</v>
      </c>
      <c r="BQ1196" t="str">
        <f>IF(V1196="original",I1196,IF(V1196="volunteer",YEAR(A1196)&amp;"-"&amp;IF(MONTH(A1196)&lt;10,"0"&amp;MONTH(A1196),MONTH(A1196))&amp;"-"&amp;IF(DAY(A1196)&lt;10,"0"&amp;DAY(A1196),DAY(A1196)),"__2025-05-15"))</f>
        <v>2025-04-04</v>
      </c>
      <c r="BT1196" s="49" t="s">
        <v>4766</v>
      </c>
      <c r="BU1196" t="s">
        <v>3631</v>
      </c>
      <c r="BV1196" t="s">
        <v>3632</v>
      </c>
      <c r="BW1196" t="s">
        <v>3633</v>
      </c>
      <c r="BX1196" t="s">
        <v>3634</v>
      </c>
      <c r="BY1196" s="44" t="s">
        <v>207</v>
      </c>
      <c r="BZ1196" t="s">
        <v>4552</v>
      </c>
      <c r="CA1196" t="s">
        <v>4553</v>
      </c>
      <c r="CB1196" s="44" t="s">
        <v>4553</v>
      </c>
      <c r="CC1196" t="s">
        <v>4840</v>
      </c>
      <c r="CD1196" t="s">
        <v>4550</v>
      </c>
      <c r="CE1196" t="s">
        <v>4551</v>
      </c>
      <c r="CF1196" t="s">
        <v>3630</v>
      </c>
      <c r="CH1196" t="str">
        <f>H1196</f>
        <v>Gromov A.V.</v>
      </c>
      <c r="CI1196">
        <f t="shared" ref="CI1196:CI1259" si="298">I1196</f>
        <v>1997</v>
      </c>
    </row>
    <row r="1197" spans="1:88" x14ac:dyDescent="0.45">
      <c r="A1197" s="1">
        <v>45751.83494212963</v>
      </c>
      <c r="B1197">
        <v>911269241</v>
      </c>
      <c r="C1197" t="s">
        <v>4896</v>
      </c>
      <c r="D1197">
        <v>2</v>
      </c>
      <c r="E1197" s="4" t="s">
        <v>247</v>
      </c>
      <c r="G1197">
        <v>2800</v>
      </c>
      <c r="H1197" s="44" t="s">
        <v>2834</v>
      </c>
      <c r="I1197">
        <v>1985</v>
      </c>
      <c r="J1197" t="s">
        <v>2835</v>
      </c>
      <c r="K1197" t="s">
        <v>2836</v>
      </c>
      <c r="L1197" t="s">
        <v>2837</v>
      </c>
      <c r="M1197" t="s">
        <v>2828</v>
      </c>
      <c r="P1197" t="s">
        <v>2829</v>
      </c>
      <c r="Q1197" t="str">
        <f t="shared" si="294"/>
        <v>Хозраз-баба (?)</v>
      </c>
      <c r="V1197" s="54" t="s">
        <v>119</v>
      </c>
      <c r="W1197" t="s">
        <v>2830</v>
      </c>
      <c r="Y1197">
        <v>1907</v>
      </c>
      <c r="Z1197">
        <v>7</v>
      </c>
      <c r="AA1197"/>
      <c r="AB1197"/>
      <c r="AC1197"/>
      <c r="AD1197"/>
      <c r="AF1197" t="s">
        <v>2831</v>
      </c>
      <c r="AG1197" s="60" t="s">
        <v>2832</v>
      </c>
      <c r="AI1197" t="s">
        <v>1166</v>
      </c>
      <c r="AJ1197" t="s">
        <v>2833</v>
      </c>
      <c r="AK1197" t="b">
        <v>1</v>
      </c>
      <c r="AL1197" t="b">
        <v>0</v>
      </c>
      <c r="AO1197" s="49" t="s">
        <v>4952</v>
      </c>
      <c r="AP1197" s="73"/>
      <c r="AQ1197" s="49" t="s">
        <v>4951</v>
      </c>
      <c r="AR1197" s="76" t="s">
        <v>5011</v>
      </c>
      <c r="AS1197" s="73" t="s">
        <v>5012</v>
      </c>
      <c r="AT1197" s="73">
        <f t="shared" si="296"/>
        <v>2</v>
      </c>
      <c r="AU1197" s="112" t="s">
        <v>5384</v>
      </c>
      <c r="AV1197" s="44" t="s">
        <v>5380</v>
      </c>
      <c r="AW1197" t="s">
        <v>5040</v>
      </c>
      <c r="AX1197" s="73" t="s">
        <v>4975</v>
      </c>
      <c r="AY1197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197" s="49" t="s">
        <v>4903</v>
      </c>
      <c r="BA1197" s="44" t="str">
        <f>Y1197&amp;"-"&amp;IF(Z1197&lt;10,"0"&amp;Z1197,Z1197)</f>
        <v>1907-07</v>
      </c>
      <c r="BB1197" s="44" t="str">
        <f>Y1197&amp;IF(Z1197&lt;&gt;0,"-"&amp;Z1197,"")&amp;IF(AA1197&lt;&gt;0,"-"&amp;AA1197,"")&amp;IF(AB1197&lt;&gt;0,"/"&amp;AB1197,"")&amp;IF(AC1197&lt;&gt;0,"-"&amp;AC1197,"")&amp;IF(AD1197&lt;&gt;0,"-"&amp;AD1197,"")</f>
        <v>1907-7</v>
      </c>
      <c r="BF1197" s="49" t="s">
        <v>4882</v>
      </c>
      <c r="BG1197" t="s">
        <v>4893</v>
      </c>
      <c r="BH1197" s="40" t="s">
        <v>5064</v>
      </c>
      <c r="BI1197" t="s">
        <v>2555</v>
      </c>
      <c r="BJ1197" t="str">
        <f>P1197</f>
        <v>Хозраз-баба (?)</v>
      </c>
      <c r="BT1197" s="49" t="s">
        <v>4766</v>
      </c>
      <c r="BU1197" t="s">
        <v>3631</v>
      </c>
      <c r="BV1197" t="s">
        <v>3632</v>
      </c>
      <c r="BW1197" t="s">
        <v>3633</v>
      </c>
      <c r="BX1197" t="s">
        <v>3634</v>
      </c>
      <c r="BY1197" s="44" t="s">
        <v>490</v>
      </c>
      <c r="BZ1197" t="s">
        <v>1166</v>
      </c>
      <c r="CA1197" t="s">
        <v>4555</v>
      </c>
      <c r="CB1197" s="44" t="s">
        <v>4555</v>
      </c>
      <c r="CC1197" t="s">
        <v>3837</v>
      </c>
      <c r="CD1197" t="s">
        <v>4555</v>
      </c>
      <c r="CE1197" t="s">
        <v>4556</v>
      </c>
      <c r="CF1197" t="s">
        <v>3630</v>
      </c>
      <c r="CH1197" t="str">
        <f>H1197</f>
        <v>Уточкин А.С.</v>
      </c>
      <c r="CI1197">
        <f t="shared" si="298"/>
        <v>1985</v>
      </c>
    </row>
    <row r="1198" spans="1:88" x14ac:dyDescent="0.45">
      <c r="A1198" s="1">
        <v>45751.831631944442</v>
      </c>
      <c r="B1198">
        <v>911269241</v>
      </c>
      <c r="C1198" t="s">
        <v>4896</v>
      </c>
      <c r="D1198">
        <v>1</v>
      </c>
      <c r="E1198" s="4" t="s">
        <v>65</v>
      </c>
      <c r="G1198">
        <v>2800</v>
      </c>
      <c r="H1198" s="44" t="s">
        <v>2834</v>
      </c>
      <c r="I1198">
        <v>1985</v>
      </c>
      <c r="J1198" t="s">
        <v>2835</v>
      </c>
      <c r="K1198" t="s">
        <v>2836</v>
      </c>
      <c r="L1198" t="s">
        <v>2837</v>
      </c>
      <c r="M1198" t="s">
        <v>2828</v>
      </c>
      <c r="N1198" t="s">
        <v>2838</v>
      </c>
      <c r="O1198" t="s">
        <v>2839</v>
      </c>
      <c r="P1198" t="s">
        <v>2840</v>
      </c>
      <c r="Q1198" t="str">
        <f t="shared" si="294"/>
        <v>Яккабаг</v>
      </c>
      <c r="R1198" s="85">
        <v>38.975821000000003</v>
      </c>
      <c r="S1198" s="85">
        <v>66.688337000000004</v>
      </c>
      <c r="T1198" t="s">
        <v>2841</v>
      </c>
      <c r="U1198" t="s">
        <v>2842</v>
      </c>
      <c r="V1198" s="54" t="s">
        <v>106</v>
      </c>
      <c r="X1198">
        <v>1500</v>
      </c>
      <c r="Y1198">
        <v>1941</v>
      </c>
      <c r="Z1198">
        <v>12</v>
      </c>
      <c r="AA1198">
        <v>1</v>
      </c>
      <c r="AB1198"/>
      <c r="AC1198"/>
      <c r="AD1198"/>
      <c r="AF1198" t="s">
        <v>2843</v>
      </c>
      <c r="AI1198" t="s">
        <v>1166</v>
      </c>
      <c r="AJ1198" t="s">
        <v>2833</v>
      </c>
      <c r="AK1198" t="b">
        <v>1</v>
      </c>
      <c r="AL1198" t="b">
        <v>0</v>
      </c>
      <c r="AO1198" s="49" t="s">
        <v>4952</v>
      </c>
      <c r="AP1198" s="73"/>
      <c r="AQ1198" s="49" t="s">
        <v>4951</v>
      </c>
      <c r="AR1198" s="76" t="s">
        <v>5011</v>
      </c>
      <c r="AS1198" s="73" t="s">
        <v>5012</v>
      </c>
      <c r="AT1198" s="73">
        <f t="shared" si="296"/>
        <v>1</v>
      </c>
      <c r="AU1198" s="112" t="s">
        <v>5384</v>
      </c>
      <c r="AV1198" s="44" t="s">
        <v>5380</v>
      </c>
      <c r="AW1198" t="s">
        <v>5037</v>
      </c>
      <c r="AX1198" s="73" t="s">
        <v>5277</v>
      </c>
      <c r="AY1198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198" s="49" t="s">
        <v>4903</v>
      </c>
      <c r="BA1198" s="58" t="str">
        <f>Y1198&amp;"-"&amp;IF(Z1198&lt;10,"0"&amp;Z1198,Z1198)&amp;"-"&amp;IF(AA1198&lt;10,"0"&amp;AA1198,AA1198)</f>
        <v>1941-12-01</v>
      </c>
      <c r="BB1198" s="44" t="str">
        <f>Y1198&amp;IF(Z1198&lt;&gt;0,"-"&amp;Z1198,"")&amp;IF(AA1198&lt;&gt;0,"-"&amp;AA1198,"")&amp;IF(AB1198&lt;&gt;0,"/"&amp;AB1198,"")&amp;IF(AC1198&lt;&gt;0,"-"&amp;AC1198,"")&amp;IF(AD1198&lt;&gt;0,"-"&amp;AD1198,"")</f>
        <v>1941-12-1</v>
      </c>
      <c r="BF1198" s="49" t="s">
        <v>4882</v>
      </c>
      <c r="BG1198" t="s">
        <v>4893</v>
      </c>
      <c r="BH1198" s="40" t="s">
        <v>5064</v>
      </c>
      <c r="BI1198" t="s">
        <v>2555</v>
      </c>
      <c r="BJ1198" t="str">
        <f>N1198&amp;", "&amp;O1198&amp;", "&amp;P1198</f>
        <v>Кашкадарьинская область, Яккабагский район, Яккабаг</v>
      </c>
      <c r="BK1198" t="str">
        <f>T1198&amp;" N; "&amp;U1198&amp;" E"</f>
        <v>38.975821 N; 66.688337 E</v>
      </c>
      <c r="BL1198" t="s">
        <v>2841</v>
      </c>
      <c r="BM1198" s="85" t="s">
        <v>2842</v>
      </c>
      <c r="BN1198" t="s">
        <v>4895</v>
      </c>
      <c r="BO1198">
        <f>X1198</f>
        <v>1500</v>
      </c>
      <c r="BP1198" t="str">
        <f>IF(V1198="original",H1198,IF(V1198="volunteer",C1198,"Nekhaeva A.A."))</f>
        <v>Nekhaeva A.A.</v>
      </c>
      <c r="BQ1198" t="str">
        <f>IF(V1198="original",I1198,IF(V1198="volunteer",YEAR(A1198)&amp;"-"&amp;IF(MONTH(A1198)&lt;10,"0"&amp;MONTH(A1198),MONTH(A1198))&amp;"-"&amp;IF(DAY(A1198)&lt;10,"0"&amp;DAY(A1198),DAY(A1198)),"__2025-05-15"))</f>
        <v>2025-04-04</v>
      </c>
      <c r="BT1198" s="49" t="s">
        <v>4766</v>
      </c>
      <c r="BU1198" t="s">
        <v>3631</v>
      </c>
      <c r="BV1198" t="s">
        <v>3632</v>
      </c>
      <c r="BW1198" t="s">
        <v>3633</v>
      </c>
      <c r="BX1198" t="s">
        <v>3634</v>
      </c>
      <c r="BY1198" s="44" t="s">
        <v>490</v>
      </c>
      <c r="BZ1198" t="s">
        <v>1166</v>
      </c>
      <c r="CA1198" t="s">
        <v>4555</v>
      </c>
      <c r="CB1198" s="44" t="s">
        <v>4555</v>
      </c>
      <c r="CC1198" t="s">
        <v>3837</v>
      </c>
      <c r="CD1198" t="s">
        <v>4555</v>
      </c>
      <c r="CE1198" t="s">
        <v>4556</v>
      </c>
      <c r="CF1198" t="s">
        <v>3630</v>
      </c>
      <c r="CG1198" t="s">
        <v>5048</v>
      </c>
      <c r="CH1198" t="str">
        <f>H1198</f>
        <v>Уточкин А.С.</v>
      </c>
      <c r="CI1198">
        <f t="shared" si="298"/>
        <v>1985</v>
      </c>
      <c r="CJ1198" t="s">
        <v>5276</v>
      </c>
    </row>
    <row r="1199" spans="1:88" x14ac:dyDescent="0.45">
      <c r="A1199" s="1">
        <v>45751.827314814807</v>
      </c>
      <c r="B1199">
        <v>911269241</v>
      </c>
      <c r="C1199" t="s">
        <v>4896</v>
      </c>
      <c r="D1199">
        <v>2</v>
      </c>
      <c r="E1199" s="4" t="s">
        <v>86</v>
      </c>
      <c r="G1199">
        <v>2800</v>
      </c>
      <c r="H1199" s="44" t="s">
        <v>2834</v>
      </c>
      <c r="I1199">
        <v>1985</v>
      </c>
      <c r="J1199" t="s">
        <v>2835</v>
      </c>
      <c r="K1199" t="s">
        <v>2836</v>
      </c>
      <c r="L1199" t="s">
        <v>2837</v>
      </c>
      <c r="M1199" t="s">
        <v>2844</v>
      </c>
      <c r="N1199" t="s">
        <v>2845</v>
      </c>
      <c r="O1199" t="s">
        <v>2846</v>
      </c>
      <c r="P1199" t="s">
        <v>2847</v>
      </c>
      <c r="Q1199" t="str">
        <f t="shared" si="294"/>
        <v>Дамчик, Астраханский заповедник</v>
      </c>
      <c r="R1199" s="85">
        <v>45.789726000000002</v>
      </c>
      <c r="S1199" s="85">
        <v>47.889294999999997</v>
      </c>
      <c r="T1199" t="s">
        <v>2848</v>
      </c>
      <c r="U1199" t="s">
        <v>2849</v>
      </c>
      <c r="V1199" s="54" t="s">
        <v>106</v>
      </c>
      <c r="X1199">
        <v>250</v>
      </c>
      <c r="Y1199">
        <v>1973</v>
      </c>
      <c r="Z1199">
        <v>6</v>
      </c>
      <c r="AA1199"/>
      <c r="AB1199"/>
      <c r="AC1199"/>
      <c r="AD1199"/>
      <c r="AF1199" t="s">
        <v>2850</v>
      </c>
      <c r="AG1199" s="60" t="s">
        <v>5000</v>
      </c>
      <c r="AH1199" t="s">
        <v>490</v>
      </c>
      <c r="AI1199" t="s">
        <v>1166</v>
      </c>
      <c r="AJ1199" t="s">
        <v>2852</v>
      </c>
      <c r="AK1199" t="b">
        <v>1</v>
      </c>
      <c r="AL1199" t="b">
        <v>0</v>
      </c>
      <c r="AO1199" s="49" t="s">
        <v>4952</v>
      </c>
      <c r="AP1199" s="73"/>
      <c r="AQ1199" s="52" t="s">
        <v>4951</v>
      </c>
      <c r="AR1199" s="76" t="s">
        <v>5011</v>
      </c>
      <c r="AS1199" s="73" t="s">
        <v>5012</v>
      </c>
      <c r="AT1199" s="73">
        <f t="shared" si="296"/>
        <v>2</v>
      </c>
      <c r="AU1199" s="112" t="s">
        <v>5383</v>
      </c>
      <c r="AV1199" s="44" t="s">
        <v>5380</v>
      </c>
      <c r="AW1199" t="s">
        <v>5039</v>
      </c>
      <c r="AX1199" s="75" t="s">
        <v>5001</v>
      </c>
      <c r="AY1199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199" s="49" t="s">
        <v>4903</v>
      </c>
      <c r="BA1199" s="44" t="str">
        <f>Y1199&amp;"-"&amp;IF(Z1199&lt;10,"0"&amp;Z1199,Z1199)</f>
        <v>1973-06</v>
      </c>
      <c r="BB1199" s="44" t="str">
        <f>Y1199&amp;IF(Z1199&lt;&gt;0,"-"&amp;Z1199,"")&amp;IF(AA1199&lt;&gt;0,"-"&amp;AA1199,"")&amp;IF(AB1199&lt;&gt;0,"/"&amp;AB1199,"")&amp;IF(AC1199&lt;&gt;0,"-"&amp;AC1199,"")&amp;IF(AD1199&lt;&gt;0,"-"&amp;AD1199,"")</f>
        <v>1973-6</v>
      </c>
      <c r="BF1199" s="49" t="s">
        <v>4882</v>
      </c>
      <c r="BG1199" t="s">
        <v>4893</v>
      </c>
      <c r="BH1199" s="40" t="s">
        <v>5058</v>
      </c>
      <c r="BI1199" t="s">
        <v>745</v>
      </c>
      <c r="BJ1199" t="str">
        <f>N1199&amp;", "&amp;O1199&amp;", "&amp;P1199</f>
        <v>Астраханская область, Камызякский район, Дамчик, Астраханский заповедник</v>
      </c>
      <c r="BK1199" t="str">
        <f>T1199&amp;" N; "&amp;U1199&amp;" E"</f>
        <v>45.789726 N; 47.889295 E</v>
      </c>
      <c r="BL1199" t="s">
        <v>2848</v>
      </c>
      <c r="BM1199" s="85" t="s">
        <v>2849</v>
      </c>
      <c r="BN1199" t="s">
        <v>4895</v>
      </c>
      <c r="BO1199">
        <f>X1199</f>
        <v>250</v>
      </c>
      <c r="BP1199" t="str">
        <f>IF(V1199="original",H1199,IF(V1199="volunteer",C1199,"Nekhaeva A.A."))</f>
        <v>Nekhaeva A.A.</v>
      </c>
      <c r="BQ1199" t="str">
        <f>IF(V1199="original",I1199,IF(V1199="volunteer",YEAR(A1199)&amp;"-"&amp;IF(MONTH(A1199)&lt;10,"0"&amp;MONTH(A1199),MONTH(A1199))&amp;"-"&amp;IF(DAY(A1199)&lt;10,"0"&amp;DAY(A1199),DAY(A1199)),"__2025-05-15"))</f>
        <v>2025-04-04</v>
      </c>
      <c r="BT1199" s="49" t="s">
        <v>4766</v>
      </c>
      <c r="BU1199" t="s">
        <v>3631</v>
      </c>
      <c r="BV1199" t="s">
        <v>3632</v>
      </c>
      <c r="BW1199" t="s">
        <v>3633</v>
      </c>
      <c r="BX1199" t="s">
        <v>3634</v>
      </c>
      <c r="BY1199" s="44" t="s">
        <v>490</v>
      </c>
      <c r="BZ1199" t="s">
        <v>1166</v>
      </c>
      <c r="CA1199" t="s">
        <v>4557</v>
      </c>
      <c r="CB1199" s="44" t="s">
        <v>4557</v>
      </c>
      <c r="CC1199" t="s">
        <v>2853</v>
      </c>
      <c r="CD1199" t="s">
        <v>4557</v>
      </c>
      <c r="CE1199" t="s">
        <v>4558</v>
      </c>
      <c r="CF1199" t="s">
        <v>3630</v>
      </c>
      <c r="CH1199" t="str">
        <f>H1199</f>
        <v>Уточкин А.С.</v>
      </c>
      <c r="CI1199">
        <f t="shared" si="298"/>
        <v>1985</v>
      </c>
    </row>
    <row r="1200" spans="1:88" x14ac:dyDescent="0.45">
      <c r="A1200" s="1">
        <v>45751.824421296304</v>
      </c>
      <c r="B1200">
        <v>911269241</v>
      </c>
      <c r="C1200" t="s">
        <v>4896</v>
      </c>
      <c r="D1200">
        <v>1</v>
      </c>
      <c r="E1200" s="4" t="s">
        <v>51</v>
      </c>
      <c r="G1200">
        <v>2800</v>
      </c>
      <c r="H1200" s="44" t="s">
        <v>2834</v>
      </c>
      <c r="I1200">
        <v>1985</v>
      </c>
      <c r="J1200" t="s">
        <v>2835</v>
      </c>
      <c r="K1200" t="s">
        <v>2836</v>
      </c>
      <c r="L1200" t="s">
        <v>2837</v>
      </c>
      <c r="M1200" t="s">
        <v>2854</v>
      </c>
      <c r="P1200" t="s">
        <v>2855</v>
      </c>
      <c r="Q1200" t="str">
        <f t="shared" si="294"/>
        <v>Сел. Ломашены, Артвинск. окр.</v>
      </c>
      <c r="V1200" s="54" t="s">
        <v>119</v>
      </c>
      <c r="Y1200">
        <v>1909</v>
      </c>
      <c r="Z1200">
        <v>9</v>
      </c>
      <c r="AA1200">
        <v>10</v>
      </c>
      <c r="AB1200"/>
      <c r="AC1200"/>
      <c r="AD1200"/>
      <c r="AF1200" t="s">
        <v>2856</v>
      </c>
      <c r="AG1200" s="60" t="s">
        <v>2857</v>
      </c>
      <c r="AH1200" t="s">
        <v>490</v>
      </c>
      <c r="AI1200" t="s">
        <v>1166</v>
      </c>
      <c r="AJ1200" t="s">
        <v>2858</v>
      </c>
      <c r="AK1200" t="b">
        <v>1</v>
      </c>
      <c r="AL1200" t="b">
        <v>0</v>
      </c>
      <c r="AO1200" s="49" t="s">
        <v>4952</v>
      </c>
      <c r="AP1200" s="73"/>
      <c r="AQ1200" s="49" t="s">
        <v>4951</v>
      </c>
      <c r="AR1200" s="76" t="s">
        <v>5011</v>
      </c>
      <c r="AS1200" s="73" t="s">
        <v>5012</v>
      </c>
      <c r="AT1200" s="73">
        <f t="shared" si="296"/>
        <v>1</v>
      </c>
      <c r="AU1200" s="112" t="s">
        <v>5383</v>
      </c>
      <c r="AV1200" s="44" t="s">
        <v>5380</v>
      </c>
      <c r="AW1200" s="28" t="s">
        <v>2856</v>
      </c>
      <c r="AX1200" s="73" t="s">
        <v>4976</v>
      </c>
      <c r="AY1200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0" s="49" t="s">
        <v>4903</v>
      </c>
      <c r="BA1200" s="58" t="str">
        <f>Y1200&amp;"-"&amp;IF(Z1200&lt;10,"0"&amp;Z1200,Z1200)&amp;"-"&amp;IF(AA1200&lt;10,"0"&amp;AA1200,AA1200)</f>
        <v>1909-09-10</v>
      </c>
      <c r="BB1200" s="44" t="str">
        <f>Y1200&amp;IF(Z1200&lt;&gt;0,"-"&amp;Z1200,"")&amp;IF(AA1200&lt;&gt;0,"-"&amp;AA1200,"")&amp;IF(AB1200&lt;&gt;0,"/"&amp;AB1200,"")&amp;IF(AC1200&lt;&gt;0,"-"&amp;AC1200,"")&amp;IF(AD1200&lt;&gt;0,"-"&amp;AD1200,"")</f>
        <v>1909-9-10</v>
      </c>
      <c r="BF1200" s="49" t="s">
        <v>4882</v>
      </c>
      <c r="BG1200" t="s">
        <v>4893</v>
      </c>
      <c r="BH1200" s="40" t="s">
        <v>5061</v>
      </c>
      <c r="BI1200" t="s">
        <v>3256</v>
      </c>
      <c r="BJ1200" t="str">
        <f t="shared" ref="BJ1200:BJ1201" si="299">P1200</f>
        <v>Сел. Ломашены, Артвинск. окр.</v>
      </c>
      <c r="BT1200" s="49" t="s">
        <v>4766</v>
      </c>
      <c r="BU1200" t="s">
        <v>3631</v>
      </c>
      <c r="BV1200" t="s">
        <v>3632</v>
      </c>
      <c r="BW1200" t="s">
        <v>3633</v>
      </c>
      <c r="BX1200" t="s">
        <v>3634</v>
      </c>
      <c r="BY1200" s="44" t="s">
        <v>490</v>
      </c>
      <c r="BZ1200" t="s">
        <v>1166</v>
      </c>
      <c r="CA1200" t="s">
        <v>4562</v>
      </c>
      <c r="CB1200" s="44" t="s">
        <v>4562</v>
      </c>
      <c r="CC1200" t="s">
        <v>4772</v>
      </c>
      <c r="CD1200" t="s">
        <v>4560</v>
      </c>
      <c r="CE1200" t="str">
        <f>CB1200&amp;" "&amp;CC1200</f>
        <v>Heriaeus simoni Kulczyński, 1903</v>
      </c>
      <c r="CF1200" t="s">
        <v>3630</v>
      </c>
      <c r="CH1200" t="str">
        <f>H1200</f>
        <v>Уточкин А.С.</v>
      </c>
      <c r="CI1200">
        <f t="shared" si="298"/>
        <v>1985</v>
      </c>
    </row>
    <row r="1201" spans="1:88" x14ac:dyDescent="0.45">
      <c r="A1201" s="1">
        <v>45751.821817129632</v>
      </c>
      <c r="B1201">
        <v>911269241</v>
      </c>
      <c r="C1201" t="s">
        <v>4896</v>
      </c>
      <c r="D1201">
        <v>1</v>
      </c>
      <c r="E1201" s="4" t="s">
        <v>65</v>
      </c>
      <c r="G1201">
        <v>2800</v>
      </c>
      <c r="H1201" s="44" t="s">
        <v>2834</v>
      </c>
      <c r="I1201">
        <v>1985</v>
      </c>
      <c r="J1201" t="s">
        <v>2835</v>
      </c>
      <c r="K1201" t="s">
        <v>2836</v>
      </c>
      <c r="L1201" t="s">
        <v>2837</v>
      </c>
      <c r="M1201" t="s">
        <v>2859</v>
      </c>
      <c r="P1201" t="s">
        <v>2860</v>
      </c>
      <c r="Q1201" t="str">
        <f t="shared" si="294"/>
        <v>Джумгальская долина, Северная Киргизия</v>
      </c>
      <c r="V1201" s="54" t="s">
        <v>119</v>
      </c>
      <c r="Y1201">
        <v>1914</v>
      </c>
      <c r="Z1201">
        <v>8</v>
      </c>
      <c r="AA1201">
        <v>8</v>
      </c>
      <c r="AB1201"/>
      <c r="AC1201"/>
      <c r="AD1201"/>
      <c r="AF1201" t="s">
        <v>338</v>
      </c>
      <c r="AG1201" s="60" t="s">
        <v>2861</v>
      </c>
      <c r="AH1201" t="s">
        <v>490</v>
      </c>
      <c r="AI1201" t="s">
        <v>1166</v>
      </c>
      <c r="AJ1201" t="s">
        <v>2862</v>
      </c>
      <c r="AK1201" t="b">
        <v>1</v>
      </c>
      <c r="AL1201" t="b">
        <v>0</v>
      </c>
      <c r="AO1201" s="49" t="s">
        <v>4952</v>
      </c>
      <c r="AP1201" s="73"/>
      <c r="AQ1201" s="49" t="s">
        <v>4951</v>
      </c>
      <c r="AR1201" s="76" t="s">
        <v>5011</v>
      </c>
      <c r="AS1201" s="73" t="s">
        <v>5012</v>
      </c>
      <c r="AT1201" s="73">
        <f t="shared" si="296"/>
        <v>1</v>
      </c>
      <c r="AU1201" s="112" t="s">
        <v>5384</v>
      </c>
      <c r="AV1201" s="44" t="s">
        <v>5380</v>
      </c>
      <c r="AX1201" s="73" t="s">
        <v>4977</v>
      </c>
      <c r="AY1201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1" s="49" t="s">
        <v>4903</v>
      </c>
      <c r="BA1201" s="58" t="str">
        <f>Y1201&amp;"-"&amp;IF(Z1201&lt;10,"0"&amp;Z1201,Z1201)&amp;"-"&amp;IF(AA1201&lt;10,"0"&amp;AA1201,AA1201)</f>
        <v>1914-08-08</v>
      </c>
      <c r="BB1201" s="44" t="str">
        <f>Y1201&amp;IF(Z1201&lt;&gt;0,"-"&amp;Z1201,"")&amp;IF(AA1201&lt;&gt;0,"-"&amp;AA1201,"")&amp;IF(AB1201&lt;&gt;0,"/"&amp;AB1201,"")&amp;IF(AC1201&lt;&gt;0,"-"&amp;AC1201,"")&amp;IF(AD1201&lt;&gt;0,"-"&amp;AD1201,"")</f>
        <v>1914-8-8</v>
      </c>
      <c r="BF1201" s="49" t="s">
        <v>4882</v>
      </c>
      <c r="BG1201" t="s">
        <v>4893</v>
      </c>
      <c r="BH1201" s="40" t="s">
        <v>5055</v>
      </c>
      <c r="BI1201" t="s">
        <v>2720</v>
      </c>
      <c r="BJ1201" t="str">
        <f t="shared" si="299"/>
        <v>Джумгальская долина, Северная Киргизия</v>
      </c>
      <c r="BT1201" s="49" t="s">
        <v>4766</v>
      </c>
      <c r="BU1201" t="s">
        <v>3631</v>
      </c>
      <c r="BV1201" t="s">
        <v>3632</v>
      </c>
      <c r="BW1201" t="s">
        <v>3633</v>
      </c>
      <c r="BX1201" t="s">
        <v>3634</v>
      </c>
      <c r="BY1201" s="44" t="s">
        <v>490</v>
      </c>
      <c r="BZ1201" t="s">
        <v>1166</v>
      </c>
      <c r="CA1201" t="s">
        <v>4566</v>
      </c>
      <c r="CB1201" s="44" t="s">
        <v>4566</v>
      </c>
      <c r="CC1201" t="s">
        <v>2863</v>
      </c>
      <c r="CD1201" t="s">
        <v>4564</v>
      </c>
      <c r="CE1201" t="s">
        <v>4565</v>
      </c>
      <c r="CF1201" t="s">
        <v>3630</v>
      </c>
      <c r="CH1201" t="str">
        <f>H1201</f>
        <v>Уточкин А.С.</v>
      </c>
      <c r="CI1201">
        <f t="shared" si="298"/>
        <v>1985</v>
      </c>
    </row>
    <row r="1202" spans="1:88" s="26" customFormat="1" x14ac:dyDescent="0.45">
      <c r="A1202" s="25">
        <v>45751.702673611107</v>
      </c>
      <c r="B1202" s="26">
        <v>950994899</v>
      </c>
      <c r="C1202" s="26" t="s">
        <v>4898</v>
      </c>
      <c r="D1202" s="26">
        <v>1</v>
      </c>
      <c r="E1202" s="4" t="s">
        <v>65</v>
      </c>
      <c r="G1202" s="26">
        <v>4907</v>
      </c>
      <c r="H1202" s="44" t="s">
        <v>2869</v>
      </c>
      <c r="I1202" s="26">
        <v>2004</v>
      </c>
      <c r="J1202" s="26" t="s">
        <v>2870</v>
      </c>
      <c r="K1202" s="26" t="s">
        <v>2871</v>
      </c>
      <c r="L1202" s="26" t="s">
        <v>2872</v>
      </c>
      <c r="M1202" t="s">
        <v>39</v>
      </c>
      <c r="N1202" s="26" t="s">
        <v>77</v>
      </c>
      <c r="O1202" s="26" t="s">
        <v>1922</v>
      </c>
      <c r="P1202" s="26" t="s">
        <v>2864</v>
      </c>
      <c r="Q1202" t="str">
        <f t="shared" si="294"/>
        <v>Dzhungar Alatau Mts., c. 7 km E of Lepsinsk, Chornaya River canyon, 1200-1400 m a.s.l.</v>
      </c>
      <c r="R1202" s="91">
        <v>45.542729999999999</v>
      </c>
      <c r="S1202" s="91">
        <v>80.710280999999995</v>
      </c>
      <c r="T1202" s="26" t="s">
        <v>2865</v>
      </c>
      <c r="U1202" s="26" t="s">
        <v>2866</v>
      </c>
      <c r="V1202" s="26" t="s">
        <v>106</v>
      </c>
      <c r="X1202" s="26">
        <v>2000</v>
      </c>
      <c r="Y1202" s="26">
        <v>2001</v>
      </c>
      <c r="Z1202" s="26">
        <v>6</v>
      </c>
      <c r="AA1202" s="26">
        <v>13</v>
      </c>
      <c r="AB1202" s="26">
        <v>2001</v>
      </c>
      <c r="AC1202" s="26">
        <v>6</v>
      </c>
      <c r="AD1202" s="26">
        <v>15</v>
      </c>
      <c r="AE1202" s="26" t="s">
        <v>2867</v>
      </c>
      <c r="AF1202" s="26" t="s">
        <v>2404</v>
      </c>
      <c r="AH1202" s="26" t="s">
        <v>229</v>
      </c>
      <c r="AI1202" s="26" t="s">
        <v>1441</v>
      </c>
      <c r="AJ1202" s="26" t="s">
        <v>2868</v>
      </c>
      <c r="AK1202" s="26" t="b">
        <v>1</v>
      </c>
      <c r="AL1202" s="26" t="b">
        <v>0</v>
      </c>
      <c r="AO1202" s="49" t="s">
        <v>4952</v>
      </c>
      <c r="AP1202" s="73"/>
      <c r="AQ1202" s="49" t="s">
        <v>4951</v>
      </c>
      <c r="AR1202" s="76" t="s">
        <v>5011</v>
      </c>
      <c r="AS1202" s="73" t="s">
        <v>5012</v>
      </c>
      <c r="AT1202" s="73">
        <f t="shared" si="296"/>
        <v>1</v>
      </c>
      <c r="AU1202" s="112" t="s">
        <v>5384</v>
      </c>
      <c r="AV1202" s="44" t="s">
        <v>5380</v>
      </c>
      <c r="AW1202" s="28" t="s">
        <v>2404</v>
      </c>
      <c r="AX1202" s="73"/>
      <c r="AY1202" s="73" t="str">
        <f t="shared" si="297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202" s="49" t="s">
        <v>4903</v>
      </c>
      <c r="BA1202" s="58" t="str">
        <f>Y1202&amp;"-"&amp;IF(Z1202&lt;10,"0"&amp;Z1202,Z1202)&amp;"-"&amp;IF(AA1202&lt;10,"0"&amp;AA1202,AA1202)&amp;"/"&amp;IF(AD1202&lt;10,"0"&amp;AD1202,AD1202)</f>
        <v>2001-06-13/15</v>
      </c>
      <c r="BB1202" s="44" t="str">
        <f>Y1202&amp;IF(Z1202&lt;&gt;0,"-"&amp;Z1202,"")&amp;IF(AA1202&lt;&gt;0,"-"&amp;AA1202,"")&amp;IF(AB1202&lt;&gt;0,"/"&amp;AB1202,"")&amp;IF(AC1202&lt;&gt;0,"-"&amp;AC1202,"")&amp;IF(AD1202&lt;&gt;0,"-"&amp;AD1202,"")</f>
        <v>2001-6-13/2001-6-15</v>
      </c>
      <c r="BC1202" s="44" t="str">
        <f>AE1202</f>
        <v>Betula-Malus-Populus forest</v>
      </c>
      <c r="BD1202" s="44"/>
      <c r="BE1202" s="44"/>
      <c r="BF1202" s="49" t="s">
        <v>4882</v>
      </c>
      <c r="BG1202" t="s">
        <v>4893</v>
      </c>
      <c r="BH1202" s="40" t="s">
        <v>5050</v>
      </c>
      <c r="BI1202" t="s">
        <v>39</v>
      </c>
      <c r="BJ1202" t="str">
        <f>N1202&amp;", "&amp;O1202&amp;", "&amp;P1202</f>
        <v>Almaty Area, Zhetysu Distr., Dzhungar Alatau Mts., c. 7 km E of Lepsinsk, Chornaya River canyon, 1200-1400 m a.s.l.</v>
      </c>
      <c r="BK1202" t="str">
        <f>T1202&amp;" N; "&amp;U1202&amp;" E"</f>
        <v>45.54273 N; 80.710281 E</v>
      </c>
      <c r="BL1202" t="s">
        <v>2865</v>
      </c>
      <c r="BM1202" s="85" t="s">
        <v>2866</v>
      </c>
      <c r="BN1202" t="s">
        <v>4895</v>
      </c>
      <c r="BO1202">
        <f>X1202</f>
        <v>2000</v>
      </c>
      <c r="BP1202" t="str">
        <f>IF(V1202="original",H1202,IF(V1202="volunteer",C1202,"Nekhaeva A.A."))</f>
        <v>Ishaeva A.</v>
      </c>
      <c r="BQ1202" t="str">
        <f>IF(V1202="original",I1202,IF(V1202="volunteer",YEAR(A1202)&amp;"-"&amp;IF(MONTH(A1202)&lt;10,"0"&amp;MONTH(A1202),MONTH(A1202))&amp;"-"&amp;IF(DAY(A1202)&lt;10,"0"&amp;DAY(A1202),DAY(A1202)),"__2025-05-15"))</f>
        <v>2025-04-04</v>
      </c>
      <c r="BR1202"/>
      <c r="BS1202"/>
      <c r="BT1202" s="49" t="s">
        <v>4766</v>
      </c>
      <c r="BU1202" t="s">
        <v>3631</v>
      </c>
      <c r="BV1202" t="s">
        <v>3632</v>
      </c>
      <c r="BW1202" t="s">
        <v>3633</v>
      </c>
      <c r="BX1202" t="s">
        <v>3634</v>
      </c>
      <c r="BY1202" s="44" t="s">
        <v>229</v>
      </c>
      <c r="BZ1202" t="s">
        <v>1441</v>
      </c>
      <c r="CA1202" t="s">
        <v>4567</v>
      </c>
      <c r="CB1202" s="44" t="s">
        <v>4567</v>
      </c>
      <c r="CC1202" t="s">
        <v>4844</v>
      </c>
      <c r="CD1202" t="s">
        <v>4567</v>
      </c>
      <c r="CE1202" t="s">
        <v>4568</v>
      </c>
      <c r="CF1202" t="s">
        <v>3630</v>
      </c>
      <c r="CG1202"/>
      <c r="CH1202" t="str">
        <f>H1202</f>
        <v>Tuneva T.K.</v>
      </c>
      <c r="CI1202">
        <f t="shared" si="298"/>
        <v>2004</v>
      </c>
      <c r="CJ1202"/>
    </row>
    <row r="1203" spans="1:88" s="26" customFormat="1" x14ac:dyDescent="0.45">
      <c r="A1203" s="25">
        <v>45751.695706018523</v>
      </c>
      <c r="B1203" s="26">
        <v>950994899</v>
      </c>
      <c r="C1203" s="26" t="s">
        <v>4898</v>
      </c>
      <c r="D1203" s="26">
        <v>4</v>
      </c>
      <c r="E1203" s="4" t="s">
        <v>727</v>
      </c>
      <c r="G1203" s="26">
        <v>4907</v>
      </c>
      <c r="H1203" s="44" t="s">
        <v>2869</v>
      </c>
      <c r="I1203" s="26">
        <v>2004</v>
      </c>
      <c r="J1203" s="26" t="s">
        <v>2870</v>
      </c>
      <c r="K1203" s="26" t="s">
        <v>2871</v>
      </c>
      <c r="L1203" s="26" t="s">
        <v>2872</v>
      </c>
      <c r="M1203" t="s">
        <v>39</v>
      </c>
      <c r="N1203" s="26" t="s">
        <v>77</v>
      </c>
      <c r="O1203" s="26" t="s">
        <v>1557</v>
      </c>
      <c r="P1203" s="26" t="s">
        <v>2873</v>
      </c>
      <c r="Q1203" t="str">
        <f t="shared" si="294"/>
        <v>c. 11 km north-west of Chundzha, Charyn River Canyon, 650 m a.s.l.</v>
      </c>
      <c r="R1203" s="91">
        <v>43.629370000000002</v>
      </c>
      <c r="S1203" s="91">
        <v>79.362729999999999</v>
      </c>
      <c r="T1203" s="26" t="s">
        <v>1558</v>
      </c>
      <c r="U1203" s="26" t="s">
        <v>1559</v>
      </c>
      <c r="V1203" s="26" t="s">
        <v>106</v>
      </c>
      <c r="X1203" s="26">
        <v>4000</v>
      </c>
      <c r="Y1203" s="26">
        <v>2001</v>
      </c>
      <c r="Z1203" s="26">
        <v>5</v>
      </c>
      <c r="AA1203" s="26">
        <v>29</v>
      </c>
      <c r="AB1203" s="26">
        <v>2001</v>
      </c>
      <c r="AC1203" s="26">
        <v>5</v>
      </c>
      <c r="AD1203" s="26">
        <v>31</v>
      </c>
      <c r="AE1203" s="26" t="s">
        <v>2874</v>
      </c>
      <c r="AF1203" s="26" t="s">
        <v>2404</v>
      </c>
      <c r="AH1203" s="26" t="s">
        <v>229</v>
      </c>
      <c r="AI1203" s="26" t="s">
        <v>1634</v>
      </c>
      <c r="AJ1203" s="26" t="s">
        <v>770</v>
      </c>
      <c r="AK1203" s="26" t="b">
        <v>1</v>
      </c>
      <c r="AL1203" s="26" t="b">
        <v>0</v>
      </c>
      <c r="AO1203" s="49" t="s">
        <v>4952</v>
      </c>
      <c r="AP1203" s="73"/>
      <c r="AQ1203" s="49" t="s">
        <v>4951</v>
      </c>
      <c r="AR1203" s="76" t="s">
        <v>5011</v>
      </c>
      <c r="AS1203" s="73" t="s">
        <v>5012</v>
      </c>
      <c r="AT1203" s="73">
        <f t="shared" si="296"/>
        <v>4</v>
      </c>
      <c r="AU1203" s="112" t="s">
        <v>5383</v>
      </c>
      <c r="AV1203" s="44" t="s">
        <v>5380</v>
      </c>
      <c r="AW1203" s="28" t="s">
        <v>2404</v>
      </c>
      <c r="AX1203" s="73"/>
      <c r="AY1203" s="73" t="str">
        <f t="shared" si="297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203" s="49" t="s">
        <v>4903</v>
      </c>
      <c r="BA1203" s="58" t="str">
        <f>Y1203&amp;"-"&amp;IF(Z1203&lt;10,"0"&amp;Z1203,Z1203)&amp;"-"&amp;IF(AA1203&lt;10,"0"&amp;AA1203,AA1203)&amp;"/"&amp;IF(AD1203&lt;10,"0"&amp;AD1203,AD1203)</f>
        <v>2001-05-29/31</v>
      </c>
      <c r="BB1203" s="44" t="str">
        <f>Y1203&amp;IF(Z1203&lt;&gt;0,"-"&amp;Z1203,"")&amp;IF(AA1203&lt;&gt;0,"-"&amp;AA1203,"")&amp;IF(AB1203&lt;&gt;0,"/"&amp;AB1203,"")&amp;IF(AC1203&lt;&gt;0,"-"&amp;AC1203,"")&amp;IF(AD1203&lt;&gt;0,"-"&amp;AD1203,"")</f>
        <v>2001-5-29/2001-5-31</v>
      </c>
      <c r="BC1203" s="44" t="str">
        <f>AE1203</f>
        <v>riverine Fraxinus-Populus-Salix forest</v>
      </c>
      <c r="BD1203" s="44"/>
      <c r="BE1203" s="44"/>
      <c r="BF1203" s="49" t="s">
        <v>4882</v>
      </c>
      <c r="BG1203" t="s">
        <v>4893</v>
      </c>
      <c r="BH1203" s="40" t="s">
        <v>5050</v>
      </c>
      <c r="BI1203" t="s">
        <v>39</v>
      </c>
      <c r="BJ1203" t="str">
        <f>N1203&amp;", "&amp;O1203&amp;", "&amp;P1203</f>
        <v>Almaty Area, Uigursky district, c. 11 km north-west of Chundzha, Charyn River Canyon, 650 m a.s.l.</v>
      </c>
      <c r="BK1203" t="str">
        <f>T1203&amp;" N; "&amp;U1203&amp;" E"</f>
        <v>43.62937 N; 79.36273 E</v>
      </c>
      <c r="BL1203" t="s">
        <v>1558</v>
      </c>
      <c r="BM1203" s="85" t="s">
        <v>1559</v>
      </c>
      <c r="BN1203" t="s">
        <v>4895</v>
      </c>
      <c r="BO1203">
        <f>X1203</f>
        <v>4000</v>
      </c>
      <c r="BP1203" t="str">
        <f>IF(V1203="original",H1203,IF(V1203="volunteer",C1203,"Nekhaeva A.A."))</f>
        <v>Ishaeva A.</v>
      </c>
      <c r="BQ1203" t="str">
        <f>IF(V1203="original",I1203,IF(V1203="volunteer",YEAR(A1203)&amp;"-"&amp;IF(MONTH(A1203)&lt;10,"0"&amp;MONTH(A1203),MONTH(A1203))&amp;"-"&amp;IF(DAY(A1203)&lt;10,"0"&amp;DAY(A1203),DAY(A1203)),"__2025-05-15"))</f>
        <v>2025-04-04</v>
      </c>
      <c r="BR1203"/>
      <c r="BS1203"/>
      <c r="BT1203" s="49" t="s">
        <v>4766</v>
      </c>
      <c r="BU1203" t="s">
        <v>3631</v>
      </c>
      <c r="BV1203" t="s">
        <v>3632</v>
      </c>
      <c r="BW1203" t="s">
        <v>3633</v>
      </c>
      <c r="BX1203" t="s">
        <v>3634</v>
      </c>
      <c r="BY1203" s="44" t="s">
        <v>229</v>
      </c>
      <c r="BZ1203" t="s">
        <v>1634</v>
      </c>
      <c r="CA1203" t="s">
        <v>4325</v>
      </c>
      <c r="CB1203" s="44" t="s">
        <v>4325</v>
      </c>
      <c r="CC1203" t="s">
        <v>4327</v>
      </c>
      <c r="CD1203" t="s">
        <v>4325</v>
      </c>
      <c r="CE1203" t="s">
        <v>4326</v>
      </c>
      <c r="CF1203" t="s">
        <v>3630</v>
      </c>
      <c r="CG1203"/>
      <c r="CH1203" t="str">
        <f>H1203</f>
        <v>Tuneva T.K.</v>
      </c>
      <c r="CI1203">
        <f t="shared" si="298"/>
        <v>2004</v>
      </c>
      <c r="CJ1203"/>
    </row>
    <row r="1204" spans="1:88" s="31" customFormat="1" x14ac:dyDescent="0.45">
      <c r="A1204" s="30">
        <v>45751.694340277783</v>
      </c>
      <c r="B1204" s="31">
        <v>950994899</v>
      </c>
      <c r="C1204" s="26" t="s">
        <v>4898</v>
      </c>
      <c r="D1204" s="31">
        <v>1</v>
      </c>
      <c r="E1204" s="4" t="s">
        <v>51</v>
      </c>
      <c r="G1204" s="31">
        <v>4907</v>
      </c>
      <c r="H1204" s="44" t="s">
        <v>2869</v>
      </c>
      <c r="I1204" s="31">
        <v>2004</v>
      </c>
      <c r="J1204" s="31" t="s">
        <v>2870</v>
      </c>
      <c r="K1204" s="31" t="s">
        <v>2871</v>
      </c>
      <c r="L1204" s="31" t="s">
        <v>2872</v>
      </c>
      <c r="M1204" t="s">
        <v>39</v>
      </c>
      <c r="N1204" s="31" t="s">
        <v>77</v>
      </c>
      <c r="O1204" s="31" t="s">
        <v>1557</v>
      </c>
      <c r="P1204" s="31" t="s">
        <v>2873</v>
      </c>
      <c r="Q1204" t="str">
        <f t="shared" si="294"/>
        <v>c. 11 km north-west of Chundzha, Charyn River Canyon, 650 m a.s.l.</v>
      </c>
      <c r="R1204" s="95">
        <v>43.629370000000002</v>
      </c>
      <c r="S1204" s="95">
        <v>79.362729999999999</v>
      </c>
      <c r="T1204" s="31" t="s">
        <v>1558</v>
      </c>
      <c r="U1204" s="31" t="s">
        <v>1559</v>
      </c>
      <c r="V1204" s="31" t="s">
        <v>106</v>
      </c>
      <c r="X1204" s="31">
        <v>4000</v>
      </c>
      <c r="Y1204" s="31">
        <v>2001</v>
      </c>
      <c r="Z1204" s="31">
        <v>5</v>
      </c>
      <c r="AA1204" s="31">
        <v>29</v>
      </c>
      <c r="AB1204" s="31">
        <v>2001</v>
      </c>
      <c r="AC1204" s="31">
        <v>5</v>
      </c>
      <c r="AD1204" s="31">
        <v>31</v>
      </c>
      <c r="AE1204" s="31" t="s">
        <v>2874</v>
      </c>
      <c r="AF1204" s="31" t="s">
        <v>2404</v>
      </c>
      <c r="AI1204" s="31" t="s">
        <v>2876</v>
      </c>
      <c r="AJ1204" s="31" t="s">
        <v>2877</v>
      </c>
      <c r="AK1204" s="31" t="b">
        <v>1</v>
      </c>
      <c r="AL1204" s="31" t="b">
        <v>1</v>
      </c>
      <c r="AM1204" s="31" t="s">
        <v>3596</v>
      </c>
      <c r="AN1204" s="31" t="s">
        <v>2878</v>
      </c>
      <c r="AO1204" s="49" t="s">
        <v>4952</v>
      </c>
      <c r="AP1204" s="73"/>
      <c r="AQ1204" s="49" t="s">
        <v>4951</v>
      </c>
      <c r="AR1204" s="76" t="s">
        <v>5011</v>
      </c>
      <c r="AS1204" s="73" t="s">
        <v>5012</v>
      </c>
      <c r="AT1204" s="73">
        <f t="shared" si="296"/>
        <v>1</v>
      </c>
      <c r="AU1204" s="112" t="s">
        <v>5383</v>
      </c>
      <c r="AV1204" s="44" t="s">
        <v>5380</v>
      </c>
      <c r="AW1204" s="28" t="s">
        <v>2404</v>
      </c>
      <c r="AX1204" s="73" t="s">
        <v>5279</v>
      </c>
      <c r="AY1204" s="73" t="str">
        <f t="shared" si="297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204" s="49" t="s">
        <v>4903</v>
      </c>
      <c r="BA1204" s="58" t="str">
        <f>Y1204&amp;"-"&amp;IF(Z1204&lt;10,"0"&amp;Z1204,Z1204)&amp;"-"&amp;IF(AA1204&lt;10,"0"&amp;AA1204,AA1204)&amp;"/"&amp;IF(AD1204&lt;10,"0"&amp;AD1204,AD1204)</f>
        <v>2001-05-29/31</v>
      </c>
      <c r="BB1204" s="44" t="str">
        <f>Y1204&amp;IF(Z1204&lt;&gt;0,"-"&amp;Z1204,"")&amp;IF(AA1204&lt;&gt;0,"-"&amp;AA1204,"")&amp;IF(AB1204&lt;&gt;0,"/"&amp;AB1204,"")&amp;IF(AC1204&lt;&gt;0,"-"&amp;AC1204,"")&amp;IF(AD1204&lt;&gt;0,"-"&amp;AD1204,"")</f>
        <v>2001-5-29/2001-5-31</v>
      </c>
      <c r="BC1204" s="44" t="str">
        <f>AE1204</f>
        <v>riverine Fraxinus-Populus-Salix forest</v>
      </c>
      <c r="BD1204" s="44"/>
      <c r="BE1204" s="44"/>
      <c r="BF1204" s="49" t="s">
        <v>4882</v>
      </c>
      <c r="BG1204" t="s">
        <v>4893</v>
      </c>
      <c r="BH1204" s="40" t="s">
        <v>5050</v>
      </c>
      <c r="BI1204" t="s">
        <v>39</v>
      </c>
      <c r="BJ1204" t="str">
        <f>N1204&amp;", "&amp;O1204&amp;", "&amp;P1204</f>
        <v>Almaty Area, Uigursky district, c. 11 km north-west of Chundzha, Charyn River Canyon, 650 m a.s.l.</v>
      </c>
      <c r="BK1204" t="str">
        <f>T1204&amp;" N; "&amp;U1204&amp;" E"</f>
        <v>43.62937 N; 79.36273 E</v>
      </c>
      <c r="BL1204" t="s">
        <v>1558</v>
      </c>
      <c r="BM1204" s="85" t="s">
        <v>1559</v>
      </c>
      <c r="BN1204" t="s">
        <v>4895</v>
      </c>
      <c r="BO1204">
        <f>X1204</f>
        <v>4000</v>
      </c>
      <c r="BP1204" t="str">
        <f>IF(V1204="original",H1204,IF(V1204="volunteer",C1204,"Nekhaeva A.A."))</f>
        <v>Ishaeva A.</v>
      </c>
      <c r="BQ1204" t="str">
        <f>IF(V1204="original",I1204,IF(V1204="volunteer",YEAR(A1204)&amp;"-"&amp;IF(MONTH(A1204)&lt;10,"0"&amp;MONTH(A1204),MONTH(A1204))&amp;"-"&amp;IF(DAY(A1204)&lt;10,"0"&amp;DAY(A1204),DAY(A1204)),"__2025-05-15"))</f>
        <v>2025-04-04</v>
      </c>
      <c r="BR1204"/>
      <c r="BS1204"/>
      <c r="BT1204" s="49" t="s">
        <v>4766</v>
      </c>
      <c r="BU1204" t="s">
        <v>3631</v>
      </c>
      <c r="BV1204" t="s">
        <v>3632</v>
      </c>
      <c r="BW1204" t="s">
        <v>3633</v>
      </c>
      <c r="BX1204" t="s">
        <v>3634</v>
      </c>
      <c r="BY1204" s="44" t="s">
        <v>229</v>
      </c>
      <c r="BZ1204" t="s">
        <v>2876</v>
      </c>
      <c r="CA1204" t="s">
        <v>4569</v>
      </c>
      <c r="CB1204" s="44" t="s">
        <v>4569</v>
      </c>
      <c r="CC1204" t="s">
        <v>4571</v>
      </c>
      <c r="CD1204" t="s">
        <v>4569</v>
      </c>
      <c r="CE1204" t="s">
        <v>4570</v>
      </c>
      <c r="CF1204" t="s">
        <v>3630</v>
      </c>
      <c r="CG1204" t="s">
        <v>5048</v>
      </c>
      <c r="CH1204" t="str">
        <f>H1204</f>
        <v>Tuneva T.K.</v>
      </c>
      <c r="CI1204">
        <f t="shared" si="298"/>
        <v>2004</v>
      </c>
      <c r="CJ1204" t="s">
        <v>5274</v>
      </c>
    </row>
    <row r="1205" spans="1:88" s="31" customFormat="1" x14ac:dyDescent="0.45">
      <c r="A1205" s="30">
        <v>45751.694340277783</v>
      </c>
      <c r="B1205" s="31">
        <v>950994899</v>
      </c>
      <c r="C1205" s="26" t="s">
        <v>4898</v>
      </c>
      <c r="D1205" s="31">
        <v>1</v>
      </c>
      <c r="E1205" s="4" t="s">
        <v>65</v>
      </c>
      <c r="G1205" s="31">
        <v>4907</v>
      </c>
      <c r="H1205" s="44" t="s">
        <v>2869</v>
      </c>
      <c r="I1205" s="31">
        <v>2004</v>
      </c>
      <c r="J1205" s="31" t="s">
        <v>2870</v>
      </c>
      <c r="K1205" s="31" t="s">
        <v>2871</v>
      </c>
      <c r="L1205" s="31" t="s">
        <v>2872</v>
      </c>
      <c r="M1205" t="s">
        <v>39</v>
      </c>
      <c r="N1205" s="31" t="s">
        <v>77</v>
      </c>
      <c r="O1205" s="31" t="s">
        <v>1557</v>
      </c>
      <c r="P1205" s="31" t="s">
        <v>2873</v>
      </c>
      <c r="Q1205" t="str">
        <f t="shared" si="294"/>
        <v>c. 11 km north-west of Chundzha, Charyn River Canyon, 650 m a.s.l.</v>
      </c>
      <c r="R1205" s="95">
        <v>43.629370000000002</v>
      </c>
      <c r="S1205" s="95">
        <v>79.362729999999999</v>
      </c>
      <c r="T1205" s="31" t="s">
        <v>1558</v>
      </c>
      <c r="U1205" s="31" t="s">
        <v>1559</v>
      </c>
      <c r="V1205" s="31" t="s">
        <v>106</v>
      </c>
      <c r="X1205" s="31">
        <v>4000</v>
      </c>
      <c r="Y1205" s="31">
        <v>2001</v>
      </c>
      <c r="Z1205" s="31">
        <v>5</v>
      </c>
      <c r="AA1205" s="31">
        <v>29</v>
      </c>
      <c r="AB1205" s="31">
        <v>2001</v>
      </c>
      <c r="AC1205" s="31">
        <v>5</v>
      </c>
      <c r="AD1205" s="31">
        <v>31</v>
      </c>
      <c r="AE1205" s="31" t="s">
        <v>2874</v>
      </c>
      <c r="AF1205" s="31" t="s">
        <v>2404</v>
      </c>
      <c r="AI1205" s="31" t="s">
        <v>2876</v>
      </c>
      <c r="AJ1205" s="31" t="s">
        <v>2877</v>
      </c>
      <c r="AK1205" s="31" t="b">
        <v>1</v>
      </c>
      <c r="AL1205" s="31" t="b">
        <v>1</v>
      </c>
      <c r="AM1205" s="31" t="s">
        <v>3596</v>
      </c>
      <c r="AN1205" s="31" t="s">
        <v>2878</v>
      </c>
      <c r="AO1205" s="49" t="s">
        <v>4952</v>
      </c>
      <c r="AP1205" s="73"/>
      <c r="AQ1205" s="49" t="s">
        <v>4951</v>
      </c>
      <c r="AR1205" s="76" t="s">
        <v>5011</v>
      </c>
      <c r="AS1205" s="73" t="s">
        <v>5012</v>
      </c>
      <c r="AT1205" s="73">
        <f t="shared" si="296"/>
        <v>1</v>
      </c>
      <c r="AU1205" s="112" t="s">
        <v>5384</v>
      </c>
      <c r="AV1205" s="44" t="s">
        <v>5380</v>
      </c>
      <c r="AW1205" s="28" t="s">
        <v>2404</v>
      </c>
      <c r="AX1205" s="73" t="s">
        <v>5279</v>
      </c>
      <c r="AY1205" s="73" t="str">
        <f t="shared" si="297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205" s="49" t="s">
        <v>4903</v>
      </c>
      <c r="BA1205" s="58" t="str">
        <f>Y1205&amp;"-"&amp;IF(Z1205&lt;10,"0"&amp;Z1205,Z1205)&amp;"-"&amp;IF(AA1205&lt;10,"0"&amp;AA1205,AA1205)&amp;"/"&amp;IF(AD1205&lt;10,"0"&amp;AD1205,AD1205)</f>
        <v>2001-05-29/31</v>
      </c>
      <c r="BB1205" s="44" t="str">
        <f>Y1205&amp;IF(Z1205&lt;&gt;0,"-"&amp;Z1205,"")&amp;IF(AA1205&lt;&gt;0,"-"&amp;AA1205,"")&amp;IF(AB1205&lt;&gt;0,"/"&amp;AB1205,"")&amp;IF(AC1205&lt;&gt;0,"-"&amp;AC1205,"")&amp;IF(AD1205&lt;&gt;0,"-"&amp;AD1205,"")</f>
        <v>2001-5-29/2001-5-31</v>
      </c>
      <c r="BC1205" s="44" t="str">
        <f>AE1205</f>
        <v>riverine Fraxinus-Populus-Salix forest</v>
      </c>
      <c r="BD1205" s="44"/>
      <c r="BE1205" s="44"/>
      <c r="BF1205" s="49" t="s">
        <v>4882</v>
      </c>
      <c r="BG1205" t="s">
        <v>4893</v>
      </c>
      <c r="BH1205" s="40" t="s">
        <v>5050</v>
      </c>
      <c r="BI1205" t="s">
        <v>39</v>
      </c>
      <c r="BJ1205" t="str">
        <f>N1205&amp;", "&amp;O1205&amp;", "&amp;P1205</f>
        <v>Almaty Area, Uigursky district, c. 11 km north-west of Chundzha, Charyn River Canyon, 650 m a.s.l.</v>
      </c>
      <c r="BK1205" t="str">
        <f>T1205&amp;" N; "&amp;U1205&amp;" E"</f>
        <v>43.62937 N; 79.36273 E</v>
      </c>
      <c r="BL1205" t="s">
        <v>1558</v>
      </c>
      <c r="BM1205" s="85" t="s">
        <v>1559</v>
      </c>
      <c r="BN1205" t="s">
        <v>4895</v>
      </c>
      <c r="BO1205">
        <f>X1205</f>
        <v>4000</v>
      </c>
      <c r="BP1205" t="str">
        <f>IF(V1205="original",H1205,IF(V1205="volunteer",C1205,"Nekhaeva A.A."))</f>
        <v>Ishaeva A.</v>
      </c>
      <c r="BQ1205" t="str">
        <f>IF(V1205="original",I1205,IF(V1205="volunteer",YEAR(A1205)&amp;"-"&amp;IF(MONTH(A1205)&lt;10,"0"&amp;MONTH(A1205),MONTH(A1205))&amp;"-"&amp;IF(DAY(A1205)&lt;10,"0"&amp;DAY(A1205),DAY(A1205)),"__2025-05-15"))</f>
        <v>2025-04-04</v>
      </c>
      <c r="BR1205"/>
      <c r="BS1205"/>
      <c r="BT1205" s="49" t="s">
        <v>4766</v>
      </c>
      <c r="BU1205" t="s">
        <v>3631</v>
      </c>
      <c r="BV1205" t="s">
        <v>3632</v>
      </c>
      <c r="BW1205" t="s">
        <v>3633</v>
      </c>
      <c r="BX1205" t="s">
        <v>3634</v>
      </c>
      <c r="BY1205" s="44" t="s">
        <v>229</v>
      </c>
      <c r="BZ1205" t="s">
        <v>2876</v>
      </c>
      <c r="CA1205" t="s">
        <v>4569</v>
      </c>
      <c r="CB1205" s="44" t="s">
        <v>4569</v>
      </c>
      <c r="CC1205" t="s">
        <v>4571</v>
      </c>
      <c r="CD1205" t="s">
        <v>4569</v>
      </c>
      <c r="CE1205" t="s">
        <v>4570</v>
      </c>
      <c r="CF1205" t="s">
        <v>3630</v>
      </c>
      <c r="CG1205" t="s">
        <v>4737</v>
      </c>
      <c r="CH1205" t="str">
        <f>H1205</f>
        <v>Tuneva T.K.</v>
      </c>
      <c r="CI1205">
        <f t="shared" si="298"/>
        <v>2004</v>
      </c>
      <c r="CJ1205" t="s">
        <v>5275</v>
      </c>
    </row>
    <row r="1206" spans="1:88" x14ac:dyDescent="0.45">
      <c r="A1206" s="1">
        <v>45751.614861111113</v>
      </c>
      <c r="B1206">
        <v>911269241</v>
      </c>
      <c r="C1206" t="s">
        <v>4896</v>
      </c>
      <c r="D1206">
        <v>2</v>
      </c>
      <c r="E1206" s="4" t="s">
        <v>247</v>
      </c>
      <c r="G1206">
        <v>2800</v>
      </c>
      <c r="H1206" s="44" t="s">
        <v>2834</v>
      </c>
      <c r="I1206">
        <v>1985</v>
      </c>
      <c r="J1206" t="s">
        <v>2835</v>
      </c>
      <c r="K1206" t="s">
        <v>2836</v>
      </c>
      <c r="L1206" t="s">
        <v>2837</v>
      </c>
      <c r="M1206" t="s">
        <v>267</v>
      </c>
      <c r="P1206" t="s">
        <v>2879</v>
      </c>
      <c r="Q1206" t="str">
        <f t="shared" si="294"/>
        <v>пески Б. Барсуки от ур. Куль-Кудук до оз. Челкар</v>
      </c>
      <c r="V1206" s="54" t="s">
        <v>119</v>
      </c>
      <c r="Y1206">
        <v>1906</v>
      </c>
      <c r="Z1206">
        <v>5</v>
      </c>
      <c r="AA1206">
        <v>22</v>
      </c>
      <c r="AB1206"/>
      <c r="AC1206"/>
      <c r="AD1206"/>
      <c r="AF1206" t="s">
        <v>2880</v>
      </c>
      <c r="AG1206" s="60" t="s">
        <v>2881</v>
      </c>
      <c r="AH1206" t="s">
        <v>490</v>
      </c>
      <c r="AI1206" t="s">
        <v>1166</v>
      </c>
      <c r="AJ1206" t="s">
        <v>2862</v>
      </c>
      <c r="AK1206" t="b">
        <v>1</v>
      </c>
      <c r="AL1206" t="b">
        <v>0</v>
      </c>
      <c r="AO1206" s="49" t="s">
        <v>4952</v>
      </c>
      <c r="AP1206" s="73"/>
      <c r="AQ1206" s="49" t="s">
        <v>4951</v>
      </c>
      <c r="AR1206" s="76" t="s">
        <v>5011</v>
      </c>
      <c r="AS1206" s="73" t="s">
        <v>5012</v>
      </c>
      <c r="AT1206" s="73">
        <f t="shared" si="296"/>
        <v>2</v>
      </c>
      <c r="AU1206" s="112" t="s">
        <v>5384</v>
      </c>
      <c r="AV1206" s="44" t="s">
        <v>5380</v>
      </c>
      <c r="AW1206" s="28" t="s">
        <v>2880</v>
      </c>
      <c r="AX1206" s="73" t="s">
        <v>4978</v>
      </c>
      <c r="AY1206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6" s="49" t="s">
        <v>4903</v>
      </c>
      <c r="BA1206" s="58" t="str">
        <f>Y1206&amp;"-"&amp;IF(Z1206&lt;10,"0"&amp;Z1206,Z1206)&amp;"-"&amp;IF(AA1206&lt;10,"0"&amp;AA1206,AA1206)</f>
        <v>1906-05-22</v>
      </c>
      <c r="BB1206" s="44" t="str">
        <f>Y1206&amp;IF(Z1206&lt;&gt;0,"-"&amp;Z1206,"")&amp;IF(AA1206&lt;&gt;0,"-"&amp;AA1206,"")&amp;IF(AB1206&lt;&gt;0,"/"&amp;AB1206,"")&amp;IF(AC1206&lt;&gt;0,"-"&amp;AC1206,"")&amp;IF(AD1206&lt;&gt;0,"-"&amp;AD1206,"")</f>
        <v>1906-5-22</v>
      </c>
      <c r="BF1206" s="49" t="s">
        <v>4882</v>
      </c>
      <c r="BG1206" t="s">
        <v>4893</v>
      </c>
      <c r="BH1206" s="40" t="s">
        <v>5050</v>
      </c>
      <c r="BI1206" t="s">
        <v>39</v>
      </c>
      <c r="BJ1206" t="str">
        <f>P1206</f>
        <v>пески Б. Барсуки от ур. Куль-Кудук до оз. Челкар</v>
      </c>
      <c r="BT1206" s="49" t="s">
        <v>4766</v>
      </c>
      <c r="BU1206" t="s">
        <v>3631</v>
      </c>
      <c r="BV1206" t="s">
        <v>3632</v>
      </c>
      <c r="BW1206" t="s">
        <v>3633</v>
      </c>
      <c r="BX1206" t="s">
        <v>3634</v>
      </c>
      <c r="BY1206" s="44" t="s">
        <v>490</v>
      </c>
      <c r="BZ1206" t="s">
        <v>1166</v>
      </c>
      <c r="CA1206" t="s">
        <v>4566</v>
      </c>
      <c r="CB1206" s="44" t="s">
        <v>4566</v>
      </c>
      <c r="CC1206" t="s">
        <v>2863</v>
      </c>
      <c r="CD1206" t="s">
        <v>4564</v>
      </c>
      <c r="CE1206" t="s">
        <v>4565</v>
      </c>
      <c r="CF1206" t="s">
        <v>3630</v>
      </c>
      <c r="CH1206" t="str">
        <f>H1206</f>
        <v>Уточкин А.С.</v>
      </c>
      <c r="CI1206">
        <f t="shared" si="298"/>
        <v>1985</v>
      </c>
    </row>
    <row r="1207" spans="1:88" x14ac:dyDescent="0.45">
      <c r="A1207" s="1">
        <v>45751.608888888892</v>
      </c>
      <c r="B1207">
        <v>911269241</v>
      </c>
      <c r="C1207" t="s">
        <v>4896</v>
      </c>
      <c r="D1207">
        <v>2</v>
      </c>
      <c r="E1207" s="4" t="s">
        <v>247</v>
      </c>
      <c r="G1207">
        <v>2800</v>
      </c>
      <c r="H1207" s="44" t="s">
        <v>2834</v>
      </c>
      <c r="I1207">
        <v>1985</v>
      </c>
      <c r="J1207" t="s">
        <v>2835</v>
      </c>
      <c r="K1207" t="s">
        <v>2836</v>
      </c>
      <c r="L1207" t="s">
        <v>2837</v>
      </c>
      <c r="M1207" t="s">
        <v>2859</v>
      </c>
      <c r="N1207" t="s">
        <v>2882</v>
      </c>
      <c r="O1207" t="s">
        <v>2883</v>
      </c>
      <c r="P1207" t="s">
        <v>2884</v>
      </c>
      <c r="Q1207" t="str">
        <f t="shared" si="294"/>
        <v>ур. Ак-Терек</v>
      </c>
      <c r="V1207" s="54" t="s">
        <v>119</v>
      </c>
      <c r="Y1207">
        <v>1937</v>
      </c>
      <c r="Z1207">
        <v>8</v>
      </c>
      <c r="AA1207"/>
      <c r="AB1207"/>
      <c r="AC1207"/>
      <c r="AD1207"/>
      <c r="AF1207" t="s">
        <v>2885</v>
      </c>
      <c r="AG1207" s="60" t="s">
        <v>2886</v>
      </c>
      <c r="AH1207" t="s">
        <v>490</v>
      </c>
      <c r="AI1207" t="s">
        <v>1166</v>
      </c>
      <c r="AJ1207" t="s">
        <v>2862</v>
      </c>
      <c r="AK1207" t="b">
        <v>1</v>
      </c>
      <c r="AL1207" t="b">
        <v>0</v>
      </c>
      <c r="AO1207" s="49" t="s">
        <v>4952</v>
      </c>
      <c r="AP1207" s="73"/>
      <c r="AQ1207" s="49" t="s">
        <v>4951</v>
      </c>
      <c r="AR1207" s="76" t="s">
        <v>5011</v>
      </c>
      <c r="AS1207" s="73" t="s">
        <v>5012</v>
      </c>
      <c r="AT1207" s="73">
        <f t="shared" si="296"/>
        <v>2</v>
      </c>
      <c r="AU1207" s="112" t="s">
        <v>5384</v>
      </c>
      <c r="AV1207" s="44" t="s">
        <v>5380</v>
      </c>
      <c r="AW1207" t="s">
        <v>5041</v>
      </c>
      <c r="AX1207" s="73" t="s">
        <v>4979</v>
      </c>
      <c r="AY1207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7" s="49" t="s">
        <v>4903</v>
      </c>
      <c r="BA1207" s="44" t="str">
        <f>Y1207&amp;"-"&amp;IF(Z1207&lt;10,"0"&amp;Z1207,Z1207)</f>
        <v>1937-08</v>
      </c>
      <c r="BB1207" s="44" t="str">
        <f>Y1207&amp;IF(Z1207&lt;&gt;0,"-"&amp;Z1207,"")&amp;IF(AA1207&lt;&gt;0,"-"&amp;AA1207,"")&amp;IF(AB1207&lt;&gt;0,"/"&amp;AB1207,"")&amp;IF(AC1207&lt;&gt;0,"-"&amp;AC1207,"")&amp;IF(AD1207&lt;&gt;0,"-"&amp;AD1207,"")</f>
        <v>1937-8</v>
      </c>
      <c r="BF1207" s="49" t="s">
        <v>4882</v>
      </c>
      <c r="BG1207" t="s">
        <v>4893</v>
      </c>
      <c r="BH1207" s="40" t="s">
        <v>5055</v>
      </c>
      <c r="BI1207" t="s">
        <v>2720</v>
      </c>
      <c r="BJ1207" t="str">
        <f>N1207&amp;", "&amp;O1207&amp;", "&amp;P1207</f>
        <v>Ошская область, Базар-Курганский район, ур. Ак-Терек</v>
      </c>
      <c r="BT1207" s="49" t="s">
        <v>4766</v>
      </c>
      <c r="BU1207" t="s">
        <v>3631</v>
      </c>
      <c r="BV1207" t="s">
        <v>3632</v>
      </c>
      <c r="BW1207" t="s">
        <v>3633</v>
      </c>
      <c r="BX1207" t="s">
        <v>3634</v>
      </c>
      <c r="BY1207" s="44" t="s">
        <v>490</v>
      </c>
      <c r="BZ1207" t="s">
        <v>1166</v>
      </c>
      <c r="CA1207" t="s">
        <v>4566</v>
      </c>
      <c r="CB1207" s="44" t="s">
        <v>4566</v>
      </c>
      <c r="CC1207" t="s">
        <v>2863</v>
      </c>
      <c r="CD1207" t="s">
        <v>4564</v>
      </c>
      <c r="CE1207" t="s">
        <v>4565</v>
      </c>
      <c r="CF1207" t="s">
        <v>3630</v>
      </c>
      <c r="CH1207" t="str">
        <f>H1207</f>
        <v>Уточкин А.С.</v>
      </c>
      <c r="CI1207">
        <f t="shared" si="298"/>
        <v>1985</v>
      </c>
    </row>
    <row r="1208" spans="1:88" x14ac:dyDescent="0.45">
      <c r="A1208" s="1">
        <v>45751.607442129629</v>
      </c>
      <c r="B1208">
        <v>911269241</v>
      </c>
      <c r="C1208" t="s">
        <v>4896</v>
      </c>
      <c r="D1208">
        <v>3</v>
      </c>
      <c r="E1208" s="4" t="s">
        <v>846</v>
      </c>
      <c r="G1208">
        <v>2800</v>
      </c>
      <c r="H1208" s="44" t="s">
        <v>2834</v>
      </c>
      <c r="I1208">
        <v>1985</v>
      </c>
      <c r="J1208" t="s">
        <v>2835</v>
      </c>
      <c r="K1208" t="s">
        <v>2836</v>
      </c>
      <c r="L1208" t="s">
        <v>2837</v>
      </c>
      <c r="M1208" t="s">
        <v>712</v>
      </c>
      <c r="N1208" t="s">
        <v>2887</v>
      </c>
      <c r="O1208" t="s">
        <v>2888</v>
      </c>
      <c r="Q1208" t="str">
        <f t="shared" si="294"/>
        <v/>
      </c>
      <c r="V1208" s="54" t="s">
        <v>119</v>
      </c>
      <c r="Y1208">
        <v>1896</v>
      </c>
      <c r="Z1208"/>
      <c r="AA1208"/>
      <c r="AB1208"/>
      <c r="AC1208"/>
      <c r="AD1208"/>
      <c r="AF1208" t="s">
        <v>2889</v>
      </c>
      <c r="AG1208" s="60" t="s">
        <v>2890</v>
      </c>
      <c r="AH1208" t="s">
        <v>490</v>
      </c>
      <c r="AI1208" t="s">
        <v>1166</v>
      </c>
      <c r="AJ1208" t="s">
        <v>2862</v>
      </c>
      <c r="AK1208" t="b">
        <v>1</v>
      </c>
      <c r="AL1208" t="b">
        <v>0</v>
      </c>
      <c r="AO1208" s="49" t="s">
        <v>4952</v>
      </c>
      <c r="AP1208" s="73"/>
      <c r="AQ1208" s="49" t="s">
        <v>4951</v>
      </c>
      <c r="AR1208" s="76" t="s">
        <v>5011</v>
      </c>
      <c r="AS1208" s="73" t="s">
        <v>5012</v>
      </c>
      <c r="AT1208" s="73">
        <f t="shared" si="296"/>
        <v>3</v>
      </c>
      <c r="AU1208" s="112" t="s">
        <v>5384</v>
      </c>
      <c r="AV1208" s="44" t="s">
        <v>5380</v>
      </c>
      <c r="AW1208" t="s">
        <v>5043</v>
      </c>
      <c r="AX1208" s="73" t="s">
        <v>4980</v>
      </c>
      <c r="AY1208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8" s="49" t="s">
        <v>4903</v>
      </c>
      <c r="BA1208" s="44">
        <f>Y1208</f>
        <v>1896</v>
      </c>
      <c r="BB1208" s="44" t="str">
        <f>Y1208&amp;IF(Z1208&lt;&gt;0,"-"&amp;Z1208,"")&amp;IF(AA1208&lt;&gt;0,"-"&amp;AA1208,"")&amp;IF(AB1208&lt;&gt;0,"/"&amp;AB1208,"")&amp;IF(AC1208&lt;&gt;0,"-"&amp;AC1208,"")&amp;IF(AD1208&lt;&gt;0,"-"&amp;AD1208,"")</f>
        <v>1896</v>
      </c>
      <c r="BF1208" s="49" t="s">
        <v>4882</v>
      </c>
      <c r="BG1208" t="s">
        <v>4893</v>
      </c>
      <c r="BH1208" s="40" t="s">
        <v>5058</v>
      </c>
      <c r="BI1208" t="s">
        <v>745</v>
      </c>
      <c r="BJ1208" t="str">
        <f>N1208&amp;", "&amp;O1208</f>
        <v>Ворошиловоградская область, Старобельский участок</v>
      </c>
      <c r="BT1208" s="49" t="s">
        <v>4766</v>
      </c>
      <c r="BU1208" t="s">
        <v>3631</v>
      </c>
      <c r="BV1208" t="s">
        <v>3632</v>
      </c>
      <c r="BW1208" t="s">
        <v>3633</v>
      </c>
      <c r="BX1208" t="s">
        <v>3634</v>
      </c>
      <c r="BY1208" s="44" t="s">
        <v>490</v>
      </c>
      <c r="BZ1208" t="s">
        <v>1166</v>
      </c>
      <c r="CA1208" t="s">
        <v>4566</v>
      </c>
      <c r="CB1208" s="44" t="s">
        <v>4566</v>
      </c>
      <c r="CC1208" t="s">
        <v>2863</v>
      </c>
      <c r="CD1208" t="s">
        <v>4564</v>
      </c>
      <c r="CE1208" t="s">
        <v>4565</v>
      </c>
      <c r="CF1208" t="s">
        <v>3630</v>
      </c>
      <c r="CH1208" t="str">
        <f>H1208</f>
        <v>Уточкин А.С.</v>
      </c>
      <c r="CI1208">
        <f t="shared" si="298"/>
        <v>1985</v>
      </c>
    </row>
    <row r="1209" spans="1:88" x14ac:dyDescent="0.45">
      <c r="A1209" s="1">
        <v>45751.606006944443</v>
      </c>
      <c r="B1209">
        <v>911269241</v>
      </c>
      <c r="C1209" t="s">
        <v>4896</v>
      </c>
      <c r="D1209">
        <v>1</v>
      </c>
      <c r="E1209" s="4" t="s">
        <v>65</v>
      </c>
      <c r="G1209">
        <v>2800</v>
      </c>
      <c r="H1209" s="44" t="s">
        <v>2834</v>
      </c>
      <c r="I1209">
        <v>1985</v>
      </c>
      <c r="J1209" t="s">
        <v>2835</v>
      </c>
      <c r="K1209" t="s">
        <v>2836</v>
      </c>
      <c r="L1209" t="s">
        <v>2837</v>
      </c>
      <c r="M1209" t="s">
        <v>2891</v>
      </c>
      <c r="P1209" t="s">
        <v>2892</v>
      </c>
      <c r="Q1209" t="str">
        <f t="shared" si="294"/>
        <v>Талыш</v>
      </c>
      <c r="R1209" s="85">
        <v>38.933286000000003</v>
      </c>
      <c r="S1209" s="85">
        <v>48.602193</v>
      </c>
      <c r="T1209" t="s">
        <v>2893</v>
      </c>
      <c r="U1209" t="s">
        <v>2894</v>
      </c>
      <c r="V1209" s="54" t="s">
        <v>106</v>
      </c>
      <c r="W1209" t="s">
        <v>2895</v>
      </c>
      <c r="X1209">
        <v>40000</v>
      </c>
      <c r="Y1209">
        <v>1909</v>
      </c>
      <c r="Z1209">
        <v>5</v>
      </c>
      <c r="AA1209">
        <v>2</v>
      </c>
      <c r="AB1209"/>
      <c r="AC1209"/>
      <c r="AD1209"/>
      <c r="AF1209" t="s">
        <v>2896</v>
      </c>
      <c r="AG1209" s="60" t="s">
        <v>2897</v>
      </c>
      <c r="AH1209" t="s">
        <v>490</v>
      </c>
      <c r="AI1209" t="s">
        <v>1166</v>
      </c>
      <c r="AJ1209" t="s">
        <v>2862</v>
      </c>
      <c r="AK1209" t="b">
        <v>1</v>
      </c>
      <c r="AL1209" t="b">
        <v>0</v>
      </c>
      <c r="AO1209" s="49" t="s">
        <v>4952</v>
      </c>
      <c r="AP1209" s="73"/>
      <c r="AQ1209" s="49" t="s">
        <v>4951</v>
      </c>
      <c r="AR1209" s="76" t="s">
        <v>5011</v>
      </c>
      <c r="AS1209" s="73" t="s">
        <v>5012</v>
      </c>
      <c r="AT1209" s="73">
        <f t="shared" si="296"/>
        <v>1</v>
      </c>
      <c r="AU1209" s="112" t="s">
        <v>5384</v>
      </c>
      <c r="AV1209" s="44" t="s">
        <v>5380</v>
      </c>
      <c r="AW1209" t="s">
        <v>5041</v>
      </c>
      <c r="AX1209" s="73" t="s">
        <v>4981</v>
      </c>
      <c r="AY1209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09" s="49" t="s">
        <v>4903</v>
      </c>
      <c r="BA1209" s="58" t="str">
        <f>Y1209&amp;"-"&amp;IF(Z1209&lt;10,"0"&amp;Z1209,Z1209)&amp;"-"&amp;IF(AA1209&lt;10,"0"&amp;AA1209,AA1209)</f>
        <v>1909-05-02</v>
      </c>
      <c r="BB1209" s="44" t="str">
        <f>Y1209&amp;IF(Z1209&lt;&gt;0,"-"&amp;Z1209,"")&amp;IF(AA1209&lt;&gt;0,"-"&amp;AA1209,"")&amp;IF(AB1209&lt;&gt;0,"/"&amp;AB1209,"")&amp;IF(AC1209&lt;&gt;0,"-"&amp;AC1209,"")&amp;IF(AD1209&lt;&gt;0,"-"&amp;AD1209,"")</f>
        <v>1909-5-2</v>
      </c>
      <c r="BF1209" s="49" t="s">
        <v>4882</v>
      </c>
      <c r="BG1209" t="s">
        <v>4893</v>
      </c>
      <c r="BH1209" s="40" t="s">
        <v>5052</v>
      </c>
      <c r="BI1209" t="s">
        <v>2575</v>
      </c>
      <c r="BJ1209" t="str">
        <f>P1209</f>
        <v>Талыш</v>
      </c>
      <c r="BK1209" t="str">
        <f>T1209&amp;" N; "&amp;U1209&amp;" E"</f>
        <v>38.933286 N; 48.602193 E</v>
      </c>
      <c r="BL1209" t="s">
        <v>2893</v>
      </c>
      <c r="BM1209" s="85" t="s">
        <v>2894</v>
      </c>
      <c r="BN1209" t="s">
        <v>4895</v>
      </c>
      <c r="BO1209">
        <f>X1209</f>
        <v>40000</v>
      </c>
      <c r="BP1209" t="str">
        <f>IF(V1209="original",H1209,IF(V1209="volunteer",C1209,"Nekhaeva A.A."))</f>
        <v>Nekhaeva A.A.</v>
      </c>
      <c r="BQ1209" t="str">
        <f>IF(V1209="original",I1209,IF(V1209="volunteer",YEAR(A1209)&amp;"-"&amp;IF(MONTH(A1209)&lt;10,"0"&amp;MONTH(A1209),MONTH(A1209))&amp;"-"&amp;IF(DAY(A1209)&lt;10,"0"&amp;DAY(A1209),DAY(A1209)),"__2025-05-15"))</f>
        <v>2025-04-04</v>
      </c>
      <c r="BT1209" s="49" t="s">
        <v>4766</v>
      </c>
      <c r="BU1209" t="s">
        <v>3631</v>
      </c>
      <c r="BV1209" t="s">
        <v>3632</v>
      </c>
      <c r="BW1209" t="s">
        <v>3633</v>
      </c>
      <c r="BX1209" t="s">
        <v>3634</v>
      </c>
      <c r="BY1209" s="44" t="s">
        <v>490</v>
      </c>
      <c r="BZ1209" t="s">
        <v>1166</v>
      </c>
      <c r="CA1209" t="s">
        <v>4566</v>
      </c>
      <c r="CB1209" s="44" t="s">
        <v>4566</v>
      </c>
      <c r="CC1209" t="s">
        <v>2863</v>
      </c>
      <c r="CD1209" t="s">
        <v>4564</v>
      </c>
      <c r="CE1209" t="s">
        <v>4565</v>
      </c>
      <c r="CF1209" t="s">
        <v>3630</v>
      </c>
      <c r="CH1209" t="str">
        <f>H1209</f>
        <v>Уточкин А.С.</v>
      </c>
      <c r="CI1209">
        <f t="shared" si="298"/>
        <v>1985</v>
      </c>
    </row>
    <row r="1210" spans="1:88" x14ac:dyDescent="0.45">
      <c r="A1210" s="1">
        <v>45751.596886574072</v>
      </c>
      <c r="B1210">
        <v>911269241</v>
      </c>
      <c r="C1210" t="s">
        <v>4896</v>
      </c>
      <c r="D1210">
        <v>5</v>
      </c>
      <c r="E1210" s="4" t="s">
        <v>1274</v>
      </c>
      <c r="G1210">
        <v>2800</v>
      </c>
      <c r="H1210" s="44" t="s">
        <v>2834</v>
      </c>
      <c r="I1210">
        <v>1985</v>
      </c>
      <c r="J1210" t="s">
        <v>2835</v>
      </c>
      <c r="K1210" t="s">
        <v>2836</v>
      </c>
      <c r="L1210" t="s">
        <v>2837</v>
      </c>
      <c r="M1210" t="s">
        <v>2844</v>
      </c>
      <c r="N1210" t="s">
        <v>2898</v>
      </c>
      <c r="P1210" t="s">
        <v>2899</v>
      </c>
      <c r="Q1210" t="str">
        <f t="shared" si="294"/>
        <v>Деркуская степь</v>
      </c>
      <c r="V1210" s="54" t="s">
        <v>119</v>
      </c>
      <c r="Y1210">
        <v>1896</v>
      </c>
      <c r="Z1210">
        <v>7</v>
      </c>
      <c r="AA1210">
        <v>3</v>
      </c>
      <c r="AB1210"/>
      <c r="AC1210"/>
      <c r="AD1210"/>
      <c r="AF1210" t="s">
        <v>2889</v>
      </c>
      <c r="AG1210" s="60" t="s">
        <v>2900</v>
      </c>
      <c r="AH1210" t="s">
        <v>490</v>
      </c>
      <c r="AI1210" t="s">
        <v>1166</v>
      </c>
      <c r="AJ1210" t="s">
        <v>2862</v>
      </c>
      <c r="AK1210" t="b">
        <v>1</v>
      </c>
      <c r="AL1210" t="b">
        <v>0</v>
      </c>
      <c r="AO1210" s="49" t="s">
        <v>4952</v>
      </c>
      <c r="AP1210" s="73"/>
      <c r="AQ1210" s="49" t="s">
        <v>4951</v>
      </c>
      <c r="AR1210" s="76" t="s">
        <v>5011</v>
      </c>
      <c r="AS1210" s="73" t="s">
        <v>5012</v>
      </c>
      <c r="AT1210" s="73">
        <f t="shared" si="296"/>
        <v>5</v>
      </c>
      <c r="AU1210" s="112" t="s">
        <v>5384</v>
      </c>
      <c r="AV1210" s="44" t="s">
        <v>5380</v>
      </c>
      <c r="AW1210" t="s">
        <v>5043</v>
      </c>
      <c r="AX1210" s="73" t="s">
        <v>4980</v>
      </c>
      <c r="AY1210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0" s="49" t="s">
        <v>4903</v>
      </c>
      <c r="BA1210" s="58" t="str">
        <f>Y1210&amp;"-"&amp;IF(Z1210&lt;10,"0"&amp;Z1210,Z1210)&amp;"-"&amp;IF(AA1210&lt;10,"0"&amp;AA1210,AA1210)</f>
        <v>1896-07-03</v>
      </c>
      <c r="BB1210" s="44" t="str">
        <f>Y1210&amp;IF(Z1210&lt;&gt;0,"-"&amp;Z1210,"")&amp;IF(AA1210&lt;&gt;0,"-"&amp;AA1210,"")&amp;IF(AB1210&lt;&gt;0,"/"&amp;AB1210,"")&amp;IF(AC1210&lt;&gt;0,"-"&amp;AC1210,"")&amp;IF(AD1210&lt;&gt;0,"-"&amp;AD1210,"")</f>
        <v>1896-7-3</v>
      </c>
      <c r="BF1210" s="52" t="s">
        <v>4882</v>
      </c>
      <c r="BG1210" t="s">
        <v>4893</v>
      </c>
      <c r="BH1210" s="40"/>
      <c r="BI1210" s="40"/>
      <c r="BJ1210" t="str">
        <f>N1210&amp;", "&amp;P1210</f>
        <v>Ворошиловградская область, Деркуская степь</v>
      </c>
      <c r="BT1210" s="49" t="s">
        <v>4766</v>
      </c>
      <c r="BU1210" t="s">
        <v>3631</v>
      </c>
      <c r="BV1210" t="s">
        <v>3632</v>
      </c>
      <c r="BW1210" t="s">
        <v>3633</v>
      </c>
      <c r="BX1210" t="s">
        <v>3634</v>
      </c>
      <c r="BY1210" s="44" t="s">
        <v>490</v>
      </c>
      <c r="BZ1210" t="s">
        <v>1166</v>
      </c>
      <c r="CA1210" t="s">
        <v>4566</v>
      </c>
      <c r="CB1210" s="44" t="s">
        <v>4566</v>
      </c>
      <c r="CC1210" t="s">
        <v>2863</v>
      </c>
      <c r="CD1210" t="s">
        <v>4564</v>
      </c>
      <c r="CE1210" t="s">
        <v>4565</v>
      </c>
      <c r="CF1210" t="s">
        <v>3630</v>
      </c>
      <c r="CH1210" t="str">
        <f>H1210</f>
        <v>Уточкин А.С.</v>
      </c>
      <c r="CI1210">
        <f t="shared" si="298"/>
        <v>1985</v>
      </c>
    </row>
    <row r="1211" spans="1:88" x14ac:dyDescent="0.45">
      <c r="A1211" s="1">
        <v>45751.594872685193</v>
      </c>
      <c r="B1211">
        <v>911269241</v>
      </c>
      <c r="C1211" t="s">
        <v>4896</v>
      </c>
      <c r="D1211">
        <v>1</v>
      </c>
      <c r="E1211" s="4" t="s">
        <v>65</v>
      </c>
      <c r="G1211">
        <v>2800</v>
      </c>
      <c r="H1211" s="44" t="s">
        <v>2834</v>
      </c>
      <c r="I1211">
        <v>1985</v>
      </c>
      <c r="J1211" t="s">
        <v>2835</v>
      </c>
      <c r="K1211" t="s">
        <v>2836</v>
      </c>
      <c r="L1211" t="s">
        <v>2837</v>
      </c>
      <c r="M1211" t="s">
        <v>2901</v>
      </c>
      <c r="P1211" t="s">
        <v>2902</v>
      </c>
      <c r="Q1211" t="str">
        <f t="shared" si="294"/>
        <v>устье р. Чолок</v>
      </c>
      <c r="R1211" s="85">
        <v>41.91</v>
      </c>
      <c r="S1211" s="85">
        <v>41.77</v>
      </c>
      <c r="T1211" t="s">
        <v>2903</v>
      </c>
      <c r="U1211" t="s">
        <v>2904</v>
      </c>
      <c r="V1211" s="54" t="s">
        <v>106</v>
      </c>
      <c r="X1211">
        <v>500</v>
      </c>
      <c r="Y1211">
        <v>1909</v>
      </c>
      <c r="Z1211">
        <v>7</v>
      </c>
      <c r="AA1211">
        <v>13</v>
      </c>
      <c r="AB1211"/>
      <c r="AC1211"/>
      <c r="AD1211"/>
      <c r="AF1211" t="s">
        <v>2905</v>
      </c>
      <c r="AG1211" s="60" t="s">
        <v>2906</v>
      </c>
      <c r="AH1211" t="s">
        <v>490</v>
      </c>
      <c r="AI1211" t="s">
        <v>1166</v>
      </c>
      <c r="AJ1211" t="s">
        <v>2862</v>
      </c>
      <c r="AK1211" t="b">
        <v>1</v>
      </c>
      <c r="AL1211" t="b">
        <v>0</v>
      </c>
      <c r="AO1211" s="49" t="s">
        <v>4952</v>
      </c>
      <c r="AP1211" s="73"/>
      <c r="AQ1211" s="49" t="s">
        <v>4951</v>
      </c>
      <c r="AR1211" s="76" t="s">
        <v>5011</v>
      </c>
      <c r="AS1211" s="73" t="s">
        <v>5012</v>
      </c>
      <c r="AT1211" s="73">
        <f t="shared" si="296"/>
        <v>1</v>
      </c>
      <c r="AU1211" s="112" t="s">
        <v>5384</v>
      </c>
      <c r="AV1211" s="44" t="s">
        <v>5380</v>
      </c>
      <c r="AW1211" t="s">
        <v>5045</v>
      </c>
      <c r="AX1211" s="73" t="s">
        <v>4982</v>
      </c>
      <c r="AY1211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1" s="49" t="s">
        <v>4903</v>
      </c>
      <c r="BA1211" s="58" t="str">
        <f>Y1211&amp;"-"&amp;IF(Z1211&lt;10,"0"&amp;Z1211,Z1211)&amp;"-"&amp;IF(AA1211&lt;10,"0"&amp;AA1211,AA1211)</f>
        <v>1909-07-13</v>
      </c>
      <c r="BB1211" s="44" t="str">
        <f>Y1211&amp;IF(Z1211&lt;&gt;0,"-"&amp;Z1211,"")&amp;IF(AA1211&lt;&gt;0,"-"&amp;AA1211,"")&amp;IF(AB1211&lt;&gt;0,"/"&amp;AB1211,"")&amp;IF(AC1211&lt;&gt;0,"-"&amp;AC1211,"")&amp;IF(AD1211&lt;&gt;0,"-"&amp;AD1211,"")</f>
        <v>1909-7-13</v>
      </c>
      <c r="BF1211" s="49" t="s">
        <v>4882</v>
      </c>
      <c r="BG1211" t="s">
        <v>4893</v>
      </c>
      <c r="BH1211" s="40" t="s">
        <v>5054</v>
      </c>
      <c r="BI1211" t="s">
        <v>2522</v>
      </c>
      <c r="BJ1211" t="str">
        <f t="shared" ref="BJ1211:BJ1212" si="300">P1211</f>
        <v>устье р. Чолок</v>
      </c>
      <c r="BK1211" t="str">
        <f>T1211&amp;" N; "&amp;U1211&amp;" E"</f>
        <v>41.91 N; 41.77 E</v>
      </c>
      <c r="BL1211" t="s">
        <v>2903</v>
      </c>
      <c r="BM1211" s="85" t="s">
        <v>2904</v>
      </c>
      <c r="BN1211" t="s">
        <v>4895</v>
      </c>
      <c r="BO1211">
        <f>X1211</f>
        <v>500</v>
      </c>
      <c r="BP1211" t="str">
        <f>IF(V1211="original",H1211,IF(V1211="volunteer",C1211,"Nekhaeva A.A."))</f>
        <v>Nekhaeva A.A.</v>
      </c>
      <c r="BQ1211" t="str">
        <f>IF(V1211="original",I1211,IF(V1211="volunteer",YEAR(A1211)&amp;"-"&amp;IF(MONTH(A1211)&lt;10,"0"&amp;MONTH(A1211),MONTH(A1211))&amp;"-"&amp;IF(DAY(A1211)&lt;10,"0"&amp;DAY(A1211),DAY(A1211)),"__2025-05-15"))</f>
        <v>2025-04-04</v>
      </c>
      <c r="BT1211" s="49" t="s">
        <v>4766</v>
      </c>
      <c r="BU1211" t="s">
        <v>3631</v>
      </c>
      <c r="BV1211" t="s">
        <v>3632</v>
      </c>
      <c r="BW1211" t="s">
        <v>3633</v>
      </c>
      <c r="BX1211" t="s">
        <v>3634</v>
      </c>
      <c r="BY1211" s="44" t="s">
        <v>490</v>
      </c>
      <c r="BZ1211" t="s">
        <v>1166</v>
      </c>
      <c r="CA1211" t="s">
        <v>4566</v>
      </c>
      <c r="CB1211" s="44" t="s">
        <v>4566</v>
      </c>
      <c r="CC1211" t="s">
        <v>2863</v>
      </c>
      <c r="CD1211" t="s">
        <v>4564</v>
      </c>
      <c r="CE1211" t="s">
        <v>4565</v>
      </c>
      <c r="CF1211" t="s">
        <v>3630</v>
      </c>
      <c r="CH1211" t="str">
        <f>H1211</f>
        <v>Уточкин А.С.</v>
      </c>
      <c r="CI1211">
        <f t="shared" si="298"/>
        <v>1985</v>
      </c>
    </row>
    <row r="1212" spans="1:88" x14ac:dyDescent="0.45">
      <c r="A1212" s="1">
        <v>45751.590069444443</v>
      </c>
      <c r="B1212">
        <v>911269241</v>
      </c>
      <c r="C1212" t="s">
        <v>4896</v>
      </c>
      <c r="D1212">
        <v>1</v>
      </c>
      <c r="E1212" s="4" t="s">
        <v>65</v>
      </c>
      <c r="G1212">
        <v>2800</v>
      </c>
      <c r="H1212" s="44" t="s">
        <v>2834</v>
      </c>
      <c r="I1212">
        <v>1985</v>
      </c>
      <c r="J1212" t="s">
        <v>2835</v>
      </c>
      <c r="K1212" t="s">
        <v>2836</v>
      </c>
      <c r="L1212" t="s">
        <v>2837</v>
      </c>
      <c r="M1212" t="s">
        <v>973</v>
      </c>
      <c r="P1212" t="s">
        <v>2907</v>
      </c>
      <c r="Q1212" t="str">
        <f t="shared" ref="Q1212:Q1275" si="301">IF(LEN(P1212)&gt;0,P1212,"")</f>
        <v>южная часть перевала Майдан-Талашу, Таласский Алатау</v>
      </c>
      <c r="V1212" s="54" t="s">
        <v>119</v>
      </c>
      <c r="Y1212">
        <v>1907</v>
      </c>
      <c r="Z1212">
        <v>6</v>
      </c>
      <c r="AA1212">
        <v>17</v>
      </c>
      <c r="AB1212"/>
      <c r="AC1212"/>
      <c r="AD1212"/>
      <c r="AF1212" t="s">
        <v>2908</v>
      </c>
      <c r="AG1212" s="60" t="s">
        <v>2909</v>
      </c>
      <c r="AH1212" t="s">
        <v>490</v>
      </c>
      <c r="AI1212" t="s">
        <v>1166</v>
      </c>
      <c r="AJ1212" t="s">
        <v>2862</v>
      </c>
      <c r="AK1212" t="b">
        <v>1</v>
      </c>
      <c r="AL1212" t="b">
        <v>0</v>
      </c>
      <c r="AO1212" s="49" t="s">
        <v>4952</v>
      </c>
      <c r="AP1212" s="73"/>
      <c r="AQ1212" s="49" t="s">
        <v>4951</v>
      </c>
      <c r="AR1212" s="76" t="s">
        <v>5011</v>
      </c>
      <c r="AS1212" s="73" t="s">
        <v>5012</v>
      </c>
      <c r="AT1212" s="73">
        <f t="shared" si="296"/>
        <v>1</v>
      </c>
      <c r="AU1212" s="112" t="s">
        <v>5384</v>
      </c>
      <c r="AV1212" s="44" t="s">
        <v>5380</v>
      </c>
      <c r="AW1212" t="s">
        <v>5040</v>
      </c>
      <c r="AX1212" s="73" t="s">
        <v>4983</v>
      </c>
      <c r="AY1212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2" s="49" t="s">
        <v>4903</v>
      </c>
      <c r="BA1212" s="58" t="str">
        <f>Y1212&amp;"-"&amp;IF(Z1212&lt;10,"0"&amp;Z1212,Z1212)&amp;"-"&amp;IF(AA1212&lt;10,"0"&amp;AA1212,AA1212)</f>
        <v>1907-06-17</v>
      </c>
      <c r="BB1212" s="44" t="str">
        <f>Y1212&amp;IF(Z1212&lt;&gt;0,"-"&amp;Z1212,"")&amp;IF(AA1212&lt;&gt;0,"-"&amp;AA1212,"")&amp;IF(AB1212&lt;&gt;0,"/"&amp;AB1212,"")&amp;IF(AC1212&lt;&gt;0,"-"&amp;AC1212,"")&amp;IF(AD1212&lt;&gt;0,"-"&amp;AD1212,"")</f>
        <v>1907-6-17</v>
      </c>
      <c r="BF1212" s="49" t="s">
        <v>4882</v>
      </c>
      <c r="BG1212" t="s">
        <v>4893</v>
      </c>
      <c r="BH1212" s="40" t="s">
        <v>5055</v>
      </c>
      <c r="BI1212" t="s">
        <v>2720</v>
      </c>
      <c r="BJ1212" t="str">
        <f t="shared" si="300"/>
        <v>южная часть перевала Майдан-Талашу, Таласский Алатау</v>
      </c>
      <c r="BT1212" s="49" t="s">
        <v>4766</v>
      </c>
      <c r="BU1212" t="s">
        <v>3631</v>
      </c>
      <c r="BV1212" t="s">
        <v>3632</v>
      </c>
      <c r="BW1212" t="s">
        <v>3633</v>
      </c>
      <c r="BX1212" t="s">
        <v>3634</v>
      </c>
      <c r="BY1212" s="44" t="s">
        <v>490</v>
      </c>
      <c r="BZ1212" t="s">
        <v>1166</v>
      </c>
      <c r="CA1212" t="s">
        <v>4566</v>
      </c>
      <c r="CB1212" s="44" t="s">
        <v>4566</v>
      </c>
      <c r="CC1212" t="s">
        <v>2863</v>
      </c>
      <c r="CD1212" t="s">
        <v>4564</v>
      </c>
      <c r="CE1212" t="s">
        <v>4565</v>
      </c>
      <c r="CF1212" t="s">
        <v>3630</v>
      </c>
      <c r="CH1212" t="str">
        <f>H1212</f>
        <v>Уточкин А.С.</v>
      </c>
      <c r="CI1212">
        <f t="shared" si="298"/>
        <v>1985</v>
      </c>
    </row>
    <row r="1213" spans="1:88" x14ac:dyDescent="0.45">
      <c r="A1213" s="1">
        <v>45751.587164351848</v>
      </c>
      <c r="B1213">
        <v>911269241</v>
      </c>
      <c r="C1213" t="s">
        <v>4896</v>
      </c>
      <c r="D1213">
        <v>2</v>
      </c>
      <c r="E1213" s="4" t="s">
        <v>86</v>
      </c>
      <c r="G1213">
        <v>2800</v>
      </c>
      <c r="H1213" s="44" t="s">
        <v>2834</v>
      </c>
      <c r="I1213">
        <v>1985</v>
      </c>
      <c r="J1213" t="s">
        <v>2835</v>
      </c>
      <c r="K1213" t="s">
        <v>2836</v>
      </c>
      <c r="L1213" t="s">
        <v>2837</v>
      </c>
      <c r="M1213" t="s">
        <v>2828</v>
      </c>
      <c r="N1213" t="s">
        <v>2910</v>
      </c>
      <c r="O1213" t="s">
        <v>2911</v>
      </c>
      <c r="P1213" t="s">
        <v>2912</v>
      </c>
      <c r="Q1213" t="str">
        <f t="shared" si="301"/>
        <v>Чимган, С-В от Ташкента</v>
      </c>
      <c r="R1213" s="85">
        <v>41.550414000000004</v>
      </c>
      <c r="S1213" s="85">
        <v>70.024066000000005</v>
      </c>
      <c r="T1213" t="s">
        <v>2913</v>
      </c>
      <c r="U1213" t="s">
        <v>2914</v>
      </c>
      <c r="V1213" s="54" t="s">
        <v>106</v>
      </c>
      <c r="X1213">
        <v>800</v>
      </c>
      <c r="Y1213">
        <v>1909</v>
      </c>
      <c r="Z1213">
        <v>7</v>
      </c>
      <c r="AA1213">
        <v>6</v>
      </c>
      <c r="AB1213"/>
      <c r="AC1213"/>
      <c r="AD1213"/>
      <c r="AF1213" t="s">
        <v>2831</v>
      </c>
      <c r="AG1213" s="60" t="s">
        <v>2915</v>
      </c>
      <c r="AH1213" t="s">
        <v>490</v>
      </c>
      <c r="AI1213" t="s">
        <v>1166</v>
      </c>
      <c r="AJ1213" t="s">
        <v>2862</v>
      </c>
      <c r="AK1213" t="b">
        <v>1</v>
      </c>
      <c r="AL1213" t="b">
        <v>0</v>
      </c>
      <c r="AO1213" s="49" t="s">
        <v>4952</v>
      </c>
      <c r="AP1213" s="73"/>
      <c r="AQ1213" s="49" t="s">
        <v>4951</v>
      </c>
      <c r="AR1213" s="76" t="s">
        <v>5011</v>
      </c>
      <c r="AS1213" s="73" t="s">
        <v>5012</v>
      </c>
      <c r="AT1213" s="73">
        <f t="shared" si="296"/>
        <v>2</v>
      </c>
      <c r="AU1213" s="112" t="s">
        <v>5383</v>
      </c>
      <c r="AV1213" s="44" t="s">
        <v>5380</v>
      </c>
      <c r="AW1213" t="s">
        <v>5040</v>
      </c>
      <c r="AX1213" s="73" t="s">
        <v>4984</v>
      </c>
      <c r="AY1213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3" s="49" t="s">
        <v>4903</v>
      </c>
      <c r="BA1213" s="58" t="str">
        <f>Y1213&amp;"-"&amp;IF(Z1213&lt;10,"0"&amp;Z1213,Z1213)&amp;"-"&amp;IF(AA1213&lt;10,"0"&amp;AA1213,AA1213)</f>
        <v>1909-07-06</v>
      </c>
      <c r="BB1213" s="44" t="str">
        <f>Y1213&amp;IF(Z1213&lt;&gt;0,"-"&amp;Z1213,"")&amp;IF(AA1213&lt;&gt;0,"-"&amp;AA1213,"")&amp;IF(AB1213&lt;&gt;0,"/"&amp;AB1213,"")&amp;IF(AC1213&lt;&gt;0,"-"&amp;AC1213,"")&amp;IF(AD1213&lt;&gt;0,"-"&amp;AD1213,"")</f>
        <v>1909-7-6</v>
      </c>
      <c r="BF1213" s="49" t="s">
        <v>4882</v>
      </c>
      <c r="BG1213" t="s">
        <v>4893</v>
      </c>
      <c r="BH1213" s="40" t="s">
        <v>5064</v>
      </c>
      <c r="BI1213" t="s">
        <v>2555</v>
      </c>
      <c r="BJ1213" t="str">
        <f>N1213&amp;", "&amp;O1213&amp;", "&amp;P1213</f>
        <v>Ташкентская область, Бостанлыкский район, Чимган, С-В от Ташкента</v>
      </c>
      <c r="BK1213" t="str">
        <f>T1213&amp;" N; "&amp;U1213&amp;" E"</f>
        <v>41.550414 N; 70.024066 E</v>
      </c>
      <c r="BL1213" t="s">
        <v>2913</v>
      </c>
      <c r="BM1213" s="85" t="s">
        <v>2914</v>
      </c>
      <c r="BN1213" t="s">
        <v>4895</v>
      </c>
      <c r="BO1213">
        <f>X1213</f>
        <v>800</v>
      </c>
      <c r="BP1213" t="str">
        <f>IF(V1213="original",H1213,IF(V1213="volunteer",C1213,"Nekhaeva A.A."))</f>
        <v>Nekhaeva A.A.</v>
      </c>
      <c r="BQ1213" t="str">
        <f>IF(V1213="original",I1213,IF(V1213="volunteer",YEAR(A1213)&amp;"-"&amp;IF(MONTH(A1213)&lt;10,"0"&amp;MONTH(A1213),MONTH(A1213))&amp;"-"&amp;IF(DAY(A1213)&lt;10,"0"&amp;DAY(A1213),DAY(A1213)),"__2025-05-15"))</f>
        <v>2025-04-04</v>
      </c>
      <c r="BT1213" s="49" t="s">
        <v>4766</v>
      </c>
      <c r="BU1213" t="s">
        <v>3631</v>
      </c>
      <c r="BV1213" t="s">
        <v>3632</v>
      </c>
      <c r="BW1213" t="s">
        <v>3633</v>
      </c>
      <c r="BX1213" t="s">
        <v>3634</v>
      </c>
      <c r="BY1213" s="44" t="s">
        <v>490</v>
      </c>
      <c r="BZ1213" t="s">
        <v>1166</v>
      </c>
      <c r="CA1213" t="s">
        <v>4566</v>
      </c>
      <c r="CB1213" s="44" t="s">
        <v>4566</v>
      </c>
      <c r="CC1213" t="s">
        <v>2863</v>
      </c>
      <c r="CD1213" t="s">
        <v>4564</v>
      </c>
      <c r="CE1213" t="s">
        <v>4565</v>
      </c>
      <c r="CF1213" t="s">
        <v>3630</v>
      </c>
      <c r="CH1213" t="str">
        <f>H1213</f>
        <v>Уточкин А.С.</v>
      </c>
      <c r="CI1213">
        <f t="shared" si="298"/>
        <v>1985</v>
      </c>
    </row>
    <row r="1214" spans="1:88" x14ac:dyDescent="0.45">
      <c r="A1214" s="1">
        <v>45751.582905092597</v>
      </c>
      <c r="B1214">
        <v>911269241</v>
      </c>
      <c r="C1214" t="s">
        <v>4896</v>
      </c>
      <c r="D1214">
        <v>1</v>
      </c>
      <c r="E1214" s="4" t="s">
        <v>51</v>
      </c>
      <c r="G1214">
        <v>2800</v>
      </c>
      <c r="H1214" s="44" t="s">
        <v>2834</v>
      </c>
      <c r="I1214">
        <v>1985</v>
      </c>
      <c r="J1214" t="s">
        <v>2835</v>
      </c>
      <c r="K1214" t="s">
        <v>2836</v>
      </c>
      <c r="L1214" t="s">
        <v>2837</v>
      </c>
      <c r="M1214" t="s">
        <v>2844</v>
      </c>
      <c r="P1214" t="s">
        <v>2916</v>
      </c>
      <c r="Q1214" t="str">
        <f t="shared" si="301"/>
        <v>Крым, Евпатория</v>
      </c>
      <c r="R1214" s="85">
        <v>45.203951000000004</v>
      </c>
      <c r="S1214" s="85">
        <v>33.359969</v>
      </c>
      <c r="T1214" t="s">
        <v>2917</v>
      </c>
      <c r="U1214" t="s">
        <v>2918</v>
      </c>
      <c r="V1214" s="54" t="s">
        <v>106</v>
      </c>
      <c r="X1214">
        <v>3500</v>
      </c>
      <c r="Y1214">
        <v>1916</v>
      </c>
      <c r="Z1214">
        <v>5</v>
      </c>
      <c r="AA1214">
        <v>15</v>
      </c>
      <c r="AB1214"/>
      <c r="AC1214"/>
      <c r="AD1214"/>
      <c r="AF1214" t="s">
        <v>2919</v>
      </c>
      <c r="AG1214" s="60" t="s">
        <v>4970</v>
      </c>
      <c r="AH1214" t="s">
        <v>490</v>
      </c>
      <c r="AI1214" t="s">
        <v>1166</v>
      </c>
      <c r="AJ1214" t="s">
        <v>2862</v>
      </c>
      <c r="AK1214" t="b">
        <v>1</v>
      </c>
      <c r="AL1214" t="b">
        <v>0</v>
      </c>
      <c r="AO1214" s="49" t="s">
        <v>4952</v>
      </c>
      <c r="AP1214" s="73"/>
      <c r="AQ1214" s="49" t="s">
        <v>4951</v>
      </c>
      <c r="AR1214" s="76" t="s">
        <v>5011</v>
      </c>
      <c r="AS1214" s="73" t="s">
        <v>5012</v>
      </c>
      <c r="AT1214" s="73">
        <f t="shared" si="296"/>
        <v>1</v>
      </c>
      <c r="AU1214" s="112" t="s">
        <v>5383</v>
      </c>
      <c r="AV1214" s="44" t="s">
        <v>5380</v>
      </c>
      <c r="AW1214" s="28" t="s">
        <v>2919</v>
      </c>
      <c r="AX1214" s="73" t="s">
        <v>4985</v>
      </c>
      <c r="AY1214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4" s="49" t="s">
        <v>4903</v>
      </c>
      <c r="BA1214" s="58" t="str">
        <f>Y1214&amp;"-"&amp;IF(Z1214&lt;10,"0"&amp;Z1214,Z1214)&amp;"-"&amp;IF(AA1214&lt;10,"0"&amp;AA1214,AA1214)</f>
        <v>1916-05-15</v>
      </c>
      <c r="BB1214" s="44" t="str">
        <f>Y1214&amp;IF(Z1214&lt;&gt;0,"-"&amp;Z1214,"")&amp;IF(AA1214&lt;&gt;0,"-"&amp;AA1214,"")&amp;IF(AB1214&lt;&gt;0,"/"&amp;AB1214,"")&amp;IF(AC1214&lt;&gt;0,"-"&amp;AC1214,"")&amp;IF(AD1214&lt;&gt;0,"-"&amp;AD1214,"")</f>
        <v>1916-5-15</v>
      </c>
      <c r="BD1214" s="44" t="s">
        <v>4971</v>
      </c>
      <c r="BF1214" s="49" t="s">
        <v>4882</v>
      </c>
      <c r="BG1214" t="s">
        <v>5065</v>
      </c>
      <c r="BJ1214" t="str">
        <f t="shared" ref="BJ1214:BJ1216" si="302">P1214</f>
        <v>Крым, Евпатория</v>
      </c>
      <c r="BK1214" t="str">
        <f>T1214&amp;" N; "&amp;U1214&amp;" E"</f>
        <v>45.203951 N; 33.359969 E</v>
      </c>
      <c r="BL1214" t="s">
        <v>2917</v>
      </c>
      <c r="BM1214" s="85" t="s">
        <v>2918</v>
      </c>
      <c r="BN1214" t="s">
        <v>4895</v>
      </c>
      <c r="BO1214">
        <f>X1214</f>
        <v>3500</v>
      </c>
      <c r="BP1214" t="str">
        <f>IF(V1214="original",H1214,IF(V1214="volunteer",C1214,"Nekhaeva A.A."))</f>
        <v>Nekhaeva A.A.</v>
      </c>
      <c r="BQ1214" t="str">
        <f>IF(V1214="original",I1214,IF(V1214="volunteer",YEAR(A1214)&amp;"-"&amp;IF(MONTH(A1214)&lt;10,"0"&amp;MONTH(A1214),MONTH(A1214))&amp;"-"&amp;IF(DAY(A1214)&lt;10,"0"&amp;DAY(A1214),DAY(A1214)),"__2025-05-15"))</f>
        <v>2025-04-04</v>
      </c>
      <c r="BT1214" s="49" t="s">
        <v>4766</v>
      </c>
      <c r="BU1214" t="s">
        <v>3631</v>
      </c>
      <c r="BV1214" t="s">
        <v>3632</v>
      </c>
      <c r="BW1214" t="s">
        <v>3633</v>
      </c>
      <c r="BX1214" t="s">
        <v>3634</v>
      </c>
      <c r="BY1214" s="44" t="s">
        <v>490</v>
      </c>
      <c r="BZ1214" t="s">
        <v>1166</v>
      </c>
      <c r="CA1214" t="s">
        <v>4566</v>
      </c>
      <c r="CB1214" s="44" t="s">
        <v>4566</v>
      </c>
      <c r="CC1214" t="s">
        <v>2863</v>
      </c>
      <c r="CD1214" t="s">
        <v>4564</v>
      </c>
      <c r="CE1214" t="s">
        <v>4565</v>
      </c>
      <c r="CF1214" t="s">
        <v>3630</v>
      </c>
      <c r="CH1214" t="str">
        <f>H1214</f>
        <v>Уточкин А.С.</v>
      </c>
      <c r="CI1214">
        <f t="shared" si="298"/>
        <v>1985</v>
      </c>
    </row>
    <row r="1215" spans="1:88" x14ac:dyDescent="0.45">
      <c r="A1215" s="1">
        <v>45751.579837962963</v>
      </c>
      <c r="B1215">
        <v>911269241</v>
      </c>
      <c r="C1215" t="s">
        <v>4896</v>
      </c>
      <c r="D1215">
        <v>1</v>
      </c>
      <c r="E1215" s="4" t="s">
        <v>51</v>
      </c>
      <c r="G1215">
        <v>2800</v>
      </c>
      <c r="H1215" s="44" t="s">
        <v>2834</v>
      </c>
      <c r="I1215">
        <v>1985</v>
      </c>
      <c r="J1215" t="s">
        <v>2835</v>
      </c>
      <c r="K1215" t="s">
        <v>2836</v>
      </c>
      <c r="L1215" t="s">
        <v>2837</v>
      </c>
      <c r="M1215" t="s">
        <v>267</v>
      </c>
      <c r="P1215" t="s">
        <v>2921</v>
      </c>
      <c r="Q1215" t="str">
        <f t="shared" si="301"/>
        <v>Уроч. Убалы и Кабырга, 70-80 км С-З от Тургая,</v>
      </c>
      <c r="V1215" s="54" t="s">
        <v>119</v>
      </c>
      <c r="Y1215">
        <v>1928</v>
      </c>
      <c r="Z1215">
        <v>6</v>
      </c>
      <c r="AA1215">
        <v>23</v>
      </c>
      <c r="AB1215"/>
      <c r="AC1215"/>
      <c r="AD1215"/>
      <c r="AF1215" t="s">
        <v>2922</v>
      </c>
      <c r="AG1215" s="60" t="s">
        <v>2923</v>
      </c>
      <c r="AH1215" t="s">
        <v>490</v>
      </c>
      <c r="AI1215" t="s">
        <v>1166</v>
      </c>
      <c r="AJ1215" t="s">
        <v>2862</v>
      </c>
      <c r="AK1215" t="b">
        <v>1</v>
      </c>
      <c r="AL1215" t="b">
        <v>0</v>
      </c>
      <c r="AO1215" s="49" t="s">
        <v>4952</v>
      </c>
      <c r="AP1215" s="73"/>
      <c r="AQ1215" s="49" t="s">
        <v>4951</v>
      </c>
      <c r="AR1215" s="76" t="s">
        <v>5011</v>
      </c>
      <c r="AS1215" s="73" t="s">
        <v>5012</v>
      </c>
      <c r="AT1215" s="73">
        <f t="shared" si="296"/>
        <v>1</v>
      </c>
      <c r="AU1215" s="112" t="s">
        <v>5383</v>
      </c>
      <c r="AV1215" s="44" t="s">
        <v>5380</v>
      </c>
      <c r="AW1215" t="s">
        <v>5035</v>
      </c>
      <c r="AX1215" s="73" t="s">
        <v>4986</v>
      </c>
      <c r="AY1215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5" s="49" t="s">
        <v>4903</v>
      </c>
      <c r="BA1215" s="58" t="str">
        <f>Y1215&amp;"-"&amp;IF(Z1215&lt;10,"0"&amp;Z1215,Z1215)&amp;"-"&amp;IF(AA1215&lt;10,"0"&amp;AA1215,AA1215)</f>
        <v>1928-06-23</v>
      </c>
      <c r="BB1215" s="44" t="str">
        <f>Y1215&amp;IF(Z1215&lt;&gt;0,"-"&amp;Z1215,"")&amp;IF(AA1215&lt;&gt;0,"-"&amp;AA1215,"")&amp;IF(AB1215&lt;&gt;0,"/"&amp;AB1215,"")&amp;IF(AC1215&lt;&gt;0,"-"&amp;AC1215,"")&amp;IF(AD1215&lt;&gt;0,"-"&amp;AD1215,"")</f>
        <v>1928-6-23</v>
      </c>
      <c r="BF1215" s="49" t="s">
        <v>4882</v>
      </c>
      <c r="BG1215" t="s">
        <v>4893</v>
      </c>
      <c r="BH1215" t="s">
        <v>5050</v>
      </c>
      <c r="BI1215" t="s">
        <v>39</v>
      </c>
      <c r="BJ1215" t="str">
        <f t="shared" si="302"/>
        <v>Уроч. Убалы и Кабырга, 70-80 км С-З от Тургая,</v>
      </c>
      <c r="BT1215" s="49" t="s">
        <v>4766</v>
      </c>
      <c r="BU1215" t="s">
        <v>3631</v>
      </c>
      <c r="BV1215" t="s">
        <v>3632</v>
      </c>
      <c r="BW1215" t="s">
        <v>3633</v>
      </c>
      <c r="BX1215" t="s">
        <v>3634</v>
      </c>
      <c r="BY1215" s="44" t="s">
        <v>490</v>
      </c>
      <c r="BZ1215" t="s">
        <v>1166</v>
      </c>
      <c r="CA1215" t="s">
        <v>4566</v>
      </c>
      <c r="CB1215" s="44" t="s">
        <v>4566</v>
      </c>
      <c r="CC1215" t="s">
        <v>2863</v>
      </c>
      <c r="CD1215" t="s">
        <v>4564</v>
      </c>
      <c r="CE1215" t="s">
        <v>4565</v>
      </c>
      <c r="CF1215" t="s">
        <v>3630</v>
      </c>
      <c r="CH1215" t="str">
        <f>H1215</f>
        <v>Уточкин А.С.</v>
      </c>
      <c r="CI1215">
        <f t="shared" si="298"/>
        <v>1985</v>
      </c>
    </row>
    <row r="1216" spans="1:88" x14ac:dyDescent="0.45">
      <c r="A1216" s="1">
        <v>45751.572708333333</v>
      </c>
      <c r="B1216">
        <v>911269241</v>
      </c>
      <c r="C1216" t="s">
        <v>4896</v>
      </c>
      <c r="D1216">
        <v>2</v>
      </c>
      <c r="E1216" s="4" t="s">
        <v>86</v>
      </c>
      <c r="G1216">
        <v>2800</v>
      </c>
      <c r="H1216" s="44" t="s">
        <v>2834</v>
      </c>
      <c r="I1216">
        <v>1985</v>
      </c>
      <c r="J1216" t="s">
        <v>2835</v>
      </c>
      <c r="K1216" t="s">
        <v>2836</v>
      </c>
      <c r="L1216" t="s">
        <v>2837</v>
      </c>
      <c r="M1216" t="s">
        <v>712</v>
      </c>
      <c r="P1216" t="s">
        <v>2924</v>
      </c>
      <c r="Q1216" t="str">
        <f t="shared" si="301"/>
        <v>Восточн. б. оз. Джунай (?)</v>
      </c>
      <c r="V1216" s="54" t="s">
        <v>119</v>
      </c>
      <c r="W1216" t="s">
        <v>2925</v>
      </c>
      <c r="Y1216">
        <v>1900</v>
      </c>
      <c r="Z1216">
        <v>5</v>
      </c>
      <c r="AA1216">
        <v>29</v>
      </c>
      <c r="AB1216"/>
      <c r="AC1216"/>
      <c r="AD1216"/>
      <c r="AF1216" t="s">
        <v>338</v>
      </c>
      <c r="AG1216" s="60" t="s">
        <v>4972</v>
      </c>
      <c r="AH1216" t="s">
        <v>490</v>
      </c>
      <c r="AI1216" t="s">
        <v>1166</v>
      </c>
      <c r="AJ1216" t="s">
        <v>2862</v>
      </c>
      <c r="AK1216" t="b">
        <v>1</v>
      </c>
      <c r="AL1216" t="b">
        <v>0</v>
      </c>
      <c r="AO1216" s="49" t="s">
        <v>4952</v>
      </c>
      <c r="AP1216" s="73"/>
      <c r="AQ1216" s="49" t="s">
        <v>4951</v>
      </c>
      <c r="AR1216" s="76" t="s">
        <v>5011</v>
      </c>
      <c r="AS1216" s="73" t="s">
        <v>5012</v>
      </c>
      <c r="AT1216" s="73">
        <f t="shared" si="296"/>
        <v>2</v>
      </c>
      <c r="AU1216" s="112" t="s">
        <v>5383</v>
      </c>
      <c r="AV1216" s="44" t="s">
        <v>5380</v>
      </c>
      <c r="AX1216" s="73" t="s">
        <v>4987</v>
      </c>
      <c r="AY1216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6" s="49" t="s">
        <v>4903</v>
      </c>
      <c r="BA1216" s="58" t="str">
        <f>Y1216&amp;"-"&amp;IF(Z1216&lt;10,"0"&amp;Z1216,Z1216)&amp;"-"&amp;IF(AA1216&lt;10,"0"&amp;AA1216,AA1216)</f>
        <v>1900-05-29</v>
      </c>
      <c r="BB1216" s="44" t="str">
        <f>Y1216&amp;IF(Z1216&lt;&gt;0,"-"&amp;Z1216,"")&amp;IF(AA1216&lt;&gt;0,"-"&amp;AA1216,"")&amp;IF(AB1216&lt;&gt;0,"/"&amp;AB1216,"")&amp;IF(AC1216&lt;&gt;0,"-"&amp;AC1216,"")&amp;IF(AD1216&lt;&gt;0,"-"&amp;AD1216,"")</f>
        <v>1900-5-29</v>
      </c>
      <c r="BF1216" s="49" t="s">
        <v>4882</v>
      </c>
      <c r="BG1216" t="s">
        <v>4893</v>
      </c>
      <c r="BH1216" t="s">
        <v>5058</v>
      </c>
      <c r="BI1216" t="s">
        <v>745</v>
      </c>
      <c r="BJ1216" t="str">
        <f t="shared" si="302"/>
        <v>Восточн. б. оз. Джунай (?)</v>
      </c>
      <c r="BT1216" s="49" t="s">
        <v>4766</v>
      </c>
      <c r="BU1216" t="s">
        <v>3631</v>
      </c>
      <c r="BV1216" t="s">
        <v>3632</v>
      </c>
      <c r="BW1216" t="s">
        <v>3633</v>
      </c>
      <c r="BX1216" t="s">
        <v>3634</v>
      </c>
      <c r="BY1216" s="44" t="s">
        <v>490</v>
      </c>
      <c r="BZ1216" t="s">
        <v>1166</v>
      </c>
      <c r="CA1216" t="s">
        <v>4566</v>
      </c>
      <c r="CB1216" s="44" t="s">
        <v>4566</v>
      </c>
      <c r="CC1216" t="s">
        <v>2863</v>
      </c>
      <c r="CD1216" t="s">
        <v>4564</v>
      </c>
      <c r="CE1216" t="s">
        <v>4565</v>
      </c>
      <c r="CF1216" t="s">
        <v>3630</v>
      </c>
      <c r="CH1216" t="str">
        <f>H1216</f>
        <v>Уточкин А.С.</v>
      </c>
      <c r="CI1216">
        <f t="shared" si="298"/>
        <v>1985</v>
      </c>
    </row>
    <row r="1217" spans="1:88" x14ac:dyDescent="0.45">
      <c r="A1217" s="1">
        <v>45751.569537037038</v>
      </c>
      <c r="B1217">
        <v>911269241</v>
      </c>
      <c r="C1217" t="s">
        <v>4896</v>
      </c>
      <c r="D1217">
        <v>1</v>
      </c>
      <c r="E1217" s="4" t="s">
        <v>51</v>
      </c>
      <c r="G1217">
        <v>2800</v>
      </c>
      <c r="H1217" s="44" t="s">
        <v>2834</v>
      </c>
      <c r="I1217">
        <v>1985</v>
      </c>
      <c r="J1217" t="s">
        <v>2835</v>
      </c>
      <c r="K1217" t="s">
        <v>2836</v>
      </c>
      <c r="L1217" t="s">
        <v>2837</v>
      </c>
      <c r="M1217" t="s">
        <v>2522</v>
      </c>
      <c r="N1217" t="s">
        <v>2928</v>
      </c>
      <c r="P1217" t="s">
        <v>2929</v>
      </c>
      <c r="Q1217" t="str">
        <f t="shared" si="301"/>
        <v>окр. Тбилиси</v>
      </c>
      <c r="R1217" s="85">
        <v>41.713253999999999</v>
      </c>
      <c r="S1217" s="85">
        <v>44.812932000000004</v>
      </c>
      <c r="T1217" t="s">
        <v>2930</v>
      </c>
      <c r="U1217" t="s">
        <v>2931</v>
      </c>
      <c r="V1217" s="54" t="s">
        <v>106</v>
      </c>
      <c r="X1217">
        <v>12500</v>
      </c>
      <c r="Y1217">
        <v>1915</v>
      </c>
      <c r="Z1217">
        <v>6</v>
      </c>
      <c r="AA1217">
        <v>7</v>
      </c>
      <c r="AB1217"/>
      <c r="AC1217"/>
      <c r="AD1217"/>
      <c r="AF1217" t="s">
        <v>2932</v>
      </c>
      <c r="AG1217" s="60" t="s">
        <v>2933</v>
      </c>
      <c r="AH1217" t="s">
        <v>490</v>
      </c>
      <c r="AI1217" t="s">
        <v>1166</v>
      </c>
      <c r="AJ1217" t="s">
        <v>2862</v>
      </c>
      <c r="AK1217" t="b">
        <v>1</v>
      </c>
      <c r="AL1217" t="b">
        <v>0</v>
      </c>
      <c r="AO1217" s="49" t="s">
        <v>4952</v>
      </c>
      <c r="AP1217" s="73"/>
      <c r="AQ1217" s="49" t="s">
        <v>4951</v>
      </c>
      <c r="AR1217" s="76" t="s">
        <v>5011</v>
      </c>
      <c r="AS1217" s="73" t="s">
        <v>5012</v>
      </c>
      <c r="AT1217" s="73">
        <f t="shared" si="296"/>
        <v>1</v>
      </c>
      <c r="AU1217" s="112" t="s">
        <v>5383</v>
      </c>
      <c r="AV1217" s="44" t="s">
        <v>5380</v>
      </c>
      <c r="AW1217" t="s">
        <v>5045</v>
      </c>
      <c r="AX1217" s="73" t="s">
        <v>4988</v>
      </c>
      <c r="AY1217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7" s="49" t="s">
        <v>4903</v>
      </c>
      <c r="BA1217" s="58" t="str">
        <f>Y1217&amp;"-"&amp;IF(Z1217&lt;10,"0"&amp;Z1217,Z1217)&amp;"-"&amp;IF(AA1217&lt;10,"0"&amp;AA1217,AA1217)</f>
        <v>1915-06-07</v>
      </c>
      <c r="BB1217" s="44" t="str">
        <f>Y1217&amp;IF(Z1217&lt;&gt;0,"-"&amp;Z1217,"")&amp;IF(AA1217&lt;&gt;0,"-"&amp;AA1217,"")&amp;IF(AB1217&lt;&gt;0,"/"&amp;AB1217,"")&amp;IF(AC1217&lt;&gt;0,"-"&amp;AC1217,"")&amp;IF(AD1217&lt;&gt;0,"-"&amp;AD1217,"")</f>
        <v>1915-6-7</v>
      </c>
      <c r="BF1217" s="49" t="s">
        <v>4882</v>
      </c>
      <c r="BG1217" t="s">
        <v>4893</v>
      </c>
      <c r="BH1217" t="s">
        <v>5054</v>
      </c>
      <c r="BI1217" t="str">
        <f>M1217</f>
        <v>Georgia</v>
      </c>
      <c r="BJ1217" t="str">
        <f>N1217&amp;", "&amp;P1217</f>
        <v>Тбилиси, окр. Тбилиси</v>
      </c>
      <c r="BK1217" t="str">
        <f>T1217&amp;" N; "&amp;U1217&amp;" E"</f>
        <v>41.713254 N; 44.812932 E</v>
      </c>
      <c r="BL1217" t="s">
        <v>2930</v>
      </c>
      <c r="BM1217" s="85" t="s">
        <v>2931</v>
      </c>
      <c r="BN1217" t="s">
        <v>4895</v>
      </c>
      <c r="BO1217">
        <f t="shared" ref="BO1217:BO1222" si="303">X1217</f>
        <v>12500</v>
      </c>
      <c r="BP1217" t="str">
        <f>IF(V1217="original",H1217,IF(V1217="volunteer",C1217,"Nekhaeva A.A."))</f>
        <v>Nekhaeva A.A.</v>
      </c>
      <c r="BQ1217" t="str">
        <f>IF(V1217="original",I1217,IF(V1217="volunteer",YEAR(A1217)&amp;"-"&amp;IF(MONTH(A1217)&lt;10,"0"&amp;MONTH(A1217),MONTH(A1217))&amp;"-"&amp;IF(DAY(A1217)&lt;10,"0"&amp;DAY(A1217),DAY(A1217)),"__2025-05-15"))</f>
        <v>2025-04-04</v>
      </c>
      <c r="BT1217" s="49" t="s">
        <v>4766</v>
      </c>
      <c r="BU1217" t="s">
        <v>3631</v>
      </c>
      <c r="BV1217" t="s">
        <v>3632</v>
      </c>
      <c r="BW1217" t="s">
        <v>3633</v>
      </c>
      <c r="BX1217" t="s">
        <v>3634</v>
      </c>
      <c r="BY1217" s="44" t="s">
        <v>490</v>
      </c>
      <c r="BZ1217" t="s">
        <v>1166</v>
      </c>
      <c r="CA1217" t="s">
        <v>4566</v>
      </c>
      <c r="CB1217" s="44" t="s">
        <v>4566</v>
      </c>
      <c r="CC1217" t="s">
        <v>2863</v>
      </c>
      <c r="CD1217" t="s">
        <v>4564</v>
      </c>
      <c r="CE1217" t="s">
        <v>4565</v>
      </c>
      <c r="CF1217" t="s">
        <v>3630</v>
      </c>
      <c r="CH1217" t="str">
        <f>H1217</f>
        <v>Уточкин А.С.</v>
      </c>
      <c r="CI1217">
        <f t="shared" si="298"/>
        <v>1985</v>
      </c>
    </row>
    <row r="1218" spans="1:88" x14ac:dyDescent="0.45">
      <c r="A1218" s="1">
        <v>45751.567002314812</v>
      </c>
      <c r="B1218">
        <v>911269241</v>
      </c>
      <c r="C1218" t="s">
        <v>4896</v>
      </c>
      <c r="D1218">
        <v>2</v>
      </c>
      <c r="E1218" s="4" t="s">
        <v>86</v>
      </c>
      <c r="G1218">
        <v>2800</v>
      </c>
      <c r="H1218" s="44" t="s">
        <v>2834</v>
      </c>
      <c r="I1218">
        <v>1985</v>
      </c>
      <c r="J1218" t="s">
        <v>2835</v>
      </c>
      <c r="K1218" t="s">
        <v>2836</v>
      </c>
      <c r="L1218" t="s">
        <v>2837</v>
      </c>
      <c r="M1218" t="s">
        <v>2844</v>
      </c>
      <c r="N1218" t="s">
        <v>2934</v>
      </c>
      <c r="O1218" t="s">
        <v>2935</v>
      </c>
      <c r="P1218" t="s">
        <v>2936</v>
      </c>
      <c r="Q1218" t="str">
        <f t="shared" si="301"/>
        <v>Докучаевская опытная станция Воронежской обл.</v>
      </c>
      <c r="R1218" s="85">
        <v>51.06897</v>
      </c>
      <c r="S1218" s="85">
        <v>40.720841</v>
      </c>
      <c r="T1218" t="s">
        <v>2937</v>
      </c>
      <c r="U1218" t="s">
        <v>2938</v>
      </c>
      <c r="V1218" s="54" t="s">
        <v>106</v>
      </c>
      <c r="W1218" t="s">
        <v>2939</v>
      </c>
      <c r="X1218">
        <v>3500</v>
      </c>
      <c r="Y1218">
        <v>1922</v>
      </c>
      <c r="Z1218">
        <v>5</v>
      </c>
      <c r="AA1218"/>
      <c r="AB1218">
        <v>1923</v>
      </c>
      <c r="AC1218">
        <v>6</v>
      </c>
      <c r="AD1218"/>
      <c r="AF1218" t="s">
        <v>2940</v>
      </c>
      <c r="AG1218" s="60" t="s">
        <v>2941</v>
      </c>
      <c r="AH1218" t="s">
        <v>490</v>
      </c>
      <c r="AI1218" t="s">
        <v>1166</v>
      </c>
      <c r="AJ1218" t="s">
        <v>2862</v>
      </c>
      <c r="AK1218" t="b">
        <v>1</v>
      </c>
      <c r="AL1218" t="b">
        <v>0</v>
      </c>
      <c r="AO1218" s="49" t="s">
        <v>4952</v>
      </c>
      <c r="AP1218" s="73"/>
      <c r="AQ1218" s="49" t="s">
        <v>4951</v>
      </c>
      <c r="AR1218" s="76" t="s">
        <v>5011</v>
      </c>
      <c r="AS1218" s="73" t="s">
        <v>5012</v>
      </c>
      <c r="AT1218" s="73">
        <f t="shared" si="296"/>
        <v>2</v>
      </c>
      <c r="AU1218" s="112" t="s">
        <v>5383</v>
      </c>
      <c r="AV1218" s="44" t="s">
        <v>5380</v>
      </c>
      <c r="AW1218" t="s">
        <v>5038</v>
      </c>
      <c r="AX1218" s="73" t="s">
        <v>4989</v>
      </c>
      <c r="AY1218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8" s="49" t="s">
        <v>4903</v>
      </c>
      <c r="BA1218" s="44" t="s">
        <v>4910</v>
      </c>
      <c r="BB1218" s="44" t="str">
        <f>Y1218&amp;IF(Z1218&lt;&gt;0,"-"&amp;Z1218,"")&amp;IF(AA1218&lt;&gt;0,"-"&amp;AA1218,"")&amp;IF(AB1218&lt;&gt;0,"/"&amp;AB1218,"")&amp;IF(AC1218&lt;&gt;0,"-"&amp;AC1218,"")&amp;IF(AD1218&lt;&gt;0,"-"&amp;AD1218,"")</f>
        <v>1922-5/1923-6</v>
      </c>
      <c r="BF1218" s="49" t="s">
        <v>4882</v>
      </c>
      <c r="BG1218" t="s">
        <v>4893</v>
      </c>
      <c r="BH1218" t="s">
        <v>5058</v>
      </c>
      <c r="BI1218" t="s">
        <v>745</v>
      </c>
      <c r="BJ1218" t="str">
        <f>N1218&amp;", "&amp;O1218&amp;", "&amp;P1218</f>
        <v>Воронежская область, Таловский район, Докучаевская опытная станция Воронежской обл.</v>
      </c>
      <c r="BK1218" t="str">
        <f>T1218&amp;" N; "&amp;U1218&amp;" E"</f>
        <v>51.06897 N; 40.720841 E</v>
      </c>
      <c r="BL1218" t="s">
        <v>2937</v>
      </c>
      <c r="BM1218" s="85" t="s">
        <v>2938</v>
      </c>
      <c r="BN1218" t="s">
        <v>4895</v>
      </c>
      <c r="BO1218">
        <f t="shared" si="303"/>
        <v>3500</v>
      </c>
      <c r="BP1218" t="str">
        <f>IF(V1218="original",H1218,IF(V1218="volunteer",C1218,"Nekhaeva A.A."))</f>
        <v>Nekhaeva A.A.</v>
      </c>
      <c r="BQ1218" t="str">
        <f>IF(V1218="original",I1218,IF(V1218="volunteer",YEAR(A1218)&amp;"-"&amp;IF(MONTH(A1218)&lt;10,"0"&amp;MONTH(A1218),MONTH(A1218))&amp;"-"&amp;IF(DAY(A1218)&lt;10,"0"&amp;DAY(A1218),DAY(A1218)),"__2025-05-15"))</f>
        <v>2025-04-04</v>
      </c>
      <c r="BT1218" s="49" t="s">
        <v>4766</v>
      </c>
      <c r="BU1218" t="s">
        <v>3631</v>
      </c>
      <c r="BV1218" t="s">
        <v>3632</v>
      </c>
      <c r="BW1218" t="s">
        <v>3633</v>
      </c>
      <c r="BX1218" t="s">
        <v>3634</v>
      </c>
      <c r="BY1218" s="44" t="s">
        <v>490</v>
      </c>
      <c r="BZ1218" t="s">
        <v>1166</v>
      </c>
      <c r="CA1218" t="s">
        <v>4566</v>
      </c>
      <c r="CB1218" s="44" t="s">
        <v>4566</v>
      </c>
      <c r="CC1218" t="s">
        <v>2863</v>
      </c>
      <c r="CD1218" t="s">
        <v>4564</v>
      </c>
      <c r="CE1218" t="s">
        <v>4565</v>
      </c>
      <c r="CF1218" t="s">
        <v>3630</v>
      </c>
      <c r="CH1218" t="str">
        <f>H1218</f>
        <v>Уточкин А.С.</v>
      </c>
      <c r="CI1218">
        <f t="shared" si="298"/>
        <v>1985</v>
      </c>
    </row>
    <row r="1219" spans="1:88" x14ac:dyDescent="0.45">
      <c r="A1219" s="1">
        <v>45751.550266203703</v>
      </c>
      <c r="B1219">
        <v>911269241</v>
      </c>
      <c r="C1219" t="s">
        <v>4896</v>
      </c>
      <c r="D1219">
        <v>1</v>
      </c>
      <c r="E1219" s="4" t="s">
        <v>51</v>
      </c>
      <c r="G1219">
        <v>2800</v>
      </c>
      <c r="H1219" s="44" t="s">
        <v>2834</v>
      </c>
      <c r="I1219">
        <v>1985</v>
      </c>
      <c r="J1219" t="s">
        <v>2835</v>
      </c>
      <c r="K1219" t="s">
        <v>2836</v>
      </c>
      <c r="L1219" t="s">
        <v>2837</v>
      </c>
      <c r="M1219" t="s">
        <v>2844</v>
      </c>
      <c r="P1219" t="s">
        <v>2942</v>
      </c>
      <c r="Q1219" t="str">
        <f t="shared" si="301"/>
        <v>Крым, окр. Мухалатка, Агеенко</v>
      </c>
      <c r="R1219" s="85">
        <v>44.410221999999997</v>
      </c>
      <c r="S1219" s="85">
        <v>33.871110999999999</v>
      </c>
      <c r="T1219" t="s">
        <v>2943</v>
      </c>
      <c r="U1219" t="s">
        <v>2944</v>
      </c>
      <c r="V1219" s="54" t="s">
        <v>106</v>
      </c>
      <c r="W1219" t="s">
        <v>2945</v>
      </c>
      <c r="X1219">
        <v>500</v>
      </c>
      <c r="Y1219">
        <v>1900</v>
      </c>
      <c r="Z1219"/>
      <c r="AA1219"/>
      <c r="AB1219"/>
      <c r="AC1219"/>
      <c r="AD1219"/>
      <c r="AF1219" t="s">
        <v>338</v>
      </c>
      <c r="AG1219" s="60" t="s">
        <v>4973</v>
      </c>
      <c r="AH1219" t="s">
        <v>490</v>
      </c>
      <c r="AI1219" t="s">
        <v>1166</v>
      </c>
      <c r="AJ1219" t="s">
        <v>1051</v>
      </c>
      <c r="AK1219" t="b">
        <v>1</v>
      </c>
      <c r="AL1219" t="b">
        <v>0</v>
      </c>
      <c r="AO1219" s="49" t="s">
        <v>4952</v>
      </c>
      <c r="AP1219" s="73"/>
      <c r="AQ1219" s="49" t="s">
        <v>4951</v>
      </c>
      <c r="AR1219" s="76" t="s">
        <v>5011</v>
      </c>
      <c r="AS1219" s="73" t="s">
        <v>5012</v>
      </c>
      <c r="AT1219" s="73">
        <f t="shared" si="296"/>
        <v>1</v>
      </c>
      <c r="AU1219" s="112" t="s">
        <v>5383</v>
      </c>
      <c r="AV1219" s="44" t="s">
        <v>5380</v>
      </c>
      <c r="AX1219" s="73" t="s">
        <v>4990</v>
      </c>
      <c r="AY1219" s="73" t="str">
        <f t="shared" si="297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19" s="49" t="s">
        <v>4903</v>
      </c>
      <c r="BA1219" s="44">
        <f>Y1219</f>
        <v>1900</v>
      </c>
      <c r="BB1219" s="44" t="str">
        <f>Y1219&amp;IF(Z1219&lt;&gt;0,"-"&amp;Z1219,"")&amp;IF(AA1219&lt;&gt;0,"-"&amp;AA1219,"")&amp;IF(AB1219&lt;&gt;0,"/"&amp;AB1219,"")&amp;IF(AC1219&lt;&gt;0,"-"&amp;AC1219,"")&amp;IF(AD1219&lt;&gt;0,"-"&amp;AD1219,"")</f>
        <v>1900</v>
      </c>
      <c r="BF1219" s="49" t="s">
        <v>4882</v>
      </c>
      <c r="BG1219" t="s">
        <v>5065</v>
      </c>
      <c r="BJ1219" t="str">
        <f t="shared" ref="BJ1219:BJ1223" si="304">P1219</f>
        <v>Крым, окр. Мухалатка, Агеенко</v>
      </c>
      <c r="BK1219" t="str">
        <f>T1219&amp;" N; "&amp;U1219&amp;" E"</f>
        <v>44.410222 N; 33.871111 E</v>
      </c>
      <c r="BL1219" t="s">
        <v>2943</v>
      </c>
      <c r="BM1219" s="85" t="s">
        <v>2944</v>
      </c>
      <c r="BN1219" t="s">
        <v>4895</v>
      </c>
      <c r="BO1219">
        <f t="shared" si="303"/>
        <v>500</v>
      </c>
      <c r="BP1219" t="str">
        <f>IF(V1219="original",H1219,IF(V1219="volunteer",C1219,"Nekhaeva A.A."))</f>
        <v>Nekhaeva A.A.</v>
      </c>
      <c r="BQ1219" t="str">
        <f>IF(V1219="original",I1219,IF(V1219="volunteer",YEAR(A1219)&amp;"-"&amp;IF(MONTH(A1219)&lt;10,"0"&amp;MONTH(A1219),MONTH(A1219))&amp;"-"&amp;IF(DAY(A1219)&lt;10,"0"&amp;DAY(A1219),DAY(A1219)),"__2025-05-15"))</f>
        <v>2025-04-04</v>
      </c>
      <c r="BT1219" s="49" t="s">
        <v>4766</v>
      </c>
      <c r="BU1219" t="s">
        <v>3631</v>
      </c>
      <c r="BV1219" t="s">
        <v>3632</v>
      </c>
      <c r="BW1219" t="s">
        <v>3633</v>
      </c>
      <c r="BX1219" t="s">
        <v>3634</v>
      </c>
      <c r="BY1219" s="44" t="s">
        <v>490</v>
      </c>
      <c r="BZ1219" t="s">
        <v>1166</v>
      </c>
      <c r="CA1219" t="s">
        <v>4572</v>
      </c>
      <c r="CB1219" s="44" t="s">
        <v>4572</v>
      </c>
      <c r="CC1219" t="s">
        <v>2947</v>
      </c>
      <c r="CD1219" t="s">
        <v>4572</v>
      </c>
      <c r="CE1219" t="s">
        <v>4573</v>
      </c>
      <c r="CF1219" t="s">
        <v>3630</v>
      </c>
      <c r="CH1219" t="str">
        <f>H1219</f>
        <v>Уточкин А.С.</v>
      </c>
      <c r="CI1219">
        <f t="shared" si="298"/>
        <v>1985</v>
      </c>
    </row>
    <row r="1220" spans="1:88" x14ac:dyDescent="0.45">
      <c r="A1220" s="1">
        <v>45751.545173611114</v>
      </c>
      <c r="B1220">
        <v>911269241</v>
      </c>
      <c r="C1220" t="s">
        <v>4896</v>
      </c>
      <c r="D1220">
        <v>2</v>
      </c>
      <c r="E1220" s="4" t="s">
        <v>86</v>
      </c>
      <c r="G1220">
        <v>2800</v>
      </c>
      <c r="H1220" s="44" t="s">
        <v>2834</v>
      </c>
      <c r="I1220">
        <v>1985</v>
      </c>
      <c r="J1220" t="s">
        <v>2835</v>
      </c>
      <c r="K1220" t="s">
        <v>2836</v>
      </c>
      <c r="L1220" t="s">
        <v>2837</v>
      </c>
      <c r="M1220" t="s">
        <v>2844</v>
      </c>
      <c r="P1220" t="s">
        <v>2948</v>
      </c>
      <c r="Q1220" t="str">
        <f t="shared" si="301"/>
        <v>Крым, Карадагская балка</v>
      </c>
      <c r="R1220" s="85">
        <v>44.932993000000003</v>
      </c>
      <c r="S1220" s="85">
        <v>35.233154999999996</v>
      </c>
      <c r="T1220" t="s">
        <v>2949</v>
      </c>
      <c r="U1220" t="s">
        <v>2950</v>
      </c>
      <c r="V1220" s="54" t="s">
        <v>106</v>
      </c>
      <c r="W1220" t="s">
        <v>2945</v>
      </c>
      <c r="X1220">
        <v>1500</v>
      </c>
      <c r="Y1220">
        <v>1924</v>
      </c>
      <c r="Z1220">
        <v>10</v>
      </c>
      <c r="AA1220">
        <v>2</v>
      </c>
      <c r="AB1220"/>
      <c r="AC1220"/>
      <c r="AD1220"/>
      <c r="AF1220" t="s">
        <v>338</v>
      </c>
      <c r="AG1220" s="60" t="s">
        <v>2951</v>
      </c>
      <c r="AH1220" t="s">
        <v>490</v>
      </c>
      <c r="AI1220" t="s">
        <v>1166</v>
      </c>
      <c r="AJ1220" t="s">
        <v>1051</v>
      </c>
      <c r="AK1220" t="b">
        <v>1</v>
      </c>
      <c r="AL1220" t="b">
        <v>0</v>
      </c>
      <c r="AO1220" s="49" t="s">
        <v>4952</v>
      </c>
      <c r="AP1220" s="73"/>
      <c r="AQ1220" s="49" t="s">
        <v>4951</v>
      </c>
      <c r="AR1220" s="76" t="s">
        <v>5011</v>
      </c>
      <c r="AS1220" s="73" t="s">
        <v>5012</v>
      </c>
      <c r="AT1220" s="73">
        <f t="shared" ref="AT1220:AT1283" si="305">D1220</f>
        <v>2</v>
      </c>
      <c r="AU1220" s="112" t="s">
        <v>5383</v>
      </c>
      <c r="AV1220" s="44" t="s">
        <v>5380</v>
      </c>
      <c r="AX1220" s="73" t="s">
        <v>4991</v>
      </c>
      <c r="AY1220" s="73" t="str">
        <f t="shared" ref="AY1220:AY1283" si="306">H1220&amp;" "&amp;I1220&amp;". "&amp;J1220&amp;" // "&amp;K1220</f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0" s="49" t="s">
        <v>4903</v>
      </c>
      <c r="BA1220" s="58" t="str">
        <f>Y1220&amp;"-"&amp;IF(Z1220&lt;10,"0"&amp;Z1220,Z1220)&amp;"-"&amp;IF(AA1220&lt;10,"0"&amp;AA1220,AA1220)</f>
        <v>1924-10-02</v>
      </c>
      <c r="BB1220" s="44" t="str">
        <f>Y1220&amp;IF(Z1220&lt;&gt;0,"-"&amp;Z1220,"")&amp;IF(AA1220&lt;&gt;0,"-"&amp;AA1220,"")&amp;IF(AB1220&lt;&gt;0,"/"&amp;AB1220,"")&amp;IF(AC1220&lt;&gt;0,"-"&amp;AC1220,"")&amp;IF(AD1220&lt;&gt;0,"-"&amp;AD1220,"")</f>
        <v>1924-10-2</v>
      </c>
      <c r="BF1220" s="49" t="s">
        <v>4882</v>
      </c>
      <c r="BG1220" t="s">
        <v>5065</v>
      </c>
      <c r="BJ1220" t="str">
        <f t="shared" si="304"/>
        <v>Крым, Карадагская балка</v>
      </c>
      <c r="BK1220" t="str">
        <f>T1220&amp;" N; "&amp;U1220&amp;" E"</f>
        <v>44.932993 N; 35.233155 E</v>
      </c>
      <c r="BL1220" t="s">
        <v>2949</v>
      </c>
      <c r="BM1220" s="85" t="s">
        <v>2950</v>
      </c>
      <c r="BN1220" t="s">
        <v>4895</v>
      </c>
      <c r="BO1220">
        <f t="shared" si="303"/>
        <v>1500</v>
      </c>
      <c r="BP1220" t="str">
        <f>IF(V1220="original",H1220,IF(V1220="volunteer",C1220,"Nekhaeva A.A."))</f>
        <v>Nekhaeva A.A.</v>
      </c>
      <c r="BQ1220" t="str">
        <f>IF(V1220="original",I1220,IF(V1220="volunteer",YEAR(A1220)&amp;"-"&amp;IF(MONTH(A1220)&lt;10,"0"&amp;MONTH(A1220),MONTH(A1220))&amp;"-"&amp;IF(DAY(A1220)&lt;10,"0"&amp;DAY(A1220),DAY(A1220)),"__2025-05-15"))</f>
        <v>2025-04-04</v>
      </c>
      <c r="BT1220" s="49" t="s">
        <v>4766</v>
      </c>
      <c r="BU1220" t="s">
        <v>3631</v>
      </c>
      <c r="BV1220" t="s">
        <v>3632</v>
      </c>
      <c r="BW1220" t="s">
        <v>3633</v>
      </c>
      <c r="BX1220" t="s">
        <v>3634</v>
      </c>
      <c r="BY1220" s="44" t="s">
        <v>490</v>
      </c>
      <c r="BZ1220" t="s">
        <v>1166</v>
      </c>
      <c r="CA1220" t="s">
        <v>4572</v>
      </c>
      <c r="CB1220" s="44" t="s">
        <v>4572</v>
      </c>
      <c r="CC1220" t="s">
        <v>2947</v>
      </c>
      <c r="CD1220" t="s">
        <v>4572</v>
      </c>
      <c r="CE1220" t="s">
        <v>4573</v>
      </c>
      <c r="CF1220" t="s">
        <v>3630</v>
      </c>
      <c r="CH1220" t="str">
        <f>H1220</f>
        <v>Уточкин А.С.</v>
      </c>
      <c r="CI1220">
        <f t="shared" si="298"/>
        <v>1985</v>
      </c>
    </row>
    <row r="1221" spans="1:88" x14ac:dyDescent="0.45">
      <c r="A1221" s="1">
        <v>45751.543865740743</v>
      </c>
      <c r="B1221">
        <v>911269241</v>
      </c>
      <c r="C1221" t="s">
        <v>4896</v>
      </c>
      <c r="D1221">
        <v>2</v>
      </c>
      <c r="E1221" s="4" t="s">
        <v>86</v>
      </c>
      <c r="G1221">
        <v>2800</v>
      </c>
      <c r="H1221" s="44" t="s">
        <v>2834</v>
      </c>
      <c r="I1221">
        <v>1985</v>
      </c>
      <c r="J1221" t="s">
        <v>2835</v>
      </c>
      <c r="K1221" t="s">
        <v>2836</v>
      </c>
      <c r="L1221" t="s">
        <v>2837</v>
      </c>
      <c r="M1221" t="s">
        <v>2844</v>
      </c>
      <c r="P1221" t="s">
        <v>2952</v>
      </c>
      <c r="Q1221" t="str">
        <f t="shared" si="301"/>
        <v>Крым, Карадаг, севернее перевала Сюрюказ</v>
      </c>
      <c r="R1221" s="85">
        <v>44.932993000000003</v>
      </c>
      <c r="S1221" s="85">
        <v>35.233154999999996</v>
      </c>
      <c r="T1221" t="s">
        <v>2949</v>
      </c>
      <c r="U1221" t="s">
        <v>2950</v>
      </c>
      <c r="V1221" s="54" t="s">
        <v>106</v>
      </c>
      <c r="X1221">
        <v>1500</v>
      </c>
      <c r="Y1221">
        <v>1924</v>
      </c>
      <c r="Z1221">
        <v>7</v>
      </c>
      <c r="AA1221">
        <v>19</v>
      </c>
      <c r="AB1221"/>
      <c r="AC1221"/>
      <c r="AD1221"/>
      <c r="AF1221" t="s">
        <v>2953</v>
      </c>
      <c r="AG1221" s="60" t="s">
        <v>2951</v>
      </c>
      <c r="AH1221" t="s">
        <v>490</v>
      </c>
      <c r="AI1221" t="s">
        <v>1166</v>
      </c>
      <c r="AJ1221" t="s">
        <v>1051</v>
      </c>
      <c r="AK1221" t="b">
        <v>1</v>
      </c>
      <c r="AL1221" t="b">
        <v>0</v>
      </c>
      <c r="AO1221" s="49" t="s">
        <v>4952</v>
      </c>
      <c r="AP1221" s="73"/>
      <c r="AQ1221" s="49" t="s">
        <v>4951</v>
      </c>
      <c r="AR1221" s="76" t="s">
        <v>5011</v>
      </c>
      <c r="AS1221" s="73" t="s">
        <v>5012</v>
      </c>
      <c r="AT1221" s="73">
        <f t="shared" si="305"/>
        <v>2</v>
      </c>
      <c r="AU1221" s="112" t="s">
        <v>5383</v>
      </c>
      <c r="AV1221" s="44" t="s">
        <v>5380</v>
      </c>
      <c r="AW1221" s="28" t="s">
        <v>2953</v>
      </c>
      <c r="AX1221" s="73" t="s">
        <v>4991</v>
      </c>
      <c r="AY1221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1" s="49" t="s">
        <v>4903</v>
      </c>
      <c r="BA1221" s="58" t="str">
        <f>Y1221&amp;"-"&amp;IF(Z1221&lt;10,"0"&amp;Z1221,Z1221)&amp;"-"&amp;IF(AA1221&lt;10,"0"&amp;AA1221,AA1221)</f>
        <v>1924-07-19</v>
      </c>
      <c r="BB1221" s="44" t="str">
        <f>Y1221&amp;IF(Z1221&lt;&gt;0,"-"&amp;Z1221,"")&amp;IF(AA1221&lt;&gt;0,"-"&amp;AA1221,"")&amp;IF(AB1221&lt;&gt;0,"/"&amp;AB1221,"")&amp;IF(AC1221&lt;&gt;0,"-"&amp;AC1221,"")&amp;IF(AD1221&lt;&gt;0,"-"&amp;AD1221,"")</f>
        <v>1924-7-19</v>
      </c>
      <c r="BF1221" s="49" t="s">
        <v>4882</v>
      </c>
      <c r="BG1221" t="s">
        <v>5065</v>
      </c>
      <c r="BJ1221" t="str">
        <f t="shared" si="304"/>
        <v>Крым, Карадаг, севернее перевала Сюрюказ</v>
      </c>
      <c r="BK1221" t="str">
        <f>T1221&amp;" N; "&amp;U1221&amp;" E"</f>
        <v>44.932993 N; 35.233155 E</v>
      </c>
      <c r="BL1221" t="s">
        <v>2949</v>
      </c>
      <c r="BM1221" s="85" t="s">
        <v>2950</v>
      </c>
      <c r="BN1221" t="s">
        <v>4895</v>
      </c>
      <c r="BO1221">
        <f t="shared" si="303"/>
        <v>1500</v>
      </c>
      <c r="BP1221" t="str">
        <f>IF(V1221="original",H1221,IF(V1221="volunteer",C1221,"Nekhaeva A.A."))</f>
        <v>Nekhaeva A.A.</v>
      </c>
      <c r="BQ1221" t="str">
        <f>IF(V1221="original",I1221,IF(V1221="volunteer",YEAR(A1221)&amp;"-"&amp;IF(MONTH(A1221)&lt;10,"0"&amp;MONTH(A1221),MONTH(A1221))&amp;"-"&amp;IF(DAY(A1221)&lt;10,"0"&amp;DAY(A1221),DAY(A1221)),"__2025-05-15"))</f>
        <v>2025-04-04</v>
      </c>
      <c r="BT1221" s="49" t="s">
        <v>4766</v>
      </c>
      <c r="BU1221" t="s">
        <v>3631</v>
      </c>
      <c r="BV1221" t="s">
        <v>3632</v>
      </c>
      <c r="BW1221" t="s">
        <v>3633</v>
      </c>
      <c r="BX1221" t="s">
        <v>3634</v>
      </c>
      <c r="BY1221" s="44" t="s">
        <v>490</v>
      </c>
      <c r="BZ1221" t="s">
        <v>1166</v>
      </c>
      <c r="CA1221" t="s">
        <v>4572</v>
      </c>
      <c r="CB1221" s="44" t="s">
        <v>4572</v>
      </c>
      <c r="CC1221" t="s">
        <v>2947</v>
      </c>
      <c r="CD1221" t="s">
        <v>4572</v>
      </c>
      <c r="CE1221" t="s">
        <v>4573</v>
      </c>
      <c r="CF1221" t="s">
        <v>3630</v>
      </c>
      <c r="CH1221" t="str">
        <f>H1221</f>
        <v>Уточкин А.С.</v>
      </c>
      <c r="CI1221">
        <f t="shared" si="298"/>
        <v>1985</v>
      </c>
    </row>
    <row r="1222" spans="1:88" x14ac:dyDescent="0.45">
      <c r="A1222" s="1">
        <v>45751.541898148149</v>
      </c>
      <c r="B1222">
        <v>911269241</v>
      </c>
      <c r="C1222" t="s">
        <v>4896</v>
      </c>
      <c r="D1222">
        <v>3</v>
      </c>
      <c r="E1222" s="4" t="s">
        <v>265</v>
      </c>
      <c r="G1222">
        <v>2800</v>
      </c>
      <c r="H1222" s="44" t="s">
        <v>2834</v>
      </c>
      <c r="I1222">
        <v>1985</v>
      </c>
      <c r="J1222" t="s">
        <v>2835</v>
      </c>
      <c r="K1222" t="s">
        <v>2836</v>
      </c>
      <c r="L1222" t="s">
        <v>2837</v>
      </c>
      <c r="M1222" t="s">
        <v>2844</v>
      </c>
      <c r="P1222" t="s">
        <v>2954</v>
      </c>
      <c r="Q1222" t="str">
        <f t="shared" si="301"/>
        <v>Крым, Карадаг, гора Зуб</v>
      </c>
      <c r="R1222" s="85">
        <v>44.932993000000003</v>
      </c>
      <c r="S1222" s="85">
        <v>35.233154999999996</v>
      </c>
      <c r="T1222" t="s">
        <v>2949</v>
      </c>
      <c r="U1222" t="s">
        <v>2950</v>
      </c>
      <c r="V1222" s="54" t="s">
        <v>106</v>
      </c>
      <c r="X1222">
        <v>1500</v>
      </c>
      <c r="Y1222">
        <v>1924</v>
      </c>
      <c r="Z1222">
        <v>6</v>
      </c>
      <c r="AA1222">
        <v>7</v>
      </c>
      <c r="AB1222"/>
      <c r="AC1222"/>
      <c r="AD1222"/>
      <c r="AF1222" t="s">
        <v>338</v>
      </c>
      <c r="AG1222" s="60" t="s">
        <v>2951</v>
      </c>
      <c r="AH1222" t="s">
        <v>490</v>
      </c>
      <c r="AI1222" t="s">
        <v>1166</v>
      </c>
      <c r="AJ1222" t="s">
        <v>1051</v>
      </c>
      <c r="AK1222" t="b">
        <v>1</v>
      </c>
      <c r="AL1222" t="b">
        <v>0</v>
      </c>
      <c r="AO1222" s="49" t="s">
        <v>4952</v>
      </c>
      <c r="AP1222" s="73"/>
      <c r="AQ1222" s="49" t="s">
        <v>4951</v>
      </c>
      <c r="AR1222" s="76" t="s">
        <v>5011</v>
      </c>
      <c r="AS1222" s="73" t="s">
        <v>5012</v>
      </c>
      <c r="AT1222" s="73">
        <f t="shared" si="305"/>
        <v>3</v>
      </c>
      <c r="AU1222" s="112" t="s">
        <v>5383</v>
      </c>
      <c r="AV1222" s="44" t="s">
        <v>5380</v>
      </c>
      <c r="AX1222" s="73" t="s">
        <v>4991</v>
      </c>
      <c r="AY1222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2" s="49" t="s">
        <v>4903</v>
      </c>
      <c r="BA1222" s="58" t="str">
        <f>Y1222&amp;"-"&amp;IF(Z1222&lt;10,"0"&amp;Z1222,Z1222)&amp;"-"&amp;IF(AA1222&lt;10,"0"&amp;AA1222,AA1222)</f>
        <v>1924-06-07</v>
      </c>
      <c r="BB1222" s="44" t="str">
        <f>Y1222&amp;IF(Z1222&lt;&gt;0,"-"&amp;Z1222,"")&amp;IF(AA1222&lt;&gt;0,"-"&amp;AA1222,"")&amp;IF(AB1222&lt;&gt;0,"/"&amp;AB1222,"")&amp;IF(AC1222&lt;&gt;0,"-"&amp;AC1222,"")&amp;IF(AD1222&lt;&gt;0,"-"&amp;AD1222,"")</f>
        <v>1924-6-7</v>
      </c>
      <c r="BF1222" s="49" t="s">
        <v>4882</v>
      </c>
      <c r="BG1222" t="s">
        <v>5065</v>
      </c>
      <c r="BJ1222" t="str">
        <f t="shared" si="304"/>
        <v>Крым, Карадаг, гора Зуб</v>
      </c>
      <c r="BK1222" t="str">
        <f>T1222&amp;" N; "&amp;U1222&amp;" E"</f>
        <v>44.932993 N; 35.233155 E</v>
      </c>
      <c r="BL1222" t="s">
        <v>2949</v>
      </c>
      <c r="BM1222" s="85" t="s">
        <v>2950</v>
      </c>
      <c r="BN1222" t="s">
        <v>4895</v>
      </c>
      <c r="BO1222">
        <f t="shared" si="303"/>
        <v>1500</v>
      </c>
      <c r="BP1222" t="str">
        <f>IF(V1222="original",H1222,IF(V1222="volunteer",C1222,"Nekhaeva A.A."))</f>
        <v>Nekhaeva A.A.</v>
      </c>
      <c r="BQ1222" t="str">
        <f>IF(V1222="original",I1222,IF(V1222="volunteer",YEAR(A1222)&amp;"-"&amp;IF(MONTH(A1222)&lt;10,"0"&amp;MONTH(A1222),MONTH(A1222))&amp;"-"&amp;IF(DAY(A1222)&lt;10,"0"&amp;DAY(A1222),DAY(A1222)),"__2025-05-15"))</f>
        <v>2025-04-04</v>
      </c>
      <c r="BT1222" s="49" t="s">
        <v>4766</v>
      </c>
      <c r="BU1222" t="s">
        <v>3631</v>
      </c>
      <c r="BV1222" t="s">
        <v>3632</v>
      </c>
      <c r="BW1222" t="s">
        <v>3633</v>
      </c>
      <c r="BX1222" t="s">
        <v>3634</v>
      </c>
      <c r="BY1222" s="44" t="s">
        <v>490</v>
      </c>
      <c r="BZ1222" t="s">
        <v>1166</v>
      </c>
      <c r="CA1222" t="s">
        <v>4572</v>
      </c>
      <c r="CB1222" s="44" t="s">
        <v>4572</v>
      </c>
      <c r="CC1222" t="s">
        <v>2947</v>
      </c>
      <c r="CD1222" t="s">
        <v>4572</v>
      </c>
      <c r="CE1222" t="s">
        <v>4573</v>
      </c>
      <c r="CF1222" t="s">
        <v>3630</v>
      </c>
      <c r="CH1222" t="str">
        <f>H1222</f>
        <v>Уточкин А.С.</v>
      </c>
      <c r="CI1222">
        <f t="shared" si="298"/>
        <v>1985</v>
      </c>
    </row>
    <row r="1223" spans="1:88" x14ac:dyDescent="0.45">
      <c r="A1223" s="1">
        <v>45751.528877314813</v>
      </c>
      <c r="B1223">
        <v>911269241</v>
      </c>
      <c r="C1223" t="s">
        <v>4896</v>
      </c>
      <c r="D1223">
        <v>2</v>
      </c>
      <c r="E1223" s="4" t="s">
        <v>86</v>
      </c>
      <c r="G1223">
        <v>2800</v>
      </c>
      <c r="H1223" s="44" t="s">
        <v>2834</v>
      </c>
      <c r="I1223">
        <v>1985</v>
      </c>
      <c r="J1223" t="s">
        <v>2835</v>
      </c>
      <c r="K1223" t="s">
        <v>2836</v>
      </c>
      <c r="L1223" t="s">
        <v>2837</v>
      </c>
      <c r="M1223" t="s">
        <v>267</v>
      </c>
      <c r="P1223" t="s">
        <v>2955</v>
      </c>
      <c r="Q1223" t="str">
        <f t="shared" si="301"/>
        <v>Кызылкум, разъезды по пескам к западу от ур. Кара-Кум</v>
      </c>
      <c r="V1223" s="54" t="s">
        <v>119</v>
      </c>
      <c r="Y1223">
        <v>1907</v>
      </c>
      <c r="Z1223">
        <v>7</v>
      </c>
      <c r="AA1223">
        <v>18</v>
      </c>
      <c r="AB1223"/>
      <c r="AC1223"/>
      <c r="AD1223"/>
      <c r="AE1223" t="s">
        <v>2956</v>
      </c>
      <c r="AF1223" t="s">
        <v>2831</v>
      </c>
      <c r="AG1223" s="60" t="s">
        <v>2957</v>
      </c>
      <c r="AH1223" t="s">
        <v>490</v>
      </c>
      <c r="AI1223" t="s">
        <v>1166</v>
      </c>
      <c r="AJ1223" t="s">
        <v>2958</v>
      </c>
      <c r="AK1223" t="b">
        <v>1</v>
      </c>
      <c r="AL1223" t="b">
        <v>0</v>
      </c>
      <c r="AO1223" s="49" t="s">
        <v>4952</v>
      </c>
      <c r="AP1223" s="73"/>
      <c r="AQ1223" s="49" t="s">
        <v>4951</v>
      </c>
      <c r="AR1223" s="76" t="s">
        <v>5011</v>
      </c>
      <c r="AS1223" s="73" t="s">
        <v>5012</v>
      </c>
      <c r="AT1223" s="73">
        <f t="shared" si="305"/>
        <v>2</v>
      </c>
      <c r="AU1223" s="112" t="s">
        <v>5383</v>
      </c>
      <c r="AV1223" s="44" t="s">
        <v>5380</v>
      </c>
      <c r="AW1223" t="s">
        <v>5040</v>
      </c>
      <c r="AX1223" s="73" t="s">
        <v>4992</v>
      </c>
      <c r="AY1223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3" s="49" t="s">
        <v>4903</v>
      </c>
      <c r="BA1223" s="58" t="str">
        <f>Y1223&amp;"-"&amp;IF(Z1223&lt;10,"0"&amp;Z1223,Z1223)&amp;"-"&amp;IF(AA1223&lt;10,"0"&amp;AA1223,AA1223)</f>
        <v>1907-07-18</v>
      </c>
      <c r="BB1223" s="44" t="str">
        <f>Y1223&amp;IF(Z1223&lt;&gt;0,"-"&amp;Z1223,"")&amp;IF(AA1223&lt;&gt;0,"-"&amp;AA1223,"")&amp;IF(AB1223&lt;&gt;0,"/"&amp;AB1223,"")&amp;IF(AC1223&lt;&gt;0,"-"&amp;AC1223,"")&amp;IF(AD1223&lt;&gt;0,"-"&amp;AD1223,"")</f>
        <v>1907-7-18</v>
      </c>
      <c r="BC1223" s="44" t="str">
        <f>AE1223</f>
        <v>пески</v>
      </c>
      <c r="BF1223" s="49" t="s">
        <v>4882</v>
      </c>
      <c r="BG1223" t="s">
        <v>4893</v>
      </c>
      <c r="BH1223" s="40" t="s">
        <v>5050</v>
      </c>
      <c r="BI1223" t="s">
        <v>39</v>
      </c>
      <c r="BJ1223" t="str">
        <f t="shared" si="304"/>
        <v>Кызылкум, разъезды по пескам к западу от ур. Кара-Кум</v>
      </c>
      <c r="BT1223" s="49" t="s">
        <v>4766</v>
      </c>
      <c r="BU1223" t="s">
        <v>3631</v>
      </c>
      <c r="BV1223" t="s">
        <v>3632</v>
      </c>
      <c r="BW1223" t="s">
        <v>3633</v>
      </c>
      <c r="BX1223" t="s">
        <v>3634</v>
      </c>
      <c r="BY1223" s="44" t="s">
        <v>490</v>
      </c>
      <c r="BZ1223" t="s">
        <v>1166</v>
      </c>
      <c r="CA1223" t="s">
        <v>4574</v>
      </c>
      <c r="CB1223" s="44" t="s">
        <v>4574</v>
      </c>
      <c r="CC1223" t="s">
        <v>2959</v>
      </c>
      <c r="CD1223" t="s">
        <v>4574</v>
      </c>
      <c r="CE1223" t="s">
        <v>4575</v>
      </c>
      <c r="CF1223" t="s">
        <v>3630</v>
      </c>
      <c r="CH1223" t="str">
        <f>H1223</f>
        <v>Уточкин А.С.</v>
      </c>
      <c r="CI1223">
        <f t="shared" si="298"/>
        <v>1985</v>
      </c>
    </row>
    <row r="1224" spans="1:88" x14ac:dyDescent="0.45">
      <c r="A1224" s="1">
        <v>45751.526030092587</v>
      </c>
      <c r="B1224">
        <v>911269241</v>
      </c>
      <c r="C1224" t="s">
        <v>4896</v>
      </c>
      <c r="D1224">
        <v>1</v>
      </c>
      <c r="E1224" s="4" t="s">
        <v>65</v>
      </c>
      <c r="G1224">
        <v>2800</v>
      </c>
      <c r="H1224" s="44" t="s">
        <v>2834</v>
      </c>
      <c r="I1224">
        <v>1985</v>
      </c>
      <c r="J1224" t="s">
        <v>2835</v>
      </c>
      <c r="K1224" t="s">
        <v>2836</v>
      </c>
      <c r="L1224" t="s">
        <v>2837</v>
      </c>
      <c r="M1224" t="s">
        <v>2844</v>
      </c>
      <c r="N1224" t="s">
        <v>2845</v>
      </c>
      <c r="O1224" t="s">
        <v>2846</v>
      </c>
      <c r="P1224" t="s">
        <v>2960</v>
      </c>
      <c r="Q1224" t="str">
        <f t="shared" si="301"/>
        <v>пос. Дамчик, Астраханский заповедник</v>
      </c>
      <c r="R1224" s="85">
        <v>45.789444000000003</v>
      </c>
      <c r="S1224" s="85">
        <v>47.889167</v>
      </c>
      <c r="T1224" t="s">
        <v>2961</v>
      </c>
      <c r="U1224" t="s">
        <v>2962</v>
      </c>
      <c r="V1224" s="54" t="s">
        <v>106</v>
      </c>
      <c r="X1224">
        <v>300</v>
      </c>
      <c r="Y1224">
        <v>1973</v>
      </c>
      <c r="Z1224">
        <v>6</v>
      </c>
      <c r="AA1224"/>
      <c r="AB1224"/>
      <c r="AC1224"/>
      <c r="AD1224"/>
      <c r="AF1224" t="s">
        <v>2963</v>
      </c>
      <c r="AH1224" t="s">
        <v>490</v>
      </c>
      <c r="AI1224" t="s">
        <v>1166</v>
      </c>
      <c r="AJ1224" t="s">
        <v>2964</v>
      </c>
      <c r="AK1224" t="b">
        <v>1</v>
      </c>
      <c r="AL1224" t="b">
        <v>1</v>
      </c>
      <c r="AM1224" t="s">
        <v>462</v>
      </c>
      <c r="AO1224" s="49" t="s">
        <v>4952</v>
      </c>
      <c r="AP1224" s="73"/>
      <c r="AQ1224" s="49" t="s">
        <v>4951</v>
      </c>
      <c r="AR1224" s="76" t="s">
        <v>5011</v>
      </c>
      <c r="AS1224" s="73" t="s">
        <v>5012</v>
      </c>
      <c r="AT1224" s="73">
        <f t="shared" si="305"/>
        <v>1</v>
      </c>
      <c r="AU1224" s="112" t="s">
        <v>5384</v>
      </c>
      <c r="AV1224" s="44" t="s">
        <v>5380</v>
      </c>
      <c r="AW1224" t="s">
        <v>5039</v>
      </c>
      <c r="AX1224" s="73"/>
      <c r="AY1224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4" s="49" t="s">
        <v>4903</v>
      </c>
      <c r="BA1224" s="44" t="str">
        <f>Y1224&amp;"-"&amp;IF(Z1224&lt;10,"0"&amp;Z1224,Z1224)</f>
        <v>1973-06</v>
      </c>
      <c r="BB1224" s="44" t="str">
        <f>Y1224&amp;IF(Z1224&lt;&gt;0,"-"&amp;Z1224,"")&amp;IF(AA1224&lt;&gt;0,"-"&amp;AA1224,"")&amp;IF(AB1224&lt;&gt;0,"/"&amp;AB1224,"")&amp;IF(AC1224&lt;&gt;0,"-"&amp;AC1224,"")&amp;IF(AD1224&lt;&gt;0,"-"&amp;AD1224,"")</f>
        <v>1973-6</v>
      </c>
      <c r="BF1224" s="49" t="s">
        <v>4882</v>
      </c>
      <c r="BG1224" t="s">
        <v>4893</v>
      </c>
      <c r="BH1224" s="40" t="s">
        <v>5058</v>
      </c>
      <c r="BI1224" t="s">
        <v>745</v>
      </c>
      <c r="BJ1224" t="str">
        <f>N1224&amp;", "&amp;O1224&amp;", "&amp;P1224</f>
        <v>Астраханская область, Камызякский район, пос. Дамчик, Астраханский заповедник</v>
      </c>
      <c r="BK1224" t="str">
        <f>T1224&amp;" N; "&amp;U1224&amp;" E"</f>
        <v>45.789444 N; 47.889167 E</v>
      </c>
      <c r="BL1224" t="s">
        <v>2961</v>
      </c>
      <c r="BM1224" s="85" t="s">
        <v>2962</v>
      </c>
      <c r="BN1224" t="s">
        <v>4895</v>
      </c>
      <c r="BO1224">
        <f>X1224</f>
        <v>300</v>
      </c>
      <c r="BP1224" t="str">
        <f>IF(V1224="original",H1224,IF(V1224="volunteer",C1224,"Nekhaeva A.A."))</f>
        <v>Nekhaeva A.A.</v>
      </c>
      <c r="BQ1224" t="str">
        <f>IF(V1224="original",I1224,IF(V1224="volunteer",YEAR(A1224)&amp;"-"&amp;IF(MONTH(A1224)&lt;10,"0"&amp;MONTH(A1224),MONTH(A1224))&amp;"-"&amp;IF(DAY(A1224)&lt;10,"0"&amp;DAY(A1224),DAY(A1224)),"__2025-05-15"))</f>
        <v>2025-04-04</v>
      </c>
      <c r="BT1224" s="49" t="s">
        <v>4766</v>
      </c>
      <c r="BU1224" t="s">
        <v>3631</v>
      </c>
      <c r="BV1224" t="s">
        <v>3632</v>
      </c>
      <c r="BW1224" t="s">
        <v>3633</v>
      </c>
      <c r="BX1224" t="s">
        <v>3634</v>
      </c>
      <c r="BY1224" s="44" t="s">
        <v>490</v>
      </c>
      <c r="BZ1224" t="s">
        <v>1166</v>
      </c>
      <c r="CA1224" t="s">
        <v>4576</v>
      </c>
      <c r="CB1224" s="44" t="s">
        <v>4576</v>
      </c>
      <c r="CC1224" t="s">
        <v>4578</v>
      </c>
      <c r="CD1224" t="s">
        <v>4576</v>
      </c>
      <c r="CE1224" t="s">
        <v>4577</v>
      </c>
      <c r="CF1224" t="s">
        <v>3630</v>
      </c>
      <c r="CG1224" t="s">
        <v>5048</v>
      </c>
      <c r="CH1224" t="str">
        <f>H1224</f>
        <v>Уточкин А.С.</v>
      </c>
      <c r="CI1224">
        <f t="shared" si="298"/>
        <v>1985</v>
      </c>
      <c r="CJ1224" t="s">
        <v>4724</v>
      </c>
    </row>
    <row r="1225" spans="1:88" x14ac:dyDescent="0.45">
      <c r="A1225" s="1">
        <v>45751.519143518519</v>
      </c>
      <c r="B1225">
        <v>911269241</v>
      </c>
      <c r="C1225" t="s">
        <v>4896</v>
      </c>
      <c r="D1225">
        <v>1</v>
      </c>
      <c r="E1225" s="4" t="s">
        <v>65</v>
      </c>
      <c r="G1225">
        <v>2800</v>
      </c>
      <c r="H1225" s="44" t="s">
        <v>2834</v>
      </c>
      <c r="I1225">
        <v>1985</v>
      </c>
      <c r="J1225" t="s">
        <v>2835</v>
      </c>
      <c r="K1225" t="s">
        <v>2836</v>
      </c>
      <c r="L1225" t="s">
        <v>2837</v>
      </c>
      <c r="M1225" t="s">
        <v>2828</v>
      </c>
      <c r="P1225" t="s">
        <v>2965</v>
      </c>
      <c r="Q1225" t="str">
        <f t="shared" si="301"/>
        <v>Шерабад, Бухара</v>
      </c>
      <c r="V1225" s="54" t="s">
        <v>119</v>
      </c>
      <c r="Y1225">
        <v>1912</v>
      </c>
      <c r="Z1225"/>
      <c r="AA1225"/>
      <c r="AB1225"/>
      <c r="AC1225"/>
      <c r="AD1225"/>
      <c r="AF1225" t="s">
        <v>2896</v>
      </c>
      <c r="AG1225" s="60" t="s">
        <v>4974</v>
      </c>
      <c r="AH1225" t="s">
        <v>490</v>
      </c>
      <c r="AI1225" t="s">
        <v>1166</v>
      </c>
      <c r="AJ1225" t="s">
        <v>2967</v>
      </c>
      <c r="AK1225" t="b">
        <v>1</v>
      </c>
      <c r="AL1225" t="b">
        <v>1</v>
      </c>
      <c r="AM1225" t="s">
        <v>165</v>
      </c>
      <c r="AO1225" s="49" t="s">
        <v>4952</v>
      </c>
      <c r="AP1225" s="73"/>
      <c r="AQ1225" s="49" t="s">
        <v>4951</v>
      </c>
      <c r="AR1225" s="76" t="s">
        <v>5011</v>
      </c>
      <c r="AS1225" s="73" t="s">
        <v>5012</v>
      </c>
      <c r="AT1225" s="73">
        <f t="shared" si="305"/>
        <v>1</v>
      </c>
      <c r="AU1225" s="112" t="s">
        <v>5384</v>
      </c>
      <c r="AV1225" s="44" t="s">
        <v>5380</v>
      </c>
      <c r="AW1225" t="s">
        <v>5041</v>
      </c>
      <c r="AX1225" s="73" t="s">
        <v>4993</v>
      </c>
      <c r="AY1225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5" s="49" t="s">
        <v>4903</v>
      </c>
      <c r="BA1225" s="44">
        <f>Y1225</f>
        <v>1912</v>
      </c>
      <c r="BB1225" s="44" t="str">
        <f>Y1225&amp;IF(Z1225&lt;&gt;0,"-"&amp;Z1225,"")&amp;IF(AA1225&lt;&gt;0,"-"&amp;AA1225,"")&amp;IF(AB1225&lt;&gt;0,"/"&amp;AB1225,"")&amp;IF(AC1225&lt;&gt;0,"-"&amp;AC1225,"")&amp;IF(AD1225&lt;&gt;0,"-"&amp;AD1225,"")</f>
        <v>1912</v>
      </c>
      <c r="BF1225" s="49" t="s">
        <v>4882</v>
      </c>
      <c r="BG1225" t="s">
        <v>4893</v>
      </c>
      <c r="BH1225" s="40" t="s">
        <v>5064</v>
      </c>
      <c r="BI1225" t="s">
        <v>2555</v>
      </c>
      <c r="BJ1225" t="str">
        <f t="shared" ref="BJ1225:BJ1227" si="307">P1225</f>
        <v>Шерабад, Бухара</v>
      </c>
      <c r="BT1225" s="49" t="s">
        <v>4766</v>
      </c>
      <c r="BU1225" t="s">
        <v>3631</v>
      </c>
      <c r="BV1225" t="s">
        <v>3632</v>
      </c>
      <c r="BW1225" t="s">
        <v>3633</v>
      </c>
      <c r="BX1225" t="s">
        <v>3634</v>
      </c>
      <c r="BY1225" s="44" t="s">
        <v>490</v>
      </c>
      <c r="BZ1225" t="s">
        <v>1166</v>
      </c>
      <c r="CA1225" t="s">
        <v>4579</v>
      </c>
      <c r="CB1225" s="44" t="s">
        <v>4579</v>
      </c>
      <c r="CC1225" t="s">
        <v>4578</v>
      </c>
      <c r="CD1225" t="s">
        <v>4579</v>
      </c>
      <c r="CE1225" t="s">
        <v>4580</v>
      </c>
      <c r="CF1225" t="s">
        <v>3630</v>
      </c>
      <c r="CG1225" t="s">
        <v>4737</v>
      </c>
      <c r="CH1225" t="str">
        <f>H1225</f>
        <v>Уточкин А.С.</v>
      </c>
      <c r="CI1225">
        <f t="shared" si="298"/>
        <v>1985</v>
      </c>
      <c r="CJ1225" t="s">
        <v>4725</v>
      </c>
    </row>
    <row r="1226" spans="1:88" x14ac:dyDescent="0.45">
      <c r="A1226" s="1">
        <v>45751.516608796301</v>
      </c>
      <c r="B1226">
        <v>911269241</v>
      </c>
      <c r="C1226" t="s">
        <v>4896</v>
      </c>
      <c r="D1226">
        <v>1</v>
      </c>
      <c r="E1226" s="4" t="s">
        <v>65</v>
      </c>
      <c r="G1226">
        <v>2800</v>
      </c>
      <c r="H1226" s="44" t="s">
        <v>2834</v>
      </c>
      <c r="I1226">
        <v>1985</v>
      </c>
      <c r="J1226" t="s">
        <v>2835</v>
      </c>
      <c r="K1226" t="s">
        <v>2836</v>
      </c>
      <c r="L1226" t="s">
        <v>2837</v>
      </c>
      <c r="M1226" t="s">
        <v>2968</v>
      </c>
      <c r="P1226" t="s">
        <v>2969</v>
      </c>
      <c r="Q1226" t="str">
        <f t="shared" si="301"/>
        <v>Окуз-Булак, Юго-Западный Таджикистан</v>
      </c>
      <c r="V1226" s="54" t="s">
        <v>119</v>
      </c>
      <c r="Y1226">
        <v>1910</v>
      </c>
      <c r="Z1226">
        <v>5</v>
      </c>
      <c r="AA1226">
        <v>7</v>
      </c>
      <c r="AB1226"/>
      <c r="AC1226"/>
      <c r="AD1226"/>
      <c r="AF1226" t="s">
        <v>2831</v>
      </c>
      <c r="AG1226" s="60" t="s">
        <v>2970</v>
      </c>
      <c r="AH1226" t="s">
        <v>490</v>
      </c>
      <c r="AI1226" t="s">
        <v>1166</v>
      </c>
      <c r="AJ1226" t="s">
        <v>2967</v>
      </c>
      <c r="AK1226" t="b">
        <v>1</v>
      </c>
      <c r="AL1226" t="b">
        <v>1</v>
      </c>
      <c r="AM1226" t="s">
        <v>462</v>
      </c>
      <c r="AO1226" s="49" t="s">
        <v>4952</v>
      </c>
      <c r="AP1226" s="73"/>
      <c r="AQ1226" s="49" t="s">
        <v>4951</v>
      </c>
      <c r="AR1226" s="76" t="s">
        <v>5011</v>
      </c>
      <c r="AS1226" s="73" t="s">
        <v>5012</v>
      </c>
      <c r="AT1226" s="73">
        <f t="shared" si="305"/>
        <v>1</v>
      </c>
      <c r="AU1226" s="112" t="s">
        <v>5384</v>
      </c>
      <c r="AV1226" s="44" t="s">
        <v>5380</v>
      </c>
      <c r="AW1226" t="s">
        <v>5040</v>
      </c>
      <c r="AX1226" s="73" t="s">
        <v>4975</v>
      </c>
      <c r="AY1226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6" s="49" t="s">
        <v>4903</v>
      </c>
      <c r="BA1226" s="58" t="str">
        <f>Y1226&amp;"-"&amp;IF(Z1226&lt;10,"0"&amp;Z1226,Z1226)&amp;"-"&amp;IF(AA1226&lt;10,"0"&amp;AA1226,AA1226)</f>
        <v>1910-05-07</v>
      </c>
      <c r="BB1226" s="44" t="str">
        <f>Y1226&amp;IF(Z1226&lt;&gt;0,"-"&amp;Z1226,"")&amp;IF(AA1226&lt;&gt;0,"-"&amp;AA1226,"")&amp;IF(AB1226&lt;&gt;0,"/"&amp;AB1226,"")&amp;IF(AC1226&lt;&gt;0,"-"&amp;AC1226,"")&amp;IF(AD1226&lt;&gt;0,"-"&amp;AD1226,"")</f>
        <v>1910-5-7</v>
      </c>
      <c r="BF1226" s="49" t="s">
        <v>4882</v>
      </c>
      <c r="BG1226" t="s">
        <v>4893</v>
      </c>
      <c r="BH1226" s="40" t="s">
        <v>5059</v>
      </c>
      <c r="BI1226" t="s">
        <v>3222</v>
      </c>
      <c r="BJ1226" t="str">
        <f t="shared" si="307"/>
        <v>Окуз-Булак, Юго-Западный Таджикистан</v>
      </c>
      <c r="BT1226" s="49" t="s">
        <v>4766</v>
      </c>
      <c r="BU1226" t="s">
        <v>3631</v>
      </c>
      <c r="BV1226" t="s">
        <v>3632</v>
      </c>
      <c r="BW1226" t="s">
        <v>3633</v>
      </c>
      <c r="BX1226" t="s">
        <v>3634</v>
      </c>
      <c r="BY1226" s="44" t="s">
        <v>490</v>
      </c>
      <c r="BZ1226" t="s">
        <v>1166</v>
      </c>
      <c r="CA1226" t="s">
        <v>4579</v>
      </c>
      <c r="CB1226" s="44" t="s">
        <v>4579</v>
      </c>
      <c r="CC1226" t="s">
        <v>4578</v>
      </c>
      <c r="CD1226" t="s">
        <v>4579</v>
      </c>
      <c r="CE1226" t="s">
        <v>4580</v>
      </c>
      <c r="CF1226" t="s">
        <v>3630</v>
      </c>
      <c r="CG1226" t="s">
        <v>5048</v>
      </c>
      <c r="CH1226" t="str">
        <f>H1226</f>
        <v>Уточкин А.С.</v>
      </c>
      <c r="CI1226">
        <f t="shared" si="298"/>
        <v>1985</v>
      </c>
      <c r="CJ1226" t="s">
        <v>4724</v>
      </c>
    </row>
    <row r="1227" spans="1:88" x14ac:dyDescent="0.45">
      <c r="A1227" s="1">
        <v>45751.514236111107</v>
      </c>
      <c r="B1227">
        <v>911269241</v>
      </c>
      <c r="C1227" t="s">
        <v>4896</v>
      </c>
      <c r="D1227">
        <v>3</v>
      </c>
      <c r="E1227" s="4" t="s">
        <v>846</v>
      </c>
      <c r="G1227">
        <v>2800</v>
      </c>
      <c r="H1227" s="44" t="s">
        <v>2834</v>
      </c>
      <c r="I1227">
        <v>1985</v>
      </c>
      <c r="J1227" t="s">
        <v>2835</v>
      </c>
      <c r="K1227" t="s">
        <v>2836</v>
      </c>
      <c r="L1227" t="s">
        <v>2837</v>
      </c>
      <c r="M1227" t="s">
        <v>267</v>
      </c>
      <c r="P1227" t="s">
        <v>2971</v>
      </c>
      <c r="Q1227" t="str">
        <f t="shared" si="301"/>
        <v>Муюн-Кумы, Каргалы-Куль</v>
      </c>
      <c r="V1227" s="54" t="s">
        <v>119</v>
      </c>
      <c r="W1227" t="s">
        <v>2972</v>
      </c>
      <c r="Y1227">
        <v>1910</v>
      </c>
      <c r="Z1227">
        <v>5</v>
      </c>
      <c r="AA1227">
        <v>15</v>
      </c>
      <c r="AB1227">
        <v>1910</v>
      </c>
      <c r="AC1227">
        <v>5</v>
      </c>
      <c r="AD1227">
        <v>21</v>
      </c>
      <c r="AF1227" t="s">
        <v>2973</v>
      </c>
      <c r="AG1227" s="60" t="s">
        <v>2974</v>
      </c>
      <c r="AH1227" t="s">
        <v>490</v>
      </c>
      <c r="AI1227" t="s">
        <v>1166</v>
      </c>
      <c r="AJ1227" t="s">
        <v>2975</v>
      </c>
      <c r="AK1227" t="b">
        <v>1</v>
      </c>
      <c r="AL1227" t="b">
        <v>1</v>
      </c>
      <c r="AM1227" t="s">
        <v>455</v>
      </c>
      <c r="AO1227" s="49" t="s">
        <v>4952</v>
      </c>
      <c r="AP1227" s="73"/>
      <c r="AQ1227" s="49" t="s">
        <v>4951</v>
      </c>
      <c r="AR1227" s="76" t="s">
        <v>5011</v>
      </c>
      <c r="AS1227" s="73" t="s">
        <v>5012</v>
      </c>
      <c r="AT1227" s="73">
        <f t="shared" si="305"/>
        <v>3</v>
      </c>
      <c r="AU1227" s="112" t="s">
        <v>5384</v>
      </c>
      <c r="AV1227" s="44" t="s">
        <v>5380</v>
      </c>
      <c r="AW1227" t="s">
        <v>5041</v>
      </c>
      <c r="AX1227" s="73" t="s">
        <v>4994</v>
      </c>
      <c r="AY1227" s="73" t="str">
        <f t="shared" si="306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227" s="49" t="s">
        <v>4903</v>
      </c>
      <c r="BA1227" s="58" t="str">
        <f>Y1227&amp;"-"&amp;IF(Z1227&lt;10,"0"&amp;Z1227,Z1227)&amp;"-"&amp;IF(AA1227&lt;10,"0"&amp;AA1227,AA1227)&amp;"/"&amp;IF(AD1227&lt;10,"0"&amp;AD1227,AD1227)</f>
        <v>1910-05-15/21</v>
      </c>
      <c r="BB1227" s="44" t="str">
        <f>Y1227&amp;IF(Z1227&lt;&gt;0,"-"&amp;Z1227,"")&amp;IF(AA1227&lt;&gt;0,"-"&amp;AA1227,"")&amp;IF(AB1227&lt;&gt;0,"/"&amp;AB1227,"")&amp;IF(AC1227&lt;&gt;0,"-"&amp;AC1227,"")&amp;IF(AD1227&lt;&gt;0,"-"&amp;AD1227,"")</f>
        <v>1910-5-15/1910-5-21</v>
      </c>
      <c r="BF1227" s="49" t="s">
        <v>4882</v>
      </c>
      <c r="BG1227" t="s">
        <v>4893</v>
      </c>
      <c r="BH1227" s="40" t="s">
        <v>5050</v>
      </c>
      <c r="BI1227" t="s">
        <v>39</v>
      </c>
      <c r="BJ1227" t="str">
        <f t="shared" si="307"/>
        <v>Муюн-Кумы, Каргалы-Куль</v>
      </c>
      <c r="BT1227" s="49" t="s">
        <v>4766</v>
      </c>
      <c r="BU1227" t="s">
        <v>3631</v>
      </c>
      <c r="BV1227" t="s">
        <v>3632</v>
      </c>
      <c r="BW1227" t="s">
        <v>3633</v>
      </c>
      <c r="BX1227" t="s">
        <v>3634</v>
      </c>
      <c r="BY1227" s="44" t="s">
        <v>490</v>
      </c>
      <c r="BZ1227" t="s">
        <v>1166</v>
      </c>
      <c r="CA1227" t="s">
        <v>4581</v>
      </c>
      <c r="CB1227" s="44" t="s">
        <v>4581</v>
      </c>
      <c r="CC1227" t="s">
        <v>4578</v>
      </c>
      <c r="CD1227" t="s">
        <v>4581</v>
      </c>
      <c r="CE1227" t="s">
        <v>4582</v>
      </c>
      <c r="CF1227" t="s">
        <v>3630</v>
      </c>
      <c r="CG1227" t="s">
        <v>4765</v>
      </c>
      <c r="CH1227" t="str">
        <f>H1227</f>
        <v>Уточкин А.С.</v>
      </c>
      <c r="CI1227">
        <f t="shared" si="298"/>
        <v>1985</v>
      </c>
      <c r="CJ1227" t="s">
        <v>4765</v>
      </c>
    </row>
    <row r="1228" spans="1:88" s="12" customFormat="1" x14ac:dyDescent="0.45">
      <c r="A1228" s="11">
        <v>45750.590231481481</v>
      </c>
      <c r="B1228" s="12">
        <v>412819044</v>
      </c>
      <c r="C1228" s="6" t="s">
        <v>4897</v>
      </c>
      <c r="D1228" s="12">
        <v>1</v>
      </c>
      <c r="E1228" s="4" t="s">
        <v>51</v>
      </c>
      <c r="F1228" s="12" t="s">
        <v>1661</v>
      </c>
      <c r="G1228" s="12">
        <v>4148</v>
      </c>
      <c r="H1228" s="44" t="s">
        <v>1662</v>
      </c>
      <c r="I1228" s="12">
        <v>1995</v>
      </c>
      <c r="J1228" s="12" t="s">
        <v>2980</v>
      </c>
      <c r="K1228" s="12" t="s">
        <v>2981</v>
      </c>
      <c r="L1228" s="12" t="s">
        <v>2982</v>
      </c>
      <c r="M1228" t="s">
        <v>39</v>
      </c>
      <c r="N1228" s="12" t="s">
        <v>102</v>
      </c>
      <c r="O1228" s="12" t="s">
        <v>2976</v>
      </c>
      <c r="P1228" s="12" t="s">
        <v>2977</v>
      </c>
      <c r="Q1228" t="str">
        <f t="shared" si="301"/>
        <v>31 km from Sholakai Vill., Karakim Sands (Desert)</v>
      </c>
      <c r="R1228" s="94">
        <v>44.041463</v>
      </c>
      <c r="S1228" s="94">
        <v>80.338627000000002</v>
      </c>
      <c r="T1228" s="12" t="s">
        <v>2978</v>
      </c>
      <c r="U1228" s="12" t="s">
        <v>2979</v>
      </c>
      <c r="V1228" s="12" t="s">
        <v>106</v>
      </c>
      <c r="X1228" s="12">
        <v>2500</v>
      </c>
      <c r="Y1228" s="12">
        <v>1989</v>
      </c>
      <c r="Z1228" s="12">
        <v>10</v>
      </c>
      <c r="AA1228" s="12">
        <v>7</v>
      </c>
      <c r="AF1228" s="12" t="s">
        <v>566</v>
      </c>
      <c r="AH1228" s="12" t="s">
        <v>490</v>
      </c>
      <c r="AI1228" s="12" t="s">
        <v>1152</v>
      </c>
      <c r="AJ1228" s="12" t="s">
        <v>1719</v>
      </c>
      <c r="AK1228" s="12" t="b">
        <v>1</v>
      </c>
      <c r="AL1228" s="12" t="b">
        <v>0</v>
      </c>
      <c r="AO1228" s="49" t="s">
        <v>4952</v>
      </c>
      <c r="AP1228" s="73"/>
      <c r="AQ1228" s="49" t="s">
        <v>4951</v>
      </c>
      <c r="AR1228" s="76" t="s">
        <v>5011</v>
      </c>
      <c r="AS1228" s="73" t="s">
        <v>5012</v>
      </c>
      <c r="AT1228" s="73">
        <f t="shared" si="305"/>
        <v>1</v>
      </c>
      <c r="AU1228" s="112" t="s">
        <v>5383</v>
      </c>
      <c r="AV1228" s="44" t="s">
        <v>5380</v>
      </c>
      <c r="AW1228" t="s">
        <v>566</v>
      </c>
      <c r="AX1228" s="112" t="s">
        <v>5347</v>
      </c>
      <c r="AY1228" s="73" t="str">
        <f t="shared" si="306"/>
        <v>Marusik Yu.M., Logunov D.V. 1995. The crab spiders of Middle Asia (Aranei, Thomisidae), 2 // Beiträge zur Araneologie. Bd.4 (für 1994). P.133–175</v>
      </c>
      <c r="AZ1228" s="49" t="s">
        <v>4903</v>
      </c>
      <c r="BA1228" s="58" t="str">
        <f>Y1228&amp;"-"&amp;IF(Z1228&lt;10,"0"&amp;Z1228,Z1228)&amp;"-"&amp;IF(AA1228&lt;10,"0"&amp;AA1228,AA1228)</f>
        <v>1989-10-07</v>
      </c>
      <c r="BB1228" s="44" t="str">
        <f>Y1228&amp;IF(Z1228&lt;&gt;0,"-"&amp;Z1228,"")&amp;IF(AA1228&lt;&gt;0,"-"&amp;AA1228,"")&amp;IF(AB1228&lt;&gt;0,"/"&amp;AB1228,"")&amp;IF(AC1228&lt;&gt;0,"-"&amp;AC1228,"")&amp;IF(AD1228&lt;&gt;0,"-"&amp;AD1228,"")</f>
        <v>1989-10-7</v>
      </c>
      <c r="BC1228" s="44"/>
      <c r="BD1228" s="44"/>
      <c r="BE1228" s="44"/>
      <c r="BF1228" s="49" t="s">
        <v>4882</v>
      </c>
      <c r="BG1228" t="s">
        <v>4893</v>
      </c>
      <c r="BH1228" s="40" t="s">
        <v>5050</v>
      </c>
      <c r="BI1228" t="s">
        <v>39</v>
      </c>
      <c r="BJ1228" t="str">
        <f>N1228&amp;", "&amp;O1228&amp;", "&amp;P1228</f>
        <v>Taldy-Kurgan Area, Panfilovsk Distr., 31 km from Sholakai Vill., Karakim Sands (Desert)</v>
      </c>
      <c r="BK1228" t="str">
        <f>T1228&amp;" N; "&amp;U1228&amp;" E"</f>
        <v>44.041463 N; 80.338627 E</v>
      </c>
      <c r="BL1228" t="s">
        <v>2978</v>
      </c>
      <c r="BM1228" s="85" t="s">
        <v>2979</v>
      </c>
      <c r="BN1228" t="s">
        <v>4895</v>
      </c>
      <c r="BO1228">
        <f t="shared" ref="BO1228:BO1250" si="308">X1228</f>
        <v>2500</v>
      </c>
      <c r="BP1228" t="str">
        <f>IF(V1228="original",H1228,IF(V1228="volunteer",C1228,"Nekhaeva A.A."))</f>
        <v>Kim L.V.</v>
      </c>
      <c r="BQ1228" t="str">
        <f>IF(V1228="original",I1228,IF(V1228="volunteer",YEAR(A1228)&amp;"-"&amp;IF(MONTH(A1228)&lt;10,"0"&amp;MONTH(A1228),MONTH(A1228))&amp;"-"&amp;IF(DAY(A1228)&lt;10,"0"&amp;DAY(A1228),DAY(A1228)),"__2025-05-15"))</f>
        <v>2025-04-03</v>
      </c>
      <c r="BR1228"/>
      <c r="BS1228"/>
      <c r="BT1228" s="49" t="s">
        <v>4766</v>
      </c>
      <c r="BU1228" t="s">
        <v>3631</v>
      </c>
      <c r="BV1228" t="s">
        <v>3632</v>
      </c>
      <c r="BW1228" t="s">
        <v>3633</v>
      </c>
      <c r="BX1228" t="s">
        <v>3634</v>
      </c>
      <c r="BY1228" s="44" t="s">
        <v>490</v>
      </c>
      <c r="BZ1228" t="s">
        <v>1152</v>
      </c>
      <c r="CA1228" t="s">
        <v>4354</v>
      </c>
      <c r="CB1228" s="44" t="s">
        <v>4354</v>
      </c>
      <c r="CC1228" t="s">
        <v>4356</v>
      </c>
      <c r="CD1228" t="s">
        <v>4354</v>
      </c>
      <c r="CE1228" t="s">
        <v>4355</v>
      </c>
      <c r="CF1228" t="s">
        <v>3630</v>
      </c>
      <c r="CG1228"/>
      <c r="CH1228" t="str">
        <f>H1228</f>
        <v>Marusik Yu.M., Logunov D.V.</v>
      </c>
      <c r="CI1228">
        <f t="shared" si="298"/>
        <v>1995</v>
      </c>
      <c r="CJ1228"/>
    </row>
    <row r="1229" spans="1:88" s="12" customFormat="1" x14ac:dyDescent="0.45">
      <c r="A1229" s="11">
        <v>45750.585706018523</v>
      </c>
      <c r="B1229" s="12">
        <v>412819044</v>
      </c>
      <c r="C1229" s="6" t="s">
        <v>4897</v>
      </c>
      <c r="D1229" s="12">
        <v>5</v>
      </c>
      <c r="E1229" s="4" t="s">
        <v>1274</v>
      </c>
      <c r="F1229" s="12" t="s">
        <v>1661</v>
      </c>
      <c r="G1229" s="12">
        <v>4148</v>
      </c>
      <c r="H1229" s="44" t="s">
        <v>1662</v>
      </c>
      <c r="I1229" s="12">
        <v>1995</v>
      </c>
      <c r="J1229" s="12" t="s">
        <v>2980</v>
      </c>
      <c r="K1229" s="12" t="s">
        <v>2981</v>
      </c>
      <c r="L1229" s="12" t="s">
        <v>2982</v>
      </c>
      <c r="M1229" t="s">
        <v>39</v>
      </c>
      <c r="N1229" s="12" t="s">
        <v>178</v>
      </c>
      <c r="O1229" s="12" t="s">
        <v>2983</v>
      </c>
      <c r="P1229" s="12" t="s">
        <v>1679</v>
      </c>
      <c r="Q1229" t="str">
        <f t="shared" si="301"/>
        <v>Kapchagai Town</v>
      </c>
      <c r="R1229" s="94">
        <v>43.867581999999999</v>
      </c>
      <c r="S1229" s="94">
        <v>77.054643999999996</v>
      </c>
      <c r="T1229" s="12" t="s">
        <v>2984</v>
      </c>
      <c r="U1229" s="12" t="s">
        <v>2985</v>
      </c>
      <c r="V1229" s="12" t="s">
        <v>106</v>
      </c>
      <c r="X1229" s="12">
        <v>2500</v>
      </c>
      <c r="Y1229" s="12">
        <v>1988</v>
      </c>
      <c r="Z1229" s="12">
        <v>5</v>
      </c>
      <c r="AA1229" s="12">
        <v>18</v>
      </c>
      <c r="AB1229" s="12">
        <v>1988</v>
      </c>
      <c r="AC1229" s="12">
        <v>5</v>
      </c>
      <c r="AD1229" s="12">
        <v>27</v>
      </c>
      <c r="AF1229" s="12" t="s">
        <v>566</v>
      </c>
      <c r="AH1229" s="12" t="s">
        <v>490</v>
      </c>
      <c r="AI1229" s="12" t="s">
        <v>1152</v>
      </c>
      <c r="AJ1229" s="12" t="s">
        <v>1684</v>
      </c>
      <c r="AK1229" s="12" t="b">
        <v>1</v>
      </c>
      <c r="AL1229" s="12" t="b">
        <v>0</v>
      </c>
      <c r="AO1229" s="49" t="s">
        <v>4952</v>
      </c>
      <c r="AP1229" s="73"/>
      <c r="AQ1229" s="49" t="s">
        <v>4951</v>
      </c>
      <c r="AR1229" s="76" t="s">
        <v>5011</v>
      </c>
      <c r="AS1229" s="73" t="s">
        <v>5012</v>
      </c>
      <c r="AT1229" s="73">
        <f t="shared" si="305"/>
        <v>5</v>
      </c>
      <c r="AU1229" s="112" t="s">
        <v>5384</v>
      </c>
      <c r="AV1229" s="44" t="s">
        <v>5380</v>
      </c>
      <c r="AW1229" t="s">
        <v>566</v>
      </c>
      <c r="AX1229" s="112" t="s">
        <v>5347</v>
      </c>
      <c r="AY1229" s="73" t="str">
        <f t="shared" si="306"/>
        <v>Marusik Yu.M., Logunov D.V. 1995. The crab spiders of Middle Asia (Aranei, Thomisidae), 2 // Beiträge zur Araneologie. Bd.4 (für 1994). P.133–175</v>
      </c>
      <c r="AZ1229" s="49" t="s">
        <v>4903</v>
      </c>
      <c r="BA1229" s="58" t="str">
        <f>Y1229&amp;"-"&amp;IF(Z1229&lt;10,"0"&amp;Z1229,Z1229)&amp;"-"&amp;IF(AA1229&lt;10,"0"&amp;AA1229,AA1229)&amp;"/"&amp;IF(AD1229&lt;10,"0"&amp;AD1229,AD1229)</f>
        <v>1988-05-18/27</v>
      </c>
      <c r="BB1229" s="44" t="str">
        <f>Y1229&amp;IF(Z1229&lt;&gt;0,"-"&amp;Z1229,"")&amp;IF(AA1229&lt;&gt;0,"-"&amp;AA1229,"")&amp;IF(AB1229&lt;&gt;0,"/"&amp;AB1229,"")&amp;IF(AC1229&lt;&gt;0,"-"&amp;AC1229,"")&amp;IF(AD1229&lt;&gt;0,"-"&amp;AD1229,"")</f>
        <v>1988-5-18/1988-5-27</v>
      </c>
      <c r="BC1229" s="44"/>
      <c r="BD1229" s="44"/>
      <c r="BE1229" s="44"/>
      <c r="BF1229" s="49" t="s">
        <v>4882</v>
      </c>
      <c r="BG1229" t="s">
        <v>4893</v>
      </c>
      <c r="BH1229" s="40" t="s">
        <v>5050</v>
      </c>
      <c r="BI1229" t="s">
        <v>39</v>
      </c>
      <c r="BJ1229" t="str">
        <f>N1229&amp;", "&amp;O1229&amp;", "&amp;P1229</f>
        <v>Alma-Ata Area, Yli Distr., Kapchagai Town</v>
      </c>
      <c r="BK1229" t="str">
        <f>T1229&amp;" N; "&amp;U1229&amp;" E"</f>
        <v>43.867582 N; 77.054644 E</v>
      </c>
      <c r="BL1229" t="s">
        <v>2984</v>
      </c>
      <c r="BM1229" s="85" t="s">
        <v>2985</v>
      </c>
      <c r="BN1229" t="s">
        <v>4895</v>
      </c>
      <c r="BO1229">
        <f t="shared" si="308"/>
        <v>2500</v>
      </c>
      <c r="BP1229" t="str">
        <f>IF(V1229="original",H1229,IF(V1229="volunteer",C1229,"Nekhaeva A.A."))</f>
        <v>Kim L.V.</v>
      </c>
      <c r="BQ1229" t="str">
        <f>IF(V1229="original",I1229,IF(V1229="volunteer",YEAR(A1229)&amp;"-"&amp;IF(MONTH(A1229)&lt;10,"0"&amp;MONTH(A1229),MONTH(A1229))&amp;"-"&amp;IF(DAY(A1229)&lt;10,"0"&amp;DAY(A1229),DAY(A1229)),"__2025-05-15"))</f>
        <v>2025-04-03</v>
      </c>
      <c r="BR1229"/>
      <c r="BS1229"/>
      <c r="BT1229" s="49" t="s">
        <v>4766</v>
      </c>
      <c r="BU1229" t="s">
        <v>3631</v>
      </c>
      <c r="BV1229" t="s">
        <v>3632</v>
      </c>
      <c r="BW1229" t="s">
        <v>3633</v>
      </c>
      <c r="BX1229" t="s">
        <v>3634</v>
      </c>
      <c r="BY1229" s="44" t="s">
        <v>490</v>
      </c>
      <c r="BZ1229" t="s">
        <v>4050</v>
      </c>
      <c r="CA1229" t="s">
        <v>2986</v>
      </c>
      <c r="CB1229" s="44" t="s">
        <v>2986</v>
      </c>
      <c r="CC1229" t="s">
        <v>4829</v>
      </c>
      <c r="CD1229" t="s">
        <v>4336</v>
      </c>
      <c r="CE1229" t="s">
        <v>4337</v>
      </c>
      <c r="CF1229" t="s">
        <v>3630</v>
      </c>
      <c r="CG1229"/>
      <c r="CH1229" t="str">
        <f>H1229</f>
        <v>Marusik Yu.M., Logunov D.V.</v>
      </c>
      <c r="CI1229">
        <f t="shared" si="298"/>
        <v>1995</v>
      </c>
      <c r="CJ1229"/>
    </row>
    <row r="1230" spans="1:88" s="12" customFormat="1" x14ac:dyDescent="0.45">
      <c r="A1230" s="11">
        <v>45750.56422453704</v>
      </c>
      <c r="B1230" s="12">
        <v>412819044</v>
      </c>
      <c r="C1230" s="6" t="s">
        <v>4897</v>
      </c>
      <c r="D1230" s="12">
        <v>1</v>
      </c>
      <c r="E1230" s="4" t="s">
        <v>51</v>
      </c>
      <c r="F1230" s="12" t="s">
        <v>2992</v>
      </c>
      <c r="G1230" s="12">
        <v>4148</v>
      </c>
      <c r="H1230" s="44" t="s">
        <v>1662</v>
      </c>
      <c r="I1230" s="12">
        <v>1995</v>
      </c>
      <c r="J1230" s="12" t="s">
        <v>2980</v>
      </c>
      <c r="K1230" s="12" t="s">
        <v>2981</v>
      </c>
      <c r="L1230" s="12" t="s">
        <v>2982</v>
      </c>
      <c r="M1230" t="s">
        <v>39</v>
      </c>
      <c r="N1230" s="12" t="s">
        <v>102</v>
      </c>
      <c r="O1230" s="12" t="s">
        <v>2987</v>
      </c>
      <c r="P1230" s="12" t="s">
        <v>2988</v>
      </c>
      <c r="Q1230" t="str">
        <f t="shared" si="301"/>
        <v>65 km from Nizhni Pidzhim, Moiynkum Sands</v>
      </c>
      <c r="R1230" s="94">
        <v>44.143436000000001</v>
      </c>
      <c r="S1230" s="94">
        <v>80.295743000000002</v>
      </c>
      <c r="T1230" s="12" t="s">
        <v>2989</v>
      </c>
      <c r="U1230" s="12" t="s">
        <v>2990</v>
      </c>
      <c r="V1230" s="12" t="s">
        <v>106</v>
      </c>
      <c r="W1230" s="12" t="s">
        <v>2991</v>
      </c>
      <c r="X1230" s="12">
        <v>5000</v>
      </c>
      <c r="Y1230" s="12">
        <v>1989</v>
      </c>
      <c r="Z1230" s="12">
        <v>10</v>
      </c>
      <c r="AA1230" s="12">
        <v>6</v>
      </c>
      <c r="AF1230" s="12" t="s">
        <v>568</v>
      </c>
      <c r="AH1230" s="12" t="s">
        <v>490</v>
      </c>
      <c r="AI1230" s="12" t="s">
        <v>1152</v>
      </c>
      <c r="AJ1230" s="12" t="s">
        <v>364</v>
      </c>
      <c r="AK1230" s="12" t="b">
        <v>1</v>
      </c>
      <c r="AL1230" s="12" t="b">
        <v>0</v>
      </c>
      <c r="AO1230" s="49" t="s">
        <v>4952</v>
      </c>
      <c r="AP1230" s="73"/>
      <c r="AQ1230" s="49" t="s">
        <v>4951</v>
      </c>
      <c r="AR1230" s="76" t="s">
        <v>5011</v>
      </c>
      <c r="AS1230" s="73" t="s">
        <v>5012</v>
      </c>
      <c r="AT1230" s="73">
        <f t="shared" si="305"/>
        <v>1</v>
      </c>
      <c r="AU1230" s="112" t="s">
        <v>5383</v>
      </c>
      <c r="AV1230" s="44" t="s">
        <v>5380</v>
      </c>
      <c r="AW1230"/>
      <c r="AX1230" s="112" t="s">
        <v>5367</v>
      </c>
      <c r="AY1230" s="73" t="str">
        <f t="shared" si="306"/>
        <v>Marusik Yu.M., Logunov D.V. 1995. The crab spiders of Middle Asia (Aranei, Thomisidae), 2 // Beiträge zur Araneologie. Bd.4 (für 1994). P.133–175</v>
      </c>
      <c r="AZ1230" s="49" t="s">
        <v>4903</v>
      </c>
      <c r="BA1230" s="58" t="str">
        <f>Y1230&amp;"-"&amp;IF(Z1230&lt;10,"0"&amp;Z1230,Z1230)&amp;"-"&amp;IF(AA1230&lt;10,"0"&amp;AA1230,AA1230)</f>
        <v>1989-10-06</v>
      </c>
      <c r="BB1230" s="44" t="str">
        <f>Y1230&amp;IF(Z1230&lt;&gt;0,"-"&amp;Z1230,"")&amp;IF(AA1230&lt;&gt;0,"-"&amp;AA1230,"")&amp;IF(AB1230&lt;&gt;0,"/"&amp;AB1230,"")&amp;IF(AC1230&lt;&gt;0,"-"&amp;AC1230,"")&amp;IF(AD1230&lt;&gt;0,"-"&amp;AD1230,"")</f>
        <v>1989-10-6</v>
      </c>
      <c r="BC1230" s="44"/>
      <c r="BD1230" s="44"/>
      <c r="BE1230" s="44"/>
      <c r="BF1230" s="49" t="s">
        <v>4882</v>
      </c>
      <c r="BG1230" t="s">
        <v>4893</v>
      </c>
      <c r="BH1230" s="40" t="s">
        <v>5050</v>
      </c>
      <c r="BI1230" t="s">
        <v>39</v>
      </c>
      <c r="BJ1230" t="str">
        <f>N1230&amp;", "&amp;O1230&amp;", "&amp;P1230</f>
        <v>Taldy-Kurgan Area, Panfilof Distr., 65 km from Nizhni Pidzhim, Moiynkum Sands</v>
      </c>
      <c r="BK1230" t="str">
        <f>T1230&amp;" N; "&amp;U1230&amp;" E"</f>
        <v>44.143436 N; 80.295743 E</v>
      </c>
      <c r="BL1230" t="s">
        <v>2989</v>
      </c>
      <c r="BM1230" s="85" t="s">
        <v>2990</v>
      </c>
      <c r="BN1230" t="s">
        <v>4895</v>
      </c>
      <c r="BO1230">
        <f t="shared" si="308"/>
        <v>5000</v>
      </c>
      <c r="BP1230" t="str">
        <f>IF(V1230="original",H1230,IF(V1230="volunteer",C1230,"Nekhaeva A.A."))</f>
        <v>Kim L.V.</v>
      </c>
      <c r="BQ1230" t="str">
        <f>IF(V1230="original",I1230,IF(V1230="volunteer",YEAR(A1230)&amp;"-"&amp;IF(MONTH(A1230)&lt;10,"0"&amp;MONTH(A1230),MONTH(A1230))&amp;"-"&amp;IF(DAY(A1230)&lt;10,"0"&amp;DAY(A1230),DAY(A1230)),"__2025-05-15"))</f>
        <v>2025-04-03</v>
      </c>
      <c r="BR1230"/>
      <c r="BS1230"/>
      <c r="BT1230" s="49" t="s">
        <v>4766</v>
      </c>
      <c r="BU1230" t="s">
        <v>3631</v>
      </c>
      <c r="BV1230" t="s">
        <v>3632</v>
      </c>
      <c r="BW1230" t="s">
        <v>3633</v>
      </c>
      <c r="BX1230" t="s">
        <v>3634</v>
      </c>
      <c r="BY1230" s="44" t="s">
        <v>490</v>
      </c>
      <c r="BZ1230" t="s">
        <v>1152</v>
      </c>
      <c r="CA1230" t="s">
        <v>4338</v>
      </c>
      <c r="CB1230" s="44" t="s">
        <v>4338</v>
      </c>
      <c r="CC1230" t="s">
        <v>4343</v>
      </c>
      <c r="CD1230" t="s">
        <v>4338</v>
      </c>
      <c r="CE1230" t="s">
        <v>4339</v>
      </c>
      <c r="CF1230" t="s">
        <v>3630</v>
      </c>
      <c r="CG1230"/>
      <c r="CH1230" t="str">
        <f>H1230</f>
        <v>Marusik Yu.M., Logunov D.V.</v>
      </c>
      <c r="CI1230">
        <f t="shared" si="298"/>
        <v>1995</v>
      </c>
      <c r="CJ1230"/>
    </row>
    <row r="1231" spans="1:88" s="12" customFormat="1" x14ac:dyDescent="0.45">
      <c r="A1231" s="11">
        <v>45750.560671296298</v>
      </c>
      <c r="B1231" s="12">
        <v>412819044</v>
      </c>
      <c r="C1231" s="6" t="s">
        <v>4897</v>
      </c>
      <c r="D1231" s="12">
        <v>1</v>
      </c>
      <c r="E1231" s="4" t="s">
        <v>51</v>
      </c>
      <c r="F1231" s="12" t="s">
        <v>577</v>
      </c>
      <c r="G1231" s="12">
        <v>4148</v>
      </c>
      <c r="H1231" s="44" t="s">
        <v>1662</v>
      </c>
      <c r="I1231" s="12">
        <v>1995</v>
      </c>
      <c r="J1231" s="12" t="s">
        <v>2980</v>
      </c>
      <c r="K1231" s="12" t="s">
        <v>2981</v>
      </c>
      <c r="L1231" s="12" t="s">
        <v>2982</v>
      </c>
      <c r="M1231" t="s">
        <v>39</v>
      </c>
      <c r="N1231" s="12" t="s">
        <v>178</v>
      </c>
      <c r="P1231" s="12" t="s">
        <v>2993</v>
      </c>
      <c r="Q1231" t="str">
        <f t="shared" si="301"/>
        <v>NE bank of Kaptchagay Water Reservoir</v>
      </c>
      <c r="R1231" s="94">
        <v>43.908740999999999</v>
      </c>
      <c r="S1231" s="94">
        <v>78.131468999999996</v>
      </c>
      <c r="T1231" s="12" t="s">
        <v>2994</v>
      </c>
      <c r="U1231" s="12" t="s">
        <v>2995</v>
      </c>
      <c r="V1231" s="12" t="s">
        <v>106</v>
      </c>
      <c r="X1231" s="12">
        <v>1000</v>
      </c>
      <c r="Y1231" s="12">
        <v>1989</v>
      </c>
      <c r="Z1231" s="12">
        <v>9</v>
      </c>
      <c r="AA1231" s="12">
        <v>9</v>
      </c>
      <c r="AF1231" s="12" t="s">
        <v>2252</v>
      </c>
      <c r="AH1231" s="12" t="s">
        <v>490</v>
      </c>
      <c r="AI1231" s="12" t="s">
        <v>1152</v>
      </c>
      <c r="AJ1231" s="12" t="s">
        <v>2996</v>
      </c>
      <c r="AK1231" s="12" t="b">
        <v>1</v>
      </c>
      <c r="AL1231" s="12" t="b">
        <v>0</v>
      </c>
      <c r="AO1231" s="49" t="s">
        <v>4952</v>
      </c>
      <c r="AP1231" s="73"/>
      <c r="AQ1231" s="49" t="s">
        <v>4951</v>
      </c>
      <c r="AR1231" s="76" t="s">
        <v>5011</v>
      </c>
      <c r="AS1231" s="73" t="s">
        <v>5012</v>
      </c>
      <c r="AT1231" s="73">
        <f t="shared" si="305"/>
        <v>1</v>
      </c>
      <c r="AU1231" s="112" t="s">
        <v>5383</v>
      </c>
      <c r="AV1231" s="44" t="s">
        <v>5380</v>
      </c>
      <c r="AW1231" t="s">
        <v>2252</v>
      </c>
      <c r="AX1231" s="112" t="s">
        <v>5333</v>
      </c>
      <c r="AY1231" s="73" t="str">
        <f t="shared" si="306"/>
        <v>Marusik Yu.M., Logunov D.V. 1995. The crab spiders of Middle Asia (Aranei, Thomisidae), 2 // Beiträge zur Araneologie. Bd.4 (für 1994). P.133–175</v>
      </c>
      <c r="AZ1231" s="49" t="s">
        <v>4903</v>
      </c>
      <c r="BA1231" s="58" t="str">
        <f>Y1231&amp;"-"&amp;IF(Z1231&lt;10,"0"&amp;Z1231,Z1231)&amp;"-"&amp;IF(AA1231&lt;10,"0"&amp;AA1231,AA1231)</f>
        <v>1989-09-09</v>
      </c>
      <c r="BB1231" s="44" t="str">
        <f>Y1231&amp;IF(Z1231&lt;&gt;0,"-"&amp;Z1231,"")&amp;IF(AA1231&lt;&gt;0,"-"&amp;AA1231,"")&amp;IF(AB1231&lt;&gt;0,"/"&amp;AB1231,"")&amp;IF(AC1231&lt;&gt;0,"-"&amp;AC1231,"")&amp;IF(AD1231&lt;&gt;0,"-"&amp;AD1231,"")</f>
        <v>1989-9-9</v>
      </c>
      <c r="BC1231" s="44"/>
      <c r="BD1231" s="44"/>
      <c r="BE1231" s="44"/>
      <c r="BF1231" s="49" t="s">
        <v>4882</v>
      </c>
      <c r="BG1231" t="s">
        <v>4893</v>
      </c>
      <c r="BH1231" s="40" t="s">
        <v>5050</v>
      </c>
      <c r="BI1231" t="s">
        <v>39</v>
      </c>
      <c r="BJ1231" t="str">
        <f>N1231&amp;", "&amp;P1231</f>
        <v>Alma-Ata Area, NE bank of Kaptchagay Water Reservoir</v>
      </c>
      <c r="BK1231" t="str">
        <f>T1231&amp;" N; "&amp;U1231&amp;" E"</f>
        <v>43.908741 N; 78.131469 E</v>
      </c>
      <c r="BL1231" t="s">
        <v>2994</v>
      </c>
      <c r="BM1231" s="85" t="s">
        <v>2995</v>
      </c>
      <c r="BN1231" t="s">
        <v>4895</v>
      </c>
      <c r="BO1231">
        <f t="shared" si="308"/>
        <v>1000</v>
      </c>
      <c r="BP1231" t="str">
        <f>IF(V1231="original",H1231,IF(V1231="volunteer",C1231,"Nekhaeva A.A."))</f>
        <v>Kim L.V.</v>
      </c>
      <c r="BQ1231" t="str">
        <f>IF(V1231="original",I1231,IF(V1231="volunteer",YEAR(A1231)&amp;"-"&amp;IF(MONTH(A1231)&lt;10,"0"&amp;MONTH(A1231),MONTH(A1231))&amp;"-"&amp;IF(DAY(A1231)&lt;10,"0"&amp;DAY(A1231),DAY(A1231)),"__2025-05-15"))</f>
        <v>2025-04-03</v>
      </c>
      <c r="BR1231"/>
      <c r="BS1231"/>
      <c r="BT1231" s="49" t="s">
        <v>4766</v>
      </c>
      <c r="BU1231" t="s">
        <v>3631</v>
      </c>
      <c r="BV1231" t="s">
        <v>3632</v>
      </c>
      <c r="BW1231" t="s">
        <v>3633</v>
      </c>
      <c r="BX1231" t="s">
        <v>3634</v>
      </c>
      <c r="BY1231" s="44" t="s">
        <v>490</v>
      </c>
      <c r="BZ1231" t="s">
        <v>4050</v>
      </c>
      <c r="CA1231" t="s">
        <v>4585</v>
      </c>
      <c r="CB1231" s="44" t="s">
        <v>4585</v>
      </c>
      <c r="CC1231" t="s">
        <v>4838</v>
      </c>
      <c r="CD1231" t="s">
        <v>4583</v>
      </c>
      <c r="CE1231" t="s">
        <v>4584</v>
      </c>
      <c r="CF1231" t="s">
        <v>3630</v>
      </c>
      <c r="CG1231"/>
      <c r="CH1231" t="str">
        <f>H1231</f>
        <v>Marusik Yu.M., Logunov D.V.</v>
      </c>
      <c r="CI1231">
        <f t="shared" si="298"/>
        <v>1995</v>
      </c>
      <c r="CJ1231"/>
    </row>
    <row r="1232" spans="1:88" s="12" customFormat="1" x14ac:dyDescent="0.45">
      <c r="A1232" s="11">
        <v>45750.557789351849</v>
      </c>
      <c r="B1232" s="12">
        <v>412819044</v>
      </c>
      <c r="C1232" s="6" t="s">
        <v>4897</v>
      </c>
      <c r="D1232" s="12">
        <v>1</v>
      </c>
      <c r="E1232" s="4" t="s">
        <v>51</v>
      </c>
      <c r="F1232" s="12" t="s">
        <v>2992</v>
      </c>
      <c r="G1232" s="12">
        <v>4148</v>
      </c>
      <c r="H1232" s="44" t="s">
        <v>1662</v>
      </c>
      <c r="I1232" s="12">
        <v>1995</v>
      </c>
      <c r="J1232" s="12" t="s">
        <v>2980</v>
      </c>
      <c r="K1232" s="12" t="s">
        <v>2981</v>
      </c>
      <c r="L1232" s="12" t="s">
        <v>2982</v>
      </c>
      <c r="M1232" t="s">
        <v>39</v>
      </c>
      <c r="N1232" s="12" t="s">
        <v>102</v>
      </c>
      <c r="O1232" s="12" t="s">
        <v>1666</v>
      </c>
      <c r="P1232" s="12" t="s">
        <v>2988</v>
      </c>
      <c r="Q1232" t="str">
        <f t="shared" si="301"/>
        <v>65 km from Nizhni Pidzhim, Moiynkum Sands</v>
      </c>
      <c r="R1232" s="94">
        <v>44.143436000000001</v>
      </c>
      <c r="S1232" s="94">
        <v>80.295743000000002</v>
      </c>
      <c r="T1232" s="12" t="s">
        <v>2989</v>
      </c>
      <c r="U1232" s="12" t="s">
        <v>2990</v>
      </c>
      <c r="V1232" s="12" t="s">
        <v>106</v>
      </c>
      <c r="W1232" s="12" t="s">
        <v>2997</v>
      </c>
      <c r="X1232" s="12">
        <v>5000</v>
      </c>
      <c r="Y1232" s="12">
        <v>1989</v>
      </c>
      <c r="Z1232" s="12">
        <v>10</v>
      </c>
      <c r="AA1232" s="12">
        <v>6</v>
      </c>
      <c r="AF1232" s="12" t="s">
        <v>568</v>
      </c>
      <c r="AH1232" s="12" t="s">
        <v>490</v>
      </c>
      <c r="AI1232" s="12" t="s">
        <v>1152</v>
      </c>
      <c r="AJ1232" s="12" t="s">
        <v>1703</v>
      </c>
      <c r="AK1232" s="12" t="b">
        <v>1</v>
      </c>
      <c r="AL1232" s="12" t="b">
        <v>0</v>
      </c>
      <c r="AO1232" s="49" t="s">
        <v>4952</v>
      </c>
      <c r="AP1232" s="73"/>
      <c r="AQ1232" s="49" t="s">
        <v>4951</v>
      </c>
      <c r="AR1232" s="76" t="s">
        <v>5011</v>
      </c>
      <c r="AS1232" s="73" t="s">
        <v>5012</v>
      </c>
      <c r="AT1232" s="73">
        <f t="shared" si="305"/>
        <v>1</v>
      </c>
      <c r="AU1232" s="112" t="s">
        <v>5383</v>
      </c>
      <c r="AV1232" s="44" t="s">
        <v>5380</v>
      </c>
      <c r="AW1232"/>
      <c r="AX1232" s="112" t="s">
        <v>5367</v>
      </c>
      <c r="AY1232" s="73" t="str">
        <f t="shared" si="306"/>
        <v>Marusik Yu.M., Logunov D.V. 1995. The crab spiders of Middle Asia (Aranei, Thomisidae), 2 // Beiträge zur Araneologie. Bd.4 (für 1994). P.133–175</v>
      </c>
      <c r="AZ1232" s="49" t="s">
        <v>4903</v>
      </c>
      <c r="BA1232" s="58" t="str">
        <f>Y1232&amp;"-"&amp;IF(Z1232&lt;10,"0"&amp;Z1232,Z1232)&amp;"-"&amp;IF(AA1232&lt;10,"0"&amp;AA1232,AA1232)</f>
        <v>1989-10-06</v>
      </c>
      <c r="BB1232" s="44" t="str">
        <f>Y1232&amp;IF(Z1232&lt;&gt;0,"-"&amp;Z1232,"")&amp;IF(AA1232&lt;&gt;0,"-"&amp;AA1232,"")&amp;IF(AB1232&lt;&gt;0,"/"&amp;AB1232,"")&amp;IF(AC1232&lt;&gt;0,"-"&amp;AC1232,"")&amp;IF(AD1232&lt;&gt;0,"-"&amp;AD1232,"")</f>
        <v>1989-10-6</v>
      </c>
      <c r="BC1232" s="44"/>
      <c r="BD1232" s="44"/>
      <c r="BE1232" s="44"/>
      <c r="BF1232" s="49" t="s">
        <v>4882</v>
      </c>
      <c r="BG1232" t="s">
        <v>4893</v>
      </c>
      <c r="BH1232" s="40" t="s">
        <v>5050</v>
      </c>
      <c r="BI1232" t="s">
        <v>39</v>
      </c>
      <c r="BJ1232" t="str">
        <f>N1232&amp;", "&amp;O1232&amp;", "&amp;P1232</f>
        <v>Taldy-Kurgan Area, Panfilov Distr., 65 km from Nizhni Pidzhim, Moiynkum Sands</v>
      </c>
      <c r="BK1232" t="str">
        <f>T1232&amp;" N; "&amp;U1232&amp;" E"</f>
        <v>44.143436 N; 80.295743 E</v>
      </c>
      <c r="BL1232" t="s">
        <v>2989</v>
      </c>
      <c r="BM1232" s="85" t="s">
        <v>2990</v>
      </c>
      <c r="BN1232" t="s">
        <v>4895</v>
      </c>
      <c r="BO1232">
        <f t="shared" si="308"/>
        <v>5000</v>
      </c>
      <c r="BP1232" t="str">
        <f>IF(V1232="original",H1232,IF(V1232="volunteer",C1232,"Nekhaeva A.A."))</f>
        <v>Kim L.V.</v>
      </c>
      <c r="BQ1232" t="str">
        <f>IF(V1232="original",I1232,IF(V1232="volunteer",YEAR(A1232)&amp;"-"&amp;IF(MONTH(A1232)&lt;10,"0"&amp;MONTH(A1232),MONTH(A1232))&amp;"-"&amp;IF(DAY(A1232)&lt;10,"0"&amp;DAY(A1232),DAY(A1232)),"__2025-05-15"))</f>
        <v>2025-04-03</v>
      </c>
      <c r="BR1232"/>
      <c r="BS1232"/>
      <c r="BT1232" s="49" t="s">
        <v>4766</v>
      </c>
      <c r="BU1232" t="s">
        <v>3631</v>
      </c>
      <c r="BV1232" t="s">
        <v>3632</v>
      </c>
      <c r="BW1232" t="s">
        <v>3633</v>
      </c>
      <c r="BX1232" t="s">
        <v>3634</v>
      </c>
      <c r="BY1232" s="44" t="s">
        <v>490</v>
      </c>
      <c r="BZ1232" t="s">
        <v>1152</v>
      </c>
      <c r="CA1232" t="s">
        <v>4344</v>
      </c>
      <c r="CB1232" s="44" t="s">
        <v>4344</v>
      </c>
      <c r="CC1232" t="s">
        <v>3085</v>
      </c>
      <c r="CD1232" t="s">
        <v>4344</v>
      </c>
      <c r="CE1232" t="s">
        <v>4345</v>
      </c>
      <c r="CF1232" t="s">
        <v>3630</v>
      </c>
      <c r="CG1232"/>
      <c r="CH1232" t="str">
        <f>H1232</f>
        <v>Marusik Yu.M., Logunov D.V.</v>
      </c>
      <c r="CI1232">
        <f t="shared" si="298"/>
        <v>1995</v>
      </c>
      <c r="CJ1232"/>
    </row>
    <row r="1233" spans="1:88" s="12" customFormat="1" x14ac:dyDescent="0.45">
      <c r="A1233" s="11">
        <v>45750.544108796297</v>
      </c>
      <c r="B1233" s="12">
        <v>412819044</v>
      </c>
      <c r="C1233" s="6" t="s">
        <v>4897</v>
      </c>
      <c r="D1233" s="12">
        <v>1</v>
      </c>
      <c r="E1233" s="4" t="s">
        <v>65</v>
      </c>
      <c r="F1233" s="12" t="s">
        <v>3003</v>
      </c>
      <c r="G1233" s="12">
        <v>4148</v>
      </c>
      <c r="H1233" s="44" t="s">
        <v>1662</v>
      </c>
      <c r="I1233" s="12">
        <v>1995</v>
      </c>
      <c r="J1233" s="12" t="s">
        <v>2980</v>
      </c>
      <c r="K1233" s="12" t="s">
        <v>2981</v>
      </c>
      <c r="L1233" s="12" t="s">
        <v>2982</v>
      </c>
      <c r="M1233" t="s">
        <v>39</v>
      </c>
      <c r="N1233" s="12" t="s">
        <v>178</v>
      </c>
      <c r="O1233" s="12" t="s">
        <v>1278</v>
      </c>
      <c r="P1233" s="12" t="s">
        <v>2998</v>
      </c>
      <c r="Q1233" t="str">
        <f t="shared" si="301"/>
        <v>Aidarly Vill.</v>
      </c>
      <c r="R1233" s="94">
        <v>44.202244</v>
      </c>
      <c r="S1233" s="94">
        <v>75.836804000000001</v>
      </c>
      <c r="T1233" s="12" t="s">
        <v>2999</v>
      </c>
      <c r="U1233" s="12" t="s">
        <v>3000</v>
      </c>
      <c r="V1233" s="12" t="s">
        <v>106</v>
      </c>
      <c r="X1233" s="12">
        <v>1000</v>
      </c>
      <c r="Y1233" s="12">
        <v>1986</v>
      </c>
      <c r="Z1233" s="12">
        <v>5</v>
      </c>
      <c r="AA1233" s="12">
        <v>28</v>
      </c>
      <c r="AF1233" s="12" t="s">
        <v>3001</v>
      </c>
      <c r="AH1233" s="12" t="s">
        <v>490</v>
      </c>
      <c r="AI1233" s="12" t="s">
        <v>1152</v>
      </c>
      <c r="AJ1233" s="12" t="s">
        <v>3002</v>
      </c>
      <c r="AK1233" s="12" t="b">
        <v>1</v>
      </c>
      <c r="AL1233" s="12" t="b">
        <v>0</v>
      </c>
      <c r="AO1233" s="49" t="s">
        <v>4952</v>
      </c>
      <c r="AP1233" s="73"/>
      <c r="AQ1233" s="49" t="s">
        <v>4951</v>
      </c>
      <c r="AR1233" s="76" t="s">
        <v>5011</v>
      </c>
      <c r="AS1233" s="73" t="s">
        <v>5012</v>
      </c>
      <c r="AT1233" s="73">
        <f t="shared" si="305"/>
        <v>1</v>
      </c>
      <c r="AU1233" s="112" t="s">
        <v>5384</v>
      </c>
      <c r="AV1233" s="44" t="s">
        <v>5380</v>
      </c>
      <c r="AW1233" t="s">
        <v>3473</v>
      </c>
      <c r="AX1233" s="112" t="s">
        <v>5368</v>
      </c>
      <c r="AY1233" s="73" t="str">
        <f t="shared" si="306"/>
        <v>Marusik Yu.M., Logunov D.V. 1995. The crab spiders of Middle Asia (Aranei, Thomisidae), 2 // Beiträge zur Araneologie. Bd.4 (für 1994). P.133–175</v>
      </c>
      <c r="AZ1233" s="49" t="s">
        <v>4903</v>
      </c>
      <c r="BA1233" s="58" t="str">
        <f>Y1233&amp;"-"&amp;IF(Z1233&lt;10,"0"&amp;Z1233,Z1233)&amp;"-"&amp;IF(AA1233&lt;10,"0"&amp;AA1233,AA1233)</f>
        <v>1986-05-28</v>
      </c>
      <c r="BB1233" s="44" t="str">
        <f>Y1233&amp;IF(Z1233&lt;&gt;0,"-"&amp;Z1233,"")&amp;IF(AA1233&lt;&gt;0,"-"&amp;AA1233,"")&amp;IF(AB1233&lt;&gt;0,"/"&amp;AB1233,"")&amp;IF(AC1233&lt;&gt;0,"-"&amp;AC1233,"")&amp;IF(AD1233&lt;&gt;0,"-"&amp;AD1233,"")</f>
        <v>1986-5-28</v>
      </c>
      <c r="BC1233" s="44"/>
      <c r="BD1233" s="44"/>
      <c r="BE1233" s="44"/>
      <c r="BF1233" s="49" t="s">
        <v>4882</v>
      </c>
      <c r="BG1233" t="s">
        <v>4893</v>
      </c>
      <c r="BH1233" s="40" t="s">
        <v>5050</v>
      </c>
      <c r="BI1233" t="s">
        <v>39</v>
      </c>
      <c r="BJ1233" t="str">
        <f>N1233&amp;", "&amp;O1233&amp;", "&amp;P1233</f>
        <v>Alma-Ata Area, Kurty Distr., Aidarly Vill.</v>
      </c>
      <c r="BK1233" t="str">
        <f>T1233&amp;" N; "&amp;U1233&amp;" E"</f>
        <v>44.202244 N; 75.836804 E</v>
      </c>
      <c r="BL1233" t="s">
        <v>2999</v>
      </c>
      <c r="BM1233" s="85" t="s">
        <v>3000</v>
      </c>
      <c r="BN1233" t="s">
        <v>4895</v>
      </c>
      <c r="BO1233">
        <f t="shared" si="308"/>
        <v>1000</v>
      </c>
      <c r="BP1233" t="str">
        <f>IF(V1233="original",H1233,IF(V1233="volunteer",C1233,"Nekhaeva A.A."))</f>
        <v>Kim L.V.</v>
      </c>
      <c r="BQ1233" t="str">
        <f>IF(V1233="original",I1233,IF(V1233="volunteer",YEAR(A1233)&amp;"-"&amp;IF(MONTH(A1233)&lt;10,"0"&amp;MONTH(A1233),MONTH(A1233))&amp;"-"&amp;IF(DAY(A1233)&lt;10,"0"&amp;DAY(A1233),DAY(A1233)),"__2025-05-15"))</f>
        <v>2025-04-03</v>
      </c>
      <c r="BR1233"/>
      <c r="BS1233"/>
      <c r="BT1233" s="49" t="s">
        <v>4766</v>
      </c>
      <c r="BU1233" t="s">
        <v>3631</v>
      </c>
      <c r="BV1233" t="s">
        <v>3632</v>
      </c>
      <c r="BW1233" t="s">
        <v>3633</v>
      </c>
      <c r="BX1233" t="s">
        <v>3634</v>
      </c>
      <c r="BY1233" s="44" t="s">
        <v>490</v>
      </c>
      <c r="BZ1233" t="s">
        <v>3028</v>
      </c>
      <c r="CA1233" t="s">
        <v>4589</v>
      </c>
      <c r="CB1233" s="44" t="s">
        <v>4589</v>
      </c>
      <c r="CC1233" t="s">
        <v>4808</v>
      </c>
      <c r="CD1233" t="s">
        <v>4587</v>
      </c>
      <c r="CE1233" t="s">
        <v>4875</v>
      </c>
      <c r="CF1233" t="s">
        <v>3630</v>
      </c>
      <c r="CG1233"/>
      <c r="CH1233" t="str">
        <f>H1233</f>
        <v>Marusik Yu.M., Logunov D.V.</v>
      </c>
      <c r="CI1233">
        <f t="shared" si="298"/>
        <v>1995</v>
      </c>
      <c r="CJ1233"/>
    </row>
    <row r="1234" spans="1:88" s="12" customFormat="1" x14ac:dyDescent="0.45">
      <c r="A1234" s="11">
        <v>45750.542743055557</v>
      </c>
      <c r="B1234" s="12">
        <v>412819044</v>
      </c>
      <c r="C1234" s="6" t="s">
        <v>4897</v>
      </c>
      <c r="D1234" s="12">
        <v>1</v>
      </c>
      <c r="E1234" s="4" t="s">
        <v>65</v>
      </c>
      <c r="F1234" s="12" t="s">
        <v>3003</v>
      </c>
      <c r="G1234" s="12">
        <v>4148</v>
      </c>
      <c r="H1234" s="44" t="s">
        <v>1662</v>
      </c>
      <c r="I1234" s="12">
        <v>1995</v>
      </c>
      <c r="J1234" s="12" t="s">
        <v>2980</v>
      </c>
      <c r="K1234" s="12" t="s">
        <v>2981</v>
      </c>
      <c r="L1234" s="12" t="s">
        <v>2982</v>
      </c>
      <c r="M1234" t="s">
        <v>39</v>
      </c>
      <c r="N1234" s="12" t="s">
        <v>178</v>
      </c>
      <c r="O1234" s="12" t="s">
        <v>858</v>
      </c>
      <c r="P1234" s="12" t="s">
        <v>3004</v>
      </c>
      <c r="Q1234" t="str">
        <f t="shared" si="301"/>
        <v>Kapchagay Town</v>
      </c>
      <c r="R1234" s="94">
        <v>43.872259999999997</v>
      </c>
      <c r="S1234" s="94">
        <v>77.058340999999999</v>
      </c>
      <c r="T1234" s="12" t="s">
        <v>3005</v>
      </c>
      <c r="U1234" s="12" t="s">
        <v>3006</v>
      </c>
      <c r="V1234" s="12" t="s">
        <v>106</v>
      </c>
      <c r="X1234" s="12">
        <v>2000</v>
      </c>
      <c r="Y1234" s="12">
        <v>1988</v>
      </c>
      <c r="Z1234" s="12">
        <v>5</v>
      </c>
      <c r="AA1234" s="12">
        <v>27</v>
      </c>
      <c r="AF1234" s="12" t="s">
        <v>566</v>
      </c>
      <c r="AH1234" s="12" t="s">
        <v>490</v>
      </c>
      <c r="AI1234" s="12" t="s">
        <v>1152</v>
      </c>
      <c r="AJ1234" s="12" t="s">
        <v>3002</v>
      </c>
      <c r="AK1234" s="12" t="b">
        <v>1</v>
      </c>
      <c r="AL1234" s="12" t="b">
        <v>0</v>
      </c>
      <c r="AO1234" s="49" t="s">
        <v>4952</v>
      </c>
      <c r="AP1234" s="73"/>
      <c r="AQ1234" s="49" t="s">
        <v>4951</v>
      </c>
      <c r="AR1234" s="76" t="s">
        <v>5011</v>
      </c>
      <c r="AS1234" s="73" t="s">
        <v>5012</v>
      </c>
      <c r="AT1234" s="73">
        <f t="shared" si="305"/>
        <v>1</v>
      </c>
      <c r="AU1234" s="112" t="s">
        <v>5384</v>
      </c>
      <c r="AV1234" s="44" t="s">
        <v>5380</v>
      </c>
      <c r="AW1234" t="s">
        <v>566</v>
      </c>
      <c r="AX1234" s="112" t="s">
        <v>5368</v>
      </c>
      <c r="AY1234" s="73" t="str">
        <f t="shared" si="306"/>
        <v>Marusik Yu.M., Logunov D.V. 1995. The crab spiders of Middle Asia (Aranei, Thomisidae), 2 // Beiträge zur Araneologie. Bd.4 (für 1994). P.133–175</v>
      </c>
      <c r="AZ1234" s="49" t="s">
        <v>4903</v>
      </c>
      <c r="BA1234" s="58" t="str">
        <f>Y1234&amp;"-"&amp;IF(Z1234&lt;10,"0"&amp;Z1234,Z1234)&amp;"-"&amp;IF(AA1234&lt;10,"0"&amp;AA1234,AA1234)</f>
        <v>1988-05-27</v>
      </c>
      <c r="BB1234" s="44" t="str">
        <f>Y1234&amp;IF(Z1234&lt;&gt;0,"-"&amp;Z1234,"")&amp;IF(AA1234&lt;&gt;0,"-"&amp;AA1234,"")&amp;IF(AB1234&lt;&gt;0,"/"&amp;AB1234,"")&amp;IF(AC1234&lt;&gt;0,"-"&amp;AC1234,"")&amp;IF(AD1234&lt;&gt;0,"-"&amp;AD1234,"")</f>
        <v>1988-5-27</v>
      </c>
      <c r="BC1234" s="44"/>
      <c r="BD1234" s="44"/>
      <c r="BE1234" s="44"/>
      <c r="BF1234" s="49" t="s">
        <v>4882</v>
      </c>
      <c r="BG1234" t="s">
        <v>4893</v>
      </c>
      <c r="BH1234" s="40" t="s">
        <v>5050</v>
      </c>
      <c r="BI1234" t="s">
        <v>39</v>
      </c>
      <c r="BJ1234" t="str">
        <f>N1234&amp;", "&amp;O1234&amp;", "&amp;P1234</f>
        <v>Alma-Ata Area, Ili Distr., Kapchagay Town</v>
      </c>
      <c r="BK1234" t="str">
        <f>T1234&amp;" N; "&amp;U1234&amp;" E"</f>
        <v>43.87226 N; 77.058341 E</v>
      </c>
      <c r="BL1234" t="s">
        <v>3005</v>
      </c>
      <c r="BM1234" s="85" t="s">
        <v>3006</v>
      </c>
      <c r="BN1234" t="s">
        <v>4895</v>
      </c>
      <c r="BO1234">
        <f t="shared" si="308"/>
        <v>2000</v>
      </c>
      <c r="BP1234" t="str">
        <f>IF(V1234="original",H1234,IF(V1234="volunteer",C1234,"Nekhaeva A.A."))</f>
        <v>Kim L.V.</v>
      </c>
      <c r="BQ1234" t="str">
        <f>IF(V1234="original",I1234,IF(V1234="volunteer",YEAR(A1234)&amp;"-"&amp;IF(MONTH(A1234)&lt;10,"0"&amp;MONTH(A1234),MONTH(A1234))&amp;"-"&amp;IF(DAY(A1234)&lt;10,"0"&amp;DAY(A1234),DAY(A1234)),"__2025-05-15"))</f>
        <v>2025-04-03</v>
      </c>
      <c r="BR1234"/>
      <c r="BS1234"/>
      <c r="BT1234" s="49" t="s">
        <v>4766</v>
      </c>
      <c r="BU1234" t="s">
        <v>3631</v>
      </c>
      <c r="BV1234" t="s">
        <v>3632</v>
      </c>
      <c r="BW1234" t="s">
        <v>3633</v>
      </c>
      <c r="BX1234" t="s">
        <v>3634</v>
      </c>
      <c r="BY1234" s="44" t="s">
        <v>490</v>
      </c>
      <c r="BZ1234" t="s">
        <v>3028</v>
      </c>
      <c r="CA1234" t="s">
        <v>4589</v>
      </c>
      <c r="CB1234" s="44" t="s">
        <v>4589</v>
      </c>
      <c r="CC1234" t="s">
        <v>4808</v>
      </c>
      <c r="CD1234" t="s">
        <v>4587</v>
      </c>
      <c r="CE1234" t="s">
        <v>4875</v>
      </c>
      <c r="CF1234" t="s">
        <v>3630</v>
      </c>
      <c r="CG1234"/>
      <c r="CH1234" t="str">
        <f>H1234</f>
        <v>Marusik Yu.M., Logunov D.V.</v>
      </c>
      <c r="CI1234">
        <f t="shared" si="298"/>
        <v>1995</v>
      </c>
      <c r="CJ1234"/>
    </row>
    <row r="1235" spans="1:88" s="12" customFormat="1" x14ac:dyDescent="0.45">
      <c r="A1235" s="11">
        <v>45750.535925925928</v>
      </c>
      <c r="B1235" s="12">
        <v>412819044</v>
      </c>
      <c r="C1235" s="6" t="s">
        <v>4897</v>
      </c>
      <c r="D1235" s="12">
        <v>1</v>
      </c>
      <c r="E1235" s="4" t="s">
        <v>65</v>
      </c>
      <c r="F1235" s="12" t="s">
        <v>2992</v>
      </c>
      <c r="G1235" s="12">
        <v>4148</v>
      </c>
      <c r="H1235" s="44" t="s">
        <v>1662</v>
      </c>
      <c r="I1235" s="12">
        <v>1995</v>
      </c>
      <c r="J1235" s="12" t="s">
        <v>2980</v>
      </c>
      <c r="K1235" s="12" t="s">
        <v>2981</v>
      </c>
      <c r="L1235" s="12" t="s">
        <v>2982</v>
      </c>
      <c r="M1235" t="s">
        <v>39</v>
      </c>
      <c r="N1235" s="12" t="s">
        <v>178</v>
      </c>
      <c r="P1235" s="12" t="s">
        <v>3007</v>
      </c>
      <c r="Q1235" t="str">
        <f t="shared" si="301"/>
        <v>Syugaty Mt. Range, Yablonevaya Shchel'</v>
      </c>
      <c r="R1235" s="94">
        <v>43.494526999999998</v>
      </c>
      <c r="S1235" s="94">
        <v>78.590934000000004</v>
      </c>
      <c r="T1235" s="12" t="s">
        <v>3008</v>
      </c>
      <c r="U1235" s="12" t="s">
        <v>3009</v>
      </c>
      <c r="V1235" s="12" t="s">
        <v>106</v>
      </c>
      <c r="W1235" s="12" t="s">
        <v>3010</v>
      </c>
      <c r="X1235" s="12">
        <v>7000</v>
      </c>
      <c r="Y1235" s="12">
        <v>1990</v>
      </c>
      <c r="Z1235" s="12">
        <v>4</v>
      </c>
      <c r="AA1235" s="12">
        <v>22</v>
      </c>
      <c r="AF1235" s="12" t="s">
        <v>568</v>
      </c>
      <c r="AH1235" s="12" t="s">
        <v>490</v>
      </c>
      <c r="AI1235" s="12" t="s">
        <v>1152</v>
      </c>
      <c r="AJ1235" s="12" t="s">
        <v>1156</v>
      </c>
      <c r="AK1235" s="12" t="b">
        <v>1</v>
      </c>
      <c r="AL1235" s="12" t="b">
        <v>0</v>
      </c>
      <c r="AO1235" s="49" t="s">
        <v>4952</v>
      </c>
      <c r="AP1235" s="73"/>
      <c r="AQ1235" s="49" t="s">
        <v>4951</v>
      </c>
      <c r="AR1235" s="76" t="s">
        <v>5011</v>
      </c>
      <c r="AS1235" s="73" t="s">
        <v>5012</v>
      </c>
      <c r="AT1235" s="73">
        <f t="shared" si="305"/>
        <v>1</v>
      </c>
      <c r="AU1235" s="112" t="s">
        <v>5384</v>
      </c>
      <c r="AV1235" s="44" t="s">
        <v>5380</v>
      </c>
      <c r="AW1235"/>
      <c r="AX1235" s="112" t="s">
        <v>5367</v>
      </c>
      <c r="AY1235" s="73" t="str">
        <f t="shared" si="306"/>
        <v>Marusik Yu.M., Logunov D.V. 1995. The crab spiders of Middle Asia (Aranei, Thomisidae), 2 // Beiträge zur Araneologie. Bd.4 (für 1994). P.133–175</v>
      </c>
      <c r="AZ1235" s="49" t="s">
        <v>4903</v>
      </c>
      <c r="BA1235" s="58" t="str">
        <f>Y1235&amp;"-"&amp;IF(Z1235&lt;10,"0"&amp;Z1235,Z1235)&amp;"-"&amp;IF(AA1235&lt;10,"0"&amp;AA1235,AA1235)</f>
        <v>1990-04-22</v>
      </c>
      <c r="BB1235" s="44" t="str">
        <f>Y1235&amp;IF(Z1235&lt;&gt;0,"-"&amp;Z1235,"")&amp;IF(AA1235&lt;&gt;0,"-"&amp;AA1235,"")&amp;IF(AB1235&lt;&gt;0,"/"&amp;AB1235,"")&amp;IF(AC1235&lt;&gt;0,"-"&amp;AC1235,"")&amp;IF(AD1235&lt;&gt;0,"-"&amp;AD1235,"")</f>
        <v>1990-4-22</v>
      </c>
      <c r="BC1235" s="44"/>
      <c r="BD1235" s="44"/>
      <c r="BE1235" s="44"/>
      <c r="BF1235" s="49" t="s">
        <v>4882</v>
      </c>
      <c r="BG1235" t="s">
        <v>4893</v>
      </c>
      <c r="BH1235" s="40" t="s">
        <v>5050</v>
      </c>
      <c r="BI1235" t="s">
        <v>39</v>
      </c>
      <c r="BJ1235" t="str">
        <f>N1235&amp;", "&amp;P1235</f>
        <v>Alma-Ata Area, Syugaty Mt. Range, Yablonevaya Shchel'</v>
      </c>
      <c r="BK1235" t="str">
        <f>T1235&amp;" N; "&amp;U1235&amp;" E"</f>
        <v>43.494527 N; 78.590934 E</v>
      </c>
      <c r="BL1235" t="s">
        <v>3008</v>
      </c>
      <c r="BM1235" s="85" t="s">
        <v>3009</v>
      </c>
      <c r="BN1235" t="s">
        <v>4895</v>
      </c>
      <c r="BO1235">
        <f t="shared" si="308"/>
        <v>7000</v>
      </c>
      <c r="BP1235" t="str">
        <f>IF(V1235="original",H1235,IF(V1235="volunteer",C1235,"Nekhaeva A.A."))</f>
        <v>Kim L.V.</v>
      </c>
      <c r="BQ1235" t="str">
        <f>IF(V1235="original",I1235,IF(V1235="volunteer",YEAR(A1235)&amp;"-"&amp;IF(MONTH(A1235)&lt;10,"0"&amp;MONTH(A1235),MONTH(A1235))&amp;"-"&amp;IF(DAY(A1235)&lt;10,"0"&amp;DAY(A1235),DAY(A1235)),"__2025-05-15"))</f>
        <v>2025-04-03</v>
      </c>
      <c r="BR1235"/>
      <c r="BS1235"/>
      <c r="BT1235" s="49" t="s">
        <v>4766</v>
      </c>
      <c r="BU1235" t="s">
        <v>3631</v>
      </c>
      <c r="BV1235" t="s">
        <v>3632</v>
      </c>
      <c r="BW1235" t="s">
        <v>3633</v>
      </c>
      <c r="BX1235" t="s">
        <v>3634</v>
      </c>
      <c r="BY1235" s="44" t="s">
        <v>490</v>
      </c>
      <c r="BZ1235" t="s">
        <v>1152</v>
      </c>
      <c r="CA1235" t="s">
        <v>4046</v>
      </c>
      <c r="CB1235" s="44" t="s">
        <v>4046</v>
      </c>
      <c r="CC1235" t="s">
        <v>4796</v>
      </c>
      <c r="CD1235" t="s">
        <v>4046</v>
      </c>
      <c r="CE1235" t="s">
        <v>4047</v>
      </c>
      <c r="CF1235" t="s">
        <v>3630</v>
      </c>
      <c r="CG1235"/>
      <c r="CH1235" t="str">
        <f>H1235</f>
        <v>Marusik Yu.M., Logunov D.V.</v>
      </c>
      <c r="CI1235">
        <f t="shared" si="298"/>
        <v>1995</v>
      </c>
      <c r="CJ1235"/>
    </row>
    <row r="1236" spans="1:88" s="12" customFormat="1" x14ac:dyDescent="0.45">
      <c r="A1236" s="11">
        <v>45750.529050925921</v>
      </c>
      <c r="B1236" s="12">
        <v>412819044</v>
      </c>
      <c r="C1236" s="6" t="s">
        <v>4897</v>
      </c>
      <c r="D1236" s="12">
        <v>2</v>
      </c>
      <c r="E1236" s="4" t="s">
        <v>86</v>
      </c>
      <c r="F1236" s="12" t="s">
        <v>2992</v>
      </c>
      <c r="G1236" s="12">
        <v>4148</v>
      </c>
      <c r="H1236" s="44" t="s">
        <v>1662</v>
      </c>
      <c r="I1236" s="12">
        <v>1995</v>
      </c>
      <c r="J1236" s="12" t="s">
        <v>2980</v>
      </c>
      <c r="K1236" s="12" t="s">
        <v>2981</v>
      </c>
      <c r="L1236" s="12" t="s">
        <v>2982</v>
      </c>
      <c r="M1236" t="s">
        <v>39</v>
      </c>
      <c r="N1236" s="12" t="s">
        <v>77</v>
      </c>
      <c r="O1236" s="12" t="s">
        <v>674</v>
      </c>
      <c r="P1236" s="12" t="s">
        <v>3011</v>
      </c>
      <c r="Q1236" t="str">
        <f t="shared" si="301"/>
        <v>botanical garden</v>
      </c>
      <c r="R1236" s="94">
        <v>43.219130999999997</v>
      </c>
      <c r="S1236" s="94">
        <v>76.914387000000005</v>
      </c>
      <c r="T1236" s="12" t="s">
        <v>3012</v>
      </c>
      <c r="U1236" s="12" t="s">
        <v>3013</v>
      </c>
      <c r="V1236" s="12" t="s">
        <v>106</v>
      </c>
      <c r="X1236" s="12">
        <v>1000</v>
      </c>
      <c r="Y1236" s="12">
        <v>1981</v>
      </c>
      <c r="Z1236" s="12">
        <v>4</v>
      </c>
      <c r="AA1236" s="12">
        <v>22</v>
      </c>
      <c r="AF1236" s="12" t="s">
        <v>566</v>
      </c>
      <c r="AH1236" s="12" t="s">
        <v>490</v>
      </c>
      <c r="AI1236" s="12" t="s">
        <v>1152</v>
      </c>
      <c r="AJ1236" s="12" t="s">
        <v>1156</v>
      </c>
      <c r="AK1236" s="12" t="b">
        <v>1</v>
      </c>
      <c r="AL1236" s="12" t="b">
        <v>0</v>
      </c>
      <c r="AO1236" s="49" t="s">
        <v>4952</v>
      </c>
      <c r="AP1236" s="73"/>
      <c r="AQ1236" s="49" t="s">
        <v>4951</v>
      </c>
      <c r="AR1236" s="76" t="s">
        <v>5011</v>
      </c>
      <c r="AS1236" s="73" t="s">
        <v>5012</v>
      </c>
      <c r="AT1236" s="73">
        <f t="shared" si="305"/>
        <v>2</v>
      </c>
      <c r="AU1236" s="112" t="s">
        <v>5383</v>
      </c>
      <c r="AV1236" s="44" t="s">
        <v>5380</v>
      </c>
      <c r="AW1236" t="s">
        <v>566</v>
      </c>
      <c r="AX1236" s="112" t="s">
        <v>5367</v>
      </c>
      <c r="AY1236" s="73" t="str">
        <f t="shared" si="306"/>
        <v>Marusik Yu.M., Logunov D.V. 1995. The crab spiders of Middle Asia (Aranei, Thomisidae), 2 // Beiträge zur Araneologie. Bd.4 (für 1994). P.133–175</v>
      </c>
      <c r="AZ1236" s="49" t="s">
        <v>4903</v>
      </c>
      <c r="BA1236" s="58" t="str">
        <f>Y1236&amp;"-"&amp;IF(Z1236&lt;10,"0"&amp;Z1236,Z1236)&amp;"-"&amp;IF(AA1236&lt;10,"0"&amp;AA1236,AA1236)</f>
        <v>1981-04-22</v>
      </c>
      <c r="BB1236" s="44" t="str">
        <f>Y1236&amp;IF(Z1236&lt;&gt;0,"-"&amp;Z1236,"")&amp;IF(AA1236&lt;&gt;0,"-"&amp;AA1236,"")&amp;IF(AB1236&lt;&gt;0,"/"&amp;AB1236,"")&amp;IF(AC1236&lt;&gt;0,"-"&amp;AC1236,"")&amp;IF(AD1236&lt;&gt;0,"-"&amp;AD1236,"")</f>
        <v>1981-4-22</v>
      </c>
      <c r="BC1236" s="44"/>
      <c r="BD1236" s="44"/>
      <c r="BE1236" s="44"/>
      <c r="BF1236" s="49" t="s">
        <v>4882</v>
      </c>
      <c r="BG1236" t="s">
        <v>4893</v>
      </c>
      <c r="BH1236" s="40" t="s">
        <v>5050</v>
      </c>
      <c r="BI1236" t="s">
        <v>39</v>
      </c>
      <c r="BJ1236" t="str">
        <f>N1236&amp;", "&amp;O1236&amp;", "&amp;P1236</f>
        <v>Almaty Area, Alma-Ata, botanical garden</v>
      </c>
      <c r="BK1236" t="str">
        <f>T1236&amp;" N; "&amp;U1236&amp;" E"</f>
        <v>43.219131 N; 76.914387 E</v>
      </c>
      <c r="BL1236" t="s">
        <v>3012</v>
      </c>
      <c r="BM1236" s="85" t="s">
        <v>3013</v>
      </c>
      <c r="BN1236" t="s">
        <v>4895</v>
      </c>
      <c r="BO1236">
        <f t="shared" si="308"/>
        <v>1000</v>
      </c>
      <c r="BP1236" t="str">
        <f>IF(V1236="original",H1236,IF(V1236="volunteer",C1236,"Nekhaeva A.A."))</f>
        <v>Kim L.V.</v>
      </c>
      <c r="BQ1236" t="str">
        <f>IF(V1236="original",I1236,IF(V1236="volunteer",YEAR(A1236)&amp;"-"&amp;IF(MONTH(A1236)&lt;10,"0"&amp;MONTH(A1236),MONTH(A1236))&amp;"-"&amp;IF(DAY(A1236)&lt;10,"0"&amp;DAY(A1236),DAY(A1236)),"__2025-05-15"))</f>
        <v>2025-04-03</v>
      </c>
      <c r="BR1236"/>
      <c r="BS1236"/>
      <c r="BT1236" s="49" t="s">
        <v>4766</v>
      </c>
      <c r="BU1236" t="s">
        <v>3631</v>
      </c>
      <c r="BV1236" t="s">
        <v>3632</v>
      </c>
      <c r="BW1236" t="s">
        <v>3633</v>
      </c>
      <c r="BX1236" t="s">
        <v>3634</v>
      </c>
      <c r="BY1236" s="44" t="s">
        <v>490</v>
      </c>
      <c r="BZ1236" t="s">
        <v>1152</v>
      </c>
      <c r="CA1236" t="s">
        <v>4046</v>
      </c>
      <c r="CB1236" s="44" t="s">
        <v>4046</v>
      </c>
      <c r="CC1236" t="s">
        <v>4796</v>
      </c>
      <c r="CD1236" t="s">
        <v>4046</v>
      </c>
      <c r="CE1236" t="s">
        <v>4047</v>
      </c>
      <c r="CF1236" t="s">
        <v>3630</v>
      </c>
      <c r="CG1236"/>
      <c r="CH1236" t="str">
        <f>H1236</f>
        <v>Marusik Yu.M., Logunov D.V.</v>
      </c>
      <c r="CI1236">
        <f t="shared" si="298"/>
        <v>1995</v>
      </c>
      <c r="CJ1236" t="s">
        <v>4699</v>
      </c>
    </row>
    <row r="1237" spans="1:88" s="12" customFormat="1" x14ac:dyDescent="0.45">
      <c r="A1237" s="11">
        <v>45750.527060185181</v>
      </c>
      <c r="B1237" s="12">
        <v>412819044</v>
      </c>
      <c r="C1237" s="6" t="s">
        <v>4897</v>
      </c>
      <c r="D1237" s="12">
        <v>1</v>
      </c>
      <c r="E1237" s="4" t="s">
        <v>65</v>
      </c>
      <c r="F1237" s="12" t="s">
        <v>3014</v>
      </c>
      <c r="G1237" s="12">
        <v>4148</v>
      </c>
      <c r="H1237" s="44" t="s">
        <v>1662</v>
      </c>
      <c r="I1237" s="12">
        <v>1995</v>
      </c>
      <c r="J1237" s="12" t="s">
        <v>2980</v>
      </c>
      <c r="K1237" s="12" t="s">
        <v>2981</v>
      </c>
      <c r="L1237" s="12" t="s">
        <v>2982</v>
      </c>
      <c r="M1237" t="s">
        <v>39</v>
      </c>
      <c r="N1237" s="12" t="s">
        <v>77</v>
      </c>
      <c r="O1237" s="12" t="s">
        <v>674</v>
      </c>
      <c r="P1237" s="12" t="s">
        <v>3011</v>
      </c>
      <c r="Q1237" t="str">
        <f t="shared" si="301"/>
        <v>botanical garden</v>
      </c>
      <c r="R1237" s="94">
        <v>43.219130999999997</v>
      </c>
      <c r="S1237" s="94">
        <v>76.914387000000005</v>
      </c>
      <c r="T1237" s="12" t="s">
        <v>3012</v>
      </c>
      <c r="U1237" s="12" t="s">
        <v>3013</v>
      </c>
      <c r="V1237" s="12" t="s">
        <v>106</v>
      </c>
      <c r="X1237" s="12">
        <v>1000</v>
      </c>
      <c r="Y1237" s="12">
        <v>1990</v>
      </c>
      <c r="Z1237" s="12">
        <v>4</v>
      </c>
      <c r="AA1237" s="12">
        <v>5</v>
      </c>
      <c r="AF1237" s="12" t="s">
        <v>837</v>
      </c>
      <c r="AH1237" s="12" t="s">
        <v>490</v>
      </c>
      <c r="AI1237" s="12" t="s">
        <v>1152</v>
      </c>
      <c r="AJ1237" s="12" t="s">
        <v>1156</v>
      </c>
      <c r="AK1237" s="12" t="b">
        <v>1</v>
      </c>
      <c r="AL1237" s="12" t="b">
        <v>0</v>
      </c>
      <c r="AO1237" s="49" t="s">
        <v>4952</v>
      </c>
      <c r="AP1237" s="73"/>
      <c r="AQ1237" s="49" t="s">
        <v>4951</v>
      </c>
      <c r="AR1237" s="76" t="s">
        <v>5011</v>
      </c>
      <c r="AS1237" s="73" t="s">
        <v>5012</v>
      </c>
      <c r="AT1237" s="73">
        <f t="shared" si="305"/>
        <v>1</v>
      </c>
      <c r="AU1237" s="112" t="s">
        <v>5384</v>
      </c>
      <c r="AV1237" s="44" t="s">
        <v>5380</v>
      </c>
      <c r="AW1237" t="s">
        <v>837</v>
      </c>
      <c r="AX1237" s="112" t="s">
        <v>5371</v>
      </c>
      <c r="AY1237" s="73" t="str">
        <f t="shared" si="306"/>
        <v>Marusik Yu.M., Logunov D.V. 1995. The crab spiders of Middle Asia (Aranei, Thomisidae), 2 // Beiträge zur Araneologie. Bd.4 (für 1994). P.133–175</v>
      </c>
      <c r="AZ1237" s="49" t="s">
        <v>4903</v>
      </c>
      <c r="BA1237" s="58" t="str">
        <f>Y1237&amp;"-"&amp;IF(Z1237&lt;10,"0"&amp;Z1237,Z1237)&amp;"-"&amp;IF(AA1237&lt;10,"0"&amp;AA1237,AA1237)</f>
        <v>1990-04-05</v>
      </c>
      <c r="BB1237" s="44" t="str">
        <f>Y1237&amp;IF(Z1237&lt;&gt;0,"-"&amp;Z1237,"")&amp;IF(AA1237&lt;&gt;0,"-"&amp;AA1237,"")&amp;IF(AB1237&lt;&gt;0,"/"&amp;AB1237,"")&amp;IF(AC1237&lt;&gt;0,"-"&amp;AC1237,"")&amp;IF(AD1237&lt;&gt;0,"-"&amp;AD1237,"")</f>
        <v>1990-4-5</v>
      </c>
      <c r="BC1237" s="44"/>
      <c r="BD1237" s="44"/>
      <c r="BE1237" s="44"/>
      <c r="BF1237" s="49" t="s">
        <v>4882</v>
      </c>
      <c r="BG1237" t="s">
        <v>4893</v>
      </c>
      <c r="BH1237" s="40" t="s">
        <v>5050</v>
      </c>
      <c r="BI1237" t="s">
        <v>39</v>
      </c>
      <c r="BJ1237" t="str">
        <f>N1237&amp;", "&amp;O1237&amp;", "&amp;P1237</f>
        <v>Almaty Area, Alma-Ata, botanical garden</v>
      </c>
      <c r="BK1237" t="str">
        <f>T1237&amp;" N; "&amp;U1237&amp;" E"</f>
        <v>43.219131 N; 76.914387 E</v>
      </c>
      <c r="BL1237" t="s">
        <v>3012</v>
      </c>
      <c r="BM1237" s="85" t="s">
        <v>3013</v>
      </c>
      <c r="BN1237" t="s">
        <v>4895</v>
      </c>
      <c r="BO1237">
        <f t="shared" si="308"/>
        <v>1000</v>
      </c>
      <c r="BP1237" t="str">
        <f>IF(V1237="original",H1237,IF(V1237="volunteer",C1237,"Nekhaeva A.A."))</f>
        <v>Kim L.V.</v>
      </c>
      <c r="BQ1237" t="str">
        <f>IF(V1237="original",I1237,IF(V1237="volunteer",YEAR(A1237)&amp;"-"&amp;IF(MONTH(A1237)&lt;10,"0"&amp;MONTH(A1237),MONTH(A1237))&amp;"-"&amp;IF(DAY(A1237)&lt;10,"0"&amp;DAY(A1237),DAY(A1237)),"__2025-05-15"))</f>
        <v>2025-04-03</v>
      </c>
      <c r="BR1237"/>
      <c r="BS1237"/>
      <c r="BT1237" s="49" t="s">
        <v>4766</v>
      </c>
      <c r="BU1237" t="s">
        <v>3631</v>
      </c>
      <c r="BV1237" t="s">
        <v>3632</v>
      </c>
      <c r="BW1237" t="s">
        <v>3633</v>
      </c>
      <c r="BX1237" t="s">
        <v>3634</v>
      </c>
      <c r="BY1237" s="44" t="s">
        <v>490</v>
      </c>
      <c r="BZ1237" t="s">
        <v>1152</v>
      </c>
      <c r="CA1237" t="s">
        <v>4046</v>
      </c>
      <c r="CB1237" s="44" t="s">
        <v>4046</v>
      </c>
      <c r="CC1237" t="s">
        <v>4796</v>
      </c>
      <c r="CD1237" t="s">
        <v>4046</v>
      </c>
      <c r="CE1237" t="s">
        <v>4047</v>
      </c>
      <c r="CF1237" t="s">
        <v>3630</v>
      </c>
      <c r="CG1237"/>
      <c r="CH1237" t="str">
        <f>H1237</f>
        <v>Marusik Yu.M., Logunov D.V.</v>
      </c>
      <c r="CI1237">
        <f t="shared" si="298"/>
        <v>1995</v>
      </c>
      <c r="CJ1237" t="s">
        <v>4699</v>
      </c>
    </row>
    <row r="1238" spans="1:88" s="12" customFormat="1" x14ac:dyDescent="0.45">
      <c r="A1238" s="11">
        <v>45750.520902777767</v>
      </c>
      <c r="B1238" s="12">
        <v>412819044</v>
      </c>
      <c r="C1238" s="6" t="s">
        <v>4897</v>
      </c>
      <c r="D1238" s="12">
        <v>1</v>
      </c>
      <c r="E1238" s="4" t="s">
        <v>65</v>
      </c>
      <c r="F1238" s="12" t="s">
        <v>2992</v>
      </c>
      <c r="G1238" s="12">
        <v>4148</v>
      </c>
      <c r="H1238" s="44" t="s">
        <v>1662</v>
      </c>
      <c r="I1238" s="12">
        <v>1995</v>
      </c>
      <c r="J1238" s="12" t="s">
        <v>2980</v>
      </c>
      <c r="K1238" s="12" t="s">
        <v>2981</v>
      </c>
      <c r="L1238" s="12" t="s">
        <v>2982</v>
      </c>
      <c r="M1238" t="s">
        <v>39</v>
      </c>
      <c r="N1238" s="12" t="s">
        <v>77</v>
      </c>
      <c r="P1238" s="12" t="s">
        <v>3015</v>
      </c>
      <c r="Q1238" t="str">
        <f t="shared" si="301"/>
        <v>environs of Aidarly Vill.</v>
      </c>
      <c r="R1238" s="94">
        <v>44.200490000000002</v>
      </c>
      <c r="S1238" s="94">
        <v>75.833383999999995</v>
      </c>
      <c r="T1238" s="12" t="s">
        <v>3016</v>
      </c>
      <c r="U1238" s="12" t="s">
        <v>3017</v>
      </c>
      <c r="V1238" s="12" t="s">
        <v>106</v>
      </c>
      <c r="W1238" s="12" t="s">
        <v>3018</v>
      </c>
      <c r="X1238" s="12">
        <v>1000</v>
      </c>
      <c r="Y1238" s="12">
        <v>1989</v>
      </c>
      <c r="Z1238" s="12">
        <v>7</v>
      </c>
      <c r="AF1238" s="12" t="s">
        <v>3019</v>
      </c>
      <c r="AH1238" s="12" t="s">
        <v>490</v>
      </c>
      <c r="AI1238" s="12" t="s">
        <v>1190</v>
      </c>
      <c r="AJ1238" s="12" t="s">
        <v>1732</v>
      </c>
      <c r="AK1238" s="12" t="b">
        <v>1</v>
      </c>
      <c r="AL1238" s="12" t="b">
        <v>0</v>
      </c>
      <c r="AO1238" s="49" t="s">
        <v>4952</v>
      </c>
      <c r="AP1238" s="73"/>
      <c r="AQ1238" s="49" t="s">
        <v>4951</v>
      </c>
      <c r="AR1238" s="76" t="s">
        <v>5011</v>
      </c>
      <c r="AS1238" s="73" t="s">
        <v>5012</v>
      </c>
      <c r="AT1238" s="73">
        <f t="shared" si="305"/>
        <v>1</v>
      </c>
      <c r="AU1238" s="112" t="s">
        <v>5384</v>
      </c>
      <c r="AV1238" s="44" t="s">
        <v>5380</v>
      </c>
      <c r="AW1238" t="s">
        <v>3019</v>
      </c>
      <c r="AX1238" s="112" t="s">
        <v>5367</v>
      </c>
      <c r="AY1238" s="73" t="str">
        <f t="shared" si="306"/>
        <v>Marusik Yu.M., Logunov D.V. 1995. The crab spiders of Middle Asia (Aranei, Thomisidae), 2 // Beiträge zur Araneologie. Bd.4 (für 1994). P.133–175</v>
      </c>
      <c r="AZ1238" s="49" t="s">
        <v>4903</v>
      </c>
      <c r="BA1238" s="44" t="str">
        <f>Y1238&amp;"-"&amp;IF(Z1238&lt;10,"0"&amp;Z1238,Z1238)</f>
        <v>1989-07</v>
      </c>
      <c r="BB1238" s="44" t="str">
        <f>Y1238&amp;IF(Z1238&lt;&gt;0,"-"&amp;Z1238,"")&amp;IF(AA1238&lt;&gt;0,"-"&amp;AA1238,"")&amp;IF(AB1238&lt;&gt;0,"/"&amp;AB1238,"")&amp;IF(AC1238&lt;&gt;0,"-"&amp;AC1238,"")&amp;IF(AD1238&lt;&gt;0,"-"&amp;AD1238,"")</f>
        <v>1989-7</v>
      </c>
      <c r="BC1238" s="44"/>
      <c r="BD1238" s="44"/>
      <c r="BE1238" s="44"/>
      <c r="BF1238" s="49" t="s">
        <v>4882</v>
      </c>
      <c r="BG1238" t="s">
        <v>4893</v>
      </c>
      <c r="BH1238" s="40" t="s">
        <v>5050</v>
      </c>
      <c r="BI1238" t="s">
        <v>39</v>
      </c>
      <c r="BJ1238" t="str">
        <f>N1238&amp;", "&amp;P1238</f>
        <v>Almaty Area, environs of Aidarly Vill.</v>
      </c>
      <c r="BK1238" t="str">
        <f>T1238&amp;" N; "&amp;U1238&amp;" E"</f>
        <v>44.20049 N; 75.833384 E</v>
      </c>
      <c r="BL1238" t="s">
        <v>3016</v>
      </c>
      <c r="BM1238" s="85" t="s">
        <v>3017</v>
      </c>
      <c r="BN1238" t="s">
        <v>4895</v>
      </c>
      <c r="BO1238">
        <f t="shared" si="308"/>
        <v>1000</v>
      </c>
      <c r="BP1238" t="str">
        <f>IF(V1238="original",H1238,IF(V1238="volunteer",C1238,"Nekhaeva A.A."))</f>
        <v>Kim L.V.</v>
      </c>
      <c r="BQ1238" t="str">
        <f>IF(V1238="original",I1238,IF(V1238="volunteer",YEAR(A1238)&amp;"-"&amp;IF(MONTH(A1238)&lt;10,"0"&amp;MONTH(A1238),MONTH(A1238))&amp;"-"&amp;IF(DAY(A1238)&lt;10,"0"&amp;DAY(A1238),DAY(A1238)),"__2025-05-15"))</f>
        <v>2025-04-03</v>
      </c>
      <c r="BR1238"/>
      <c r="BS1238"/>
      <c r="BT1238" s="49" t="s">
        <v>4766</v>
      </c>
      <c r="BU1238" t="s">
        <v>3631</v>
      </c>
      <c r="BV1238" t="s">
        <v>3632</v>
      </c>
      <c r="BW1238" t="s">
        <v>3633</v>
      </c>
      <c r="BX1238" t="s">
        <v>3634</v>
      </c>
      <c r="BY1238" s="44" t="s">
        <v>490</v>
      </c>
      <c r="BZ1238" t="s">
        <v>1190</v>
      </c>
      <c r="CA1238" t="s">
        <v>4361</v>
      </c>
      <c r="CB1238" s="44" t="s">
        <v>4361</v>
      </c>
      <c r="CC1238" t="s">
        <v>3668</v>
      </c>
      <c r="CD1238" t="s">
        <v>4361</v>
      </c>
      <c r="CE1238" t="s">
        <v>4362</v>
      </c>
      <c r="CF1238" t="s">
        <v>3630</v>
      </c>
      <c r="CG1238"/>
      <c r="CH1238" t="str">
        <f>H1238</f>
        <v>Marusik Yu.M., Logunov D.V.</v>
      </c>
      <c r="CI1238">
        <f t="shared" si="298"/>
        <v>1995</v>
      </c>
      <c r="CJ1238"/>
    </row>
    <row r="1239" spans="1:88" s="12" customFormat="1" x14ac:dyDescent="0.45">
      <c r="A1239" s="11">
        <v>45750.508263888893</v>
      </c>
      <c r="B1239" s="12">
        <v>412819044</v>
      </c>
      <c r="C1239" s="6" t="s">
        <v>4897</v>
      </c>
      <c r="D1239" s="12">
        <v>3</v>
      </c>
      <c r="E1239" s="4" t="s">
        <v>846</v>
      </c>
      <c r="F1239" s="12" t="s">
        <v>3014</v>
      </c>
      <c r="G1239" s="12">
        <v>4148</v>
      </c>
      <c r="H1239" s="44" t="s">
        <v>1662</v>
      </c>
      <c r="I1239" s="12">
        <v>1995</v>
      </c>
      <c r="J1239" s="12" t="s">
        <v>2980</v>
      </c>
      <c r="K1239" s="12" t="s">
        <v>2981</v>
      </c>
      <c r="L1239" s="12" t="s">
        <v>2982</v>
      </c>
      <c r="M1239" t="s">
        <v>39</v>
      </c>
      <c r="N1239" s="12" t="s">
        <v>77</v>
      </c>
      <c r="O1239" s="12" t="s">
        <v>1278</v>
      </c>
      <c r="P1239" s="12" t="s">
        <v>3020</v>
      </c>
      <c r="Q1239" t="str">
        <f t="shared" si="301"/>
        <v>Taukum Sands (Desert), Aidarly Vill.</v>
      </c>
      <c r="R1239" s="94">
        <v>44.200490000000002</v>
      </c>
      <c r="S1239" s="94">
        <v>75.833383999999995</v>
      </c>
      <c r="T1239" s="12" t="s">
        <v>3016</v>
      </c>
      <c r="U1239" s="12" t="s">
        <v>3017</v>
      </c>
      <c r="V1239" s="12" t="s">
        <v>106</v>
      </c>
      <c r="X1239" s="12">
        <v>1000</v>
      </c>
      <c r="Y1239" s="12">
        <v>1986</v>
      </c>
      <c r="Z1239" s="12">
        <v>6</v>
      </c>
      <c r="AA1239" s="12">
        <v>20</v>
      </c>
      <c r="AF1239" s="12" t="s">
        <v>3001</v>
      </c>
      <c r="AH1239" s="12" t="s">
        <v>490</v>
      </c>
      <c r="AI1239" s="12" t="s">
        <v>1149</v>
      </c>
      <c r="AJ1239" s="12" t="s">
        <v>3021</v>
      </c>
      <c r="AK1239" s="12" t="b">
        <v>1</v>
      </c>
      <c r="AL1239" s="12" t="b">
        <v>0</v>
      </c>
      <c r="AO1239" s="49" t="s">
        <v>4952</v>
      </c>
      <c r="AP1239" s="73"/>
      <c r="AQ1239" s="49" t="s">
        <v>4951</v>
      </c>
      <c r="AR1239" s="76" t="s">
        <v>5011</v>
      </c>
      <c r="AS1239" s="73" t="s">
        <v>5012</v>
      </c>
      <c r="AT1239" s="73">
        <f t="shared" si="305"/>
        <v>3</v>
      </c>
      <c r="AU1239" s="112" t="s">
        <v>5384</v>
      </c>
      <c r="AV1239" s="44" t="s">
        <v>5380</v>
      </c>
      <c r="AW1239" t="s">
        <v>3473</v>
      </c>
      <c r="AX1239" s="112" t="s">
        <v>5371</v>
      </c>
      <c r="AY1239" s="73" t="str">
        <f t="shared" si="306"/>
        <v>Marusik Yu.M., Logunov D.V. 1995. The crab spiders of Middle Asia (Aranei, Thomisidae), 2 // Beiträge zur Araneologie. Bd.4 (für 1994). P.133–175</v>
      </c>
      <c r="AZ1239" s="49" t="s">
        <v>4903</v>
      </c>
      <c r="BA1239" s="58" t="str">
        <f>Y1239&amp;"-"&amp;IF(Z1239&lt;10,"0"&amp;Z1239,Z1239)&amp;"-"&amp;IF(AA1239&lt;10,"0"&amp;AA1239,AA1239)</f>
        <v>1986-06-20</v>
      </c>
      <c r="BB1239" s="44" t="str">
        <f>Y1239&amp;IF(Z1239&lt;&gt;0,"-"&amp;Z1239,"")&amp;IF(AA1239&lt;&gt;0,"-"&amp;AA1239,"")&amp;IF(AB1239&lt;&gt;0,"/"&amp;AB1239,"")&amp;IF(AC1239&lt;&gt;0,"-"&amp;AC1239,"")&amp;IF(AD1239&lt;&gt;0,"-"&amp;AD1239,"")</f>
        <v>1986-6-20</v>
      </c>
      <c r="BC1239" s="44"/>
      <c r="BD1239" s="44"/>
      <c r="BE1239" s="44"/>
      <c r="BF1239" s="49" t="s">
        <v>4882</v>
      </c>
      <c r="BG1239" t="s">
        <v>4893</v>
      </c>
      <c r="BH1239" s="40" t="s">
        <v>5050</v>
      </c>
      <c r="BI1239" t="s">
        <v>39</v>
      </c>
      <c r="BJ1239" t="str">
        <f>N1239&amp;", "&amp;O1239&amp;", "&amp;P1239</f>
        <v>Almaty Area, Kurty Distr., Taukum Sands (Desert), Aidarly Vill.</v>
      </c>
      <c r="BK1239" t="str">
        <f>T1239&amp;" N; "&amp;U1239&amp;" E"</f>
        <v>44.20049 N; 75.833384 E</v>
      </c>
      <c r="BL1239" t="s">
        <v>3016</v>
      </c>
      <c r="BM1239" s="85" t="s">
        <v>3017</v>
      </c>
      <c r="BN1239" t="s">
        <v>4895</v>
      </c>
      <c r="BO1239">
        <f t="shared" si="308"/>
        <v>1000</v>
      </c>
      <c r="BP1239" t="str">
        <f>IF(V1239="original",H1239,IF(V1239="volunteer",C1239,"Nekhaeva A.A."))</f>
        <v>Kim L.V.</v>
      </c>
      <c r="BQ1239" t="str">
        <f>IF(V1239="original",I1239,IF(V1239="volunteer",YEAR(A1239)&amp;"-"&amp;IF(MONTH(A1239)&lt;10,"0"&amp;MONTH(A1239),MONTH(A1239))&amp;"-"&amp;IF(DAY(A1239)&lt;10,"0"&amp;DAY(A1239),DAY(A1239)),"__2025-05-15"))</f>
        <v>2025-04-03</v>
      </c>
      <c r="BR1239"/>
      <c r="BS1239"/>
      <c r="BT1239" s="49" t="s">
        <v>4766</v>
      </c>
      <c r="BU1239" t="s">
        <v>3631</v>
      </c>
      <c r="BV1239" t="s">
        <v>3632</v>
      </c>
      <c r="BW1239" t="s">
        <v>3633</v>
      </c>
      <c r="BX1239" t="s">
        <v>3634</v>
      </c>
      <c r="BY1239" s="44" t="s">
        <v>490</v>
      </c>
      <c r="BZ1239" t="s">
        <v>1149</v>
      </c>
      <c r="CA1239" t="s">
        <v>4591</v>
      </c>
      <c r="CB1239" s="44" t="s">
        <v>4591</v>
      </c>
      <c r="CC1239" t="s">
        <v>4593</v>
      </c>
      <c r="CD1239" t="s">
        <v>4591</v>
      </c>
      <c r="CE1239" t="s">
        <v>4592</v>
      </c>
      <c r="CF1239" t="s">
        <v>3630</v>
      </c>
      <c r="CG1239"/>
      <c r="CH1239" t="str">
        <f>H1239</f>
        <v>Marusik Yu.M., Logunov D.V.</v>
      </c>
      <c r="CI1239">
        <f t="shared" si="298"/>
        <v>1995</v>
      </c>
      <c r="CJ1239"/>
    </row>
    <row r="1240" spans="1:88" s="12" customFormat="1" x14ac:dyDescent="0.45">
      <c r="A1240" s="11">
        <v>45750.5</v>
      </c>
      <c r="B1240" s="12">
        <v>412819044</v>
      </c>
      <c r="C1240" s="6" t="s">
        <v>4897</v>
      </c>
      <c r="D1240" s="12">
        <v>1</v>
      </c>
      <c r="E1240" s="4" t="s">
        <v>65</v>
      </c>
      <c r="F1240" s="12" t="s">
        <v>577</v>
      </c>
      <c r="G1240" s="12">
        <v>4148</v>
      </c>
      <c r="H1240" s="44" t="s">
        <v>1662</v>
      </c>
      <c r="I1240" s="12">
        <v>1995</v>
      </c>
      <c r="J1240" s="12" t="s">
        <v>2980</v>
      </c>
      <c r="K1240" s="12" t="s">
        <v>2981</v>
      </c>
      <c r="L1240" s="12" t="s">
        <v>2982</v>
      </c>
      <c r="M1240" t="s">
        <v>39</v>
      </c>
      <c r="N1240" s="12" t="s">
        <v>178</v>
      </c>
      <c r="O1240" s="12" t="s">
        <v>847</v>
      </c>
      <c r="P1240" s="12" t="s">
        <v>3022</v>
      </c>
      <c r="Q1240" t="str">
        <f t="shared" si="301"/>
        <v>19th km of Chilik-Chundzha road</v>
      </c>
      <c r="R1240" s="94">
        <v>43.550699000000002</v>
      </c>
      <c r="S1240" s="94">
        <v>78.483090000000004</v>
      </c>
      <c r="T1240" s="12" t="s">
        <v>3023</v>
      </c>
      <c r="U1240" s="12" t="s">
        <v>3024</v>
      </c>
      <c r="V1240" s="12" t="s">
        <v>106</v>
      </c>
      <c r="X1240" s="12">
        <v>500</v>
      </c>
      <c r="Y1240" s="12">
        <v>1988</v>
      </c>
      <c r="Z1240" s="12">
        <v>5</v>
      </c>
      <c r="AA1240" s="12">
        <v>29</v>
      </c>
      <c r="AF1240" s="12" t="s">
        <v>3025</v>
      </c>
      <c r="AH1240" s="12" t="s">
        <v>490</v>
      </c>
      <c r="AI1240" s="12" t="s">
        <v>1149</v>
      </c>
      <c r="AJ1240" s="12" t="s">
        <v>3021</v>
      </c>
      <c r="AK1240" s="12" t="b">
        <v>1</v>
      </c>
      <c r="AL1240" s="12" t="b">
        <v>0</v>
      </c>
      <c r="AO1240" s="49" t="s">
        <v>4952</v>
      </c>
      <c r="AP1240" s="73"/>
      <c r="AQ1240" s="49" t="s">
        <v>4951</v>
      </c>
      <c r="AR1240" s="76" t="s">
        <v>5011</v>
      </c>
      <c r="AS1240" s="73" t="s">
        <v>5012</v>
      </c>
      <c r="AT1240" s="73">
        <f t="shared" si="305"/>
        <v>1</v>
      </c>
      <c r="AU1240" s="112" t="s">
        <v>5384</v>
      </c>
      <c r="AV1240" s="44" t="s">
        <v>5380</v>
      </c>
      <c r="AW1240" t="s">
        <v>820</v>
      </c>
      <c r="AX1240" s="112" t="s">
        <v>5333</v>
      </c>
      <c r="AY1240" s="73" t="str">
        <f t="shared" si="306"/>
        <v>Marusik Yu.M., Logunov D.V. 1995. The crab spiders of Middle Asia (Aranei, Thomisidae), 2 // Beiträge zur Araneologie. Bd.4 (für 1994). P.133–175</v>
      </c>
      <c r="AZ1240" s="49" t="s">
        <v>4903</v>
      </c>
      <c r="BA1240" s="58" t="str">
        <f>Y1240&amp;"-"&amp;IF(Z1240&lt;10,"0"&amp;Z1240,Z1240)&amp;"-"&amp;IF(AA1240&lt;10,"0"&amp;AA1240,AA1240)</f>
        <v>1988-05-29</v>
      </c>
      <c r="BB1240" s="44" t="str">
        <f>Y1240&amp;IF(Z1240&lt;&gt;0,"-"&amp;Z1240,"")&amp;IF(AA1240&lt;&gt;0,"-"&amp;AA1240,"")&amp;IF(AB1240&lt;&gt;0,"/"&amp;AB1240,"")&amp;IF(AC1240&lt;&gt;0,"-"&amp;AC1240,"")&amp;IF(AD1240&lt;&gt;0,"-"&amp;AD1240,"")</f>
        <v>1988-5-29</v>
      </c>
      <c r="BC1240" s="44"/>
      <c r="BD1240" s="44"/>
      <c r="BE1240" s="44"/>
      <c r="BF1240" s="49" t="s">
        <v>4882</v>
      </c>
      <c r="BG1240" t="s">
        <v>4893</v>
      </c>
      <c r="BH1240" s="40" t="s">
        <v>5050</v>
      </c>
      <c r="BI1240" t="s">
        <v>39</v>
      </c>
      <c r="BJ1240" t="str">
        <f>N1240&amp;", "&amp;O1240&amp;", "&amp;P1240</f>
        <v>Alma-Ata Area, Chilik Distr., 19th km of Chilik-Chundzha road</v>
      </c>
      <c r="BK1240" t="str">
        <f>T1240&amp;" N; "&amp;U1240&amp;" E"</f>
        <v>43.550699 N; 78.48309 E</v>
      </c>
      <c r="BL1240" t="s">
        <v>3023</v>
      </c>
      <c r="BM1240" s="85" t="s">
        <v>3024</v>
      </c>
      <c r="BN1240" t="s">
        <v>4895</v>
      </c>
      <c r="BO1240">
        <f t="shared" si="308"/>
        <v>500</v>
      </c>
      <c r="BP1240" t="str">
        <f>IF(V1240="original",H1240,IF(V1240="volunteer",C1240,"Nekhaeva A.A."))</f>
        <v>Kim L.V.</v>
      </c>
      <c r="BQ1240" t="str">
        <f>IF(V1240="original",I1240,IF(V1240="volunteer",YEAR(A1240)&amp;"-"&amp;IF(MONTH(A1240)&lt;10,"0"&amp;MONTH(A1240),MONTH(A1240))&amp;"-"&amp;IF(DAY(A1240)&lt;10,"0"&amp;DAY(A1240),DAY(A1240)),"__2025-05-15"))</f>
        <v>2025-04-03</v>
      </c>
      <c r="BR1240"/>
      <c r="BS1240"/>
      <c r="BT1240" s="49" t="s">
        <v>4766</v>
      </c>
      <c r="BU1240" t="s">
        <v>3631</v>
      </c>
      <c r="BV1240" t="s">
        <v>3632</v>
      </c>
      <c r="BW1240" t="s">
        <v>3633</v>
      </c>
      <c r="BX1240" t="s">
        <v>3634</v>
      </c>
      <c r="BY1240" s="44" t="s">
        <v>490</v>
      </c>
      <c r="BZ1240" t="s">
        <v>1149</v>
      </c>
      <c r="CA1240" t="s">
        <v>4591</v>
      </c>
      <c r="CB1240" s="44" t="s">
        <v>4591</v>
      </c>
      <c r="CC1240" t="s">
        <v>4593</v>
      </c>
      <c r="CD1240" t="s">
        <v>4591</v>
      </c>
      <c r="CE1240" t="s">
        <v>4592</v>
      </c>
      <c r="CF1240" t="s">
        <v>3630</v>
      </c>
      <c r="CG1240"/>
      <c r="CH1240" t="str">
        <f>H1240</f>
        <v>Marusik Yu.M., Logunov D.V.</v>
      </c>
      <c r="CI1240">
        <f t="shared" si="298"/>
        <v>1995</v>
      </c>
      <c r="CJ1240"/>
    </row>
    <row r="1241" spans="1:88" s="12" customFormat="1" x14ac:dyDescent="0.45">
      <c r="A1241" s="11">
        <v>45750.495509259257</v>
      </c>
      <c r="B1241" s="12">
        <v>412819044</v>
      </c>
      <c r="C1241" s="6" t="s">
        <v>4897</v>
      </c>
      <c r="D1241" s="12">
        <v>2</v>
      </c>
      <c r="E1241" s="4" t="s">
        <v>86</v>
      </c>
      <c r="F1241" s="12" t="s">
        <v>1661</v>
      </c>
      <c r="G1241" s="12">
        <v>4148</v>
      </c>
      <c r="H1241" s="44" t="s">
        <v>1662</v>
      </c>
      <c r="I1241" s="12">
        <v>1995</v>
      </c>
      <c r="J1241" s="12" t="s">
        <v>2980</v>
      </c>
      <c r="K1241" s="12" t="s">
        <v>2981</v>
      </c>
      <c r="L1241" s="12" t="s">
        <v>2982</v>
      </c>
      <c r="M1241" t="s">
        <v>39</v>
      </c>
      <c r="N1241" s="12" t="s">
        <v>77</v>
      </c>
      <c r="P1241" s="12" t="s">
        <v>2993</v>
      </c>
      <c r="Q1241" t="str">
        <f t="shared" si="301"/>
        <v>NE bank of Kaptchagay Water Reservoir</v>
      </c>
      <c r="R1241" s="94">
        <v>43.913376</v>
      </c>
      <c r="S1241" s="94">
        <v>78.172781000000001</v>
      </c>
      <c r="T1241" s="12" t="s">
        <v>3026</v>
      </c>
      <c r="U1241" s="12" t="s">
        <v>3027</v>
      </c>
      <c r="V1241" s="12" t="s">
        <v>106</v>
      </c>
      <c r="X1241" s="12">
        <v>2500</v>
      </c>
      <c r="Y1241" s="12">
        <v>1989</v>
      </c>
      <c r="Z1241" s="12">
        <v>9</v>
      </c>
      <c r="AA1241" s="12">
        <v>9</v>
      </c>
      <c r="AF1241" s="12" t="s">
        <v>2252</v>
      </c>
      <c r="AH1241" s="12" t="s">
        <v>490</v>
      </c>
      <c r="AI1241" s="12" t="s">
        <v>3028</v>
      </c>
      <c r="AJ1241" s="12" t="s">
        <v>1170</v>
      </c>
      <c r="AK1241" s="12" t="b">
        <v>1</v>
      </c>
      <c r="AL1241" s="12" t="b">
        <v>0</v>
      </c>
      <c r="AO1241" s="49" t="s">
        <v>4952</v>
      </c>
      <c r="AP1241" s="73"/>
      <c r="AQ1241" s="49" t="s">
        <v>4951</v>
      </c>
      <c r="AR1241" s="76" t="s">
        <v>5011</v>
      </c>
      <c r="AS1241" s="73" t="s">
        <v>5012</v>
      </c>
      <c r="AT1241" s="73">
        <f t="shared" si="305"/>
        <v>2</v>
      </c>
      <c r="AU1241" s="112" t="s">
        <v>5383</v>
      </c>
      <c r="AV1241" s="44" t="s">
        <v>5380</v>
      </c>
      <c r="AW1241" t="s">
        <v>2252</v>
      </c>
      <c r="AX1241" s="112" t="s">
        <v>5347</v>
      </c>
      <c r="AY1241" s="73" t="str">
        <f t="shared" si="306"/>
        <v>Marusik Yu.M., Logunov D.V. 1995. The crab spiders of Middle Asia (Aranei, Thomisidae), 2 // Beiträge zur Araneologie. Bd.4 (für 1994). P.133–175</v>
      </c>
      <c r="AZ1241" s="49" t="s">
        <v>4903</v>
      </c>
      <c r="BA1241" s="58" t="str">
        <f>Y1241&amp;"-"&amp;IF(Z1241&lt;10,"0"&amp;Z1241,Z1241)&amp;"-"&amp;IF(AA1241&lt;10,"0"&amp;AA1241,AA1241)</f>
        <v>1989-09-09</v>
      </c>
      <c r="BB1241" s="44" t="str">
        <f>Y1241&amp;IF(Z1241&lt;&gt;0,"-"&amp;Z1241,"")&amp;IF(AA1241&lt;&gt;0,"-"&amp;AA1241,"")&amp;IF(AB1241&lt;&gt;0,"/"&amp;AB1241,"")&amp;IF(AC1241&lt;&gt;0,"-"&amp;AC1241,"")&amp;IF(AD1241&lt;&gt;0,"-"&amp;AD1241,"")</f>
        <v>1989-9-9</v>
      </c>
      <c r="BC1241" s="44"/>
      <c r="BD1241" s="44"/>
      <c r="BE1241" s="44"/>
      <c r="BF1241" s="49" t="s">
        <v>4882</v>
      </c>
      <c r="BG1241" t="s">
        <v>4893</v>
      </c>
      <c r="BH1241" s="40" t="s">
        <v>5050</v>
      </c>
      <c r="BI1241" t="s">
        <v>39</v>
      </c>
      <c r="BJ1241" t="str">
        <f>N1241&amp;", "&amp;P1241</f>
        <v>Almaty Area, NE bank of Kaptchagay Water Reservoir</v>
      </c>
      <c r="BK1241" t="str">
        <f>T1241&amp;" N; "&amp;U1241&amp;" E"</f>
        <v>43.913376 N; 78.172781 E</v>
      </c>
      <c r="BL1241" t="s">
        <v>3026</v>
      </c>
      <c r="BM1241" s="85" t="s">
        <v>3027</v>
      </c>
      <c r="BN1241" t="s">
        <v>4895</v>
      </c>
      <c r="BO1241">
        <f t="shared" si="308"/>
        <v>2500</v>
      </c>
      <c r="BP1241" t="str">
        <f>IF(V1241="original",H1241,IF(V1241="volunteer",C1241,"Nekhaeva A.A."))</f>
        <v>Kim L.V.</v>
      </c>
      <c r="BQ1241" t="str">
        <f>IF(V1241="original",I1241,IF(V1241="volunteer",YEAR(A1241)&amp;"-"&amp;IF(MONTH(A1241)&lt;10,"0"&amp;MONTH(A1241),MONTH(A1241))&amp;"-"&amp;IF(DAY(A1241)&lt;10,"0"&amp;DAY(A1241),DAY(A1241)),"__2025-05-15"))</f>
        <v>2025-04-03</v>
      </c>
      <c r="BR1241"/>
      <c r="BS1241"/>
      <c r="BT1241" s="49" t="s">
        <v>4766</v>
      </c>
      <c r="BU1241" t="s">
        <v>3631</v>
      </c>
      <c r="BV1241" t="s">
        <v>3632</v>
      </c>
      <c r="BW1241" t="s">
        <v>3633</v>
      </c>
      <c r="BX1241" t="s">
        <v>3634</v>
      </c>
      <c r="BY1241" s="44" t="s">
        <v>490</v>
      </c>
      <c r="BZ1241" t="s">
        <v>3028</v>
      </c>
      <c r="CA1241" t="s">
        <v>4067</v>
      </c>
      <c r="CB1241" s="44" t="s">
        <v>4067</v>
      </c>
      <c r="CC1241" t="s">
        <v>4806</v>
      </c>
      <c r="CD1241" t="s">
        <v>4067</v>
      </c>
      <c r="CE1241" t="s">
        <v>4066</v>
      </c>
      <c r="CF1241" t="s">
        <v>3630</v>
      </c>
      <c r="CG1241"/>
      <c r="CH1241" t="str">
        <f>H1241</f>
        <v>Marusik Yu.M., Logunov D.V.</v>
      </c>
      <c r="CI1241">
        <f t="shared" si="298"/>
        <v>1995</v>
      </c>
      <c r="CJ1241"/>
    </row>
    <row r="1242" spans="1:88" s="12" customFormat="1" x14ac:dyDescent="0.45">
      <c r="A1242" s="11">
        <v>45750.489745370367</v>
      </c>
      <c r="B1242" s="12">
        <v>412819044</v>
      </c>
      <c r="C1242" s="6" t="s">
        <v>4897</v>
      </c>
      <c r="D1242" s="12">
        <v>2</v>
      </c>
      <c r="E1242" s="4" t="s">
        <v>247</v>
      </c>
      <c r="F1242" s="12" t="s">
        <v>1661</v>
      </c>
      <c r="G1242" s="12">
        <v>4148</v>
      </c>
      <c r="H1242" s="44" t="s">
        <v>1662</v>
      </c>
      <c r="I1242" s="12">
        <v>1995</v>
      </c>
      <c r="J1242" s="12" t="s">
        <v>2980</v>
      </c>
      <c r="K1242" s="12" t="s">
        <v>2981</v>
      </c>
      <c r="L1242" s="12" t="s">
        <v>2982</v>
      </c>
      <c r="M1242" t="s">
        <v>39</v>
      </c>
      <c r="N1242" s="12" t="s">
        <v>737</v>
      </c>
      <c r="O1242" s="12" t="s">
        <v>3029</v>
      </c>
      <c r="P1242" s="12" t="s">
        <v>3030</v>
      </c>
      <c r="Q1242" t="str">
        <f t="shared" si="301"/>
        <v>75 km NE of Ulanbel', Betpak-Dala Desert</v>
      </c>
      <c r="R1242" s="94">
        <v>45.353214000000001</v>
      </c>
      <c r="S1242" s="94">
        <v>71.741123999999999</v>
      </c>
      <c r="T1242" s="12" t="s">
        <v>3031</v>
      </c>
      <c r="U1242" s="12" t="s">
        <v>3032</v>
      </c>
      <c r="V1242" s="12" t="s">
        <v>106</v>
      </c>
      <c r="X1242" s="12">
        <v>5000</v>
      </c>
      <c r="Y1242" s="12">
        <v>1990</v>
      </c>
      <c r="Z1242" s="12">
        <v>6</v>
      </c>
      <c r="AA1242" s="12">
        <v>5</v>
      </c>
      <c r="AF1242" s="12" t="s">
        <v>1752</v>
      </c>
      <c r="AH1242" s="12" t="s">
        <v>490</v>
      </c>
      <c r="AI1242" s="12" t="s">
        <v>3028</v>
      </c>
      <c r="AJ1242" s="12" t="s">
        <v>1170</v>
      </c>
      <c r="AK1242" s="12" t="b">
        <v>1</v>
      </c>
      <c r="AL1242" s="12" t="b">
        <v>0</v>
      </c>
      <c r="AO1242" s="49" t="s">
        <v>4952</v>
      </c>
      <c r="AP1242" s="73"/>
      <c r="AQ1242" s="49" t="s">
        <v>4951</v>
      </c>
      <c r="AR1242" s="76" t="s">
        <v>5011</v>
      </c>
      <c r="AS1242" s="73" t="s">
        <v>5012</v>
      </c>
      <c r="AT1242" s="73">
        <f t="shared" si="305"/>
        <v>2</v>
      </c>
      <c r="AU1242" s="112" t="s">
        <v>5384</v>
      </c>
      <c r="AV1242" s="44" t="s">
        <v>5380</v>
      </c>
      <c r="AW1242" t="s">
        <v>1752</v>
      </c>
      <c r="AX1242" s="112" t="s">
        <v>5347</v>
      </c>
      <c r="AY1242" s="73" t="str">
        <f t="shared" si="306"/>
        <v>Marusik Yu.M., Logunov D.V. 1995. The crab spiders of Middle Asia (Aranei, Thomisidae), 2 // Beiträge zur Araneologie. Bd.4 (für 1994). P.133–175</v>
      </c>
      <c r="AZ1242" s="49" t="s">
        <v>4903</v>
      </c>
      <c r="BA1242" s="58" t="str">
        <f>Y1242&amp;"-"&amp;IF(Z1242&lt;10,"0"&amp;Z1242,Z1242)&amp;"-"&amp;IF(AA1242&lt;10,"0"&amp;AA1242,AA1242)</f>
        <v>1990-06-05</v>
      </c>
      <c r="BB1242" s="44" t="str">
        <f>Y1242&amp;IF(Z1242&lt;&gt;0,"-"&amp;Z1242,"")&amp;IF(AA1242&lt;&gt;0,"-"&amp;AA1242,"")&amp;IF(AB1242&lt;&gt;0,"/"&amp;AB1242,"")&amp;IF(AC1242&lt;&gt;0,"-"&amp;AC1242,"")&amp;IF(AD1242&lt;&gt;0,"-"&amp;AD1242,"")</f>
        <v>1990-6-5</v>
      </c>
      <c r="BC1242" s="44"/>
      <c r="BD1242" s="44"/>
      <c r="BE1242" s="44"/>
      <c r="BF1242" s="49" t="s">
        <v>4882</v>
      </c>
      <c r="BG1242" t="s">
        <v>4893</v>
      </c>
      <c r="BH1242" s="40" t="s">
        <v>5050</v>
      </c>
      <c r="BI1242" t="s">
        <v>39</v>
      </c>
      <c r="BJ1242" t="str">
        <f>N1242&amp;", "&amp;O1242&amp;", "&amp;P1242</f>
        <v>Dzhambul Area, Sarysuy Distr., 75 km NE of Ulanbel', Betpak-Dala Desert</v>
      </c>
      <c r="BK1242" t="str">
        <f>T1242&amp;" N; "&amp;U1242&amp;" E"</f>
        <v>45.353214 N; 71.741124 E</v>
      </c>
      <c r="BL1242" t="s">
        <v>3031</v>
      </c>
      <c r="BM1242" s="85" t="s">
        <v>3032</v>
      </c>
      <c r="BN1242" t="s">
        <v>4895</v>
      </c>
      <c r="BO1242">
        <f t="shared" si="308"/>
        <v>5000</v>
      </c>
      <c r="BP1242" t="str">
        <f>IF(V1242="original",H1242,IF(V1242="volunteer",C1242,"Nekhaeva A.A."))</f>
        <v>Kim L.V.</v>
      </c>
      <c r="BQ1242" t="str">
        <f>IF(V1242="original",I1242,IF(V1242="volunteer",YEAR(A1242)&amp;"-"&amp;IF(MONTH(A1242)&lt;10,"0"&amp;MONTH(A1242),MONTH(A1242))&amp;"-"&amp;IF(DAY(A1242)&lt;10,"0"&amp;DAY(A1242),DAY(A1242)),"__2025-05-15"))</f>
        <v>2025-04-03</v>
      </c>
      <c r="BR1242"/>
      <c r="BS1242"/>
      <c r="BT1242" s="49" t="s">
        <v>4766</v>
      </c>
      <c r="BU1242" t="s">
        <v>3631</v>
      </c>
      <c r="BV1242" t="s">
        <v>3632</v>
      </c>
      <c r="BW1242" t="s">
        <v>3633</v>
      </c>
      <c r="BX1242" t="s">
        <v>3634</v>
      </c>
      <c r="BY1242" s="44" t="s">
        <v>490</v>
      </c>
      <c r="BZ1242" t="s">
        <v>3028</v>
      </c>
      <c r="CA1242" t="s">
        <v>4067</v>
      </c>
      <c r="CB1242" s="44" t="s">
        <v>4067</v>
      </c>
      <c r="CC1242" t="s">
        <v>4806</v>
      </c>
      <c r="CD1242" t="s">
        <v>4067</v>
      </c>
      <c r="CE1242" t="s">
        <v>4066</v>
      </c>
      <c r="CF1242" t="s">
        <v>3630</v>
      </c>
      <c r="CG1242"/>
      <c r="CH1242" t="str">
        <f>H1242</f>
        <v>Marusik Yu.M., Logunov D.V.</v>
      </c>
      <c r="CI1242">
        <f t="shared" si="298"/>
        <v>1995</v>
      </c>
      <c r="CJ1242"/>
    </row>
    <row r="1243" spans="1:88" s="12" customFormat="1" x14ac:dyDescent="0.45">
      <c r="A1243" s="11">
        <v>45750.447743055563</v>
      </c>
      <c r="B1243" s="12">
        <v>412819044</v>
      </c>
      <c r="C1243" s="6" t="s">
        <v>4897</v>
      </c>
      <c r="D1243" s="12">
        <v>1</v>
      </c>
      <c r="E1243" s="4" t="s">
        <v>65</v>
      </c>
      <c r="F1243" s="12" t="s">
        <v>836</v>
      </c>
      <c r="G1243" s="12">
        <v>3911</v>
      </c>
      <c r="H1243" s="44" t="s">
        <v>1801</v>
      </c>
      <c r="I1243" s="12">
        <v>2000</v>
      </c>
      <c r="J1243" s="12" t="s">
        <v>3036</v>
      </c>
      <c r="K1243" s="12" t="s">
        <v>3037</v>
      </c>
      <c r="L1243" s="12" t="s">
        <v>3038</v>
      </c>
      <c r="M1243" t="s">
        <v>39</v>
      </c>
      <c r="N1243" s="12" t="s">
        <v>77</v>
      </c>
      <c r="O1243" s="12" t="s">
        <v>1794</v>
      </c>
      <c r="P1243" s="12" t="s">
        <v>3033</v>
      </c>
      <c r="Q1243" t="str">
        <f t="shared" si="301"/>
        <v>W of Chundzha</v>
      </c>
      <c r="R1243" s="94">
        <v>43.536686000000003</v>
      </c>
      <c r="S1243" s="94">
        <v>79.402563000000001</v>
      </c>
      <c r="T1243" s="12" t="s">
        <v>3034</v>
      </c>
      <c r="U1243" s="12" t="s">
        <v>3035</v>
      </c>
      <c r="V1243" s="12" t="s">
        <v>106</v>
      </c>
      <c r="X1243" s="12">
        <v>2500</v>
      </c>
      <c r="Y1243" s="12">
        <v>1997</v>
      </c>
      <c r="Z1243" s="12">
        <v>7</v>
      </c>
      <c r="AA1243" s="12">
        <v>6</v>
      </c>
      <c r="AF1243" s="12" t="s">
        <v>613</v>
      </c>
      <c r="AI1243" s="12" t="s">
        <v>163</v>
      </c>
      <c r="AJ1243" s="12" t="s">
        <v>164</v>
      </c>
      <c r="AK1243" s="12" t="b">
        <v>1</v>
      </c>
      <c r="AL1243" s="12" t="b">
        <v>0</v>
      </c>
      <c r="AO1243" s="49" t="s">
        <v>4952</v>
      </c>
      <c r="AP1243" s="73"/>
      <c r="AQ1243" s="49" t="s">
        <v>4951</v>
      </c>
      <c r="AR1243" s="76" t="s">
        <v>5011</v>
      </c>
      <c r="AS1243" s="73" t="s">
        <v>5012</v>
      </c>
      <c r="AT1243" s="73">
        <f t="shared" si="305"/>
        <v>1</v>
      </c>
      <c r="AU1243" s="112" t="s">
        <v>5384</v>
      </c>
      <c r="AV1243" s="44" t="s">
        <v>5380</v>
      </c>
      <c r="AW1243" t="s">
        <v>613</v>
      </c>
      <c r="AX1243" s="112" t="s">
        <v>5322</v>
      </c>
      <c r="AY1243" s="73" t="str">
        <f t="shared" si="306"/>
        <v>Logunov D.V., Marusik Yu.M. 2000. Miscellaneous notes on Palaearctic Salticidae (Arachnida: Aranei) // Arthropoda Selecta. Vol.8 (for 1999). No.4. P.263–292</v>
      </c>
      <c r="AZ1243" s="49" t="s">
        <v>4903</v>
      </c>
      <c r="BA1243" s="58" t="str">
        <f>Y1243&amp;"-"&amp;IF(Z1243&lt;10,"0"&amp;Z1243,Z1243)&amp;"-"&amp;IF(AA1243&lt;10,"0"&amp;AA1243,AA1243)</f>
        <v>1997-07-06</v>
      </c>
      <c r="BB1243" s="44" t="str">
        <f>Y1243&amp;IF(Z1243&lt;&gt;0,"-"&amp;Z1243,"")&amp;IF(AA1243&lt;&gt;0,"-"&amp;AA1243,"")&amp;IF(AB1243&lt;&gt;0,"/"&amp;AB1243,"")&amp;IF(AC1243&lt;&gt;0,"-"&amp;AC1243,"")&amp;IF(AD1243&lt;&gt;0,"-"&amp;AD1243,"")</f>
        <v>1997-7-6</v>
      </c>
      <c r="BC1243" s="44"/>
      <c r="BD1243" s="44"/>
      <c r="BE1243" s="44"/>
      <c r="BF1243" s="49" t="s">
        <v>4882</v>
      </c>
      <c r="BG1243" t="s">
        <v>4893</v>
      </c>
      <c r="BH1243" s="40" t="s">
        <v>5050</v>
      </c>
      <c r="BI1243" t="s">
        <v>39</v>
      </c>
      <c r="BJ1243" t="str">
        <f>N1243&amp;", "&amp;O1243&amp;", "&amp;P1243</f>
        <v>Almaty Area, Uigur Distr., W of Chundzha</v>
      </c>
      <c r="BK1243" t="str">
        <f>T1243&amp;" N; "&amp;U1243&amp;" E"</f>
        <v>43.536686 N; 79.402563 E</v>
      </c>
      <c r="BL1243" t="s">
        <v>3034</v>
      </c>
      <c r="BM1243" s="85" t="s">
        <v>3035</v>
      </c>
      <c r="BN1243" t="s">
        <v>4895</v>
      </c>
      <c r="BO1243">
        <f t="shared" si="308"/>
        <v>2500</v>
      </c>
      <c r="BP1243" t="str">
        <f>IF(V1243="original",H1243,IF(V1243="volunteer",C1243,"Nekhaeva A.A."))</f>
        <v>Kim L.V.</v>
      </c>
      <c r="BQ1243" t="str">
        <f>IF(V1243="original",I1243,IF(V1243="volunteer",YEAR(A1243)&amp;"-"&amp;IF(MONTH(A1243)&lt;10,"0"&amp;MONTH(A1243),MONTH(A1243))&amp;"-"&amp;IF(DAY(A1243)&lt;10,"0"&amp;DAY(A1243),DAY(A1243)),"__2025-05-15"))</f>
        <v>2025-04-03</v>
      </c>
      <c r="BR1243"/>
      <c r="BS1243"/>
      <c r="BT1243" s="49" t="s">
        <v>4766</v>
      </c>
      <c r="BU1243" t="s">
        <v>3631</v>
      </c>
      <c r="BV1243" t="s">
        <v>3632</v>
      </c>
      <c r="BW1243" t="s">
        <v>3633</v>
      </c>
      <c r="BX1243" t="s">
        <v>3634</v>
      </c>
      <c r="BY1243" s="44" t="s">
        <v>48</v>
      </c>
      <c r="BZ1243" t="s">
        <v>3660</v>
      </c>
      <c r="CA1243" t="s">
        <v>3661</v>
      </c>
      <c r="CB1243" s="44" t="s">
        <v>3661</v>
      </c>
      <c r="CC1243" t="s">
        <v>4847</v>
      </c>
      <c r="CD1243" t="s">
        <v>3658</v>
      </c>
      <c r="CE1243" t="s">
        <v>3659</v>
      </c>
      <c r="CF1243" t="s">
        <v>3630</v>
      </c>
      <c r="CG1243"/>
      <c r="CH1243" t="str">
        <f>H1243</f>
        <v>Logunov D.V., Marusik Yu.M.</v>
      </c>
      <c r="CI1243">
        <f t="shared" si="298"/>
        <v>2000</v>
      </c>
      <c r="CJ1243"/>
    </row>
    <row r="1244" spans="1:88" s="12" customFormat="1" x14ac:dyDescent="0.45">
      <c r="A1244" s="11">
        <v>45750.444212962961</v>
      </c>
      <c r="B1244" s="12">
        <v>412819044</v>
      </c>
      <c r="C1244" s="6" t="s">
        <v>4897</v>
      </c>
      <c r="D1244" s="12">
        <v>3</v>
      </c>
      <c r="E1244" s="4" t="s">
        <v>265</v>
      </c>
      <c r="F1244" s="12" t="s">
        <v>836</v>
      </c>
      <c r="G1244" s="12">
        <v>3911</v>
      </c>
      <c r="H1244" s="44" t="s">
        <v>1801</v>
      </c>
      <c r="I1244" s="12">
        <v>2000</v>
      </c>
      <c r="J1244" s="12" t="s">
        <v>3036</v>
      </c>
      <c r="K1244" s="12" t="s">
        <v>3037</v>
      </c>
      <c r="L1244" s="12" t="s">
        <v>3038</v>
      </c>
      <c r="M1244" t="s">
        <v>39</v>
      </c>
      <c r="N1244" s="12" t="s">
        <v>77</v>
      </c>
      <c r="O1244" s="12" t="s">
        <v>852</v>
      </c>
      <c r="P1244" s="12" t="s">
        <v>852</v>
      </c>
      <c r="Q1244" t="str">
        <f t="shared" si="301"/>
        <v>Almaty</v>
      </c>
      <c r="R1244" s="94">
        <v>43.249772</v>
      </c>
      <c r="S1244" s="94">
        <v>76.926849000000004</v>
      </c>
      <c r="T1244" s="12" t="s">
        <v>3039</v>
      </c>
      <c r="U1244" s="12" t="s">
        <v>3040</v>
      </c>
      <c r="V1244" s="12" t="s">
        <v>106</v>
      </c>
      <c r="W1244" s="12" t="s">
        <v>3041</v>
      </c>
      <c r="X1244" s="12">
        <v>6000</v>
      </c>
      <c r="Y1244" s="12">
        <v>1997</v>
      </c>
      <c r="Z1244" s="12">
        <v>7</v>
      </c>
      <c r="AF1244" s="12" t="s">
        <v>3042</v>
      </c>
      <c r="AH1244" s="12" t="s">
        <v>48</v>
      </c>
      <c r="AI1244" s="12" t="s">
        <v>983</v>
      </c>
      <c r="AJ1244" s="12" t="s">
        <v>1868</v>
      </c>
      <c r="AK1244" s="12" t="b">
        <v>1</v>
      </c>
      <c r="AL1244" s="12" t="b">
        <v>0</v>
      </c>
      <c r="AO1244" s="49" t="s">
        <v>4952</v>
      </c>
      <c r="AP1244" s="73"/>
      <c r="AQ1244" s="49" t="s">
        <v>4951</v>
      </c>
      <c r="AR1244" s="76" t="s">
        <v>5011</v>
      </c>
      <c r="AS1244" s="73" t="s">
        <v>5012</v>
      </c>
      <c r="AT1244" s="73">
        <f t="shared" si="305"/>
        <v>3</v>
      </c>
      <c r="AU1244" s="112" t="s">
        <v>5383</v>
      </c>
      <c r="AV1244" s="44" t="s">
        <v>5380</v>
      </c>
      <c r="AW1244" t="s">
        <v>2132</v>
      </c>
      <c r="AX1244" s="112" t="s">
        <v>5322</v>
      </c>
      <c r="AY1244" s="73" t="str">
        <f t="shared" si="306"/>
        <v>Logunov D.V., Marusik Yu.M. 2000. Miscellaneous notes on Palaearctic Salticidae (Arachnida: Aranei) // Arthropoda Selecta. Vol.8 (for 1999). No.4. P.263–292</v>
      </c>
      <c r="AZ1244" s="49" t="s">
        <v>4903</v>
      </c>
      <c r="BA1244" s="44" t="str">
        <f>Y1244&amp;"-"&amp;IF(Z1244&lt;10,"0"&amp;Z1244,Z1244)</f>
        <v>1997-07</v>
      </c>
      <c r="BB1244" s="44" t="str">
        <f>Y1244&amp;IF(Z1244&lt;&gt;0,"-"&amp;Z1244,"")&amp;IF(AA1244&lt;&gt;0,"-"&amp;AA1244,"")&amp;IF(AB1244&lt;&gt;0,"/"&amp;AB1244,"")&amp;IF(AC1244&lt;&gt;0,"-"&amp;AC1244,"")&amp;IF(AD1244&lt;&gt;0,"-"&amp;AD1244,"")</f>
        <v>1997-7</v>
      </c>
      <c r="BC1244" s="44"/>
      <c r="BD1244" s="44"/>
      <c r="BE1244" s="44"/>
      <c r="BF1244" s="49" t="s">
        <v>4882</v>
      </c>
      <c r="BG1244" t="s">
        <v>4893</v>
      </c>
      <c r="BH1244" s="40" t="s">
        <v>5050</v>
      </c>
      <c r="BI1244" t="s">
        <v>39</v>
      </c>
      <c r="BJ1244" t="str">
        <f>N1244&amp;", "&amp;O1244&amp;", "&amp;P1244</f>
        <v>Almaty Area, Almaty, Almaty</v>
      </c>
      <c r="BK1244" t="str">
        <f>T1244&amp;" N; "&amp;U1244&amp;" E"</f>
        <v>43.249772 N; 76.926849 E</v>
      </c>
      <c r="BL1244" t="s">
        <v>3039</v>
      </c>
      <c r="BM1244" s="85" t="s">
        <v>3040</v>
      </c>
      <c r="BN1244" t="s">
        <v>4895</v>
      </c>
      <c r="BO1244">
        <f t="shared" si="308"/>
        <v>6000</v>
      </c>
      <c r="BP1244" t="str">
        <f>IF(V1244="original",H1244,IF(V1244="volunteer",C1244,"Nekhaeva A.A."))</f>
        <v>Kim L.V.</v>
      </c>
      <c r="BQ1244" t="str">
        <f>IF(V1244="original",I1244,IF(V1244="volunteer",YEAR(A1244)&amp;"-"&amp;IF(MONTH(A1244)&lt;10,"0"&amp;MONTH(A1244),MONTH(A1244))&amp;"-"&amp;IF(DAY(A1244)&lt;10,"0"&amp;DAY(A1244),DAY(A1244)),"__2025-05-15"))</f>
        <v>2025-04-03</v>
      </c>
      <c r="BR1244"/>
      <c r="BS1244"/>
      <c r="BT1244" s="49" t="s">
        <v>4766</v>
      </c>
      <c r="BU1244" t="s">
        <v>3631</v>
      </c>
      <c r="BV1244" t="s">
        <v>3632</v>
      </c>
      <c r="BW1244" t="s">
        <v>3633</v>
      </c>
      <c r="BX1244" t="s">
        <v>3634</v>
      </c>
      <c r="BY1244" s="44" t="s">
        <v>48</v>
      </c>
      <c r="BZ1244" t="s">
        <v>4393</v>
      </c>
      <c r="CA1244" t="s">
        <v>4394</v>
      </c>
      <c r="CB1244" s="44" t="s">
        <v>4394</v>
      </c>
      <c r="CC1244" t="s">
        <v>4830</v>
      </c>
      <c r="CD1244" t="s">
        <v>4391</v>
      </c>
      <c r="CE1244" t="s">
        <v>4392</v>
      </c>
      <c r="CF1244" t="s">
        <v>3630</v>
      </c>
      <c r="CG1244"/>
      <c r="CH1244" t="str">
        <f>H1244</f>
        <v>Logunov D.V., Marusik Yu.M.</v>
      </c>
      <c r="CI1244">
        <f t="shared" si="298"/>
        <v>2000</v>
      </c>
      <c r="CJ1244"/>
    </row>
    <row r="1245" spans="1:88" s="12" customFormat="1" x14ac:dyDescent="0.45">
      <c r="A1245" s="11">
        <v>45750.439826388887</v>
      </c>
      <c r="B1245" s="12">
        <v>412819044</v>
      </c>
      <c r="C1245" s="6" t="s">
        <v>4897</v>
      </c>
      <c r="D1245" s="12">
        <v>1</v>
      </c>
      <c r="E1245" s="4" t="s">
        <v>51</v>
      </c>
      <c r="F1245" s="12" t="s">
        <v>836</v>
      </c>
      <c r="G1245" s="12">
        <v>3911</v>
      </c>
      <c r="H1245" s="44" t="s">
        <v>1801</v>
      </c>
      <c r="I1245" s="12">
        <v>2000</v>
      </c>
      <c r="J1245" s="12" t="s">
        <v>3036</v>
      </c>
      <c r="K1245" s="12" t="s">
        <v>3037</v>
      </c>
      <c r="L1245" s="12" t="s">
        <v>3038</v>
      </c>
      <c r="M1245" t="s">
        <v>39</v>
      </c>
      <c r="N1245" s="12" t="s">
        <v>77</v>
      </c>
      <c r="P1245" s="12" t="s">
        <v>3044</v>
      </c>
      <c r="Q1245" t="str">
        <f t="shared" si="301"/>
        <v>ca. 5 km SE of Almaty, near Butakovka</v>
      </c>
      <c r="R1245" s="94">
        <v>43.191661000000003</v>
      </c>
      <c r="S1245" s="94">
        <v>77.028859999999995</v>
      </c>
      <c r="T1245" s="12" t="s">
        <v>3045</v>
      </c>
      <c r="U1245" s="12" t="s">
        <v>3046</v>
      </c>
      <c r="V1245" s="12" t="s">
        <v>106</v>
      </c>
      <c r="X1245" s="12">
        <v>1000</v>
      </c>
      <c r="Y1245" s="12">
        <v>1997</v>
      </c>
      <c r="Z1245" s="12">
        <v>8</v>
      </c>
      <c r="AA1245" s="12">
        <v>5</v>
      </c>
      <c r="AB1245" s="12">
        <v>1997</v>
      </c>
      <c r="AC1245" s="12">
        <v>8</v>
      </c>
      <c r="AD1245" s="12">
        <v>13</v>
      </c>
      <c r="AF1245" s="12" t="s">
        <v>613</v>
      </c>
      <c r="AH1245" s="12" t="s">
        <v>48</v>
      </c>
      <c r="AI1245" s="12" t="s">
        <v>983</v>
      </c>
      <c r="AJ1245" s="12" t="s">
        <v>984</v>
      </c>
      <c r="AK1245" s="12" t="b">
        <v>1</v>
      </c>
      <c r="AL1245" s="12" t="b">
        <v>0</v>
      </c>
      <c r="AO1245" s="49" t="s">
        <v>4952</v>
      </c>
      <c r="AP1245" s="73"/>
      <c r="AQ1245" s="49" t="s">
        <v>4951</v>
      </c>
      <c r="AR1245" s="76" t="s">
        <v>5011</v>
      </c>
      <c r="AS1245" s="73" t="s">
        <v>5012</v>
      </c>
      <c r="AT1245" s="73">
        <f t="shared" si="305"/>
        <v>1</v>
      </c>
      <c r="AU1245" s="112" t="s">
        <v>5383</v>
      </c>
      <c r="AV1245" s="44" t="s">
        <v>5380</v>
      </c>
      <c r="AW1245" t="s">
        <v>613</v>
      </c>
      <c r="AX1245" s="112" t="s">
        <v>5322</v>
      </c>
      <c r="AY1245" s="73" t="str">
        <f t="shared" si="306"/>
        <v>Logunov D.V., Marusik Yu.M. 2000. Miscellaneous notes on Palaearctic Salticidae (Arachnida: Aranei) // Arthropoda Selecta. Vol.8 (for 1999). No.4. P.263–292</v>
      </c>
      <c r="AZ1245" s="49" t="s">
        <v>4903</v>
      </c>
      <c r="BA1245" s="58" t="str">
        <f>Y1245&amp;"-"&amp;IF(Z1245&lt;10,"0"&amp;Z1245,Z1245)&amp;"-"&amp;IF(AA1245&lt;10,"0"&amp;AA1245,AA1245)&amp;"/"&amp;IF(AD1245&lt;10,"0"&amp;AD1245,AD1245)</f>
        <v>1997-08-05/13</v>
      </c>
      <c r="BB1245" s="44" t="str">
        <f>Y1245&amp;IF(Z1245&lt;&gt;0,"-"&amp;Z1245,"")&amp;IF(AA1245&lt;&gt;0,"-"&amp;AA1245,"")&amp;IF(AB1245&lt;&gt;0,"/"&amp;AB1245,"")&amp;IF(AC1245&lt;&gt;0,"-"&amp;AC1245,"")&amp;IF(AD1245&lt;&gt;0,"-"&amp;AD1245,"")</f>
        <v>1997-8-5/1997-8-13</v>
      </c>
      <c r="BC1245" s="44"/>
      <c r="BD1245" s="44"/>
      <c r="BE1245" s="44"/>
      <c r="BF1245" s="49" t="s">
        <v>4882</v>
      </c>
      <c r="BG1245" t="s">
        <v>4893</v>
      </c>
      <c r="BH1245" s="40" t="s">
        <v>5050</v>
      </c>
      <c r="BI1245" t="s">
        <v>39</v>
      </c>
      <c r="BJ1245" t="str">
        <f>N1245&amp;", "&amp;P1245</f>
        <v>Almaty Area, ca. 5 km SE of Almaty, near Butakovka</v>
      </c>
      <c r="BK1245" t="str">
        <f>T1245&amp;" N; "&amp;U1245&amp;" E"</f>
        <v>43.191661 N; 77.02886 E</v>
      </c>
      <c r="BL1245" t="s">
        <v>3045</v>
      </c>
      <c r="BM1245" s="85" t="s">
        <v>3046</v>
      </c>
      <c r="BN1245" t="s">
        <v>4895</v>
      </c>
      <c r="BO1245">
        <f t="shared" si="308"/>
        <v>1000</v>
      </c>
      <c r="BP1245" t="str">
        <f>IF(V1245="original",H1245,IF(V1245="volunteer",C1245,"Nekhaeva A.A."))</f>
        <v>Kim L.V.</v>
      </c>
      <c r="BQ1245" t="str">
        <f>IF(V1245="original",I1245,IF(V1245="volunteer",YEAR(A1245)&amp;"-"&amp;IF(MONTH(A1245)&lt;10,"0"&amp;MONTH(A1245),MONTH(A1245))&amp;"-"&amp;IF(DAY(A1245)&lt;10,"0"&amp;DAY(A1245),DAY(A1245)),"__2025-05-15"))</f>
        <v>2025-04-03</v>
      </c>
      <c r="BR1245"/>
      <c r="BS1245"/>
      <c r="BT1245" s="49" t="s">
        <v>4766</v>
      </c>
      <c r="BU1245" t="s">
        <v>3631</v>
      </c>
      <c r="BV1245" t="s">
        <v>3632</v>
      </c>
      <c r="BW1245" t="s">
        <v>3633</v>
      </c>
      <c r="BX1245" t="s">
        <v>3634</v>
      </c>
      <c r="BY1245" s="44" t="s">
        <v>48</v>
      </c>
      <c r="BZ1245" t="s">
        <v>983</v>
      </c>
      <c r="CA1245" t="s">
        <v>3867</v>
      </c>
      <c r="CB1245" s="44" t="s">
        <v>3867</v>
      </c>
      <c r="CC1245" t="s">
        <v>4835</v>
      </c>
      <c r="CD1245" t="s">
        <v>3867</v>
      </c>
      <c r="CE1245" t="s">
        <v>3868</v>
      </c>
      <c r="CF1245" t="s">
        <v>3630</v>
      </c>
      <c r="CG1245"/>
      <c r="CH1245" t="str">
        <f>H1245</f>
        <v>Logunov D.V., Marusik Yu.M.</v>
      </c>
      <c r="CI1245">
        <f t="shared" si="298"/>
        <v>2000</v>
      </c>
      <c r="CJ1245"/>
    </row>
    <row r="1246" spans="1:88" s="12" customFormat="1" x14ac:dyDescent="0.45">
      <c r="A1246" s="11">
        <v>45750.438240740739</v>
      </c>
      <c r="B1246" s="12">
        <v>412819044</v>
      </c>
      <c r="C1246" s="6" t="s">
        <v>4897</v>
      </c>
      <c r="D1246" s="12">
        <v>1</v>
      </c>
      <c r="E1246" s="4" t="s">
        <v>51</v>
      </c>
      <c r="F1246" s="12" t="s">
        <v>1809</v>
      </c>
      <c r="G1246" s="12">
        <v>3911</v>
      </c>
      <c r="H1246" s="44" t="s">
        <v>1801</v>
      </c>
      <c r="I1246" s="12">
        <v>2000</v>
      </c>
      <c r="J1246" s="12" t="s">
        <v>3036</v>
      </c>
      <c r="K1246" s="12" t="s">
        <v>3037</v>
      </c>
      <c r="L1246" s="12" t="s">
        <v>3038</v>
      </c>
      <c r="M1246" t="s">
        <v>39</v>
      </c>
      <c r="N1246" s="12" t="s">
        <v>77</v>
      </c>
      <c r="P1246" s="12" t="s">
        <v>3047</v>
      </c>
      <c r="Q1246" t="str">
        <f t="shared" si="301"/>
        <v>NW vicinity of Talgar</v>
      </c>
      <c r="R1246" s="94">
        <v>43.289906000000002</v>
      </c>
      <c r="S1246" s="94">
        <v>77.206996000000004</v>
      </c>
      <c r="T1246" s="12" t="s">
        <v>3048</v>
      </c>
      <c r="U1246" s="12" t="s">
        <v>3049</v>
      </c>
      <c r="V1246" s="12" t="s">
        <v>106</v>
      </c>
      <c r="X1246" s="12">
        <v>1000</v>
      </c>
      <c r="Y1246" s="12">
        <v>1998</v>
      </c>
      <c r="Z1246" s="12">
        <v>6</v>
      </c>
      <c r="AA1246" s="12">
        <v>1</v>
      </c>
      <c r="AF1246" s="12" t="s">
        <v>613</v>
      </c>
      <c r="AH1246" s="12" t="s">
        <v>48</v>
      </c>
      <c r="AI1246" s="12" t="s">
        <v>1950</v>
      </c>
      <c r="AJ1246" s="12" t="s">
        <v>1951</v>
      </c>
      <c r="AK1246" s="12" t="b">
        <v>1</v>
      </c>
      <c r="AL1246" s="12" t="b">
        <v>0</v>
      </c>
      <c r="AO1246" s="49" t="s">
        <v>4952</v>
      </c>
      <c r="AP1246" s="73"/>
      <c r="AQ1246" s="49" t="s">
        <v>4951</v>
      </c>
      <c r="AR1246" s="76" t="s">
        <v>5011</v>
      </c>
      <c r="AS1246" s="73" t="s">
        <v>5012</v>
      </c>
      <c r="AT1246" s="73">
        <f t="shared" si="305"/>
        <v>1</v>
      </c>
      <c r="AU1246" s="112" t="s">
        <v>5383</v>
      </c>
      <c r="AV1246" s="44" t="s">
        <v>5380</v>
      </c>
      <c r="AW1246" t="s">
        <v>613</v>
      </c>
      <c r="AX1246" t="s">
        <v>5355</v>
      </c>
      <c r="AY1246" s="73" t="str">
        <f t="shared" si="306"/>
        <v>Logunov D.V., Marusik Yu.M. 2000. Miscellaneous notes on Palaearctic Salticidae (Arachnida: Aranei) // Arthropoda Selecta. Vol.8 (for 1999). No.4. P.263–292</v>
      </c>
      <c r="AZ1246" s="49" t="s">
        <v>4903</v>
      </c>
      <c r="BA1246" s="58" t="str">
        <f>Y1246&amp;"-"&amp;IF(Z1246&lt;10,"0"&amp;Z1246,Z1246)&amp;"-"&amp;IF(AA1246&lt;10,"0"&amp;AA1246,AA1246)</f>
        <v>1998-06-01</v>
      </c>
      <c r="BB1246" s="44" t="str">
        <f>Y1246&amp;IF(Z1246&lt;&gt;0,"-"&amp;Z1246,"")&amp;IF(AA1246&lt;&gt;0,"-"&amp;AA1246,"")&amp;IF(AB1246&lt;&gt;0,"/"&amp;AB1246,"")&amp;IF(AC1246&lt;&gt;0,"-"&amp;AC1246,"")&amp;IF(AD1246&lt;&gt;0,"-"&amp;AD1246,"")</f>
        <v>1998-6-1</v>
      </c>
      <c r="BC1246" s="44"/>
      <c r="BD1246" s="44"/>
      <c r="BE1246" s="44"/>
      <c r="BF1246" s="49" t="s">
        <v>4882</v>
      </c>
      <c r="BG1246" t="s">
        <v>4893</v>
      </c>
      <c r="BH1246" s="40" t="s">
        <v>5050</v>
      </c>
      <c r="BI1246" t="s">
        <v>39</v>
      </c>
      <c r="BJ1246" t="str">
        <f>N1246&amp;", "&amp;P1246</f>
        <v>Almaty Area, NW vicinity of Talgar</v>
      </c>
      <c r="BK1246" t="str">
        <f>T1246&amp;" N; "&amp;U1246&amp;" E"</f>
        <v>43.289906 N; 77.206996 E</v>
      </c>
      <c r="BL1246" t="s">
        <v>3048</v>
      </c>
      <c r="BM1246" s="85" t="s">
        <v>3049</v>
      </c>
      <c r="BN1246" t="s">
        <v>4895</v>
      </c>
      <c r="BO1246">
        <f t="shared" si="308"/>
        <v>1000</v>
      </c>
      <c r="BP1246" t="str">
        <f>IF(V1246="original",H1246,IF(V1246="volunteer",C1246,"Nekhaeva A.A."))</f>
        <v>Kim L.V.</v>
      </c>
      <c r="BQ1246" t="str">
        <f>IF(V1246="original",I1246,IF(V1246="volunteer",YEAR(A1246)&amp;"-"&amp;IF(MONTH(A1246)&lt;10,"0"&amp;MONTH(A1246),MONTH(A1246))&amp;"-"&amp;IF(DAY(A1246)&lt;10,"0"&amp;DAY(A1246),DAY(A1246)),"__2025-05-15"))</f>
        <v>2025-04-03</v>
      </c>
      <c r="BR1246"/>
      <c r="BS1246"/>
      <c r="BT1246" s="49" t="s">
        <v>4766</v>
      </c>
      <c r="BU1246" t="s">
        <v>3631</v>
      </c>
      <c r="BV1246" t="s">
        <v>3632</v>
      </c>
      <c r="BW1246" t="s">
        <v>3633</v>
      </c>
      <c r="BX1246" t="s">
        <v>3634</v>
      </c>
      <c r="BY1246" s="44" t="s">
        <v>48</v>
      </c>
      <c r="BZ1246" t="s">
        <v>1950</v>
      </c>
      <c r="CA1246" t="s">
        <v>3880</v>
      </c>
      <c r="CB1246" s="44" t="s">
        <v>3880</v>
      </c>
      <c r="CC1246" t="s">
        <v>4842</v>
      </c>
      <c r="CD1246" t="s">
        <v>3880</v>
      </c>
      <c r="CE1246" t="s">
        <v>3879</v>
      </c>
      <c r="CF1246" t="s">
        <v>3630</v>
      </c>
      <c r="CG1246"/>
      <c r="CH1246" t="str">
        <f>H1246</f>
        <v>Logunov D.V., Marusik Yu.M.</v>
      </c>
      <c r="CI1246">
        <f t="shared" si="298"/>
        <v>2000</v>
      </c>
      <c r="CJ1246"/>
    </row>
    <row r="1247" spans="1:88" s="12" customFormat="1" x14ac:dyDescent="0.45">
      <c r="A1247" s="11">
        <v>45750.436689814807</v>
      </c>
      <c r="B1247" s="12">
        <v>412819044</v>
      </c>
      <c r="C1247" s="6" t="s">
        <v>4897</v>
      </c>
      <c r="D1247" s="12">
        <v>1</v>
      </c>
      <c r="E1247" s="4" t="s">
        <v>51</v>
      </c>
      <c r="F1247" s="12" t="s">
        <v>577</v>
      </c>
      <c r="G1247" s="12">
        <v>3911</v>
      </c>
      <c r="H1247" s="44" t="s">
        <v>1801</v>
      </c>
      <c r="I1247" s="12">
        <v>2000</v>
      </c>
      <c r="J1247" s="12" t="s">
        <v>3036</v>
      </c>
      <c r="K1247" s="12" t="s">
        <v>3037</v>
      </c>
      <c r="L1247" s="12" t="s">
        <v>3038</v>
      </c>
      <c r="M1247" t="s">
        <v>39</v>
      </c>
      <c r="N1247" s="12" t="s">
        <v>77</v>
      </c>
      <c r="P1247" s="12" t="s">
        <v>3044</v>
      </c>
      <c r="Q1247" t="str">
        <f t="shared" si="301"/>
        <v>ca. 5 km SE of Almaty, near Butakovka</v>
      </c>
      <c r="R1247" s="94">
        <v>43.191661000000003</v>
      </c>
      <c r="S1247" s="94">
        <v>77.028859999999995</v>
      </c>
      <c r="T1247" s="12" t="s">
        <v>3045</v>
      </c>
      <c r="U1247" s="12" t="s">
        <v>3046</v>
      </c>
      <c r="V1247" s="12" t="s">
        <v>106</v>
      </c>
      <c r="X1247" s="12">
        <v>1000</v>
      </c>
      <c r="Y1247" s="12">
        <v>1997</v>
      </c>
      <c r="Z1247" s="12">
        <v>8</v>
      </c>
      <c r="AA1247" s="12">
        <v>5</v>
      </c>
      <c r="AB1247" s="12">
        <v>1997</v>
      </c>
      <c r="AC1247" s="12">
        <v>8</v>
      </c>
      <c r="AD1247" s="12">
        <v>13</v>
      </c>
      <c r="AF1247" s="12" t="s">
        <v>613</v>
      </c>
      <c r="AH1247" s="12" t="s">
        <v>48</v>
      </c>
      <c r="AI1247" s="12" t="s">
        <v>1950</v>
      </c>
      <c r="AJ1247" s="12" t="s">
        <v>1951</v>
      </c>
      <c r="AK1247" s="12" t="b">
        <v>1</v>
      </c>
      <c r="AL1247" s="12" t="b">
        <v>0</v>
      </c>
      <c r="AO1247" s="49" t="s">
        <v>4952</v>
      </c>
      <c r="AP1247" s="73"/>
      <c r="AQ1247" s="49" t="s">
        <v>4951</v>
      </c>
      <c r="AR1247" s="76" t="s">
        <v>5011</v>
      </c>
      <c r="AS1247" s="73" t="s">
        <v>5012</v>
      </c>
      <c r="AT1247" s="73">
        <f t="shared" si="305"/>
        <v>1</v>
      </c>
      <c r="AU1247" s="112" t="s">
        <v>5383</v>
      </c>
      <c r="AV1247" s="44" t="s">
        <v>5380</v>
      </c>
      <c r="AW1247" t="s">
        <v>613</v>
      </c>
      <c r="AX1247" s="112" t="s">
        <v>5333</v>
      </c>
      <c r="AY1247" s="73" t="str">
        <f t="shared" si="306"/>
        <v>Logunov D.V., Marusik Yu.M. 2000. Miscellaneous notes on Palaearctic Salticidae (Arachnida: Aranei) // Arthropoda Selecta. Vol.8 (for 1999). No.4. P.263–292</v>
      </c>
      <c r="AZ1247" s="49" t="s">
        <v>4903</v>
      </c>
      <c r="BA1247" s="58" t="str">
        <f>Y1247&amp;"-"&amp;IF(Z1247&lt;10,"0"&amp;Z1247,Z1247)&amp;"-"&amp;IF(AA1247&lt;10,"0"&amp;AA1247,AA1247)&amp;"/"&amp;IF(AD1247&lt;10,"0"&amp;AD1247,AD1247)</f>
        <v>1997-08-05/13</v>
      </c>
      <c r="BB1247" s="44" t="str">
        <f>Y1247&amp;IF(Z1247&lt;&gt;0,"-"&amp;Z1247,"")&amp;IF(AA1247&lt;&gt;0,"-"&amp;AA1247,"")&amp;IF(AB1247&lt;&gt;0,"/"&amp;AB1247,"")&amp;IF(AC1247&lt;&gt;0,"-"&amp;AC1247,"")&amp;IF(AD1247&lt;&gt;0,"-"&amp;AD1247,"")</f>
        <v>1997-8-5/1997-8-13</v>
      </c>
      <c r="BC1247" s="44"/>
      <c r="BD1247" s="44"/>
      <c r="BE1247" s="44"/>
      <c r="BF1247" s="49" t="s">
        <v>4882</v>
      </c>
      <c r="BG1247" t="s">
        <v>4893</v>
      </c>
      <c r="BH1247" s="40" t="s">
        <v>5050</v>
      </c>
      <c r="BI1247" t="s">
        <v>39</v>
      </c>
      <c r="BJ1247" t="str">
        <f>N1247&amp;", "&amp;P1247</f>
        <v>Almaty Area, ca. 5 km SE of Almaty, near Butakovka</v>
      </c>
      <c r="BK1247" t="str">
        <f>T1247&amp;" N; "&amp;U1247&amp;" E"</f>
        <v>43.191661 N; 77.02886 E</v>
      </c>
      <c r="BL1247" t="s">
        <v>3045</v>
      </c>
      <c r="BM1247" s="85" t="s">
        <v>3046</v>
      </c>
      <c r="BN1247" t="s">
        <v>4895</v>
      </c>
      <c r="BO1247">
        <f t="shared" si="308"/>
        <v>1000</v>
      </c>
      <c r="BP1247" t="str">
        <f>IF(V1247="original",H1247,IF(V1247="volunteer",C1247,"Nekhaeva A.A."))</f>
        <v>Kim L.V.</v>
      </c>
      <c r="BQ1247" t="str">
        <f>IF(V1247="original",I1247,IF(V1247="volunteer",YEAR(A1247)&amp;"-"&amp;IF(MONTH(A1247)&lt;10,"0"&amp;MONTH(A1247),MONTH(A1247))&amp;"-"&amp;IF(DAY(A1247)&lt;10,"0"&amp;DAY(A1247),DAY(A1247)),"__2025-05-15"))</f>
        <v>2025-04-03</v>
      </c>
      <c r="BR1247"/>
      <c r="BS1247"/>
      <c r="BT1247" s="49" t="s">
        <v>4766</v>
      </c>
      <c r="BU1247" t="s">
        <v>3631</v>
      </c>
      <c r="BV1247" t="s">
        <v>3632</v>
      </c>
      <c r="BW1247" t="s">
        <v>3633</v>
      </c>
      <c r="BX1247" t="s">
        <v>3634</v>
      </c>
      <c r="BY1247" s="44" t="s">
        <v>48</v>
      </c>
      <c r="BZ1247" t="s">
        <v>1950</v>
      </c>
      <c r="CA1247" t="s">
        <v>3880</v>
      </c>
      <c r="CB1247" s="44" t="s">
        <v>3880</v>
      </c>
      <c r="CC1247" t="s">
        <v>4842</v>
      </c>
      <c r="CD1247" t="s">
        <v>3880</v>
      </c>
      <c r="CE1247" t="s">
        <v>3879</v>
      </c>
      <c r="CF1247" t="s">
        <v>3630</v>
      </c>
      <c r="CG1247"/>
      <c r="CH1247" t="str">
        <f>H1247</f>
        <v>Logunov D.V., Marusik Yu.M.</v>
      </c>
      <c r="CI1247">
        <f t="shared" si="298"/>
        <v>2000</v>
      </c>
      <c r="CJ1247"/>
    </row>
    <row r="1248" spans="1:88" s="12" customFormat="1" x14ac:dyDescent="0.45">
      <c r="A1248" s="11">
        <v>45750.435162037043</v>
      </c>
      <c r="B1248" s="12">
        <v>412819044</v>
      </c>
      <c r="C1248" s="6" t="s">
        <v>4897</v>
      </c>
      <c r="D1248" s="12">
        <v>1</v>
      </c>
      <c r="E1248" s="4" t="s">
        <v>65</v>
      </c>
      <c r="F1248" s="12" t="s">
        <v>836</v>
      </c>
      <c r="G1248" s="12">
        <v>3911</v>
      </c>
      <c r="H1248" s="44" t="s">
        <v>1801</v>
      </c>
      <c r="I1248" s="12">
        <v>2000</v>
      </c>
      <c r="J1248" s="12" t="s">
        <v>3036</v>
      </c>
      <c r="K1248" s="12" t="s">
        <v>3037</v>
      </c>
      <c r="L1248" s="12" t="s">
        <v>3038</v>
      </c>
      <c r="M1248" t="s">
        <v>39</v>
      </c>
      <c r="N1248" s="12" t="s">
        <v>77</v>
      </c>
      <c r="O1248" s="12" t="s">
        <v>893</v>
      </c>
      <c r="P1248" s="12" t="s">
        <v>3050</v>
      </c>
      <c r="Q1248" t="str">
        <f t="shared" si="301"/>
        <v>near Fabrichnyi</v>
      </c>
      <c r="R1248" s="94">
        <v>43.166859000000002</v>
      </c>
      <c r="S1248" s="94">
        <v>76.408816000000002</v>
      </c>
      <c r="T1248" s="12" t="s">
        <v>1789</v>
      </c>
      <c r="U1248" s="12" t="s">
        <v>1790</v>
      </c>
      <c r="V1248" s="12" t="s">
        <v>106</v>
      </c>
      <c r="X1248" s="12">
        <v>3000</v>
      </c>
      <c r="Y1248" s="12">
        <v>1994</v>
      </c>
      <c r="Z1248" s="12">
        <v>6</v>
      </c>
      <c r="AF1248" s="12" t="s">
        <v>566</v>
      </c>
      <c r="AH1248" s="12" t="s">
        <v>48</v>
      </c>
      <c r="AI1248" s="12" t="s">
        <v>1950</v>
      </c>
      <c r="AJ1248" s="12" t="s">
        <v>1951</v>
      </c>
      <c r="AK1248" s="12" t="b">
        <v>1</v>
      </c>
      <c r="AL1248" s="12" t="b">
        <v>0</v>
      </c>
      <c r="AO1248" s="49" t="s">
        <v>4952</v>
      </c>
      <c r="AP1248" s="73"/>
      <c r="AQ1248" s="49" t="s">
        <v>4951</v>
      </c>
      <c r="AR1248" s="76" t="s">
        <v>5011</v>
      </c>
      <c r="AS1248" s="73" t="s">
        <v>5012</v>
      </c>
      <c r="AT1248" s="73">
        <f t="shared" si="305"/>
        <v>1</v>
      </c>
      <c r="AU1248" s="112" t="s">
        <v>5384</v>
      </c>
      <c r="AV1248" s="44" t="s">
        <v>5380</v>
      </c>
      <c r="AW1248" t="s">
        <v>566</v>
      </c>
      <c r="AX1248" s="112" t="s">
        <v>5322</v>
      </c>
      <c r="AY1248" s="73" t="str">
        <f t="shared" si="306"/>
        <v>Logunov D.V., Marusik Yu.M. 2000. Miscellaneous notes on Palaearctic Salticidae (Arachnida: Aranei) // Arthropoda Selecta. Vol.8 (for 1999). No.4. P.263–292</v>
      </c>
      <c r="AZ1248" s="49" t="s">
        <v>4903</v>
      </c>
      <c r="BA1248" s="44" t="str">
        <f>Y1248&amp;"-"&amp;IF(Z1248&lt;10,"0"&amp;Z1248,Z1248)</f>
        <v>1994-06</v>
      </c>
      <c r="BB1248" s="44" t="str">
        <f>Y1248&amp;IF(Z1248&lt;&gt;0,"-"&amp;Z1248,"")&amp;IF(AA1248&lt;&gt;0,"-"&amp;AA1248,"")&amp;IF(AB1248&lt;&gt;0,"/"&amp;AB1248,"")&amp;IF(AC1248&lt;&gt;0,"-"&amp;AC1248,"")&amp;IF(AD1248&lt;&gt;0,"-"&amp;AD1248,"")</f>
        <v>1994-6</v>
      </c>
      <c r="BC1248" s="44"/>
      <c r="BD1248" s="44"/>
      <c r="BE1248" s="44"/>
      <c r="BF1248" s="49" t="s">
        <v>4882</v>
      </c>
      <c r="BG1248" t="s">
        <v>4893</v>
      </c>
      <c r="BH1248" s="40" t="s">
        <v>5050</v>
      </c>
      <c r="BI1248" t="s">
        <v>39</v>
      </c>
      <c r="BJ1248" t="str">
        <f>N1248&amp;", "&amp;O1248&amp;", "&amp;P1248</f>
        <v>Almaty Area, Zhambyl Distr., near Fabrichnyi</v>
      </c>
      <c r="BK1248" t="str">
        <f>T1248&amp;" N; "&amp;U1248&amp;" E"</f>
        <v>43.166859 N; 76.408816 E</v>
      </c>
      <c r="BL1248" t="s">
        <v>1789</v>
      </c>
      <c r="BM1248" s="85" t="s">
        <v>1790</v>
      </c>
      <c r="BN1248" t="s">
        <v>4895</v>
      </c>
      <c r="BO1248">
        <f t="shared" si="308"/>
        <v>3000</v>
      </c>
      <c r="BP1248" t="str">
        <f>IF(V1248="original",H1248,IF(V1248="volunteer",C1248,"Nekhaeva A.A."))</f>
        <v>Kim L.V.</v>
      </c>
      <c r="BQ1248" t="str">
        <f>IF(V1248="original",I1248,IF(V1248="volunteer",YEAR(A1248)&amp;"-"&amp;IF(MONTH(A1248)&lt;10,"0"&amp;MONTH(A1248),MONTH(A1248))&amp;"-"&amp;IF(DAY(A1248)&lt;10,"0"&amp;DAY(A1248),DAY(A1248)),"__2025-05-15"))</f>
        <v>2025-04-03</v>
      </c>
      <c r="BR1248"/>
      <c r="BS1248"/>
      <c r="BT1248" s="49" t="s">
        <v>4766</v>
      </c>
      <c r="BU1248" t="s">
        <v>3631</v>
      </c>
      <c r="BV1248" t="s">
        <v>3632</v>
      </c>
      <c r="BW1248" t="s">
        <v>3633</v>
      </c>
      <c r="BX1248" t="s">
        <v>3634</v>
      </c>
      <c r="BY1248" s="44" t="s">
        <v>48</v>
      </c>
      <c r="BZ1248" t="s">
        <v>1950</v>
      </c>
      <c r="CA1248" t="s">
        <v>3880</v>
      </c>
      <c r="CB1248" s="44" t="s">
        <v>3880</v>
      </c>
      <c r="CC1248" t="s">
        <v>4842</v>
      </c>
      <c r="CD1248" t="s">
        <v>3880</v>
      </c>
      <c r="CE1248" t="s">
        <v>3879</v>
      </c>
      <c r="CF1248" t="s">
        <v>3630</v>
      </c>
      <c r="CG1248"/>
      <c r="CH1248" t="str">
        <f>H1248</f>
        <v>Logunov D.V., Marusik Yu.M.</v>
      </c>
      <c r="CI1248">
        <f t="shared" si="298"/>
        <v>2000</v>
      </c>
      <c r="CJ1248"/>
    </row>
    <row r="1249" spans="1:88" s="12" customFormat="1" x14ac:dyDescent="0.45">
      <c r="A1249" s="11">
        <v>45750.433576388888</v>
      </c>
      <c r="B1249" s="12">
        <v>412819044</v>
      </c>
      <c r="C1249" s="6" t="s">
        <v>4897</v>
      </c>
      <c r="D1249" s="12">
        <v>2</v>
      </c>
      <c r="E1249" s="4" t="s">
        <v>247</v>
      </c>
      <c r="F1249" s="12" t="s">
        <v>836</v>
      </c>
      <c r="G1249" s="12">
        <v>3911</v>
      </c>
      <c r="H1249" s="44" t="s">
        <v>1801</v>
      </c>
      <c r="I1249" s="12">
        <v>2000</v>
      </c>
      <c r="J1249" s="12" t="s">
        <v>3036</v>
      </c>
      <c r="K1249" s="12" t="s">
        <v>3037</v>
      </c>
      <c r="L1249" s="12" t="s">
        <v>3038</v>
      </c>
      <c r="M1249" t="s">
        <v>39</v>
      </c>
      <c r="N1249" s="12" t="s">
        <v>77</v>
      </c>
      <c r="O1249" s="12" t="s">
        <v>883</v>
      </c>
      <c r="P1249" s="12" t="s">
        <v>3051</v>
      </c>
      <c r="Q1249" t="str">
        <f t="shared" si="301"/>
        <v>ca. 24 km NE of Kapchagai</v>
      </c>
      <c r="R1249" s="94">
        <v>43.980054000000003</v>
      </c>
      <c r="S1249" s="94">
        <v>77.315274000000002</v>
      </c>
      <c r="T1249" s="12" t="s">
        <v>3052</v>
      </c>
      <c r="U1249" s="12" t="s">
        <v>3053</v>
      </c>
      <c r="V1249" s="12" t="s">
        <v>106</v>
      </c>
      <c r="X1249" s="12">
        <v>1000</v>
      </c>
      <c r="Y1249" s="12">
        <v>1996</v>
      </c>
      <c r="Z1249" s="12">
        <v>5</v>
      </c>
      <c r="AA1249" s="12">
        <v>7</v>
      </c>
      <c r="AB1249" s="12">
        <v>1996</v>
      </c>
      <c r="AC1249" s="12">
        <v>7</v>
      </c>
      <c r="AD1249" s="12">
        <v>2</v>
      </c>
      <c r="AF1249" s="12" t="s">
        <v>566</v>
      </c>
      <c r="AH1249" s="12" t="s">
        <v>48</v>
      </c>
      <c r="AI1249" s="12" t="s">
        <v>964</v>
      </c>
      <c r="AJ1249" s="12" t="s">
        <v>3054</v>
      </c>
      <c r="AK1249" s="12" t="b">
        <v>1</v>
      </c>
      <c r="AL1249" s="12" t="b">
        <v>0</v>
      </c>
      <c r="AO1249" s="49" t="s">
        <v>4952</v>
      </c>
      <c r="AP1249" s="73"/>
      <c r="AQ1249" s="49" t="s">
        <v>4951</v>
      </c>
      <c r="AR1249" s="76" t="s">
        <v>5011</v>
      </c>
      <c r="AS1249" s="73" t="s">
        <v>5012</v>
      </c>
      <c r="AT1249" s="73">
        <f t="shared" si="305"/>
        <v>2</v>
      </c>
      <c r="AU1249" s="112" t="s">
        <v>5384</v>
      </c>
      <c r="AV1249" s="44" t="s">
        <v>5380</v>
      </c>
      <c r="AW1249" t="s">
        <v>566</v>
      </c>
      <c r="AX1249" s="112" t="s">
        <v>5322</v>
      </c>
      <c r="AY1249" s="73" t="str">
        <f t="shared" si="306"/>
        <v>Logunov D.V., Marusik Yu.M. 2000. Miscellaneous notes on Palaearctic Salticidae (Arachnida: Aranei) // Arthropoda Selecta. Vol.8 (for 1999). No.4. P.263–292</v>
      </c>
      <c r="AZ1249" s="49" t="s">
        <v>4903</v>
      </c>
      <c r="BA1249" s="58" t="str">
        <f>Y1249&amp;"-"&amp;IF(Z1249&lt;10,"0"&amp;Z1249,Z1249)&amp;"-"&amp;IF(AA1249&lt;10,"0"&amp;AA1249,AA1249)&amp;"/"&amp;IF(AC1249&lt;10,"0"&amp;AC1249,AC1249)&amp;"-"&amp;IF(AD1249&lt;10,"0"&amp;AD1249,AD1249)</f>
        <v>1996-05-07/07-02</v>
      </c>
      <c r="BB1249" s="44" t="str">
        <f>Y1249&amp;IF(Z1249&lt;&gt;0,"-"&amp;Z1249,"")&amp;IF(AA1249&lt;&gt;0,"-"&amp;AA1249,"")&amp;IF(AB1249&lt;&gt;0,"/"&amp;AB1249,"")&amp;IF(AC1249&lt;&gt;0,"-"&amp;AC1249,"")&amp;IF(AD1249&lt;&gt;0,"-"&amp;AD1249,"")</f>
        <v>1996-5-7/1996-7-2</v>
      </c>
      <c r="BC1249" s="44"/>
      <c r="BD1249" s="44"/>
      <c r="BE1249" s="44"/>
      <c r="BF1249" s="49" t="s">
        <v>4882</v>
      </c>
      <c r="BG1249" t="s">
        <v>4893</v>
      </c>
      <c r="BH1249" s="40" t="s">
        <v>5050</v>
      </c>
      <c r="BI1249" t="s">
        <v>39</v>
      </c>
      <c r="BJ1249" t="str">
        <f>N1249&amp;", "&amp;O1249&amp;", "&amp;P1249</f>
        <v>Almaty Area, Talgarsky Distr., ca. 24 km NE of Kapchagai</v>
      </c>
      <c r="BK1249" t="str">
        <f>T1249&amp;" N; "&amp;U1249&amp;" E"</f>
        <v>43.980054 N; 77.315274 E</v>
      </c>
      <c r="BL1249" t="s">
        <v>3052</v>
      </c>
      <c r="BM1249" s="85" t="s">
        <v>3053</v>
      </c>
      <c r="BN1249" t="s">
        <v>4895</v>
      </c>
      <c r="BO1249">
        <f t="shared" si="308"/>
        <v>1000</v>
      </c>
      <c r="BP1249" t="str">
        <f>IF(V1249="original",H1249,IF(V1249="volunteer",C1249,"Nekhaeva A.A."))</f>
        <v>Kim L.V.</v>
      </c>
      <c r="BQ1249" t="str">
        <f>IF(V1249="original",I1249,IF(V1249="volunteer",YEAR(A1249)&amp;"-"&amp;IF(MONTH(A1249)&lt;10,"0"&amp;MONTH(A1249),MONTH(A1249))&amp;"-"&amp;IF(DAY(A1249)&lt;10,"0"&amp;DAY(A1249),DAY(A1249)),"__2025-05-15"))</f>
        <v>2025-04-03</v>
      </c>
      <c r="BR1249"/>
      <c r="BS1249"/>
      <c r="BT1249" s="49" t="s">
        <v>4766</v>
      </c>
      <c r="BU1249" t="s">
        <v>3631</v>
      </c>
      <c r="BV1249" t="s">
        <v>3632</v>
      </c>
      <c r="BW1249" t="s">
        <v>3633</v>
      </c>
      <c r="BX1249" t="s">
        <v>3634</v>
      </c>
      <c r="BY1249" s="44" t="s">
        <v>48</v>
      </c>
      <c r="BZ1249" t="s">
        <v>964</v>
      </c>
      <c r="CA1249" t="s">
        <v>4594</v>
      </c>
      <c r="CB1249" s="44" t="s">
        <v>4594</v>
      </c>
      <c r="CC1249" t="s">
        <v>3208</v>
      </c>
      <c r="CD1249" t="s">
        <v>4594</v>
      </c>
      <c r="CE1249" t="s">
        <v>4595</v>
      </c>
      <c r="CF1249" t="s">
        <v>3630</v>
      </c>
      <c r="CG1249"/>
      <c r="CH1249" t="str">
        <f>H1249</f>
        <v>Logunov D.V., Marusik Yu.M.</v>
      </c>
      <c r="CI1249">
        <f t="shared" si="298"/>
        <v>2000</v>
      </c>
      <c r="CJ1249"/>
    </row>
    <row r="1250" spans="1:88" s="12" customFormat="1" x14ac:dyDescent="0.45">
      <c r="A1250" s="11">
        <v>45750.369039351848</v>
      </c>
      <c r="B1250" s="12">
        <v>412819044</v>
      </c>
      <c r="C1250" s="6" t="s">
        <v>4897</v>
      </c>
      <c r="D1250" s="12">
        <v>2</v>
      </c>
      <c r="E1250" s="4" t="s">
        <v>247</v>
      </c>
      <c r="F1250" s="12" t="s">
        <v>836</v>
      </c>
      <c r="G1250" s="12">
        <v>3911</v>
      </c>
      <c r="H1250" s="44" t="s">
        <v>1801</v>
      </c>
      <c r="I1250" s="12">
        <v>2000</v>
      </c>
      <c r="J1250" s="12" t="s">
        <v>3036</v>
      </c>
      <c r="K1250" s="12" t="s">
        <v>3037</v>
      </c>
      <c r="L1250" s="12" t="s">
        <v>3038</v>
      </c>
      <c r="M1250" t="s">
        <v>39</v>
      </c>
      <c r="P1250" s="12" t="s">
        <v>3055</v>
      </c>
      <c r="Q1250" t="str">
        <f t="shared" si="301"/>
        <v>ca. 7 km E of Khantau, Khantau Mts.</v>
      </c>
      <c r="R1250" s="94">
        <v>44.231147999999997</v>
      </c>
      <c r="S1250" s="94">
        <v>73.892830000000004</v>
      </c>
      <c r="T1250" s="12" t="s">
        <v>3056</v>
      </c>
      <c r="U1250" s="12" t="s">
        <v>3057</v>
      </c>
      <c r="V1250" s="12" t="s">
        <v>106</v>
      </c>
      <c r="X1250" s="12">
        <v>1000</v>
      </c>
      <c r="Y1250" s="12">
        <v>1996</v>
      </c>
      <c r="Z1250" s="12">
        <v>5</v>
      </c>
      <c r="AA1250" s="12">
        <v>31</v>
      </c>
      <c r="AB1250" s="12">
        <v>1996</v>
      </c>
      <c r="AC1250" s="12">
        <v>6</v>
      </c>
      <c r="AD1250" s="12">
        <v>1</v>
      </c>
      <c r="AF1250" s="12" t="s">
        <v>613</v>
      </c>
      <c r="AH1250" s="12" t="s">
        <v>48</v>
      </c>
      <c r="AI1250" s="12" t="s">
        <v>964</v>
      </c>
      <c r="AJ1250" s="12" t="s">
        <v>3058</v>
      </c>
      <c r="AK1250" s="12" t="b">
        <v>1</v>
      </c>
      <c r="AL1250" s="12" t="b">
        <v>0</v>
      </c>
      <c r="AO1250" s="49" t="s">
        <v>4952</v>
      </c>
      <c r="AP1250" s="73"/>
      <c r="AQ1250" s="49" t="s">
        <v>4951</v>
      </c>
      <c r="AR1250" s="76" t="s">
        <v>5011</v>
      </c>
      <c r="AS1250" s="73" t="s">
        <v>5012</v>
      </c>
      <c r="AT1250" s="73">
        <f t="shared" si="305"/>
        <v>2</v>
      </c>
      <c r="AU1250" s="112" t="s">
        <v>5384</v>
      </c>
      <c r="AV1250" s="44" t="s">
        <v>5380</v>
      </c>
      <c r="AW1250" t="s">
        <v>613</v>
      </c>
      <c r="AX1250" s="112" t="s">
        <v>5322</v>
      </c>
      <c r="AY1250" s="73" t="str">
        <f t="shared" si="306"/>
        <v>Logunov D.V., Marusik Yu.M. 2000. Miscellaneous notes on Palaearctic Salticidae (Arachnida: Aranei) // Arthropoda Selecta. Vol.8 (for 1999). No.4. P.263–292</v>
      </c>
      <c r="AZ1250" s="49" t="s">
        <v>4903</v>
      </c>
      <c r="BA1250" s="58" t="str">
        <f>Y1250&amp;"-"&amp;IF(Z1250&lt;10,"0"&amp;Z1250,Z1250)&amp;"-"&amp;IF(AA1250&lt;10,"0"&amp;AA1250,AA1250)&amp;"/"&amp;IF(AC1250&lt;10,"0"&amp;AC1250,AC1250)&amp;"-"&amp;IF(AD1250&lt;10,"0"&amp;AD1250,AD1250)</f>
        <v>1996-05-31/06-01</v>
      </c>
      <c r="BB1250" s="44" t="str">
        <f>Y1250&amp;IF(Z1250&lt;&gt;0,"-"&amp;Z1250,"")&amp;IF(AA1250&lt;&gt;0,"-"&amp;AA1250,"")&amp;IF(AB1250&lt;&gt;0,"/"&amp;AB1250,"")&amp;IF(AC1250&lt;&gt;0,"-"&amp;AC1250,"")&amp;IF(AD1250&lt;&gt;0,"-"&amp;AD1250,"")</f>
        <v>1996-5-31/1996-6-1</v>
      </c>
      <c r="BC1250" s="44"/>
      <c r="BD1250" s="44"/>
      <c r="BE1250" s="44"/>
      <c r="BF1250" s="49" t="s">
        <v>4882</v>
      </c>
      <c r="BG1250" t="s">
        <v>4893</v>
      </c>
      <c r="BH1250" s="40" t="s">
        <v>5050</v>
      </c>
      <c r="BI1250" t="s">
        <v>39</v>
      </c>
      <c r="BJ1250" t="str">
        <f>P1250</f>
        <v>ca. 7 km E of Khantau, Khantau Mts.</v>
      </c>
      <c r="BK1250" t="str">
        <f>T1250&amp;" N; "&amp;U1250&amp;" E"</f>
        <v>44.231148 N; 73.89283 E</v>
      </c>
      <c r="BL1250" t="s">
        <v>3056</v>
      </c>
      <c r="BM1250" s="85" t="s">
        <v>3057</v>
      </c>
      <c r="BN1250" t="s">
        <v>4895</v>
      </c>
      <c r="BO1250">
        <f t="shared" si="308"/>
        <v>1000</v>
      </c>
      <c r="BP1250" t="str">
        <f>IF(V1250="original",H1250,IF(V1250="volunteer",C1250,"Nekhaeva A.A."))</f>
        <v>Kim L.V.</v>
      </c>
      <c r="BQ1250" t="str">
        <f>IF(V1250="original",I1250,IF(V1250="volunteer",YEAR(A1250)&amp;"-"&amp;IF(MONTH(A1250)&lt;10,"0"&amp;MONTH(A1250),MONTH(A1250))&amp;"-"&amp;IF(DAY(A1250)&lt;10,"0"&amp;DAY(A1250),DAY(A1250)),"__2025-05-15"))</f>
        <v>2025-04-03</v>
      </c>
      <c r="BR1250"/>
      <c r="BS1250"/>
      <c r="BT1250" s="49" t="s">
        <v>4766</v>
      </c>
      <c r="BU1250" t="s">
        <v>3631</v>
      </c>
      <c r="BV1250" t="s">
        <v>3632</v>
      </c>
      <c r="BW1250" t="s">
        <v>3633</v>
      </c>
      <c r="BX1250" t="s">
        <v>3634</v>
      </c>
      <c r="BY1250" s="44" t="s">
        <v>48</v>
      </c>
      <c r="BZ1250" t="s">
        <v>964</v>
      </c>
      <c r="CA1250" t="s">
        <v>4596</v>
      </c>
      <c r="CB1250" s="44" t="s">
        <v>4596</v>
      </c>
      <c r="CC1250" t="s">
        <v>3208</v>
      </c>
      <c r="CD1250" t="s">
        <v>4596</v>
      </c>
      <c r="CE1250" t="s">
        <v>4597</v>
      </c>
      <c r="CF1250" t="s">
        <v>3630</v>
      </c>
      <c r="CG1250"/>
      <c r="CH1250" t="str">
        <f>H1250</f>
        <v>Logunov D.V., Marusik Yu.M.</v>
      </c>
      <c r="CI1250">
        <f t="shared" si="298"/>
        <v>2000</v>
      </c>
      <c r="CJ1250"/>
    </row>
    <row r="1251" spans="1:88" s="12" customFormat="1" x14ac:dyDescent="0.45">
      <c r="A1251" s="11">
        <v>45750.364201388889</v>
      </c>
      <c r="B1251" s="12">
        <v>412819044</v>
      </c>
      <c r="C1251" s="6" t="s">
        <v>4897</v>
      </c>
      <c r="D1251" s="12">
        <v>1</v>
      </c>
      <c r="E1251" s="4" t="s">
        <v>65</v>
      </c>
      <c r="F1251" s="12" t="s">
        <v>836</v>
      </c>
      <c r="G1251" s="12">
        <v>3911</v>
      </c>
      <c r="H1251" s="44" t="s">
        <v>1801</v>
      </c>
      <c r="I1251" s="12">
        <v>2000</v>
      </c>
      <c r="J1251" s="12" t="s">
        <v>3036</v>
      </c>
      <c r="K1251" s="12" t="s">
        <v>3037</v>
      </c>
      <c r="L1251" s="12" t="s">
        <v>3038</v>
      </c>
      <c r="M1251" t="s">
        <v>39</v>
      </c>
      <c r="N1251" s="12" t="s">
        <v>77</v>
      </c>
      <c r="O1251" s="12" t="s">
        <v>1794</v>
      </c>
      <c r="P1251" s="12" t="s">
        <v>3059</v>
      </c>
      <c r="Q1251" t="str">
        <f t="shared" si="301"/>
        <v>20 km SWW of Chundzha, left bank of Charyn [= Sharyn] River</v>
      </c>
      <c r="R1251" s="94">
        <v>43.5</v>
      </c>
      <c r="S1251" s="94">
        <v>79.2</v>
      </c>
      <c r="T1251" s="12" t="s">
        <v>3060</v>
      </c>
      <c r="U1251" s="12" t="s">
        <v>3061</v>
      </c>
      <c r="V1251" s="12" t="s">
        <v>44</v>
      </c>
      <c r="Y1251" s="12">
        <v>1996</v>
      </c>
      <c r="Z1251" s="12">
        <v>6</v>
      </c>
      <c r="AA1251" s="12">
        <v>7</v>
      </c>
      <c r="AF1251" s="12" t="s">
        <v>613</v>
      </c>
      <c r="AH1251" s="12" t="s">
        <v>48</v>
      </c>
      <c r="AI1251" s="12" t="s">
        <v>964</v>
      </c>
      <c r="AJ1251" s="12" t="s">
        <v>3058</v>
      </c>
      <c r="AK1251" s="12" t="b">
        <v>1</v>
      </c>
      <c r="AL1251" s="12" t="b">
        <v>0</v>
      </c>
      <c r="AO1251" s="49" t="s">
        <v>4952</v>
      </c>
      <c r="AP1251" s="73"/>
      <c r="AQ1251" s="49" t="s">
        <v>4951</v>
      </c>
      <c r="AR1251" s="76" t="s">
        <v>5011</v>
      </c>
      <c r="AS1251" s="73" t="s">
        <v>5012</v>
      </c>
      <c r="AT1251" s="73">
        <f t="shared" si="305"/>
        <v>1</v>
      </c>
      <c r="AU1251" s="112" t="s">
        <v>5384</v>
      </c>
      <c r="AV1251" s="44" t="s">
        <v>5380</v>
      </c>
      <c r="AW1251" t="s">
        <v>613</v>
      </c>
      <c r="AX1251" s="112" t="s">
        <v>5322</v>
      </c>
      <c r="AY1251" s="73" t="str">
        <f t="shared" si="306"/>
        <v>Logunov D.V., Marusik Yu.M. 2000. Miscellaneous notes on Palaearctic Salticidae (Arachnida: Aranei) // Arthropoda Selecta. Vol.8 (for 1999). No.4. P.263–292</v>
      </c>
      <c r="AZ1251" s="49" t="s">
        <v>4903</v>
      </c>
      <c r="BA1251" s="58" t="str">
        <f>Y1251&amp;"-"&amp;IF(Z1251&lt;10,"0"&amp;Z1251,Z1251)&amp;"-"&amp;IF(AA1251&lt;10,"0"&amp;AA1251,AA1251)</f>
        <v>1996-06-07</v>
      </c>
      <c r="BB1251" s="44" t="str">
        <f>Y1251&amp;IF(Z1251&lt;&gt;0,"-"&amp;Z1251,"")&amp;IF(AA1251&lt;&gt;0,"-"&amp;AA1251,"")&amp;IF(AB1251&lt;&gt;0,"/"&amp;AB1251,"")&amp;IF(AC1251&lt;&gt;0,"-"&amp;AC1251,"")&amp;IF(AD1251&lt;&gt;0,"-"&amp;AD1251,"")</f>
        <v>1996-6-7</v>
      </c>
      <c r="BC1251" s="44"/>
      <c r="BD1251" s="44"/>
      <c r="BE1251" s="44"/>
      <c r="BF1251" s="49" t="s">
        <v>4882</v>
      </c>
      <c r="BG1251" t="s">
        <v>4893</v>
      </c>
      <c r="BH1251" s="40" t="s">
        <v>5050</v>
      </c>
      <c r="BI1251" t="s">
        <v>39</v>
      </c>
      <c r="BJ1251" t="str">
        <f>N1251&amp;", "&amp;O1251&amp;", "&amp;P1251</f>
        <v>Almaty Area, Uigur Distr., 20 km SWW of Chundzha, left bank of Charyn [= Sharyn] River</v>
      </c>
      <c r="BK1251" t="str">
        <f>T1251&amp;" N; "&amp;U1251&amp;" E"</f>
        <v>43°30' N; 79°12' E</v>
      </c>
      <c r="BL1251" t="s">
        <v>5197</v>
      </c>
      <c r="BM1251" s="85" t="s">
        <v>5198</v>
      </c>
      <c r="BN1251" t="s">
        <v>4895</v>
      </c>
      <c r="BO1251"/>
      <c r="BP1251" t="str">
        <f>IF(V1251="original",H1251,IF(V1251="volunteer",C1251,"Nekhaeva A.A."))</f>
        <v>Logunov D.V., Marusik Yu.M.</v>
      </c>
      <c r="BQ1251">
        <f>IF(V1251="original",I1251,IF(V1251="volunteer",YEAR(A1251)&amp;"-"&amp;IF(MONTH(A1251)&lt;10,"0"&amp;MONTH(A1251),MONTH(A1251))&amp;"-"&amp;IF(DAY(A1251)&lt;10,"0"&amp;DAY(A1251),DAY(A1251)),"__2025-05-15"))</f>
        <v>2000</v>
      </c>
      <c r="BR1251"/>
      <c r="BS1251"/>
      <c r="BT1251" s="49" t="s">
        <v>4766</v>
      </c>
      <c r="BU1251" t="s">
        <v>3631</v>
      </c>
      <c r="BV1251" t="s">
        <v>3632</v>
      </c>
      <c r="BW1251" t="s">
        <v>3633</v>
      </c>
      <c r="BX1251" t="s">
        <v>3634</v>
      </c>
      <c r="BY1251" s="44" t="s">
        <v>48</v>
      </c>
      <c r="BZ1251" t="s">
        <v>964</v>
      </c>
      <c r="CA1251" t="s">
        <v>4596</v>
      </c>
      <c r="CB1251" s="44" t="s">
        <v>4596</v>
      </c>
      <c r="CC1251" t="s">
        <v>3208</v>
      </c>
      <c r="CD1251" t="s">
        <v>4596</v>
      </c>
      <c r="CE1251" t="s">
        <v>4597</v>
      </c>
      <c r="CF1251" t="s">
        <v>3630</v>
      </c>
      <c r="CG1251"/>
      <c r="CH1251" t="str">
        <f>H1251</f>
        <v>Logunov D.V., Marusik Yu.M.</v>
      </c>
      <c r="CI1251">
        <f t="shared" si="298"/>
        <v>2000</v>
      </c>
      <c r="CJ1251"/>
    </row>
    <row r="1252" spans="1:88" s="12" customFormat="1" x14ac:dyDescent="0.45">
      <c r="A1252" s="11">
        <v>45750.360196759248</v>
      </c>
      <c r="B1252" s="12">
        <v>412819044</v>
      </c>
      <c r="C1252" s="6" t="s">
        <v>4897</v>
      </c>
      <c r="D1252" s="12">
        <v>1</v>
      </c>
      <c r="E1252" s="4" t="s">
        <v>51</v>
      </c>
      <c r="F1252" s="12" t="s">
        <v>836</v>
      </c>
      <c r="G1252" s="12">
        <v>3911</v>
      </c>
      <c r="H1252" s="44" t="s">
        <v>1801</v>
      </c>
      <c r="I1252" s="12">
        <v>2000</v>
      </c>
      <c r="J1252" s="12" t="s">
        <v>3036</v>
      </c>
      <c r="K1252" s="12" t="s">
        <v>3037</v>
      </c>
      <c r="L1252" s="12" t="s">
        <v>3038</v>
      </c>
      <c r="M1252" t="s">
        <v>39</v>
      </c>
      <c r="N1252" s="12" t="s">
        <v>77</v>
      </c>
      <c r="P1252" s="12" t="s">
        <v>3051</v>
      </c>
      <c r="Q1252" t="str">
        <f t="shared" si="301"/>
        <v>ca. 24 km NE of Kapchagai</v>
      </c>
      <c r="R1252" s="94">
        <v>43.989904000000003</v>
      </c>
      <c r="S1252" s="94">
        <v>77.310242000000002</v>
      </c>
      <c r="T1252" s="12" t="s">
        <v>3062</v>
      </c>
      <c r="U1252" s="12" t="s">
        <v>3063</v>
      </c>
      <c r="V1252" s="12" t="s">
        <v>106</v>
      </c>
      <c r="X1252" s="12">
        <v>1000</v>
      </c>
      <c r="Y1252" s="12">
        <v>1996</v>
      </c>
      <c r="Z1252" s="12">
        <v>10</v>
      </c>
      <c r="AA1252" s="12">
        <v>12</v>
      </c>
      <c r="AF1252" s="12" t="s">
        <v>1831</v>
      </c>
      <c r="AH1252" s="12" t="s">
        <v>48</v>
      </c>
      <c r="AI1252" s="12" t="s">
        <v>964</v>
      </c>
      <c r="AJ1252" s="12" t="s">
        <v>3058</v>
      </c>
      <c r="AK1252" s="12" t="b">
        <v>1</v>
      </c>
      <c r="AL1252" s="12" t="b">
        <v>0</v>
      </c>
      <c r="AO1252" s="49" t="s">
        <v>4952</v>
      </c>
      <c r="AP1252" s="73"/>
      <c r="AQ1252" s="49" t="s">
        <v>4951</v>
      </c>
      <c r="AR1252" s="76" t="s">
        <v>5011</v>
      </c>
      <c r="AS1252" s="73" t="s">
        <v>5012</v>
      </c>
      <c r="AT1252" s="73">
        <f t="shared" si="305"/>
        <v>1</v>
      </c>
      <c r="AU1252" s="112" t="s">
        <v>5383</v>
      </c>
      <c r="AV1252" s="44" t="s">
        <v>5380</v>
      </c>
      <c r="AW1252" t="s">
        <v>1831</v>
      </c>
      <c r="AX1252" s="112" t="s">
        <v>5322</v>
      </c>
      <c r="AY1252" s="73" t="str">
        <f t="shared" si="306"/>
        <v>Logunov D.V., Marusik Yu.M. 2000. Miscellaneous notes on Palaearctic Salticidae (Arachnida: Aranei) // Arthropoda Selecta. Vol.8 (for 1999). No.4. P.263–292</v>
      </c>
      <c r="AZ1252" s="49" t="s">
        <v>4903</v>
      </c>
      <c r="BA1252" s="58" t="str">
        <f>Y1252&amp;"-"&amp;IF(Z1252&lt;10,"0"&amp;Z1252,Z1252)&amp;"-"&amp;IF(AA1252&lt;10,"0"&amp;AA1252,AA1252)</f>
        <v>1996-10-12</v>
      </c>
      <c r="BB1252" s="44" t="str">
        <f>Y1252&amp;IF(Z1252&lt;&gt;0,"-"&amp;Z1252,"")&amp;IF(AA1252&lt;&gt;0,"-"&amp;AA1252,"")&amp;IF(AB1252&lt;&gt;0,"/"&amp;AB1252,"")&amp;IF(AC1252&lt;&gt;0,"-"&amp;AC1252,"")&amp;IF(AD1252&lt;&gt;0,"-"&amp;AD1252,"")</f>
        <v>1996-10-12</v>
      </c>
      <c r="BC1252" s="44"/>
      <c r="BD1252" s="44"/>
      <c r="BE1252" s="44"/>
      <c r="BF1252" s="49" t="s">
        <v>4882</v>
      </c>
      <c r="BG1252" t="s">
        <v>4893</v>
      </c>
      <c r="BH1252" s="40" t="s">
        <v>5050</v>
      </c>
      <c r="BI1252" t="s">
        <v>39</v>
      </c>
      <c r="BJ1252" t="str">
        <f>N1252&amp;", "&amp;P1252</f>
        <v>Almaty Area, ca. 24 km NE of Kapchagai</v>
      </c>
      <c r="BK1252" t="str">
        <f>T1252&amp;" N; "&amp;U1252&amp;" E"</f>
        <v>43.989904 N; 77.310242 E</v>
      </c>
      <c r="BL1252" t="s">
        <v>3062</v>
      </c>
      <c r="BM1252" s="85" t="s">
        <v>3063</v>
      </c>
      <c r="BN1252" t="s">
        <v>4895</v>
      </c>
      <c r="BO1252">
        <f>X1252</f>
        <v>1000</v>
      </c>
      <c r="BP1252" t="str">
        <f>IF(V1252="original",H1252,IF(V1252="volunteer",C1252,"Nekhaeva A.A."))</f>
        <v>Kim L.V.</v>
      </c>
      <c r="BQ1252" t="str">
        <f>IF(V1252="original",I1252,IF(V1252="volunteer",YEAR(A1252)&amp;"-"&amp;IF(MONTH(A1252)&lt;10,"0"&amp;MONTH(A1252),MONTH(A1252))&amp;"-"&amp;IF(DAY(A1252)&lt;10,"0"&amp;DAY(A1252),DAY(A1252)),"__2025-05-15"))</f>
        <v>2025-04-03</v>
      </c>
      <c r="BR1252"/>
      <c r="BS1252"/>
      <c r="BT1252" s="49" t="s">
        <v>4766</v>
      </c>
      <c r="BU1252" t="s">
        <v>3631</v>
      </c>
      <c r="BV1252" t="s">
        <v>3632</v>
      </c>
      <c r="BW1252" t="s">
        <v>3633</v>
      </c>
      <c r="BX1252" t="s">
        <v>3634</v>
      </c>
      <c r="BY1252" s="44" t="s">
        <v>48</v>
      </c>
      <c r="BZ1252" t="s">
        <v>964</v>
      </c>
      <c r="CA1252" t="s">
        <v>4596</v>
      </c>
      <c r="CB1252" s="44" t="s">
        <v>4596</v>
      </c>
      <c r="CC1252" t="s">
        <v>3208</v>
      </c>
      <c r="CD1252" t="s">
        <v>4596</v>
      </c>
      <c r="CE1252" t="s">
        <v>4597</v>
      </c>
      <c r="CF1252" t="s">
        <v>3630</v>
      </c>
      <c r="CG1252"/>
      <c r="CH1252" t="str">
        <f>H1252</f>
        <v>Logunov D.V., Marusik Yu.M.</v>
      </c>
      <c r="CI1252">
        <f t="shared" si="298"/>
        <v>2000</v>
      </c>
      <c r="CJ1252"/>
    </row>
    <row r="1253" spans="1:88" s="12" customFormat="1" x14ac:dyDescent="0.45">
      <c r="A1253" s="11">
        <v>45750.356562499997</v>
      </c>
      <c r="B1253" s="12">
        <v>412819044</v>
      </c>
      <c r="C1253" s="6" t="s">
        <v>4897</v>
      </c>
      <c r="D1253" s="12">
        <v>1</v>
      </c>
      <c r="E1253" s="4" t="s">
        <v>51</v>
      </c>
      <c r="F1253" s="12" t="s">
        <v>836</v>
      </c>
      <c r="G1253" s="12">
        <v>3911</v>
      </c>
      <c r="H1253" s="44" t="s">
        <v>1801</v>
      </c>
      <c r="I1253" s="12">
        <v>2000</v>
      </c>
      <c r="J1253" s="12" t="s">
        <v>3036</v>
      </c>
      <c r="K1253" s="12" t="s">
        <v>3037</v>
      </c>
      <c r="L1253" s="12" t="s">
        <v>3038</v>
      </c>
      <c r="M1253" t="s">
        <v>39</v>
      </c>
      <c r="N1253" s="12" t="s">
        <v>77</v>
      </c>
      <c r="P1253" s="12" t="s">
        <v>3064</v>
      </c>
      <c r="Q1253" t="str">
        <f t="shared" si="301"/>
        <v>9 km N of Kapchagai, Kapchagai Boundary, left bank of Ili River</v>
      </c>
      <c r="R1253" s="94">
        <v>43.95</v>
      </c>
      <c r="S1253" s="94">
        <v>77.066666999999995</v>
      </c>
      <c r="T1253" s="12" t="s">
        <v>3065</v>
      </c>
      <c r="U1253" s="12" t="s">
        <v>886</v>
      </c>
      <c r="V1253" s="12" t="s">
        <v>44</v>
      </c>
      <c r="Y1253" s="12">
        <v>1996</v>
      </c>
      <c r="Z1253" s="12">
        <v>5</v>
      </c>
      <c r="AA1253" s="12">
        <v>5</v>
      </c>
      <c r="AB1253" s="12">
        <v>1996</v>
      </c>
      <c r="AC1253" s="12">
        <v>5</v>
      </c>
      <c r="AD1253" s="12">
        <v>17</v>
      </c>
      <c r="AF1253" s="12" t="s">
        <v>3066</v>
      </c>
      <c r="AH1253" s="12" t="s">
        <v>48</v>
      </c>
      <c r="AI1253" s="12" t="s">
        <v>964</v>
      </c>
      <c r="AJ1253" s="12" t="s">
        <v>3058</v>
      </c>
      <c r="AK1253" s="12" t="b">
        <v>1</v>
      </c>
      <c r="AL1253" s="12" t="b">
        <v>0</v>
      </c>
      <c r="AO1253" s="49" t="s">
        <v>4952</v>
      </c>
      <c r="AP1253" s="73"/>
      <c r="AQ1253" s="49" t="s">
        <v>4951</v>
      </c>
      <c r="AR1253" s="76" t="s">
        <v>5011</v>
      </c>
      <c r="AS1253" s="73" t="s">
        <v>5012</v>
      </c>
      <c r="AT1253" s="73">
        <f t="shared" si="305"/>
        <v>1</v>
      </c>
      <c r="AU1253" s="112" t="s">
        <v>5383</v>
      </c>
      <c r="AV1253" s="44" t="s">
        <v>5380</v>
      </c>
      <c r="AW1253" t="s">
        <v>3066</v>
      </c>
      <c r="AX1253" s="112" t="s">
        <v>5322</v>
      </c>
      <c r="AY1253" s="73" t="str">
        <f t="shared" si="306"/>
        <v>Logunov D.V., Marusik Yu.M. 2000. Miscellaneous notes on Palaearctic Salticidae (Arachnida: Aranei) // Arthropoda Selecta. Vol.8 (for 1999). No.4. P.263–292</v>
      </c>
      <c r="AZ1253" s="49" t="s">
        <v>4903</v>
      </c>
      <c r="BA1253" s="58" t="str">
        <f>Y1253&amp;"-"&amp;IF(Z1253&lt;10,"0"&amp;Z1253,Z1253)&amp;"-"&amp;IF(AA1253&lt;10,"0"&amp;AA1253,AA1253)&amp;"/"&amp;IF(AD1253&lt;10,"0"&amp;AD1253,AD1253)</f>
        <v>1996-05-05/17</v>
      </c>
      <c r="BB1253" s="44" t="str">
        <f>Y1253&amp;IF(Z1253&lt;&gt;0,"-"&amp;Z1253,"")&amp;IF(AA1253&lt;&gt;0,"-"&amp;AA1253,"")&amp;IF(AB1253&lt;&gt;0,"/"&amp;AB1253,"")&amp;IF(AC1253&lt;&gt;0,"-"&amp;AC1253,"")&amp;IF(AD1253&lt;&gt;0,"-"&amp;AD1253,"")</f>
        <v>1996-5-5/1996-5-17</v>
      </c>
      <c r="BC1253" s="44"/>
      <c r="BD1253" s="44"/>
      <c r="BE1253" s="44"/>
      <c r="BF1253" s="49" t="s">
        <v>4882</v>
      </c>
      <c r="BG1253" t="s">
        <v>4893</v>
      </c>
      <c r="BH1253" s="40" t="s">
        <v>5050</v>
      </c>
      <c r="BI1253" t="s">
        <v>39</v>
      </c>
      <c r="BJ1253" t="str">
        <f>N1253&amp;", "&amp;P1253</f>
        <v>Almaty Area, 9 km N of Kapchagai, Kapchagai Boundary, left bank of Ili River</v>
      </c>
      <c r="BK1253" t="str">
        <f>T1253&amp;" N; "&amp;U1253&amp;" E"</f>
        <v>43°57' N; 77°4' E</v>
      </c>
      <c r="BL1253" t="s">
        <v>5199</v>
      </c>
      <c r="BM1253" s="85" t="s">
        <v>5112</v>
      </c>
      <c r="BN1253" t="s">
        <v>4895</v>
      </c>
      <c r="BO1253"/>
      <c r="BP1253" t="str">
        <f>IF(V1253="original",H1253,IF(V1253="volunteer",C1253,"Nekhaeva A.A."))</f>
        <v>Logunov D.V., Marusik Yu.M.</v>
      </c>
      <c r="BQ1253">
        <f>IF(V1253="original",I1253,IF(V1253="volunteer",YEAR(A1253)&amp;"-"&amp;IF(MONTH(A1253)&lt;10,"0"&amp;MONTH(A1253),MONTH(A1253))&amp;"-"&amp;IF(DAY(A1253)&lt;10,"0"&amp;DAY(A1253),DAY(A1253)),"__2025-05-15"))</f>
        <v>2000</v>
      </c>
      <c r="BR1253"/>
      <c r="BS1253"/>
      <c r="BT1253" s="49" t="s">
        <v>4766</v>
      </c>
      <c r="BU1253" t="s">
        <v>3631</v>
      </c>
      <c r="BV1253" t="s">
        <v>3632</v>
      </c>
      <c r="BW1253" t="s">
        <v>3633</v>
      </c>
      <c r="BX1253" t="s">
        <v>3634</v>
      </c>
      <c r="BY1253" s="44" t="s">
        <v>48</v>
      </c>
      <c r="BZ1253" t="s">
        <v>964</v>
      </c>
      <c r="CA1253" t="s">
        <v>4596</v>
      </c>
      <c r="CB1253" s="44" t="s">
        <v>4596</v>
      </c>
      <c r="CC1253" t="s">
        <v>3208</v>
      </c>
      <c r="CD1253" t="s">
        <v>4596</v>
      </c>
      <c r="CE1253" t="s">
        <v>4597</v>
      </c>
      <c r="CF1253" t="s">
        <v>3630</v>
      </c>
      <c r="CG1253"/>
      <c r="CH1253" t="str">
        <f>H1253</f>
        <v>Logunov D.V., Marusik Yu.M.</v>
      </c>
      <c r="CI1253">
        <f t="shared" si="298"/>
        <v>2000</v>
      </c>
      <c r="CJ1253"/>
    </row>
    <row r="1254" spans="1:88" s="12" customFormat="1" x14ac:dyDescent="0.45">
      <c r="A1254" s="11">
        <v>45750.354085648149</v>
      </c>
      <c r="B1254" s="12">
        <v>412819044</v>
      </c>
      <c r="C1254" s="6" t="s">
        <v>4897</v>
      </c>
      <c r="D1254" s="12">
        <v>1</v>
      </c>
      <c r="E1254" s="4" t="s">
        <v>51</v>
      </c>
      <c r="F1254" s="12" t="s">
        <v>836</v>
      </c>
      <c r="G1254" s="12">
        <v>3911</v>
      </c>
      <c r="H1254" s="44" t="s">
        <v>1801</v>
      </c>
      <c r="I1254" s="12">
        <v>2000</v>
      </c>
      <c r="J1254" s="12" t="s">
        <v>3036</v>
      </c>
      <c r="K1254" s="12" t="s">
        <v>3037</v>
      </c>
      <c r="L1254" s="12" t="s">
        <v>3038</v>
      </c>
      <c r="M1254" t="s">
        <v>39</v>
      </c>
      <c r="N1254" s="12" t="s">
        <v>77</v>
      </c>
      <c r="P1254" s="12" t="s">
        <v>3067</v>
      </c>
      <c r="Q1254" t="str">
        <f t="shared" si="301"/>
        <v>SW vicinity of Talgar</v>
      </c>
      <c r="R1254" s="94">
        <v>43.290747000000003</v>
      </c>
      <c r="S1254" s="94">
        <v>77.204667000000001</v>
      </c>
      <c r="T1254" s="12" t="s">
        <v>3068</v>
      </c>
      <c r="U1254" s="12" t="s">
        <v>3069</v>
      </c>
      <c r="V1254" s="12" t="s">
        <v>106</v>
      </c>
      <c r="X1254" s="12">
        <v>1000</v>
      </c>
      <c r="Y1254" s="12">
        <v>1998</v>
      </c>
      <c r="Z1254" s="12">
        <v>6</v>
      </c>
      <c r="AA1254" s="12">
        <v>1</v>
      </c>
      <c r="AF1254" s="12" t="s">
        <v>613</v>
      </c>
      <c r="AH1254" s="12" t="s">
        <v>48</v>
      </c>
      <c r="AI1254" s="12" t="s">
        <v>63</v>
      </c>
      <c r="AJ1254" s="12" t="s">
        <v>64</v>
      </c>
      <c r="AK1254" s="12" t="b">
        <v>1</v>
      </c>
      <c r="AL1254" s="12" t="b">
        <v>0</v>
      </c>
      <c r="AO1254" s="49" t="s">
        <v>4952</v>
      </c>
      <c r="AP1254" s="73"/>
      <c r="AQ1254" s="49" t="s">
        <v>4951</v>
      </c>
      <c r="AR1254" s="76" t="s">
        <v>5011</v>
      </c>
      <c r="AS1254" s="73" t="s">
        <v>5012</v>
      </c>
      <c r="AT1254" s="73">
        <f t="shared" si="305"/>
        <v>1</v>
      </c>
      <c r="AU1254" s="112" t="s">
        <v>5383</v>
      </c>
      <c r="AV1254" s="44" t="s">
        <v>5380</v>
      </c>
      <c r="AW1254" t="s">
        <v>613</v>
      </c>
      <c r="AX1254" s="112" t="s">
        <v>5322</v>
      </c>
      <c r="AY1254" s="73" t="str">
        <f t="shared" si="306"/>
        <v>Logunov D.V., Marusik Yu.M. 2000. Miscellaneous notes on Palaearctic Salticidae (Arachnida: Aranei) // Arthropoda Selecta. Vol.8 (for 1999). No.4. P.263–292</v>
      </c>
      <c r="AZ1254" s="49" t="s">
        <v>4903</v>
      </c>
      <c r="BA1254" s="58" t="str">
        <f>Y1254&amp;"-"&amp;IF(Z1254&lt;10,"0"&amp;Z1254,Z1254)&amp;"-"&amp;IF(AA1254&lt;10,"0"&amp;AA1254,AA1254)</f>
        <v>1998-06-01</v>
      </c>
      <c r="BB1254" s="44" t="str">
        <f>Y1254&amp;IF(Z1254&lt;&gt;0,"-"&amp;Z1254,"")&amp;IF(AA1254&lt;&gt;0,"-"&amp;AA1254,"")&amp;IF(AB1254&lt;&gt;0,"/"&amp;AB1254,"")&amp;IF(AC1254&lt;&gt;0,"-"&amp;AC1254,"")&amp;IF(AD1254&lt;&gt;0,"-"&amp;AD1254,"")</f>
        <v>1998-6-1</v>
      </c>
      <c r="BC1254" s="44"/>
      <c r="BD1254" s="44"/>
      <c r="BE1254" s="44"/>
      <c r="BF1254" s="49" t="s">
        <v>4882</v>
      </c>
      <c r="BG1254" t="s">
        <v>4893</v>
      </c>
      <c r="BH1254" s="40" t="s">
        <v>5050</v>
      </c>
      <c r="BI1254" t="s">
        <v>39</v>
      </c>
      <c r="BJ1254" t="str">
        <f>N1254&amp;", "&amp;P1254</f>
        <v>Almaty Area, SW vicinity of Talgar</v>
      </c>
      <c r="BK1254" t="str">
        <f>T1254&amp;" N; "&amp;U1254&amp;" E"</f>
        <v>43.290747 N; 77.204667 E</v>
      </c>
      <c r="BL1254" t="s">
        <v>3068</v>
      </c>
      <c r="BM1254" s="85" t="s">
        <v>3069</v>
      </c>
      <c r="BN1254" t="s">
        <v>4895</v>
      </c>
      <c r="BO1254">
        <f t="shared" ref="BO1254:BO1265" si="309">X1254</f>
        <v>1000</v>
      </c>
      <c r="BP1254" t="str">
        <f>IF(V1254="original",H1254,IF(V1254="volunteer",C1254,"Nekhaeva A.A."))</f>
        <v>Kim L.V.</v>
      </c>
      <c r="BQ1254" t="str">
        <f>IF(V1254="original",I1254,IF(V1254="volunteer",YEAR(A1254)&amp;"-"&amp;IF(MONTH(A1254)&lt;10,"0"&amp;MONTH(A1254),MONTH(A1254))&amp;"-"&amp;IF(DAY(A1254)&lt;10,"0"&amp;DAY(A1254),DAY(A1254)),"__2025-05-15"))</f>
        <v>2025-04-03</v>
      </c>
      <c r="BR1254"/>
      <c r="BS1254"/>
      <c r="BT1254" s="49" t="s">
        <v>4766</v>
      </c>
      <c r="BU1254" t="s">
        <v>3631</v>
      </c>
      <c r="BV1254" t="s">
        <v>3632</v>
      </c>
      <c r="BW1254" t="s">
        <v>3633</v>
      </c>
      <c r="BX1254" t="s">
        <v>3634</v>
      </c>
      <c r="BY1254" s="44" t="s">
        <v>48</v>
      </c>
      <c r="BZ1254" t="s">
        <v>63</v>
      </c>
      <c r="CA1254" t="s">
        <v>3636</v>
      </c>
      <c r="CB1254" s="44" t="s">
        <v>3636</v>
      </c>
      <c r="CC1254" t="s">
        <v>4821</v>
      </c>
      <c r="CD1254" t="s">
        <v>3636</v>
      </c>
      <c r="CE1254" t="s">
        <v>3637</v>
      </c>
      <c r="CF1254" t="s">
        <v>3630</v>
      </c>
      <c r="CG1254"/>
      <c r="CH1254" t="str">
        <f>H1254</f>
        <v>Logunov D.V., Marusik Yu.M.</v>
      </c>
      <c r="CI1254">
        <f t="shared" si="298"/>
        <v>2000</v>
      </c>
      <c r="CJ1254"/>
    </row>
    <row r="1255" spans="1:88" s="12" customFormat="1" x14ac:dyDescent="0.45">
      <c r="A1255" s="11">
        <v>45750.351967592593</v>
      </c>
      <c r="B1255" s="12">
        <v>412819044</v>
      </c>
      <c r="C1255" s="6" t="s">
        <v>4897</v>
      </c>
      <c r="D1255" s="12">
        <v>1</v>
      </c>
      <c r="E1255" s="4" t="s">
        <v>51</v>
      </c>
      <c r="F1255" s="12" t="s">
        <v>577</v>
      </c>
      <c r="G1255" s="12">
        <v>3911</v>
      </c>
      <c r="H1255" s="44" t="s">
        <v>1801</v>
      </c>
      <c r="I1255" s="12">
        <v>2000</v>
      </c>
      <c r="J1255" s="12" t="s">
        <v>3036</v>
      </c>
      <c r="K1255" s="12" t="s">
        <v>3037</v>
      </c>
      <c r="L1255" s="12" t="s">
        <v>3038</v>
      </c>
      <c r="M1255" t="s">
        <v>39</v>
      </c>
      <c r="N1255" s="12" t="s">
        <v>77</v>
      </c>
      <c r="P1255" s="12" t="s">
        <v>919</v>
      </c>
      <c r="Q1255" t="str">
        <f t="shared" si="301"/>
        <v>near Almaty</v>
      </c>
      <c r="R1255" s="94">
        <v>43.251055000000001</v>
      </c>
      <c r="S1255" s="94">
        <v>76.927266000000003</v>
      </c>
      <c r="T1255" s="12" t="s">
        <v>3070</v>
      </c>
      <c r="U1255" s="12" t="s">
        <v>3071</v>
      </c>
      <c r="V1255" s="12" t="s">
        <v>106</v>
      </c>
      <c r="X1255" s="12">
        <v>7000</v>
      </c>
      <c r="Y1255" s="12">
        <v>1998</v>
      </c>
      <c r="Z1255" s="12">
        <v>6</v>
      </c>
      <c r="AA1255" s="12">
        <v>30</v>
      </c>
      <c r="AF1255" s="12" t="s">
        <v>613</v>
      </c>
      <c r="AH1255" s="12" t="s">
        <v>48</v>
      </c>
      <c r="AI1255" s="12" t="s">
        <v>63</v>
      </c>
      <c r="AJ1255" s="12" t="s">
        <v>64</v>
      </c>
      <c r="AK1255" s="12" t="b">
        <v>1</v>
      </c>
      <c r="AL1255" s="12" t="b">
        <v>0</v>
      </c>
      <c r="AO1255" s="49" t="s">
        <v>4952</v>
      </c>
      <c r="AP1255" s="73"/>
      <c r="AQ1255" s="49" t="s">
        <v>4951</v>
      </c>
      <c r="AR1255" s="76" t="s">
        <v>5011</v>
      </c>
      <c r="AS1255" s="73" t="s">
        <v>5012</v>
      </c>
      <c r="AT1255" s="73">
        <f t="shared" si="305"/>
        <v>1</v>
      </c>
      <c r="AU1255" s="112" t="s">
        <v>5383</v>
      </c>
      <c r="AV1255" s="44" t="s">
        <v>5380</v>
      </c>
      <c r="AW1255" t="s">
        <v>613</v>
      </c>
      <c r="AX1255" s="112" t="s">
        <v>5333</v>
      </c>
      <c r="AY1255" s="73" t="str">
        <f t="shared" si="306"/>
        <v>Logunov D.V., Marusik Yu.M. 2000. Miscellaneous notes on Palaearctic Salticidae (Arachnida: Aranei) // Arthropoda Selecta. Vol.8 (for 1999). No.4. P.263–292</v>
      </c>
      <c r="AZ1255" s="49" t="s">
        <v>4903</v>
      </c>
      <c r="BA1255" s="58" t="str">
        <f>Y1255&amp;"-"&amp;IF(Z1255&lt;10,"0"&amp;Z1255,Z1255)&amp;"-"&amp;IF(AA1255&lt;10,"0"&amp;AA1255,AA1255)</f>
        <v>1998-06-30</v>
      </c>
      <c r="BB1255" s="44" t="str">
        <f>Y1255&amp;IF(Z1255&lt;&gt;0,"-"&amp;Z1255,"")&amp;IF(AA1255&lt;&gt;0,"-"&amp;AA1255,"")&amp;IF(AB1255&lt;&gt;0,"/"&amp;AB1255,"")&amp;IF(AC1255&lt;&gt;0,"-"&amp;AC1255,"")&amp;IF(AD1255&lt;&gt;0,"-"&amp;AD1255,"")</f>
        <v>1998-6-30</v>
      </c>
      <c r="BC1255" s="44"/>
      <c r="BD1255" s="44"/>
      <c r="BE1255" s="44"/>
      <c r="BF1255" s="49" t="s">
        <v>4882</v>
      </c>
      <c r="BG1255" t="s">
        <v>4893</v>
      </c>
      <c r="BH1255" s="40" t="s">
        <v>5050</v>
      </c>
      <c r="BI1255" t="s">
        <v>39</v>
      </c>
      <c r="BJ1255" t="str">
        <f>N1255&amp;", "&amp;P1255</f>
        <v>Almaty Area, near Almaty</v>
      </c>
      <c r="BK1255" t="str">
        <f>T1255&amp;" N; "&amp;U1255&amp;" E"</f>
        <v>43.251055 N; 76.927266 E</v>
      </c>
      <c r="BL1255" t="s">
        <v>3070</v>
      </c>
      <c r="BM1255" s="85" t="s">
        <v>3071</v>
      </c>
      <c r="BN1255" t="s">
        <v>4895</v>
      </c>
      <c r="BO1255">
        <f t="shared" si="309"/>
        <v>7000</v>
      </c>
      <c r="BP1255" t="str">
        <f>IF(V1255="original",H1255,IF(V1255="volunteer",C1255,"Nekhaeva A.A."))</f>
        <v>Kim L.V.</v>
      </c>
      <c r="BQ1255" t="str">
        <f>IF(V1255="original",I1255,IF(V1255="volunteer",YEAR(A1255)&amp;"-"&amp;IF(MONTH(A1255)&lt;10,"0"&amp;MONTH(A1255),MONTH(A1255))&amp;"-"&amp;IF(DAY(A1255)&lt;10,"0"&amp;DAY(A1255),DAY(A1255)),"__2025-05-15"))</f>
        <v>2025-04-03</v>
      </c>
      <c r="BR1255"/>
      <c r="BS1255"/>
      <c r="BT1255" s="49" t="s">
        <v>4766</v>
      </c>
      <c r="BU1255" t="s">
        <v>3631</v>
      </c>
      <c r="BV1255" t="s">
        <v>3632</v>
      </c>
      <c r="BW1255" t="s">
        <v>3633</v>
      </c>
      <c r="BX1255" t="s">
        <v>3634</v>
      </c>
      <c r="BY1255" s="44" t="s">
        <v>48</v>
      </c>
      <c r="BZ1255" t="s">
        <v>63</v>
      </c>
      <c r="CA1255" t="s">
        <v>3636</v>
      </c>
      <c r="CB1255" s="44" t="s">
        <v>3636</v>
      </c>
      <c r="CC1255" t="s">
        <v>4821</v>
      </c>
      <c r="CD1255" t="s">
        <v>3636</v>
      </c>
      <c r="CE1255" t="s">
        <v>3637</v>
      </c>
      <c r="CF1255" t="s">
        <v>3630</v>
      </c>
      <c r="CG1255"/>
      <c r="CH1255" t="str">
        <f>H1255</f>
        <v>Logunov D.V., Marusik Yu.M.</v>
      </c>
      <c r="CI1255">
        <f t="shared" si="298"/>
        <v>2000</v>
      </c>
      <c r="CJ1255"/>
    </row>
    <row r="1256" spans="1:88" s="12" customFormat="1" x14ac:dyDescent="0.45">
      <c r="A1256" s="11">
        <v>45750.344201388893</v>
      </c>
      <c r="B1256" s="12">
        <v>412819044</v>
      </c>
      <c r="C1256" s="6" t="s">
        <v>4897</v>
      </c>
      <c r="D1256" s="12">
        <v>1</v>
      </c>
      <c r="E1256" s="4" t="s">
        <v>51</v>
      </c>
      <c r="F1256" s="12" t="s">
        <v>577</v>
      </c>
      <c r="G1256" s="12">
        <v>3911</v>
      </c>
      <c r="H1256" s="44" t="s">
        <v>1801</v>
      </c>
      <c r="I1256" s="12">
        <v>2000</v>
      </c>
      <c r="J1256" s="12" t="s">
        <v>3036</v>
      </c>
      <c r="K1256" s="12" t="s">
        <v>3037</v>
      </c>
      <c r="L1256" s="12" t="s">
        <v>3038</v>
      </c>
      <c r="M1256" t="s">
        <v>39</v>
      </c>
      <c r="N1256" s="12" t="s">
        <v>77</v>
      </c>
      <c r="O1256" s="12" t="s">
        <v>852</v>
      </c>
      <c r="P1256" s="12" t="s">
        <v>852</v>
      </c>
      <c r="Q1256" t="str">
        <f t="shared" si="301"/>
        <v>Almaty</v>
      </c>
      <c r="R1256" s="94">
        <v>43.251055000000001</v>
      </c>
      <c r="S1256" s="94">
        <v>76.927266000000003</v>
      </c>
      <c r="T1256" s="12" t="s">
        <v>3070</v>
      </c>
      <c r="U1256" s="12" t="s">
        <v>3071</v>
      </c>
      <c r="V1256" s="12" t="s">
        <v>106</v>
      </c>
      <c r="X1256" s="12">
        <v>6000</v>
      </c>
      <c r="Y1256" s="12">
        <v>1997</v>
      </c>
      <c r="Z1256" s="12">
        <v>6</v>
      </c>
      <c r="AA1256" s="12">
        <v>5</v>
      </c>
      <c r="AB1256" s="12">
        <v>1997</v>
      </c>
      <c r="AC1256" s="12">
        <v>6</v>
      </c>
      <c r="AD1256" s="12">
        <v>30</v>
      </c>
      <c r="AF1256" s="12" t="s">
        <v>613</v>
      </c>
      <c r="AH1256" s="12" t="s">
        <v>48</v>
      </c>
      <c r="AI1256" s="12" t="s">
        <v>961</v>
      </c>
      <c r="AJ1256" s="12" t="s">
        <v>962</v>
      </c>
      <c r="AK1256" s="12" t="b">
        <v>1</v>
      </c>
      <c r="AL1256" s="12" t="b">
        <v>0</v>
      </c>
      <c r="AO1256" s="49" t="s">
        <v>4952</v>
      </c>
      <c r="AP1256" s="73"/>
      <c r="AQ1256" s="49" t="s">
        <v>4951</v>
      </c>
      <c r="AR1256" s="76" t="s">
        <v>5011</v>
      </c>
      <c r="AS1256" s="73" t="s">
        <v>5012</v>
      </c>
      <c r="AT1256" s="73">
        <f t="shared" si="305"/>
        <v>1</v>
      </c>
      <c r="AU1256" s="112" t="s">
        <v>5383</v>
      </c>
      <c r="AV1256" s="44" t="s">
        <v>5380</v>
      </c>
      <c r="AW1256" t="s">
        <v>613</v>
      </c>
      <c r="AX1256" s="112" t="s">
        <v>5333</v>
      </c>
      <c r="AY1256" s="73" t="str">
        <f t="shared" si="306"/>
        <v>Logunov D.V., Marusik Yu.M. 2000. Miscellaneous notes on Palaearctic Salticidae (Arachnida: Aranei) // Arthropoda Selecta. Vol.8 (for 1999). No.4. P.263–292</v>
      </c>
      <c r="AZ1256" s="49" t="s">
        <v>4903</v>
      </c>
      <c r="BA1256" s="58" t="str">
        <f>Y1256&amp;"-"&amp;IF(Z1256&lt;10,"0"&amp;Z1256,Z1256)&amp;"-"&amp;IF(AA1256&lt;10,"0"&amp;AA1256,AA1256)&amp;"/"&amp;IF(AD1256&lt;10,"0"&amp;AD1256,AD1256)</f>
        <v>1997-06-05/30</v>
      </c>
      <c r="BB1256" s="44" t="str">
        <f>Y1256&amp;IF(Z1256&lt;&gt;0,"-"&amp;Z1256,"")&amp;IF(AA1256&lt;&gt;0,"-"&amp;AA1256,"")&amp;IF(AB1256&lt;&gt;0,"/"&amp;AB1256,"")&amp;IF(AC1256&lt;&gt;0,"-"&amp;AC1256,"")&amp;IF(AD1256&lt;&gt;0,"-"&amp;AD1256,"")</f>
        <v>1997-6-5/1997-6-30</v>
      </c>
      <c r="BC1256" s="44"/>
      <c r="BD1256" s="44"/>
      <c r="BE1256" s="44"/>
      <c r="BF1256" s="49" t="s">
        <v>4882</v>
      </c>
      <c r="BG1256" t="s">
        <v>4893</v>
      </c>
      <c r="BH1256" s="40" t="s">
        <v>5050</v>
      </c>
      <c r="BI1256" t="s">
        <v>39</v>
      </c>
      <c r="BJ1256" t="str">
        <f>N1256&amp;", "&amp;O1256&amp;", "&amp;P1256</f>
        <v>Almaty Area, Almaty, Almaty</v>
      </c>
      <c r="BK1256" t="str">
        <f>T1256&amp;" N; "&amp;U1256&amp;" E"</f>
        <v>43.251055 N; 76.927266 E</v>
      </c>
      <c r="BL1256" t="s">
        <v>3070</v>
      </c>
      <c r="BM1256" s="85" t="s">
        <v>3071</v>
      </c>
      <c r="BN1256" t="s">
        <v>4895</v>
      </c>
      <c r="BO1256">
        <f t="shared" si="309"/>
        <v>6000</v>
      </c>
      <c r="BP1256" t="str">
        <f>IF(V1256="original",H1256,IF(V1256="volunteer",C1256,"Nekhaeva A.A."))</f>
        <v>Kim L.V.</v>
      </c>
      <c r="BQ1256" t="str">
        <f>IF(V1256="original",I1256,IF(V1256="volunteer",YEAR(A1256)&amp;"-"&amp;IF(MONTH(A1256)&lt;10,"0"&amp;MONTH(A1256),MONTH(A1256))&amp;"-"&amp;IF(DAY(A1256)&lt;10,"0"&amp;DAY(A1256),DAY(A1256)),"__2025-05-15"))</f>
        <v>2025-04-03</v>
      </c>
      <c r="BR1256"/>
      <c r="BS1256"/>
      <c r="BT1256" s="49" t="s">
        <v>4766</v>
      </c>
      <c r="BU1256" t="s">
        <v>3631</v>
      </c>
      <c r="BV1256" t="s">
        <v>3632</v>
      </c>
      <c r="BW1256" t="s">
        <v>3633</v>
      </c>
      <c r="BX1256" t="s">
        <v>3634</v>
      </c>
      <c r="BY1256" s="44" t="s">
        <v>48</v>
      </c>
      <c r="BZ1256" t="s">
        <v>961</v>
      </c>
      <c r="CA1256" t="s">
        <v>3853</v>
      </c>
      <c r="CB1256" s="44" t="s">
        <v>3853</v>
      </c>
      <c r="CC1256" t="s">
        <v>4859</v>
      </c>
      <c r="CD1256" t="s">
        <v>3853</v>
      </c>
      <c r="CE1256" t="s">
        <v>3854</v>
      </c>
      <c r="CF1256" t="s">
        <v>3630</v>
      </c>
      <c r="CG1256"/>
      <c r="CH1256" t="str">
        <f>H1256</f>
        <v>Logunov D.V., Marusik Yu.M.</v>
      </c>
      <c r="CI1256">
        <f t="shared" si="298"/>
        <v>2000</v>
      </c>
      <c r="CJ1256"/>
    </row>
    <row r="1257" spans="1:88" s="12" customFormat="1" x14ac:dyDescent="0.45">
      <c r="A1257" s="11">
        <v>45750.34165509259</v>
      </c>
      <c r="B1257" s="12">
        <v>412819044</v>
      </c>
      <c r="C1257" s="6" t="s">
        <v>4897</v>
      </c>
      <c r="D1257" s="12">
        <v>2</v>
      </c>
      <c r="E1257" s="4" t="s">
        <v>247</v>
      </c>
      <c r="F1257" s="12" t="s">
        <v>836</v>
      </c>
      <c r="G1257" s="12">
        <v>3911</v>
      </c>
      <c r="H1257" s="44" t="s">
        <v>1801</v>
      </c>
      <c r="I1257" s="12">
        <v>2000</v>
      </c>
      <c r="J1257" s="12" t="s">
        <v>3036</v>
      </c>
      <c r="K1257" s="12" t="s">
        <v>3037</v>
      </c>
      <c r="L1257" s="12" t="s">
        <v>3038</v>
      </c>
      <c r="M1257" t="s">
        <v>39</v>
      </c>
      <c r="N1257" s="12" t="s">
        <v>77</v>
      </c>
      <c r="O1257" s="12" t="s">
        <v>931</v>
      </c>
      <c r="P1257" s="12" t="s">
        <v>3072</v>
      </c>
      <c r="Q1257" t="str">
        <f t="shared" si="301"/>
        <v>ca. 24 km SE of Bakanas, loamy desert</v>
      </c>
      <c r="R1257" s="94">
        <v>44.674399999999999</v>
      </c>
      <c r="S1257" s="94">
        <v>76.505437000000001</v>
      </c>
      <c r="T1257" s="12" t="s">
        <v>2244</v>
      </c>
      <c r="U1257" s="12" t="s">
        <v>2245</v>
      </c>
      <c r="V1257" s="12" t="s">
        <v>106</v>
      </c>
      <c r="X1257" s="12">
        <v>1000</v>
      </c>
      <c r="Y1257" s="12">
        <v>1995</v>
      </c>
      <c r="Z1257" s="12">
        <v>5</v>
      </c>
      <c r="AA1257" s="12">
        <v>26</v>
      </c>
      <c r="AB1257" s="12">
        <v>1995</v>
      </c>
      <c r="AC1257" s="12">
        <v>5</v>
      </c>
      <c r="AD1257" s="12">
        <v>28</v>
      </c>
      <c r="AF1257" s="12" t="s">
        <v>566</v>
      </c>
      <c r="AH1257" s="12" t="s">
        <v>48</v>
      </c>
      <c r="AI1257" s="12" t="s">
        <v>961</v>
      </c>
      <c r="AJ1257" s="12" t="s">
        <v>1772</v>
      </c>
      <c r="AK1257" s="12" t="b">
        <v>1</v>
      </c>
      <c r="AL1257" s="12" t="b">
        <v>0</v>
      </c>
      <c r="AN1257" s="12" t="s">
        <v>3073</v>
      </c>
      <c r="AO1257" s="49" t="s">
        <v>4952</v>
      </c>
      <c r="AP1257" s="73"/>
      <c r="AQ1257" s="49" t="s">
        <v>4951</v>
      </c>
      <c r="AR1257" s="76" t="s">
        <v>5011</v>
      </c>
      <c r="AS1257" s="73" t="s">
        <v>5012</v>
      </c>
      <c r="AT1257" s="73">
        <f t="shared" si="305"/>
        <v>2</v>
      </c>
      <c r="AU1257" s="112" t="s">
        <v>5384</v>
      </c>
      <c r="AV1257" s="44" t="s">
        <v>5380</v>
      </c>
      <c r="AW1257" t="s">
        <v>566</v>
      </c>
      <c r="AX1257" s="112" t="s">
        <v>5322</v>
      </c>
      <c r="AY1257" s="73" t="str">
        <f t="shared" si="306"/>
        <v>Logunov D.V., Marusik Yu.M. 2000. Miscellaneous notes on Palaearctic Salticidae (Arachnida: Aranei) // Arthropoda Selecta. Vol.8 (for 1999). No.4. P.263–292</v>
      </c>
      <c r="AZ1257" s="49" t="s">
        <v>4903</v>
      </c>
      <c r="BA1257" s="58" t="str">
        <f>Y1257&amp;"-"&amp;IF(Z1257&lt;10,"0"&amp;Z1257,Z1257)&amp;"-"&amp;IF(AA1257&lt;10,"0"&amp;AA1257,AA1257)&amp;"/"&amp;IF(AD1257&lt;10,"0"&amp;AD1257,AD1257)</f>
        <v>1995-05-26/28</v>
      </c>
      <c r="BB1257" s="44" t="str">
        <f>Y1257&amp;IF(Z1257&lt;&gt;0,"-"&amp;Z1257,"")&amp;IF(AA1257&lt;&gt;0,"-"&amp;AA1257,"")&amp;IF(AB1257&lt;&gt;0,"/"&amp;AB1257,"")&amp;IF(AC1257&lt;&gt;0,"-"&amp;AC1257,"")&amp;IF(AD1257&lt;&gt;0,"-"&amp;AD1257,"")</f>
        <v>1995-5-26/1995-5-28</v>
      </c>
      <c r="BC1257" s="44"/>
      <c r="BD1257" s="44"/>
      <c r="BE1257" s="44"/>
      <c r="BF1257" s="49" t="s">
        <v>4882</v>
      </c>
      <c r="BG1257" t="s">
        <v>4893</v>
      </c>
      <c r="BH1257" s="40" t="s">
        <v>5050</v>
      </c>
      <c r="BI1257" t="s">
        <v>39</v>
      </c>
      <c r="BJ1257" t="str">
        <f>N1257&amp;", "&amp;O1257&amp;", "&amp;P1257</f>
        <v>Almaty Area, Balkhash Distr., ca. 24 km SE of Bakanas, loamy desert</v>
      </c>
      <c r="BK1257" t="str">
        <f>T1257&amp;" N; "&amp;U1257&amp;" E"</f>
        <v>44.6744 N; 76.505437 E</v>
      </c>
      <c r="BL1257" t="s">
        <v>2244</v>
      </c>
      <c r="BM1257" s="85" t="s">
        <v>2245</v>
      </c>
      <c r="BN1257" t="s">
        <v>4895</v>
      </c>
      <c r="BO1257">
        <f t="shared" si="309"/>
        <v>1000</v>
      </c>
      <c r="BP1257" t="str">
        <f>IF(V1257="original",H1257,IF(V1257="volunteer",C1257,"Nekhaeva A.A."))</f>
        <v>Kim L.V.</v>
      </c>
      <c r="BQ1257" t="str">
        <f>IF(V1257="original",I1257,IF(V1257="volunteer",YEAR(A1257)&amp;"-"&amp;IF(MONTH(A1257)&lt;10,"0"&amp;MONTH(A1257),MONTH(A1257))&amp;"-"&amp;IF(DAY(A1257)&lt;10,"0"&amp;DAY(A1257),DAY(A1257)),"__2025-05-15"))</f>
        <v>2025-04-03</v>
      </c>
      <c r="BR1257"/>
      <c r="BS1257"/>
      <c r="BT1257" s="49" t="s">
        <v>4766</v>
      </c>
      <c r="BU1257" t="s">
        <v>3631</v>
      </c>
      <c r="BV1257" t="s">
        <v>3632</v>
      </c>
      <c r="BW1257" t="s">
        <v>3633</v>
      </c>
      <c r="BX1257" t="s">
        <v>3634</v>
      </c>
      <c r="BY1257" s="44" t="s">
        <v>48</v>
      </c>
      <c r="BZ1257" t="s">
        <v>961</v>
      </c>
      <c r="CA1257" t="s">
        <v>4368</v>
      </c>
      <c r="CB1257" s="44" t="s">
        <v>4368</v>
      </c>
      <c r="CC1257" t="s">
        <v>4829</v>
      </c>
      <c r="CD1257" t="s">
        <v>4368</v>
      </c>
      <c r="CE1257" t="s">
        <v>4369</v>
      </c>
      <c r="CF1257" t="s">
        <v>3630</v>
      </c>
      <c r="CG1257"/>
      <c r="CH1257" t="str">
        <f>H1257</f>
        <v>Logunov D.V., Marusik Yu.M.</v>
      </c>
      <c r="CI1257">
        <f t="shared" si="298"/>
        <v>2000</v>
      </c>
      <c r="CJ1257" t="s">
        <v>4701</v>
      </c>
    </row>
    <row r="1258" spans="1:88" s="12" customFormat="1" x14ac:dyDescent="0.45">
      <c r="A1258" s="11">
        <v>45750.33457175926</v>
      </c>
      <c r="B1258" s="12">
        <v>412819044</v>
      </c>
      <c r="C1258" s="6" t="s">
        <v>4897</v>
      </c>
      <c r="D1258" s="12">
        <v>1</v>
      </c>
      <c r="E1258" s="4" t="s">
        <v>51</v>
      </c>
      <c r="F1258" s="12" t="s">
        <v>836</v>
      </c>
      <c r="G1258" s="12">
        <v>3911</v>
      </c>
      <c r="H1258" s="44" t="s">
        <v>1801</v>
      </c>
      <c r="I1258" s="12">
        <v>2000</v>
      </c>
      <c r="J1258" s="12" t="s">
        <v>3036</v>
      </c>
      <c r="K1258" s="12" t="s">
        <v>3037</v>
      </c>
      <c r="L1258" s="12" t="s">
        <v>3038</v>
      </c>
      <c r="M1258" t="s">
        <v>39</v>
      </c>
      <c r="N1258" s="12" t="s">
        <v>77</v>
      </c>
      <c r="P1258" s="12" t="s">
        <v>3074</v>
      </c>
      <c r="Q1258" t="str">
        <f t="shared" si="301"/>
        <v>1 km NE of Oshterek</v>
      </c>
      <c r="R1258" s="94">
        <v>43.24436</v>
      </c>
      <c r="S1258" s="94">
        <v>76.545810000000003</v>
      </c>
      <c r="T1258" s="12" t="s">
        <v>3075</v>
      </c>
      <c r="U1258" s="12" t="s">
        <v>3076</v>
      </c>
      <c r="V1258" s="12" t="s">
        <v>106</v>
      </c>
      <c r="W1258" s="12" t="s">
        <v>3077</v>
      </c>
      <c r="X1258" s="12">
        <v>500</v>
      </c>
      <c r="Y1258" s="12">
        <v>1998</v>
      </c>
      <c r="Z1258" s="12">
        <v>6</v>
      </c>
      <c r="AA1258" s="12">
        <v>8</v>
      </c>
      <c r="AF1258" s="12" t="s">
        <v>613</v>
      </c>
      <c r="AH1258" s="12" t="s">
        <v>48</v>
      </c>
      <c r="AI1258" s="12" t="s">
        <v>961</v>
      </c>
      <c r="AJ1258" s="12" t="s">
        <v>1772</v>
      </c>
      <c r="AK1258" s="12" t="b">
        <v>1</v>
      </c>
      <c r="AL1258" s="12" t="b">
        <v>0</v>
      </c>
      <c r="AN1258" s="12" t="s">
        <v>3073</v>
      </c>
      <c r="AO1258" s="49" t="s">
        <v>4952</v>
      </c>
      <c r="AP1258" s="73"/>
      <c r="AQ1258" s="49" t="s">
        <v>4951</v>
      </c>
      <c r="AR1258" s="76" t="s">
        <v>5011</v>
      </c>
      <c r="AS1258" s="73" t="s">
        <v>5012</v>
      </c>
      <c r="AT1258" s="73">
        <f t="shared" si="305"/>
        <v>1</v>
      </c>
      <c r="AU1258" s="112" t="s">
        <v>5383</v>
      </c>
      <c r="AV1258" s="44" t="s">
        <v>5380</v>
      </c>
      <c r="AW1258" t="s">
        <v>613</v>
      </c>
      <c r="AX1258" s="112" t="s">
        <v>5322</v>
      </c>
      <c r="AY1258" s="73" t="str">
        <f t="shared" si="306"/>
        <v>Logunov D.V., Marusik Yu.M. 2000. Miscellaneous notes on Palaearctic Salticidae (Arachnida: Aranei) // Arthropoda Selecta. Vol.8 (for 1999). No.4. P.263–292</v>
      </c>
      <c r="AZ1258" s="49" t="s">
        <v>4903</v>
      </c>
      <c r="BA1258" s="58" t="str">
        <f>Y1258&amp;"-"&amp;IF(Z1258&lt;10,"0"&amp;Z1258,Z1258)&amp;"-"&amp;IF(AA1258&lt;10,"0"&amp;AA1258,AA1258)</f>
        <v>1998-06-08</v>
      </c>
      <c r="BB1258" s="44" t="str">
        <f>Y1258&amp;IF(Z1258&lt;&gt;0,"-"&amp;Z1258,"")&amp;IF(AA1258&lt;&gt;0,"-"&amp;AA1258,"")&amp;IF(AB1258&lt;&gt;0,"/"&amp;AB1258,"")&amp;IF(AC1258&lt;&gt;0,"-"&amp;AC1258,"")&amp;IF(AD1258&lt;&gt;0,"-"&amp;AD1258,"")</f>
        <v>1998-6-8</v>
      </c>
      <c r="BC1258" s="44"/>
      <c r="BD1258" s="44"/>
      <c r="BE1258" s="44"/>
      <c r="BF1258" s="49" t="s">
        <v>4882</v>
      </c>
      <c r="BG1258" t="s">
        <v>4893</v>
      </c>
      <c r="BH1258" s="40" t="s">
        <v>5050</v>
      </c>
      <c r="BI1258" t="s">
        <v>39</v>
      </c>
      <c r="BJ1258" t="str">
        <f>N1258&amp;", "&amp;P1258</f>
        <v>Almaty Area, 1 km NE of Oshterek</v>
      </c>
      <c r="BK1258" t="str">
        <f>T1258&amp;" N; "&amp;U1258&amp;" E"</f>
        <v>43.24436 N; 76.54581 E</v>
      </c>
      <c r="BL1258" t="s">
        <v>3075</v>
      </c>
      <c r="BM1258" s="85" t="s">
        <v>3076</v>
      </c>
      <c r="BN1258" t="s">
        <v>4895</v>
      </c>
      <c r="BO1258">
        <f t="shared" si="309"/>
        <v>500</v>
      </c>
      <c r="BP1258" t="str">
        <f>IF(V1258="original",H1258,IF(V1258="volunteer",C1258,"Nekhaeva A.A."))</f>
        <v>Kim L.V.</v>
      </c>
      <c r="BQ1258" t="str">
        <f>IF(V1258="original",I1258,IF(V1258="volunteer",YEAR(A1258)&amp;"-"&amp;IF(MONTH(A1258)&lt;10,"0"&amp;MONTH(A1258),MONTH(A1258))&amp;"-"&amp;IF(DAY(A1258)&lt;10,"0"&amp;DAY(A1258),DAY(A1258)),"__2025-05-15"))</f>
        <v>2025-04-03</v>
      </c>
      <c r="BR1258"/>
      <c r="BS1258"/>
      <c r="BT1258" s="49" t="s">
        <v>4766</v>
      </c>
      <c r="BU1258" t="s">
        <v>3631</v>
      </c>
      <c r="BV1258" t="s">
        <v>3632</v>
      </c>
      <c r="BW1258" t="s">
        <v>3633</v>
      </c>
      <c r="BX1258" t="s">
        <v>3634</v>
      </c>
      <c r="BY1258" s="44" t="s">
        <v>48</v>
      </c>
      <c r="BZ1258" t="s">
        <v>961</v>
      </c>
      <c r="CA1258" t="s">
        <v>4368</v>
      </c>
      <c r="CB1258" s="44" t="s">
        <v>4368</v>
      </c>
      <c r="CC1258" t="s">
        <v>4829</v>
      </c>
      <c r="CD1258" t="s">
        <v>4368</v>
      </c>
      <c r="CE1258" t="s">
        <v>4369</v>
      </c>
      <c r="CF1258" t="s">
        <v>3630</v>
      </c>
      <c r="CG1258"/>
      <c r="CH1258" t="str">
        <f>H1258</f>
        <v>Logunov D.V., Marusik Yu.M.</v>
      </c>
      <c r="CI1258">
        <f t="shared" si="298"/>
        <v>2000</v>
      </c>
      <c r="CJ1258" t="s">
        <v>4701</v>
      </c>
    </row>
    <row r="1259" spans="1:88" s="12" customFormat="1" x14ac:dyDescent="0.45">
      <c r="A1259" s="11">
        <v>45750.330300925933</v>
      </c>
      <c r="B1259" s="12">
        <v>412819044</v>
      </c>
      <c r="C1259" s="6" t="s">
        <v>4897</v>
      </c>
      <c r="D1259" s="12">
        <v>1</v>
      </c>
      <c r="E1259" s="4" t="s">
        <v>65</v>
      </c>
      <c r="F1259" s="12" t="s">
        <v>836</v>
      </c>
      <c r="G1259" s="12">
        <v>3911</v>
      </c>
      <c r="H1259" s="44" t="s">
        <v>1801</v>
      </c>
      <c r="I1259" s="12">
        <v>2000</v>
      </c>
      <c r="J1259" s="12" t="s">
        <v>3036</v>
      </c>
      <c r="K1259" s="12" t="s">
        <v>3037</v>
      </c>
      <c r="L1259" s="12" t="s">
        <v>3038</v>
      </c>
      <c r="M1259" t="s">
        <v>39</v>
      </c>
      <c r="N1259" s="12" t="s">
        <v>77</v>
      </c>
      <c r="P1259" s="12" t="s">
        <v>3078</v>
      </c>
      <c r="Q1259" t="str">
        <f t="shared" si="301"/>
        <v>ca. 60 km N of Almaty</v>
      </c>
      <c r="R1259" s="94">
        <v>43.786389999999997</v>
      </c>
      <c r="S1259" s="94">
        <v>76.886780999999999</v>
      </c>
      <c r="T1259" s="12" t="s">
        <v>3079</v>
      </c>
      <c r="U1259" s="12" t="s">
        <v>3080</v>
      </c>
      <c r="V1259" s="12" t="s">
        <v>106</v>
      </c>
      <c r="X1259" s="12">
        <v>1000</v>
      </c>
      <c r="Y1259" s="12">
        <v>1999</v>
      </c>
      <c r="Z1259" s="12">
        <v>5</v>
      </c>
      <c r="AA1259" s="12">
        <v>7</v>
      </c>
      <c r="AF1259" s="12" t="s">
        <v>566</v>
      </c>
      <c r="AH1259" s="12" t="s">
        <v>48</v>
      </c>
      <c r="AI1259" s="12" t="s">
        <v>961</v>
      </c>
      <c r="AJ1259" s="12" t="s">
        <v>1772</v>
      </c>
      <c r="AK1259" s="12" t="b">
        <v>1</v>
      </c>
      <c r="AL1259" s="12" t="b">
        <v>0</v>
      </c>
      <c r="AN1259" s="12" t="s">
        <v>3073</v>
      </c>
      <c r="AO1259" s="49" t="s">
        <v>4952</v>
      </c>
      <c r="AP1259" s="73"/>
      <c r="AQ1259" s="49" t="s">
        <v>4951</v>
      </c>
      <c r="AR1259" s="76" t="s">
        <v>5011</v>
      </c>
      <c r="AS1259" s="73" t="s">
        <v>5012</v>
      </c>
      <c r="AT1259" s="73">
        <f t="shared" si="305"/>
        <v>1</v>
      </c>
      <c r="AU1259" s="112" t="s">
        <v>5384</v>
      </c>
      <c r="AV1259" s="44" t="s">
        <v>5380</v>
      </c>
      <c r="AW1259" t="s">
        <v>566</v>
      </c>
      <c r="AX1259" s="112" t="s">
        <v>5322</v>
      </c>
      <c r="AY1259" s="73" t="str">
        <f t="shared" si="306"/>
        <v>Logunov D.V., Marusik Yu.M. 2000. Miscellaneous notes on Palaearctic Salticidae (Arachnida: Aranei) // Arthropoda Selecta. Vol.8 (for 1999). No.4. P.263–292</v>
      </c>
      <c r="AZ1259" s="49" t="s">
        <v>4903</v>
      </c>
      <c r="BA1259" s="58" t="str">
        <f>Y1259&amp;"-"&amp;IF(Z1259&lt;10,"0"&amp;Z1259,Z1259)&amp;"-"&amp;IF(AA1259&lt;10,"0"&amp;AA1259,AA1259)</f>
        <v>1999-05-07</v>
      </c>
      <c r="BB1259" s="44" t="str">
        <f>Y1259&amp;IF(Z1259&lt;&gt;0,"-"&amp;Z1259,"")&amp;IF(AA1259&lt;&gt;0,"-"&amp;AA1259,"")&amp;IF(AB1259&lt;&gt;0,"/"&amp;AB1259,"")&amp;IF(AC1259&lt;&gt;0,"-"&amp;AC1259,"")&amp;IF(AD1259&lt;&gt;0,"-"&amp;AD1259,"")</f>
        <v>1999-5-7</v>
      </c>
      <c r="BC1259" s="44"/>
      <c r="BD1259" s="44"/>
      <c r="BE1259" s="44"/>
      <c r="BF1259" s="49" t="s">
        <v>4882</v>
      </c>
      <c r="BG1259" t="s">
        <v>4893</v>
      </c>
      <c r="BH1259" s="40" t="s">
        <v>5050</v>
      </c>
      <c r="BI1259" t="s">
        <v>39</v>
      </c>
      <c r="BJ1259" t="str">
        <f>N1259&amp;", "&amp;P1259</f>
        <v>Almaty Area, ca. 60 km N of Almaty</v>
      </c>
      <c r="BK1259" t="str">
        <f>T1259&amp;" N; "&amp;U1259&amp;" E"</f>
        <v>43.78639 N; 76.886781 E</v>
      </c>
      <c r="BL1259" t="s">
        <v>3079</v>
      </c>
      <c r="BM1259" s="85" t="s">
        <v>3080</v>
      </c>
      <c r="BN1259" t="s">
        <v>4895</v>
      </c>
      <c r="BO1259">
        <f t="shared" si="309"/>
        <v>1000</v>
      </c>
      <c r="BP1259" t="str">
        <f>IF(V1259="original",H1259,IF(V1259="volunteer",C1259,"Nekhaeva A.A."))</f>
        <v>Kim L.V.</v>
      </c>
      <c r="BQ1259" t="str">
        <f>IF(V1259="original",I1259,IF(V1259="volunteer",YEAR(A1259)&amp;"-"&amp;IF(MONTH(A1259)&lt;10,"0"&amp;MONTH(A1259),MONTH(A1259))&amp;"-"&amp;IF(DAY(A1259)&lt;10,"0"&amp;DAY(A1259),DAY(A1259)),"__2025-05-15"))</f>
        <v>2025-04-03</v>
      </c>
      <c r="BR1259"/>
      <c r="BS1259"/>
      <c r="BT1259" s="49" t="s">
        <v>4766</v>
      </c>
      <c r="BU1259" t="s">
        <v>3631</v>
      </c>
      <c r="BV1259" t="s">
        <v>3632</v>
      </c>
      <c r="BW1259" t="s">
        <v>3633</v>
      </c>
      <c r="BX1259" t="s">
        <v>3634</v>
      </c>
      <c r="BY1259" s="44" t="s">
        <v>48</v>
      </c>
      <c r="BZ1259" t="s">
        <v>961</v>
      </c>
      <c r="CA1259" t="s">
        <v>4368</v>
      </c>
      <c r="CB1259" s="44" t="s">
        <v>4368</v>
      </c>
      <c r="CC1259" t="s">
        <v>4829</v>
      </c>
      <c r="CD1259" t="s">
        <v>4368</v>
      </c>
      <c r="CE1259" t="s">
        <v>4369</v>
      </c>
      <c r="CF1259" t="s">
        <v>3630</v>
      </c>
      <c r="CG1259"/>
      <c r="CH1259" t="str">
        <f>H1259</f>
        <v>Logunov D.V., Marusik Yu.M.</v>
      </c>
      <c r="CI1259">
        <f t="shared" si="298"/>
        <v>2000</v>
      </c>
      <c r="CJ1259" t="s">
        <v>4701</v>
      </c>
    </row>
    <row r="1260" spans="1:88" s="12" customFormat="1" x14ac:dyDescent="0.45">
      <c r="A1260" s="11">
        <v>45750.323993055557</v>
      </c>
      <c r="B1260" s="12">
        <v>412819044</v>
      </c>
      <c r="C1260" s="6" t="s">
        <v>4897</v>
      </c>
      <c r="D1260" s="12">
        <v>1</v>
      </c>
      <c r="E1260" s="4" t="s">
        <v>65</v>
      </c>
      <c r="F1260" s="12" t="s">
        <v>836</v>
      </c>
      <c r="G1260" s="12">
        <v>3911</v>
      </c>
      <c r="H1260" s="44" t="s">
        <v>1801</v>
      </c>
      <c r="I1260" s="12">
        <v>2000</v>
      </c>
      <c r="J1260" s="12" t="s">
        <v>3036</v>
      </c>
      <c r="K1260" s="12" t="s">
        <v>3037</v>
      </c>
      <c r="L1260" s="12" t="s">
        <v>3038</v>
      </c>
      <c r="M1260" t="s">
        <v>39</v>
      </c>
      <c r="N1260" s="12" t="s">
        <v>77</v>
      </c>
      <c r="O1260" s="12" t="s">
        <v>931</v>
      </c>
      <c r="P1260" s="12" t="s">
        <v>3072</v>
      </c>
      <c r="Q1260" t="str">
        <f t="shared" si="301"/>
        <v>ca. 24 km SE of Bakanas, loamy desert</v>
      </c>
      <c r="R1260" s="94">
        <v>44.674399999999999</v>
      </c>
      <c r="S1260" s="94">
        <v>76.505437000000001</v>
      </c>
      <c r="T1260" s="12" t="s">
        <v>2244</v>
      </c>
      <c r="U1260" s="12" t="s">
        <v>2245</v>
      </c>
      <c r="V1260" s="12" t="s">
        <v>106</v>
      </c>
      <c r="X1260" s="12">
        <v>1000</v>
      </c>
      <c r="Y1260" s="12">
        <v>1995</v>
      </c>
      <c r="Z1260" s="12">
        <v>5</v>
      </c>
      <c r="AA1260" s="12">
        <v>28</v>
      </c>
      <c r="AF1260" s="12" t="s">
        <v>566</v>
      </c>
      <c r="AH1260" s="12" t="s">
        <v>48</v>
      </c>
      <c r="AI1260" s="12" t="s">
        <v>961</v>
      </c>
      <c r="AJ1260" s="12" t="s">
        <v>1780</v>
      </c>
      <c r="AK1260" s="12" t="b">
        <v>1</v>
      </c>
      <c r="AL1260" s="12" t="b">
        <v>0</v>
      </c>
      <c r="AN1260" s="12" t="s">
        <v>3081</v>
      </c>
      <c r="AO1260" s="49" t="s">
        <v>4952</v>
      </c>
      <c r="AP1260" s="73"/>
      <c r="AQ1260" s="49" t="s">
        <v>4951</v>
      </c>
      <c r="AR1260" s="76" t="s">
        <v>5011</v>
      </c>
      <c r="AS1260" s="73" t="s">
        <v>5012</v>
      </c>
      <c r="AT1260" s="73">
        <f t="shared" si="305"/>
        <v>1</v>
      </c>
      <c r="AU1260" s="112" t="s">
        <v>5384</v>
      </c>
      <c r="AV1260" s="44" t="s">
        <v>5380</v>
      </c>
      <c r="AW1260" t="s">
        <v>566</v>
      </c>
      <c r="AX1260" s="112" t="s">
        <v>5322</v>
      </c>
      <c r="AY1260" s="73" t="str">
        <f t="shared" si="306"/>
        <v>Logunov D.V., Marusik Yu.M. 2000. Miscellaneous notes on Palaearctic Salticidae (Arachnida: Aranei) // Arthropoda Selecta. Vol.8 (for 1999). No.4. P.263–292</v>
      </c>
      <c r="AZ1260" s="49" t="s">
        <v>4903</v>
      </c>
      <c r="BA1260" s="58" t="str">
        <f>Y1260&amp;"-"&amp;IF(Z1260&lt;10,"0"&amp;Z1260,Z1260)&amp;"-"&amp;IF(AA1260&lt;10,"0"&amp;AA1260,AA1260)</f>
        <v>1995-05-28</v>
      </c>
      <c r="BB1260" s="44" t="str">
        <f>Y1260&amp;IF(Z1260&lt;&gt;0,"-"&amp;Z1260,"")&amp;IF(AA1260&lt;&gt;0,"-"&amp;AA1260,"")&amp;IF(AB1260&lt;&gt;0,"/"&amp;AB1260,"")&amp;IF(AC1260&lt;&gt;0,"-"&amp;AC1260,"")&amp;IF(AD1260&lt;&gt;0,"-"&amp;AD1260,"")</f>
        <v>1995-5-28</v>
      </c>
      <c r="BC1260" s="44"/>
      <c r="BD1260" s="44"/>
      <c r="BE1260" s="44"/>
      <c r="BF1260" s="49" t="s">
        <v>4882</v>
      </c>
      <c r="BG1260" t="s">
        <v>4893</v>
      </c>
      <c r="BH1260" s="40" t="s">
        <v>5050</v>
      </c>
      <c r="BI1260" t="s">
        <v>39</v>
      </c>
      <c r="BJ1260" t="str">
        <f>N1260&amp;", "&amp;O1260&amp;", "&amp;P1260</f>
        <v>Almaty Area, Balkhash Distr., ca. 24 km SE of Bakanas, loamy desert</v>
      </c>
      <c r="BK1260" t="str">
        <f>T1260&amp;" N; "&amp;U1260&amp;" E"</f>
        <v>44.6744 N; 76.505437 E</v>
      </c>
      <c r="BL1260" t="s">
        <v>2244</v>
      </c>
      <c r="BM1260" s="85" t="s">
        <v>2245</v>
      </c>
      <c r="BN1260" t="s">
        <v>4895</v>
      </c>
      <c r="BO1260">
        <f t="shared" si="309"/>
        <v>1000</v>
      </c>
      <c r="BP1260" t="str">
        <f>IF(V1260="original",H1260,IF(V1260="volunteer",C1260,"Nekhaeva A.A."))</f>
        <v>Kim L.V.</v>
      </c>
      <c r="BQ1260" t="str">
        <f>IF(V1260="original",I1260,IF(V1260="volunteer",YEAR(A1260)&amp;"-"&amp;IF(MONTH(A1260)&lt;10,"0"&amp;MONTH(A1260),MONTH(A1260))&amp;"-"&amp;IF(DAY(A1260)&lt;10,"0"&amp;DAY(A1260),DAY(A1260)),"__2025-05-15"))</f>
        <v>2025-04-03</v>
      </c>
      <c r="BR1260"/>
      <c r="BS1260"/>
      <c r="BT1260" s="49" t="s">
        <v>4766</v>
      </c>
      <c r="BU1260" t="s">
        <v>3631</v>
      </c>
      <c r="BV1260" t="s">
        <v>3632</v>
      </c>
      <c r="BW1260" t="s">
        <v>3633</v>
      </c>
      <c r="BX1260" t="s">
        <v>3634</v>
      </c>
      <c r="BY1260" s="44" t="s">
        <v>48</v>
      </c>
      <c r="BZ1260" t="s">
        <v>961</v>
      </c>
      <c r="CA1260" t="s">
        <v>4370</v>
      </c>
      <c r="CB1260" s="44" t="s">
        <v>4370</v>
      </c>
      <c r="CC1260" t="s">
        <v>4365</v>
      </c>
      <c r="CD1260" t="s">
        <v>4370</v>
      </c>
      <c r="CE1260" t="s">
        <v>4371</v>
      </c>
      <c r="CF1260" t="s">
        <v>3630</v>
      </c>
      <c r="CG1260" t="s">
        <v>5048</v>
      </c>
      <c r="CH1260" t="str">
        <f>H1260</f>
        <v>Logunov D.V., Marusik Yu.M.</v>
      </c>
      <c r="CI1260">
        <f t="shared" ref="CI1260:CI1323" si="310">I1260</f>
        <v>2000</v>
      </c>
      <c r="CJ1260" t="s">
        <v>4724</v>
      </c>
    </row>
    <row r="1261" spans="1:88" x14ac:dyDescent="0.45">
      <c r="A1261" s="1">
        <v>45749.838553240741</v>
      </c>
      <c r="B1261">
        <v>911269241</v>
      </c>
      <c r="C1261" t="s">
        <v>4896</v>
      </c>
      <c r="D1261">
        <v>1</v>
      </c>
      <c r="E1261" s="4" t="s">
        <v>65</v>
      </c>
      <c r="G1261">
        <v>2788</v>
      </c>
      <c r="H1261" s="44" t="s">
        <v>2834</v>
      </c>
      <c r="I1261">
        <v>1968</v>
      </c>
      <c r="J1261" t="s">
        <v>3086</v>
      </c>
      <c r="K1261" t="s">
        <v>3087</v>
      </c>
      <c r="L1261" t="s">
        <v>3088</v>
      </c>
      <c r="M1261" t="s">
        <v>267</v>
      </c>
      <c r="P1261" t="s">
        <v>3082</v>
      </c>
      <c r="Q1261" t="str">
        <f t="shared" si="301"/>
        <v>Тау-Чилик, Семиречье</v>
      </c>
      <c r="R1261" s="85" t="str">
        <f>T1261</f>
        <v>43.043769</v>
      </c>
      <c r="S1261" s="85" t="str">
        <f>U1261</f>
        <v>77.919449</v>
      </c>
      <c r="T1261" t="s">
        <v>3607</v>
      </c>
      <c r="U1261" t="s">
        <v>3608</v>
      </c>
      <c r="V1261" s="54" t="s">
        <v>106</v>
      </c>
      <c r="X1261">
        <v>20000</v>
      </c>
      <c r="Y1261">
        <v>1919</v>
      </c>
      <c r="Z1261">
        <v>6</v>
      </c>
      <c r="AA1261">
        <v>19</v>
      </c>
      <c r="AB1261"/>
      <c r="AC1261"/>
      <c r="AD1261"/>
      <c r="AF1261" t="s">
        <v>3083</v>
      </c>
      <c r="AG1261" s="60" t="s">
        <v>3084</v>
      </c>
      <c r="AH1261" t="s">
        <v>490</v>
      </c>
      <c r="AI1261" t="s">
        <v>1152</v>
      </c>
      <c r="AJ1261" t="s">
        <v>1715</v>
      </c>
      <c r="AK1261" t="b">
        <v>1</v>
      </c>
      <c r="AL1261" t="b">
        <v>1</v>
      </c>
      <c r="AM1261" t="s">
        <v>455</v>
      </c>
      <c r="AO1261" s="49" t="s">
        <v>4952</v>
      </c>
      <c r="AP1261" s="73"/>
      <c r="AQ1261" s="49" t="s">
        <v>4951</v>
      </c>
      <c r="AR1261" s="76" t="s">
        <v>5011</v>
      </c>
      <c r="AS1261" s="73" t="s">
        <v>5012</v>
      </c>
      <c r="AT1261" s="73">
        <f t="shared" si="305"/>
        <v>1</v>
      </c>
      <c r="AU1261" s="112" t="s">
        <v>5384</v>
      </c>
      <c r="AV1261" s="44" t="s">
        <v>5380</v>
      </c>
      <c r="AX1261" s="73" t="s">
        <v>4995</v>
      </c>
      <c r="AY1261" s="73" t="str">
        <f t="shared" si="306"/>
        <v>Уточкин А.С. 1968. Пауки рода Xysticus фауны СССР (определитель) (учебное пособие) // Пермь: Пермск. ун-т. 73 с. (рус.)</v>
      </c>
      <c r="AZ1261" s="49" t="s">
        <v>4903</v>
      </c>
      <c r="BA1261" s="58" t="str">
        <f>Y1261&amp;"-"&amp;IF(Z1261&lt;10,"0"&amp;Z1261,Z1261)&amp;"-"&amp;IF(AA1261&lt;10,"0"&amp;AA1261,AA1261)</f>
        <v>1919-06-19</v>
      </c>
      <c r="BB1261" s="44" t="str">
        <f>Y1261&amp;IF(Z1261&lt;&gt;0,"-"&amp;Z1261,"")&amp;IF(AA1261&lt;&gt;0,"-"&amp;AA1261,"")&amp;IF(AB1261&lt;&gt;0,"/"&amp;AB1261,"")&amp;IF(AC1261&lt;&gt;0,"-"&amp;AC1261,"")&amp;IF(AD1261&lt;&gt;0,"-"&amp;AD1261,"")</f>
        <v>1919-6-19</v>
      </c>
      <c r="BF1261" s="49" t="s">
        <v>4882</v>
      </c>
      <c r="BG1261" t="s">
        <v>4893</v>
      </c>
      <c r="BH1261" s="40" t="s">
        <v>5050</v>
      </c>
      <c r="BI1261" t="s">
        <v>39</v>
      </c>
      <c r="BJ1261" t="str">
        <f>P1261</f>
        <v>Тау-Чилик, Семиречье</v>
      </c>
      <c r="BK1261" t="str">
        <f>T1261&amp;" N; "&amp;U1261&amp;" E"</f>
        <v>43.043769 N; 77.919449 E</v>
      </c>
      <c r="BL1261" t="s">
        <v>3607</v>
      </c>
      <c r="BM1261" s="85" t="s">
        <v>3608</v>
      </c>
      <c r="BN1261" t="s">
        <v>4895</v>
      </c>
      <c r="BO1261">
        <f t="shared" si="309"/>
        <v>20000</v>
      </c>
      <c r="BP1261" t="str">
        <f>IF(V1261="original",H1261,IF(V1261="volunteer",C1261,"Nekhaeva A.A."))</f>
        <v>Nekhaeva A.A.</v>
      </c>
      <c r="BQ1261" t="str">
        <f>IF(V1261="original",I1261,IF(V1261="volunteer",YEAR(A1261)&amp;"-"&amp;IF(MONTH(A1261)&lt;10,"0"&amp;MONTH(A1261),MONTH(A1261))&amp;"-"&amp;IF(DAY(A1261)&lt;10,"0"&amp;DAY(A1261),DAY(A1261)),"__2025-05-15"))</f>
        <v>2025-04-02</v>
      </c>
      <c r="BT1261" s="49" t="s">
        <v>4766</v>
      </c>
      <c r="BU1261" t="s">
        <v>3631</v>
      </c>
      <c r="BV1261" t="s">
        <v>3632</v>
      </c>
      <c r="BW1261" t="s">
        <v>3633</v>
      </c>
      <c r="BX1261" t="s">
        <v>3634</v>
      </c>
      <c r="BY1261" s="44" t="s">
        <v>490</v>
      </c>
      <c r="BZ1261" t="s">
        <v>1152</v>
      </c>
      <c r="CA1261" t="s">
        <v>4352</v>
      </c>
      <c r="CB1261" s="44" t="s">
        <v>4352</v>
      </c>
      <c r="CC1261" t="s">
        <v>4353</v>
      </c>
      <c r="CD1261" t="s">
        <v>4350</v>
      </c>
      <c r="CE1261" t="s">
        <v>4351</v>
      </c>
      <c r="CF1261" t="s">
        <v>3630</v>
      </c>
      <c r="CG1261" t="s">
        <v>4765</v>
      </c>
      <c r="CH1261" t="str">
        <f>H1261</f>
        <v>Уточкин А.С.</v>
      </c>
      <c r="CI1261">
        <f t="shared" si="310"/>
        <v>1968</v>
      </c>
      <c r="CJ1261" t="s">
        <v>4758</v>
      </c>
    </row>
    <row r="1262" spans="1:88" x14ac:dyDescent="0.45">
      <c r="A1262" s="1">
        <v>45749.834999999999</v>
      </c>
      <c r="B1262">
        <v>911269241</v>
      </c>
      <c r="C1262" t="s">
        <v>4896</v>
      </c>
      <c r="D1262">
        <v>1</v>
      </c>
      <c r="E1262" s="4" t="s">
        <v>65</v>
      </c>
      <c r="G1262">
        <v>2788</v>
      </c>
      <c r="H1262" s="44" t="s">
        <v>2834</v>
      </c>
      <c r="I1262">
        <v>1968</v>
      </c>
      <c r="J1262" t="s">
        <v>3086</v>
      </c>
      <c r="K1262" t="s">
        <v>3087</v>
      </c>
      <c r="L1262" t="s">
        <v>3088</v>
      </c>
      <c r="M1262" t="s">
        <v>267</v>
      </c>
      <c r="N1262" t="s">
        <v>1414</v>
      </c>
      <c r="O1262" t="s">
        <v>3089</v>
      </c>
      <c r="P1262" t="s">
        <v>1363</v>
      </c>
      <c r="Q1262" t="str">
        <f t="shared" si="301"/>
        <v>Б. Алматинка</v>
      </c>
      <c r="R1262" s="85">
        <v>43.099722</v>
      </c>
      <c r="S1262" s="85">
        <v>76.951582999999999</v>
      </c>
      <c r="T1262" t="s">
        <v>3090</v>
      </c>
      <c r="U1262" t="s">
        <v>3091</v>
      </c>
      <c r="V1262" s="54" t="s">
        <v>106</v>
      </c>
      <c r="X1262">
        <v>5000</v>
      </c>
      <c r="Y1262">
        <v>1935</v>
      </c>
      <c r="Z1262">
        <v>8</v>
      </c>
      <c r="AA1262">
        <v>21</v>
      </c>
      <c r="AB1262"/>
      <c r="AC1262"/>
      <c r="AD1262"/>
      <c r="AE1262" t="s">
        <v>3092</v>
      </c>
      <c r="AF1262" t="s">
        <v>3093</v>
      </c>
      <c r="AG1262" s="60" t="s">
        <v>3094</v>
      </c>
      <c r="AH1262" t="s">
        <v>490</v>
      </c>
      <c r="AI1262" t="s">
        <v>1152</v>
      </c>
      <c r="AJ1262" t="s">
        <v>1715</v>
      </c>
      <c r="AK1262" t="b">
        <v>1</v>
      </c>
      <c r="AL1262" t="b">
        <v>1</v>
      </c>
      <c r="AM1262" t="s">
        <v>455</v>
      </c>
      <c r="AO1262" s="49" t="s">
        <v>4952</v>
      </c>
      <c r="AP1262" s="73"/>
      <c r="AQ1262" s="49" t="s">
        <v>4951</v>
      </c>
      <c r="AR1262" s="76" t="s">
        <v>5011</v>
      </c>
      <c r="AS1262" s="73" t="s">
        <v>5012</v>
      </c>
      <c r="AT1262" s="73">
        <f t="shared" si="305"/>
        <v>1</v>
      </c>
      <c r="AU1262" s="112" t="s">
        <v>5384</v>
      </c>
      <c r="AV1262" s="44" t="s">
        <v>5380</v>
      </c>
      <c r="AW1262" t="s">
        <v>5014</v>
      </c>
      <c r="AX1262" s="73" t="s">
        <v>4996</v>
      </c>
      <c r="AY1262" s="73" t="str">
        <f t="shared" si="306"/>
        <v>Уточкин А.С. 1968. Пауки рода Xysticus фауны СССР (определитель) (учебное пособие) // Пермь: Пермск. ун-т. 73 с. (рус.)</v>
      </c>
      <c r="AZ1262" s="49" t="s">
        <v>4903</v>
      </c>
      <c r="BA1262" s="58" t="str">
        <f>Y1262&amp;"-"&amp;IF(Z1262&lt;10,"0"&amp;Z1262,Z1262)&amp;"-"&amp;IF(AA1262&lt;10,"0"&amp;AA1262,AA1262)</f>
        <v>1935-08-21</v>
      </c>
      <c r="BB1262" s="44" t="str">
        <f>Y1262&amp;IF(Z1262&lt;&gt;0,"-"&amp;Z1262,"")&amp;IF(AA1262&lt;&gt;0,"-"&amp;AA1262,"")&amp;IF(AB1262&lt;&gt;0,"/"&amp;AB1262,"")&amp;IF(AC1262&lt;&gt;0,"-"&amp;AC1262,"")&amp;IF(AD1262&lt;&gt;0,"-"&amp;AD1262,"")</f>
        <v>1935-8-21</v>
      </c>
      <c r="BC1262" s="44" t="str">
        <f>AE1262</f>
        <v>альпийский луг</v>
      </c>
      <c r="BF1262" s="49" t="s">
        <v>4882</v>
      </c>
      <c r="BG1262" t="s">
        <v>4893</v>
      </c>
      <c r="BH1262" s="40" t="s">
        <v>5050</v>
      </c>
      <c r="BI1262" t="s">
        <v>39</v>
      </c>
      <c r="BJ1262" t="str">
        <f>N1262&amp;", "&amp;O1262&amp;", "&amp;P1262</f>
        <v>Алматинская область, Бостандыкский район, Б. Алматинка</v>
      </c>
      <c r="BK1262" t="str">
        <f>T1262&amp;" N; "&amp;U1262&amp;" E"</f>
        <v>43.099722 N; 76.951583 E</v>
      </c>
      <c r="BL1262" t="s">
        <v>3090</v>
      </c>
      <c r="BM1262" s="85" t="s">
        <v>3091</v>
      </c>
      <c r="BN1262" t="s">
        <v>4895</v>
      </c>
      <c r="BO1262">
        <f t="shared" si="309"/>
        <v>5000</v>
      </c>
      <c r="BP1262" t="str">
        <f>IF(V1262="original",H1262,IF(V1262="volunteer",C1262,"Nekhaeva A.A."))</f>
        <v>Nekhaeva A.A.</v>
      </c>
      <c r="BQ1262" t="str">
        <f>IF(V1262="original",I1262,IF(V1262="volunteer",YEAR(A1262)&amp;"-"&amp;IF(MONTH(A1262)&lt;10,"0"&amp;MONTH(A1262),MONTH(A1262))&amp;"-"&amp;IF(DAY(A1262)&lt;10,"0"&amp;DAY(A1262),DAY(A1262)),"__2025-05-15"))</f>
        <v>2025-04-02</v>
      </c>
      <c r="BT1262" s="49" t="s">
        <v>4766</v>
      </c>
      <c r="BU1262" t="s">
        <v>3631</v>
      </c>
      <c r="BV1262" t="s">
        <v>3632</v>
      </c>
      <c r="BW1262" t="s">
        <v>3633</v>
      </c>
      <c r="BX1262" t="s">
        <v>3634</v>
      </c>
      <c r="BY1262" s="44" t="s">
        <v>490</v>
      </c>
      <c r="BZ1262" t="s">
        <v>1152</v>
      </c>
      <c r="CA1262" t="s">
        <v>4352</v>
      </c>
      <c r="CB1262" s="44" t="s">
        <v>4352</v>
      </c>
      <c r="CC1262" t="s">
        <v>4353</v>
      </c>
      <c r="CD1262" t="s">
        <v>4350</v>
      </c>
      <c r="CE1262" t="s">
        <v>4351</v>
      </c>
      <c r="CF1262" t="s">
        <v>3630</v>
      </c>
      <c r="CG1262" t="s">
        <v>4765</v>
      </c>
      <c r="CH1262" t="str">
        <f>H1262</f>
        <v>Уточкин А.С.</v>
      </c>
      <c r="CI1262">
        <f t="shared" si="310"/>
        <v>1968</v>
      </c>
      <c r="CJ1262" t="s">
        <v>4758</v>
      </c>
    </row>
    <row r="1263" spans="1:88" x14ac:dyDescent="0.45">
      <c r="A1263" s="1">
        <v>45749.82644675926</v>
      </c>
      <c r="B1263">
        <v>911269241</v>
      </c>
      <c r="C1263" t="s">
        <v>4896</v>
      </c>
      <c r="D1263">
        <v>1</v>
      </c>
      <c r="E1263" s="4" t="s">
        <v>51</v>
      </c>
      <c r="G1263">
        <v>2788</v>
      </c>
      <c r="H1263" s="44" t="s">
        <v>2834</v>
      </c>
      <c r="I1263">
        <v>1968</v>
      </c>
      <c r="J1263" t="s">
        <v>3086</v>
      </c>
      <c r="K1263" t="s">
        <v>3087</v>
      </c>
      <c r="L1263" t="s">
        <v>3088</v>
      </c>
      <c r="M1263" t="s">
        <v>267</v>
      </c>
      <c r="P1263" t="s">
        <v>3095</v>
      </c>
      <c r="Q1263" t="str">
        <f t="shared" si="301"/>
        <v>Кора</v>
      </c>
      <c r="R1263" s="85" t="str">
        <f>T1263</f>
        <v>44.962937</v>
      </c>
      <c r="S1263" s="85" t="str">
        <f>U1263</f>
        <v>78.928813</v>
      </c>
      <c r="T1263" t="s">
        <v>3609</v>
      </c>
      <c r="U1263" t="s">
        <v>3610</v>
      </c>
      <c r="V1263" s="54" t="s">
        <v>106</v>
      </c>
      <c r="W1263" t="s">
        <v>3096</v>
      </c>
      <c r="X1263">
        <v>10000</v>
      </c>
      <c r="Y1263">
        <v>1937</v>
      </c>
      <c r="Z1263">
        <v>8</v>
      </c>
      <c r="AA1263"/>
      <c r="AB1263"/>
      <c r="AC1263"/>
      <c r="AD1263"/>
      <c r="AF1263" t="s">
        <v>3093</v>
      </c>
      <c r="AG1263" s="60" t="s">
        <v>3097</v>
      </c>
      <c r="AH1263" t="s">
        <v>490</v>
      </c>
      <c r="AI1263" t="s">
        <v>1152</v>
      </c>
      <c r="AJ1263" t="s">
        <v>1715</v>
      </c>
      <c r="AK1263" t="b">
        <v>1</v>
      </c>
      <c r="AL1263" t="b">
        <v>1</v>
      </c>
      <c r="AM1263" t="s">
        <v>455</v>
      </c>
      <c r="AO1263" s="49" t="s">
        <v>4952</v>
      </c>
      <c r="AP1263" s="73"/>
      <c r="AQ1263" s="49" t="s">
        <v>4951</v>
      </c>
      <c r="AR1263" s="76" t="s">
        <v>5011</v>
      </c>
      <c r="AS1263" s="73" t="s">
        <v>5012</v>
      </c>
      <c r="AT1263" s="73">
        <f t="shared" si="305"/>
        <v>1</v>
      </c>
      <c r="AU1263" s="112" t="s">
        <v>5383</v>
      </c>
      <c r="AV1263" s="44" t="s">
        <v>5380</v>
      </c>
      <c r="AW1263" t="s">
        <v>5014</v>
      </c>
      <c r="AX1263" s="73" t="s">
        <v>4996</v>
      </c>
      <c r="AY1263" s="73" t="str">
        <f t="shared" si="306"/>
        <v>Уточкин А.С. 1968. Пауки рода Xysticus фауны СССР (определитель) (учебное пособие) // Пермь: Пермск. ун-т. 73 с. (рус.)</v>
      </c>
      <c r="AZ1263" s="49" t="s">
        <v>4903</v>
      </c>
      <c r="BA1263" s="44" t="str">
        <f>Y1263&amp;"-"&amp;IF(Z1263&lt;10,"0"&amp;Z1263,Z1263)</f>
        <v>1937-08</v>
      </c>
      <c r="BB1263" s="44" t="str">
        <f>Y1263&amp;IF(Z1263&lt;&gt;0,"-"&amp;Z1263,"")&amp;IF(AA1263&lt;&gt;0,"-"&amp;AA1263,"")&amp;IF(AB1263&lt;&gt;0,"/"&amp;AB1263,"")&amp;IF(AC1263&lt;&gt;0,"-"&amp;AC1263,"")&amp;IF(AD1263&lt;&gt;0,"-"&amp;AD1263,"")</f>
        <v>1937-8</v>
      </c>
      <c r="BF1263" s="49" t="s">
        <v>4882</v>
      </c>
      <c r="BG1263" t="s">
        <v>4893</v>
      </c>
      <c r="BH1263" s="40" t="s">
        <v>5050</v>
      </c>
      <c r="BI1263" t="s">
        <v>39</v>
      </c>
      <c r="BJ1263" t="str">
        <f>P1263</f>
        <v>Кора</v>
      </c>
      <c r="BK1263" t="str">
        <f>T1263&amp;" N; "&amp;U1263&amp;" E"</f>
        <v>44.962937 N; 78.928813 E</v>
      </c>
      <c r="BL1263" t="s">
        <v>3609</v>
      </c>
      <c r="BM1263" s="85" t="s">
        <v>3610</v>
      </c>
      <c r="BN1263" t="s">
        <v>4895</v>
      </c>
      <c r="BO1263">
        <f t="shared" si="309"/>
        <v>10000</v>
      </c>
      <c r="BP1263" t="str">
        <f>IF(V1263="original",H1263,IF(V1263="volunteer",C1263,"Nekhaeva A.A."))</f>
        <v>Nekhaeva A.A.</v>
      </c>
      <c r="BQ1263" t="str">
        <f>IF(V1263="original",I1263,IF(V1263="volunteer",YEAR(A1263)&amp;"-"&amp;IF(MONTH(A1263)&lt;10,"0"&amp;MONTH(A1263),MONTH(A1263))&amp;"-"&amp;IF(DAY(A1263)&lt;10,"0"&amp;DAY(A1263),DAY(A1263)),"__2025-05-15"))</f>
        <v>2025-04-02</v>
      </c>
      <c r="BT1263" s="49" t="s">
        <v>4766</v>
      </c>
      <c r="BU1263" t="s">
        <v>3631</v>
      </c>
      <c r="BV1263" t="s">
        <v>3632</v>
      </c>
      <c r="BW1263" t="s">
        <v>3633</v>
      </c>
      <c r="BX1263" t="s">
        <v>3634</v>
      </c>
      <c r="BY1263" s="44" t="s">
        <v>490</v>
      </c>
      <c r="BZ1263" t="s">
        <v>1152</v>
      </c>
      <c r="CA1263" t="s">
        <v>4352</v>
      </c>
      <c r="CB1263" s="44" t="s">
        <v>4352</v>
      </c>
      <c r="CC1263" t="s">
        <v>4353</v>
      </c>
      <c r="CD1263" t="s">
        <v>4350</v>
      </c>
      <c r="CE1263" t="s">
        <v>4351</v>
      </c>
      <c r="CF1263" t="s">
        <v>3630</v>
      </c>
      <c r="CG1263" t="s">
        <v>4765</v>
      </c>
      <c r="CH1263" t="str">
        <f>H1263</f>
        <v>Уточкин А.С.</v>
      </c>
      <c r="CI1263">
        <f t="shared" si="310"/>
        <v>1968</v>
      </c>
      <c r="CJ1263" t="s">
        <v>4758</v>
      </c>
    </row>
    <row r="1264" spans="1:88" s="10" customFormat="1" x14ac:dyDescent="0.45">
      <c r="A1264" s="9">
        <v>45749.588530092587</v>
      </c>
      <c r="B1264" s="10">
        <v>412819044</v>
      </c>
      <c r="C1264" s="6" t="s">
        <v>4897</v>
      </c>
      <c r="D1264" s="10">
        <v>1</v>
      </c>
      <c r="E1264" s="4" t="s">
        <v>51</v>
      </c>
      <c r="F1264" s="10" t="s">
        <v>836</v>
      </c>
      <c r="G1264" s="10">
        <v>3911</v>
      </c>
      <c r="H1264" s="44" t="s">
        <v>1801</v>
      </c>
      <c r="I1264" s="10">
        <v>2000</v>
      </c>
      <c r="J1264" s="10" t="s">
        <v>3036</v>
      </c>
      <c r="K1264" s="10" t="s">
        <v>3037</v>
      </c>
      <c r="L1264" s="10" t="s">
        <v>3038</v>
      </c>
      <c r="M1264" t="s">
        <v>39</v>
      </c>
      <c r="N1264" s="10" t="s">
        <v>77</v>
      </c>
      <c r="P1264" s="10" t="s">
        <v>3044</v>
      </c>
      <c r="Q1264" t="str">
        <f t="shared" si="301"/>
        <v>ca. 5 km SE of Almaty, near Butakovka</v>
      </c>
      <c r="R1264" s="92">
        <v>43.191661000000003</v>
      </c>
      <c r="S1264" s="92">
        <v>77.028859999999995</v>
      </c>
      <c r="T1264" s="10" t="s">
        <v>3045</v>
      </c>
      <c r="U1264" s="10" t="s">
        <v>3046</v>
      </c>
      <c r="V1264" s="10" t="s">
        <v>106</v>
      </c>
      <c r="X1264" s="10">
        <v>1000</v>
      </c>
      <c r="Y1264" s="10">
        <v>1997</v>
      </c>
      <c r="Z1264" s="10">
        <v>8</v>
      </c>
      <c r="AA1264" s="10">
        <v>5</v>
      </c>
      <c r="AB1264" s="10">
        <v>1997</v>
      </c>
      <c r="AC1264" s="10">
        <v>8</v>
      </c>
      <c r="AD1264" s="10">
        <v>13</v>
      </c>
      <c r="AF1264" s="10" t="s">
        <v>613</v>
      </c>
      <c r="AH1264" s="10" t="s">
        <v>48</v>
      </c>
      <c r="AI1264" s="10" t="s">
        <v>1934</v>
      </c>
      <c r="AJ1264" s="10" t="s">
        <v>1935</v>
      </c>
      <c r="AK1264" s="10" t="b">
        <v>1</v>
      </c>
      <c r="AL1264" s="10" t="b">
        <v>0</v>
      </c>
      <c r="AO1264" s="49" t="s">
        <v>4952</v>
      </c>
      <c r="AP1264" s="73"/>
      <c r="AQ1264" s="49" t="s">
        <v>4951</v>
      </c>
      <c r="AR1264" s="76" t="s">
        <v>5011</v>
      </c>
      <c r="AS1264" s="73" t="s">
        <v>5012</v>
      </c>
      <c r="AT1264" s="73">
        <f t="shared" si="305"/>
        <v>1</v>
      </c>
      <c r="AU1264" s="112" t="s">
        <v>5383</v>
      </c>
      <c r="AV1264" s="44" t="s">
        <v>5380</v>
      </c>
      <c r="AW1264" t="s">
        <v>613</v>
      </c>
      <c r="AX1264" s="112" t="s">
        <v>5322</v>
      </c>
      <c r="AY1264" s="73" t="str">
        <f t="shared" si="306"/>
        <v>Logunov D.V., Marusik Yu.M. 2000. Miscellaneous notes on Palaearctic Salticidae (Arachnida: Aranei) // Arthropoda Selecta. Vol.8 (for 1999). No.4. P.263–292</v>
      </c>
      <c r="AZ1264" s="49" t="s">
        <v>4903</v>
      </c>
      <c r="BA1264" s="58" t="str">
        <f>Y1264&amp;"-"&amp;IF(Z1264&lt;10,"0"&amp;Z1264,Z1264)&amp;"-"&amp;IF(AA1264&lt;10,"0"&amp;AA1264,AA1264)&amp;"/"&amp;IF(AD1264&lt;10,"0"&amp;AD1264,AD1264)</f>
        <v>1997-08-05/13</v>
      </c>
      <c r="BB1264" s="44" t="str">
        <f>Y1264&amp;IF(Z1264&lt;&gt;0,"-"&amp;Z1264,"")&amp;IF(AA1264&lt;&gt;0,"-"&amp;AA1264,"")&amp;IF(AB1264&lt;&gt;0,"/"&amp;AB1264,"")&amp;IF(AC1264&lt;&gt;0,"-"&amp;AC1264,"")&amp;IF(AD1264&lt;&gt;0,"-"&amp;AD1264,"")</f>
        <v>1997-8-5/1997-8-13</v>
      </c>
      <c r="BC1264" s="44"/>
      <c r="BD1264" s="44"/>
      <c r="BE1264" s="44"/>
      <c r="BF1264" s="49" t="s">
        <v>4882</v>
      </c>
      <c r="BG1264" t="s">
        <v>4893</v>
      </c>
      <c r="BH1264" s="40" t="s">
        <v>5050</v>
      </c>
      <c r="BI1264" t="s">
        <v>39</v>
      </c>
      <c r="BJ1264" t="str">
        <f>N1264&amp;", "&amp;P1264</f>
        <v>Almaty Area, ca. 5 km SE of Almaty, near Butakovka</v>
      </c>
      <c r="BK1264" t="str">
        <f>T1264&amp;" N; "&amp;U1264&amp;" E"</f>
        <v>43.191661 N; 77.02886 E</v>
      </c>
      <c r="BL1264" t="s">
        <v>3045</v>
      </c>
      <c r="BM1264" s="85" t="s">
        <v>3046</v>
      </c>
      <c r="BN1264" t="s">
        <v>4895</v>
      </c>
      <c r="BO1264">
        <f t="shared" si="309"/>
        <v>1000</v>
      </c>
      <c r="BP1264" t="str">
        <f>IF(V1264="original",H1264,IF(V1264="volunteer",C1264,"Nekhaeva A.A."))</f>
        <v>Kim L.V.</v>
      </c>
      <c r="BQ1264" t="str">
        <f>IF(V1264="original",I1264,IF(V1264="volunteer",YEAR(A1264)&amp;"-"&amp;IF(MONTH(A1264)&lt;10,"0"&amp;MONTH(A1264),MONTH(A1264))&amp;"-"&amp;IF(DAY(A1264)&lt;10,"0"&amp;DAY(A1264),DAY(A1264)),"__2025-05-15"))</f>
        <v>2025-04-02</v>
      </c>
      <c r="BR1264"/>
      <c r="BS1264"/>
      <c r="BT1264" s="49" t="s">
        <v>4766</v>
      </c>
      <c r="BU1264" t="s">
        <v>3631</v>
      </c>
      <c r="BV1264" t="s">
        <v>3632</v>
      </c>
      <c r="BW1264" t="s">
        <v>3633</v>
      </c>
      <c r="BX1264" t="s">
        <v>3634</v>
      </c>
      <c r="BY1264" s="44" t="s">
        <v>48</v>
      </c>
      <c r="BZ1264" t="s">
        <v>1934</v>
      </c>
      <c r="CA1264" t="s">
        <v>4420</v>
      </c>
      <c r="CB1264" s="44" t="s">
        <v>4420</v>
      </c>
      <c r="CC1264" t="s">
        <v>4843</v>
      </c>
      <c r="CD1264" t="s">
        <v>4420</v>
      </c>
      <c r="CE1264" t="s">
        <v>4421</v>
      </c>
      <c r="CF1264" t="s">
        <v>3630</v>
      </c>
      <c r="CG1264"/>
      <c r="CH1264" t="str">
        <f>H1264</f>
        <v>Logunov D.V., Marusik Yu.M.</v>
      </c>
      <c r="CI1264">
        <f t="shared" si="310"/>
        <v>2000</v>
      </c>
      <c r="CJ1264"/>
    </row>
    <row r="1265" spans="1:88" s="10" customFormat="1" x14ac:dyDescent="0.45">
      <c r="A1265" s="9">
        <v>45749.586967592593</v>
      </c>
      <c r="B1265" s="10">
        <v>412819044</v>
      </c>
      <c r="C1265" s="6" t="s">
        <v>4897</v>
      </c>
      <c r="D1265" s="10">
        <v>1</v>
      </c>
      <c r="E1265" s="4" t="s">
        <v>65</v>
      </c>
      <c r="F1265" s="10" t="s">
        <v>836</v>
      </c>
      <c r="G1265" s="10">
        <v>3911</v>
      </c>
      <c r="H1265" s="44" t="s">
        <v>1801</v>
      </c>
      <c r="I1265" s="10">
        <v>2000</v>
      </c>
      <c r="J1265" s="10" t="s">
        <v>3036</v>
      </c>
      <c r="K1265" s="10" t="s">
        <v>3037</v>
      </c>
      <c r="L1265" s="10" t="s">
        <v>3038</v>
      </c>
      <c r="M1265" t="s">
        <v>39</v>
      </c>
      <c r="N1265" s="10" t="s">
        <v>77</v>
      </c>
      <c r="O1265" s="10" t="s">
        <v>852</v>
      </c>
      <c r="P1265" s="10" t="s">
        <v>1592</v>
      </c>
      <c r="Q1265" t="str">
        <f t="shared" si="301"/>
        <v>Akademgorodok</v>
      </c>
      <c r="R1265" s="92">
        <v>43.211384000000002</v>
      </c>
      <c r="S1265" s="92">
        <v>76.911674000000005</v>
      </c>
      <c r="T1265" s="10" t="s">
        <v>3099</v>
      </c>
      <c r="U1265" s="10" t="s">
        <v>3100</v>
      </c>
      <c r="V1265" s="10" t="s">
        <v>106</v>
      </c>
      <c r="X1265" s="10">
        <v>500</v>
      </c>
      <c r="Y1265" s="10">
        <v>1993</v>
      </c>
      <c r="Z1265" s="10">
        <v>6</v>
      </c>
      <c r="AA1265" s="10">
        <v>30</v>
      </c>
      <c r="AF1265" s="10" t="s">
        <v>613</v>
      </c>
      <c r="AH1265" s="10" t="s">
        <v>48</v>
      </c>
      <c r="AI1265" s="10" t="s">
        <v>2078</v>
      </c>
      <c r="AJ1265" s="10" t="s">
        <v>2390</v>
      </c>
      <c r="AK1265" s="10" t="b">
        <v>1</v>
      </c>
      <c r="AL1265" s="10" t="b">
        <v>0</v>
      </c>
      <c r="AO1265" s="49" t="s">
        <v>4952</v>
      </c>
      <c r="AP1265" s="73"/>
      <c r="AQ1265" s="49" t="s">
        <v>4951</v>
      </c>
      <c r="AR1265" s="76" t="s">
        <v>5011</v>
      </c>
      <c r="AS1265" s="73" t="s">
        <v>5012</v>
      </c>
      <c r="AT1265" s="73">
        <f t="shared" si="305"/>
        <v>1</v>
      </c>
      <c r="AU1265" s="112" t="s">
        <v>5384</v>
      </c>
      <c r="AV1265" s="44" t="s">
        <v>5380</v>
      </c>
      <c r="AW1265" t="s">
        <v>613</v>
      </c>
      <c r="AX1265" s="112" t="s">
        <v>5322</v>
      </c>
      <c r="AY1265" s="73" t="str">
        <f t="shared" si="306"/>
        <v>Logunov D.V., Marusik Yu.M. 2000. Miscellaneous notes on Palaearctic Salticidae (Arachnida: Aranei) // Arthropoda Selecta. Vol.8 (for 1999). No.4. P.263–292</v>
      </c>
      <c r="AZ1265" s="49" t="s">
        <v>4903</v>
      </c>
      <c r="BA1265" s="58" t="str">
        <f>Y1265&amp;"-"&amp;IF(Z1265&lt;10,"0"&amp;Z1265,Z1265)&amp;"-"&amp;IF(AA1265&lt;10,"0"&amp;AA1265,AA1265)</f>
        <v>1993-06-30</v>
      </c>
      <c r="BB1265" s="44" t="str">
        <f>Y1265&amp;IF(Z1265&lt;&gt;0,"-"&amp;Z1265,"")&amp;IF(AA1265&lt;&gt;0,"-"&amp;AA1265,"")&amp;IF(AB1265&lt;&gt;0,"/"&amp;AB1265,"")&amp;IF(AC1265&lt;&gt;0,"-"&amp;AC1265,"")&amp;IF(AD1265&lt;&gt;0,"-"&amp;AD1265,"")</f>
        <v>1993-6-30</v>
      </c>
      <c r="BC1265" s="44"/>
      <c r="BD1265" s="44"/>
      <c r="BE1265" s="44"/>
      <c r="BF1265" s="49" t="s">
        <v>4882</v>
      </c>
      <c r="BG1265" t="s">
        <v>4893</v>
      </c>
      <c r="BH1265" s="40" t="s">
        <v>5050</v>
      </c>
      <c r="BI1265" t="s">
        <v>39</v>
      </c>
      <c r="BJ1265" t="str">
        <f>N1265&amp;", "&amp;O1265&amp;", "&amp;P1265</f>
        <v>Almaty Area, Almaty, Akademgorodok</v>
      </c>
      <c r="BK1265" t="str">
        <f>T1265&amp;" N; "&amp;U1265&amp;" E"</f>
        <v>43.211384 N; 76.911674 E</v>
      </c>
      <c r="BL1265" t="s">
        <v>3099</v>
      </c>
      <c r="BM1265" s="85" t="s">
        <v>3100</v>
      </c>
      <c r="BN1265" t="s">
        <v>4895</v>
      </c>
      <c r="BO1265">
        <f t="shared" si="309"/>
        <v>500</v>
      </c>
      <c r="BP1265" t="str">
        <f>IF(V1265="original",H1265,IF(V1265="volunteer",C1265,"Nekhaeva A.A."))</f>
        <v>Kim L.V.</v>
      </c>
      <c r="BQ1265" t="str">
        <f>IF(V1265="original",I1265,IF(V1265="volunteer",YEAR(A1265)&amp;"-"&amp;IF(MONTH(A1265)&lt;10,"0"&amp;MONTH(A1265),MONTH(A1265))&amp;"-"&amp;IF(DAY(A1265)&lt;10,"0"&amp;DAY(A1265),DAY(A1265)),"__2025-05-15"))</f>
        <v>2025-04-02</v>
      </c>
      <c r="BR1265"/>
      <c r="BS1265"/>
      <c r="BT1265" s="49" t="s">
        <v>4766</v>
      </c>
      <c r="BU1265" t="s">
        <v>3631</v>
      </c>
      <c r="BV1265" t="s">
        <v>3632</v>
      </c>
      <c r="BW1265" t="s">
        <v>3633</v>
      </c>
      <c r="BX1265" t="s">
        <v>3634</v>
      </c>
      <c r="BY1265" s="44" t="s">
        <v>48</v>
      </c>
      <c r="BZ1265" t="s">
        <v>2078</v>
      </c>
      <c r="CA1265" t="s">
        <v>4598</v>
      </c>
      <c r="CB1265" s="44" t="s">
        <v>4598</v>
      </c>
      <c r="CC1265" t="s">
        <v>4842</v>
      </c>
      <c r="CD1265" t="s">
        <v>4598</v>
      </c>
      <c r="CE1265" t="s">
        <v>4599</v>
      </c>
      <c r="CF1265" t="s">
        <v>3630</v>
      </c>
      <c r="CG1265"/>
      <c r="CH1265" t="str">
        <f>H1265</f>
        <v>Logunov D.V., Marusik Yu.M.</v>
      </c>
      <c r="CI1265">
        <f t="shared" si="310"/>
        <v>2000</v>
      </c>
      <c r="CJ1265"/>
    </row>
    <row r="1266" spans="1:88" s="10" customFormat="1" x14ac:dyDescent="0.45">
      <c r="A1266" s="9">
        <v>45749.585821759261</v>
      </c>
      <c r="B1266" s="10">
        <v>412819044</v>
      </c>
      <c r="C1266" s="6" t="s">
        <v>4897</v>
      </c>
      <c r="D1266" s="10">
        <v>1</v>
      </c>
      <c r="E1266" s="4" t="s">
        <v>65</v>
      </c>
      <c r="F1266" s="10" t="s">
        <v>836</v>
      </c>
      <c r="G1266" s="10">
        <v>3911</v>
      </c>
      <c r="H1266" s="44" t="s">
        <v>1801</v>
      </c>
      <c r="I1266" s="10">
        <v>2000</v>
      </c>
      <c r="J1266" s="10" t="s">
        <v>3036</v>
      </c>
      <c r="K1266" s="10" t="s">
        <v>3037</v>
      </c>
      <c r="L1266" s="10" t="s">
        <v>3038</v>
      </c>
      <c r="M1266" t="s">
        <v>39</v>
      </c>
      <c r="N1266" s="10" t="s">
        <v>77</v>
      </c>
      <c r="P1266" s="10" t="s">
        <v>3064</v>
      </c>
      <c r="Q1266" t="str">
        <f t="shared" si="301"/>
        <v>9 km N of Kapchagai, Kapchagai Boundary, left bank of Ili River</v>
      </c>
      <c r="R1266" s="92">
        <v>43.95</v>
      </c>
      <c r="S1266" s="92">
        <v>77.066666999999995</v>
      </c>
      <c r="T1266" s="10" t="s">
        <v>3065</v>
      </c>
      <c r="U1266" s="10" t="s">
        <v>886</v>
      </c>
      <c r="V1266" s="10" t="s">
        <v>44</v>
      </c>
      <c r="Y1266" s="10">
        <v>1996</v>
      </c>
      <c r="Z1266" s="10">
        <v>5</v>
      </c>
      <c r="AA1266" s="10">
        <v>13</v>
      </c>
      <c r="AB1266" s="10">
        <v>1996</v>
      </c>
      <c r="AC1266" s="10">
        <v>5</v>
      </c>
      <c r="AD1266" s="10">
        <v>17</v>
      </c>
      <c r="AF1266" s="10" t="s">
        <v>566</v>
      </c>
      <c r="AH1266" s="10" t="s">
        <v>48</v>
      </c>
      <c r="AI1266" s="10" t="s">
        <v>2078</v>
      </c>
      <c r="AJ1266" s="10" t="s">
        <v>2079</v>
      </c>
      <c r="AK1266" s="10" t="b">
        <v>1</v>
      </c>
      <c r="AL1266" s="10" t="b">
        <v>0</v>
      </c>
      <c r="AO1266" s="49" t="s">
        <v>4952</v>
      </c>
      <c r="AP1266" s="73"/>
      <c r="AQ1266" s="49" t="s">
        <v>4951</v>
      </c>
      <c r="AR1266" s="76" t="s">
        <v>5011</v>
      </c>
      <c r="AS1266" s="73" t="s">
        <v>5012</v>
      </c>
      <c r="AT1266" s="73">
        <f t="shared" si="305"/>
        <v>1</v>
      </c>
      <c r="AU1266" s="112" t="s">
        <v>5384</v>
      </c>
      <c r="AV1266" s="44" t="s">
        <v>5380</v>
      </c>
      <c r="AW1266" t="s">
        <v>566</v>
      </c>
      <c r="AX1266" s="112" t="s">
        <v>5322</v>
      </c>
      <c r="AY1266" s="73" t="str">
        <f t="shared" si="306"/>
        <v>Logunov D.V., Marusik Yu.M. 2000. Miscellaneous notes on Palaearctic Salticidae (Arachnida: Aranei) // Arthropoda Selecta. Vol.8 (for 1999). No.4. P.263–292</v>
      </c>
      <c r="AZ1266" s="49" t="s">
        <v>4903</v>
      </c>
      <c r="BA1266" s="58" t="str">
        <f>Y1266&amp;"-"&amp;IF(Z1266&lt;10,"0"&amp;Z1266,Z1266)&amp;"-"&amp;IF(AA1266&lt;10,"0"&amp;AA1266,AA1266)&amp;"/"&amp;IF(AD1266&lt;10,"0"&amp;AD1266,AD1266)</f>
        <v>1996-05-13/17</v>
      </c>
      <c r="BB1266" s="44" t="str">
        <f>Y1266&amp;IF(Z1266&lt;&gt;0,"-"&amp;Z1266,"")&amp;IF(AA1266&lt;&gt;0,"-"&amp;AA1266,"")&amp;IF(AB1266&lt;&gt;0,"/"&amp;AB1266,"")&amp;IF(AC1266&lt;&gt;0,"-"&amp;AC1266,"")&amp;IF(AD1266&lt;&gt;0,"-"&amp;AD1266,"")</f>
        <v>1996-5-13/1996-5-17</v>
      </c>
      <c r="BC1266" s="44"/>
      <c r="BD1266" s="44"/>
      <c r="BE1266" s="44"/>
      <c r="BF1266" s="49" t="s">
        <v>4882</v>
      </c>
      <c r="BG1266" t="s">
        <v>4893</v>
      </c>
      <c r="BH1266" s="40" t="s">
        <v>5050</v>
      </c>
      <c r="BI1266" t="s">
        <v>39</v>
      </c>
      <c r="BJ1266" t="str">
        <f>N1266&amp;", "&amp;P1266</f>
        <v>Almaty Area, 9 km N of Kapchagai, Kapchagai Boundary, left bank of Ili River</v>
      </c>
      <c r="BK1266" t="str">
        <f>T1266&amp;" N; "&amp;U1266&amp;" E"</f>
        <v>43°57' N; 77°4' E</v>
      </c>
      <c r="BL1266" t="s">
        <v>5199</v>
      </c>
      <c r="BM1266" s="85" t="s">
        <v>5112</v>
      </c>
      <c r="BN1266" t="s">
        <v>4895</v>
      </c>
      <c r="BO1266"/>
      <c r="BP1266" t="str">
        <f>IF(V1266="original",H1266,IF(V1266="volunteer",C1266,"Nekhaeva A.A."))</f>
        <v>Logunov D.V., Marusik Yu.M.</v>
      </c>
      <c r="BQ1266">
        <f>IF(V1266="original",I1266,IF(V1266="volunteer",YEAR(A1266)&amp;"-"&amp;IF(MONTH(A1266)&lt;10,"0"&amp;MONTH(A1266),MONTH(A1266))&amp;"-"&amp;IF(DAY(A1266)&lt;10,"0"&amp;DAY(A1266),DAY(A1266)),"__2025-05-15"))</f>
        <v>2000</v>
      </c>
      <c r="BR1266"/>
      <c r="BS1266"/>
      <c r="BT1266" s="49" t="s">
        <v>4766</v>
      </c>
      <c r="BU1266" t="s">
        <v>3631</v>
      </c>
      <c r="BV1266" t="s">
        <v>3632</v>
      </c>
      <c r="BW1266" t="s">
        <v>3633</v>
      </c>
      <c r="BX1266" t="s">
        <v>3634</v>
      </c>
      <c r="BY1266" s="44" t="s">
        <v>48</v>
      </c>
      <c r="BZ1266" t="s">
        <v>2078</v>
      </c>
      <c r="CA1266" t="s">
        <v>4449</v>
      </c>
      <c r="CB1266" s="44" t="s">
        <v>4449</v>
      </c>
      <c r="CC1266" t="s">
        <v>4321</v>
      </c>
      <c r="CD1266" t="s">
        <v>4449</v>
      </c>
      <c r="CE1266" t="s">
        <v>4450</v>
      </c>
      <c r="CF1266" t="s">
        <v>3630</v>
      </c>
      <c r="CG1266"/>
      <c r="CH1266" t="str">
        <f>H1266</f>
        <v>Logunov D.V., Marusik Yu.M.</v>
      </c>
      <c r="CI1266">
        <f t="shared" si="310"/>
        <v>2000</v>
      </c>
      <c r="CJ1266"/>
    </row>
    <row r="1267" spans="1:88" s="10" customFormat="1" x14ac:dyDescent="0.45">
      <c r="A1267" s="9">
        <v>45749.583819444437</v>
      </c>
      <c r="B1267" s="10">
        <v>412819044</v>
      </c>
      <c r="C1267" s="6" t="s">
        <v>4897</v>
      </c>
      <c r="D1267" s="10">
        <v>1</v>
      </c>
      <c r="E1267" s="4" t="s">
        <v>65</v>
      </c>
      <c r="F1267" s="10" t="s">
        <v>836</v>
      </c>
      <c r="G1267" s="10">
        <v>3911</v>
      </c>
      <c r="H1267" s="44" t="s">
        <v>1801</v>
      </c>
      <c r="I1267" s="10">
        <v>2000</v>
      </c>
      <c r="J1267" s="10" t="s">
        <v>3036</v>
      </c>
      <c r="K1267" s="10" t="s">
        <v>3037</v>
      </c>
      <c r="L1267" s="10" t="s">
        <v>3038</v>
      </c>
      <c r="M1267" t="s">
        <v>39</v>
      </c>
      <c r="N1267" s="10" t="s">
        <v>77</v>
      </c>
      <c r="O1267" s="10" t="s">
        <v>754</v>
      </c>
      <c r="P1267" s="10" t="s">
        <v>3101</v>
      </c>
      <c r="Q1267" t="str">
        <f t="shared" si="301"/>
        <v>Zailiysky Alatau Mt. Range, above Medeo</v>
      </c>
      <c r="R1267" s="92">
        <v>43.143152000000001</v>
      </c>
      <c r="S1267" s="92">
        <v>77.085192000000006</v>
      </c>
      <c r="T1267" s="10" t="s">
        <v>3102</v>
      </c>
      <c r="U1267" s="10" t="s">
        <v>3103</v>
      </c>
      <c r="V1267" s="10" t="s">
        <v>106</v>
      </c>
      <c r="W1267" s="10" t="s">
        <v>3104</v>
      </c>
      <c r="X1267" s="10">
        <v>1000</v>
      </c>
      <c r="Y1267" s="10">
        <v>1997</v>
      </c>
      <c r="Z1267" s="10">
        <v>6</v>
      </c>
      <c r="AA1267" s="10">
        <v>19</v>
      </c>
      <c r="AB1267" s="10">
        <v>1997</v>
      </c>
      <c r="AC1267" s="10">
        <v>8</v>
      </c>
      <c r="AD1267" s="10">
        <v>1</v>
      </c>
      <c r="AF1267" s="10" t="s">
        <v>613</v>
      </c>
      <c r="AH1267" s="10" t="s">
        <v>48</v>
      </c>
      <c r="AI1267" s="10" t="s">
        <v>1942</v>
      </c>
      <c r="AJ1267" s="10" t="s">
        <v>1943</v>
      </c>
      <c r="AK1267" s="10" t="b">
        <v>1</v>
      </c>
      <c r="AL1267" s="10" t="b">
        <v>0</v>
      </c>
      <c r="AO1267" s="49" t="s">
        <v>4952</v>
      </c>
      <c r="AP1267" s="73"/>
      <c r="AQ1267" s="49" t="s">
        <v>4951</v>
      </c>
      <c r="AR1267" s="76" t="s">
        <v>5011</v>
      </c>
      <c r="AS1267" s="73" t="s">
        <v>5012</v>
      </c>
      <c r="AT1267" s="73">
        <f t="shared" si="305"/>
        <v>1</v>
      </c>
      <c r="AU1267" s="112" t="s">
        <v>5384</v>
      </c>
      <c r="AV1267" s="44" t="s">
        <v>5380</v>
      </c>
      <c r="AW1267" t="s">
        <v>613</v>
      </c>
      <c r="AX1267" s="112" t="s">
        <v>5322</v>
      </c>
      <c r="AY1267" s="73" t="str">
        <f t="shared" si="306"/>
        <v>Logunov D.V., Marusik Yu.M. 2000. Miscellaneous notes on Palaearctic Salticidae (Arachnida: Aranei) // Arthropoda Selecta. Vol.8 (for 1999). No.4. P.263–292</v>
      </c>
      <c r="AZ1267" s="49" t="s">
        <v>4903</v>
      </c>
      <c r="BA1267" s="58" t="str">
        <f>Y1267&amp;"-"&amp;IF(Z1267&lt;10,"0"&amp;Z1267,Z1267)&amp;"-"&amp;IF(AA1267&lt;10,"0"&amp;AA1267,AA1267)&amp;"/"&amp;IF(AC1267&lt;10,"0"&amp;AC1267,AC1267)&amp;"-"&amp;IF(AD1267&lt;10,"0"&amp;AD1267,AD1267)</f>
        <v>1997-06-19/08-01</v>
      </c>
      <c r="BB1267" s="44" t="str">
        <f>Y1267&amp;IF(Z1267&lt;&gt;0,"-"&amp;Z1267,"")&amp;IF(AA1267&lt;&gt;0,"-"&amp;AA1267,"")&amp;IF(AB1267&lt;&gt;0,"/"&amp;AB1267,"")&amp;IF(AC1267&lt;&gt;0,"-"&amp;AC1267,"")&amp;IF(AD1267&lt;&gt;0,"-"&amp;AD1267,"")</f>
        <v>1997-6-19/1997-8-1</v>
      </c>
      <c r="BC1267" s="44"/>
      <c r="BD1267" s="44"/>
      <c r="BE1267" s="44"/>
      <c r="BF1267" s="49" t="s">
        <v>4882</v>
      </c>
      <c r="BG1267" t="s">
        <v>4893</v>
      </c>
      <c r="BH1267" s="40" t="s">
        <v>5050</v>
      </c>
      <c r="BI1267" t="s">
        <v>39</v>
      </c>
      <c r="BJ1267" t="str">
        <f>N1267&amp;", "&amp;O1267&amp;", "&amp;P1267</f>
        <v>Almaty Area, Talgar Distr., Zailiysky Alatau Mt. Range, above Medeo</v>
      </c>
      <c r="BK1267" t="str">
        <f>T1267&amp;" N; "&amp;U1267&amp;" E"</f>
        <v>43.143152 N; 77.085192 E</v>
      </c>
      <c r="BL1267" t="s">
        <v>3102</v>
      </c>
      <c r="BM1267" s="85" t="s">
        <v>3103</v>
      </c>
      <c r="BN1267" t="s">
        <v>4895</v>
      </c>
      <c r="BO1267">
        <f t="shared" ref="BO1267:BO1273" si="311">X1267</f>
        <v>1000</v>
      </c>
      <c r="BP1267" t="str">
        <f>IF(V1267="original",H1267,IF(V1267="volunteer",C1267,"Nekhaeva A.A."))</f>
        <v>Kim L.V.</v>
      </c>
      <c r="BQ1267" t="str">
        <f>IF(V1267="original",I1267,IF(V1267="volunteer",YEAR(A1267)&amp;"-"&amp;IF(MONTH(A1267)&lt;10,"0"&amp;MONTH(A1267),MONTH(A1267))&amp;"-"&amp;IF(DAY(A1267)&lt;10,"0"&amp;DAY(A1267),DAY(A1267)),"__2025-05-15"))</f>
        <v>2025-04-02</v>
      </c>
      <c r="BR1267"/>
      <c r="BS1267"/>
      <c r="BT1267" s="49" t="s">
        <v>4766</v>
      </c>
      <c r="BU1267" t="s">
        <v>3631</v>
      </c>
      <c r="BV1267" t="s">
        <v>3632</v>
      </c>
      <c r="BW1267" t="s">
        <v>3633</v>
      </c>
      <c r="BX1267" t="s">
        <v>3634</v>
      </c>
      <c r="BY1267" s="44" t="s">
        <v>48</v>
      </c>
      <c r="BZ1267" t="s">
        <v>1942</v>
      </c>
      <c r="CA1267" t="s">
        <v>4425</v>
      </c>
      <c r="CB1267" s="44" t="s">
        <v>4425</v>
      </c>
      <c r="CC1267" t="s">
        <v>4426</v>
      </c>
      <c r="CD1267" t="s">
        <v>4423</v>
      </c>
      <c r="CE1267" t="s">
        <v>4424</v>
      </c>
      <c r="CF1267" t="s">
        <v>3630</v>
      </c>
      <c r="CG1267"/>
      <c r="CH1267" t="str">
        <f>H1267</f>
        <v>Logunov D.V., Marusik Yu.M.</v>
      </c>
      <c r="CI1267">
        <f t="shared" si="310"/>
        <v>2000</v>
      </c>
      <c r="CJ1267"/>
    </row>
    <row r="1268" spans="1:88" s="10" customFormat="1" x14ac:dyDescent="0.45">
      <c r="A1268" s="9">
        <v>45749.581157407403</v>
      </c>
      <c r="B1268" s="10">
        <v>412819044</v>
      </c>
      <c r="C1268" s="6" t="s">
        <v>4897</v>
      </c>
      <c r="D1268" s="10">
        <v>1</v>
      </c>
      <c r="E1268" s="4" t="s">
        <v>51</v>
      </c>
      <c r="F1268" s="10" t="s">
        <v>836</v>
      </c>
      <c r="G1268" s="10">
        <v>3911</v>
      </c>
      <c r="H1268" s="44" t="s">
        <v>1801</v>
      </c>
      <c r="I1268" s="10">
        <v>2000</v>
      </c>
      <c r="J1268" s="10" t="s">
        <v>3036</v>
      </c>
      <c r="K1268" s="10" t="s">
        <v>3037</v>
      </c>
      <c r="L1268" s="10" t="s">
        <v>3038</v>
      </c>
      <c r="M1268" t="s">
        <v>39</v>
      </c>
      <c r="N1268" s="10" t="s">
        <v>77</v>
      </c>
      <c r="O1268" s="10" t="s">
        <v>893</v>
      </c>
      <c r="P1268" s="10" t="s">
        <v>1788</v>
      </c>
      <c r="Q1268" t="str">
        <f t="shared" si="301"/>
        <v>Fabrichnyi</v>
      </c>
      <c r="R1268" s="92">
        <v>43.166859000000002</v>
      </c>
      <c r="S1268" s="92">
        <v>76.408816000000002</v>
      </c>
      <c r="T1268" s="10" t="s">
        <v>1789</v>
      </c>
      <c r="U1268" s="10" t="s">
        <v>1790</v>
      </c>
      <c r="V1268" s="10" t="s">
        <v>106</v>
      </c>
      <c r="X1268" s="10">
        <v>3000</v>
      </c>
      <c r="Y1268" s="10">
        <v>1995</v>
      </c>
      <c r="Z1268" s="10">
        <v>4</v>
      </c>
      <c r="AA1268" s="10">
        <v>29</v>
      </c>
      <c r="AB1268" s="10">
        <v>1995</v>
      </c>
      <c r="AC1268" s="10">
        <v>5</v>
      </c>
      <c r="AD1268" s="10">
        <v>1</v>
      </c>
      <c r="AF1268" s="10" t="s">
        <v>566</v>
      </c>
      <c r="AH1268" s="10" t="s">
        <v>48</v>
      </c>
      <c r="AI1268" s="10" t="s">
        <v>1021</v>
      </c>
      <c r="AJ1268" s="10" t="s">
        <v>2185</v>
      </c>
      <c r="AK1268" s="10" t="b">
        <v>1</v>
      </c>
      <c r="AL1268" s="10" t="b">
        <v>0</v>
      </c>
      <c r="AO1268" s="49" t="s">
        <v>4952</v>
      </c>
      <c r="AP1268" s="73"/>
      <c r="AQ1268" s="49" t="s">
        <v>4951</v>
      </c>
      <c r="AR1268" s="76" t="s">
        <v>5011</v>
      </c>
      <c r="AS1268" s="73" t="s">
        <v>5012</v>
      </c>
      <c r="AT1268" s="73">
        <f t="shared" si="305"/>
        <v>1</v>
      </c>
      <c r="AU1268" s="112" t="s">
        <v>5383</v>
      </c>
      <c r="AV1268" s="44" t="s">
        <v>5380</v>
      </c>
      <c r="AW1268" t="s">
        <v>566</v>
      </c>
      <c r="AX1268" s="112" t="s">
        <v>5322</v>
      </c>
      <c r="AY1268" s="73" t="str">
        <f t="shared" si="306"/>
        <v>Logunov D.V., Marusik Yu.M. 2000. Miscellaneous notes on Palaearctic Salticidae (Arachnida: Aranei) // Arthropoda Selecta. Vol.8 (for 1999). No.4. P.263–292</v>
      </c>
      <c r="AZ1268" s="49" t="s">
        <v>4903</v>
      </c>
      <c r="BA1268" s="58" t="str">
        <f>Y1268&amp;"-"&amp;IF(Z1268&lt;10,"0"&amp;Z1268,Z1268)&amp;"-"&amp;IF(AA1268&lt;10,"0"&amp;AA1268,AA1268)&amp;"/"&amp;IF(AC1268&lt;10,"0"&amp;AC1268,AC1268)&amp;"-"&amp;IF(AD1268&lt;10,"0"&amp;AD1268,AD1268)</f>
        <v>1995-04-29/05-01</v>
      </c>
      <c r="BB1268" s="44" t="str">
        <f>Y1268&amp;IF(Z1268&lt;&gt;0,"-"&amp;Z1268,"")&amp;IF(AA1268&lt;&gt;0,"-"&amp;AA1268,"")&amp;IF(AB1268&lt;&gt;0,"/"&amp;AB1268,"")&amp;IF(AC1268&lt;&gt;0,"-"&amp;AC1268,"")&amp;IF(AD1268&lt;&gt;0,"-"&amp;AD1268,"")</f>
        <v>1995-4-29/1995-5-1</v>
      </c>
      <c r="BC1268" s="44"/>
      <c r="BD1268" s="44"/>
      <c r="BE1268" s="44"/>
      <c r="BF1268" s="49" t="s">
        <v>4882</v>
      </c>
      <c r="BG1268" t="s">
        <v>4893</v>
      </c>
      <c r="BH1268" s="40" t="s">
        <v>5050</v>
      </c>
      <c r="BI1268" t="s">
        <v>39</v>
      </c>
      <c r="BJ1268" t="str">
        <f>N1268&amp;", "&amp;O1268&amp;", "&amp;P1268</f>
        <v>Almaty Area, Zhambyl Distr., Fabrichnyi</v>
      </c>
      <c r="BK1268" t="str">
        <f>T1268&amp;" N; "&amp;U1268&amp;" E"</f>
        <v>43.166859 N; 76.408816 E</v>
      </c>
      <c r="BL1268" t="s">
        <v>1789</v>
      </c>
      <c r="BM1268" s="85" t="s">
        <v>1790</v>
      </c>
      <c r="BN1268" t="s">
        <v>4895</v>
      </c>
      <c r="BO1268">
        <f t="shared" si="311"/>
        <v>3000</v>
      </c>
      <c r="BP1268" t="str">
        <f>IF(V1268="original",H1268,IF(V1268="volunteer",C1268,"Nekhaeva A.A."))</f>
        <v>Kim L.V.</v>
      </c>
      <c r="BQ1268" t="str">
        <f>IF(V1268="original",I1268,IF(V1268="volunteer",YEAR(A1268)&amp;"-"&amp;IF(MONTH(A1268)&lt;10,"0"&amp;MONTH(A1268),MONTH(A1268))&amp;"-"&amp;IF(DAY(A1268)&lt;10,"0"&amp;DAY(A1268),DAY(A1268)),"__2025-05-15"))</f>
        <v>2025-04-02</v>
      </c>
      <c r="BR1268"/>
      <c r="BS1268"/>
      <c r="BT1268" s="49" t="s">
        <v>4766</v>
      </c>
      <c r="BU1268" t="s">
        <v>3631</v>
      </c>
      <c r="BV1268" t="s">
        <v>3632</v>
      </c>
      <c r="BW1268" t="s">
        <v>3633</v>
      </c>
      <c r="BX1268" t="s">
        <v>3634</v>
      </c>
      <c r="BY1268" s="44" t="s">
        <v>48</v>
      </c>
      <c r="BZ1268" t="s">
        <v>1021</v>
      </c>
      <c r="CA1268" t="s">
        <v>4478</v>
      </c>
      <c r="CB1268" s="44" t="s">
        <v>4478</v>
      </c>
      <c r="CC1268" t="s">
        <v>4343</v>
      </c>
      <c r="CD1268" t="s">
        <v>4478</v>
      </c>
      <c r="CE1268" t="s">
        <v>4479</v>
      </c>
      <c r="CF1268" t="s">
        <v>3630</v>
      </c>
      <c r="CG1268"/>
      <c r="CH1268" t="str">
        <f>H1268</f>
        <v>Logunov D.V., Marusik Yu.M.</v>
      </c>
      <c r="CI1268">
        <f t="shared" si="310"/>
        <v>2000</v>
      </c>
      <c r="CJ1268"/>
    </row>
    <row r="1269" spans="1:88" s="10" customFormat="1" x14ac:dyDescent="0.45">
      <c r="A1269" s="9">
        <v>45749.580046296287</v>
      </c>
      <c r="B1269" s="10">
        <v>412819044</v>
      </c>
      <c r="C1269" s="6" t="s">
        <v>4897</v>
      </c>
      <c r="D1269" s="10">
        <v>1</v>
      </c>
      <c r="E1269" s="4" t="s">
        <v>51</v>
      </c>
      <c r="F1269" s="10" t="s">
        <v>836</v>
      </c>
      <c r="G1269" s="10">
        <v>3911</v>
      </c>
      <c r="H1269" s="44" t="s">
        <v>1801</v>
      </c>
      <c r="I1269" s="10">
        <v>2000</v>
      </c>
      <c r="J1269" s="10" t="s">
        <v>3036</v>
      </c>
      <c r="K1269" s="10" t="s">
        <v>3037</v>
      </c>
      <c r="L1269" s="10" t="s">
        <v>3038</v>
      </c>
      <c r="M1269" t="s">
        <v>39</v>
      </c>
      <c r="N1269" s="10" t="s">
        <v>77</v>
      </c>
      <c r="O1269" s="10" t="s">
        <v>852</v>
      </c>
      <c r="P1269" s="10" t="s">
        <v>852</v>
      </c>
      <c r="Q1269" t="str">
        <f t="shared" si="301"/>
        <v>Almaty</v>
      </c>
      <c r="R1269" s="92">
        <v>43.249617999999998</v>
      </c>
      <c r="S1269" s="92">
        <v>76.926579000000004</v>
      </c>
      <c r="T1269" s="10" t="s">
        <v>3105</v>
      </c>
      <c r="U1269" s="10" t="s">
        <v>3106</v>
      </c>
      <c r="V1269" s="10" t="s">
        <v>106</v>
      </c>
      <c r="X1269" s="10">
        <v>6000</v>
      </c>
      <c r="Y1269" s="10">
        <v>1996</v>
      </c>
      <c r="Z1269" s="10">
        <v>4</v>
      </c>
      <c r="AA1269" s="10">
        <v>1</v>
      </c>
      <c r="AF1269" s="10" t="s">
        <v>613</v>
      </c>
      <c r="AH1269" s="10" t="s">
        <v>48</v>
      </c>
      <c r="AI1269" s="10" t="s">
        <v>1021</v>
      </c>
      <c r="AJ1269" s="10" t="s">
        <v>2185</v>
      </c>
      <c r="AK1269" s="10" t="b">
        <v>1</v>
      </c>
      <c r="AL1269" s="10" t="b">
        <v>0</v>
      </c>
      <c r="AO1269" s="49" t="s">
        <v>4952</v>
      </c>
      <c r="AP1269" s="73"/>
      <c r="AQ1269" s="49" t="s">
        <v>4951</v>
      </c>
      <c r="AR1269" s="76" t="s">
        <v>5011</v>
      </c>
      <c r="AS1269" s="73" t="s">
        <v>5012</v>
      </c>
      <c r="AT1269" s="73">
        <f t="shared" si="305"/>
        <v>1</v>
      </c>
      <c r="AU1269" s="112" t="s">
        <v>5383</v>
      </c>
      <c r="AV1269" s="44" t="s">
        <v>5380</v>
      </c>
      <c r="AW1269" t="s">
        <v>613</v>
      </c>
      <c r="AX1269" s="112" t="s">
        <v>5322</v>
      </c>
      <c r="AY1269" s="73" t="str">
        <f t="shared" si="306"/>
        <v>Logunov D.V., Marusik Yu.M. 2000. Miscellaneous notes on Palaearctic Salticidae (Arachnida: Aranei) // Arthropoda Selecta. Vol.8 (for 1999). No.4. P.263–292</v>
      </c>
      <c r="AZ1269" s="49" t="s">
        <v>4903</v>
      </c>
      <c r="BA1269" s="58" t="str">
        <f>Y1269&amp;"-"&amp;IF(Z1269&lt;10,"0"&amp;Z1269,Z1269)&amp;"-"&amp;IF(AA1269&lt;10,"0"&amp;AA1269,AA1269)</f>
        <v>1996-04-01</v>
      </c>
      <c r="BB1269" s="44" t="str">
        <f>Y1269&amp;IF(Z1269&lt;&gt;0,"-"&amp;Z1269,"")&amp;IF(AA1269&lt;&gt;0,"-"&amp;AA1269,"")&amp;IF(AB1269&lt;&gt;0,"/"&amp;AB1269,"")&amp;IF(AC1269&lt;&gt;0,"-"&amp;AC1269,"")&amp;IF(AD1269&lt;&gt;0,"-"&amp;AD1269,"")</f>
        <v>1996-4-1</v>
      </c>
      <c r="BC1269" s="44"/>
      <c r="BD1269" s="44"/>
      <c r="BE1269" s="44"/>
      <c r="BF1269" s="49" t="s">
        <v>4882</v>
      </c>
      <c r="BG1269" t="s">
        <v>4893</v>
      </c>
      <c r="BH1269" s="40" t="s">
        <v>5050</v>
      </c>
      <c r="BI1269" t="s">
        <v>39</v>
      </c>
      <c r="BJ1269" t="str">
        <f>N1269&amp;", "&amp;O1269&amp;", "&amp;P1269</f>
        <v>Almaty Area, Almaty, Almaty</v>
      </c>
      <c r="BK1269" t="str">
        <f>T1269&amp;" N; "&amp;U1269&amp;" E"</f>
        <v>43.249618 N; 76.926579 E</v>
      </c>
      <c r="BL1269" t="s">
        <v>3105</v>
      </c>
      <c r="BM1269" s="85" t="s">
        <v>3106</v>
      </c>
      <c r="BN1269" t="s">
        <v>4895</v>
      </c>
      <c r="BO1269">
        <f t="shared" si="311"/>
        <v>6000</v>
      </c>
      <c r="BP1269" t="str">
        <f>IF(V1269="original",H1269,IF(V1269="volunteer",C1269,"Nekhaeva A.A."))</f>
        <v>Kim L.V.</v>
      </c>
      <c r="BQ1269" t="str">
        <f>IF(V1269="original",I1269,IF(V1269="volunteer",YEAR(A1269)&amp;"-"&amp;IF(MONTH(A1269)&lt;10,"0"&amp;MONTH(A1269),MONTH(A1269))&amp;"-"&amp;IF(DAY(A1269)&lt;10,"0"&amp;DAY(A1269),DAY(A1269)),"__2025-05-15"))</f>
        <v>2025-04-02</v>
      </c>
      <c r="BR1269"/>
      <c r="BS1269"/>
      <c r="BT1269" s="49" t="s">
        <v>4766</v>
      </c>
      <c r="BU1269" t="s">
        <v>3631</v>
      </c>
      <c r="BV1269" t="s">
        <v>3632</v>
      </c>
      <c r="BW1269" t="s">
        <v>3633</v>
      </c>
      <c r="BX1269" t="s">
        <v>3634</v>
      </c>
      <c r="BY1269" s="44" t="s">
        <v>48</v>
      </c>
      <c r="BZ1269" t="s">
        <v>1021</v>
      </c>
      <c r="CA1269" t="s">
        <v>4478</v>
      </c>
      <c r="CB1269" s="44" t="s">
        <v>4478</v>
      </c>
      <c r="CC1269" t="s">
        <v>4343</v>
      </c>
      <c r="CD1269" t="s">
        <v>4478</v>
      </c>
      <c r="CE1269" t="s">
        <v>4479</v>
      </c>
      <c r="CF1269" t="s">
        <v>3630</v>
      </c>
      <c r="CG1269"/>
      <c r="CH1269" t="str">
        <f>H1269</f>
        <v>Logunov D.V., Marusik Yu.M.</v>
      </c>
      <c r="CI1269">
        <f t="shared" si="310"/>
        <v>2000</v>
      </c>
      <c r="CJ1269"/>
    </row>
    <row r="1270" spans="1:88" s="10" customFormat="1" x14ac:dyDescent="0.45">
      <c r="A1270" s="9">
        <v>45749.578657407408</v>
      </c>
      <c r="B1270" s="10">
        <v>412819044</v>
      </c>
      <c r="C1270" s="6" t="s">
        <v>4897</v>
      </c>
      <c r="D1270" s="10">
        <v>1</v>
      </c>
      <c r="E1270" s="4" t="s">
        <v>65</v>
      </c>
      <c r="F1270" s="10" t="s">
        <v>836</v>
      </c>
      <c r="G1270" s="10">
        <v>3911</v>
      </c>
      <c r="H1270" s="44" t="s">
        <v>1801</v>
      </c>
      <c r="I1270" s="10">
        <v>2000</v>
      </c>
      <c r="J1270" s="10" t="s">
        <v>3036</v>
      </c>
      <c r="K1270" s="10" t="s">
        <v>3037</v>
      </c>
      <c r="L1270" s="10" t="s">
        <v>3038</v>
      </c>
      <c r="M1270" t="s">
        <v>39</v>
      </c>
      <c r="N1270" s="10" t="s">
        <v>102</v>
      </c>
      <c r="O1270" s="10" t="s">
        <v>3107</v>
      </c>
      <c r="P1270" s="10" t="s">
        <v>3108</v>
      </c>
      <c r="Q1270" t="str">
        <f t="shared" si="301"/>
        <v>ca. 60 km N of Ush-Tobe</v>
      </c>
      <c r="R1270" s="92">
        <v>45.783501000000001</v>
      </c>
      <c r="S1270" s="92">
        <v>77.963892000000001</v>
      </c>
      <c r="T1270" s="10" t="s">
        <v>3109</v>
      </c>
      <c r="U1270" s="10" t="s">
        <v>3110</v>
      </c>
      <c r="V1270" s="10" t="s">
        <v>106</v>
      </c>
      <c r="X1270" s="10">
        <v>500</v>
      </c>
      <c r="Y1270" s="10">
        <v>1988</v>
      </c>
      <c r="Z1270" s="10">
        <v>7</v>
      </c>
      <c r="AA1270" s="10">
        <v>28</v>
      </c>
      <c r="AF1270" s="10" t="s">
        <v>566</v>
      </c>
      <c r="AH1270" s="10" t="s">
        <v>48</v>
      </c>
      <c r="AI1270" s="10" t="s">
        <v>1021</v>
      </c>
      <c r="AJ1270" s="10" t="s">
        <v>2185</v>
      </c>
      <c r="AK1270" s="10" t="b">
        <v>1</v>
      </c>
      <c r="AL1270" s="10" t="b">
        <v>0</v>
      </c>
      <c r="AO1270" s="49" t="s">
        <v>4952</v>
      </c>
      <c r="AP1270" s="73"/>
      <c r="AQ1270" s="49" t="s">
        <v>4951</v>
      </c>
      <c r="AR1270" s="76" t="s">
        <v>5011</v>
      </c>
      <c r="AS1270" s="73" t="s">
        <v>5012</v>
      </c>
      <c r="AT1270" s="73">
        <f t="shared" si="305"/>
        <v>1</v>
      </c>
      <c r="AU1270" s="112" t="s">
        <v>5384</v>
      </c>
      <c r="AV1270" s="44" t="s">
        <v>5380</v>
      </c>
      <c r="AW1270" t="s">
        <v>566</v>
      </c>
      <c r="AX1270" s="112" t="s">
        <v>5322</v>
      </c>
      <c r="AY1270" s="73" t="str">
        <f t="shared" si="306"/>
        <v>Logunov D.V., Marusik Yu.M. 2000. Miscellaneous notes on Palaearctic Salticidae (Arachnida: Aranei) // Arthropoda Selecta. Vol.8 (for 1999). No.4. P.263–292</v>
      </c>
      <c r="AZ1270" s="49" t="s">
        <v>4903</v>
      </c>
      <c r="BA1270" s="58" t="str">
        <f>Y1270&amp;"-"&amp;IF(Z1270&lt;10,"0"&amp;Z1270,Z1270)&amp;"-"&amp;IF(AA1270&lt;10,"0"&amp;AA1270,AA1270)</f>
        <v>1988-07-28</v>
      </c>
      <c r="BB1270" s="44" t="str">
        <f>Y1270&amp;IF(Z1270&lt;&gt;0,"-"&amp;Z1270,"")&amp;IF(AA1270&lt;&gt;0,"-"&amp;AA1270,"")&amp;IF(AB1270&lt;&gt;0,"/"&amp;AB1270,"")&amp;IF(AC1270&lt;&gt;0,"-"&amp;AC1270,"")&amp;IF(AD1270&lt;&gt;0,"-"&amp;AD1270,"")</f>
        <v>1988-7-28</v>
      </c>
      <c r="BC1270" s="44"/>
      <c r="BD1270" s="44"/>
      <c r="BE1270" s="44"/>
      <c r="BF1270" s="49" t="s">
        <v>4882</v>
      </c>
      <c r="BG1270" t="s">
        <v>4893</v>
      </c>
      <c r="BH1270" s="40" t="s">
        <v>5050</v>
      </c>
      <c r="BI1270" t="s">
        <v>39</v>
      </c>
      <c r="BJ1270" t="str">
        <f>N1270&amp;", "&amp;O1270&amp;", "&amp;P1270</f>
        <v>Taldy-Kurgan Area, Karakola Distr., ca. 60 km N of Ush-Tobe</v>
      </c>
      <c r="BK1270" t="str">
        <f>T1270&amp;" N; "&amp;U1270&amp;" E"</f>
        <v>45.783501 N; 77.963892 E</v>
      </c>
      <c r="BL1270" t="s">
        <v>3109</v>
      </c>
      <c r="BM1270" s="85" t="s">
        <v>3110</v>
      </c>
      <c r="BN1270" t="s">
        <v>4895</v>
      </c>
      <c r="BO1270">
        <f t="shared" si="311"/>
        <v>500</v>
      </c>
      <c r="BP1270" t="str">
        <f>IF(V1270="original",H1270,IF(V1270="volunteer",C1270,"Nekhaeva A.A."))</f>
        <v>Kim L.V.</v>
      </c>
      <c r="BQ1270" t="str">
        <f>IF(V1270="original",I1270,IF(V1270="volunteer",YEAR(A1270)&amp;"-"&amp;IF(MONTH(A1270)&lt;10,"0"&amp;MONTH(A1270),MONTH(A1270))&amp;"-"&amp;IF(DAY(A1270)&lt;10,"0"&amp;DAY(A1270),DAY(A1270)),"__2025-05-15"))</f>
        <v>2025-04-02</v>
      </c>
      <c r="BR1270"/>
      <c r="BS1270"/>
      <c r="BT1270" s="49" t="s">
        <v>4766</v>
      </c>
      <c r="BU1270" t="s">
        <v>3631</v>
      </c>
      <c r="BV1270" t="s">
        <v>3632</v>
      </c>
      <c r="BW1270" t="s">
        <v>3633</v>
      </c>
      <c r="BX1270" t="s">
        <v>3634</v>
      </c>
      <c r="BY1270" s="44" t="s">
        <v>48</v>
      </c>
      <c r="BZ1270" t="s">
        <v>1021</v>
      </c>
      <c r="CA1270" t="s">
        <v>4478</v>
      </c>
      <c r="CB1270" s="44" t="s">
        <v>4478</v>
      </c>
      <c r="CC1270" t="s">
        <v>4343</v>
      </c>
      <c r="CD1270" t="s">
        <v>4478</v>
      </c>
      <c r="CE1270" t="s">
        <v>4479</v>
      </c>
      <c r="CF1270" t="s">
        <v>3630</v>
      </c>
      <c r="CG1270"/>
      <c r="CH1270" t="str">
        <f>H1270</f>
        <v>Logunov D.V., Marusik Yu.M.</v>
      </c>
      <c r="CI1270">
        <f t="shared" si="310"/>
        <v>2000</v>
      </c>
      <c r="CJ1270"/>
    </row>
    <row r="1271" spans="1:88" s="10" customFormat="1" x14ac:dyDescent="0.45">
      <c r="A1271" s="9">
        <v>45749.574849537043</v>
      </c>
      <c r="B1271" s="10">
        <v>412819044</v>
      </c>
      <c r="C1271" s="6" t="s">
        <v>4897</v>
      </c>
      <c r="D1271" s="10">
        <v>1</v>
      </c>
      <c r="E1271" s="4" t="s">
        <v>51</v>
      </c>
      <c r="F1271" s="10" t="s">
        <v>836</v>
      </c>
      <c r="G1271" s="10">
        <v>3911</v>
      </c>
      <c r="H1271" s="44" t="s">
        <v>1801</v>
      </c>
      <c r="I1271" s="10">
        <v>2000</v>
      </c>
      <c r="J1271" s="10" t="s">
        <v>3036</v>
      </c>
      <c r="K1271" s="10" t="s">
        <v>3037</v>
      </c>
      <c r="L1271" s="10" t="s">
        <v>3038</v>
      </c>
      <c r="M1271" t="s">
        <v>39</v>
      </c>
      <c r="N1271" s="10" t="s">
        <v>77</v>
      </c>
      <c r="O1271" s="10" t="s">
        <v>842</v>
      </c>
      <c r="P1271" s="10" t="s">
        <v>3111</v>
      </c>
      <c r="Q1271" t="str">
        <f t="shared" si="301"/>
        <v>Irisu River Valley</v>
      </c>
      <c r="R1271" s="92">
        <v>42.810279000000001</v>
      </c>
      <c r="S1271" s="92">
        <v>79.107763000000006</v>
      </c>
      <c r="T1271" s="10" t="s">
        <v>3112</v>
      </c>
      <c r="U1271" s="10" t="s">
        <v>3113</v>
      </c>
      <c r="V1271" s="10" t="s">
        <v>106</v>
      </c>
      <c r="W1271" s="10" t="s">
        <v>867</v>
      </c>
      <c r="X1271" s="10">
        <v>5000</v>
      </c>
      <c r="Y1271" s="10">
        <v>1983</v>
      </c>
      <c r="Z1271" s="10">
        <v>7</v>
      </c>
      <c r="AA1271" s="10">
        <v>12</v>
      </c>
      <c r="AF1271" s="10" t="s">
        <v>641</v>
      </c>
      <c r="AH1271" s="10" t="s">
        <v>48</v>
      </c>
      <c r="AI1271" s="10" t="s">
        <v>1021</v>
      </c>
      <c r="AJ1271" s="10" t="s">
        <v>2227</v>
      </c>
      <c r="AK1271" s="10" t="b">
        <v>1</v>
      </c>
      <c r="AL1271" s="10" t="b">
        <v>0</v>
      </c>
      <c r="AO1271" s="49" t="s">
        <v>4952</v>
      </c>
      <c r="AP1271" s="73"/>
      <c r="AQ1271" s="49" t="s">
        <v>4951</v>
      </c>
      <c r="AR1271" s="76" t="s">
        <v>5011</v>
      </c>
      <c r="AS1271" s="73" t="s">
        <v>5012</v>
      </c>
      <c r="AT1271" s="73">
        <f t="shared" si="305"/>
        <v>1</v>
      </c>
      <c r="AU1271" s="112" t="s">
        <v>5383</v>
      </c>
      <c r="AV1271" s="44" t="s">
        <v>5380</v>
      </c>
      <c r="AW1271" t="s">
        <v>641</v>
      </c>
      <c r="AX1271" s="112" t="s">
        <v>5322</v>
      </c>
      <c r="AY1271" s="73" t="str">
        <f t="shared" si="306"/>
        <v>Logunov D.V., Marusik Yu.M. 2000. Miscellaneous notes on Palaearctic Salticidae (Arachnida: Aranei) // Arthropoda Selecta. Vol.8 (for 1999). No.4. P.263–292</v>
      </c>
      <c r="AZ1271" s="49" t="s">
        <v>4903</v>
      </c>
      <c r="BA1271" s="58" t="str">
        <f>Y1271&amp;"-"&amp;IF(Z1271&lt;10,"0"&amp;Z1271,Z1271)&amp;"-"&amp;IF(AA1271&lt;10,"0"&amp;AA1271,AA1271)</f>
        <v>1983-07-12</v>
      </c>
      <c r="BB1271" s="44" t="str">
        <f>Y1271&amp;IF(Z1271&lt;&gt;0,"-"&amp;Z1271,"")&amp;IF(AA1271&lt;&gt;0,"-"&amp;AA1271,"")&amp;IF(AB1271&lt;&gt;0,"/"&amp;AB1271,"")&amp;IF(AC1271&lt;&gt;0,"-"&amp;AC1271,"")&amp;IF(AD1271&lt;&gt;0,"-"&amp;AD1271,"")</f>
        <v>1983-7-12</v>
      </c>
      <c r="BC1271" s="44"/>
      <c r="BD1271" s="44"/>
      <c r="BE1271" s="44"/>
      <c r="BF1271" s="49" t="s">
        <v>4882</v>
      </c>
      <c r="BG1271" t="s">
        <v>4893</v>
      </c>
      <c r="BH1271" s="40" t="s">
        <v>5050</v>
      </c>
      <c r="BI1271" t="s">
        <v>39</v>
      </c>
      <c r="BJ1271" t="str">
        <f>N1271&amp;", "&amp;O1271&amp;", "&amp;P1271</f>
        <v>Almaty Area, Kegen Distr., Irisu River Valley</v>
      </c>
      <c r="BK1271" t="str">
        <f>T1271&amp;" N; "&amp;U1271&amp;" E"</f>
        <v>42.810279 N; 79.107763 E</v>
      </c>
      <c r="BL1271" t="s">
        <v>3112</v>
      </c>
      <c r="BM1271" s="85" t="s">
        <v>3113</v>
      </c>
      <c r="BN1271" t="s">
        <v>4895</v>
      </c>
      <c r="BO1271">
        <f t="shared" si="311"/>
        <v>5000</v>
      </c>
      <c r="BP1271" t="str">
        <f>IF(V1271="original",H1271,IF(V1271="volunteer",C1271,"Nekhaeva A.A."))</f>
        <v>Kim L.V.</v>
      </c>
      <c r="BQ1271" t="str">
        <f>IF(V1271="original",I1271,IF(V1271="volunteer",YEAR(A1271)&amp;"-"&amp;IF(MONTH(A1271)&lt;10,"0"&amp;MONTH(A1271),MONTH(A1271))&amp;"-"&amp;IF(DAY(A1271)&lt;10,"0"&amp;DAY(A1271),DAY(A1271)),"__2025-05-15"))</f>
        <v>2025-04-02</v>
      </c>
      <c r="BR1271"/>
      <c r="BS1271"/>
      <c r="BT1271" s="49" t="s">
        <v>4766</v>
      </c>
      <c r="BU1271" t="s">
        <v>3631</v>
      </c>
      <c r="BV1271" t="s">
        <v>3632</v>
      </c>
      <c r="BW1271" t="s">
        <v>3633</v>
      </c>
      <c r="BX1271" t="s">
        <v>3634</v>
      </c>
      <c r="BY1271" s="44" t="s">
        <v>48</v>
      </c>
      <c r="BZ1271" t="s">
        <v>1021</v>
      </c>
      <c r="CA1271" t="s">
        <v>4483</v>
      </c>
      <c r="CB1271" s="44" t="s">
        <v>4483</v>
      </c>
      <c r="CC1271" t="s">
        <v>4802</v>
      </c>
      <c r="CD1271" t="s">
        <v>4483</v>
      </c>
      <c r="CE1271" t="s">
        <v>4484</v>
      </c>
      <c r="CF1271" t="s">
        <v>3630</v>
      </c>
      <c r="CG1271"/>
      <c r="CH1271" t="str">
        <f>H1271</f>
        <v>Logunov D.V., Marusik Yu.M.</v>
      </c>
      <c r="CI1271">
        <f t="shared" si="310"/>
        <v>2000</v>
      </c>
      <c r="CJ1271"/>
    </row>
    <row r="1272" spans="1:88" s="10" customFormat="1" x14ac:dyDescent="0.45">
      <c r="A1272" s="9">
        <v>45749.572372685187</v>
      </c>
      <c r="B1272" s="10">
        <v>412819044</v>
      </c>
      <c r="C1272" s="6" t="s">
        <v>4897</v>
      </c>
      <c r="D1272" s="10">
        <v>1</v>
      </c>
      <c r="E1272" s="4" t="s">
        <v>51</v>
      </c>
      <c r="F1272" s="10" t="s">
        <v>836</v>
      </c>
      <c r="G1272" s="10">
        <v>3911</v>
      </c>
      <c r="H1272" s="44" t="s">
        <v>1801</v>
      </c>
      <c r="I1272" s="10">
        <v>2000</v>
      </c>
      <c r="J1272" s="10" t="s">
        <v>3036</v>
      </c>
      <c r="K1272" s="10" t="s">
        <v>3037</v>
      </c>
      <c r="L1272" s="10" t="s">
        <v>3038</v>
      </c>
      <c r="M1272" t="s">
        <v>39</v>
      </c>
      <c r="N1272" s="10" t="s">
        <v>77</v>
      </c>
      <c r="O1272" s="10" t="s">
        <v>852</v>
      </c>
      <c r="P1272" s="10" t="s">
        <v>1592</v>
      </c>
      <c r="Q1272" t="str">
        <f t="shared" si="301"/>
        <v>Akademgorodok</v>
      </c>
      <c r="R1272" s="92">
        <v>43.211384000000002</v>
      </c>
      <c r="S1272" s="92">
        <v>76.911674000000005</v>
      </c>
      <c r="T1272" s="10" t="s">
        <v>3099</v>
      </c>
      <c r="U1272" s="10" t="s">
        <v>3100</v>
      </c>
      <c r="V1272" s="10" t="s">
        <v>106</v>
      </c>
      <c r="X1272" s="10">
        <v>500</v>
      </c>
      <c r="Y1272" s="10">
        <v>1993</v>
      </c>
      <c r="Z1272" s="10">
        <v>6</v>
      </c>
      <c r="AA1272" s="10">
        <v>30</v>
      </c>
      <c r="AB1272" s="10">
        <v>1995</v>
      </c>
      <c r="AC1272" s="10">
        <v>8</v>
      </c>
      <c r="AD1272" s="10">
        <v>12</v>
      </c>
      <c r="AF1272" s="10" t="s">
        <v>613</v>
      </c>
      <c r="AH1272" s="10" t="s">
        <v>48</v>
      </c>
      <c r="AI1272" s="10" t="s">
        <v>1021</v>
      </c>
      <c r="AJ1272" s="10" t="s">
        <v>2227</v>
      </c>
      <c r="AK1272" s="10" t="b">
        <v>1</v>
      </c>
      <c r="AL1272" s="10" t="b">
        <v>0</v>
      </c>
      <c r="AO1272" s="49" t="s">
        <v>4952</v>
      </c>
      <c r="AP1272" s="73"/>
      <c r="AQ1272" s="49" t="s">
        <v>4951</v>
      </c>
      <c r="AR1272" s="76" t="s">
        <v>5011</v>
      </c>
      <c r="AS1272" s="73" t="s">
        <v>5012</v>
      </c>
      <c r="AT1272" s="73">
        <f t="shared" si="305"/>
        <v>1</v>
      </c>
      <c r="AU1272" s="112" t="s">
        <v>5383</v>
      </c>
      <c r="AV1272" s="44" t="s">
        <v>5380</v>
      </c>
      <c r="AW1272" t="s">
        <v>613</v>
      </c>
      <c r="AX1272" s="112" t="s">
        <v>5322</v>
      </c>
      <c r="AY1272" s="73" t="str">
        <f t="shared" si="306"/>
        <v>Logunov D.V., Marusik Yu.M. 2000. Miscellaneous notes on Palaearctic Salticidae (Arachnida: Aranei) // Arthropoda Selecta. Vol.8 (for 1999). No.4. P.263–292</v>
      </c>
      <c r="AZ1272" s="49" t="s">
        <v>4903</v>
      </c>
      <c r="BA1272" s="58" t="str">
        <f>Y1272&amp;"-"&amp;IF(Z1272&lt;10,"0"&amp;Z1272,Z1272)&amp;"-"&amp;IF(AA1272&lt;10,"0"&amp;AA1272,AA1272)&amp;"/"&amp;IF(AC1272&lt;10,"0"&amp;AC1272,AC1272)&amp;"-"&amp;IF(AD1272&lt;10,"0"&amp;AD1272,AD1272)</f>
        <v>1993-06-30/08-12</v>
      </c>
      <c r="BB1272" s="44" t="str">
        <f>Y1272&amp;IF(Z1272&lt;&gt;0,"-"&amp;Z1272,"")&amp;IF(AA1272&lt;&gt;0,"-"&amp;AA1272,"")&amp;IF(AB1272&lt;&gt;0,"/"&amp;AB1272,"")&amp;IF(AC1272&lt;&gt;0,"-"&amp;AC1272,"")&amp;IF(AD1272&lt;&gt;0,"-"&amp;AD1272,"")</f>
        <v>1993-6-30/1995-8-12</v>
      </c>
      <c r="BC1272" s="44"/>
      <c r="BD1272" s="44"/>
      <c r="BE1272" s="44"/>
      <c r="BF1272" s="49" t="s">
        <v>4882</v>
      </c>
      <c r="BG1272" t="s">
        <v>4893</v>
      </c>
      <c r="BH1272" s="40" t="s">
        <v>5050</v>
      </c>
      <c r="BI1272" t="s">
        <v>39</v>
      </c>
      <c r="BJ1272" t="str">
        <f>N1272&amp;", "&amp;O1272&amp;", "&amp;P1272</f>
        <v>Almaty Area, Almaty, Akademgorodok</v>
      </c>
      <c r="BK1272" t="str">
        <f>T1272&amp;" N; "&amp;U1272&amp;" E"</f>
        <v>43.211384 N; 76.911674 E</v>
      </c>
      <c r="BL1272" t="s">
        <v>3099</v>
      </c>
      <c r="BM1272" s="85" t="s">
        <v>3100</v>
      </c>
      <c r="BN1272" t="s">
        <v>4895</v>
      </c>
      <c r="BO1272">
        <f t="shared" si="311"/>
        <v>500</v>
      </c>
      <c r="BP1272" t="str">
        <f>IF(V1272="original",H1272,IF(V1272="volunteer",C1272,"Nekhaeva A.A."))</f>
        <v>Kim L.V.</v>
      </c>
      <c r="BQ1272" t="str">
        <f>IF(V1272="original",I1272,IF(V1272="volunteer",YEAR(A1272)&amp;"-"&amp;IF(MONTH(A1272)&lt;10,"0"&amp;MONTH(A1272),MONTH(A1272))&amp;"-"&amp;IF(DAY(A1272)&lt;10,"0"&amp;DAY(A1272),DAY(A1272)),"__2025-05-15"))</f>
        <v>2025-04-02</v>
      </c>
      <c r="BR1272"/>
      <c r="BS1272"/>
      <c r="BT1272" s="49" t="s">
        <v>4766</v>
      </c>
      <c r="BU1272" t="s">
        <v>3631</v>
      </c>
      <c r="BV1272" t="s">
        <v>3632</v>
      </c>
      <c r="BW1272" t="s">
        <v>3633</v>
      </c>
      <c r="BX1272" t="s">
        <v>3634</v>
      </c>
      <c r="BY1272" s="44" t="s">
        <v>48</v>
      </c>
      <c r="BZ1272" t="s">
        <v>1021</v>
      </c>
      <c r="CA1272" t="s">
        <v>4483</v>
      </c>
      <c r="CB1272" s="44" t="s">
        <v>4483</v>
      </c>
      <c r="CC1272" t="s">
        <v>4802</v>
      </c>
      <c r="CD1272" t="s">
        <v>4483</v>
      </c>
      <c r="CE1272" t="s">
        <v>4484</v>
      </c>
      <c r="CF1272" t="s">
        <v>3630</v>
      </c>
      <c r="CG1272"/>
      <c r="CH1272" t="str">
        <f>H1272</f>
        <v>Logunov D.V., Marusik Yu.M.</v>
      </c>
      <c r="CI1272">
        <f t="shared" si="310"/>
        <v>2000</v>
      </c>
      <c r="CJ1272"/>
    </row>
    <row r="1273" spans="1:88" s="10" customFormat="1" x14ac:dyDescent="0.45">
      <c r="A1273" s="9">
        <v>45749.571412037039</v>
      </c>
      <c r="B1273" s="10">
        <v>412819044</v>
      </c>
      <c r="C1273" s="6" t="s">
        <v>4897</v>
      </c>
      <c r="D1273" s="10">
        <v>2</v>
      </c>
      <c r="E1273" s="4" t="s">
        <v>86</v>
      </c>
      <c r="F1273" s="10" t="s">
        <v>836</v>
      </c>
      <c r="G1273" s="10">
        <v>3911</v>
      </c>
      <c r="H1273" s="44" t="s">
        <v>1801</v>
      </c>
      <c r="I1273" s="10">
        <v>2000</v>
      </c>
      <c r="J1273" s="10" t="s">
        <v>3036</v>
      </c>
      <c r="K1273" s="10" t="s">
        <v>3037</v>
      </c>
      <c r="L1273" s="10" t="s">
        <v>3038</v>
      </c>
      <c r="M1273" t="s">
        <v>39</v>
      </c>
      <c r="N1273" s="10" t="s">
        <v>77</v>
      </c>
      <c r="O1273" s="10" t="s">
        <v>852</v>
      </c>
      <c r="P1273" s="10" t="s">
        <v>1592</v>
      </c>
      <c r="Q1273" t="str">
        <f t="shared" si="301"/>
        <v>Akademgorodok</v>
      </c>
      <c r="R1273" s="92">
        <v>43.211384000000002</v>
      </c>
      <c r="S1273" s="92">
        <v>76.911674000000005</v>
      </c>
      <c r="T1273" s="10" t="s">
        <v>3099</v>
      </c>
      <c r="U1273" s="10" t="s">
        <v>3100</v>
      </c>
      <c r="V1273" s="10" t="s">
        <v>106</v>
      </c>
      <c r="X1273" s="10">
        <v>500</v>
      </c>
      <c r="Y1273" s="10">
        <v>1996</v>
      </c>
      <c r="Z1273" s="10">
        <v>5</v>
      </c>
      <c r="AA1273" s="10">
        <v>19</v>
      </c>
      <c r="AB1273" s="10">
        <v>1996</v>
      </c>
      <c r="AC1273" s="10">
        <v>5</v>
      </c>
      <c r="AD1273" s="10">
        <v>20</v>
      </c>
      <c r="AF1273" s="10" t="s">
        <v>613</v>
      </c>
      <c r="AH1273" s="10" t="s">
        <v>48</v>
      </c>
      <c r="AI1273" s="10" t="s">
        <v>1021</v>
      </c>
      <c r="AJ1273" s="10" t="s">
        <v>2227</v>
      </c>
      <c r="AK1273" s="10" t="b">
        <v>1</v>
      </c>
      <c r="AL1273" s="10" t="b">
        <v>0</v>
      </c>
      <c r="AO1273" s="49" t="s">
        <v>4952</v>
      </c>
      <c r="AP1273" s="73"/>
      <c r="AQ1273" s="49" t="s">
        <v>4951</v>
      </c>
      <c r="AR1273" s="76" t="s">
        <v>5011</v>
      </c>
      <c r="AS1273" s="73" t="s">
        <v>5012</v>
      </c>
      <c r="AT1273" s="73">
        <f t="shared" si="305"/>
        <v>2</v>
      </c>
      <c r="AU1273" s="112" t="s">
        <v>5383</v>
      </c>
      <c r="AV1273" s="44" t="s">
        <v>5380</v>
      </c>
      <c r="AW1273" t="s">
        <v>613</v>
      </c>
      <c r="AX1273" s="112" t="s">
        <v>5322</v>
      </c>
      <c r="AY1273" s="73" t="str">
        <f t="shared" si="306"/>
        <v>Logunov D.V., Marusik Yu.M. 2000. Miscellaneous notes on Palaearctic Salticidae (Arachnida: Aranei) // Arthropoda Selecta. Vol.8 (for 1999). No.4. P.263–292</v>
      </c>
      <c r="AZ1273" s="49" t="s">
        <v>4903</v>
      </c>
      <c r="BA1273" s="58" t="str">
        <f>Y1273&amp;"-"&amp;IF(Z1273&lt;10,"0"&amp;Z1273,Z1273)&amp;"-"&amp;IF(AA1273&lt;10,"0"&amp;AA1273,AA1273)&amp;"/"&amp;IF(AD1273&lt;10,"0"&amp;AD1273,AD1273)</f>
        <v>1996-05-19/20</v>
      </c>
      <c r="BB1273" s="44" t="str">
        <f>Y1273&amp;IF(Z1273&lt;&gt;0,"-"&amp;Z1273,"")&amp;IF(AA1273&lt;&gt;0,"-"&amp;AA1273,"")&amp;IF(AB1273&lt;&gt;0,"/"&amp;AB1273,"")&amp;IF(AC1273&lt;&gt;0,"-"&amp;AC1273,"")&amp;IF(AD1273&lt;&gt;0,"-"&amp;AD1273,"")</f>
        <v>1996-5-19/1996-5-20</v>
      </c>
      <c r="BC1273" s="44"/>
      <c r="BD1273" s="44"/>
      <c r="BE1273" s="44"/>
      <c r="BF1273" s="49" t="s">
        <v>4882</v>
      </c>
      <c r="BG1273" t="s">
        <v>4893</v>
      </c>
      <c r="BH1273" s="40" t="s">
        <v>5050</v>
      </c>
      <c r="BI1273" t="s">
        <v>39</v>
      </c>
      <c r="BJ1273" t="str">
        <f>N1273&amp;", "&amp;O1273&amp;", "&amp;P1273</f>
        <v>Almaty Area, Almaty, Akademgorodok</v>
      </c>
      <c r="BK1273" t="str">
        <f>T1273&amp;" N; "&amp;U1273&amp;" E"</f>
        <v>43.211384 N; 76.911674 E</v>
      </c>
      <c r="BL1273" t="s">
        <v>3099</v>
      </c>
      <c r="BM1273" s="85" t="s">
        <v>3100</v>
      </c>
      <c r="BN1273" t="s">
        <v>4895</v>
      </c>
      <c r="BO1273">
        <f t="shared" si="311"/>
        <v>500</v>
      </c>
      <c r="BP1273" t="str">
        <f>IF(V1273="original",H1273,IF(V1273="volunteer",C1273,"Nekhaeva A.A."))</f>
        <v>Kim L.V.</v>
      </c>
      <c r="BQ1273" t="str">
        <f>IF(V1273="original",I1273,IF(V1273="volunteer",YEAR(A1273)&amp;"-"&amp;IF(MONTH(A1273)&lt;10,"0"&amp;MONTH(A1273),MONTH(A1273))&amp;"-"&amp;IF(DAY(A1273)&lt;10,"0"&amp;DAY(A1273),DAY(A1273)),"__2025-05-15"))</f>
        <v>2025-04-02</v>
      </c>
      <c r="BR1273"/>
      <c r="BS1273"/>
      <c r="BT1273" s="49" t="s">
        <v>4766</v>
      </c>
      <c r="BU1273" t="s">
        <v>3631</v>
      </c>
      <c r="BV1273" t="s">
        <v>3632</v>
      </c>
      <c r="BW1273" t="s">
        <v>3633</v>
      </c>
      <c r="BX1273" t="s">
        <v>3634</v>
      </c>
      <c r="BY1273" s="44" t="s">
        <v>48</v>
      </c>
      <c r="BZ1273" t="s">
        <v>1021</v>
      </c>
      <c r="CA1273" t="s">
        <v>4483</v>
      </c>
      <c r="CB1273" s="44" t="s">
        <v>4483</v>
      </c>
      <c r="CC1273" t="s">
        <v>4802</v>
      </c>
      <c r="CD1273" t="s">
        <v>4483</v>
      </c>
      <c r="CE1273" t="s">
        <v>4484</v>
      </c>
      <c r="CF1273" t="s">
        <v>3630</v>
      </c>
      <c r="CG1273"/>
      <c r="CH1273" t="str">
        <f>H1273</f>
        <v>Logunov D.V., Marusik Yu.M.</v>
      </c>
      <c r="CI1273">
        <f t="shared" si="310"/>
        <v>2000</v>
      </c>
      <c r="CJ1273"/>
    </row>
    <row r="1274" spans="1:88" s="10" customFormat="1" x14ac:dyDescent="0.45">
      <c r="A1274" s="9">
        <v>45749.568599537037</v>
      </c>
      <c r="B1274" s="10">
        <v>412819044</v>
      </c>
      <c r="C1274" s="6" t="s">
        <v>4897</v>
      </c>
      <c r="D1274" s="10">
        <v>1</v>
      </c>
      <c r="E1274" s="4" t="s">
        <v>65</v>
      </c>
      <c r="F1274" s="10" t="s">
        <v>836</v>
      </c>
      <c r="G1274" s="10">
        <v>3911</v>
      </c>
      <c r="H1274" s="44" t="s">
        <v>1801</v>
      </c>
      <c r="I1274" s="10">
        <v>2000</v>
      </c>
      <c r="J1274" s="10" t="s">
        <v>3036</v>
      </c>
      <c r="K1274" s="10" t="s">
        <v>3037</v>
      </c>
      <c r="L1274" s="10" t="s">
        <v>3038</v>
      </c>
      <c r="M1274" t="s">
        <v>39</v>
      </c>
      <c r="N1274" s="10" t="s">
        <v>77</v>
      </c>
      <c r="O1274" s="10" t="s">
        <v>1794</v>
      </c>
      <c r="P1274" s="10" t="s">
        <v>3059</v>
      </c>
      <c r="Q1274" t="str">
        <f t="shared" si="301"/>
        <v>20 km SWW of Chundzha, left bank of Charyn [= Sharyn] River</v>
      </c>
      <c r="R1274" s="92">
        <v>43.5</v>
      </c>
      <c r="S1274" s="92">
        <v>79.2</v>
      </c>
      <c r="T1274" s="10" t="s">
        <v>3060</v>
      </c>
      <c r="U1274" s="10" t="s">
        <v>3061</v>
      </c>
      <c r="V1274" s="10" t="s">
        <v>44</v>
      </c>
      <c r="Y1274" s="10">
        <v>1996</v>
      </c>
      <c r="Z1274" s="10">
        <v>6</v>
      </c>
      <c r="AA1274" s="10">
        <v>7</v>
      </c>
      <c r="AF1274" s="10" t="s">
        <v>613</v>
      </c>
      <c r="AH1274" s="10" t="s">
        <v>48</v>
      </c>
      <c r="AI1274" s="10" t="s">
        <v>1021</v>
      </c>
      <c r="AJ1274" s="10" t="s">
        <v>2230</v>
      </c>
      <c r="AK1274" s="10" t="b">
        <v>1</v>
      </c>
      <c r="AL1274" s="10" t="b">
        <v>0</v>
      </c>
      <c r="AO1274" s="49" t="s">
        <v>4952</v>
      </c>
      <c r="AP1274" s="73"/>
      <c r="AQ1274" s="49" t="s">
        <v>4951</v>
      </c>
      <c r="AR1274" s="76" t="s">
        <v>5011</v>
      </c>
      <c r="AS1274" s="73" t="s">
        <v>5012</v>
      </c>
      <c r="AT1274" s="73">
        <f t="shared" si="305"/>
        <v>1</v>
      </c>
      <c r="AU1274" s="112" t="s">
        <v>5384</v>
      </c>
      <c r="AV1274" s="44" t="s">
        <v>5380</v>
      </c>
      <c r="AW1274" t="s">
        <v>613</v>
      </c>
      <c r="AX1274" s="112" t="s">
        <v>5322</v>
      </c>
      <c r="AY1274" s="73" t="str">
        <f t="shared" si="306"/>
        <v>Logunov D.V., Marusik Yu.M. 2000. Miscellaneous notes on Palaearctic Salticidae (Arachnida: Aranei) // Arthropoda Selecta. Vol.8 (for 1999). No.4. P.263–292</v>
      </c>
      <c r="AZ1274" s="49" t="s">
        <v>4903</v>
      </c>
      <c r="BA1274" s="58" t="str">
        <f>Y1274&amp;"-"&amp;IF(Z1274&lt;10,"0"&amp;Z1274,Z1274)&amp;"-"&amp;IF(AA1274&lt;10,"0"&amp;AA1274,AA1274)</f>
        <v>1996-06-07</v>
      </c>
      <c r="BB1274" s="44" t="str">
        <f>Y1274&amp;IF(Z1274&lt;&gt;0,"-"&amp;Z1274,"")&amp;IF(AA1274&lt;&gt;0,"-"&amp;AA1274,"")&amp;IF(AB1274&lt;&gt;0,"/"&amp;AB1274,"")&amp;IF(AC1274&lt;&gt;0,"-"&amp;AC1274,"")&amp;IF(AD1274&lt;&gt;0,"-"&amp;AD1274,"")</f>
        <v>1996-6-7</v>
      </c>
      <c r="BC1274" s="44"/>
      <c r="BD1274" s="44"/>
      <c r="BE1274" s="44"/>
      <c r="BF1274" s="49" t="s">
        <v>4882</v>
      </c>
      <c r="BG1274" t="s">
        <v>4893</v>
      </c>
      <c r="BH1274" s="40" t="s">
        <v>5050</v>
      </c>
      <c r="BI1274" t="s">
        <v>39</v>
      </c>
      <c r="BJ1274" t="str">
        <f>N1274&amp;", "&amp;O1274&amp;", "&amp;P1274</f>
        <v>Almaty Area, Uigur Distr., 20 km SWW of Chundzha, left bank of Charyn [= Sharyn] River</v>
      </c>
      <c r="BK1274" t="str">
        <f>T1274&amp;" N; "&amp;U1274&amp;" E"</f>
        <v>43°30' N; 79°12' E</v>
      </c>
      <c r="BL1274" t="s">
        <v>5197</v>
      </c>
      <c r="BM1274" s="85" t="s">
        <v>5198</v>
      </c>
      <c r="BN1274" t="s">
        <v>4895</v>
      </c>
      <c r="BO1274"/>
      <c r="BP1274" t="str">
        <f>IF(V1274="original",H1274,IF(V1274="volunteer",C1274,"Nekhaeva A.A."))</f>
        <v>Logunov D.V., Marusik Yu.M.</v>
      </c>
      <c r="BQ1274">
        <f>IF(V1274="original",I1274,IF(V1274="volunteer",YEAR(A1274)&amp;"-"&amp;IF(MONTH(A1274)&lt;10,"0"&amp;MONTH(A1274),MONTH(A1274))&amp;"-"&amp;IF(DAY(A1274)&lt;10,"0"&amp;DAY(A1274),DAY(A1274)),"__2025-05-15"))</f>
        <v>2000</v>
      </c>
      <c r="BR1274"/>
      <c r="BS1274"/>
      <c r="BT1274" s="49" t="s">
        <v>4766</v>
      </c>
      <c r="BU1274" t="s">
        <v>3631</v>
      </c>
      <c r="BV1274" t="s">
        <v>3632</v>
      </c>
      <c r="BW1274" t="s">
        <v>3633</v>
      </c>
      <c r="BX1274" t="s">
        <v>3634</v>
      </c>
      <c r="BY1274" s="44" t="s">
        <v>48</v>
      </c>
      <c r="BZ1274" t="s">
        <v>1021</v>
      </c>
      <c r="CA1274" t="s">
        <v>4485</v>
      </c>
      <c r="CB1274" s="44" t="s">
        <v>4485</v>
      </c>
      <c r="CC1274" t="s">
        <v>4829</v>
      </c>
      <c r="CD1274" t="s">
        <v>4485</v>
      </c>
      <c r="CE1274" t="s">
        <v>4486</v>
      </c>
      <c r="CF1274" t="s">
        <v>3630</v>
      </c>
      <c r="CG1274"/>
      <c r="CH1274" t="str">
        <f>H1274</f>
        <v>Logunov D.V., Marusik Yu.M.</v>
      </c>
      <c r="CI1274">
        <f t="shared" si="310"/>
        <v>2000</v>
      </c>
      <c r="CJ1274"/>
    </row>
    <row r="1275" spans="1:88" s="10" customFormat="1" x14ac:dyDescent="0.45">
      <c r="A1275" s="9">
        <v>45749.566979166673</v>
      </c>
      <c r="B1275" s="10">
        <v>412819044</v>
      </c>
      <c r="C1275" s="6" t="s">
        <v>4897</v>
      </c>
      <c r="D1275" s="10">
        <v>3</v>
      </c>
      <c r="E1275" s="4" t="s">
        <v>265</v>
      </c>
      <c r="F1275" s="10" t="s">
        <v>836</v>
      </c>
      <c r="G1275" s="10">
        <v>3911</v>
      </c>
      <c r="H1275" s="44" t="s">
        <v>1801</v>
      </c>
      <c r="I1275" s="10">
        <v>2000</v>
      </c>
      <c r="J1275" s="10" t="s">
        <v>3036</v>
      </c>
      <c r="K1275" s="10" t="s">
        <v>3037</v>
      </c>
      <c r="L1275" s="10" t="s">
        <v>3038</v>
      </c>
      <c r="M1275" t="s">
        <v>39</v>
      </c>
      <c r="N1275" s="10" t="s">
        <v>77</v>
      </c>
      <c r="P1275" s="10" t="s">
        <v>3064</v>
      </c>
      <c r="Q1275" t="str">
        <f t="shared" si="301"/>
        <v>9 km N of Kapchagai, Kapchagai Boundary, left bank of Ili River</v>
      </c>
      <c r="R1275" s="92">
        <v>43.95</v>
      </c>
      <c r="S1275" s="92">
        <v>77.066666999999995</v>
      </c>
      <c r="T1275" s="10" t="s">
        <v>3065</v>
      </c>
      <c r="U1275" s="10" t="s">
        <v>886</v>
      </c>
      <c r="V1275" s="10" t="s">
        <v>44</v>
      </c>
      <c r="Y1275" s="10">
        <v>1996</v>
      </c>
      <c r="Z1275" s="10">
        <v>5</v>
      </c>
      <c r="AA1275" s="10">
        <v>13</v>
      </c>
      <c r="AB1275" s="10">
        <v>1996</v>
      </c>
      <c r="AC1275" s="10">
        <v>5</v>
      </c>
      <c r="AD1275" s="10">
        <v>17</v>
      </c>
      <c r="AF1275" s="10" t="s">
        <v>566</v>
      </c>
      <c r="AH1275" s="10" t="s">
        <v>48</v>
      </c>
      <c r="AI1275" s="10" t="s">
        <v>1021</v>
      </c>
      <c r="AJ1275" s="10" t="s">
        <v>2230</v>
      </c>
      <c r="AK1275" s="10" t="b">
        <v>1</v>
      </c>
      <c r="AL1275" s="10" t="b">
        <v>0</v>
      </c>
      <c r="AO1275" s="49" t="s">
        <v>4952</v>
      </c>
      <c r="AP1275" s="73"/>
      <c r="AQ1275" s="49" t="s">
        <v>4951</v>
      </c>
      <c r="AR1275" s="76" t="s">
        <v>5011</v>
      </c>
      <c r="AS1275" s="73" t="s">
        <v>5012</v>
      </c>
      <c r="AT1275" s="73">
        <f t="shared" si="305"/>
        <v>3</v>
      </c>
      <c r="AU1275" s="112" t="s">
        <v>5383</v>
      </c>
      <c r="AV1275" s="44" t="s">
        <v>5380</v>
      </c>
      <c r="AW1275" t="s">
        <v>566</v>
      </c>
      <c r="AX1275" s="112" t="s">
        <v>5322</v>
      </c>
      <c r="AY1275" s="73" t="str">
        <f t="shared" si="306"/>
        <v>Logunov D.V., Marusik Yu.M. 2000. Miscellaneous notes on Palaearctic Salticidae (Arachnida: Aranei) // Arthropoda Selecta. Vol.8 (for 1999). No.4. P.263–292</v>
      </c>
      <c r="AZ1275" s="49" t="s">
        <v>4903</v>
      </c>
      <c r="BA1275" s="58" t="str">
        <f>Y1275&amp;"-"&amp;IF(Z1275&lt;10,"0"&amp;Z1275,Z1275)&amp;"-"&amp;IF(AA1275&lt;10,"0"&amp;AA1275,AA1275)&amp;"/"&amp;IF(AD1275&lt;10,"0"&amp;AD1275,AD1275)</f>
        <v>1996-05-13/17</v>
      </c>
      <c r="BB1275" s="44" t="str">
        <f>Y1275&amp;IF(Z1275&lt;&gt;0,"-"&amp;Z1275,"")&amp;IF(AA1275&lt;&gt;0,"-"&amp;AA1275,"")&amp;IF(AB1275&lt;&gt;0,"/"&amp;AB1275,"")&amp;IF(AC1275&lt;&gt;0,"-"&amp;AC1275,"")&amp;IF(AD1275&lt;&gt;0,"-"&amp;AD1275,"")</f>
        <v>1996-5-13/1996-5-17</v>
      </c>
      <c r="BC1275" s="44"/>
      <c r="BD1275" s="44"/>
      <c r="BE1275" s="44"/>
      <c r="BF1275" s="49" t="s">
        <v>4882</v>
      </c>
      <c r="BG1275" t="s">
        <v>4893</v>
      </c>
      <c r="BH1275" s="40" t="s">
        <v>5050</v>
      </c>
      <c r="BI1275" t="s">
        <v>39</v>
      </c>
      <c r="BJ1275" t="str">
        <f>N1275&amp;", "&amp;P1275</f>
        <v>Almaty Area, 9 km N of Kapchagai, Kapchagai Boundary, left bank of Ili River</v>
      </c>
      <c r="BK1275" t="str">
        <f>T1275&amp;" N; "&amp;U1275&amp;" E"</f>
        <v>43°57' N; 77°4' E</v>
      </c>
      <c r="BL1275" t="s">
        <v>5199</v>
      </c>
      <c r="BM1275" s="85" t="s">
        <v>5112</v>
      </c>
      <c r="BN1275" t="s">
        <v>4895</v>
      </c>
      <c r="BO1275"/>
      <c r="BP1275" t="str">
        <f>IF(V1275="original",H1275,IF(V1275="volunteer",C1275,"Nekhaeva A.A."))</f>
        <v>Logunov D.V., Marusik Yu.M.</v>
      </c>
      <c r="BQ1275">
        <f>IF(V1275="original",I1275,IF(V1275="volunteer",YEAR(A1275)&amp;"-"&amp;IF(MONTH(A1275)&lt;10,"0"&amp;MONTH(A1275),MONTH(A1275))&amp;"-"&amp;IF(DAY(A1275)&lt;10,"0"&amp;DAY(A1275),DAY(A1275)),"__2025-05-15"))</f>
        <v>2000</v>
      </c>
      <c r="BR1275"/>
      <c r="BS1275"/>
      <c r="BT1275" s="49" t="s">
        <v>4766</v>
      </c>
      <c r="BU1275" t="s">
        <v>3631</v>
      </c>
      <c r="BV1275" t="s">
        <v>3632</v>
      </c>
      <c r="BW1275" t="s">
        <v>3633</v>
      </c>
      <c r="BX1275" t="s">
        <v>3634</v>
      </c>
      <c r="BY1275" s="44" t="s">
        <v>48</v>
      </c>
      <c r="BZ1275" t="s">
        <v>1021</v>
      </c>
      <c r="CA1275" t="s">
        <v>4485</v>
      </c>
      <c r="CB1275" s="44" t="s">
        <v>4485</v>
      </c>
      <c r="CC1275" t="s">
        <v>4829</v>
      </c>
      <c r="CD1275" t="s">
        <v>4485</v>
      </c>
      <c r="CE1275" t="s">
        <v>4486</v>
      </c>
      <c r="CF1275" t="s">
        <v>3630</v>
      </c>
      <c r="CG1275"/>
      <c r="CH1275" t="str">
        <f>H1275</f>
        <v>Logunov D.V., Marusik Yu.M.</v>
      </c>
      <c r="CI1275">
        <f t="shared" si="310"/>
        <v>2000</v>
      </c>
      <c r="CJ1275"/>
    </row>
    <row r="1276" spans="1:88" s="10" customFormat="1" x14ac:dyDescent="0.45">
      <c r="A1276" s="9">
        <v>45749.566030092603</v>
      </c>
      <c r="B1276" s="10">
        <v>412819044</v>
      </c>
      <c r="C1276" s="6" t="s">
        <v>4897</v>
      </c>
      <c r="D1276" s="10">
        <v>1</v>
      </c>
      <c r="E1276" s="4" t="s">
        <v>65</v>
      </c>
      <c r="F1276" s="10" t="s">
        <v>836</v>
      </c>
      <c r="G1276" s="10">
        <v>3911</v>
      </c>
      <c r="H1276" s="44" t="s">
        <v>1801</v>
      </c>
      <c r="I1276" s="10">
        <v>2000</v>
      </c>
      <c r="J1276" s="10" t="s">
        <v>3036</v>
      </c>
      <c r="K1276" s="10" t="s">
        <v>3037</v>
      </c>
      <c r="L1276" s="10" t="s">
        <v>3038</v>
      </c>
      <c r="M1276" t="s">
        <v>39</v>
      </c>
      <c r="N1276" s="10" t="s">
        <v>77</v>
      </c>
      <c r="P1276" s="10" t="s">
        <v>3064</v>
      </c>
      <c r="Q1276" t="str">
        <f t="shared" ref="Q1276:Q1339" si="312">IF(LEN(P1276)&gt;0,P1276,"")</f>
        <v>9 km N of Kapchagai, Kapchagai Boundary, left bank of Ili River</v>
      </c>
      <c r="R1276" s="92">
        <v>43.95</v>
      </c>
      <c r="S1276" s="92">
        <v>77.066666999999995</v>
      </c>
      <c r="T1276" s="10" t="s">
        <v>3065</v>
      </c>
      <c r="U1276" s="10" t="s">
        <v>886</v>
      </c>
      <c r="V1276" s="10" t="s">
        <v>44</v>
      </c>
      <c r="Y1276" s="10">
        <v>1995</v>
      </c>
      <c r="Z1276" s="10">
        <v>4</v>
      </c>
      <c r="AA1276" s="10">
        <v>1</v>
      </c>
      <c r="AB1276" s="10">
        <v>1995</v>
      </c>
      <c r="AC1276" s="10">
        <v>4</v>
      </c>
      <c r="AD1276" s="10">
        <v>3</v>
      </c>
      <c r="AF1276" s="10" t="s">
        <v>2171</v>
      </c>
      <c r="AH1276" s="10" t="s">
        <v>48</v>
      </c>
      <c r="AI1276" s="10" t="s">
        <v>1021</v>
      </c>
      <c r="AJ1276" s="10" t="s">
        <v>2230</v>
      </c>
      <c r="AK1276" s="10" t="b">
        <v>1</v>
      </c>
      <c r="AL1276" s="10" t="b">
        <v>0</v>
      </c>
      <c r="AO1276" s="49" t="s">
        <v>4952</v>
      </c>
      <c r="AP1276" s="73"/>
      <c r="AQ1276" s="49" t="s">
        <v>4951</v>
      </c>
      <c r="AR1276" s="76" t="s">
        <v>5011</v>
      </c>
      <c r="AS1276" s="73" t="s">
        <v>5012</v>
      </c>
      <c r="AT1276" s="73">
        <f t="shared" si="305"/>
        <v>1</v>
      </c>
      <c r="AU1276" s="112" t="s">
        <v>5384</v>
      </c>
      <c r="AV1276" s="44" t="s">
        <v>5380</v>
      </c>
      <c r="AW1276" t="s">
        <v>2171</v>
      </c>
      <c r="AX1276" s="112" t="s">
        <v>5322</v>
      </c>
      <c r="AY1276" s="73" t="str">
        <f t="shared" si="306"/>
        <v>Logunov D.V., Marusik Yu.M. 2000. Miscellaneous notes on Palaearctic Salticidae (Arachnida: Aranei) // Arthropoda Selecta. Vol.8 (for 1999). No.4. P.263–292</v>
      </c>
      <c r="AZ1276" s="49" t="s">
        <v>4903</v>
      </c>
      <c r="BA1276" s="58" t="str">
        <f>Y1276&amp;"-"&amp;IF(Z1276&lt;10,"0"&amp;Z1276,Z1276)&amp;"-"&amp;IF(AA1276&lt;10,"0"&amp;AA1276,AA1276)&amp;"/"&amp;IF(AD1276&lt;10,"0"&amp;AD1276,AD1276)</f>
        <v>1995-04-01/03</v>
      </c>
      <c r="BB1276" s="44" t="str">
        <f>Y1276&amp;IF(Z1276&lt;&gt;0,"-"&amp;Z1276,"")&amp;IF(AA1276&lt;&gt;0,"-"&amp;AA1276,"")&amp;IF(AB1276&lt;&gt;0,"/"&amp;AB1276,"")&amp;IF(AC1276&lt;&gt;0,"-"&amp;AC1276,"")&amp;IF(AD1276&lt;&gt;0,"-"&amp;AD1276,"")</f>
        <v>1995-4-1/1995-4-3</v>
      </c>
      <c r="BC1276" s="44"/>
      <c r="BD1276" s="44"/>
      <c r="BE1276" s="44"/>
      <c r="BF1276" s="49" t="s">
        <v>4882</v>
      </c>
      <c r="BG1276" t="s">
        <v>4893</v>
      </c>
      <c r="BH1276" s="40" t="s">
        <v>5050</v>
      </c>
      <c r="BI1276" t="s">
        <v>39</v>
      </c>
      <c r="BJ1276" t="str">
        <f>N1276&amp;", "&amp;P1276</f>
        <v>Almaty Area, 9 km N of Kapchagai, Kapchagai Boundary, left bank of Ili River</v>
      </c>
      <c r="BK1276" t="str">
        <f>T1276&amp;" N; "&amp;U1276&amp;" E"</f>
        <v>43°57' N; 77°4' E</v>
      </c>
      <c r="BL1276" t="s">
        <v>5199</v>
      </c>
      <c r="BM1276" s="85" t="s">
        <v>5112</v>
      </c>
      <c r="BN1276" t="s">
        <v>4895</v>
      </c>
      <c r="BO1276"/>
      <c r="BP1276" t="str">
        <f>IF(V1276="original",H1276,IF(V1276="volunteer",C1276,"Nekhaeva A.A."))</f>
        <v>Logunov D.V., Marusik Yu.M.</v>
      </c>
      <c r="BQ1276">
        <f>IF(V1276="original",I1276,IF(V1276="volunteer",YEAR(A1276)&amp;"-"&amp;IF(MONTH(A1276)&lt;10,"0"&amp;MONTH(A1276),MONTH(A1276))&amp;"-"&amp;IF(DAY(A1276)&lt;10,"0"&amp;DAY(A1276),DAY(A1276)),"__2025-05-15"))</f>
        <v>2000</v>
      </c>
      <c r="BR1276"/>
      <c r="BS1276"/>
      <c r="BT1276" s="49" t="s">
        <v>4766</v>
      </c>
      <c r="BU1276" t="s">
        <v>3631</v>
      </c>
      <c r="BV1276" t="s">
        <v>3632</v>
      </c>
      <c r="BW1276" t="s">
        <v>3633</v>
      </c>
      <c r="BX1276" t="s">
        <v>3634</v>
      </c>
      <c r="BY1276" s="44" t="s">
        <v>48</v>
      </c>
      <c r="BZ1276" t="s">
        <v>1021</v>
      </c>
      <c r="CA1276" t="s">
        <v>4485</v>
      </c>
      <c r="CB1276" s="44" t="s">
        <v>4485</v>
      </c>
      <c r="CC1276" t="s">
        <v>4829</v>
      </c>
      <c r="CD1276" t="s">
        <v>4485</v>
      </c>
      <c r="CE1276" t="s">
        <v>4486</v>
      </c>
      <c r="CF1276" t="s">
        <v>3630</v>
      </c>
      <c r="CG1276"/>
      <c r="CH1276" t="str">
        <f>H1276</f>
        <v>Logunov D.V., Marusik Yu.M.</v>
      </c>
      <c r="CI1276">
        <f t="shared" si="310"/>
        <v>2000</v>
      </c>
      <c r="CJ1276"/>
    </row>
    <row r="1277" spans="1:88" s="10" customFormat="1" x14ac:dyDescent="0.45">
      <c r="A1277" s="9">
        <v>45749.563761574071</v>
      </c>
      <c r="B1277" s="10">
        <v>412819044</v>
      </c>
      <c r="C1277" s="6" t="s">
        <v>4897</v>
      </c>
      <c r="D1277" s="10">
        <v>1</v>
      </c>
      <c r="E1277" s="4" t="s">
        <v>65</v>
      </c>
      <c r="F1277" s="10" t="s">
        <v>836</v>
      </c>
      <c r="G1277" s="10">
        <v>3911</v>
      </c>
      <c r="H1277" s="44" t="s">
        <v>1801</v>
      </c>
      <c r="I1277" s="10">
        <v>2000</v>
      </c>
      <c r="J1277" s="10" t="s">
        <v>3036</v>
      </c>
      <c r="K1277" s="10" t="s">
        <v>3037</v>
      </c>
      <c r="L1277" s="10" t="s">
        <v>3038</v>
      </c>
      <c r="M1277" t="s">
        <v>39</v>
      </c>
      <c r="N1277" s="10" t="s">
        <v>77</v>
      </c>
      <c r="O1277" s="10" t="s">
        <v>893</v>
      </c>
      <c r="P1277" s="10" t="s">
        <v>1788</v>
      </c>
      <c r="Q1277" t="str">
        <f t="shared" si="312"/>
        <v>Fabrichnyi</v>
      </c>
      <c r="R1277" s="92">
        <v>43.166859000000002</v>
      </c>
      <c r="S1277" s="92">
        <v>76.408816000000002</v>
      </c>
      <c r="T1277" s="10" t="s">
        <v>1789</v>
      </c>
      <c r="U1277" s="10" t="s">
        <v>1790</v>
      </c>
      <c r="V1277" s="10" t="s">
        <v>106</v>
      </c>
      <c r="X1277" s="10">
        <v>3000</v>
      </c>
      <c r="Y1277" s="10">
        <v>1995</v>
      </c>
      <c r="Z1277" s="10">
        <v>4</v>
      </c>
      <c r="AA1277" s="10">
        <v>29</v>
      </c>
      <c r="AB1277" s="10">
        <v>1995</v>
      </c>
      <c r="AC1277" s="10">
        <v>5</v>
      </c>
      <c r="AD1277" s="10">
        <v>1</v>
      </c>
      <c r="AF1277" s="10" t="s">
        <v>566</v>
      </c>
      <c r="AH1277" s="10" t="s">
        <v>48</v>
      </c>
      <c r="AI1277" s="10" t="s">
        <v>1021</v>
      </c>
      <c r="AJ1277" s="10" t="s">
        <v>2234</v>
      </c>
      <c r="AK1277" s="10" t="b">
        <v>1</v>
      </c>
      <c r="AL1277" s="10" t="b">
        <v>0</v>
      </c>
      <c r="AO1277" s="49" t="s">
        <v>4952</v>
      </c>
      <c r="AP1277" s="73"/>
      <c r="AQ1277" s="49" t="s">
        <v>4951</v>
      </c>
      <c r="AR1277" s="76" t="s">
        <v>5011</v>
      </c>
      <c r="AS1277" s="73" t="s">
        <v>5012</v>
      </c>
      <c r="AT1277" s="73">
        <f t="shared" si="305"/>
        <v>1</v>
      </c>
      <c r="AU1277" s="112" t="s">
        <v>5384</v>
      </c>
      <c r="AV1277" s="44" t="s">
        <v>5380</v>
      </c>
      <c r="AW1277" t="s">
        <v>566</v>
      </c>
      <c r="AX1277" s="112" t="s">
        <v>5322</v>
      </c>
      <c r="AY1277" s="73" t="str">
        <f t="shared" si="306"/>
        <v>Logunov D.V., Marusik Yu.M. 2000. Miscellaneous notes on Palaearctic Salticidae (Arachnida: Aranei) // Arthropoda Selecta. Vol.8 (for 1999). No.4. P.263–292</v>
      </c>
      <c r="AZ1277" s="49" t="s">
        <v>4903</v>
      </c>
      <c r="BA1277" s="58" t="str">
        <f>Y1277&amp;"-"&amp;IF(Z1277&lt;10,"0"&amp;Z1277,Z1277)&amp;"-"&amp;IF(AA1277&lt;10,"0"&amp;AA1277,AA1277)&amp;"/"&amp;IF(AC1277&lt;10,"0"&amp;AC1277,AC1277)&amp;"-"&amp;IF(AD1277&lt;10,"0"&amp;AD1277,AD1277)</f>
        <v>1995-04-29/05-01</v>
      </c>
      <c r="BB1277" s="44" t="str">
        <f>Y1277&amp;IF(Z1277&lt;&gt;0,"-"&amp;Z1277,"")&amp;IF(AA1277&lt;&gt;0,"-"&amp;AA1277,"")&amp;IF(AB1277&lt;&gt;0,"/"&amp;AB1277,"")&amp;IF(AC1277&lt;&gt;0,"-"&amp;AC1277,"")&amp;IF(AD1277&lt;&gt;0,"-"&amp;AD1277,"")</f>
        <v>1995-4-29/1995-5-1</v>
      </c>
      <c r="BC1277" s="44"/>
      <c r="BD1277" s="44"/>
      <c r="BE1277" s="44"/>
      <c r="BF1277" s="49" t="s">
        <v>4882</v>
      </c>
      <c r="BG1277" t="s">
        <v>4893</v>
      </c>
      <c r="BH1277" s="40" t="s">
        <v>5050</v>
      </c>
      <c r="BI1277" t="s">
        <v>39</v>
      </c>
      <c r="BJ1277" t="str">
        <f>N1277&amp;", "&amp;O1277&amp;", "&amp;P1277</f>
        <v>Almaty Area, Zhambyl Distr., Fabrichnyi</v>
      </c>
      <c r="BK1277" t="str">
        <f>T1277&amp;" N; "&amp;U1277&amp;" E"</f>
        <v>43.166859 N; 76.408816 E</v>
      </c>
      <c r="BL1277" t="s">
        <v>1789</v>
      </c>
      <c r="BM1277" s="85" t="s">
        <v>1790</v>
      </c>
      <c r="BN1277" t="s">
        <v>4895</v>
      </c>
      <c r="BO1277">
        <f>X1277</f>
        <v>3000</v>
      </c>
      <c r="BP1277" t="str">
        <f>IF(V1277="original",H1277,IF(V1277="volunteer",C1277,"Nekhaeva A.A."))</f>
        <v>Kim L.V.</v>
      </c>
      <c r="BQ1277" t="str">
        <f>IF(V1277="original",I1277,IF(V1277="volunteer",YEAR(A1277)&amp;"-"&amp;IF(MONTH(A1277)&lt;10,"0"&amp;MONTH(A1277),MONTH(A1277))&amp;"-"&amp;IF(DAY(A1277)&lt;10,"0"&amp;DAY(A1277),DAY(A1277)),"__2025-05-15"))</f>
        <v>2025-04-02</v>
      </c>
      <c r="BR1277"/>
      <c r="BS1277"/>
      <c r="BT1277" s="49" t="s">
        <v>4766</v>
      </c>
      <c r="BU1277" t="s">
        <v>3631</v>
      </c>
      <c r="BV1277" t="s">
        <v>3632</v>
      </c>
      <c r="BW1277" t="s">
        <v>3633</v>
      </c>
      <c r="BX1277" t="s">
        <v>3634</v>
      </c>
      <c r="BY1277" s="44" t="s">
        <v>48</v>
      </c>
      <c r="BZ1277" t="s">
        <v>1021</v>
      </c>
      <c r="CA1277" t="s">
        <v>4487</v>
      </c>
      <c r="CB1277" s="44" t="s">
        <v>4487</v>
      </c>
      <c r="CC1277" t="s">
        <v>4773</v>
      </c>
      <c r="CD1277" t="s">
        <v>4487</v>
      </c>
      <c r="CE1277" t="str">
        <f t="shared" ref="CE1277:CE1279" si="313">CB1277&amp;" "&amp;CC1277</f>
        <v>Heliophanus chovdensis Prószyński, 1982</v>
      </c>
      <c r="CF1277" t="s">
        <v>3630</v>
      </c>
      <c r="CG1277"/>
      <c r="CH1277" t="str">
        <f>H1277</f>
        <v>Logunov D.V., Marusik Yu.M.</v>
      </c>
      <c r="CI1277">
        <f t="shared" si="310"/>
        <v>2000</v>
      </c>
      <c r="CJ1277"/>
    </row>
    <row r="1278" spans="1:88" s="10" customFormat="1" x14ac:dyDescent="0.45">
      <c r="A1278" s="9">
        <v>45749.562476851846</v>
      </c>
      <c r="B1278" s="10">
        <v>412819044</v>
      </c>
      <c r="C1278" s="6" t="s">
        <v>4897</v>
      </c>
      <c r="D1278" s="10">
        <v>3</v>
      </c>
      <c r="E1278" s="4" t="s">
        <v>846</v>
      </c>
      <c r="F1278" s="10" t="s">
        <v>836</v>
      </c>
      <c r="G1278" s="10">
        <v>3911</v>
      </c>
      <c r="H1278" s="44" t="s">
        <v>1801</v>
      </c>
      <c r="I1278" s="10">
        <v>2000</v>
      </c>
      <c r="J1278" s="10" t="s">
        <v>3036</v>
      </c>
      <c r="K1278" s="10" t="s">
        <v>3037</v>
      </c>
      <c r="L1278" s="10" t="s">
        <v>3038</v>
      </c>
      <c r="M1278" t="s">
        <v>39</v>
      </c>
      <c r="N1278" s="10" t="s">
        <v>77</v>
      </c>
      <c r="P1278" s="10" t="s">
        <v>3064</v>
      </c>
      <c r="Q1278" t="str">
        <f t="shared" si="312"/>
        <v>9 km N of Kapchagai, Kapchagai Boundary, left bank of Ili River</v>
      </c>
      <c r="R1278" s="92">
        <v>43.95</v>
      </c>
      <c r="S1278" s="92">
        <v>77.066666999999995</v>
      </c>
      <c r="T1278" s="10" t="s">
        <v>3065</v>
      </c>
      <c r="U1278" s="10" t="s">
        <v>886</v>
      </c>
      <c r="V1278" s="10" t="s">
        <v>44</v>
      </c>
      <c r="Y1278" s="10">
        <v>1995</v>
      </c>
      <c r="Z1278" s="10">
        <v>4</v>
      </c>
      <c r="AA1278" s="10">
        <v>1</v>
      </c>
      <c r="AB1278" s="10">
        <v>1995</v>
      </c>
      <c r="AC1278" s="10">
        <v>4</v>
      </c>
      <c r="AD1278" s="10">
        <v>3</v>
      </c>
      <c r="AF1278" s="10" t="s">
        <v>2171</v>
      </c>
      <c r="AH1278" s="10" t="s">
        <v>48</v>
      </c>
      <c r="AI1278" s="10" t="s">
        <v>1021</v>
      </c>
      <c r="AJ1278" s="10" t="s">
        <v>2234</v>
      </c>
      <c r="AK1278" s="10" t="b">
        <v>1</v>
      </c>
      <c r="AL1278" s="10" t="b">
        <v>0</v>
      </c>
      <c r="AO1278" s="49" t="s">
        <v>4952</v>
      </c>
      <c r="AP1278" s="73"/>
      <c r="AQ1278" s="49" t="s">
        <v>4951</v>
      </c>
      <c r="AR1278" s="76" t="s">
        <v>5011</v>
      </c>
      <c r="AS1278" s="73" t="s">
        <v>5012</v>
      </c>
      <c r="AT1278" s="73">
        <f t="shared" si="305"/>
        <v>3</v>
      </c>
      <c r="AU1278" s="112" t="s">
        <v>5384</v>
      </c>
      <c r="AV1278" s="44" t="s">
        <v>5380</v>
      </c>
      <c r="AW1278" t="s">
        <v>2171</v>
      </c>
      <c r="AX1278" s="112" t="s">
        <v>5322</v>
      </c>
      <c r="AY1278" s="73" t="str">
        <f t="shared" si="306"/>
        <v>Logunov D.V., Marusik Yu.M. 2000. Miscellaneous notes on Palaearctic Salticidae (Arachnida: Aranei) // Arthropoda Selecta. Vol.8 (for 1999). No.4. P.263–292</v>
      </c>
      <c r="AZ1278" s="49" t="s">
        <v>4903</v>
      </c>
      <c r="BA1278" s="58" t="str">
        <f>Y1278&amp;"-"&amp;IF(Z1278&lt;10,"0"&amp;Z1278,Z1278)&amp;"-"&amp;IF(AA1278&lt;10,"0"&amp;AA1278,AA1278)&amp;"/"&amp;IF(AD1278&lt;10,"0"&amp;AD1278,AD1278)</f>
        <v>1995-04-01/03</v>
      </c>
      <c r="BB1278" s="44" t="str">
        <f>Y1278&amp;IF(Z1278&lt;&gt;0,"-"&amp;Z1278,"")&amp;IF(AA1278&lt;&gt;0,"-"&amp;AA1278,"")&amp;IF(AB1278&lt;&gt;0,"/"&amp;AB1278,"")&amp;IF(AC1278&lt;&gt;0,"-"&amp;AC1278,"")&amp;IF(AD1278&lt;&gt;0,"-"&amp;AD1278,"")</f>
        <v>1995-4-1/1995-4-3</v>
      </c>
      <c r="BC1278" s="44"/>
      <c r="BD1278" s="44"/>
      <c r="BE1278" s="44"/>
      <c r="BF1278" s="49" t="s">
        <v>4882</v>
      </c>
      <c r="BG1278" t="s">
        <v>4893</v>
      </c>
      <c r="BH1278" s="40" t="s">
        <v>5050</v>
      </c>
      <c r="BI1278" t="s">
        <v>39</v>
      </c>
      <c r="BJ1278" t="str">
        <f>N1278&amp;", "&amp;P1278</f>
        <v>Almaty Area, 9 km N of Kapchagai, Kapchagai Boundary, left bank of Ili River</v>
      </c>
      <c r="BK1278" t="str">
        <f>T1278&amp;" N; "&amp;U1278&amp;" E"</f>
        <v>43°57' N; 77°4' E</v>
      </c>
      <c r="BL1278" t="s">
        <v>5199</v>
      </c>
      <c r="BM1278" s="85" t="s">
        <v>5112</v>
      </c>
      <c r="BN1278" t="s">
        <v>4895</v>
      </c>
      <c r="BO1278"/>
      <c r="BP1278" t="str">
        <f>IF(V1278="original",H1278,IF(V1278="volunteer",C1278,"Nekhaeva A.A."))</f>
        <v>Logunov D.V., Marusik Yu.M.</v>
      </c>
      <c r="BQ1278">
        <f>IF(V1278="original",I1278,IF(V1278="volunteer",YEAR(A1278)&amp;"-"&amp;IF(MONTH(A1278)&lt;10,"0"&amp;MONTH(A1278),MONTH(A1278))&amp;"-"&amp;IF(DAY(A1278)&lt;10,"0"&amp;DAY(A1278),DAY(A1278)),"__2025-05-15"))</f>
        <v>2000</v>
      </c>
      <c r="BR1278"/>
      <c r="BS1278"/>
      <c r="BT1278" s="49" t="s">
        <v>4766</v>
      </c>
      <c r="BU1278" t="s">
        <v>3631</v>
      </c>
      <c r="BV1278" t="s">
        <v>3632</v>
      </c>
      <c r="BW1278" t="s">
        <v>3633</v>
      </c>
      <c r="BX1278" t="s">
        <v>3634</v>
      </c>
      <c r="BY1278" s="44" t="s">
        <v>48</v>
      </c>
      <c r="BZ1278" t="s">
        <v>1021</v>
      </c>
      <c r="CA1278" t="s">
        <v>4487</v>
      </c>
      <c r="CB1278" s="44" t="s">
        <v>4487</v>
      </c>
      <c r="CC1278" t="s">
        <v>4773</v>
      </c>
      <c r="CD1278" t="s">
        <v>4487</v>
      </c>
      <c r="CE1278" t="str">
        <f t="shared" si="313"/>
        <v>Heliophanus chovdensis Prószyński, 1982</v>
      </c>
      <c r="CF1278" t="s">
        <v>3630</v>
      </c>
      <c r="CG1278"/>
      <c r="CH1278" t="str">
        <f>H1278</f>
        <v>Logunov D.V., Marusik Yu.M.</v>
      </c>
      <c r="CI1278">
        <f t="shared" si="310"/>
        <v>2000</v>
      </c>
      <c r="CJ1278"/>
    </row>
    <row r="1279" spans="1:88" s="10" customFormat="1" x14ac:dyDescent="0.45">
      <c r="A1279" s="9">
        <v>45749.561168981483</v>
      </c>
      <c r="B1279" s="10">
        <v>412819044</v>
      </c>
      <c r="C1279" s="6" t="s">
        <v>4897</v>
      </c>
      <c r="D1279" s="10">
        <v>3</v>
      </c>
      <c r="E1279" s="4" t="s">
        <v>265</v>
      </c>
      <c r="F1279" s="10" t="s">
        <v>836</v>
      </c>
      <c r="G1279" s="10">
        <v>3911</v>
      </c>
      <c r="H1279" s="44" t="s">
        <v>1801</v>
      </c>
      <c r="I1279" s="10">
        <v>2000</v>
      </c>
      <c r="J1279" s="10" t="s">
        <v>3036</v>
      </c>
      <c r="K1279" s="10" t="s">
        <v>3037</v>
      </c>
      <c r="L1279" s="10" t="s">
        <v>3038</v>
      </c>
      <c r="M1279" t="s">
        <v>39</v>
      </c>
      <c r="N1279" s="10" t="s">
        <v>77</v>
      </c>
      <c r="P1279" s="10" t="s">
        <v>3064</v>
      </c>
      <c r="Q1279" t="str">
        <f t="shared" si="312"/>
        <v>9 km N of Kapchagai, Kapchagai Boundary, left bank of Ili River</v>
      </c>
      <c r="R1279" s="92">
        <v>43.95</v>
      </c>
      <c r="S1279" s="92">
        <v>77.066666999999995</v>
      </c>
      <c r="T1279" s="10" t="s">
        <v>3065</v>
      </c>
      <c r="U1279" s="10" t="s">
        <v>886</v>
      </c>
      <c r="V1279" s="10" t="s">
        <v>44</v>
      </c>
      <c r="Y1279" s="10">
        <v>1996</v>
      </c>
      <c r="Z1279" s="10">
        <v>4</v>
      </c>
      <c r="AA1279" s="10">
        <v>22</v>
      </c>
      <c r="AB1279" s="10">
        <v>1996</v>
      </c>
      <c r="AC1279" s="10">
        <v>5</v>
      </c>
      <c r="AD1279" s="10">
        <v>17</v>
      </c>
      <c r="AF1279" s="10" t="s">
        <v>3066</v>
      </c>
      <c r="AH1279" s="10" t="s">
        <v>48</v>
      </c>
      <c r="AI1279" s="10" t="s">
        <v>1021</v>
      </c>
      <c r="AJ1279" s="10" t="s">
        <v>2234</v>
      </c>
      <c r="AK1279" s="10" t="b">
        <v>1</v>
      </c>
      <c r="AL1279" s="10" t="b">
        <v>0</v>
      </c>
      <c r="AO1279" s="49" t="s">
        <v>4952</v>
      </c>
      <c r="AP1279" s="73"/>
      <c r="AQ1279" s="49" t="s">
        <v>4951</v>
      </c>
      <c r="AR1279" s="76" t="s">
        <v>5011</v>
      </c>
      <c r="AS1279" s="73" t="s">
        <v>5012</v>
      </c>
      <c r="AT1279" s="73">
        <f t="shared" si="305"/>
        <v>3</v>
      </c>
      <c r="AU1279" s="112" t="s">
        <v>5383</v>
      </c>
      <c r="AV1279" s="44" t="s">
        <v>5380</v>
      </c>
      <c r="AW1279" t="s">
        <v>3066</v>
      </c>
      <c r="AX1279" s="112" t="s">
        <v>5322</v>
      </c>
      <c r="AY1279" s="73" t="str">
        <f t="shared" si="306"/>
        <v>Logunov D.V., Marusik Yu.M. 2000. Miscellaneous notes on Palaearctic Salticidae (Arachnida: Aranei) // Arthropoda Selecta. Vol.8 (for 1999). No.4. P.263–292</v>
      </c>
      <c r="AZ1279" s="49" t="s">
        <v>4903</v>
      </c>
      <c r="BA1279" s="58" t="str">
        <f>Y1279&amp;"-"&amp;IF(Z1279&lt;10,"0"&amp;Z1279,Z1279)&amp;"-"&amp;IF(AA1279&lt;10,"0"&amp;AA1279,AA1279)&amp;"/"&amp;IF(AC1279&lt;10,"0"&amp;AC1279,AC1279)&amp;"-"&amp;IF(AD1279&lt;10,"0"&amp;AD1279,AD1279)</f>
        <v>1996-04-22/05-17</v>
      </c>
      <c r="BB1279" s="44" t="str">
        <f>Y1279&amp;IF(Z1279&lt;&gt;0,"-"&amp;Z1279,"")&amp;IF(AA1279&lt;&gt;0,"-"&amp;AA1279,"")&amp;IF(AB1279&lt;&gt;0,"/"&amp;AB1279,"")&amp;IF(AC1279&lt;&gt;0,"-"&amp;AC1279,"")&amp;IF(AD1279&lt;&gt;0,"-"&amp;AD1279,"")</f>
        <v>1996-4-22/1996-5-17</v>
      </c>
      <c r="BC1279" s="44"/>
      <c r="BD1279" s="44"/>
      <c r="BE1279" s="44"/>
      <c r="BF1279" s="49" t="s">
        <v>4882</v>
      </c>
      <c r="BG1279" t="s">
        <v>4893</v>
      </c>
      <c r="BH1279" s="40" t="s">
        <v>5050</v>
      </c>
      <c r="BI1279" t="s">
        <v>39</v>
      </c>
      <c r="BJ1279" t="str">
        <f>N1279&amp;", "&amp;P1279</f>
        <v>Almaty Area, 9 km N of Kapchagai, Kapchagai Boundary, left bank of Ili River</v>
      </c>
      <c r="BK1279" t="str">
        <f>T1279&amp;" N; "&amp;U1279&amp;" E"</f>
        <v>43°57' N; 77°4' E</v>
      </c>
      <c r="BL1279" t="s">
        <v>5199</v>
      </c>
      <c r="BM1279" s="85" t="s">
        <v>5112</v>
      </c>
      <c r="BN1279" t="s">
        <v>4895</v>
      </c>
      <c r="BO1279"/>
      <c r="BP1279" t="str">
        <f>IF(V1279="original",H1279,IF(V1279="volunteer",C1279,"Nekhaeva A.A."))</f>
        <v>Logunov D.V., Marusik Yu.M.</v>
      </c>
      <c r="BQ1279">
        <f>IF(V1279="original",I1279,IF(V1279="volunteer",YEAR(A1279)&amp;"-"&amp;IF(MONTH(A1279)&lt;10,"0"&amp;MONTH(A1279),MONTH(A1279))&amp;"-"&amp;IF(DAY(A1279)&lt;10,"0"&amp;DAY(A1279),DAY(A1279)),"__2025-05-15"))</f>
        <v>2000</v>
      </c>
      <c r="BR1279"/>
      <c r="BS1279"/>
      <c r="BT1279" s="49" t="s">
        <v>4766</v>
      </c>
      <c r="BU1279" t="s">
        <v>3631</v>
      </c>
      <c r="BV1279" t="s">
        <v>3632</v>
      </c>
      <c r="BW1279" t="s">
        <v>3633</v>
      </c>
      <c r="BX1279" t="s">
        <v>3634</v>
      </c>
      <c r="BY1279" s="44" t="s">
        <v>48</v>
      </c>
      <c r="BZ1279" t="s">
        <v>1021</v>
      </c>
      <c r="CA1279" t="s">
        <v>4487</v>
      </c>
      <c r="CB1279" s="44" t="s">
        <v>4487</v>
      </c>
      <c r="CC1279" t="s">
        <v>4773</v>
      </c>
      <c r="CD1279" t="s">
        <v>4487</v>
      </c>
      <c r="CE1279" t="str">
        <f t="shared" si="313"/>
        <v>Heliophanus chovdensis Prószyński, 1982</v>
      </c>
      <c r="CF1279" t="s">
        <v>3630</v>
      </c>
      <c r="CG1279"/>
      <c r="CH1279" t="str">
        <f>H1279</f>
        <v>Logunov D.V., Marusik Yu.M.</v>
      </c>
      <c r="CI1279">
        <f t="shared" si="310"/>
        <v>2000</v>
      </c>
      <c r="CJ1279"/>
    </row>
    <row r="1280" spans="1:88" s="10" customFormat="1" x14ac:dyDescent="0.45">
      <c r="A1280" s="9">
        <v>45749.558078703703</v>
      </c>
      <c r="B1280" s="10">
        <v>412819044</v>
      </c>
      <c r="C1280" s="6" t="s">
        <v>4897</v>
      </c>
      <c r="D1280" s="10">
        <v>1</v>
      </c>
      <c r="E1280" s="4" t="s">
        <v>65</v>
      </c>
      <c r="F1280" s="10" t="s">
        <v>836</v>
      </c>
      <c r="G1280" s="10">
        <v>3911</v>
      </c>
      <c r="H1280" s="44" t="s">
        <v>1801</v>
      </c>
      <c r="I1280" s="10">
        <v>2000</v>
      </c>
      <c r="J1280" s="10" t="s">
        <v>3036</v>
      </c>
      <c r="K1280" s="10" t="s">
        <v>3037</v>
      </c>
      <c r="L1280" s="10" t="s">
        <v>3038</v>
      </c>
      <c r="M1280" t="s">
        <v>39</v>
      </c>
      <c r="N1280" s="10" t="s">
        <v>77</v>
      </c>
      <c r="O1280" s="10" t="s">
        <v>852</v>
      </c>
      <c r="P1280" s="10" t="s">
        <v>852</v>
      </c>
      <c r="Q1280" t="str">
        <f t="shared" si="312"/>
        <v>Almaty</v>
      </c>
      <c r="R1280" s="92">
        <v>43.250475000000002</v>
      </c>
      <c r="S1280" s="92">
        <v>76.927695999999997</v>
      </c>
      <c r="T1280" s="10" t="s">
        <v>3114</v>
      </c>
      <c r="U1280" s="10" t="s">
        <v>3115</v>
      </c>
      <c r="V1280" s="10" t="s">
        <v>106</v>
      </c>
      <c r="X1280" s="10">
        <v>6000</v>
      </c>
      <c r="Y1280" s="10">
        <v>1997</v>
      </c>
      <c r="Z1280" s="10">
        <v>6</v>
      </c>
      <c r="AA1280" s="10">
        <v>5</v>
      </c>
      <c r="AB1280" s="10">
        <v>1997</v>
      </c>
      <c r="AC1280" s="10">
        <v>6</v>
      </c>
      <c r="AD1280" s="10">
        <v>30</v>
      </c>
      <c r="AF1280" s="10" t="s">
        <v>613</v>
      </c>
      <c r="AH1280" s="10" t="s">
        <v>48</v>
      </c>
      <c r="AI1280" s="10" t="s">
        <v>1021</v>
      </c>
      <c r="AJ1280" s="10" t="s">
        <v>2268</v>
      </c>
      <c r="AK1280" s="10" t="b">
        <v>1</v>
      </c>
      <c r="AL1280" s="10" t="b">
        <v>0</v>
      </c>
      <c r="AO1280" s="49" t="s">
        <v>4952</v>
      </c>
      <c r="AP1280" s="73"/>
      <c r="AQ1280" s="49" t="s">
        <v>4951</v>
      </c>
      <c r="AR1280" s="76" t="s">
        <v>5011</v>
      </c>
      <c r="AS1280" s="73" t="s">
        <v>5012</v>
      </c>
      <c r="AT1280" s="73">
        <f t="shared" si="305"/>
        <v>1</v>
      </c>
      <c r="AU1280" s="112" t="s">
        <v>5384</v>
      </c>
      <c r="AV1280" s="44" t="s">
        <v>5380</v>
      </c>
      <c r="AW1280" t="s">
        <v>613</v>
      </c>
      <c r="AX1280" s="112" t="s">
        <v>5322</v>
      </c>
      <c r="AY1280" s="73" t="str">
        <f t="shared" si="306"/>
        <v>Logunov D.V., Marusik Yu.M. 2000. Miscellaneous notes on Palaearctic Salticidae (Arachnida: Aranei) // Arthropoda Selecta. Vol.8 (for 1999). No.4. P.263–292</v>
      </c>
      <c r="AZ1280" s="49" t="s">
        <v>4903</v>
      </c>
      <c r="BA1280" s="58" t="str">
        <f>Y1280&amp;"-"&amp;IF(Z1280&lt;10,"0"&amp;Z1280,Z1280)&amp;"-"&amp;IF(AA1280&lt;10,"0"&amp;AA1280,AA1280)&amp;"/"&amp;IF(AD1280&lt;10,"0"&amp;AD1280,AD1280)</f>
        <v>1997-06-05/30</v>
      </c>
      <c r="BB1280" s="44" t="str">
        <f>Y1280&amp;IF(Z1280&lt;&gt;0,"-"&amp;Z1280,"")&amp;IF(AA1280&lt;&gt;0,"-"&amp;AA1280,"")&amp;IF(AB1280&lt;&gt;0,"/"&amp;AB1280,"")&amp;IF(AC1280&lt;&gt;0,"-"&amp;AC1280,"")&amp;IF(AD1280&lt;&gt;0,"-"&amp;AD1280,"")</f>
        <v>1997-6-5/1997-6-30</v>
      </c>
      <c r="BC1280" s="44"/>
      <c r="BD1280" s="44"/>
      <c r="BE1280" s="44"/>
      <c r="BF1280" s="49" t="s">
        <v>4882</v>
      </c>
      <c r="BG1280" t="s">
        <v>4893</v>
      </c>
      <c r="BH1280" s="40" t="s">
        <v>5050</v>
      </c>
      <c r="BI1280" t="s">
        <v>39</v>
      </c>
      <c r="BJ1280" t="str">
        <f>N1280&amp;", "&amp;O1280&amp;", "&amp;P1280</f>
        <v>Almaty Area, Almaty, Almaty</v>
      </c>
      <c r="BK1280" t="str">
        <f>T1280&amp;" N; "&amp;U1280&amp;" E"</f>
        <v>43.250475 N; 76.927696 E</v>
      </c>
      <c r="BL1280" t="s">
        <v>3114</v>
      </c>
      <c r="BM1280" s="85" t="s">
        <v>3115</v>
      </c>
      <c r="BN1280" t="s">
        <v>4895</v>
      </c>
      <c r="BO1280">
        <f t="shared" ref="BO1280:BO1292" si="314">X1280</f>
        <v>6000</v>
      </c>
      <c r="BP1280" t="str">
        <f>IF(V1280="original",H1280,IF(V1280="volunteer",C1280,"Nekhaeva A.A."))</f>
        <v>Kim L.V.</v>
      </c>
      <c r="BQ1280" t="str">
        <f>IF(V1280="original",I1280,IF(V1280="volunteer",YEAR(A1280)&amp;"-"&amp;IF(MONTH(A1280)&lt;10,"0"&amp;MONTH(A1280),MONTH(A1280))&amp;"-"&amp;IF(DAY(A1280)&lt;10,"0"&amp;DAY(A1280),DAY(A1280)),"__2025-05-15"))</f>
        <v>2025-04-02</v>
      </c>
      <c r="BR1280"/>
      <c r="BS1280"/>
      <c r="BT1280" s="49" t="s">
        <v>4766</v>
      </c>
      <c r="BU1280" t="s">
        <v>3631</v>
      </c>
      <c r="BV1280" t="s">
        <v>3632</v>
      </c>
      <c r="BW1280" t="s">
        <v>3633</v>
      </c>
      <c r="BX1280" t="s">
        <v>3634</v>
      </c>
      <c r="BY1280" s="44" t="s">
        <v>48</v>
      </c>
      <c r="BZ1280" t="s">
        <v>1021</v>
      </c>
      <c r="CA1280" t="s">
        <v>3887</v>
      </c>
      <c r="CB1280" s="44" t="s">
        <v>3887</v>
      </c>
      <c r="CC1280" t="s">
        <v>3888</v>
      </c>
      <c r="CD1280" t="s">
        <v>3887</v>
      </c>
      <c r="CE1280" t="s">
        <v>3886</v>
      </c>
      <c r="CF1280" t="s">
        <v>3630</v>
      </c>
      <c r="CG1280"/>
      <c r="CH1280" t="str">
        <f>H1280</f>
        <v>Logunov D.V., Marusik Yu.M.</v>
      </c>
      <c r="CI1280">
        <f t="shared" si="310"/>
        <v>2000</v>
      </c>
      <c r="CJ1280"/>
    </row>
    <row r="1281" spans="1:88" s="10" customFormat="1" x14ac:dyDescent="0.45">
      <c r="A1281" s="9">
        <v>45749.555254629631</v>
      </c>
      <c r="B1281" s="10">
        <v>412819044</v>
      </c>
      <c r="C1281" s="6" t="s">
        <v>4897</v>
      </c>
      <c r="D1281" s="10">
        <v>2</v>
      </c>
      <c r="E1281" s="4" t="s">
        <v>86</v>
      </c>
      <c r="F1281" s="10" t="s">
        <v>836</v>
      </c>
      <c r="G1281" s="10">
        <v>3911</v>
      </c>
      <c r="H1281" s="44" t="s">
        <v>1801</v>
      </c>
      <c r="I1281" s="10">
        <v>2000</v>
      </c>
      <c r="J1281" s="10" t="s">
        <v>3036</v>
      </c>
      <c r="K1281" s="10" t="s">
        <v>3037</v>
      </c>
      <c r="L1281" s="10" t="s">
        <v>3038</v>
      </c>
      <c r="M1281" t="s">
        <v>39</v>
      </c>
      <c r="N1281" s="10" t="s">
        <v>77</v>
      </c>
      <c r="O1281" s="10" t="s">
        <v>893</v>
      </c>
      <c r="P1281" s="10" t="s">
        <v>1788</v>
      </c>
      <c r="Q1281" t="str">
        <f t="shared" si="312"/>
        <v>Fabrichnyi</v>
      </c>
      <c r="R1281" s="92">
        <v>43.166859000000002</v>
      </c>
      <c r="S1281" s="92">
        <v>76.408816000000002</v>
      </c>
      <c r="T1281" s="10" t="s">
        <v>1789</v>
      </c>
      <c r="U1281" s="10" t="s">
        <v>1790</v>
      </c>
      <c r="V1281" s="10" t="s">
        <v>106</v>
      </c>
      <c r="X1281" s="10">
        <v>3000</v>
      </c>
      <c r="Y1281" s="10">
        <v>1995</v>
      </c>
      <c r="Z1281" s="10">
        <v>4</v>
      </c>
      <c r="AA1281" s="10">
        <v>29</v>
      </c>
      <c r="AB1281" s="10">
        <v>1995</v>
      </c>
      <c r="AC1281" s="10">
        <v>5</v>
      </c>
      <c r="AD1281" s="10">
        <v>1</v>
      </c>
      <c r="AF1281" s="10" t="s">
        <v>566</v>
      </c>
      <c r="AH1281" s="10" t="s">
        <v>48</v>
      </c>
      <c r="AI1281" s="10" t="s">
        <v>1021</v>
      </c>
      <c r="AJ1281" s="10" t="s">
        <v>2268</v>
      </c>
      <c r="AK1281" s="10" t="b">
        <v>1</v>
      </c>
      <c r="AL1281" s="10" t="b">
        <v>0</v>
      </c>
      <c r="AO1281" s="49" t="s">
        <v>4952</v>
      </c>
      <c r="AP1281" s="73"/>
      <c r="AQ1281" s="49" t="s">
        <v>4951</v>
      </c>
      <c r="AR1281" s="76" t="s">
        <v>5011</v>
      </c>
      <c r="AS1281" s="73" t="s">
        <v>5012</v>
      </c>
      <c r="AT1281" s="73">
        <f t="shared" si="305"/>
        <v>2</v>
      </c>
      <c r="AU1281" s="112" t="s">
        <v>5383</v>
      </c>
      <c r="AV1281" s="44" t="s">
        <v>5380</v>
      </c>
      <c r="AW1281" t="s">
        <v>566</v>
      </c>
      <c r="AX1281" s="112" t="s">
        <v>5322</v>
      </c>
      <c r="AY1281" s="73" t="str">
        <f t="shared" si="306"/>
        <v>Logunov D.V., Marusik Yu.M. 2000. Miscellaneous notes on Palaearctic Salticidae (Arachnida: Aranei) // Arthropoda Selecta. Vol.8 (for 1999). No.4. P.263–292</v>
      </c>
      <c r="AZ1281" s="49" t="s">
        <v>4903</v>
      </c>
      <c r="BA1281" s="58" t="str">
        <f>Y1281&amp;"-"&amp;IF(Z1281&lt;10,"0"&amp;Z1281,Z1281)&amp;"-"&amp;IF(AA1281&lt;10,"0"&amp;AA1281,AA1281)&amp;"/"&amp;IF(AC1281&lt;10,"0"&amp;AC1281,AC1281)&amp;"-"&amp;IF(AD1281&lt;10,"0"&amp;AD1281,AD1281)</f>
        <v>1995-04-29/05-01</v>
      </c>
      <c r="BB1281" s="44" t="str">
        <f>Y1281&amp;IF(Z1281&lt;&gt;0,"-"&amp;Z1281,"")&amp;IF(AA1281&lt;&gt;0,"-"&amp;AA1281,"")&amp;IF(AB1281&lt;&gt;0,"/"&amp;AB1281,"")&amp;IF(AC1281&lt;&gt;0,"-"&amp;AC1281,"")&amp;IF(AD1281&lt;&gt;0,"-"&amp;AD1281,"")</f>
        <v>1995-4-29/1995-5-1</v>
      </c>
      <c r="BC1281" s="44"/>
      <c r="BD1281" s="44"/>
      <c r="BE1281" s="44"/>
      <c r="BF1281" s="49" t="s">
        <v>4882</v>
      </c>
      <c r="BG1281" t="s">
        <v>4893</v>
      </c>
      <c r="BH1281" s="40" t="s">
        <v>5050</v>
      </c>
      <c r="BI1281" t="s">
        <v>39</v>
      </c>
      <c r="BJ1281" t="str">
        <f>N1281&amp;", "&amp;O1281&amp;", "&amp;P1281</f>
        <v>Almaty Area, Zhambyl Distr., Fabrichnyi</v>
      </c>
      <c r="BK1281" t="str">
        <f>T1281&amp;" N; "&amp;U1281&amp;" E"</f>
        <v>43.166859 N; 76.408816 E</v>
      </c>
      <c r="BL1281" t="s">
        <v>1789</v>
      </c>
      <c r="BM1281" s="85" t="s">
        <v>1790</v>
      </c>
      <c r="BN1281" t="s">
        <v>4895</v>
      </c>
      <c r="BO1281">
        <f t="shared" si="314"/>
        <v>3000</v>
      </c>
      <c r="BP1281" t="str">
        <f>IF(V1281="original",H1281,IF(V1281="volunteer",C1281,"Nekhaeva A.A."))</f>
        <v>Kim L.V.</v>
      </c>
      <c r="BQ1281" t="str">
        <f>IF(V1281="original",I1281,IF(V1281="volunteer",YEAR(A1281)&amp;"-"&amp;IF(MONTH(A1281)&lt;10,"0"&amp;MONTH(A1281),MONTH(A1281))&amp;"-"&amp;IF(DAY(A1281)&lt;10,"0"&amp;DAY(A1281),DAY(A1281)),"__2025-05-15"))</f>
        <v>2025-04-02</v>
      </c>
      <c r="BR1281"/>
      <c r="BS1281"/>
      <c r="BT1281" s="49" t="s">
        <v>4766</v>
      </c>
      <c r="BU1281" t="s">
        <v>3631</v>
      </c>
      <c r="BV1281" t="s">
        <v>3632</v>
      </c>
      <c r="BW1281" t="s">
        <v>3633</v>
      </c>
      <c r="BX1281" t="s">
        <v>3634</v>
      </c>
      <c r="BY1281" s="44" t="s">
        <v>48</v>
      </c>
      <c r="BZ1281" t="s">
        <v>1021</v>
      </c>
      <c r="CA1281" t="s">
        <v>3887</v>
      </c>
      <c r="CB1281" s="44" t="s">
        <v>3887</v>
      </c>
      <c r="CC1281" t="s">
        <v>3888</v>
      </c>
      <c r="CD1281" t="s">
        <v>3887</v>
      </c>
      <c r="CE1281" t="s">
        <v>3886</v>
      </c>
      <c r="CF1281" t="s">
        <v>3630</v>
      </c>
      <c r="CG1281"/>
      <c r="CH1281" t="str">
        <f>H1281</f>
        <v>Logunov D.V., Marusik Yu.M.</v>
      </c>
      <c r="CI1281">
        <f t="shared" si="310"/>
        <v>2000</v>
      </c>
      <c r="CJ1281"/>
    </row>
    <row r="1282" spans="1:88" s="10" customFormat="1" x14ac:dyDescent="0.45">
      <c r="A1282" s="9">
        <v>45749.553576388891</v>
      </c>
      <c r="B1282" s="10">
        <v>412819044</v>
      </c>
      <c r="C1282" s="6" t="s">
        <v>4897</v>
      </c>
      <c r="D1282" s="10">
        <v>4</v>
      </c>
      <c r="E1282" s="4" t="s">
        <v>727</v>
      </c>
      <c r="F1282" s="10" t="s">
        <v>836</v>
      </c>
      <c r="G1282" s="10">
        <v>3911</v>
      </c>
      <c r="H1282" s="44" t="s">
        <v>1801</v>
      </c>
      <c r="I1282" s="10">
        <v>2000</v>
      </c>
      <c r="J1282" s="10" t="s">
        <v>3036</v>
      </c>
      <c r="K1282" s="10" t="s">
        <v>3037</v>
      </c>
      <c r="L1282" s="10" t="s">
        <v>3038</v>
      </c>
      <c r="M1282" t="s">
        <v>39</v>
      </c>
      <c r="N1282" s="10" t="s">
        <v>77</v>
      </c>
      <c r="O1282" s="10" t="s">
        <v>852</v>
      </c>
      <c r="P1282" s="10" t="s">
        <v>1592</v>
      </c>
      <c r="Q1282" t="str">
        <f t="shared" si="312"/>
        <v>Akademgorodok</v>
      </c>
      <c r="R1282" s="92">
        <v>43.211384000000002</v>
      </c>
      <c r="S1282" s="92">
        <v>76.911674000000005</v>
      </c>
      <c r="T1282" s="10" t="s">
        <v>3099</v>
      </c>
      <c r="U1282" s="10" t="s">
        <v>3100</v>
      </c>
      <c r="V1282" s="10" t="s">
        <v>106</v>
      </c>
      <c r="X1282" s="10">
        <v>500</v>
      </c>
      <c r="Y1282" s="10">
        <v>1996</v>
      </c>
      <c r="Z1282" s="10">
        <v>5</v>
      </c>
      <c r="AA1282" s="10">
        <v>19</v>
      </c>
      <c r="AB1282" s="10">
        <v>1996</v>
      </c>
      <c r="AC1282" s="10">
        <v>5</v>
      </c>
      <c r="AD1282" s="10">
        <v>20</v>
      </c>
      <c r="AF1282" s="10" t="s">
        <v>613</v>
      </c>
      <c r="AH1282" s="10" t="s">
        <v>48</v>
      </c>
      <c r="AI1282" s="10" t="s">
        <v>1021</v>
      </c>
      <c r="AJ1282" s="10" t="s">
        <v>2268</v>
      </c>
      <c r="AK1282" s="10" t="b">
        <v>1</v>
      </c>
      <c r="AL1282" s="10" t="b">
        <v>0</v>
      </c>
      <c r="AO1282" s="49" t="s">
        <v>4952</v>
      </c>
      <c r="AP1282" s="73"/>
      <c r="AQ1282" s="49" t="s">
        <v>4951</v>
      </c>
      <c r="AR1282" s="76" t="s">
        <v>5011</v>
      </c>
      <c r="AS1282" s="73" t="s">
        <v>5012</v>
      </c>
      <c r="AT1282" s="73">
        <f t="shared" si="305"/>
        <v>4</v>
      </c>
      <c r="AU1282" s="112" t="s">
        <v>5383</v>
      </c>
      <c r="AV1282" s="44" t="s">
        <v>5380</v>
      </c>
      <c r="AW1282" t="s">
        <v>613</v>
      </c>
      <c r="AX1282" s="112" t="s">
        <v>5322</v>
      </c>
      <c r="AY1282" s="73" t="str">
        <f t="shared" si="306"/>
        <v>Logunov D.V., Marusik Yu.M. 2000. Miscellaneous notes on Palaearctic Salticidae (Arachnida: Aranei) // Arthropoda Selecta. Vol.8 (for 1999). No.4. P.263–292</v>
      </c>
      <c r="AZ1282" s="49" t="s">
        <v>4903</v>
      </c>
      <c r="BA1282" s="58" t="str">
        <f>Y1282&amp;"-"&amp;IF(Z1282&lt;10,"0"&amp;Z1282,Z1282)&amp;"-"&amp;IF(AA1282&lt;10,"0"&amp;AA1282,AA1282)&amp;"/"&amp;IF(AD1282&lt;10,"0"&amp;AD1282,AD1282)</f>
        <v>1996-05-19/20</v>
      </c>
      <c r="BB1282" s="44" t="str">
        <f>Y1282&amp;IF(Z1282&lt;&gt;0,"-"&amp;Z1282,"")&amp;IF(AA1282&lt;&gt;0,"-"&amp;AA1282,"")&amp;IF(AB1282&lt;&gt;0,"/"&amp;AB1282,"")&amp;IF(AC1282&lt;&gt;0,"-"&amp;AC1282,"")&amp;IF(AD1282&lt;&gt;0,"-"&amp;AD1282,"")</f>
        <v>1996-5-19/1996-5-20</v>
      </c>
      <c r="BC1282" s="44"/>
      <c r="BD1282" s="44"/>
      <c r="BE1282" s="44"/>
      <c r="BF1282" s="49" t="s">
        <v>4882</v>
      </c>
      <c r="BG1282" t="s">
        <v>4893</v>
      </c>
      <c r="BH1282" s="40" t="s">
        <v>5050</v>
      </c>
      <c r="BI1282" t="s">
        <v>39</v>
      </c>
      <c r="BJ1282" t="str">
        <f>N1282&amp;", "&amp;O1282&amp;", "&amp;P1282</f>
        <v>Almaty Area, Almaty, Akademgorodok</v>
      </c>
      <c r="BK1282" t="str">
        <f>T1282&amp;" N; "&amp;U1282&amp;" E"</f>
        <v>43.211384 N; 76.911674 E</v>
      </c>
      <c r="BL1282" t="s">
        <v>3099</v>
      </c>
      <c r="BM1282" s="85" t="s">
        <v>3100</v>
      </c>
      <c r="BN1282" t="s">
        <v>4895</v>
      </c>
      <c r="BO1282">
        <f t="shared" si="314"/>
        <v>500</v>
      </c>
      <c r="BP1282" t="str">
        <f>IF(V1282="original",H1282,IF(V1282="volunteer",C1282,"Nekhaeva A.A."))</f>
        <v>Kim L.V.</v>
      </c>
      <c r="BQ1282" t="str">
        <f>IF(V1282="original",I1282,IF(V1282="volunteer",YEAR(A1282)&amp;"-"&amp;IF(MONTH(A1282)&lt;10,"0"&amp;MONTH(A1282),MONTH(A1282))&amp;"-"&amp;IF(DAY(A1282)&lt;10,"0"&amp;DAY(A1282),DAY(A1282)),"__2025-05-15"))</f>
        <v>2025-04-02</v>
      </c>
      <c r="BR1282"/>
      <c r="BS1282"/>
      <c r="BT1282" s="49" t="s">
        <v>4766</v>
      </c>
      <c r="BU1282" t="s">
        <v>3631</v>
      </c>
      <c r="BV1282" t="s">
        <v>3632</v>
      </c>
      <c r="BW1282" t="s">
        <v>3633</v>
      </c>
      <c r="BX1282" t="s">
        <v>3634</v>
      </c>
      <c r="BY1282" s="44" t="s">
        <v>48</v>
      </c>
      <c r="BZ1282" t="s">
        <v>1021</v>
      </c>
      <c r="CA1282" t="s">
        <v>3887</v>
      </c>
      <c r="CB1282" s="44" t="s">
        <v>3887</v>
      </c>
      <c r="CC1282" t="s">
        <v>3888</v>
      </c>
      <c r="CD1282" t="s">
        <v>3887</v>
      </c>
      <c r="CE1282" t="s">
        <v>3886</v>
      </c>
      <c r="CF1282" t="s">
        <v>3630</v>
      </c>
      <c r="CG1282"/>
      <c r="CH1282" t="str">
        <f>H1282</f>
        <v>Logunov D.V., Marusik Yu.M.</v>
      </c>
      <c r="CI1282">
        <f t="shared" si="310"/>
        <v>2000</v>
      </c>
      <c r="CJ1282"/>
    </row>
    <row r="1283" spans="1:88" s="10" customFormat="1" x14ac:dyDescent="0.45">
      <c r="A1283" s="9">
        <v>45749.552303240736</v>
      </c>
      <c r="B1283" s="10">
        <v>412819044</v>
      </c>
      <c r="C1283" s="6" t="s">
        <v>4897</v>
      </c>
      <c r="D1283" s="10">
        <v>1</v>
      </c>
      <c r="E1283" s="4" t="s">
        <v>65</v>
      </c>
      <c r="F1283" s="10" t="s">
        <v>836</v>
      </c>
      <c r="G1283" s="10">
        <v>3911</v>
      </c>
      <c r="H1283" s="44" t="s">
        <v>1801</v>
      </c>
      <c r="I1283" s="10">
        <v>2000</v>
      </c>
      <c r="J1283" s="10" t="s">
        <v>3036</v>
      </c>
      <c r="K1283" s="10" t="s">
        <v>3037</v>
      </c>
      <c r="L1283" s="10" t="s">
        <v>3038</v>
      </c>
      <c r="M1283" t="s">
        <v>39</v>
      </c>
      <c r="N1283" s="10" t="s">
        <v>77</v>
      </c>
      <c r="O1283" s="10" t="s">
        <v>852</v>
      </c>
      <c r="P1283" s="10" t="s">
        <v>1592</v>
      </c>
      <c r="Q1283" t="str">
        <f t="shared" si="312"/>
        <v>Akademgorodok</v>
      </c>
      <c r="R1283" s="92">
        <v>43.211384000000002</v>
      </c>
      <c r="S1283" s="92">
        <v>76.911674000000005</v>
      </c>
      <c r="T1283" s="10" t="s">
        <v>3099</v>
      </c>
      <c r="U1283" s="10" t="s">
        <v>3100</v>
      </c>
      <c r="V1283" s="10" t="s">
        <v>106</v>
      </c>
      <c r="X1283" s="10">
        <v>500</v>
      </c>
      <c r="Y1283" s="10">
        <v>1995</v>
      </c>
      <c r="Z1283" s="10">
        <v>7</v>
      </c>
      <c r="AA1283" s="10">
        <v>25</v>
      </c>
      <c r="AF1283" s="10" t="s">
        <v>613</v>
      </c>
      <c r="AH1283" s="10" t="s">
        <v>48</v>
      </c>
      <c r="AI1283" s="10" t="s">
        <v>1021</v>
      </c>
      <c r="AJ1283" s="10" t="s">
        <v>2268</v>
      </c>
      <c r="AK1283" s="10" t="b">
        <v>1</v>
      </c>
      <c r="AL1283" s="10" t="b">
        <v>0</v>
      </c>
      <c r="AO1283" s="49" t="s">
        <v>4952</v>
      </c>
      <c r="AP1283" s="73"/>
      <c r="AQ1283" s="49" t="s">
        <v>4951</v>
      </c>
      <c r="AR1283" s="76" t="s">
        <v>5011</v>
      </c>
      <c r="AS1283" s="73" t="s">
        <v>5012</v>
      </c>
      <c r="AT1283" s="73">
        <f t="shared" si="305"/>
        <v>1</v>
      </c>
      <c r="AU1283" s="112" t="s">
        <v>5384</v>
      </c>
      <c r="AV1283" s="44" t="s">
        <v>5380</v>
      </c>
      <c r="AW1283" t="s">
        <v>613</v>
      </c>
      <c r="AX1283" s="112" t="s">
        <v>5322</v>
      </c>
      <c r="AY1283" s="73" t="str">
        <f t="shared" si="306"/>
        <v>Logunov D.V., Marusik Yu.M. 2000. Miscellaneous notes on Palaearctic Salticidae (Arachnida: Aranei) // Arthropoda Selecta. Vol.8 (for 1999). No.4. P.263–292</v>
      </c>
      <c r="AZ1283" s="49" t="s">
        <v>4903</v>
      </c>
      <c r="BA1283" s="58" t="str">
        <f>Y1283&amp;"-"&amp;IF(Z1283&lt;10,"0"&amp;Z1283,Z1283)&amp;"-"&amp;IF(AA1283&lt;10,"0"&amp;AA1283,AA1283)</f>
        <v>1995-07-25</v>
      </c>
      <c r="BB1283" s="44" t="str">
        <f>Y1283&amp;IF(Z1283&lt;&gt;0,"-"&amp;Z1283,"")&amp;IF(AA1283&lt;&gt;0,"-"&amp;AA1283,"")&amp;IF(AB1283&lt;&gt;0,"/"&amp;AB1283,"")&amp;IF(AC1283&lt;&gt;0,"-"&amp;AC1283,"")&amp;IF(AD1283&lt;&gt;0,"-"&amp;AD1283,"")</f>
        <v>1995-7-25</v>
      </c>
      <c r="BC1283" s="44"/>
      <c r="BD1283" s="44"/>
      <c r="BE1283" s="44"/>
      <c r="BF1283" s="49" t="s">
        <v>4882</v>
      </c>
      <c r="BG1283" t="s">
        <v>4893</v>
      </c>
      <c r="BH1283" s="40" t="s">
        <v>5050</v>
      </c>
      <c r="BI1283" t="s">
        <v>39</v>
      </c>
      <c r="BJ1283" t="str">
        <f>N1283&amp;", "&amp;O1283&amp;", "&amp;P1283</f>
        <v>Almaty Area, Almaty, Akademgorodok</v>
      </c>
      <c r="BK1283" t="str">
        <f>T1283&amp;" N; "&amp;U1283&amp;" E"</f>
        <v>43.211384 N; 76.911674 E</v>
      </c>
      <c r="BL1283" t="s">
        <v>3099</v>
      </c>
      <c r="BM1283" s="85" t="s">
        <v>3100</v>
      </c>
      <c r="BN1283" t="s">
        <v>4895</v>
      </c>
      <c r="BO1283">
        <f t="shared" si="314"/>
        <v>500</v>
      </c>
      <c r="BP1283" t="str">
        <f>IF(V1283="original",H1283,IF(V1283="volunteer",C1283,"Nekhaeva A.A."))</f>
        <v>Kim L.V.</v>
      </c>
      <c r="BQ1283" t="str">
        <f>IF(V1283="original",I1283,IF(V1283="volunteer",YEAR(A1283)&amp;"-"&amp;IF(MONTH(A1283)&lt;10,"0"&amp;MONTH(A1283),MONTH(A1283))&amp;"-"&amp;IF(DAY(A1283)&lt;10,"0"&amp;DAY(A1283),DAY(A1283)),"__2025-05-15"))</f>
        <v>2025-04-02</v>
      </c>
      <c r="BR1283"/>
      <c r="BS1283"/>
      <c r="BT1283" s="49" t="s">
        <v>4766</v>
      </c>
      <c r="BU1283" t="s">
        <v>3631</v>
      </c>
      <c r="BV1283" t="s">
        <v>3632</v>
      </c>
      <c r="BW1283" t="s">
        <v>3633</v>
      </c>
      <c r="BX1283" t="s">
        <v>3634</v>
      </c>
      <c r="BY1283" s="44" t="s">
        <v>48</v>
      </c>
      <c r="BZ1283" t="s">
        <v>1021</v>
      </c>
      <c r="CA1283" t="s">
        <v>3887</v>
      </c>
      <c r="CB1283" s="44" t="s">
        <v>3887</v>
      </c>
      <c r="CC1283" t="s">
        <v>3888</v>
      </c>
      <c r="CD1283" t="s">
        <v>3887</v>
      </c>
      <c r="CE1283" t="s">
        <v>3886</v>
      </c>
      <c r="CF1283" t="s">
        <v>3630</v>
      </c>
      <c r="CG1283"/>
      <c r="CH1283" t="str">
        <f>H1283</f>
        <v>Logunov D.V., Marusik Yu.M.</v>
      </c>
      <c r="CI1283">
        <f t="shared" si="310"/>
        <v>2000</v>
      </c>
      <c r="CJ1283"/>
    </row>
    <row r="1284" spans="1:88" s="10" customFormat="1" x14ac:dyDescent="0.45">
      <c r="A1284" s="9">
        <v>45749.549583333333</v>
      </c>
      <c r="B1284" s="10">
        <v>412819044</v>
      </c>
      <c r="C1284" s="6" t="s">
        <v>4897</v>
      </c>
      <c r="D1284" s="10">
        <v>1</v>
      </c>
      <c r="E1284" s="4" t="s">
        <v>51</v>
      </c>
      <c r="F1284" s="10" t="s">
        <v>836</v>
      </c>
      <c r="G1284" s="10">
        <v>3911</v>
      </c>
      <c r="H1284" s="44" t="s">
        <v>1801</v>
      </c>
      <c r="I1284" s="10">
        <v>2000</v>
      </c>
      <c r="J1284" s="10" t="s">
        <v>3036</v>
      </c>
      <c r="K1284" s="10" t="s">
        <v>3037</v>
      </c>
      <c r="L1284" s="10" t="s">
        <v>3038</v>
      </c>
      <c r="M1284" t="s">
        <v>39</v>
      </c>
      <c r="N1284" s="10" t="s">
        <v>77</v>
      </c>
      <c r="P1284" s="10" t="s">
        <v>3116</v>
      </c>
      <c r="Q1284" t="str">
        <f t="shared" si="312"/>
        <v>ca. 5 km SE of Almaty</v>
      </c>
      <c r="R1284" s="92">
        <v>43.191661000000003</v>
      </c>
      <c r="S1284" s="92">
        <v>77.028859999999995</v>
      </c>
      <c r="T1284" s="10" t="s">
        <v>3045</v>
      </c>
      <c r="U1284" s="10" t="s">
        <v>3046</v>
      </c>
      <c r="V1284" s="10" t="s">
        <v>106</v>
      </c>
      <c r="X1284" s="10">
        <v>1000</v>
      </c>
      <c r="Y1284" s="10">
        <v>1997</v>
      </c>
      <c r="Z1284" s="10">
        <v>8</v>
      </c>
      <c r="AA1284" s="10">
        <v>5</v>
      </c>
      <c r="AB1284" s="10">
        <v>1997</v>
      </c>
      <c r="AC1284" s="10">
        <v>8</v>
      </c>
      <c r="AD1284" s="10">
        <v>13</v>
      </c>
      <c r="AF1284" s="10" t="s">
        <v>613</v>
      </c>
      <c r="AH1284" s="10" t="s">
        <v>48</v>
      </c>
      <c r="AI1284" s="10" t="s">
        <v>108</v>
      </c>
      <c r="AJ1284" s="10" t="s">
        <v>3117</v>
      </c>
      <c r="AK1284" s="10" t="b">
        <v>1</v>
      </c>
      <c r="AL1284" s="10" t="b">
        <v>0</v>
      </c>
      <c r="AO1284" s="49" t="s">
        <v>4952</v>
      </c>
      <c r="AP1284" s="73"/>
      <c r="AQ1284" s="49" t="s">
        <v>4951</v>
      </c>
      <c r="AR1284" s="76" t="s">
        <v>5011</v>
      </c>
      <c r="AS1284" s="73" t="s">
        <v>5012</v>
      </c>
      <c r="AT1284" s="73">
        <f t="shared" ref="AT1284:AT1347" si="315">D1284</f>
        <v>1</v>
      </c>
      <c r="AU1284" s="112" t="s">
        <v>5383</v>
      </c>
      <c r="AV1284" s="44" t="s">
        <v>5380</v>
      </c>
      <c r="AW1284" t="s">
        <v>613</v>
      </c>
      <c r="AX1284" s="112" t="s">
        <v>5322</v>
      </c>
      <c r="AY1284" s="73" t="str">
        <f t="shared" ref="AY1284:AY1347" si="316">H1284&amp;" "&amp;I1284&amp;". "&amp;J1284&amp;" // "&amp;K1284</f>
        <v>Logunov D.V., Marusik Yu.M. 2000. Miscellaneous notes on Palaearctic Salticidae (Arachnida: Aranei) // Arthropoda Selecta. Vol.8 (for 1999). No.4. P.263–292</v>
      </c>
      <c r="AZ1284" s="49" t="s">
        <v>4903</v>
      </c>
      <c r="BA1284" s="58" t="str">
        <f>Y1284&amp;"-"&amp;IF(Z1284&lt;10,"0"&amp;Z1284,Z1284)&amp;"-"&amp;IF(AA1284&lt;10,"0"&amp;AA1284,AA1284)&amp;"/"&amp;IF(AD1284&lt;10,"0"&amp;AD1284,AD1284)</f>
        <v>1997-08-05/13</v>
      </c>
      <c r="BB1284" s="44" t="str">
        <f>Y1284&amp;IF(Z1284&lt;&gt;0,"-"&amp;Z1284,"")&amp;IF(AA1284&lt;&gt;0,"-"&amp;AA1284,"")&amp;IF(AB1284&lt;&gt;0,"/"&amp;AB1284,"")&amp;IF(AC1284&lt;&gt;0,"-"&amp;AC1284,"")&amp;IF(AD1284&lt;&gt;0,"-"&amp;AD1284,"")</f>
        <v>1997-8-5/1997-8-13</v>
      </c>
      <c r="BC1284" s="44"/>
      <c r="BD1284" s="44"/>
      <c r="BE1284" s="44"/>
      <c r="BF1284" s="49" t="s">
        <v>4882</v>
      </c>
      <c r="BG1284" t="s">
        <v>4893</v>
      </c>
      <c r="BH1284" s="40" t="s">
        <v>5050</v>
      </c>
      <c r="BI1284" t="s">
        <v>39</v>
      </c>
      <c r="BJ1284" t="str">
        <f>N1284&amp;", "&amp;P1284</f>
        <v>Almaty Area, ca. 5 km SE of Almaty</v>
      </c>
      <c r="BK1284" t="str">
        <f>T1284&amp;" N; "&amp;U1284&amp;" E"</f>
        <v>43.191661 N; 77.02886 E</v>
      </c>
      <c r="BL1284" t="s">
        <v>3045</v>
      </c>
      <c r="BM1284" s="85" t="s">
        <v>3046</v>
      </c>
      <c r="BN1284" t="s">
        <v>4895</v>
      </c>
      <c r="BO1284">
        <f t="shared" si="314"/>
        <v>1000</v>
      </c>
      <c r="BP1284" t="str">
        <f>IF(V1284="original",H1284,IF(V1284="volunteer",C1284,"Nekhaeva A.A."))</f>
        <v>Kim L.V.</v>
      </c>
      <c r="BQ1284" t="str">
        <f>IF(V1284="original",I1284,IF(V1284="volunteer",YEAR(A1284)&amp;"-"&amp;IF(MONTH(A1284)&lt;10,"0"&amp;MONTH(A1284),MONTH(A1284))&amp;"-"&amp;IF(DAY(A1284)&lt;10,"0"&amp;DAY(A1284),DAY(A1284)),"__2025-05-15"))</f>
        <v>2025-04-02</v>
      </c>
      <c r="BR1284"/>
      <c r="BS1284"/>
      <c r="BT1284" s="49" t="s">
        <v>4766</v>
      </c>
      <c r="BU1284" t="s">
        <v>3631</v>
      </c>
      <c r="BV1284" t="s">
        <v>3632</v>
      </c>
      <c r="BW1284" t="s">
        <v>3633</v>
      </c>
      <c r="BX1284" t="s">
        <v>3634</v>
      </c>
      <c r="BY1284" s="44" t="s">
        <v>48</v>
      </c>
      <c r="BZ1284" t="s">
        <v>108</v>
      </c>
      <c r="CA1284" t="s">
        <v>4600</v>
      </c>
      <c r="CB1284" s="44" t="s">
        <v>4600</v>
      </c>
      <c r="CC1284" t="s">
        <v>4796</v>
      </c>
      <c r="CD1284" t="s">
        <v>4600</v>
      </c>
      <c r="CE1284" t="s">
        <v>4601</v>
      </c>
      <c r="CF1284" t="s">
        <v>3630</v>
      </c>
      <c r="CG1284"/>
      <c r="CH1284" t="str">
        <f>H1284</f>
        <v>Logunov D.V., Marusik Yu.M.</v>
      </c>
      <c r="CI1284">
        <f t="shared" si="310"/>
        <v>2000</v>
      </c>
      <c r="CJ1284"/>
    </row>
    <row r="1285" spans="1:88" s="10" customFormat="1" x14ac:dyDescent="0.45">
      <c r="A1285" s="9">
        <v>45749.546898148154</v>
      </c>
      <c r="B1285" s="10">
        <v>412819044</v>
      </c>
      <c r="C1285" s="6" t="s">
        <v>4897</v>
      </c>
      <c r="D1285" s="10">
        <v>1</v>
      </c>
      <c r="E1285" s="4" t="s">
        <v>51</v>
      </c>
      <c r="F1285" s="10" t="s">
        <v>836</v>
      </c>
      <c r="G1285" s="10">
        <v>3911</v>
      </c>
      <c r="H1285" s="44" t="s">
        <v>1801</v>
      </c>
      <c r="I1285" s="10">
        <v>2000</v>
      </c>
      <c r="J1285" s="10" t="s">
        <v>3036</v>
      </c>
      <c r="K1285" s="10" t="s">
        <v>3037</v>
      </c>
      <c r="L1285" s="10" t="s">
        <v>3038</v>
      </c>
      <c r="M1285" t="s">
        <v>39</v>
      </c>
      <c r="N1285" s="10" t="s">
        <v>77</v>
      </c>
      <c r="O1285" s="10" t="s">
        <v>754</v>
      </c>
      <c r="P1285" s="10" t="s">
        <v>3101</v>
      </c>
      <c r="Q1285" t="str">
        <f t="shared" si="312"/>
        <v>Zailiysky Alatau Mt. Range, above Medeo</v>
      </c>
      <c r="R1285" s="92">
        <v>43.151916999999997</v>
      </c>
      <c r="S1285" s="92">
        <v>77.060216999999994</v>
      </c>
      <c r="T1285" s="10" t="s">
        <v>3118</v>
      </c>
      <c r="U1285" s="10" t="s">
        <v>3119</v>
      </c>
      <c r="V1285" s="10" t="s">
        <v>106</v>
      </c>
      <c r="W1285" s="10" t="s">
        <v>3120</v>
      </c>
      <c r="X1285" s="10">
        <v>1000</v>
      </c>
      <c r="Y1285" s="10">
        <v>1997</v>
      </c>
      <c r="Z1285" s="10">
        <v>6</v>
      </c>
      <c r="AA1285" s="10">
        <v>29</v>
      </c>
      <c r="AB1285" s="10">
        <v>1997</v>
      </c>
      <c r="AC1285" s="10">
        <v>6</v>
      </c>
      <c r="AD1285" s="10">
        <v>30</v>
      </c>
      <c r="AF1285" s="10" t="s">
        <v>613</v>
      </c>
      <c r="AH1285" s="10" t="s">
        <v>48</v>
      </c>
      <c r="AI1285" s="10" t="s">
        <v>108</v>
      </c>
      <c r="AJ1285" s="10" t="s">
        <v>117</v>
      </c>
      <c r="AK1285" s="10" t="b">
        <v>1</v>
      </c>
      <c r="AL1285" s="10" t="b">
        <v>0</v>
      </c>
      <c r="AO1285" s="49" t="s">
        <v>4952</v>
      </c>
      <c r="AP1285" s="73"/>
      <c r="AQ1285" s="49" t="s">
        <v>4951</v>
      </c>
      <c r="AR1285" s="76" t="s">
        <v>5011</v>
      </c>
      <c r="AS1285" s="73" t="s">
        <v>5012</v>
      </c>
      <c r="AT1285" s="73">
        <f t="shared" si="315"/>
        <v>1</v>
      </c>
      <c r="AU1285" s="112" t="s">
        <v>5383</v>
      </c>
      <c r="AV1285" s="44" t="s">
        <v>5380</v>
      </c>
      <c r="AW1285" t="s">
        <v>613</v>
      </c>
      <c r="AX1285" s="112" t="s">
        <v>5322</v>
      </c>
      <c r="AY1285" s="73" t="str">
        <f t="shared" si="316"/>
        <v>Logunov D.V., Marusik Yu.M. 2000. Miscellaneous notes on Palaearctic Salticidae (Arachnida: Aranei) // Arthropoda Selecta. Vol.8 (for 1999). No.4. P.263–292</v>
      </c>
      <c r="AZ1285" s="49" t="s">
        <v>4903</v>
      </c>
      <c r="BA1285" s="58" t="str">
        <f>Y1285&amp;"-"&amp;IF(Z1285&lt;10,"0"&amp;Z1285,Z1285)&amp;"-"&amp;IF(AA1285&lt;10,"0"&amp;AA1285,AA1285)&amp;"/"&amp;IF(AD1285&lt;10,"0"&amp;AD1285,AD1285)</f>
        <v>1997-06-29/30</v>
      </c>
      <c r="BB1285" s="44" t="str">
        <f>Y1285&amp;IF(Z1285&lt;&gt;0,"-"&amp;Z1285,"")&amp;IF(AA1285&lt;&gt;0,"-"&amp;AA1285,"")&amp;IF(AB1285&lt;&gt;0,"/"&amp;AB1285,"")&amp;IF(AC1285&lt;&gt;0,"-"&amp;AC1285,"")&amp;IF(AD1285&lt;&gt;0,"-"&amp;AD1285,"")</f>
        <v>1997-6-29/1997-6-30</v>
      </c>
      <c r="BC1285" s="44"/>
      <c r="BD1285" s="44"/>
      <c r="BE1285" s="44"/>
      <c r="BF1285" s="49" t="s">
        <v>4882</v>
      </c>
      <c r="BG1285" t="s">
        <v>4893</v>
      </c>
      <c r="BH1285" s="40" t="s">
        <v>5050</v>
      </c>
      <c r="BI1285" t="s">
        <v>39</v>
      </c>
      <c r="BJ1285" t="str">
        <f>N1285&amp;", "&amp;O1285&amp;", "&amp;P1285</f>
        <v>Almaty Area, Talgar Distr., Zailiysky Alatau Mt. Range, above Medeo</v>
      </c>
      <c r="BK1285" t="str">
        <f>T1285&amp;" N; "&amp;U1285&amp;" E"</f>
        <v>43.151917 N; 77.060217 E</v>
      </c>
      <c r="BL1285" t="s">
        <v>3118</v>
      </c>
      <c r="BM1285" s="85" t="s">
        <v>3119</v>
      </c>
      <c r="BN1285" t="s">
        <v>4895</v>
      </c>
      <c r="BO1285">
        <f t="shared" si="314"/>
        <v>1000</v>
      </c>
      <c r="BP1285" t="str">
        <f>IF(V1285="original",H1285,IF(V1285="volunteer",C1285,"Nekhaeva A.A."))</f>
        <v>Kim L.V.</v>
      </c>
      <c r="BQ1285" t="str">
        <f>IF(V1285="original",I1285,IF(V1285="volunteer",YEAR(A1285)&amp;"-"&amp;IF(MONTH(A1285)&lt;10,"0"&amp;MONTH(A1285),MONTH(A1285))&amp;"-"&amp;IF(DAY(A1285)&lt;10,"0"&amp;DAY(A1285),DAY(A1285)),"__2025-05-15"))</f>
        <v>2025-04-02</v>
      </c>
      <c r="BR1285"/>
      <c r="BS1285"/>
      <c r="BT1285" s="49" t="s">
        <v>4766</v>
      </c>
      <c r="BU1285" t="s">
        <v>3631</v>
      </c>
      <c r="BV1285" t="s">
        <v>3632</v>
      </c>
      <c r="BW1285" t="s">
        <v>3633</v>
      </c>
      <c r="BX1285" t="s">
        <v>3634</v>
      </c>
      <c r="BY1285" s="44" t="s">
        <v>48</v>
      </c>
      <c r="BZ1285" t="s">
        <v>108</v>
      </c>
      <c r="CA1285" t="s">
        <v>3646</v>
      </c>
      <c r="CB1285" s="44" t="s">
        <v>3646</v>
      </c>
      <c r="CC1285" t="s">
        <v>4796</v>
      </c>
      <c r="CD1285" t="s">
        <v>3646</v>
      </c>
      <c r="CE1285" t="s">
        <v>3647</v>
      </c>
      <c r="CF1285" t="s">
        <v>3630</v>
      </c>
      <c r="CG1285"/>
      <c r="CH1285" t="str">
        <f>H1285</f>
        <v>Logunov D.V., Marusik Yu.M.</v>
      </c>
      <c r="CI1285">
        <f t="shared" si="310"/>
        <v>2000</v>
      </c>
      <c r="CJ1285"/>
    </row>
    <row r="1286" spans="1:88" s="10" customFormat="1" x14ac:dyDescent="0.45">
      <c r="A1286" s="9">
        <v>45749.528969907413</v>
      </c>
      <c r="B1286" s="10">
        <v>412819044</v>
      </c>
      <c r="C1286" s="6" t="s">
        <v>4897</v>
      </c>
      <c r="D1286" s="10">
        <v>1</v>
      </c>
      <c r="E1286" s="4" t="s">
        <v>51</v>
      </c>
      <c r="F1286" s="10" t="s">
        <v>836</v>
      </c>
      <c r="G1286" s="10">
        <v>3911</v>
      </c>
      <c r="H1286" s="44" t="s">
        <v>1801</v>
      </c>
      <c r="I1286" s="10">
        <v>2000</v>
      </c>
      <c r="J1286" s="10" t="s">
        <v>3036</v>
      </c>
      <c r="K1286" s="10" t="s">
        <v>3037</v>
      </c>
      <c r="L1286" s="10" t="s">
        <v>3038</v>
      </c>
      <c r="M1286" t="s">
        <v>39</v>
      </c>
      <c r="N1286" s="10" t="s">
        <v>77</v>
      </c>
      <c r="P1286" s="10" t="s">
        <v>3044</v>
      </c>
      <c r="Q1286" t="str">
        <f t="shared" si="312"/>
        <v>ca. 5 km SE of Almaty, near Butakovka</v>
      </c>
      <c r="R1286" s="92">
        <v>43.191661000000003</v>
      </c>
      <c r="S1286" s="92">
        <v>77.028859999999995</v>
      </c>
      <c r="T1286" s="10" t="s">
        <v>3045</v>
      </c>
      <c r="U1286" s="10" t="s">
        <v>3046</v>
      </c>
      <c r="V1286" s="10" t="s">
        <v>106</v>
      </c>
      <c r="X1286" s="10">
        <v>1000</v>
      </c>
      <c r="Y1286" s="10">
        <v>1997</v>
      </c>
      <c r="Z1286" s="10">
        <v>8</v>
      </c>
      <c r="AA1286" s="10">
        <v>5</v>
      </c>
      <c r="AB1286" s="10">
        <v>1997</v>
      </c>
      <c r="AC1286" s="10">
        <v>8</v>
      </c>
      <c r="AD1286" s="10">
        <v>13</v>
      </c>
      <c r="AF1286" s="10" t="s">
        <v>613</v>
      </c>
      <c r="AH1286" s="10" t="s">
        <v>48</v>
      </c>
      <c r="AI1286" s="10" t="s">
        <v>108</v>
      </c>
      <c r="AJ1286" s="10" t="s">
        <v>117</v>
      </c>
      <c r="AK1286" s="10" t="b">
        <v>1</v>
      </c>
      <c r="AL1286" s="10" t="b">
        <v>0</v>
      </c>
      <c r="AO1286" s="49" t="s">
        <v>4952</v>
      </c>
      <c r="AP1286" s="73"/>
      <c r="AQ1286" s="49" t="s">
        <v>4951</v>
      </c>
      <c r="AR1286" s="76" t="s">
        <v>5011</v>
      </c>
      <c r="AS1286" s="73" t="s">
        <v>5012</v>
      </c>
      <c r="AT1286" s="73">
        <f t="shared" si="315"/>
        <v>1</v>
      </c>
      <c r="AU1286" s="112" t="s">
        <v>5383</v>
      </c>
      <c r="AV1286" s="44" t="s">
        <v>5380</v>
      </c>
      <c r="AW1286" t="s">
        <v>613</v>
      </c>
      <c r="AX1286" s="112" t="s">
        <v>5322</v>
      </c>
      <c r="AY1286" s="73" t="str">
        <f t="shared" si="316"/>
        <v>Logunov D.V., Marusik Yu.M. 2000. Miscellaneous notes on Palaearctic Salticidae (Arachnida: Aranei) // Arthropoda Selecta. Vol.8 (for 1999). No.4. P.263–292</v>
      </c>
      <c r="AZ1286" s="49" t="s">
        <v>4903</v>
      </c>
      <c r="BA1286" s="58" t="str">
        <f>Y1286&amp;"-"&amp;IF(Z1286&lt;10,"0"&amp;Z1286,Z1286)&amp;"-"&amp;IF(AA1286&lt;10,"0"&amp;AA1286,AA1286)&amp;"/"&amp;IF(AD1286&lt;10,"0"&amp;AD1286,AD1286)</f>
        <v>1997-08-05/13</v>
      </c>
      <c r="BB1286" s="44" t="str">
        <f>Y1286&amp;IF(Z1286&lt;&gt;0,"-"&amp;Z1286,"")&amp;IF(AA1286&lt;&gt;0,"-"&amp;AA1286,"")&amp;IF(AB1286&lt;&gt;0,"/"&amp;AB1286,"")&amp;IF(AC1286&lt;&gt;0,"-"&amp;AC1286,"")&amp;IF(AD1286&lt;&gt;0,"-"&amp;AD1286,"")</f>
        <v>1997-8-5/1997-8-13</v>
      </c>
      <c r="BC1286" s="44"/>
      <c r="BD1286" s="44"/>
      <c r="BE1286" s="44"/>
      <c r="BF1286" s="49" t="s">
        <v>4882</v>
      </c>
      <c r="BG1286" t="s">
        <v>4893</v>
      </c>
      <c r="BH1286" s="40" t="s">
        <v>5050</v>
      </c>
      <c r="BI1286" t="s">
        <v>39</v>
      </c>
      <c r="BJ1286" t="str">
        <f>N1286&amp;", "&amp;P1286</f>
        <v>Almaty Area, ca. 5 km SE of Almaty, near Butakovka</v>
      </c>
      <c r="BK1286" t="str">
        <f>T1286&amp;" N; "&amp;U1286&amp;" E"</f>
        <v>43.191661 N; 77.02886 E</v>
      </c>
      <c r="BL1286" t="s">
        <v>3045</v>
      </c>
      <c r="BM1286" s="85" t="s">
        <v>3046</v>
      </c>
      <c r="BN1286" t="s">
        <v>4895</v>
      </c>
      <c r="BO1286">
        <f t="shared" si="314"/>
        <v>1000</v>
      </c>
      <c r="BP1286" t="str">
        <f>IF(V1286="original",H1286,IF(V1286="volunteer",C1286,"Nekhaeva A.A."))</f>
        <v>Kim L.V.</v>
      </c>
      <c r="BQ1286" t="str">
        <f>IF(V1286="original",I1286,IF(V1286="volunteer",YEAR(A1286)&amp;"-"&amp;IF(MONTH(A1286)&lt;10,"0"&amp;MONTH(A1286),MONTH(A1286))&amp;"-"&amp;IF(DAY(A1286)&lt;10,"0"&amp;DAY(A1286),DAY(A1286)),"__2025-05-15"))</f>
        <v>2025-04-02</v>
      </c>
      <c r="BR1286"/>
      <c r="BS1286"/>
      <c r="BT1286" s="49" t="s">
        <v>4766</v>
      </c>
      <c r="BU1286" t="s">
        <v>3631</v>
      </c>
      <c r="BV1286" t="s">
        <v>3632</v>
      </c>
      <c r="BW1286" t="s">
        <v>3633</v>
      </c>
      <c r="BX1286" t="s">
        <v>3634</v>
      </c>
      <c r="BY1286" s="44" t="s">
        <v>48</v>
      </c>
      <c r="BZ1286" t="s">
        <v>108</v>
      </c>
      <c r="CA1286" t="s">
        <v>3646</v>
      </c>
      <c r="CB1286" s="44" t="s">
        <v>3646</v>
      </c>
      <c r="CC1286" t="s">
        <v>4796</v>
      </c>
      <c r="CD1286" t="s">
        <v>3646</v>
      </c>
      <c r="CE1286" t="s">
        <v>3647</v>
      </c>
      <c r="CF1286" t="s">
        <v>3630</v>
      </c>
      <c r="CG1286"/>
      <c r="CH1286" t="str">
        <f>H1286</f>
        <v>Logunov D.V., Marusik Yu.M.</v>
      </c>
      <c r="CI1286">
        <f t="shared" si="310"/>
        <v>2000</v>
      </c>
      <c r="CJ1286"/>
    </row>
    <row r="1287" spans="1:88" s="10" customFormat="1" x14ac:dyDescent="0.45">
      <c r="A1287" s="9">
        <v>45749.527002314819</v>
      </c>
      <c r="B1287" s="10">
        <v>412819044</v>
      </c>
      <c r="C1287" s="6" t="s">
        <v>4897</v>
      </c>
      <c r="D1287" s="10">
        <v>3</v>
      </c>
      <c r="E1287" s="4" t="s">
        <v>265</v>
      </c>
      <c r="F1287" s="10" t="s">
        <v>1809</v>
      </c>
      <c r="G1287" s="10">
        <v>3911</v>
      </c>
      <c r="H1287" s="44" t="s">
        <v>1801</v>
      </c>
      <c r="I1287" s="10">
        <v>2000</v>
      </c>
      <c r="J1287" s="10" t="s">
        <v>3036</v>
      </c>
      <c r="K1287" s="10" t="s">
        <v>3037</v>
      </c>
      <c r="L1287" s="10" t="s">
        <v>3038</v>
      </c>
      <c r="M1287" t="s">
        <v>39</v>
      </c>
      <c r="N1287" s="10" t="s">
        <v>77</v>
      </c>
      <c r="O1287" s="10" t="s">
        <v>852</v>
      </c>
      <c r="P1287" s="10" t="s">
        <v>1592</v>
      </c>
      <c r="Q1287" t="str">
        <f t="shared" si="312"/>
        <v>Akademgorodok</v>
      </c>
      <c r="R1287" s="92">
        <v>43.211384000000002</v>
      </c>
      <c r="S1287" s="92">
        <v>76.911674000000005</v>
      </c>
      <c r="T1287" s="10" t="s">
        <v>3099</v>
      </c>
      <c r="U1287" s="10" t="s">
        <v>3100</v>
      </c>
      <c r="V1287" s="10" t="s">
        <v>106</v>
      </c>
      <c r="X1287" s="10">
        <v>500</v>
      </c>
      <c r="Y1287" s="10">
        <v>1997</v>
      </c>
      <c r="Z1287" s="10">
        <v>6</v>
      </c>
      <c r="AA1287" s="10">
        <v>5</v>
      </c>
      <c r="AB1287" s="10">
        <v>1997</v>
      </c>
      <c r="AC1287" s="10">
        <v>6</v>
      </c>
      <c r="AD1287" s="10">
        <v>26</v>
      </c>
      <c r="AF1287" s="10" t="s">
        <v>613</v>
      </c>
      <c r="AH1287" s="10" t="s">
        <v>48</v>
      </c>
      <c r="AI1287" s="10" t="s">
        <v>108</v>
      </c>
      <c r="AJ1287" s="10" t="s">
        <v>117</v>
      </c>
      <c r="AK1287" s="10" t="b">
        <v>1</v>
      </c>
      <c r="AL1287" s="10" t="b">
        <v>0</v>
      </c>
      <c r="AO1287" s="49" t="s">
        <v>4952</v>
      </c>
      <c r="AP1287" s="73"/>
      <c r="AQ1287" s="49" t="s">
        <v>4951</v>
      </c>
      <c r="AR1287" s="76" t="s">
        <v>5011</v>
      </c>
      <c r="AS1287" s="73" t="s">
        <v>5012</v>
      </c>
      <c r="AT1287" s="73">
        <f t="shared" si="315"/>
        <v>3</v>
      </c>
      <c r="AU1287" s="112" t="s">
        <v>5383</v>
      </c>
      <c r="AV1287" s="44" t="s">
        <v>5380</v>
      </c>
      <c r="AW1287" t="s">
        <v>613</v>
      </c>
      <c r="AX1287" t="s">
        <v>5355</v>
      </c>
      <c r="AY1287" s="73" t="str">
        <f t="shared" si="316"/>
        <v>Logunov D.V., Marusik Yu.M. 2000. Miscellaneous notes on Palaearctic Salticidae (Arachnida: Aranei) // Arthropoda Selecta. Vol.8 (for 1999). No.4. P.263–292</v>
      </c>
      <c r="AZ1287" s="49" t="s">
        <v>4903</v>
      </c>
      <c r="BA1287" s="58" t="str">
        <f>Y1287&amp;"-"&amp;IF(Z1287&lt;10,"0"&amp;Z1287,Z1287)&amp;"-"&amp;IF(AA1287&lt;10,"0"&amp;AA1287,AA1287)&amp;"/"&amp;IF(AD1287&lt;10,"0"&amp;AD1287,AD1287)</f>
        <v>1997-06-05/26</v>
      </c>
      <c r="BB1287" s="44" t="str">
        <f>Y1287&amp;IF(Z1287&lt;&gt;0,"-"&amp;Z1287,"")&amp;IF(AA1287&lt;&gt;0,"-"&amp;AA1287,"")&amp;IF(AB1287&lt;&gt;0,"/"&amp;AB1287,"")&amp;IF(AC1287&lt;&gt;0,"-"&amp;AC1287,"")&amp;IF(AD1287&lt;&gt;0,"-"&amp;AD1287,"")</f>
        <v>1997-6-5/1997-6-26</v>
      </c>
      <c r="BC1287" s="44"/>
      <c r="BD1287" s="44"/>
      <c r="BE1287" s="44"/>
      <c r="BF1287" s="49" t="s">
        <v>4882</v>
      </c>
      <c r="BG1287" t="s">
        <v>4893</v>
      </c>
      <c r="BH1287" s="40" t="s">
        <v>5050</v>
      </c>
      <c r="BI1287" t="s">
        <v>39</v>
      </c>
      <c r="BJ1287" t="str">
        <f>N1287&amp;", "&amp;O1287&amp;", "&amp;P1287</f>
        <v>Almaty Area, Almaty, Akademgorodok</v>
      </c>
      <c r="BK1287" t="str">
        <f>T1287&amp;" N; "&amp;U1287&amp;" E"</f>
        <v>43.211384 N; 76.911674 E</v>
      </c>
      <c r="BL1287" t="s">
        <v>3099</v>
      </c>
      <c r="BM1287" s="85" t="s">
        <v>3100</v>
      </c>
      <c r="BN1287" t="s">
        <v>4895</v>
      </c>
      <c r="BO1287">
        <f t="shared" si="314"/>
        <v>500</v>
      </c>
      <c r="BP1287" t="str">
        <f>IF(V1287="original",H1287,IF(V1287="volunteer",C1287,"Nekhaeva A.A."))</f>
        <v>Kim L.V.</v>
      </c>
      <c r="BQ1287" t="str">
        <f>IF(V1287="original",I1287,IF(V1287="volunteer",YEAR(A1287)&amp;"-"&amp;IF(MONTH(A1287)&lt;10,"0"&amp;MONTH(A1287),MONTH(A1287))&amp;"-"&amp;IF(DAY(A1287)&lt;10,"0"&amp;DAY(A1287),DAY(A1287)),"__2025-05-15"))</f>
        <v>2025-04-02</v>
      </c>
      <c r="BR1287"/>
      <c r="BS1287"/>
      <c r="BT1287" s="49" t="s">
        <v>4766</v>
      </c>
      <c r="BU1287" t="s">
        <v>3631</v>
      </c>
      <c r="BV1287" t="s">
        <v>3632</v>
      </c>
      <c r="BW1287" t="s">
        <v>3633</v>
      </c>
      <c r="BX1287" t="s">
        <v>3634</v>
      </c>
      <c r="BY1287" s="44" t="s">
        <v>48</v>
      </c>
      <c r="BZ1287" t="s">
        <v>108</v>
      </c>
      <c r="CA1287" t="s">
        <v>3646</v>
      </c>
      <c r="CB1287" s="44" t="s">
        <v>3646</v>
      </c>
      <c r="CC1287" t="s">
        <v>4796</v>
      </c>
      <c r="CD1287" t="s">
        <v>3646</v>
      </c>
      <c r="CE1287" t="s">
        <v>3647</v>
      </c>
      <c r="CF1287" t="s">
        <v>3630</v>
      </c>
      <c r="CG1287"/>
      <c r="CH1287" t="str">
        <f>H1287</f>
        <v>Logunov D.V., Marusik Yu.M.</v>
      </c>
      <c r="CI1287">
        <f t="shared" si="310"/>
        <v>2000</v>
      </c>
      <c r="CJ1287"/>
    </row>
    <row r="1288" spans="1:88" s="10" customFormat="1" x14ac:dyDescent="0.45">
      <c r="A1288" s="9">
        <v>45749.526180555556</v>
      </c>
      <c r="B1288" s="10">
        <v>412819044</v>
      </c>
      <c r="C1288" s="6" t="s">
        <v>4897</v>
      </c>
      <c r="D1288" s="10">
        <v>9</v>
      </c>
      <c r="E1288" s="4" t="s">
        <v>5305</v>
      </c>
      <c r="F1288" s="10" t="s">
        <v>836</v>
      </c>
      <c r="G1288" s="10">
        <v>3911</v>
      </c>
      <c r="H1288" s="44" t="s">
        <v>1801</v>
      </c>
      <c r="I1288" s="10">
        <v>2000</v>
      </c>
      <c r="J1288" s="10" t="s">
        <v>3036</v>
      </c>
      <c r="K1288" s="10" t="s">
        <v>3037</v>
      </c>
      <c r="L1288" s="10" t="s">
        <v>3038</v>
      </c>
      <c r="M1288" t="s">
        <v>39</v>
      </c>
      <c r="N1288" s="10" t="s">
        <v>77</v>
      </c>
      <c r="O1288" s="10" t="s">
        <v>852</v>
      </c>
      <c r="P1288" s="10" t="s">
        <v>1592</v>
      </c>
      <c r="Q1288" t="str">
        <f t="shared" si="312"/>
        <v>Akademgorodok</v>
      </c>
      <c r="R1288" s="92">
        <v>43.211384000000002</v>
      </c>
      <c r="S1288" s="92">
        <v>76.911674000000005</v>
      </c>
      <c r="T1288" s="10" t="s">
        <v>3099</v>
      </c>
      <c r="U1288" s="10" t="s">
        <v>3100</v>
      </c>
      <c r="V1288" s="10" t="s">
        <v>106</v>
      </c>
      <c r="X1288" s="10">
        <v>500</v>
      </c>
      <c r="Y1288" s="10">
        <v>1996</v>
      </c>
      <c r="Z1288" s="10">
        <v>5</v>
      </c>
      <c r="AA1288" s="10">
        <v>19</v>
      </c>
      <c r="AB1288" s="10">
        <v>1996</v>
      </c>
      <c r="AC1288" s="10">
        <v>5</v>
      </c>
      <c r="AD1288" s="10">
        <v>20</v>
      </c>
      <c r="AF1288" s="10" t="s">
        <v>613</v>
      </c>
      <c r="AH1288" s="10" t="s">
        <v>48</v>
      </c>
      <c r="AI1288" s="10" t="s">
        <v>108</v>
      </c>
      <c r="AJ1288" s="10" t="s">
        <v>117</v>
      </c>
      <c r="AK1288" s="10" t="b">
        <v>1</v>
      </c>
      <c r="AL1288" s="10" t="b">
        <v>0</v>
      </c>
      <c r="AO1288" s="49" t="s">
        <v>4952</v>
      </c>
      <c r="AP1288" s="73"/>
      <c r="AQ1288" s="49" t="s">
        <v>4951</v>
      </c>
      <c r="AR1288" s="76" t="s">
        <v>5011</v>
      </c>
      <c r="AS1288" s="73" t="s">
        <v>5012</v>
      </c>
      <c r="AT1288" s="73">
        <f t="shared" si="315"/>
        <v>9</v>
      </c>
      <c r="AU1288" s="112" t="s">
        <v>5383</v>
      </c>
      <c r="AV1288" s="44" t="s">
        <v>5380</v>
      </c>
      <c r="AW1288" t="s">
        <v>613</v>
      </c>
      <c r="AX1288" s="112" t="s">
        <v>5322</v>
      </c>
      <c r="AY1288" s="73" t="str">
        <f t="shared" si="316"/>
        <v>Logunov D.V., Marusik Yu.M. 2000. Miscellaneous notes on Palaearctic Salticidae (Arachnida: Aranei) // Arthropoda Selecta. Vol.8 (for 1999). No.4. P.263–292</v>
      </c>
      <c r="AZ1288" s="49" t="s">
        <v>4903</v>
      </c>
      <c r="BA1288" s="58" t="str">
        <f>Y1288&amp;"-"&amp;IF(Z1288&lt;10,"0"&amp;Z1288,Z1288)&amp;"-"&amp;IF(AA1288&lt;10,"0"&amp;AA1288,AA1288)&amp;"/"&amp;IF(AD1288&lt;10,"0"&amp;AD1288,AD1288)</f>
        <v>1996-05-19/20</v>
      </c>
      <c r="BB1288" s="44" t="str">
        <f>Y1288&amp;IF(Z1288&lt;&gt;0,"-"&amp;Z1288,"")&amp;IF(AA1288&lt;&gt;0,"-"&amp;AA1288,"")&amp;IF(AB1288&lt;&gt;0,"/"&amp;AB1288,"")&amp;IF(AC1288&lt;&gt;0,"-"&amp;AC1288,"")&amp;IF(AD1288&lt;&gt;0,"-"&amp;AD1288,"")</f>
        <v>1996-5-19/1996-5-20</v>
      </c>
      <c r="BC1288" s="44"/>
      <c r="BD1288" s="44"/>
      <c r="BE1288" s="44"/>
      <c r="BF1288" s="49" t="s">
        <v>4882</v>
      </c>
      <c r="BG1288" t="s">
        <v>4893</v>
      </c>
      <c r="BH1288" s="40" t="s">
        <v>5050</v>
      </c>
      <c r="BI1288" t="s">
        <v>39</v>
      </c>
      <c r="BJ1288" t="str">
        <f>N1288&amp;", "&amp;O1288&amp;", "&amp;P1288</f>
        <v>Almaty Area, Almaty, Akademgorodok</v>
      </c>
      <c r="BK1288" t="str">
        <f>T1288&amp;" N; "&amp;U1288&amp;" E"</f>
        <v>43.211384 N; 76.911674 E</v>
      </c>
      <c r="BL1288" t="s">
        <v>3099</v>
      </c>
      <c r="BM1288" s="85" t="s">
        <v>3100</v>
      </c>
      <c r="BN1288" t="s">
        <v>4895</v>
      </c>
      <c r="BO1288">
        <f t="shared" si="314"/>
        <v>500</v>
      </c>
      <c r="BP1288" t="str">
        <f>IF(V1288="original",H1288,IF(V1288="volunteer",C1288,"Nekhaeva A.A."))</f>
        <v>Kim L.V.</v>
      </c>
      <c r="BQ1288" t="str">
        <f>IF(V1288="original",I1288,IF(V1288="volunteer",YEAR(A1288)&amp;"-"&amp;IF(MONTH(A1288)&lt;10,"0"&amp;MONTH(A1288),MONTH(A1288))&amp;"-"&amp;IF(DAY(A1288)&lt;10,"0"&amp;DAY(A1288),DAY(A1288)),"__2025-05-15"))</f>
        <v>2025-04-02</v>
      </c>
      <c r="BR1288"/>
      <c r="BS1288"/>
      <c r="BT1288" s="49" t="s">
        <v>4766</v>
      </c>
      <c r="BU1288" t="s">
        <v>3631</v>
      </c>
      <c r="BV1288" t="s">
        <v>3632</v>
      </c>
      <c r="BW1288" t="s">
        <v>3633</v>
      </c>
      <c r="BX1288" t="s">
        <v>3634</v>
      </c>
      <c r="BY1288" s="44" t="s">
        <v>48</v>
      </c>
      <c r="BZ1288" t="s">
        <v>108</v>
      </c>
      <c r="CA1288" t="s">
        <v>3646</v>
      </c>
      <c r="CB1288" s="44" t="s">
        <v>3646</v>
      </c>
      <c r="CC1288" t="s">
        <v>4796</v>
      </c>
      <c r="CD1288" t="s">
        <v>3646</v>
      </c>
      <c r="CE1288" t="s">
        <v>3647</v>
      </c>
      <c r="CF1288" t="s">
        <v>3630</v>
      </c>
      <c r="CG1288"/>
      <c r="CH1288" t="str">
        <f>H1288</f>
        <v>Logunov D.V., Marusik Yu.M.</v>
      </c>
      <c r="CI1288">
        <f t="shared" si="310"/>
        <v>2000</v>
      </c>
      <c r="CJ1288"/>
    </row>
    <row r="1289" spans="1:88" s="10" customFormat="1" x14ac:dyDescent="0.45">
      <c r="A1289" s="9">
        <v>45749.525289351848</v>
      </c>
      <c r="B1289" s="10">
        <v>412819044</v>
      </c>
      <c r="C1289" s="6" t="s">
        <v>4897</v>
      </c>
      <c r="D1289" s="10">
        <v>1</v>
      </c>
      <c r="E1289" s="4" t="s">
        <v>51</v>
      </c>
      <c r="F1289" s="10" t="s">
        <v>836</v>
      </c>
      <c r="G1289" s="10">
        <v>3911</v>
      </c>
      <c r="H1289" s="44" t="s">
        <v>1801</v>
      </c>
      <c r="I1289" s="10">
        <v>2000</v>
      </c>
      <c r="J1289" s="10" t="s">
        <v>3036</v>
      </c>
      <c r="K1289" s="10" t="s">
        <v>3037</v>
      </c>
      <c r="L1289" s="10" t="s">
        <v>3038</v>
      </c>
      <c r="M1289" t="s">
        <v>39</v>
      </c>
      <c r="N1289" s="10" t="s">
        <v>77</v>
      </c>
      <c r="O1289" s="10" t="s">
        <v>852</v>
      </c>
      <c r="P1289" s="10" t="s">
        <v>1592</v>
      </c>
      <c r="Q1289" t="str">
        <f t="shared" si="312"/>
        <v>Akademgorodok</v>
      </c>
      <c r="R1289" s="92">
        <v>43.211384000000002</v>
      </c>
      <c r="S1289" s="92">
        <v>76.911674000000005</v>
      </c>
      <c r="T1289" s="10" t="s">
        <v>3099</v>
      </c>
      <c r="U1289" s="10" t="s">
        <v>3100</v>
      </c>
      <c r="V1289" s="10" t="s">
        <v>106</v>
      </c>
      <c r="X1289" s="10">
        <v>500</v>
      </c>
      <c r="Y1289" s="10">
        <v>1995</v>
      </c>
      <c r="Z1289" s="10">
        <v>7</v>
      </c>
      <c r="AA1289" s="10">
        <v>25</v>
      </c>
      <c r="AF1289" s="10" t="s">
        <v>613</v>
      </c>
      <c r="AH1289" s="10" t="s">
        <v>48</v>
      </c>
      <c r="AI1289" s="10" t="s">
        <v>108</v>
      </c>
      <c r="AJ1289" s="10" t="s">
        <v>117</v>
      </c>
      <c r="AK1289" s="10" t="b">
        <v>1</v>
      </c>
      <c r="AL1289" s="10" t="b">
        <v>0</v>
      </c>
      <c r="AO1289" s="49" t="s">
        <v>4952</v>
      </c>
      <c r="AP1289" s="73"/>
      <c r="AQ1289" s="49" t="s">
        <v>4951</v>
      </c>
      <c r="AR1289" s="76" t="s">
        <v>5011</v>
      </c>
      <c r="AS1289" s="73" t="s">
        <v>5012</v>
      </c>
      <c r="AT1289" s="73">
        <f t="shared" si="315"/>
        <v>1</v>
      </c>
      <c r="AU1289" s="112" t="s">
        <v>5383</v>
      </c>
      <c r="AV1289" s="44" t="s">
        <v>5380</v>
      </c>
      <c r="AW1289" t="s">
        <v>613</v>
      </c>
      <c r="AX1289" s="112" t="s">
        <v>5322</v>
      </c>
      <c r="AY1289" s="73" t="str">
        <f t="shared" si="316"/>
        <v>Logunov D.V., Marusik Yu.M. 2000. Miscellaneous notes on Palaearctic Salticidae (Arachnida: Aranei) // Arthropoda Selecta. Vol.8 (for 1999). No.4. P.263–292</v>
      </c>
      <c r="AZ1289" s="49" t="s">
        <v>4903</v>
      </c>
      <c r="BA1289" s="58" t="str">
        <f>Y1289&amp;"-"&amp;IF(Z1289&lt;10,"0"&amp;Z1289,Z1289)&amp;"-"&amp;IF(AA1289&lt;10,"0"&amp;AA1289,AA1289)</f>
        <v>1995-07-25</v>
      </c>
      <c r="BB1289" s="44" t="str">
        <f>Y1289&amp;IF(Z1289&lt;&gt;0,"-"&amp;Z1289,"")&amp;IF(AA1289&lt;&gt;0,"-"&amp;AA1289,"")&amp;IF(AB1289&lt;&gt;0,"/"&amp;AB1289,"")&amp;IF(AC1289&lt;&gt;0,"-"&amp;AC1289,"")&amp;IF(AD1289&lt;&gt;0,"-"&amp;AD1289,"")</f>
        <v>1995-7-25</v>
      </c>
      <c r="BC1289" s="44"/>
      <c r="BD1289" s="44"/>
      <c r="BE1289" s="44"/>
      <c r="BF1289" s="49" t="s">
        <v>4882</v>
      </c>
      <c r="BG1289" t="s">
        <v>4893</v>
      </c>
      <c r="BH1289" s="40" t="s">
        <v>5050</v>
      </c>
      <c r="BI1289" t="s">
        <v>39</v>
      </c>
      <c r="BJ1289" t="str">
        <f>N1289&amp;", "&amp;O1289&amp;", "&amp;P1289</f>
        <v>Almaty Area, Almaty, Akademgorodok</v>
      </c>
      <c r="BK1289" t="str">
        <f>T1289&amp;" N; "&amp;U1289&amp;" E"</f>
        <v>43.211384 N; 76.911674 E</v>
      </c>
      <c r="BL1289" t="s">
        <v>3099</v>
      </c>
      <c r="BM1289" s="85" t="s">
        <v>3100</v>
      </c>
      <c r="BN1289" t="s">
        <v>4895</v>
      </c>
      <c r="BO1289">
        <f t="shared" si="314"/>
        <v>500</v>
      </c>
      <c r="BP1289" t="str">
        <f>IF(V1289="original",H1289,IF(V1289="volunteer",C1289,"Nekhaeva A.A."))</f>
        <v>Kim L.V.</v>
      </c>
      <c r="BQ1289" t="str">
        <f>IF(V1289="original",I1289,IF(V1289="volunteer",YEAR(A1289)&amp;"-"&amp;IF(MONTH(A1289)&lt;10,"0"&amp;MONTH(A1289),MONTH(A1289))&amp;"-"&amp;IF(DAY(A1289)&lt;10,"0"&amp;DAY(A1289),DAY(A1289)),"__2025-05-15"))</f>
        <v>2025-04-02</v>
      </c>
      <c r="BR1289"/>
      <c r="BS1289"/>
      <c r="BT1289" s="49" t="s">
        <v>4766</v>
      </c>
      <c r="BU1289" t="s">
        <v>3631</v>
      </c>
      <c r="BV1289" t="s">
        <v>3632</v>
      </c>
      <c r="BW1289" t="s">
        <v>3633</v>
      </c>
      <c r="BX1289" t="s">
        <v>3634</v>
      </c>
      <c r="BY1289" s="44" t="s">
        <v>48</v>
      </c>
      <c r="BZ1289" t="s">
        <v>108</v>
      </c>
      <c r="CA1289" t="s">
        <v>3646</v>
      </c>
      <c r="CB1289" s="44" t="s">
        <v>3646</v>
      </c>
      <c r="CC1289" t="s">
        <v>4796</v>
      </c>
      <c r="CD1289" t="s">
        <v>3646</v>
      </c>
      <c r="CE1289" t="s">
        <v>3647</v>
      </c>
      <c r="CF1289" t="s">
        <v>3630</v>
      </c>
      <c r="CG1289"/>
      <c r="CH1289" t="str">
        <f>H1289</f>
        <v>Logunov D.V., Marusik Yu.M.</v>
      </c>
      <c r="CI1289">
        <f t="shared" si="310"/>
        <v>2000</v>
      </c>
      <c r="CJ1289"/>
    </row>
    <row r="1290" spans="1:88" s="10" customFormat="1" x14ac:dyDescent="0.45">
      <c r="A1290" s="9">
        <v>45749.519976851851</v>
      </c>
      <c r="B1290" s="10">
        <v>412819044</v>
      </c>
      <c r="C1290" s="6" t="s">
        <v>4897</v>
      </c>
      <c r="D1290" s="10">
        <v>1</v>
      </c>
      <c r="E1290" s="4" t="s">
        <v>51</v>
      </c>
      <c r="F1290" s="10" t="s">
        <v>3122</v>
      </c>
      <c r="G1290" s="10">
        <v>3911</v>
      </c>
      <c r="H1290" s="44" t="s">
        <v>1801</v>
      </c>
      <c r="I1290" s="10">
        <v>2000</v>
      </c>
      <c r="J1290" s="10" t="s">
        <v>3036</v>
      </c>
      <c r="K1290" s="10" t="s">
        <v>3037</v>
      </c>
      <c r="L1290" s="10" t="s">
        <v>3038</v>
      </c>
      <c r="M1290" t="s">
        <v>39</v>
      </c>
      <c r="N1290" s="10" t="s">
        <v>77</v>
      </c>
      <c r="P1290" s="10" t="s">
        <v>3044</v>
      </c>
      <c r="Q1290" t="str">
        <f t="shared" si="312"/>
        <v>ca. 5 km SE of Almaty, near Butakovka</v>
      </c>
      <c r="R1290" s="92">
        <v>43.191661000000003</v>
      </c>
      <c r="S1290" s="92">
        <v>77.028859999999995</v>
      </c>
      <c r="T1290" s="10" t="s">
        <v>3045</v>
      </c>
      <c r="U1290" s="10" t="s">
        <v>3046</v>
      </c>
      <c r="V1290" s="10" t="s">
        <v>106</v>
      </c>
      <c r="X1290" s="10">
        <v>1000</v>
      </c>
      <c r="Y1290" s="10">
        <v>1997</v>
      </c>
      <c r="Z1290" s="10">
        <v>8</v>
      </c>
      <c r="AA1290" s="10">
        <v>5</v>
      </c>
      <c r="AB1290" s="10">
        <v>1997</v>
      </c>
      <c r="AC1290" s="10">
        <v>8</v>
      </c>
      <c r="AD1290" s="10">
        <v>13</v>
      </c>
      <c r="AF1290" s="10" t="s">
        <v>613</v>
      </c>
      <c r="AH1290" s="10" t="s">
        <v>48</v>
      </c>
      <c r="AI1290" s="10" t="s">
        <v>141</v>
      </c>
      <c r="AJ1290" s="10" t="s">
        <v>152</v>
      </c>
      <c r="AK1290" s="10" t="b">
        <v>1</v>
      </c>
      <c r="AL1290" s="10" t="b">
        <v>0</v>
      </c>
      <c r="AO1290" s="49" t="s">
        <v>4952</v>
      </c>
      <c r="AP1290" s="73"/>
      <c r="AQ1290" s="49" t="s">
        <v>4951</v>
      </c>
      <c r="AR1290" s="76" t="s">
        <v>5011</v>
      </c>
      <c r="AS1290" s="73" t="s">
        <v>5012</v>
      </c>
      <c r="AT1290" s="73">
        <f t="shared" si="315"/>
        <v>1</v>
      </c>
      <c r="AU1290" s="112" t="s">
        <v>5383</v>
      </c>
      <c r="AV1290" s="44" t="s">
        <v>5380</v>
      </c>
      <c r="AW1290" t="s">
        <v>613</v>
      </c>
      <c r="AX1290" s="112" t="s">
        <v>5322</v>
      </c>
      <c r="AY1290" s="73" t="str">
        <f t="shared" si="316"/>
        <v>Logunov D.V., Marusik Yu.M. 2000. Miscellaneous notes on Palaearctic Salticidae (Arachnida: Aranei) // Arthropoda Selecta. Vol.8 (for 1999). No.4. P.263–292</v>
      </c>
      <c r="AZ1290" s="49" t="s">
        <v>4903</v>
      </c>
      <c r="BA1290" s="58" t="str">
        <f>Y1290&amp;"-"&amp;IF(Z1290&lt;10,"0"&amp;Z1290,Z1290)&amp;"-"&amp;IF(AA1290&lt;10,"0"&amp;AA1290,AA1290)&amp;"/"&amp;IF(AD1290&lt;10,"0"&amp;AD1290,AD1290)</f>
        <v>1997-08-05/13</v>
      </c>
      <c r="BB1290" s="44" t="str">
        <f>Y1290&amp;IF(Z1290&lt;&gt;0,"-"&amp;Z1290,"")&amp;IF(AA1290&lt;&gt;0,"-"&amp;AA1290,"")&amp;IF(AB1290&lt;&gt;0,"/"&amp;AB1290,"")&amp;IF(AC1290&lt;&gt;0,"-"&amp;AC1290,"")&amp;IF(AD1290&lt;&gt;0,"-"&amp;AD1290,"")</f>
        <v>1997-8-5/1997-8-13</v>
      </c>
      <c r="BC1290" s="44"/>
      <c r="BD1290" s="44"/>
      <c r="BE1290" s="44"/>
      <c r="BF1290" s="49" t="s">
        <v>4882</v>
      </c>
      <c r="BG1290" t="s">
        <v>4893</v>
      </c>
      <c r="BH1290" s="40" t="s">
        <v>5050</v>
      </c>
      <c r="BI1290" t="s">
        <v>39</v>
      </c>
      <c r="BJ1290" t="str">
        <f>N1290&amp;", "&amp;P1290</f>
        <v>Almaty Area, ca. 5 km SE of Almaty, near Butakovka</v>
      </c>
      <c r="BK1290" t="str">
        <f>T1290&amp;" N; "&amp;U1290&amp;" E"</f>
        <v>43.191661 N; 77.02886 E</v>
      </c>
      <c r="BL1290" t="s">
        <v>3045</v>
      </c>
      <c r="BM1290" s="85" t="s">
        <v>3046</v>
      </c>
      <c r="BN1290" t="s">
        <v>4895</v>
      </c>
      <c r="BO1290">
        <f t="shared" si="314"/>
        <v>1000</v>
      </c>
      <c r="BP1290" t="str">
        <f>IF(V1290="original",H1290,IF(V1290="volunteer",C1290,"Nekhaeva A.A."))</f>
        <v>Kim L.V.</v>
      </c>
      <c r="BQ1290" t="str">
        <f>IF(V1290="original",I1290,IF(V1290="volunteer",YEAR(A1290)&amp;"-"&amp;IF(MONTH(A1290)&lt;10,"0"&amp;MONTH(A1290),MONTH(A1290))&amp;"-"&amp;IF(DAY(A1290)&lt;10,"0"&amp;DAY(A1290),DAY(A1290)),"__2025-05-15"))</f>
        <v>2025-04-02</v>
      </c>
      <c r="BR1290"/>
      <c r="BS1290"/>
      <c r="BT1290" s="49" t="s">
        <v>4766</v>
      </c>
      <c r="BU1290" t="s">
        <v>3631</v>
      </c>
      <c r="BV1290" t="s">
        <v>3632</v>
      </c>
      <c r="BW1290" t="s">
        <v>3633</v>
      </c>
      <c r="BX1290" t="s">
        <v>3634</v>
      </c>
      <c r="BY1290" s="44" t="s">
        <v>48</v>
      </c>
      <c r="BZ1290" t="s">
        <v>141</v>
      </c>
      <c r="CA1290" t="s">
        <v>3655</v>
      </c>
      <c r="CB1290" s="44" t="s">
        <v>3655</v>
      </c>
      <c r="CC1290" t="s">
        <v>4835</v>
      </c>
      <c r="CD1290" t="s">
        <v>3655</v>
      </c>
      <c r="CE1290" t="s">
        <v>3656</v>
      </c>
      <c r="CF1290" t="s">
        <v>3630</v>
      </c>
      <c r="CG1290"/>
      <c r="CH1290" t="str">
        <f>H1290</f>
        <v>Logunov D.V., Marusik Yu.M.</v>
      </c>
      <c r="CI1290">
        <f t="shared" si="310"/>
        <v>2000</v>
      </c>
      <c r="CJ1290"/>
    </row>
    <row r="1291" spans="1:88" s="12" customFormat="1" x14ac:dyDescent="0.45">
      <c r="A1291" s="11">
        <v>45749.519016203703</v>
      </c>
      <c r="B1291" s="12">
        <v>950994899</v>
      </c>
      <c r="C1291" s="26" t="s">
        <v>4898</v>
      </c>
      <c r="D1291" s="12">
        <v>1</v>
      </c>
      <c r="E1291" s="4" t="s">
        <v>51</v>
      </c>
      <c r="G1291" s="12">
        <v>4907</v>
      </c>
      <c r="H1291" s="44" t="s">
        <v>2869</v>
      </c>
      <c r="I1291" s="12">
        <v>2004</v>
      </c>
      <c r="J1291" s="12" t="s">
        <v>2870</v>
      </c>
      <c r="K1291" s="12" t="s">
        <v>2871</v>
      </c>
      <c r="L1291" s="12" t="s">
        <v>2872</v>
      </c>
      <c r="M1291" t="s">
        <v>39</v>
      </c>
      <c r="N1291" s="12" t="s">
        <v>77</v>
      </c>
      <c r="O1291" s="12" t="s">
        <v>1557</v>
      </c>
      <c r="P1291" s="12" t="s">
        <v>2873</v>
      </c>
      <c r="Q1291" t="str">
        <f t="shared" si="312"/>
        <v>c. 11 km north-west of Chundzha, Charyn River Canyon, 650 m a.s.l.</v>
      </c>
      <c r="R1291" s="94">
        <v>43.635579999999997</v>
      </c>
      <c r="S1291" s="94">
        <v>79.372935999999996</v>
      </c>
      <c r="T1291" s="12" t="s">
        <v>3123</v>
      </c>
      <c r="U1291" s="12" t="s">
        <v>3124</v>
      </c>
      <c r="V1291" s="12" t="s">
        <v>106</v>
      </c>
      <c r="X1291" s="12">
        <v>5000</v>
      </c>
      <c r="Y1291" s="12">
        <v>2001</v>
      </c>
      <c r="Z1291" s="12">
        <v>5</v>
      </c>
      <c r="AA1291" s="12">
        <v>29</v>
      </c>
      <c r="AB1291" s="12">
        <v>2001</v>
      </c>
      <c r="AC1291" s="12">
        <v>5</v>
      </c>
      <c r="AD1291" s="12">
        <v>31</v>
      </c>
      <c r="AE1291" s="12" t="s">
        <v>2874</v>
      </c>
      <c r="AF1291" s="12" t="s">
        <v>2404</v>
      </c>
      <c r="AH1291" s="12" t="s">
        <v>229</v>
      </c>
      <c r="AI1291" s="12" t="s">
        <v>1966</v>
      </c>
      <c r="AJ1291" s="12" t="s">
        <v>3125</v>
      </c>
      <c r="AK1291" s="12" t="b">
        <v>1</v>
      </c>
      <c r="AL1291" s="12" t="b">
        <v>1</v>
      </c>
      <c r="AM1291" s="12" t="s">
        <v>462</v>
      </c>
      <c r="AO1291" s="49" t="s">
        <v>4952</v>
      </c>
      <c r="AP1291" s="73"/>
      <c r="AQ1291" s="49" t="s">
        <v>4951</v>
      </c>
      <c r="AR1291" s="76" t="s">
        <v>5011</v>
      </c>
      <c r="AS1291" s="73" t="s">
        <v>5012</v>
      </c>
      <c r="AT1291" s="73">
        <f t="shared" si="315"/>
        <v>1</v>
      </c>
      <c r="AU1291" s="112" t="s">
        <v>5383</v>
      </c>
      <c r="AV1291" s="44" t="s">
        <v>5380</v>
      </c>
      <c r="AW1291" s="28" t="s">
        <v>2404</v>
      </c>
      <c r="AX1291" s="73"/>
      <c r="AY1291" s="73" t="str">
        <f t="shared" si="316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291" s="49" t="s">
        <v>4903</v>
      </c>
      <c r="BA1291" s="58" t="str">
        <f>Y1291&amp;"-"&amp;IF(Z1291&lt;10,"0"&amp;Z1291,Z1291)&amp;"-"&amp;IF(AA1291&lt;10,"0"&amp;AA1291,AA1291)&amp;"/"&amp;IF(AD1291&lt;10,"0"&amp;AD1291,AD1291)</f>
        <v>2001-05-29/31</v>
      </c>
      <c r="BB1291" s="44" t="str">
        <f>Y1291&amp;IF(Z1291&lt;&gt;0,"-"&amp;Z1291,"")&amp;IF(AA1291&lt;&gt;0,"-"&amp;AA1291,"")&amp;IF(AB1291&lt;&gt;0,"/"&amp;AB1291,"")&amp;IF(AC1291&lt;&gt;0,"-"&amp;AC1291,"")&amp;IF(AD1291&lt;&gt;0,"-"&amp;AD1291,"")</f>
        <v>2001-5-29/2001-5-31</v>
      </c>
      <c r="BC1291" s="44" t="str">
        <f>AE1291</f>
        <v>riverine Fraxinus-Populus-Salix forest</v>
      </c>
      <c r="BD1291" s="44"/>
      <c r="BE1291" s="44"/>
      <c r="BF1291" s="49" t="s">
        <v>4882</v>
      </c>
      <c r="BG1291" t="s">
        <v>4893</v>
      </c>
      <c r="BH1291" s="40" t="s">
        <v>5050</v>
      </c>
      <c r="BI1291" t="s">
        <v>39</v>
      </c>
      <c r="BJ1291" t="str">
        <f>N1291&amp;", "&amp;O1291&amp;", "&amp;P1291</f>
        <v>Almaty Area, Uigursky district, c. 11 km north-west of Chundzha, Charyn River Canyon, 650 m a.s.l.</v>
      </c>
      <c r="BK1291" t="str">
        <f>T1291&amp;" N; "&amp;U1291&amp;" E"</f>
        <v>43.63558 N; 79.372936 E</v>
      </c>
      <c r="BL1291" t="s">
        <v>3123</v>
      </c>
      <c r="BM1291" s="85" t="s">
        <v>3124</v>
      </c>
      <c r="BN1291" t="s">
        <v>4895</v>
      </c>
      <c r="BO1291">
        <f t="shared" si="314"/>
        <v>5000</v>
      </c>
      <c r="BP1291" t="str">
        <f>IF(V1291="original",H1291,IF(V1291="volunteer",C1291,"Nekhaeva A.A."))</f>
        <v>Ishaeva A.</v>
      </c>
      <c r="BQ1291" t="str">
        <f>IF(V1291="original",I1291,IF(V1291="volunteer",YEAR(A1291)&amp;"-"&amp;IF(MONTH(A1291)&lt;10,"0"&amp;MONTH(A1291),MONTH(A1291))&amp;"-"&amp;IF(DAY(A1291)&lt;10,"0"&amp;DAY(A1291),DAY(A1291)),"__2025-05-15"))</f>
        <v>2025-04-02</v>
      </c>
      <c r="BR1291"/>
      <c r="BS1291"/>
      <c r="BT1291" s="49" t="s">
        <v>4766</v>
      </c>
      <c r="BU1291" t="s">
        <v>3631</v>
      </c>
      <c r="BV1291" t="s">
        <v>3632</v>
      </c>
      <c r="BW1291" t="s">
        <v>3633</v>
      </c>
      <c r="BX1291" t="s">
        <v>3634</v>
      </c>
      <c r="BY1291" s="44" t="s">
        <v>229</v>
      </c>
      <c r="BZ1291" t="s">
        <v>1966</v>
      </c>
      <c r="CA1291" t="s">
        <v>4602</v>
      </c>
      <c r="CB1291" s="44" t="s">
        <v>4602</v>
      </c>
      <c r="CC1291" t="s">
        <v>4571</v>
      </c>
      <c r="CD1291" t="s">
        <v>4602</v>
      </c>
      <c r="CE1291" t="s">
        <v>4603</v>
      </c>
      <c r="CF1291" t="s">
        <v>3630</v>
      </c>
      <c r="CG1291" t="s">
        <v>5048</v>
      </c>
      <c r="CH1291" t="str">
        <f>H1291</f>
        <v>Tuneva T.K.</v>
      </c>
      <c r="CI1291">
        <f t="shared" si="310"/>
        <v>2004</v>
      </c>
      <c r="CJ1291" t="s">
        <v>4724</v>
      </c>
    </row>
    <row r="1292" spans="1:88" s="12" customFormat="1" x14ac:dyDescent="0.45">
      <c r="A1292" s="11">
        <v>45749.517037037032</v>
      </c>
      <c r="B1292" s="12">
        <v>412819044</v>
      </c>
      <c r="C1292" s="6" t="s">
        <v>4897</v>
      </c>
      <c r="D1292" s="12">
        <v>2</v>
      </c>
      <c r="E1292" s="4" t="s">
        <v>86</v>
      </c>
      <c r="F1292" s="12" t="s">
        <v>3122</v>
      </c>
      <c r="G1292" s="12">
        <v>3911</v>
      </c>
      <c r="H1292" s="44" t="s">
        <v>1801</v>
      </c>
      <c r="I1292" s="12">
        <v>2000</v>
      </c>
      <c r="J1292" s="12" t="s">
        <v>3036</v>
      </c>
      <c r="K1292" s="12" t="s">
        <v>3037</v>
      </c>
      <c r="L1292" s="12" t="s">
        <v>3038</v>
      </c>
      <c r="M1292" t="s">
        <v>39</v>
      </c>
      <c r="N1292" s="12" t="s">
        <v>77</v>
      </c>
      <c r="O1292" s="12" t="s">
        <v>893</v>
      </c>
      <c r="P1292" s="12" t="s">
        <v>1788</v>
      </c>
      <c r="Q1292" t="str">
        <f t="shared" si="312"/>
        <v>Fabrichnyi</v>
      </c>
      <c r="R1292" s="94">
        <v>43.166859000000002</v>
      </c>
      <c r="S1292" s="94">
        <v>76.408816000000002</v>
      </c>
      <c r="T1292" s="12" t="s">
        <v>1789</v>
      </c>
      <c r="U1292" s="12" t="s">
        <v>1790</v>
      </c>
      <c r="V1292" s="12" t="s">
        <v>106</v>
      </c>
      <c r="X1292" s="12">
        <v>1500</v>
      </c>
      <c r="Y1292" s="12">
        <v>1995</v>
      </c>
      <c r="Z1292" s="12">
        <v>4</v>
      </c>
      <c r="AA1292" s="12">
        <v>29</v>
      </c>
      <c r="AB1292" s="12">
        <v>1995</v>
      </c>
      <c r="AC1292" s="12">
        <v>5</v>
      </c>
      <c r="AD1292" s="12">
        <v>1</v>
      </c>
      <c r="AF1292" s="12" t="s">
        <v>566</v>
      </c>
      <c r="AH1292" s="12" t="s">
        <v>48</v>
      </c>
      <c r="AI1292" s="12" t="s">
        <v>141</v>
      </c>
      <c r="AJ1292" s="12" t="s">
        <v>152</v>
      </c>
      <c r="AK1292" s="12" t="b">
        <v>1</v>
      </c>
      <c r="AL1292" s="12" t="b">
        <v>0</v>
      </c>
      <c r="AO1292" s="49" t="s">
        <v>4952</v>
      </c>
      <c r="AP1292" s="73"/>
      <c r="AQ1292" s="49" t="s">
        <v>4951</v>
      </c>
      <c r="AR1292" s="76" t="s">
        <v>5011</v>
      </c>
      <c r="AS1292" s="73" t="s">
        <v>5012</v>
      </c>
      <c r="AT1292" s="73">
        <f t="shared" si="315"/>
        <v>2</v>
      </c>
      <c r="AU1292" s="112" t="s">
        <v>5383</v>
      </c>
      <c r="AV1292" s="44" t="s">
        <v>5380</v>
      </c>
      <c r="AW1292" t="s">
        <v>566</v>
      </c>
      <c r="AX1292" s="112" t="s">
        <v>5322</v>
      </c>
      <c r="AY1292" s="73" t="str">
        <f t="shared" si="316"/>
        <v>Logunov D.V., Marusik Yu.M. 2000. Miscellaneous notes on Palaearctic Salticidae (Arachnida: Aranei) // Arthropoda Selecta. Vol.8 (for 1999). No.4. P.263–292</v>
      </c>
      <c r="AZ1292" s="49" t="s">
        <v>4903</v>
      </c>
      <c r="BA1292" s="58" t="str">
        <f>Y1292&amp;"-"&amp;IF(Z1292&lt;10,"0"&amp;Z1292,Z1292)&amp;"-"&amp;IF(AA1292&lt;10,"0"&amp;AA1292,AA1292)&amp;"/"&amp;IF(AC1292&lt;10,"0"&amp;AC1292,AC1292)&amp;"-"&amp;IF(AD1292&lt;10,"0"&amp;AD1292,AD1292)</f>
        <v>1995-04-29/05-01</v>
      </c>
      <c r="BB1292" s="44" t="str">
        <f>Y1292&amp;IF(Z1292&lt;&gt;0,"-"&amp;Z1292,"")&amp;IF(AA1292&lt;&gt;0,"-"&amp;AA1292,"")&amp;IF(AB1292&lt;&gt;0,"/"&amp;AB1292,"")&amp;IF(AC1292&lt;&gt;0,"-"&amp;AC1292,"")&amp;IF(AD1292&lt;&gt;0,"-"&amp;AD1292,"")</f>
        <v>1995-4-29/1995-5-1</v>
      </c>
      <c r="BC1292" s="44"/>
      <c r="BD1292" s="44"/>
      <c r="BE1292" s="44"/>
      <c r="BF1292" s="49" t="s">
        <v>4882</v>
      </c>
      <c r="BG1292" t="s">
        <v>4893</v>
      </c>
      <c r="BH1292" s="40" t="s">
        <v>5050</v>
      </c>
      <c r="BI1292" t="s">
        <v>39</v>
      </c>
      <c r="BJ1292" t="str">
        <f>N1292&amp;", "&amp;O1292&amp;", "&amp;P1292</f>
        <v>Almaty Area, Zhambyl Distr., Fabrichnyi</v>
      </c>
      <c r="BK1292" t="str">
        <f>T1292&amp;" N; "&amp;U1292&amp;" E"</f>
        <v>43.166859 N; 76.408816 E</v>
      </c>
      <c r="BL1292" t="s">
        <v>1789</v>
      </c>
      <c r="BM1292" s="85" t="s">
        <v>1790</v>
      </c>
      <c r="BN1292" t="s">
        <v>4895</v>
      </c>
      <c r="BO1292">
        <f t="shared" si="314"/>
        <v>1500</v>
      </c>
      <c r="BP1292" t="str">
        <f>IF(V1292="original",H1292,IF(V1292="volunteer",C1292,"Nekhaeva A.A."))</f>
        <v>Kim L.V.</v>
      </c>
      <c r="BQ1292" t="str">
        <f>IF(V1292="original",I1292,IF(V1292="volunteer",YEAR(A1292)&amp;"-"&amp;IF(MONTH(A1292)&lt;10,"0"&amp;MONTH(A1292),MONTH(A1292))&amp;"-"&amp;IF(DAY(A1292)&lt;10,"0"&amp;DAY(A1292),DAY(A1292)),"__2025-05-15"))</f>
        <v>2025-04-02</v>
      </c>
      <c r="BR1292"/>
      <c r="BS1292"/>
      <c r="BT1292" s="49" t="s">
        <v>4766</v>
      </c>
      <c r="BU1292" t="s">
        <v>3631</v>
      </c>
      <c r="BV1292" t="s">
        <v>3632</v>
      </c>
      <c r="BW1292" t="s">
        <v>3633</v>
      </c>
      <c r="BX1292" t="s">
        <v>3634</v>
      </c>
      <c r="BY1292" s="44" t="s">
        <v>48</v>
      </c>
      <c r="BZ1292" t="s">
        <v>141</v>
      </c>
      <c r="CA1292" t="s">
        <v>3655</v>
      </c>
      <c r="CB1292" s="44" t="s">
        <v>3655</v>
      </c>
      <c r="CC1292" t="s">
        <v>4835</v>
      </c>
      <c r="CD1292" t="s">
        <v>3655</v>
      </c>
      <c r="CE1292" t="s">
        <v>3656</v>
      </c>
      <c r="CF1292" t="s">
        <v>3630</v>
      </c>
      <c r="CG1292"/>
      <c r="CH1292" t="str">
        <f>H1292</f>
        <v>Logunov D.V., Marusik Yu.M.</v>
      </c>
      <c r="CI1292">
        <f t="shared" si="310"/>
        <v>2000</v>
      </c>
      <c r="CJ1292"/>
    </row>
    <row r="1293" spans="1:88" s="12" customFormat="1" x14ac:dyDescent="0.45">
      <c r="A1293" s="11">
        <v>45749.515127314808</v>
      </c>
      <c r="B1293" s="12">
        <v>412819044</v>
      </c>
      <c r="C1293" s="6" t="s">
        <v>4897</v>
      </c>
      <c r="D1293" s="12">
        <v>1</v>
      </c>
      <c r="E1293" s="4" t="s">
        <v>51</v>
      </c>
      <c r="F1293" s="12" t="s">
        <v>3126</v>
      </c>
      <c r="G1293" s="12">
        <v>3911</v>
      </c>
      <c r="H1293" s="44" t="s">
        <v>1801</v>
      </c>
      <c r="I1293" s="12">
        <v>2000</v>
      </c>
      <c r="J1293" s="12" t="s">
        <v>3036</v>
      </c>
      <c r="K1293" s="12" t="s">
        <v>3037</v>
      </c>
      <c r="L1293" s="12" t="s">
        <v>3038</v>
      </c>
      <c r="M1293" t="s">
        <v>39</v>
      </c>
      <c r="N1293" s="12" t="s">
        <v>77</v>
      </c>
      <c r="P1293" s="12" t="s">
        <v>3064</v>
      </c>
      <c r="Q1293" t="str">
        <f t="shared" si="312"/>
        <v>9 km N of Kapchagai, Kapchagai Boundary, left bank of Ili River</v>
      </c>
      <c r="R1293" s="94">
        <v>43.95</v>
      </c>
      <c r="S1293" s="94">
        <v>77.066666999999995</v>
      </c>
      <c r="T1293" s="12" t="s">
        <v>3065</v>
      </c>
      <c r="U1293" s="12" t="s">
        <v>886</v>
      </c>
      <c r="V1293" s="12" t="s">
        <v>44</v>
      </c>
      <c r="Y1293" s="12">
        <v>1996</v>
      </c>
      <c r="Z1293" s="12">
        <v>5</v>
      </c>
      <c r="AA1293" s="12">
        <v>13</v>
      </c>
      <c r="AB1293" s="12">
        <v>1996</v>
      </c>
      <c r="AC1293" s="12">
        <v>5</v>
      </c>
      <c r="AD1293" s="12">
        <v>17</v>
      </c>
      <c r="AF1293" s="12" t="s">
        <v>566</v>
      </c>
      <c r="AH1293" s="12" t="s">
        <v>48</v>
      </c>
      <c r="AI1293" s="12" t="s">
        <v>141</v>
      </c>
      <c r="AJ1293" s="12" t="s">
        <v>152</v>
      </c>
      <c r="AK1293" s="12" t="b">
        <v>1</v>
      </c>
      <c r="AL1293" s="12" t="b">
        <v>0</v>
      </c>
      <c r="AO1293" s="49" t="s">
        <v>4952</v>
      </c>
      <c r="AP1293" s="73"/>
      <c r="AQ1293" s="49" t="s">
        <v>4951</v>
      </c>
      <c r="AR1293" s="76" t="s">
        <v>5011</v>
      </c>
      <c r="AS1293" s="73" t="s">
        <v>5012</v>
      </c>
      <c r="AT1293" s="73">
        <f t="shared" si="315"/>
        <v>1</v>
      </c>
      <c r="AU1293" s="112" t="s">
        <v>5383</v>
      </c>
      <c r="AV1293" s="44" t="s">
        <v>5380</v>
      </c>
      <c r="AW1293" t="s">
        <v>566</v>
      </c>
      <c r="AX1293" s="112" t="s">
        <v>5322</v>
      </c>
      <c r="AY1293" s="73" t="str">
        <f t="shared" si="316"/>
        <v>Logunov D.V., Marusik Yu.M. 2000. Miscellaneous notes on Palaearctic Salticidae (Arachnida: Aranei) // Arthropoda Selecta. Vol.8 (for 1999). No.4. P.263–292</v>
      </c>
      <c r="AZ1293" s="49" t="s">
        <v>4903</v>
      </c>
      <c r="BA1293" s="58" t="str">
        <f>Y1293&amp;"-"&amp;IF(Z1293&lt;10,"0"&amp;Z1293,Z1293)&amp;"-"&amp;IF(AA1293&lt;10,"0"&amp;AA1293,AA1293)&amp;"/"&amp;IF(AD1293&lt;10,"0"&amp;AD1293,AD1293)</f>
        <v>1996-05-13/17</v>
      </c>
      <c r="BB1293" s="44" t="str">
        <f>Y1293&amp;IF(Z1293&lt;&gt;0,"-"&amp;Z1293,"")&amp;IF(AA1293&lt;&gt;0,"-"&amp;AA1293,"")&amp;IF(AB1293&lt;&gt;0,"/"&amp;AB1293,"")&amp;IF(AC1293&lt;&gt;0,"-"&amp;AC1293,"")&amp;IF(AD1293&lt;&gt;0,"-"&amp;AD1293,"")</f>
        <v>1996-5-13/1996-5-17</v>
      </c>
      <c r="BC1293" s="44"/>
      <c r="BD1293" s="44"/>
      <c r="BE1293" s="44"/>
      <c r="BF1293" s="49" t="s">
        <v>4882</v>
      </c>
      <c r="BG1293" t="s">
        <v>4893</v>
      </c>
      <c r="BH1293" s="40" t="s">
        <v>5050</v>
      </c>
      <c r="BI1293" t="s">
        <v>39</v>
      </c>
      <c r="BJ1293" t="str">
        <f>N1293&amp;", "&amp;P1293</f>
        <v>Almaty Area, 9 km N of Kapchagai, Kapchagai Boundary, left bank of Ili River</v>
      </c>
      <c r="BK1293" t="str">
        <f>T1293&amp;" N; "&amp;U1293&amp;" E"</f>
        <v>43°57' N; 77°4' E</v>
      </c>
      <c r="BL1293" t="s">
        <v>5199</v>
      </c>
      <c r="BM1293" s="85" t="s">
        <v>5112</v>
      </c>
      <c r="BN1293" t="s">
        <v>4895</v>
      </c>
      <c r="BO1293"/>
      <c r="BP1293" t="str">
        <f>IF(V1293="original",H1293,IF(V1293="volunteer",C1293,"Nekhaeva A.A."))</f>
        <v>Logunov D.V., Marusik Yu.M.</v>
      </c>
      <c r="BQ1293">
        <f>IF(V1293="original",I1293,IF(V1293="volunteer",YEAR(A1293)&amp;"-"&amp;IF(MONTH(A1293)&lt;10,"0"&amp;MONTH(A1293),MONTH(A1293))&amp;"-"&amp;IF(DAY(A1293)&lt;10,"0"&amp;DAY(A1293),DAY(A1293)),"__2025-05-15"))</f>
        <v>2000</v>
      </c>
      <c r="BR1293"/>
      <c r="BS1293"/>
      <c r="BT1293" s="49" t="s">
        <v>4766</v>
      </c>
      <c r="BU1293" t="s">
        <v>3631</v>
      </c>
      <c r="BV1293" t="s">
        <v>3632</v>
      </c>
      <c r="BW1293" t="s">
        <v>3633</v>
      </c>
      <c r="BX1293" t="s">
        <v>3634</v>
      </c>
      <c r="BY1293" s="44" t="s">
        <v>48</v>
      </c>
      <c r="BZ1293" t="s">
        <v>141</v>
      </c>
      <c r="CA1293" t="s">
        <v>3655</v>
      </c>
      <c r="CB1293" s="44" t="s">
        <v>3655</v>
      </c>
      <c r="CC1293" t="s">
        <v>4835</v>
      </c>
      <c r="CD1293" t="s">
        <v>3655</v>
      </c>
      <c r="CE1293" t="s">
        <v>3656</v>
      </c>
      <c r="CF1293" t="s">
        <v>3630</v>
      </c>
      <c r="CG1293"/>
      <c r="CH1293" t="str">
        <f>H1293</f>
        <v>Logunov D.V., Marusik Yu.M.</v>
      </c>
      <c r="CI1293">
        <f t="shared" si="310"/>
        <v>2000</v>
      </c>
      <c r="CJ1293"/>
    </row>
    <row r="1294" spans="1:88" s="26" customFormat="1" x14ac:dyDescent="0.45">
      <c r="A1294" s="25">
        <v>45749.508958333332</v>
      </c>
      <c r="B1294" s="26">
        <v>950994899</v>
      </c>
      <c r="C1294" s="26" t="s">
        <v>4898</v>
      </c>
      <c r="D1294" s="26">
        <v>1</v>
      </c>
      <c r="E1294" s="4" t="s">
        <v>65</v>
      </c>
      <c r="G1294" s="26">
        <v>3902</v>
      </c>
      <c r="H1294" s="44" t="s">
        <v>167</v>
      </c>
      <c r="I1294" s="26">
        <v>2003</v>
      </c>
      <c r="J1294" s="26" t="s">
        <v>3133</v>
      </c>
      <c r="K1294" s="26" t="s">
        <v>3134</v>
      </c>
      <c r="L1294" s="26" t="s">
        <v>3135</v>
      </c>
      <c r="M1294" t="s">
        <v>39</v>
      </c>
      <c r="N1294" s="26" t="s">
        <v>77</v>
      </c>
      <c r="O1294" s="26" t="s">
        <v>893</v>
      </c>
      <c r="P1294" s="26" t="s">
        <v>3127</v>
      </c>
      <c r="Q1294" t="str">
        <f t="shared" si="312"/>
        <v>Targap</v>
      </c>
      <c r="R1294" s="91">
        <v>43.331600000000002</v>
      </c>
      <c r="S1294" s="91">
        <v>75.841385000000002</v>
      </c>
      <c r="T1294" s="26" t="s">
        <v>3128</v>
      </c>
      <c r="U1294" s="26" t="s">
        <v>3129</v>
      </c>
      <c r="V1294" s="26" t="s">
        <v>106</v>
      </c>
      <c r="X1294" s="26">
        <v>1000</v>
      </c>
      <c r="Y1294" s="26">
        <v>1991</v>
      </c>
      <c r="Z1294" s="26">
        <v>5</v>
      </c>
      <c r="AA1294" s="26">
        <v>13</v>
      </c>
      <c r="AF1294" s="26" t="s">
        <v>3130</v>
      </c>
      <c r="AH1294" s="26" t="s">
        <v>48</v>
      </c>
      <c r="AI1294" s="26" t="s">
        <v>3131</v>
      </c>
      <c r="AJ1294" s="26" t="s">
        <v>3132</v>
      </c>
      <c r="AK1294" s="26" t="b">
        <v>1</v>
      </c>
      <c r="AL1294" s="26" t="b">
        <v>0</v>
      </c>
      <c r="AO1294" s="49" t="s">
        <v>4952</v>
      </c>
      <c r="AP1294" s="73"/>
      <c r="AQ1294" s="49" t="s">
        <v>4951</v>
      </c>
      <c r="AR1294" s="76" t="s">
        <v>5011</v>
      </c>
      <c r="AS1294" s="73" t="s">
        <v>5012</v>
      </c>
      <c r="AT1294" s="73">
        <f t="shared" si="315"/>
        <v>1</v>
      </c>
      <c r="AU1294" s="112" t="s">
        <v>5384</v>
      </c>
      <c r="AV1294" s="44" t="s">
        <v>5380</v>
      </c>
      <c r="AW1294" t="s">
        <v>1678</v>
      </c>
      <c r="AX1294" s="73"/>
      <c r="AY1294" s="73" t="str">
        <f t="shared" si="316"/>
        <v>Logunov D.V., Kronestedt T. 2003. A review of the genus Talavera Peckham and Peckham, 1909 (Araneae, Salticidae) // J. Nat. Hist. Vol.37. No.9. P.1091–1154</v>
      </c>
      <c r="AZ1294" s="49" t="s">
        <v>4903</v>
      </c>
      <c r="BA1294" s="58" t="str">
        <f>Y1294&amp;"-"&amp;IF(Z1294&lt;10,"0"&amp;Z1294,Z1294)&amp;"-"&amp;IF(AA1294&lt;10,"0"&amp;AA1294,AA1294)</f>
        <v>1991-05-13</v>
      </c>
      <c r="BB1294" s="44" t="str">
        <f>Y1294&amp;IF(Z1294&lt;&gt;0,"-"&amp;Z1294,"")&amp;IF(AA1294&lt;&gt;0,"-"&amp;AA1294,"")&amp;IF(AB1294&lt;&gt;0,"/"&amp;AB1294,"")&amp;IF(AC1294&lt;&gt;0,"-"&amp;AC1294,"")&amp;IF(AD1294&lt;&gt;0,"-"&amp;AD1294,"")</f>
        <v>1991-5-13</v>
      </c>
      <c r="BC1294" s="44"/>
      <c r="BD1294" s="44"/>
      <c r="BE1294" s="44"/>
      <c r="BF1294" s="49" t="s">
        <v>4882</v>
      </c>
      <c r="BG1294" t="s">
        <v>4893</v>
      </c>
      <c r="BH1294" s="40" t="s">
        <v>5050</v>
      </c>
      <c r="BI1294" t="s">
        <v>39</v>
      </c>
      <c r="BJ1294" t="str">
        <f>N1294&amp;", "&amp;O1294&amp;", "&amp;P1294</f>
        <v>Almaty Area, Zhambyl Distr., Targap</v>
      </c>
      <c r="BK1294" t="str">
        <f>T1294&amp;" N; "&amp;U1294&amp;" E"</f>
        <v>43.3316 N; 75.841385 E</v>
      </c>
      <c r="BL1294" t="s">
        <v>3128</v>
      </c>
      <c r="BM1294" s="85" t="s">
        <v>3129</v>
      </c>
      <c r="BN1294" t="s">
        <v>4895</v>
      </c>
      <c r="BO1294">
        <f t="shared" ref="BO1294:BO1308" si="317">X1294</f>
        <v>1000</v>
      </c>
      <c r="BP1294" t="str">
        <f>IF(V1294="original",H1294,IF(V1294="volunteer",C1294,"Nekhaeva A.A."))</f>
        <v>Ishaeva A.</v>
      </c>
      <c r="BQ1294" t="str">
        <f>IF(V1294="original",I1294,IF(V1294="volunteer",YEAR(A1294)&amp;"-"&amp;IF(MONTH(A1294)&lt;10,"0"&amp;MONTH(A1294),MONTH(A1294))&amp;"-"&amp;IF(DAY(A1294)&lt;10,"0"&amp;DAY(A1294),DAY(A1294)),"__2025-05-15"))</f>
        <v>2025-04-02</v>
      </c>
      <c r="BR1294"/>
      <c r="BS1294"/>
      <c r="BT1294" s="49" t="s">
        <v>4766</v>
      </c>
      <c r="BU1294" t="s">
        <v>3631</v>
      </c>
      <c r="BV1294" t="s">
        <v>3632</v>
      </c>
      <c r="BW1294" t="s">
        <v>3633</v>
      </c>
      <c r="BX1294" t="s">
        <v>3634</v>
      </c>
      <c r="BY1294" s="44" t="s">
        <v>48</v>
      </c>
      <c r="BZ1294" t="s">
        <v>3131</v>
      </c>
      <c r="CA1294" t="s">
        <v>4604</v>
      </c>
      <c r="CB1294" s="44" t="s">
        <v>4604</v>
      </c>
      <c r="CC1294" t="s">
        <v>4791</v>
      </c>
      <c r="CD1294" t="s">
        <v>4604</v>
      </c>
      <c r="CE1294" t="s">
        <v>4605</v>
      </c>
      <c r="CF1294" t="s">
        <v>3630</v>
      </c>
      <c r="CG1294"/>
      <c r="CH1294" t="str">
        <f>H1294</f>
        <v>Logunov D.V., Kronestedt T.</v>
      </c>
      <c r="CI1294">
        <f t="shared" si="310"/>
        <v>2003</v>
      </c>
      <c r="CJ1294"/>
    </row>
    <row r="1295" spans="1:88" s="31" customFormat="1" x14ac:dyDescent="0.45">
      <c r="A1295" s="30">
        <v>45749.507094907407</v>
      </c>
      <c r="B1295" s="31">
        <v>950994899</v>
      </c>
      <c r="C1295" s="26" t="s">
        <v>4898</v>
      </c>
      <c r="D1295" s="31">
        <v>2</v>
      </c>
      <c r="E1295" s="4" t="s">
        <v>86</v>
      </c>
      <c r="G1295" s="31">
        <v>3902</v>
      </c>
      <c r="H1295" s="44" t="s">
        <v>167</v>
      </c>
      <c r="I1295" s="31">
        <v>2003</v>
      </c>
      <c r="J1295" s="31" t="s">
        <v>3133</v>
      </c>
      <c r="K1295" s="31" t="s">
        <v>3134</v>
      </c>
      <c r="L1295" s="31" t="s">
        <v>3135</v>
      </c>
      <c r="M1295" t="s">
        <v>39</v>
      </c>
      <c r="N1295" s="31" t="s">
        <v>77</v>
      </c>
      <c r="O1295" s="31" t="s">
        <v>852</v>
      </c>
      <c r="P1295" s="31" t="s">
        <v>919</v>
      </c>
      <c r="Q1295" t="str">
        <f t="shared" si="312"/>
        <v>near Almaty</v>
      </c>
      <c r="R1295" s="95">
        <v>43.299930000000003</v>
      </c>
      <c r="S1295" s="95">
        <v>76.906501000000006</v>
      </c>
      <c r="T1295" s="31" t="s">
        <v>3136</v>
      </c>
      <c r="U1295" s="31" t="s">
        <v>3137</v>
      </c>
      <c r="V1295" s="31" t="s">
        <v>106</v>
      </c>
      <c r="X1295" s="31">
        <v>10000</v>
      </c>
      <c r="Y1295" s="31">
        <v>1996</v>
      </c>
      <c r="Z1295" s="31">
        <v>5</v>
      </c>
      <c r="AA1295" s="31">
        <v>19</v>
      </c>
      <c r="AB1295" s="31">
        <v>1996</v>
      </c>
      <c r="AC1295" s="31">
        <v>5</v>
      </c>
      <c r="AD1295" s="31">
        <v>20</v>
      </c>
      <c r="AF1295" s="31" t="s">
        <v>501</v>
      </c>
      <c r="AH1295" s="31" t="s">
        <v>48</v>
      </c>
      <c r="AI1295" s="31" t="s">
        <v>3131</v>
      </c>
      <c r="AJ1295" s="31" t="s">
        <v>3132</v>
      </c>
      <c r="AK1295" s="31" t="b">
        <v>1</v>
      </c>
      <c r="AL1295" s="31" t="b">
        <v>0</v>
      </c>
      <c r="AO1295" s="49" t="s">
        <v>4952</v>
      </c>
      <c r="AP1295" s="73"/>
      <c r="AQ1295" s="49" t="s">
        <v>4951</v>
      </c>
      <c r="AR1295" s="76" t="s">
        <v>5011</v>
      </c>
      <c r="AS1295" s="73" t="s">
        <v>5012</v>
      </c>
      <c r="AT1295" s="73">
        <f t="shared" si="315"/>
        <v>2</v>
      </c>
      <c r="AU1295" s="112" t="s">
        <v>5383</v>
      </c>
      <c r="AV1295" s="44" t="s">
        <v>5380</v>
      </c>
      <c r="AW1295" t="s">
        <v>613</v>
      </c>
      <c r="AX1295" s="73"/>
      <c r="AY1295" s="73" t="str">
        <f t="shared" si="316"/>
        <v>Logunov D.V., Kronestedt T. 2003. A review of the genus Talavera Peckham and Peckham, 1909 (Araneae, Salticidae) // J. Nat. Hist. Vol.37. No.9. P.1091–1154</v>
      </c>
      <c r="AZ1295" s="49" t="s">
        <v>4903</v>
      </c>
      <c r="BA1295" s="58" t="str">
        <f>Y1295&amp;"-"&amp;IF(Z1295&lt;10,"0"&amp;Z1295,Z1295)&amp;"-"&amp;IF(AA1295&lt;10,"0"&amp;AA1295,AA1295)&amp;"/"&amp;IF(AD1295&lt;10,"0"&amp;AD1295,AD1295)</f>
        <v>1996-05-19/20</v>
      </c>
      <c r="BB1295" s="44" t="str">
        <f>Y1295&amp;IF(Z1295&lt;&gt;0,"-"&amp;Z1295,"")&amp;IF(AA1295&lt;&gt;0,"-"&amp;AA1295,"")&amp;IF(AB1295&lt;&gt;0,"/"&amp;AB1295,"")&amp;IF(AC1295&lt;&gt;0,"-"&amp;AC1295,"")&amp;IF(AD1295&lt;&gt;0,"-"&amp;AD1295,"")</f>
        <v>1996-5-19/1996-5-20</v>
      </c>
      <c r="BC1295" s="44"/>
      <c r="BD1295" s="44"/>
      <c r="BE1295" s="44"/>
      <c r="BF1295" s="49" t="s">
        <v>4882</v>
      </c>
      <c r="BG1295" t="s">
        <v>4893</v>
      </c>
      <c r="BH1295" s="40" t="s">
        <v>5050</v>
      </c>
      <c r="BI1295" t="s">
        <v>39</v>
      </c>
      <c r="BJ1295" t="str">
        <f>N1295&amp;", "&amp;O1295&amp;", "&amp;P1295</f>
        <v>Almaty Area, Almaty, near Almaty</v>
      </c>
      <c r="BK1295" t="str">
        <f>T1295&amp;" N; "&amp;U1295&amp;" E"</f>
        <v>43.29993 N; 76.906501 E</v>
      </c>
      <c r="BL1295" t="s">
        <v>3136</v>
      </c>
      <c r="BM1295" s="85" t="s">
        <v>3137</v>
      </c>
      <c r="BN1295" t="s">
        <v>4895</v>
      </c>
      <c r="BO1295">
        <f t="shared" si="317"/>
        <v>10000</v>
      </c>
      <c r="BP1295" t="str">
        <f>IF(V1295="original",H1295,IF(V1295="volunteer",C1295,"Nekhaeva A.A."))</f>
        <v>Ishaeva A.</v>
      </c>
      <c r="BQ1295" t="str">
        <f>IF(V1295="original",I1295,IF(V1295="volunteer",YEAR(A1295)&amp;"-"&amp;IF(MONTH(A1295)&lt;10,"0"&amp;MONTH(A1295),MONTH(A1295))&amp;"-"&amp;IF(DAY(A1295)&lt;10,"0"&amp;DAY(A1295),DAY(A1295)),"__2025-05-15"))</f>
        <v>2025-04-02</v>
      </c>
      <c r="BR1295"/>
      <c r="BS1295"/>
      <c r="BT1295" s="49" t="s">
        <v>4766</v>
      </c>
      <c r="BU1295" t="s">
        <v>3631</v>
      </c>
      <c r="BV1295" t="s">
        <v>3632</v>
      </c>
      <c r="BW1295" t="s">
        <v>3633</v>
      </c>
      <c r="BX1295" t="s">
        <v>3634</v>
      </c>
      <c r="BY1295" s="44" t="s">
        <v>48</v>
      </c>
      <c r="BZ1295" t="s">
        <v>3131</v>
      </c>
      <c r="CA1295" t="s">
        <v>4604</v>
      </c>
      <c r="CB1295" s="44" t="s">
        <v>4604</v>
      </c>
      <c r="CC1295" t="s">
        <v>4791</v>
      </c>
      <c r="CD1295" t="s">
        <v>4604</v>
      </c>
      <c r="CE1295" t="s">
        <v>4605</v>
      </c>
      <c r="CF1295" t="s">
        <v>3630</v>
      </c>
      <c r="CG1295"/>
      <c r="CH1295" t="str">
        <f>H1295</f>
        <v>Logunov D.V., Kronestedt T.</v>
      </c>
      <c r="CI1295">
        <f t="shared" si="310"/>
        <v>2003</v>
      </c>
      <c r="CJ1295"/>
    </row>
    <row r="1296" spans="1:88" s="26" customFormat="1" x14ac:dyDescent="0.45">
      <c r="A1296" s="25">
        <v>45749.505266203712</v>
      </c>
      <c r="B1296" s="26">
        <v>950994899</v>
      </c>
      <c r="C1296" s="26" t="s">
        <v>4898</v>
      </c>
      <c r="D1296" s="26">
        <v>1</v>
      </c>
      <c r="E1296" s="4" t="s">
        <v>65</v>
      </c>
      <c r="G1296" s="26">
        <v>3902</v>
      </c>
      <c r="H1296" s="44" t="s">
        <v>167</v>
      </c>
      <c r="I1296" s="26">
        <v>2003</v>
      </c>
      <c r="J1296" s="26" t="s">
        <v>3133</v>
      </c>
      <c r="K1296" s="26" t="s">
        <v>3134</v>
      </c>
      <c r="L1296" s="26" t="s">
        <v>3135</v>
      </c>
      <c r="M1296" t="s">
        <v>39</v>
      </c>
      <c r="N1296" s="26" t="s">
        <v>77</v>
      </c>
      <c r="O1296" s="26" t="s">
        <v>852</v>
      </c>
      <c r="P1296" s="26" t="s">
        <v>1592</v>
      </c>
      <c r="Q1296" t="str">
        <f t="shared" si="312"/>
        <v>Akademgorodok</v>
      </c>
      <c r="R1296" s="91">
        <v>43.221383000000003</v>
      </c>
      <c r="S1296" s="91">
        <v>76.921525000000003</v>
      </c>
      <c r="T1296" s="26" t="s">
        <v>1593</v>
      </c>
      <c r="U1296" s="26" t="s">
        <v>1594</v>
      </c>
      <c r="V1296" s="26" t="s">
        <v>106</v>
      </c>
      <c r="X1296" s="26">
        <v>800</v>
      </c>
      <c r="Y1296" s="26">
        <v>1997</v>
      </c>
      <c r="Z1296" s="26">
        <v>6</v>
      </c>
      <c r="AA1296" s="26">
        <v>8</v>
      </c>
      <c r="AF1296" s="26" t="s">
        <v>501</v>
      </c>
      <c r="AH1296" s="26" t="s">
        <v>48</v>
      </c>
      <c r="AI1296" s="26" t="s">
        <v>3131</v>
      </c>
      <c r="AJ1296" s="26" t="s">
        <v>3132</v>
      </c>
      <c r="AK1296" s="26" t="b">
        <v>1</v>
      </c>
      <c r="AL1296" s="26" t="b">
        <v>0</v>
      </c>
      <c r="AO1296" s="49" t="s">
        <v>4952</v>
      </c>
      <c r="AP1296" s="73"/>
      <c r="AQ1296" s="49" t="s">
        <v>4951</v>
      </c>
      <c r="AR1296" s="76" t="s">
        <v>5011</v>
      </c>
      <c r="AS1296" s="73" t="s">
        <v>5012</v>
      </c>
      <c r="AT1296" s="73">
        <f t="shared" si="315"/>
        <v>1</v>
      </c>
      <c r="AU1296" s="112" t="s">
        <v>5384</v>
      </c>
      <c r="AV1296" s="44" t="s">
        <v>5380</v>
      </c>
      <c r="AW1296" t="s">
        <v>613</v>
      </c>
      <c r="AX1296" s="73"/>
      <c r="AY1296" s="73" t="str">
        <f t="shared" si="316"/>
        <v>Logunov D.V., Kronestedt T. 2003. A review of the genus Talavera Peckham and Peckham, 1909 (Araneae, Salticidae) // J. Nat. Hist. Vol.37. No.9. P.1091–1154</v>
      </c>
      <c r="AZ1296" s="49" t="s">
        <v>4903</v>
      </c>
      <c r="BA1296" s="58" t="str">
        <f>Y1296&amp;"-"&amp;IF(Z1296&lt;10,"0"&amp;Z1296,Z1296)&amp;"-"&amp;IF(AA1296&lt;10,"0"&amp;AA1296,AA1296)</f>
        <v>1997-06-08</v>
      </c>
      <c r="BB1296" s="44" t="str">
        <f>Y1296&amp;IF(Z1296&lt;&gt;0,"-"&amp;Z1296,"")&amp;IF(AA1296&lt;&gt;0,"-"&amp;AA1296,"")&amp;IF(AB1296&lt;&gt;0,"/"&amp;AB1296,"")&amp;IF(AC1296&lt;&gt;0,"-"&amp;AC1296,"")&amp;IF(AD1296&lt;&gt;0,"-"&amp;AD1296,"")</f>
        <v>1997-6-8</v>
      </c>
      <c r="BC1296" s="44"/>
      <c r="BD1296" s="44"/>
      <c r="BE1296" s="44"/>
      <c r="BF1296" s="49" t="s">
        <v>4882</v>
      </c>
      <c r="BG1296" t="s">
        <v>4893</v>
      </c>
      <c r="BH1296" s="40" t="s">
        <v>5050</v>
      </c>
      <c r="BI1296" t="s">
        <v>39</v>
      </c>
      <c r="BJ1296" t="str">
        <f>N1296&amp;", "&amp;O1296&amp;", "&amp;P1296</f>
        <v>Almaty Area, Almaty, Akademgorodok</v>
      </c>
      <c r="BK1296" t="str">
        <f>T1296&amp;" N; "&amp;U1296&amp;" E"</f>
        <v>43.221383 N; 76.921525 E</v>
      </c>
      <c r="BL1296" t="s">
        <v>1593</v>
      </c>
      <c r="BM1296" s="85" t="s">
        <v>1594</v>
      </c>
      <c r="BN1296" t="s">
        <v>4895</v>
      </c>
      <c r="BO1296">
        <f t="shared" si="317"/>
        <v>800</v>
      </c>
      <c r="BP1296" t="str">
        <f>IF(V1296="original",H1296,IF(V1296="volunteer",C1296,"Nekhaeva A.A."))</f>
        <v>Ishaeva A.</v>
      </c>
      <c r="BQ1296" t="str">
        <f>IF(V1296="original",I1296,IF(V1296="volunteer",YEAR(A1296)&amp;"-"&amp;IF(MONTH(A1296)&lt;10,"0"&amp;MONTH(A1296),MONTH(A1296))&amp;"-"&amp;IF(DAY(A1296)&lt;10,"0"&amp;DAY(A1296),DAY(A1296)),"__2025-05-15"))</f>
        <v>2025-04-02</v>
      </c>
      <c r="BR1296"/>
      <c r="BS1296"/>
      <c r="BT1296" s="49" t="s">
        <v>4766</v>
      </c>
      <c r="BU1296" t="s">
        <v>3631</v>
      </c>
      <c r="BV1296" t="s">
        <v>3632</v>
      </c>
      <c r="BW1296" t="s">
        <v>3633</v>
      </c>
      <c r="BX1296" t="s">
        <v>3634</v>
      </c>
      <c r="BY1296" s="44" t="s">
        <v>48</v>
      </c>
      <c r="BZ1296" t="s">
        <v>3131</v>
      </c>
      <c r="CA1296" t="s">
        <v>4604</v>
      </c>
      <c r="CB1296" s="44" t="s">
        <v>4604</v>
      </c>
      <c r="CC1296" t="s">
        <v>4791</v>
      </c>
      <c r="CD1296" t="s">
        <v>4604</v>
      </c>
      <c r="CE1296" t="s">
        <v>4605</v>
      </c>
      <c r="CF1296" t="s">
        <v>3630</v>
      </c>
      <c r="CG1296"/>
      <c r="CH1296" t="str">
        <f>H1296</f>
        <v>Logunov D.V., Kronestedt T.</v>
      </c>
      <c r="CI1296">
        <f t="shared" si="310"/>
        <v>2003</v>
      </c>
      <c r="CJ1296"/>
    </row>
    <row r="1297" spans="1:88" s="10" customFormat="1" x14ac:dyDescent="0.45">
      <c r="A1297" s="9">
        <v>45749.505231481482</v>
      </c>
      <c r="B1297" s="10">
        <v>412819044</v>
      </c>
      <c r="C1297" s="6" t="s">
        <v>4897</v>
      </c>
      <c r="D1297" s="10">
        <v>1</v>
      </c>
      <c r="E1297" s="4" t="s">
        <v>51</v>
      </c>
      <c r="F1297" s="10" t="s">
        <v>577</v>
      </c>
      <c r="G1297" s="10">
        <v>3911</v>
      </c>
      <c r="H1297" s="44" t="s">
        <v>1801</v>
      </c>
      <c r="I1297" s="10">
        <v>2000</v>
      </c>
      <c r="J1297" s="10" t="s">
        <v>3036</v>
      </c>
      <c r="K1297" s="10" t="s">
        <v>3037</v>
      </c>
      <c r="L1297" s="10" t="s">
        <v>3038</v>
      </c>
      <c r="M1297" t="s">
        <v>39</v>
      </c>
      <c r="N1297" s="10" t="s">
        <v>77</v>
      </c>
      <c r="O1297" s="10" t="s">
        <v>883</v>
      </c>
      <c r="P1297" s="10" t="s">
        <v>3051</v>
      </c>
      <c r="Q1297" t="str">
        <f t="shared" si="312"/>
        <v>ca. 24 km NE of Kapchagai</v>
      </c>
      <c r="R1297" s="92">
        <v>43.984945000000003</v>
      </c>
      <c r="S1297" s="92">
        <v>77.295902999999996</v>
      </c>
      <c r="T1297" s="10" t="s">
        <v>3138</v>
      </c>
      <c r="U1297" s="10" t="s">
        <v>3139</v>
      </c>
      <c r="V1297" s="10" t="s">
        <v>106</v>
      </c>
      <c r="X1297" s="10">
        <v>500</v>
      </c>
      <c r="Y1297" s="10">
        <v>1996</v>
      </c>
      <c r="Z1297" s="10">
        <v>5</v>
      </c>
      <c r="AA1297" s="10">
        <v>7</v>
      </c>
      <c r="AB1297" s="10">
        <v>1996</v>
      </c>
      <c r="AC1297" s="10">
        <v>7</v>
      </c>
      <c r="AD1297" s="10">
        <v>2</v>
      </c>
      <c r="AF1297" s="10" t="s">
        <v>566</v>
      </c>
      <c r="AH1297" s="10" t="s">
        <v>48</v>
      </c>
      <c r="AI1297" s="10" t="s">
        <v>49</v>
      </c>
      <c r="AJ1297" s="10" t="s">
        <v>3140</v>
      </c>
      <c r="AK1297" s="10" t="b">
        <v>1</v>
      </c>
      <c r="AL1297" s="10" t="b">
        <v>0</v>
      </c>
      <c r="AO1297" s="49" t="s">
        <v>4952</v>
      </c>
      <c r="AP1297" s="73"/>
      <c r="AQ1297" s="49" t="s">
        <v>4951</v>
      </c>
      <c r="AR1297" s="76" t="s">
        <v>5011</v>
      </c>
      <c r="AS1297" s="73" t="s">
        <v>5012</v>
      </c>
      <c r="AT1297" s="73">
        <f t="shared" si="315"/>
        <v>1</v>
      </c>
      <c r="AU1297" s="112" t="s">
        <v>5383</v>
      </c>
      <c r="AV1297" s="44" t="s">
        <v>5380</v>
      </c>
      <c r="AW1297" t="s">
        <v>566</v>
      </c>
      <c r="AX1297" s="112" t="s">
        <v>5333</v>
      </c>
      <c r="AY1297" s="73" t="str">
        <f t="shared" si="316"/>
        <v>Logunov D.V., Marusik Yu.M. 2000. Miscellaneous notes on Palaearctic Salticidae (Arachnida: Aranei) // Arthropoda Selecta. Vol.8 (for 1999). No.4. P.263–292</v>
      </c>
      <c r="AZ1297" s="49" t="s">
        <v>4903</v>
      </c>
      <c r="BA1297" s="58" t="str">
        <f>Y1297&amp;"-"&amp;IF(Z1297&lt;10,"0"&amp;Z1297,Z1297)&amp;"-"&amp;IF(AA1297&lt;10,"0"&amp;AA1297,AA1297)&amp;"/"&amp;IF(AC1297&lt;10,"0"&amp;AC1297,AC1297)&amp;"-"&amp;IF(AD1297&lt;10,"0"&amp;AD1297,AD1297)</f>
        <v>1996-05-07/07-02</v>
      </c>
      <c r="BB1297" s="44" t="str">
        <f>Y1297&amp;IF(Z1297&lt;&gt;0,"-"&amp;Z1297,"")&amp;IF(AA1297&lt;&gt;0,"-"&amp;AA1297,"")&amp;IF(AB1297&lt;&gt;0,"/"&amp;AB1297,"")&amp;IF(AC1297&lt;&gt;0,"-"&amp;AC1297,"")&amp;IF(AD1297&lt;&gt;0,"-"&amp;AD1297,"")</f>
        <v>1996-5-7/1996-7-2</v>
      </c>
      <c r="BC1297" s="44"/>
      <c r="BD1297" s="44"/>
      <c r="BE1297" s="44"/>
      <c r="BF1297" s="49" t="s">
        <v>4882</v>
      </c>
      <c r="BG1297" t="s">
        <v>4893</v>
      </c>
      <c r="BH1297" s="40" t="s">
        <v>5050</v>
      </c>
      <c r="BI1297" t="s">
        <v>39</v>
      </c>
      <c r="BJ1297" t="str">
        <f>N1297&amp;", "&amp;O1297&amp;", "&amp;P1297</f>
        <v>Almaty Area, Talgarsky Distr., ca. 24 km NE of Kapchagai</v>
      </c>
      <c r="BK1297" t="str">
        <f>T1297&amp;" N; "&amp;U1297&amp;" E"</f>
        <v>43.984945 N; 77.295903 E</v>
      </c>
      <c r="BL1297" t="s">
        <v>3138</v>
      </c>
      <c r="BM1297" s="85" t="s">
        <v>3139</v>
      </c>
      <c r="BN1297" t="s">
        <v>4895</v>
      </c>
      <c r="BO1297">
        <f t="shared" si="317"/>
        <v>500</v>
      </c>
      <c r="BP1297" t="str">
        <f>IF(V1297="original",H1297,IF(V1297="volunteer",C1297,"Nekhaeva A.A."))</f>
        <v>Kim L.V.</v>
      </c>
      <c r="BQ1297" t="str">
        <f>IF(V1297="original",I1297,IF(V1297="volunteer",YEAR(A1297)&amp;"-"&amp;IF(MONTH(A1297)&lt;10,"0"&amp;MONTH(A1297),MONTH(A1297))&amp;"-"&amp;IF(DAY(A1297)&lt;10,"0"&amp;DAY(A1297),DAY(A1297)),"__2025-05-15"))</f>
        <v>2025-04-02</v>
      </c>
      <c r="BR1297"/>
      <c r="BS1297"/>
      <c r="BT1297" s="49" t="s">
        <v>4766</v>
      </c>
      <c r="BU1297" t="s">
        <v>3631</v>
      </c>
      <c r="BV1297" t="s">
        <v>3632</v>
      </c>
      <c r="BW1297" t="s">
        <v>3633</v>
      </c>
      <c r="BX1297" t="s">
        <v>3634</v>
      </c>
      <c r="BY1297" s="44" t="s">
        <v>48</v>
      </c>
      <c r="BZ1297" t="s">
        <v>49</v>
      </c>
      <c r="CA1297" t="s">
        <v>4606</v>
      </c>
      <c r="CB1297" s="44" t="s">
        <v>4606</v>
      </c>
      <c r="CC1297" t="s">
        <v>4608</v>
      </c>
      <c r="CD1297" t="s">
        <v>4606</v>
      </c>
      <c r="CE1297" t="s">
        <v>4607</v>
      </c>
      <c r="CF1297" t="s">
        <v>3630</v>
      </c>
      <c r="CG1297"/>
      <c r="CH1297" t="str">
        <f>H1297</f>
        <v>Logunov D.V., Marusik Yu.M.</v>
      </c>
      <c r="CI1297">
        <f t="shared" si="310"/>
        <v>2000</v>
      </c>
      <c r="CJ1297" t="s">
        <v>4686</v>
      </c>
    </row>
    <row r="1298" spans="1:88" s="10" customFormat="1" x14ac:dyDescent="0.45">
      <c r="A1298" s="9">
        <v>45749.489664351851</v>
      </c>
      <c r="B1298" s="10">
        <v>412819044</v>
      </c>
      <c r="C1298" s="6" t="s">
        <v>4897</v>
      </c>
      <c r="D1298" s="10">
        <v>1</v>
      </c>
      <c r="E1298" s="4" t="s">
        <v>65</v>
      </c>
      <c r="F1298" s="10" t="s">
        <v>1809</v>
      </c>
      <c r="G1298" s="10">
        <v>3911</v>
      </c>
      <c r="H1298" s="44" t="s">
        <v>1801</v>
      </c>
      <c r="I1298" s="10">
        <v>2000</v>
      </c>
      <c r="J1298" s="10" t="s">
        <v>3036</v>
      </c>
      <c r="K1298" s="10" t="s">
        <v>3037</v>
      </c>
      <c r="L1298" s="10" t="s">
        <v>3038</v>
      </c>
      <c r="M1298" t="s">
        <v>39</v>
      </c>
      <c r="N1298" s="10" t="s">
        <v>77</v>
      </c>
      <c r="O1298" s="10" t="s">
        <v>893</v>
      </c>
      <c r="P1298" s="10" t="s">
        <v>3050</v>
      </c>
      <c r="Q1298" t="str">
        <f t="shared" si="312"/>
        <v>near Fabrichnyi</v>
      </c>
      <c r="R1298" s="92">
        <v>43.166859000000002</v>
      </c>
      <c r="S1298" s="92">
        <v>76.408816000000002</v>
      </c>
      <c r="T1298" s="10" t="s">
        <v>1789</v>
      </c>
      <c r="U1298" s="10" t="s">
        <v>1790</v>
      </c>
      <c r="V1298" s="10" t="s">
        <v>106</v>
      </c>
      <c r="X1298" s="10">
        <v>3000</v>
      </c>
      <c r="Y1298" s="10">
        <v>1999</v>
      </c>
      <c r="Z1298" s="10">
        <v>4</v>
      </c>
      <c r="AA1298" s="10">
        <v>18</v>
      </c>
      <c r="AF1298" s="10" t="s">
        <v>566</v>
      </c>
      <c r="AH1298" s="10" t="s">
        <v>48</v>
      </c>
      <c r="AI1298" s="10" t="s">
        <v>970</v>
      </c>
      <c r="AJ1298" s="10" t="s">
        <v>3141</v>
      </c>
      <c r="AK1298" s="10" t="b">
        <v>1</v>
      </c>
      <c r="AL1298" s="10" t="b">
        <v>0</v>
      </c>
      <c r="AO1298" s="49" t="s">
        <v>4952</v>
      </c>
      <c r="AP1298" s="73"/>
      <c r="AQ1298" s="49" t="s">
        <v>4951</v>
      </c>
      <c r="AR1298" s="76" t="s">
        <v>5011</v>
      </c>
      <c r="AS1298" s="73" t="s">
        <v>5012</v>
      </c>
      <c r="AT1298" s="73">
        <f t="shared" si="315"/>
        <v>1</v>
      </c>
      <c r="AU1298" s="112" t="s">
        <v>5384</v>
      </c>
      <c r="AV1298" s="44" t="s">
        <v>5380</v>
      </c>
      <c r="AW1298" t="s">
        <v>566</v>
      </c>
      <c r="AX1298" t="s">
        <v>5355</v>
      </c>
      <c r="AY1298" s="73" t="str">
        <f t="shared" si="316"/>
        <v>Logunov D.V., Marusik Yu.M. 2000. Miscellaneous notes on Palaearctic Salticidae (Arachnida: Aranei) // Arthropoda Selecta. Vol.8 (for 1999). No.4. P.263–292</v>
      </c>
      <c r="AZ1298" s="49" t="s">
        <v>4903</v>
      </c>
      <c r="BA1298" s="58" t="str">
        <f>Y1298&amp;"-"&amp;IF(Z1298&lt;10,"0"&amp;Z1298,Z1298)&amp;"-"&amp;IF(AA1298&lt;10,"0"&amp;AA1298,AA1298)</f>
        <v>1999-04-18</v>
      </c>
      <c r="BB1298" s="44" t="str">
        <f>Y1298&amp;IF(Z1298&lt;&gt;0,"-"&amp;Z1298,"")&amp;IF(AA1298&lt;&gt;0,"-"&amp;AA1298,"")&amp;IF(AB1298&lt;&gt;0,"/"&amp;AB1298,"")&amp;IF(AC1298&lt;&gt;0,"-"&amp;AC1298,"")&amp;IF(AD1298&lt;&gt;0,"-"&amp;AD1298,"")</f>
        <v>1999-4-18</v>
      </c>
      <c r="BC1298" s="44"/>
      <c r="BD1298" s="44"/>
      <c r="BE1298" s="44"/>
      <c r="BF1298" s="49" t="s">
        <v>4882</v>
      </c>
      <c r="BG1298" t="s">
        <v>4893</v>
      </c>
      <c r="BH1298" s="40" t="s">
        <v>5050</v>
      </c>
      <c r="BI1298" t="s">
        <v>39</v>
      </c>
      <c r="BJ1298" t="str">
        <f>N1298&amp;", "&amp;O1298&amp;", "&amp;P1298</f>
        <v>Almaty Area, Zhambyl Distr., near Fabrichnyi</v>
      </c>
      <c r="BK1298" t="str">
        <f>T1298&amp;" N; "&amp;U1298&amp;" E"</f>
        <v>43.166859 N; 76.408816 E</v>
      </c>
      <c r="BL1298" t="s">
        <v>1789</v>
      </c>
      <c r="BM1298" s="85" t="s">
        <v>1790</v>
      </c>
      <c r="BN1298" t="s">
        <v>4895</v>
      </c>
      <c r="BO1298">
        <f t="shared" si="317"/>
        <v>3000</v>
      </c>
      <c r="BP1298" t="str">
        <f>IF(V1298="original",H1298,IF(V1298="volunteer",C1298,"Nekhaeva A.A."))</f>
        <v>Kim L.V.</v>
      </c>
      <c r="BQ1298" t="str">
        <f>IF(V1298="original",I1298,IF(V1298="volunteer",YEAR(A1298)&amp;"-"&amp;IF(MONTH(A1298)&lt;10,"0"&amp;MONTH(A1298),MONTH(A1298))&amp;"-"&amp;IF(DAY(A1298)&lt;10,"0"&amp;DAY(A1298),DAY(A1298)),"__2025-05-15"))</f>
        <v>2025-04-02</v>
      </c>
      <c r="BR1298"/>
      <c r="BS1298"/>
      <c r="BT1298" s="49" t="s">
        <v>4766</v>
      </c>
      <c r="BU1298" t="s">
        <v>3631</v>
      </c>
      <c r="BV1298" t="s">
        <v>3632</v>
      </c>
      <c r="BW1298" t="s">
        <v>3633</v>
      </c>
      <c r="BX1298" t="s">
        <v>3634</v>
      </c>
      <c r="BY1298" s="44" t="s">
        <v>48</v>
      </c>
      <c r="BZ1298" t="s">
        <v>970</v>
      </c>
      <c r="CA1298" t="s">
        <v>3861</v>
      </c>
      <c r="CB1298" s="44" t="s">
        <v>3861</v>
      </c>
      <c r="CC1298" t="s">
        <v>4796</v>
      </c>
      <c r="CD1298" t="s">
        <v>3861</v>
      </c>
      <c r="CE1298" t="s">
        <v>3860</v>
      </c>
      <c r="CF1298" t="s">
        <v>3630</v>
      </c>
      <c r="CG1298"/>
      <c r="CH1298" t="str">
        <f>H1298</f>
        <v>Logunov D.V., Marusik Yu.M.</v>
      </c>
      <c r="CI1298">
        <f t="shared" si="310"/>
        <v>2000</v>
      </c>
      <c r="CJ1298"/>
    </row>
    <row r="1299" spans="1:88" s="10" customFormat="1" x14ac:dyDescent="0.45">
      <c r="A1299" s="9">
        <v>45749.48609953704</v>
      </c>
      <c r="B1299" s="10">
        <v>412819044</v>
      </c>
      <c r="C1299" s="6" t="s">
        <v>4897</v>
      </c>
      <c r="D1299" s="10">
        <v>1</v>
      </c>
      <c r="E1299" s="4" t="s">
        <v>65</v>
      </c>
      <c r="F1299" s="10" t="s">
        <v>836</v>
      </c>
      <c r="G1299" s="10">
        <v>3911</v>
      </c>
      <c r="H1299" s="44" t="s">
        <v>1801</v>
      </c>
      <c r="I1299" s="10">
        <v>2000</v>
      </c>
      <c r="J1299" s="10" t="s">
        <v>3036</v>
      </c>
      <c r="K1299" s="10" t="s">
        <v>3037</v>
      </c>
      <c r="L1299" s="10" t="s">
        <v>3038</v>
      </c>
      <c r="M1299" t="s">
        <v>39</v>
      </c>
      <c r="N1299" s="10" t="s">
        <v>77</v>
      </c>
      <c r="O1299" s="10" t="s">
        <v>852</v>
      </c>
      <c r="P1299" s="10" t="s">
        <v>1592</v>
      </c>
      <c r="Q1299" t="str">
        <f t="shared" si="312"/>
        <v>Akademgorodok</v>
      </c>
      <c r="R1299" s="92">
        <v>43.211384000000002</v>
      </c>
      <c r="S1299" s="92">
        <v>76.911674000000005</v>
      </c>
      <c r="T1299" s="10" t="s">
        <v>3099</v>
      </c>
      <c r="U1299" s="10" t="s">
        <v>3100</v>
      </c>
      <c r="V1299" s="10" t="s">
        <v>106</v>
      </c>
      <c r="X1299" s="10">
        <v>500</v>
      </c>
      <c r="Y1299" s="10">
        <v>1996</v>
      </c>
      <c r="Z1299" s="10">
        <v>5</v>
      </c>
      <c r="AA1299" s="10">
        <v>19</v>
      </c>
      <c r="AB1299" s="10">
        <v>1996</v>
      </c>
      <c r="AC1299" s="10">
        <v>5</v>
      </c>
      <c r="AD1299" s="10">
        <v>20</v>
      </c>
      <c r="AF1299" s="10" t="s">
        <v>613</v>
      </c>
      <c r="AH1299" s="10" t="s">
        <v>48</v>
      </c>
      <c r="AI1299" s="10" t="s">
        <v>1030</v>
      </c>
      <c r="AJ1299" s="10" t="s">
        <v>3142</v>
      </c>
      <c r="AK1299" s="10" t="b">
        <v>1</v>
      </c>
      <c r="AL1299" s="10" t="b">
        <v>0</v>
      </c>
      <c r="AO1299" s="49" t="s">
        <v>4952</v>
      </c>
      <c r="AP1299" s="73"/>
      <c r="AQ1299" s="49" t="s">
        <v>4951</v>
      </c>
      <c r="AR1299" s="76" t="s">
        <v>5011</v>
      </c>
      <c r="AS1299" s="73" t="s">
        <v>5012</v>
      </c>
      <c r="AT1299" s="73">
        <f t="shared" si="315"/>
        <v>1</v>
      </c>
      <c r="AU1299" s="112" t="s">
        <v>5384</v>
      </c>
      <c r="AV1299" s="44" t="s">
        <v>5380</v>
      </c>
      <c r="AW1299" t="s">
        <v>613</v>
      </c>
      <c r="AX1299" s="112" t="s">
        <v>5322</v>
      </c>
      <c r="AY1299" s="73" t="str">
        <f t="shared" si="316"/>
        <v>Logunov D.V., Marusik Yu.M. 2000. Miscellaneous notes on Palaearctic Salticidae (Arachnida: Aranei) // Arthropoda Selecta. Vol.8 (for 1999). No.4. P.263–292</v>
      </c>
      <c r="AZ1299" s="49" t="s">
        <v>4903</v>
      </c>
      <c r="BA1299" s="58" t="str">
        <f>Y1299&amp;"-"&amp;IF(Z1299&lt;10,"0"&amp;Z1299,Z1299)&amp;"-"&amp;IF(AA1299&lt;10,"0"&amp;AA1299,AA1299)&amp;"/"&amp;IF(AD1299&lt;10,"0"&amp;AD1299,AD1299)</f>
        <v>1996-05-19/20</v>
      </c>
      <c r="BB1299" s="44" t="str">
        <f>Y1299&amp;IF(Z1299&lt;&gt;0,"-"&amp;Z1299,"")&amp;IF(AA1299&lt;&gt;0,"-"&amp;AA1299,"")&amp;IF(AB1299&lt;&gt;0,"/"&amp;AB1299,"")&amp;IF(AC1299&lt;&gt;0,"-"&amp;AC1299,"")&amp;IF(AD1299&lt;&gt;0,"-"&amp;AD1299,"")</f>
        <v>1996-5-19/1996-5-20</v>
      </c>
      <c r="BC1299" s="44"/>
      <c r="BD1299" s="44"/>
      <c r="BE1299" s="44"/>
      <c r="BF1299" s="49" t="s">
        <v>4882</v>
      </c>
      <c r="BG1299" t="s">
        <v>4893</v>
      </c>
      <c r="BH1299" s="40" t="s">
        <v>5050</v>
      </c>
      <c r="BI1299" t="s">
        <v>39</v>
      </c>
      <c r="BJ1299" t="str">
        <f>N1299&amp;", "&amp;O1299&amp;", "&amp;P1299</f>
        <v>Almaty Area, Almaty, Akademgorodok</v>
      </c>
      <c r="BK1299" t="str">
        <f>T1299&amp;" N; "&amp;U1299&amp;" E"</f>
        <v>43.211384 N; 76.911674 E</v>
      </c>
      <c r="BL1299" t="s">
        <v>3099</v>
      </c>
      <c r="BM1299" s="85" t="s">
        <v>3100</v>
      </c>
      <c r="BN1299" t="s">
        <v>4895</v>
      </c>
      <c r="BO1299">
        <f t="shared" si="317"/>
        <v>500</v>
      </c>
      <c r="BP1299" t="str">
        <f>IF(V1299="original",H1299,IF(V1299="volunteer",C1299,"Nekhaeva A.A."))</f>
        <v>Kim L.V.</v>
      </c>
      <c r="BQ1299" t="str">
        <f>IF(V1299="original",I1299,IF(V1299="volunteer",YEAR(A1299)&amp;"-"&amp;IF(MONTH(A1299)&lt;10,"0"&amp;MONTH(A1299),MONTH(A1299))&amp;"-"&amp;IF(DAY(A1299)&lt;10,"0"&amp;DAY(A1299),DAY(A1299)),"__2025-05-15"))</f>
        <v>2025-04-02</v>
      </c>
      <c r="BR1299"/>
      <c r="BS1299"/>
      <c r="BT1299" s="49" t="s">
        <v>4766</v>
      </c>
      <c r="BU1299" t="s">
        <v>3631</v>
      </c>
      <c r="BV1299" t="s">
        <v>3632</v>
      </c>
      <c r="BW1299" t="s">
        <v>3633</v>
      </c>
      <c r="BX1299" t="s">
        <v>3634</v>
      </c>
      <c r="BY1299" s="44" t="s">
        <v>48</v>
      </c>
      <c r="BZ1299" t="s">
        <v>1030</v>
      </c>
      <c r="CA1299" t="s">
        <v>3896</v>
      </c>
      <c r="CB1299" s="44" t="s">
        <v>3896</v>
      </c>
      <c r="CC1299" t="s">
        <v>4844</v>
      </c>
      <c r="CD1299" t="s">
        <v>3896</v>
      </c>
      <c r="CE1299" t="s">
        <v>3895</v>
      </c>
      <c r="CF1299" t="s">
        <v>3630</v>
      </c>
      <c r="CG1299"/>
      <c r="CH1299" t="str">
        <f>H1299</f>
        <v>Logunov D.V., Marusik Yu.M.</v>
      </c>
      <c r="CI1299">
        <f t="shared" si="310"/>
        <v>2000</v>
      </c>
      <c r="CJ1299"/>
    </row>
    <row r="1300" spans="1:88" s="10" customFormat="1" x14ac:dyDescent="0.45">
      <c r="A1300" s="9">
        <v>45749.485474537039</v>
      </c>
      <c r="B1300" s="10">
        <v>412819044</v>
      </c>
      <c r="C1300" s="6" t="s">
        <v>4897</v>
      </c>
      <c r="D1300" s="10">
        <v>1</v>
      </c>
      <c r="E1300" s="4" t="s">
        <v>65</v>
      </c>
      <c r="F1300" s="10" t="s">
        <v>836</v>
      </c>
      <c r="G1300" s="10">
        <v>3911</v>
      </c>
      <c r="H1300" s="44" t="s">
        <v>1801</v>
      </c>
      <c r="I1300" s="10">
        <v>2000</v>
      </c>
      <c r="J1300" s="10" t="s">
        <v>3036</v>
      </c>
      <c r="K1300" s="10" t="s">
        <v>3037</v>
      </c>
      <c r="L1300" s="10" t="s">
        <v>3038</v>
      </c>
      <c r="M1300" t="s">
        <v>39</v>
      </c>
      <c r="N1300" s="10" t="s">
        <v>77</v>
      </c>
      <c r="O1300" s="10" t="s">
        <v>852</v>
      </c>
      <c r="P1300" s="10" t="s">
        <v>1592</v>
      </c>
      <c r="Q1300" t="str">
        <f t="shared" si="312"/>
        <v>Akademgorodok</v>
      </c>
      <c r="R1300" s="92">
        <v>43.211384000000002</v>
      </c>
      <c r="S1300" s="92">
        <v>76.911674000000005</v>
      </c>
      <c r="T1300" s="10" t="s">
        <v>3099</v>
      </c>
      <c r="U1300" s="10" t="s">
        <v>3100</v>
      </c>
      <c r="V1300" s="10" t="s">
        <v>106</v>
      </c>
      <c r="X1300" s="10">
        <v>500</v>
      </c>
      <c r="Y1300" s="10">
        <v>1995</v>
      </c>
      <c r="Z1300" s="10">
        <v>5</v>
      </c>
      <c r="AA1300" s="10">
        <v>27</v>
      </c>
      <c r="AF1300" s="10" t="s">
        <v>613</v>
      </c>
      <c r="AH1300" s="10" t="s">
        <v>48</v>
      </c>
      <c r="AI1300" s="10" t="s">
        <v>1030</v>
      </c>
      <c r="AJ1300" s="10" t="s">
        <v>3142</v>
      </c>
      <c r="AK1300" s="10" t="b">
        <v>1</v>
      </c>
      <c r="AL1300" s="10" t="b">
        <v>0</v>
      </c>
      <c r="AO1300" s="49" t="s">
        <v>4952</v>
      </c>
      <c r="AP1300" s="73"/>
      <c r="AQ1300" s="49" t="s">
        <v>4951</v>
      </c>
      <c r="AR1300" s="76" t="s">
        <v>5011</v>
      </c>
      <c r="AS1300" s="73" t="s">
        <v>5012</v>
      </c>
      <c r="AT1300" s="73">
        <f t="shared" si="315"/>
        <v>1</v>
      </c>
      <c r="AU1300" s="112" t="s">
        <v>5384</v>
      </c>
      <c r="AV1300" s="44" t="s">
        <v>5380</v>
      </c>
      <c r="AW1300" t="s">
        <v>613</v>
      </c>
      <c r="AX1300" s="112" t="s">
        <v>5322</v>
      </c>
      <c r="AY1300" s="73" t="str">
        <f t="shared" si="316"/>
        <v>Logunov D.V., Marusik Yu.M. 2000. Miscellaneous notes on Palaearctic Salticidae (Arachnida: Aranei) // Arthropoda Selecta. Vol.8 (for 1999). No.4. P.263–292</v>
      </c>
      <c r="AZ1300" s="49" t="s">
        <v>4903</v>
      </c>
      <c r="BA1300" s="58" t="str">
        <f>Y1300&amp;"-"&amp;IF(Z1300&lt;10,"0"&amp;Z1300,Z1300)&amp;"-"&amp;IF(AA1300&lt;10,"0"&amp;AA1300,AA1300)</f>
        <v>1995-05-27</v>
      </c>
      <c r="BB1300" s="44" t="str">
        <f>Y1300&amp;IF(Z1300&lt;&gt;0,"-"&amp;Z1300,"")&amp;IF(AA1300&lt;&gt;0,"-"&amp;AA1300,"")&amp;IF(AB1300&lt;&gt;0,"/"&amp;AB1300,"")&amp;IF(AC1300&lt;&gt;0,"-"&amp;AC1300,"")&amp;IF(AD1300&lt;&gt;0,"-"&amp;AD1300,"")</f>
        <v>1995-5-27</v>
      </c>
      <c r="BC1300" s="44"/>
      <c r="BD1300" s="44"/>
      <c r="BE1300" s="44"/>
      <c r="BF1300" s="49" t="s">
        <v>4882</v>
      </c>
      <c r="BG1300" t="s">
        <v>4893</v>
      </c>
      <c r="BH1300" s="40" t="s">
        <v>5050</v>
      </c>
      <c r="BI1300" t="s">
        <v>39</v>
      </c>
      <c r="BJ1300" t="str">
        <f>N1300&amp;", "&amp;O1300&amp;", "&amp;P1300</f>
        <v>Almaty Area, Almaty, Akademgorodok</v>
      </c>
      <c r="BK1300" t="str">
        <f>T1300&amp;" N; "&amp;U1300&amp;" E"</f>
        <v>43.211384 N; 76.911674 E</v>
      </c>
      <c r="BL1300" t="s">
        <v>3099</v>
      </c>
      <c r="BM1300" s="85" t="s">
        <v>3100</v>
      </c>
      <c r="BN1300" t="s">
        <v>4895</v>
      </c>
      <c r="BO1300">
        <f t="shared" si="317"/>
        <v>500</v>
      </c>
      <c r="BP1300" t="str">
        <f>IF(V1300="original",H1300,IF(V1300="volunteer",C1300,"Nekhaeva A.A."))</f>
        <v>Kim L.V.</v>
      </c>
      <c r="BQ1300" t="str">
        <f>IF(V1300="original",I1300,IF(V1300="volunteer",YEAR(A1300)&amp;"-"&amp;IF(MONTH(A1300)&lt;10,"0"&amp;MONTH(A1300),MONTH(A1300))&amp;"-"&amp;IF(DAY(A1300)&lt;10,"0"&amp;DAY(A1300),DAY(A1300)),"__2025-05-15"))</f>
        <v>2025-04-02</v>
      </c>
      <c r="BR1300"/>
      <c r="BS1300"/>
      <c r="BT1300" s="49" t="s">
        <v>4766</v>
      </c>
      <c r="BU1300" t="s">
        <v>3631</v>
      </c>
      <c r="BV1300" t="s">
        <v>3632</v>
      </c>
      <c r="BW1300" t="s">
        <v>3633</v>
      </c>
      <c r="BX1300" t="s">
        <v>3634</v>
      </c>
      <c r="BY1300" s="44" t="s">
        <v>48</v>
      </c>
      <c r="BZ1300" t="s">
        <v>1030</v>
      </c>
      <c r="CA1300" t="s">
        <v>3896</v>
      </c>
      <c r="CB1300" s="44" t="s">
        <v>3896</v>
      </c>
      <c r="CC1300" t="s">
        <v>4844</v>
      </c>
      <c r="CD1300" t="s">
        <v>3896</v>
      </c>
      <c r="CE1300" t="s">
        <v>3895</v>
      </c>
      <c r="CF1300" t="s">
        <v>3630</v>
      </c>
      <c r="CG1300"/>
      <c r="CH1300" t="str">
        <f>H1300</f>
        <v>Logunov D.V., Marusik Yu.M.</v>
      </c>
      <c r="CI1300">
        <f t="shared" si="310"/>
        <v>2000</v>
      </c>
      <c r="CJ1300"/>
    </row>
    <row r="1301" spans="1:88" s="12" customFormat="1" x14ac:dyDescent="0.45">
      <c r="A1301" s="11">
        <v>45749.481921296298</v>
      </c>
      <c r="B1301" s="12">
        <v>950994899</v>
      </c>
      <c r="C1301" s="26" t="s">
        <v>4898</v>
      </c>
      <c r="D1301" s="12">
        <v>1</v>
      </c>
      <c r="E1301" s="4" t="s">
        <v>65</v>
      </c>
      <c r="G1301" s="12">
        <v>3902</v>
      </c>
      <c r="H1301" s="44" t="s">
        <v>167</v>
      </c>
      <c r="I1301" s="12">
        <v>2003</v>
      </c>
      <c r="J1301" s="12" t="s">
        <v>3133</v>
      </c>
      <c r="K1301" s="12" t="s">
        <v>3134</v>
      </c>
      <c r="L1301" s="12" t="s">
        <v>3135</v>
      </c>
      <c r="M1301" t="s">
        <v>39</v>
      </c>
      <c r="N1301" s="12" t="s">
        <v>77</v>
      </c>
      <c r="O1301" s="12" t="s">
        <v>1536</v>
      </c>
      <c r="P1301" s="12" t="s">
        <v>3143</v>
      </c>
      <c r="Q1301" t="str">
        <f t="shared" si="312"/>
        <v xml:space="preserve"> Dzhungarian Alatau Mt Range, 4 km NE of Topolyovka</v>
      </c>
      <c r="R1301" s="94">
        <v>45.460934000000002</v>
      </c>
      <c r="S1301" s="94">
        <v>80.375939000000002</v>
      </c>
      <c r="T1301" s="12" t="s">
        <v>1538</v>
      </c>
      <c r="U1301" s="12" t="s">
        <v>1539</v>
      </c>
      <c r="V1301" s="12" t="s">
        <v>106</v>
      </c>
      <c r="X1301" s="12">
        <v>5000</v>
      </c>
      <c r="Y1301" s="12">
        <v>1957</v>
      </c>
      <c r="Z1301" s="12">
        <v>6</v>
      </c>
      <c r="AA1301" s="12">
        <v>7</v>
      </c>
      <c r="AF1301" s="12" t="s">
        <v>3144</v>
      </c>
      <c r="AH1301" s="12" t="s">
        <v>48</v>
      </c>
      <c r="AI1301" s="12" t="s">
        <v>3131</v>
      </c>
      <c r="AJ1301" s="12" t="s">
        <v>3132</v>
      </c>
      <c r="AK1301" s="12" t="b">
        <v>1</v>
      </c>
      <c r="AL1301" s="12" t="b">
        <v>0</v>
      </c>
      <c r="AO1301" s="49" t="s">
        <v>4952</v>
      </c>
      <c r="AP1301" s="73"/>
      <c r="AQ1301" s="49" t="s">
        <v>4951</v>
      </c>
      <c r="AR1301" s="76" t="s">
        <v>5011</v>
      </c>
      <c r="AS1301" s="73" t="s">
        <v>5012</v>
      </c>
      <c r="AT1301" s="73">
        <f t="shared" si="315"/>
        <v>1</v>
      </c>
      <c r="AU1301" s="112" t="s">
        <v>5384</v>
      </c>
      <c r="AV1301" s="44" t="s">
        <v>5380</v>
      </c>
      <c r="AW1301" s="28" t="s">
        <v>3144</v>
      </c>
      <c r="AX1301" s="73"/>
      <c r="AY1301" s="73" t="str">
        <f t="shared" si="316"/>
        <v>Logunov D.V., Kronestedt T. 2003. A review of the genus Talavera Peckham and Peckham, 1909 (Araneae, Salticidae) // J. Nat. Hist. Vol.37. No.9. P.1091–1154</v>
      </c>
      <c r="AZ1301" s="49" t="s">
        <v>4903</v>
      </c>
      <c r="BA1301" s="58" t="str">
        <f>Y1301&amp;"-"&amp;IF(Z1301&lt;10,"0"&amp;Z1301,Z1301)&amp;"-"&amp;IF(AA1301&lt;10,"0"&amp;AA1301,AA1301)</f>
        <v>1957-06-07</v>
      </c>
      <c r="BB1301" s="44" t="str">
        <f>Y1301&amp;IF(Z1301&lt;&gt;0,"-"&amp;Z1301,"")&amp;IF(AA1301&lt;&gt;0,"-"&amp;AA1301,"")&amp;IF(AB1301&lt;&gt;0,"/"&amp;AB1301,"")&amp;IF(AC1301&lt;&gt;0,"-"&amp;AC1301,"")&amp;IF(AD1301&lt;&gt;0,"-"&amp;AD1301,"")</f>
        <v>1957-6-7</v>
      </c>
      <c r="BC1301" s="44"/>
      <c r="BD1301" s="44"/>
      <c r="BE1301" s="44"/>
      <c r="BF1301" s="49" t="s">
        <v>4882</v>
      </c>
      <c r="BG1301" t="s">
        <v>4893</v>
      </c>
      <c r="BH1301" s="40" t="s">
        <v>5050</v>
      </c>
      <c r="BI1301" t="s">
        <v>39</v>
      </c>
      <c r="BJ1301" t="str">
        <f>N1301&amp;", "&amp;O1301&amp;", "&amp;P1301</f>
        <v>Almaty Area, Sarkand Dist.,  Dzhungarian Alatau Mt Range, 4 km NE of Topolyovka</v>
      </c>
      <c r="BK1301" t="str">
        <f>T1301&amp;" N; "&amp;U1301&amp;" E"</f>
        <v>45.460934 N; 80.375939 E</v>
      </c>
      <c r="BL1301" t="s">
        <v>1538</v>
      </c>
      <c r="BM1301" s="85" t="s">
        <v>1539</v>
      </c>
      <c r="BN1301" t="s">
        <v>4895</v>
      </c>
      <c r="BO1301">
        <f t="shared" si="317"/>
        <v>5000</v>
      </c>
      <c r="BP1301" t="str">
        <f>IF(V1301="original",H1301,IF(V1301="volunteer",C1301,"Nekhaeva A.A."))</f>
        <v>Ishaeva A.</v>
      </c>
      <c r="BQ1301" t="str">
        <f>IF(V1301="original",I1301,IF(V1301="volunteer",YEAR(A1301)&amp;"-"&amp;IF(MONTH(A1301)&lt;10,"0"&amp;MONTH(A1301),MONTH(A1301))&amp;"-"&amp;IF(DAY(A1301)&lt;10,"0"&amp;DAY(A1301),DAY(A1301)),"__2025-05-15"))</f>
        <v>2025-04-02</v>
      </c>
      <c r="BR1301"/>
      <c r="BS1301"/>
      <c r="BT1301" s="49" t="s">
        <v>4766</v>
      </c>
      <c r="BU1301" t="s">
        <v>3631</v>
      </c>
      <c r="BV1301" t="s">
        <v>3632</v>
      </c>
      <c r="BW1301" t="s">
        <v>3633</v>
      </c>
      <c r="BX1301" t="s">
        <v>3634</v>
      </c>
      <c r="BY1301" s="44" t="s">
        <v>48</v>
      </c>
      <c r="BZ1301" t="s">
        <v>3131</v>
      </c>
      <c r="CA1301" t="s">
        <v>4604</v>
      </c>
      <c r="CB1301" s="44" t="s">
        <v>4604</v>
      </c>
      <c r="CC1301" t="s">
        <v>4791</v>
      </c>
      <c r="CD1301" t="s">
        <v>4604</v>
      </c>
      <c r="CE1301" t="s">
        <v>4605</v>
      </c>
      <c r="CF1301" t="s">
        <v>3630</v>
      </c>
      <c r="CG1301"/>
      <c r="CH1301" t="str">
        <f>H1301</f>
        <v>Logunov D.V., Kronestedt T.</v>
      </c>
      <c r="CI1301">
        <f t="shared" si="310"/>
        <v>2003</v>
      </c>
      <c r="CJ1301"/>
    </row>
    <row r="1302" spans="1:88" s="12" customFormat="1" x14ac:dyDescent="0.45">
      <c r="A1302" s="11">
        <v>45749.480902777781</v>
      </c>
      <c r="B1302" s="12">
        <v>412819044</v>
      </c>
      <c r="C1302" s="6" t="s">
        <v>4897</v>
      </c>
      <c r="D1302" s="12">
        <v>1</v>
      </c>
      <c r="E1302" s="4" t="s">
        <v>51</v>
      </c>
      <c r="F1302" s="12" t="s">
        <v>836</v>
      </c>
      <c r="G1302" s="12">
        <v>3911</v>
      </c>
      <c r="H1302" s="44" t="s">
        <v>1801</v>
      </c>
      <c r="I1302" s="12">
        <v>2000</v>
      </c>
      <c r="J1302" s="12" t="s">
        <v>3036</v>
      </c>
      <c r="K1302" s="12" t="s">
        <v>3037</v>
      </c>
      <c r="L1302" s="12" t="s">
        <v>3038</v>
      </c>
      <c r="M1302" t="s">
        <v>39</v>
      </c>
      <c r="N1302" s="12" t="s">
        <v>77</v>
      </c>
      <c r="O1302" s="12" t="s">
        <v>883</v>
      </c>
      <c r="P1302" s="12" t="s">
        <v>3145</v>
      </c>
      <c r="Q1302" t="str">
        <f t="shared" si="312"/>
        <v>Zailiysky Alatau Mt. Range, Lake Bol'shoye Almaatinskoye</v>
      </c>
      <c r="R1302" s="94">
        <v>43.057336999999997</v>
      </c>
      <c r="S1302" s="94">
        <v>76.984806000000006</v>
      </c>
      <c r="T1302" s="12" t="s">
        <v>3146</v>
      </c>
      <c r="U1302" s="12" t="s">
        <v>3147</v>
      </c>
      <c r="V1302" s="12" t="s">
        <v>106</v>
      </c>
      <c r="W1302" s="12" t="s">
        <v>3148</v>
      </c>
      <c r="X1302" s="12">
        <v>1500</v>
      </c>
      <c r="Y1302" s="12">
        <v>1993</v>
      </c>
      <c r="Z1302" s="12">
        <v>7</v>
      </c>
      <c r="AA1302" s="12">
        <v>19</v>
      </c>
      <c r="AB1302" s="12">
        <v>1993</v>
      </c>
      <c r="AC1302" s="12">
        <v>7</v>
      </c>
      <c r="AD1302" s="12">
        <v>20</v>
      </c>
      <c r="AF1302" s="12" t="s">
        <v>1791</v>
      </c>
      <c r="AI1302" s="12" t="s">
        <v>163</v>
      </c>
      <c r="AJ1302" s="12" t="s">
        <v>3149</v>
      </c>
      <c r="AK1302" s="12" t="b">
        <v>1</v>
      </c>
      <c r="AL1302" s="12" t="b">
        <v>0</v>
      </c>
      <c r="AO1302" s="49" t="s">
        <v>4952</v>
      </c>
      <c r="AP1302" s="73"/>
      <c r="AQ1302" s="49" t="s">
        <v>4951</v>
      </c>
      <c r="AR1302" s="76" t="s">
        <v>5011</v>
      </c>
      <c r="AS1302" s="73" t="s">
        <v>5012</v>
      </c>
      <c r="AT1302" s="73">
        <f t="shared" si="315"/>
        <v>1</v>
      </c>
      <c r="AU1302" s="112" t="s">
        <v>5383</v>
      </c>
      <c r="AV1302" s="44" t="s">
        <v>5380</v>
      </c>
      <c r="AW1302" t="s">
        <v>1791</v>
      </c>
      <c r="AX1302" s="112" t="s">
        <v>5322</v>
      </c>
      <c r="AY1302" s="73" t="str">
        <f t="shared" si="316"/>
        <v>Logunov D.V., Marusik Yu.M. 2000. Miscellaneous notes on Palaearctic Salticidae (Arachnida: Aranei) // Arthropoda Selecta. Vol.8 (for 1999). No.4. P.263–292</v>
      </c>
      <c r="AZ1302" s="49" t="s">
        <v>4903</v>
      </c>
      <c r="BA1302" s="58" t="str">
        <f>Y1302&amp;"-"&amp;IF(Z1302&lt;10,"0"&amp;Z1302,Z1302)&amp;"-"&amp;IF(AA1302&lt;10,"0"&amp;AA1302,AA1302)&amp;"/"&amp;IF(AD1302&lt;10,"0"&amp;AD1302,AD1302)</f>
        <v>1993-07-19/20</v>
      </c>
      <c r="BB1302" s="44" t="str">
        <f>Y1302&amp;IF(Z1302&lt;&gt;0,"-"&amp;Z1302,"")&amp;IF(AA1302&lt;&gt;0,"-"&amp;AA1302,"")&amp;IF(AB1302&lt;&gt;0,"/"&amp;AB1302,"")&amp;IF(AC1302&lt;&gt;0,"-"&amp;AC1302,"")&amp;IF(AD1302&lt;&gt;0,"-"&amp;AD1302,"")</f>
        <v>1993-7-19/1993-7-20</v>
      </c>
      <c r="BC1302" s="44"/>
      <c r="BD1302" s="44"/>
      <c r="BE1302" s="44"/>
      <c r="BF1302" s="49" t="s">
        <v>4882</v>
      </c>
      <c r="BG1302" t="s">
        <v>4893</v>
      </c>
      <c r="BH1302" s="40" t="s">
        <v>5050</v>
      </c>
      <c r="BI1302" t="s">
        <v>39</v>
      </c>
      <c r="BJ1302" t="str">
        <f>N1302&amp;", "&amp;O1302&amp;", "&amp;P1302</f>
        <v>Almaty Area, Talgarsky Distr., Zailiysky Alatau Mt. Range, Lake Bol'shoye Almaatinskoye</v>
      </c>
      <c r="BK1302" t="str">
        <f>T1302&amp;" N; "&amp;U1302&amp;" E"</f>
        <v>43.057337 N; 76.984806 E</v>
      </c>
      <c r="BL1302" t="s">
        <v>3146</v>
      </c>
      <c r="BM1302" s="85" t="s">
        <v>3147</v>
      </c>
      <c r="BN1302" t="s">
        <v>4895</v>
      </c>
      <c r="BO1302">
        <f t="shared" si="317"/>
        <v>1500</v>
      </c>
      <c r="BP1302" t="str">
        <f>IF(V1302="original",H1302,IF(V1302="volunteer",C1302,"Nekhaeva A.A."))</f>
        <v>Kim L.V.</v>
      </c>
      <c r="BQ1302" t="str">
        <f>IF(V1302="original",I1302,IF(V1302="volunteer",YEAR(A1302)&amp;"-"&amp;IF(MONTH(A1302)&lt;10,"0"&amp;MONTH(A1302),MONTH(A1302))&amp;"-"&amp;IF(DAY(A1302)&lt;10,"0"&amp;DAY(A1302),DAY(A1302)),"__2025-05-15"))</f>
        <v>2025-04-02</v>
      </c>
      <c r="BR1302"/>
      <c r="BS1302"/>
      <c r="BT1302" s="49" t="s">
        <v>4766</v>
      </c>
      <c r="BU1302" t="s">
        <v>3631</v>
      </c>
      <c r="BV1302" t="s">
        <v>3632</v>
      </c>
      <c r="BW1302" t="s">
        <v>3633</v>
      </c>
      <c r="BX1302" t="s">
        <v>3634</v>
      </c>
      <c r="BY1302" s="44" t="s">
        <v>48</v>
      </c>
      <c r="BZ1302" t="s">
        <v>3660</v>
      </c>
      <c r="CA1302" t="s">
        <v>4611</v>
      </c>
      <c r="CB1302" s="44" t="s">
        <v>4611</v>
      </c>
      <c r="CC1302" t="s">
        <v>4842</v>
      </c>
      <c r="CD1302" t="s">
        <v>4609</v>
      </c>
      <c r="CE1302" t="s">
        <v>4610</v>
      </c>
      <c r="CF1302" t="s">
        <v>3630</v>
      </c>
      <c r="CG1302"/>
      <c r="CH1302" t="str">
        <f>H1302</f>
        <v>Logunov D.V., Marusik Yu.M.</v>
      </c>
      <c r="CI1302">
        <f t="shared" si="310"/>
        <v>2000</v>
      </c>
      <c r="CJ1302"/>
    </row>
    <row r="1303" spans="1:88" s="8" customFormat="1" x14ac:dyDescent="0.45">
      <c r="A1303" s="7">
        <v>45749.478460648148</v>
      </c>
      <c r="B1303" s="8">
        <v>950994899</v>
      </c>
      <c r="C1303" s="26" t="s">
        <v>4898</v>
      </c>
      <c r="D1303" s="8">
        <v>1</v>
      </c>
      <c r="E1303" s="4" t="s">
        <v>65</v>
      </c>
      <c r="G1303" s="8">
        <v>3902</v>
      </c>
      <c r="H1303" s="44" t="s">
        <v>167</v>
      </c>
      <c r="I1303" s="8">
        <v>2003</v>
      </c>
      <c r="J1303" s="8" t="s">
        <v>3133</v>
      </c>
      <c r="K1303" s="8" t="s">
        <v>3134</v>
      </c>
      <c r="L1303" s="8" t="s">
        <v>3135</v>
      </c>
      <c r="M1303" t="s">
        <v>39</v>
      </c>
      <c r="N1303" s="8" t="s">
        <v>77</v>
      </c>
      <c r="O1303" s="8" t="s">
        <v>893</v>
      </c>
      <c r="P1303" s="8" t="s">
        <v>3150</v>
      </c>
      <c r="Q1303" t="str">
        <f t="shared" si="312"/>
        <v>ca 80 km NW of Uzunagach, E part of Aktau Mts</v>
      </c>
      <c r="R1303" s="90">
        <v>43.475212999999997</v>
      </c>
      <c r="S1303" s="90">
        <v>75.104128000000003</v>
      </c>
      <c r="T1303" s="8" t="s">
        <v>1533</v>
      </c>
      <c r="U1303" s="8" t="s">
        <v>1534</v>
      </c>
      <c r="V1303" s="8" t="s">
        <v>106</v>
      </c>
      <c r="X1303" s="8">
        <v>15000</v>
      </c>
      <c r="Y1303" s="8">
        <v>1992</v>
      </c>
      <c r="Z1303" s="8">
        <v>5</v>
      </c>
      <c r="AA1303" s="8">
        <v>12</v>
      </c>
      <c r="AF1303" s="8" t="s">
        <v>175</v>
      </c>
      <c r="AH1303" s="8" t="s">
        <v>48</v>
      </c>
      <c r="AI1303" s="8" t="s">
        <v>3131</v>
      </c>
      <c r="AJ1303" s="8" t="s">
        <v>3132</v>
      </c>
      <c r="AK1303" s="8" t="b">
        <v>1</v>
      </c>
      <c r="AL1303" s="8" t="b">
        <v>0</v>
      </c>
      <c r="AO1303" s="49" t="s">
        <v>4952</v>
      </c>
      <c r="AP1303" s="73"/>
      <c r="AQ1303" s="49" t="s">
        <v>4951</v>
      </c>
      <c r="AR1303" s="76" t="s">
        <v>5011</v>
      </c>
      <c r="AS1303" s="73" t="s">
        <v>5012</v>
      </c>
      <c r="AT1303" s="73">
        <f t="shared" si="315"/>
        <v>1</v>
      </c>
      <c r="AU1303" s="112" t="s">
        <v>5384</v>
      </c>
      <c r="AV1303" s="44" t="s">
        <v>5380</v>
      </c>
      <c r="AW1303" t="s">
        <v>566</v>
      </c>
      <c r="AX1303" s="73"/>
      <c r="AY1303" s="73" t="str">
        <f t="shared" si="316"/>
        <v>Logunov D.V., Kronestedt T. 2003. A review of the genus Talavera Peckham and Peckham, 1909 (Araneae, Salticidae) // J. Nat. Hist. Vol.37. No.9. P.1091–1154</v>
      </c>
      <c r="AZ1303" s="49" t="s">
        <v>4903</v>
      </c>
      <c r="BA1303" s="58" t="str">
        <f>Y1303&amp;"-"&amp;IF(Z1303&lt;10,"0"&amp;Z1303,Z1303)&amp;"-"&amp;IF(AA1303&lt;10,"0"&amp;AA1303,AA1303)</f>
        <v>1992-05-12</v>
      </c>
      <c r="BB1303" s="44" t="str">
        <f>Y1303&amp;IF(Z1303&lt;&gt;0,"-"&amp;Z1303,"")&amp;IF(AA1303&lt;&gt;0,"-"&amp;AA1303,"")&amp;IF(AB1303&lt;&gt;0,"/"&amp;AB1303,"")&amp;IF(AC1303&lt;&gt;0,"-"&amp;AC1303,"")&amp;IF(AD1303&lt;&gt;0,"-"&amp;AD1303,"")</f>
        <v>1992-5-12</v>
      </c>
      <c r="BC1303" s="44"/>
      <c r="BD1303" s="44"/>
      <c r="BE1303" s="44"/>
      <c r="BF1303" s="49" t="s">
        <v>4882</v>
      </c>
      <c r="BG1303" t="s">
        <v>4893</v>
      </c>
      <c r="BH1303" s="40" t="s">
        <v>5050</v>
      </c>
      <c r="BI1303" t="s">
        <v>39</v>
      </c>
      <c r="BJ1303" t="str">
        <f>N1303&amp;", "&amp;O1303&amp;", "&amp;P1303</f>
        <v>Almaty Area, Zhambyl Distr., ca 80 km NW of Uzunagach, E part of Aktau Mts</v>
      </c>
      <c r="BK1303" t="str">
        <f>T1303&amp;" N; "&amp;U1303&amp;" E"</f>
        <v>43.475213 N; 75.104128 E</v>
      </c>
      <c r="BL1303" t="s">
        <v>1533</v>
      </c>
      <c r="BM1303" s="85" t="s">
        <v>1534</v>
      </c>
      <c r="BN1303" t="s">
        <v>4895</v>
      </c>
      <c r="BO1303">
        <f t="shared" si="317"/>
        <v>15000</v>
      </c>
      <c r="BP1303" t="str">
        <f>IF(V1303="original",H1303,IF(V1303="volunteer",C1303,"Nekhaeva A.A."))</f>
        <v>Ishaeva A.</v>
      </c>
      <c r="BQ1303" t="str">
        <f>IF(V1303="original",I1303,IF(V1303="volunteer",YEAR(A1303)&amp;"-"&amp;IF(MONTH(A1303)&lt;10,"0"&amp;MONTH(A1303),MONTH(A1303))&amp;"-"&amp;IF(DAY(A1303)&lt;10,"0"&amp;DAY(A1303),DAY(A1303)),"__2025-05-15"))</f>
        <v>2025-04-02</v>
      </c>
      <c r="BR1303"/>
      <c r="BS1303"/>
      <c r="BT1303" s="49" t="s">
        <v>4766</v>
      </c>
      <c r="BU1303" t="s">
        <v>3631</v>
      </c>
      <c r="BV1303" t="s">
        <v>3632</v>
      </c>
      <c r="BW1303" t="s">
        <v>3633</v>
      </c>
      <c r="BX1303" t="s">
        <v>3634</v>
      </c>
      <c r="BY1303" s="44" t="s">
        <v>48</v>
      </c>
      <c r="BZ1303" t="s">
        <v>3131</v>
      </c>
      <c r="CA1303" t="s">
        <v>4604</v>
      </c>
      <c r="CB1303" s="44" t="s">
        <v>4604</v>
      </c>
      <c r="CC1303" t="s">
        <v>4791</v>
      </c>
      <c r="CD1303" t="s">
        <v>4604</v>
      </c>
      <c r="CE1303" t="s">
        <v>4605</v>
      </c>
      <c r="CF1303" t="s">
        <v>3630</v>
      </c>
      <c r="CG1303"/>
      <c r="CH1303" t="str">
        <f>H1303</f>
        <v>Logunov D.V., Kronestedt T.</v>
      </c>
      <c r="CI1303">
        <f t="shared" si="310"/>
        <v>2003</v>
      </c>
      <c r="CJ1303"/>
    </row>
    <row r="1304" spans="1:88" s="8" customFormat="1" x14ac:dyDescent="0.45">
      <c r="A1304" s="7">
        <v>45749.473263888889</v>
      </c>
      <c r="B1304" s="8">
        <v>950994899</v>
      </c>
      <c r="C1304" s="26" t="s">
        <v>4898</v>
      </c>
      <c r="D1304" s="8">
        <v>2</v>
      </c>
      <c r="E1304" s="4" t="s">
        <v>86</v>
      </c>
      <c r="G1304" s="8">
        <v>3902</v>
      </c>
      <c r="H1304" s="44" t="s">
        <v>167</v>
      </c>
      <c r="I1304" s="8">
        <v>2003</v>
      </c>
      <c r="J1304" s="8" t="s">
        <v>3133</v>
      </c>
      <c r="K1304" s="8" t="s">
        <v>3134</v>
      </c>
      <c r="L1304" s="8" t="s">
        <v>3135</v>
      </c>
      <c r="M1304" t="s">
        <v>39</v>
      </c>
      <c r="N1304" s="8" t="s">
        <v>77</v>
      </c>
      <c r="O1304" s="8" t="s">
        <v>893</v>
      </c>
      <c r="P1304" s="8" t="s">
        <v>1788</v>
      </c>
      <c r="Q1304" t="str">
        <f t="shared" si="312"/>
        <v>Fabrichnyi</v>
      </c>
      <c r="R1304" s="90">
        <v>43.176279999999998</v>
      </c>
      <c r="S1304" s="90">
        <v>76.406411000000006</v>
      </c>
      <c r="T1304" s="8" t="s">
        <v>1589</v>
      </c>
      <c r="U1304" s="8" t="s">
        <v>1590</v>
      </c>
      <c r="V1304" s="8" t="s">
        <v>106</v>
      </c>
      <c r="X1304" s="8">
        <v>4500</v>
      </c>
      <c r="Y1304" s="8">
        <v>1996</v>
      </c>
      <c r="Z1304" s="8">
        <v>5</v>
      </c>
      <c r="AA1304" s="8">
        <v>11</v>
      </c>
      <c r="AF1304" s="8" t="s">
        <v>175</v>
      </c>
      <c r="AH1304" s="8" t="s">
        <v>48</v>
      </c>
      <c r="AI1304" s="8" t="s">
        <v>3131</v>
      </c>
      <c r="AJ1304" s="8" t="s">
        <v>3132</v>
      </c>
      <c r="AK1304" s="8" t="b">
        <v>1</v>
      </c>
      <c r="AL1304" s="8" t="b">
        <v>0</v>
      </c>
      <c r="AO1304" s="49" t="s">
        <v>4952</v>
      </c>
      <c r="AP1304" s="73"/>
      <c r="AQ1304" s="49" t="s">
        <v>4951</v>
      </c>
      <c r="AR1304" s="76" t="s">
        <v>5011</v>
      </c>
      <c r="AS1304" s="73" t="s">
        <v>5012</v>
      </c>
      <c r="AT1304" s="73">
        <f t="shared" si="315"/>
        <v>2</v>
      </c>
      <c r="AU1304" s="112" t="s">
        <v>5383</v>
      </c>
      <c r="AV1304" s="44" t="s">
        <v>5380</v>
      </c>
      <c r="AW1304" t="s">
        <v>566</v>
      </c>
      <c r="AX1304" s="73"/>
      <c r="AY1304" s="73" t="str">
        <f t="shared" si="316"/>
        <v>Logunov D.V., Kronestedt T. 2003. A review of the genus Talavera Peckham and Peckham, 1909 (Araneae, Salticidae) // J. Nat. Hist. Vol.37. No.9. P.1091–1154</v>
      </c>
      <c r="AZ1304" s="49" t="s">
        <v>4903</v>
      </c>
      <c r="BA1304" s="58" t="str">
        <f>Y1304&amp;"-"&amp;IF(Z1304&lt;10,"0"&amp;Z1304,Z1304)&amp;"-"&amp;IF(AA1304&lt;10,"0"&amp;AA1304,AA1304)</f>
        <v>1996-05-11</v>
      </c>
      <c r="BB1304" s="44" t="str">
        <f>Y1304&amp;IF(Z1304&lt;&gt;0,"-"&amp;Z1304,"")&amp;IF(AA1304&lt;&gt;0,"-"&amp;AA1304,"")&amp;IF(AB1304&lt;&gt;0,"/"&amp;AB1304,"")&amp;IF(AC1304&lt;&gt;0,"-"&amp;AC1304,"")&amp;IF(AD1304&lt;&gt;0,"-"&amp;AD1304,"")</f>
        <v>1996-5-11</v>
      </c>
      <c r="BC1304" s="44"/>
      <c r="BD1304" s="44"/>
      <c r="BE1304" s="44"/>
      <c r="BF1304" s="49" t="s">
        <v>4882</v>
      </c>
      <c r="BG1304" t="s">
        <v>4893</v>
      </c>
      <c r="BH1304" s="40" t="s">
        <v>5050</v>
      </c>
      <c r="BI1304" t="s">
        <v>39</v>
      </c>
      <c r="BJ1304" t="str">
        <f>N1304&amp;", "&amp;O1304&amp;", "&amp;P1304</f>
        <v>Almaty Area, Zhambyl Distr., Fabrichnyi</v>
      </c>
      <c r="BK1304" t="str">
        <f>T1304&amp;" N; "&amp;U1304&amp;" E"</f>
        <v>43.17628 N; 76.406411 E</v>
      </c>
      <c r="BL1304" t="s">
        <v>1589</v>
      </c>
      <c r="BM1304" s="85" t="s">
        <v>1590</v>
      </c>
      <c r="BN1304" t="s">
        <v>4895</v>
      </c>
      <c r="BO1304">
        <f t="shared" si="317"/>
        <v>4500</v>
      </c>
      <c r="BP1304" t="str">
        <f>IF(V1304="original",H1304,IF(V1304="volunteer",C1304,"Nekhaeva A.A."))</f>
        <v>Ishaeva A.</v>
      </c>
      <c r="BQ1304" t="str">
        <f>IF(V1304="original",I1304,IF(V1304="volunteer",YEAR(A1304)&amp;"-"&amp;IF(MONTH(A1304)&lt;10,"0"&amp;MONTH(A1304),MONTH(A1304))&amp;"-"&amp;IF(DAY(A1304)&lt;10,"0"&amp;DAY(A1304),DAY(A1304)),"__2025-05-15"))</f>
        <v>2025-04-02</v>
      </c>
      <c r="BR1304"/>
      <c r="BS1304"/>
      <c r="BT1304" s="49" t="s">
        <v>4766</v>
      </c>
      <c r="BU1304" t="s">
        <v>3631</v>
      </c>
      <c r="BV1304" t="s">
        <v>3632</v>
      </c>
      <c r="BW1304" t="s">
        <v>3633</v>
      </c>
      <c r="BX1304" t="s">
        <v>3634</v>
      </c>
      <c r="BY1304" s="44" t="s">
        <v>48</v>
      </c>
      <c r="BZ1304" t="s">
        <v>3131</v>
      </c>
      <c r="CA1304" t="s">
        <v>4604</v>
      </c>
      <c r="CB1304" s="44" t="s">
        <v>4604</v>
      </c>
      <c r="CC1304" t="s">
        <v>4791</v>
      </c>
      <c r="CD1304" t="s">
        <v>4604</v>
      </c>
      <c r="CE1304" t="s">
        <v>4605</v>
      </c>
      <c r="CF1304" t="s">
        <v>3630</v>
      </c>
      <c r="CG1304"/>
      <c r="CH1304" t="str">
        <f>H1304</f>
        <v>Logunov D.V., Kronestedt T.</v>
      </c>
      <c r="CI1304">
        <f t="shared" si="310"/>
        <v>2003</v>
      </c>
      <c r="CJ1304"/>
    </row>
    <row r="1305" spans="1:88" s="8" customFormat="1" x14ac:dyDescent="0.45">
      <c r="A1305" s="7">
        <v>45749.472280092603</v>
      </c>
      <c r="B1305" s="8">
        <v>950994899</v>
      </c>
      <c r="C1305" s="26" t="s">
        <v>4898</v>
      </c>
      <c r="D1305" s="8">
        <v>1</v>
      </c>
      <c r="E1305" s="4" t="s">
        <v>51</v>
      </c>
      <c r="G1305" s="8">
        <v>3902</v>
      </c>
      <c r="H1305" s="44" t="s">
        <v>167</v>
      </c>
      <c r="I1305" s="8">
        <v>2003</v>
      </c>
      <c r="J1305" s="8" t="s">
        <v>3133</v>
      </c>
      <c r="K1305" s="8" t="s">
        <v>3134</v>
      </c>
      <c r="L1305" s="8" t="s">
        <v>3135</v>
      </c>
      <c r="M1305" t="s">
        <v>39</v>
      </c>
      <c r="N1305" s="8" t="s">
        <v>77</v>
      </c>
      <c r="O1305" s="8" t="s">
        <v>893</v>
      </c>
      <c r="P1305" s="8" t="s">
        <v>1788</v>
      </c>
      <c r="Q1305" t="str">
        <f t="shared" si="312"/>
        <v>Fabrichnyi</v>
      </c>
      <c r="R1305" s="90">
        <v>43.176279999999998</v>
      </c>
      <c r="S1305" s="90">
        <v>76.406411000000006</v>
      </c>
      <c r="T1305" s="8" t="s">
        <v>1589</v>
      </c>
      <c r="U1305" s="8" t="s">
        <v>1590</v>
      </c>
      <c r="V1305" s="8" t="s">
        <v>106</v>
      </c>
      <c r="X1305" s="8">
        <v>4500</v>
      </c>
      <c r="Y1305" s="8">
        <v>1995</v>
      </c>
      <c r="Z1305" s="8">
        <v>4</v>
      </c>
      <c r="AA1305" s="8">
        <v>29</v>
      </c>
      <c r="AB1305" s="8">
        <v>1995</v>
      </c>
      <c r="AC1305" s="8">
        <v>5</v>
      </c>
      <c r="AD1305" s="8">
        <v>1</v>
      </c>
      <c r="AF1305" s="8" t="s">
        <v>175</v>
      </c>
      <c r="AH1305" s="8" t="s">
        <v>48</v>
      </c>
      <c r="AI1305" s="8" t="s">
        <v>3131</v>
      </c>
      <c r="AJ1305" s="8" t="s">
        <v>3132</v>
      </c>
      <c r="AK1305" s="8" t="b">
        <v>1</v>
      </c>
      <c r="AL1305" s="8" t="b">
        <v>0</v>
      </c>
      <c r="AO1305" s="49" t="s">
        <v>4952</v>
      </c>
      <c r="AP1305" s="73"/>
      <c r="AQ1305" s="49" t="s">
        <v>4951</v>
      </c>
      <c r="AR1305" s="76" t="s">
        <v>5011</v>
      </c>
      <c r="AS1305" s="73" t="s">
        <v>5012</v>
      </c>
      <c r="AT1305" s="73">
        <f t="shared" si="315"/>
        <v>1</v>
      </c>
      <c r="AU1305" s="112" t="s">
        <v>5383</v>
      </c>
      <c r="AV1305" s="44" t="s">
        <v>5380</v>
      </c>
      <c r="AW1305" t="s">
        <v>566</v>
      </c>
      <c r="AX1305" s="73"/>
      <c r="AY1305" s="73" t="str">
        <f t="shared" si="316"/>
        <v>Logunov D.V., Kronestedt T. 2003. A review of the genus Talavera Peckham and Peckham, 1909 (Araneae, Salticidae) // J. Nat. Hist. Vol.37. No.9. P.1091–1154</v>
      </c>
      <c r="AZ1305" s="49" t="s">
        <v>4903</v>
      </c>
      <c r="BA1305" s="58" t="str">
        <f>Y1305&amp;"-"&amp;IF(Z1305&lt;10,"0"&amp;Z1305,Z1305)&amp;"-"&amp;IF(AA1305&lt;10,"0"&amp;AA1305,AA1305)&amp;"/"&amp;IF(AC1305&lt;10,"0"&amp;AC1305,AC1305)&amp;"-"&amp;IF(AD1305&lt;10,"0"&amp;AD1305,AD1305)</f>
        <v>1995-04-29/05-01</v>
      </c>
      <c r="BB1305" s="44" t="str">
        <f>Y1305&amp;IF(Z1305&lt;&gt;0,"-"&amp;Z1305,"")&amp;IF(AA1305&lt;&gt;0,"-"&amp;AA1305,"")&amp;IF(AB1305&lt;&gt;0,"/"&amp;AB1305,"")&amp;IF(AC1305&lt;&gt;0,"-"&amp;AC1305,"")&amp;IF(AD1305&lt;&gt;0,"-"&amp;AD1305,"")</f>
        <v>1995-4-29/1995-5-1</v>
      </c>
      <c r="BC1305" s="44"/>
      <c r="BD1305" s="44"/>
      <c r="BE1305" s="44"/>
      <c r="BF1305" s="49" t="s">
        <v>4882</v>
      </c>
      <c r="BG1305" t="s">
        <v>4893</v>
      </c>
      <c r="BH1305" s="40" t="s">
        <v>5050</v>
      </c>
      <c r="BI1305" t="s">
        <v>39</v>
      </c>
      <c r="BJ1305" t="str">
        <f>N1305&amp;", "&amp;O1305&amp;", "&amp;P1305</f>
        <v>Almaty Area, Zhambyl Distr., Fabrichnyi</v>
      </c>
      <c r="BK1305" t="str">
        <f>T1305&amp;" N; "&amp;U1305&amp;" E"</f>
        <v>43.17628 N; 76.406411 E</v>
      </c>
      <c r="BL1305" t="s">
        <v>1589</v>
      </c>
      <c r="BM1305" s="85" t="s">
        <v>1590</v>
      </c>
      <c r="BN1305" t="s">
        <v>4895</v>
      </c>
      <c r="BO1305">
        <f t="shared" si="317"/>
        <v>4500</v>
      </c>
      <c r="BP1305" t="str">
        <f>IF(V1305="original",H1305,IF(V1305="volunteer",C1305,"Nekhaeva A.A."))</f>
        <v>Ishaeva A.</v>
      </c>
      <c r="BQ1305" t="str">
        <f>IF(V1305="original",I1305,IF(V1305="volunteer",YEAR(A1305)&amp;"-"&amp;IF(MONTH(A1305)&lt;10,"0"&amp;MONTH(A1305),MONTH(A1305))&amp;"-"&amp;IF(DAY(A1305)&lt;10,"0"&amp;DAY(A1305),DAY(A1305)),"__2025-05-15"))</f>
        <v>2025-04-02</v>
      </c>
      <c r="BR1305"/>
      <c r="BS1305"/>
      <c r="BT1305" s="49" t="s">
        <v>4766</v>
      </c>
      <c r="BU1305" t="s">
        <v>3631</v>
      </c>
      <c r="BV1305" t="s">
        <v>3632</v>
      </c>
      <c r="BW1305" t="s">
        <v>3633</v>
      </c>
      <c r="BX1305" t="s">
        <v>3634</v>
      </c>
      <c r="BY1305" s="44" t="s">
        <v>48</v>
      </c>
      <c r="BZ1305" t="s">
        <v>3131</v>
      </c>
      <c r="CA1305" t="s">
        <v>4604</v>
      </c>
      <c r="CB1305" s="44" t="s">
        <v>4604</v>
      </c>
      <c r="CC1305" t="s">
        <v>4791</v>
      </c>
      <c r="CD1305" t="s">
        <v>4604</v>
      </c>
      <c r="CE1305" t="s">
        <v>4605</v>
      </c>
      <c r="CF1305" t="s">
        <v>3630</v>
      </c>
      <c r="CG1305"/>
      <c r="CH1305" t="str">
        <f>H1305</f>
        <v>Logunov D.V., Kronestedt T.</v>
      </c>
      <c r="CI1305">
        <f t="shared" si="310"/>
        <v>2003</v>
      </c>
      <c r="CJ1305"/>
    </row>
    <row r="1306" spans="1:88" s="8" customFormat="1" x14ac:dyDescent="0.45">
      <c r="A1306" s="7">
        <v>45749.463877314818</v>
      </c>
      <c r="B1306" s="8">
        <v>950994899</v>
      </c>
      <c r="C1306" s="26" t="s">
        <v>4898</v>
      </c>
      <c r="D1306" s="8">
        <v>1</v>
      </c>
      <c r="E1306" s="4" t="s">
        <v>65</v>
      </c>
      <c r="G1306" s="8">
        <v>3902</v>
      </c>
      <c r="H1306" s="44" t="s">
        <v>167</v>
      </c>
      <c r="I1306" s="8">
        <v>2003</v>
      </c>
      <c r="J1306" s="8" t="s">
        <v>3133</v>
      </c>
      <c r="K1306" s="8" t="s">
        <v>3134</v>
      </c>
      <c r="L1306" s="8" t="s">
        <v>3135</v>
      </c>
      <c r="M1306" t="s">
        <v>39</v>
      </c>
      <c r="N1306" s="8" t="s">
        <v>77</v>
      </c>
      <c r="O1306" s="8" t="s">
        <v>852</v>
      </c>
      <c r="Q1306" t="str">
        <f t="shared" si="312"/>
        <v/>
      </c>
      <c r="R1306" s="90">
        <v>43.261772999999998</v>
      </c>
      <c r="S1306" s="90">
        <v>76.910242999999994</v>
      </c>
      <c r="T1306" s="8" t="s">
        <v>3152</v>
      </c>
      <c r="U1306" s="8" t="s">
        <v>3153</v>
      </c>
      <c r="V1306" s="8" t="s">
        <v>106</v>
      </c>
      <c r="X1306" s="8">
        <v>6000</v>
      </c>
      <c r="Y1306" s="8">
        <v>1937</v>
      </c>
      <c r="AF1306" s="8" t="s">
        <v>3154</v>
      </c>
      <c r="AG1306" s="68" t="s">
        <v>3155</v>
      </c>
      <c r="AH1306" s="8" t="s">
        <v>48</v>
      </c>
      <c r="AI1306" s="8" t="s">
        <v>3131</v>
      </c>
      <c r="AJ1306" s="8" t="s">
        <v>1007</v>
      </c>
      <c r="AK1306" s="8" t="b">
        <v>1</v>
      </c>
      <c r="AL1306" s="8" t="b">
        <v>0</v>
      </c>
      <c r="AO1306" s="49" t="s">
        <v>4952</v>
      </c>
      <c r="AP1306" s="73" t="s">
        <v>4956</v>
      </c>
      <c r="AQ1306" s="49" t="s">
        <v>4951</v>
      </c>
      <c r="AR1306" s="76" t="s">
        <v>5011</v>
      </c>
      <c r="AS1306" s="73" t="s">
        <v>5012</v>
      </c>
      <c r="AT1306" s="73">
        <f t="shared" si="315"/>
        <v>1</v>
      </c>
      <c r="AU1306" s="112" t="s">
        <v>5384</v>
      </c>
      <c r="AV1306" s="44" t="s">
        <v>5380</v>
      </c>
      <c r="AW1306" t="s">
        <v>5015</v>
      </c>
      <c r="AX1306" s="73"/>
      <c r="AY1306" s="73" t="str">
        <f t="shared" si="316"/>
        <v>Logunov D.V., Kronestedt T. 2003. A review of the genus Talavera Peckham and Peckham, 1909 (Araneae, Salticidae) // J. Nat. Hist. Vol.37. No.9. P.1091–1154</v>
      </c>
      <c r="AZ1306" s="49" t="s">
        <v>4903</v>
      </c>
      <c r="BA1306" s="44">
        <f>Y1306</f>
        <v>1937</v>
      </c>
      <c r="BB1306" s="44" t="str">
        <f>Y1306&amp;IF(Z1306&lt;&gt;0,"-"&amp;Z1306,"")&amp;IF(AA1306&lt;&gt;0,"-"&amp;AA1306,"")&amp;IF(AB1306&lt;&gt;0,"/"&amp;AB1306,"")&amp;IF(AC1306&lt;&gt;0,"-"&amp;AC1306,"")&amp;IF(AD1306&lt;&gt;0,"-"&amp;AD1306,"")</f>
        <v>1937</v>
      </c>
      <c r="BC1306" s="44"/>
      <c r="BD1306" s="44"/>
      <c r="BE1306" s="44"/>
      <c r="BF1306" s="49" t="s">
        <v>4882</v>
      </c>
      <c r="BG1306" t="s">
        <v>4893</v>
      </c>
      <c r="BH1306" s="40" t="s">
        <v>5050</v>
      </c>
      <c r="BI1306" t="s">
        <v>39</v>
      </c>
      <c r="BJ1306" t="str">
        <f>N1306&amp;", "&amp;O1306</f>
        <v>Almaty Area, Almaty</v>
      </c>
      <c r="BK1306" t="str">
        <f>T1306&amp;" N; "&amp;U1306&amp;" E"</f>
        <v>43.261773 N; 76.910243 E</v>
      </c>
      <c r="BL1306" t="s">
        <v>3152</v>
      </c>
      <c r="BM1306" s="85" t="s">
        <v>3153</v>
      </c>
      <c r="BN1306" t="s">
        <v>4895</v>
      </c>
      <c r="BO1306">
        <f t="shared" si="317"/>
        <v>6000</v>
      </c>
      <c r="BP1306" t="str">
        <f>IF(V1306="original",H1306,IF(V1306="volunteer",C1306,"Nekhaeva A.A."))</f>
        <v>Ishaeva A.</v>
      </c>
      <c r="BQ1306" t="str">
        <f>IF(V1306="original",I1306,IF(V1306="volunteer",YEAR(A1306)&amp;"-"&amp;IF(MONTH(A1306)&lt;10,"0"&amp;MONTH(A1306),MONTH(A1306))&amp;"-"&amp;IF(DAY(A1306)&lt;10,"0"&amp;DAY(A1306),DAY(A1306)),"__2025-05-15"))</f>
        <v>2025-04-02</v>
      </c>
      <c r="BR1306"/>
      <c r="BS1306"/>
      <c r="BT1306" s="49" t="s">
        <v>4766</v>
      </c>
      <c r="BU1306" t="s">
        <v>3631</v>
      </c>
      <c r="BV1306" t="s">
        <v>3632</v>
      </c>
      <c r="BW1306" t="s">
        <v>3633</v>
      </c>
      <c r="BX1306" t="s">
        <v>3634</v>
      </c>
      <c r="BY1306" s="44" t="s">
        <v>48</v>
      </c>
      <c r="BZ1306" t="s">
        <v>3131</v>
      </c>
      <c r="CA1306" t="s">
        <v>3876</v>
      </c>
      <c r="CB1306" s="44" t="s">
        <v>3876</v>
      </c>
      <c r="CC1306" t="s">
        <v>4769</v>
      </c>
      <c r="CD1306" t="s">
        <v>3876</v>
      </c>
      <c r="CE1306" t="s">
        <v>4877</v>
      </c>
      <c r="CF1306" t="s">
        <v>3630</v>
      </c>
      <c r="CG1306"/>
      <c r="CH1306" t="str">
        <f>H1306</f>
        <v>Logunov D.V., Kronestedt T.</v>
      </c>
      <c r="CI1306">
        <f t="shared" si="310"/>
        <v>2003</v>
      </c>
      <c r="CJ1306"/>
    </row>
    <row r="1307" spans="1:88" s="8" customFormat="1" x14ac:dyDescent="0.45">
      <c r="A1307" s="7">
        <v>45749.458692129629</v>
      </c>
      <c r="B1307" s="8">
        <v>950994899</v>
      </c>
      <c r="C1307" s="26" t="s">
        <v>4898</v>
      </c>
      <c r="D1307" s="8">
        <v>1</v>
      </c>
      <c r="E1307" s="4" t="s">
        <v>51</v>
      </c>
      <c r="G1307" s="8">
        <v>3902</v>
      </c>
      <c r="H1307" s="44" t="s">
        <v>167</v>
      </c>
      <c r="I1307" s="8">
        <v>2003</v>
      </c>
      <c r="J1307" s="8" t="s">
        <v>3133</v>
      </c>
      <c r="K1307" s="8" t="s">
        <v>3134</v>
      </c>
      <c r="L1307" s="8" t="s">
        <v>3135</v>
      </c>
      <c r="M1307" t="s">
        <v>39</v>
      </c>
      <c r="N1307" s="8" t="s">
        <v>188</v>
      </c>
      <c r="O1307" s="8" t="s">
        <v>852</v>
      </c>
      <c r="Q1307" t="str">
        <f t="shared" si="312"/>
        <v/>
      </c>
      <c r="R1307" s="90">
        <v>43.243876999999998</v>
      </c>
      <c r="S1307" s="90">
        <v>76.910341000000003</v>
      </c>
      <c r="T1307" s="8" t="s">
        <v>3156</v>
      </c>
      <c r="U1307" s="8" t="s">
        <v>3157</v>
      </c>
      <c r="V1307" s="8" t="s">
        <v>106</v>
      </c>
      <c r="X1307" s="8">
        <v>6000</v>
      </c>
      <c r="Y1307" s="8">
        <v>1937</v>
      </c>
      <c r="AF1307" s="8" t="s">
        <v>3158</v>
      </c>
      <c r="AG1307" s="68" t="s">
        <v>3159</v>
      </c>
      <c r="AH1307" s="8" t="s">
        <v>48</v>
      </c>
      <c r="AI1307" s="8" t="s">
        <v>3131</v>
      </c>
      <c r="AJ1307" s="8" t="s">
        <v>3160</v>
      </c>
      <c r="AK1307" s="8" t="b">
        <v>1</v>
      </c>
      <c r="AL1307" s="8" t="b">
        <v>1</v>
      </c>
      <c r="AM1307" s="8" t="s">
        <v>462</v>
      </c>
      <c r="AO1307" s="49" t="s">
        <v>4952</v>
      </c>
      <c r="AP1307" s="73" t="s">
        <v>4957</v>
      </c>
      <c r="AQ1307" s="49" t="s">
        <v>4951</v>
      </c>
      <c r="AR1307" s="76" t="s">
        <v>5011</v>
      </c>
      <c r="AS1307" s="73" t="s">
        <v>5012</v>
      </c>
      <c r="AT1307" s="73">
        <f t="shared" si="315"/>
        <v>1</v>
      </c>
      <c r="AU1307" s="112" t="s">
        <v>5383</v>
      </c>
      <c r="AV1307" s="44" t="s">
        <v>5380</v>
      </c>
      <c r="AW1307" t="s">
        <v>653</v>
      </c>
      <c r="AX1307" s="73"/>
      <c r="AY1307" s="73" t="str">
        <f t="shared" si="316"/>
        <v>Logunov D.V., Kronestedt T. 2003. A review of the genus Talavera Peckham and Peckham, 1909 (Araneae, Salticidae) // J. Nat. Hist. Vol.37. No.9. P.1091–1154</v>
      </c>
      <c r="AZ1307" s="49" t="s">
        <v>4903</v>
      </c>
      <c r="BA1307" s="44">
        <f>Y1307</f>
        <v>1937</v>
      </c>
      <c r="BB1307" s="44" t="str">
        <f>Y1307&amp;IF(Z1307&lt;&gt;0,"-"&amp;Z1307,"")&amp;IF(AA1307&lt;&gt;0,"-"&amp;AA1307,"")&amp;IF(AB1307&lt;&gt;0,"/"&amp;AB1307,"")&amp;IF(AC1307&lt;&gt;0,"-"&amp;AC1307,"")&amp;IF(AD1307&lt;&gt;0,"-"&amp;AD1307,"")</f>
        <v>1937</v>
      </c>
      <c r="BC1307" s="44"/>
      <c r="BD1307" s="44"/>
      <c r="BE1307" s="44"/>
      <c r="BF1307" s="49" t="s">
        <v>4882</v>
      </c>
      <c r="BG1307" t="s">
        <v>4893</v>
      </c>
      <c r="BH1307" s="40" t="s">
        <v>5050</v>
      </c>
      <c r="BI1307" t="s">
        <v>39</v>
      </c>
      <c r="BJ1307" t="str">
        <f>N1307&amp;", "&amp;O1307</f>
        <v>Almaty Region, Almaty</v>
      </c>
      <c r="BK1307" t="str">
        <f>T1307&amp;" N; "&amp;U1307&amp;" E"</f>
        <v>43.243877 N; 76.910341 E</v>
      </c>
      <c r="BL1307" t="s">
        <v>3156</v>
      </c>
      <c r="BM1307" s="85" t="s">
        <v>3157</v>
      </c>
      <c r="BN1307" t="s">
        <v>4895</v>
      </c>
      <c r="BO1307">
        <f t="shared" si="317"/>
        <v>6000</v>
      </c>
      <c r="BP1307" t="str">
        <f>IF(V1307="original",H1307,IF(V1307="volunteer",C1307,"Nekhaeva A.A."))</f>
        <v>Ishaeva A.</v>
      </c>
      <c r="BQ1307" t="str">
        <f>IF(V1307="original",I1307,IF(V1307="volunteer",YEAR(A1307)&amp;"-"&amp;IF(MONTH(A1307)&lt;10,"0"&amp;MONTH(A1307),MONTH(A1307))&amp;"-"&amp;IF(DAY(A1307)&lt;10,"0"&amp;DAY(A1307),DAY(A1307)),"__2025-05-15"))</f>
        <v>2025-04-02</v>
      </c>
      <c r="BR1307"/>
      <c r="BS1307"/>
      <c r="BT1307" s="49" t="s">
        <v>4766</v>
      </c>
      <c r="BU1307" t="s">
        <v>3631</v>
      </c>
      <c r="BV1307" t="s">
        <v>3632</v>
      </c>
      <c r="BW1307" t="s">
        <v>3633</v>
      </c>
      <c r="BX1307" t="s">
        <v>3634</v>
      </c>
      <c r="BY1307" s="44" t="s">
        <v>48</v>
      </c>
      <c r="BZ1307" t="s">
        <v>3131</v>
      </c>
      <c r="CA1307" t="s">
        <v>4612</v>
      </c>
      <c r="CB1307" s="44" t="s">
        <v>4612</v>
      </c>
      <c r="CC1307" t="s">
        <v>4614</v>
      </c>
      <c r="CD1307" t="s">
        <v>4612</v>
      </c>
      <c r="CE1307" t="s">
        <v>4613</v>
      </c>
      <c r="CF1307" t="s">
        <v>3630</v>
      </c>
      <c r="CG1307" t="s">
        <v>5048</v>
      </c>
      <c r="CH1307" t="str">
        <f>H1307</f>
        <v>Logunov D.V., Kronestedt T.</v>
      </c>
      <c r="CI1307">
        <f t="shared" si="310"/>
        <v>2003</v>
      </c>
      <c r="CJ1307" t="s">
        <v>4724</v>
      </c>
    </row>
    <row r="1308" spans="1:88" s="8" customFormat="1" x14ac:dyDescent="0.45">
      <c r="A1308" s="7">
        <v>45749.453969907408</v>
      </c>
      <c r="B1308" s="8">
        <v>950994899</v>
      </c>
      <c r="C1308" s="26" t="s">
        <v>4898</v>
      </c>
      <c r="D1308" s="8">
        <v>1</v>
      </c>
      <c r="E1308" s="4" t="s">
        <v>51</v>
      </c>
      <c r="G1308" s="8">
        <v>3902</v>
      </c>
      <c r="H1308" s="44" t="s">
        <v>167</v>
      </c>
      <c r="I1308" s="8">
        <v>2003</v>
      </c>
      <c r="J1308" s="8" t="s">
        <v>3133</v>
      </c>
      <c r="K1308" s="8" t="s">
        <v>3134</v>
      </c>
      <c r="L1308" s="8" t="s">
        <v>3135</v>
      </c>
      <c r="M1308" t="s">
        <v>39</v>
      </c>
      <c r="N1308" s="8" t="s">
        <v>188</v>
      </c>
      <c r="O1308" s="8" t="s">
        <v>852</v>
      </c>
      <c r="P1308" s="8" t="s">
        <v>1592</v>
      </c>
      <c r="Q1308" t="str">
        <f t="shared" si="312"/>
        <v>Akademgorodok</v>
      </c>
      <c r="R1308" s="90">
        <v>43.221449</v>
      </c>
      <c r="S1308" s="90">
        <v>76.923157000000003</v>
      </c>
      <c r="T1308" s="8" t="s">
        <v>3161</v>
      </c>
      <c r="U1308" s="8" t="s">
        <v>3162</v>
      </c>
      <c r="V1308" s="8" t="s">
        <v>106</v>
      </c>
      <c r="X1308" s="8">
        <v>600</v>
      </c>
      <c r="Y1308" s="8">
        <v>1993</v>
      </c>
      <c r="Z1308" s="8">
        <v>5</v>
      </c>
      <c r="AA1308" s="8">
        <v>28</v>
      </c>
      <c r="AF1308" s="8" t="s">
        <v>3163</v>
      </c>
      <c r="AH1308" s="8" t="s">
        <v>48</v>
      </c>
      <c r="AI1308" s="8" t="s">
        <v>3131</v>
      </c>
      <c r="AJ1308" s="8" t="s">
        <v>3164</v>
      </c>
      <c r="AK1308" s="8" t="b">
        <v>1</v>
      </c>
      <c r="AL1308" s="8" t="b">
        <v>0</v>
      </c>
      <c r="AO1308" s="49" t="s">
        <v>4952</v>
      </c>
      <c r="AP1308" s="73"/>
      <c r="AQ1308" s="49" t="s">
        <v>4951</v>
      </c>
      <c r="AR1308" s="76" t="s">
        <v>5011</v>
      </c>
      <c r="AS1308" s="73" t="s">
        <v>5012</v>
      </c>
      <c r="AT1308" s="73">
        <f t="shared" si="315"/>
        <v>1</v>
      </c>
      <c r="AU1308" s="112" t="s">
        <v>5383</v>
      </c>
      <c r="AV1308" s="44" t="s">
        <v>5380</v>
      </c>
      <c r="AW1308" t="s">
        <v>613</v>
      </c>
      <c r="AX1308" s="73"/>
      <c r="AY1308" s="73" t="str">
        <f t="shared" si="316"/>
        <v>Logunov D.V., Kronestedt T. 2003. A review of the genus Talavera Peckham and Peckham, 1909 (Araneae, Salticidae) // J. Nat. Hist. Vol.37. No.9. P.1091–1154</v>
      </c>
      <c r="AZ1308" s="49" t="s">
        <v>4903</v>
      </c>
      <c r="BA1308" s="58" t="str">
        <f>Y1308&amp;"-"&amp;IF(Z1308&lt;10,"0"&amp;Z1308,Z1308)&amp;"-"&amp;IF(AA1308&lt;10,"0"&amp;AA1308,AA1308)</f>
        <v>1993-05-28</v>
      </c>
      <c r="BB1308" s="44" t="str">
        <f>Y1308&amp;IF(Z1308&lt;&gt;0,"-"&amp;Z1308,"")&amp;IF(AA1308&lt;&gt;0,"-"&amp;AA1308,"")&amp;IF(AB1308&lt;&gt;0,"/"&amp;AB1308,"")&amp;IF(AC1308&lt;&gt;0,"-"&amp;AC1308,"")&amp;IF(AD1308&lt;&gt;0,"-"&amp;AD1308,"")</f>
        <v>1993-5-28</v>
      </c>
      <c r="BC1308" s="44"/>
      <c r="BD1308" s="44"/>
      <c r="BE1308" s="44"/>
      <c r="BF1308" s="49" t="s">
        <v>4882</v>
      </c>
      <c r="BG1308" t="s">
        <v>4893</v>
      </c>
      <c r="BH1308" s="40" t="s">
        <v>5050</v>
      </c>
      <c r="BI1308" t="s">
        <v>39</v>
      </c>
      <c r="BJ1308" t="str">
        <f>N1308&amp;", "&amp;O1308&amp;", "&amp;P1308</f>
        <v>Almaty Region, Almaty, Akademgorodok</v>
      </c>
      <c r="BK1308" t="str">
        <f>T1308&amp;" N; "&amp;U1308&amp;" E"</f>
        <v>43.221449 N; 76.923157 E</v>
      </c>
      <c r="BL1308" t="s">
        <v>3161</v>
      </c>
      <c r="BM1308" s="85" t="s">
        <v>3162</v>
      </c>
      <c r="BN1308" t="s">
        <v>4895</v>
      </c>
      <c r="BO1308">
        <f t="shared" si="317"/>
        <v>600</v>
      </c>
      <c r="BP1308" t="str">
        <f>IF(V1308="original",H1308,IF(V1308="volunteer",C1308,"Nekhaeva A.A."))</f>
        <v>Ishaeva A.</v>
      </c>
      <c r="BQ1308" t="str">
        <f>IF(V1308="original",I1308,IF(V1308="volunteer",YEAR(A1308)&amp;"-"&amp;IF(MONTH(A1308)&lt;10,"0"&amp;MONTH(A1308),MONTH(A1308))&amp;"-"&amp;IF(DAY(A1308)&lt;10,"0"&amp;DAY(A1308),DAY(A1308)),"__2025-05-15"))</f>
        <v>2025-04-02</v>
      </c>
      <c r="BR1308"/>
      <c r="BS1308"/>
      <c r="BT1308" s="49" t="s">
        <v>4766</v>
      </c>
      <c r="BU1308" t="s">
        <v>3631</v>
      </c>
      <c r="BV1308" t="s">
        <v>3632</v>
      </c>
      <c r="BW1308" t="s">
        <v>3633</v>
      </c>
      <c r="BX1308" t="s">
        <v>3634</v>
      </c>
      <c r="BY1308" s="44" t="s">
        <v>48</v>
      </c>
      <c r="BZ1308" t="s">
        <v>3131</v>
      </c>
      <c r="CA1308" t="s">
        <v>4615</v>
      </c>
      <c r="CB1308" s="44" t="s">
        <v>4615</v>
      </c>
      <c r="CC1308" t="s">
        <v>4853</v>
      </c>
      <c r="CD1308" t="s">
        <v>4615</v>
      </c>
      <c r="CE1308" t="s">
        <v>4616</v>
      </c>
      <c r="CF1308" t="s">
        <v>3630</v>
      </c>
      <c r="CG1308"/>
      <c r="CH1308" t="str">
        <f>H1308</f>
        <v>Logunov D.V., Kronestedt T.</v>
      </c>
      <c r="CI1308">
        <f t="shared" si="310"/>
        <v>2003</v>
      </c>
      <c r="CJ1308"/>
    </row>
    <row r="1309" spans="1:88" s="8" customFormat="1" x14ac:dyDescent="0.45">
      <c r="A1309" s="7">
        <v>45749.436053240737</v>
      </c>
      <c r="B1309" s="8">
        <v>950994899</v>
      </c>
      <c r="C1309" s="26" t="s">
        <v>4898</v>
      </c>
      <c r="D1309" s="8">
        <v>1</v>
      </c>
      <c r="E1309" s="4" t="s">
        <v>51</v>
      </c>
      <c r="G1309" s="8">
        <v>3896</v>
      </c>
      <c r="H1309" s="44" t="s">
        <v>3168</v>
      </c>
      <c r="I1309" s="8">
        <v>2008</v>
      </c>
      <c r="J1309" s="8" t="s">
        <v>3169</v>
      </c>
      <c r="K1309" s="8" t="s">
        <v>3170</v>
      </c>
      <c r="L1309" s="8" t="s">
        <v>3171</v>
      </c>
      <c r="M1309" t="s">
        <v>39</v>
      </c>
      <c r="N1309" s="8" t="s">
        <v>188</v>
      </c>
      <c r="O1309" s="8" t="s">
        <v>1794</v>
      </c>
      <c r="P1309" s="8" t="s">
        <v>3165</v>
      </c>
      <c r="Q1309" t="str">
        <f t="shared" si="312"/>
        <v>Ketmen Mt. Range, c. 4 km SE of Kyrgyzsai (=Podgornoe), canyon of M. Kyrgyzsai river  1750 m a.s.l.</v>
      </c>
      <c r="R1309" s="90">
        <v>43.3</v>
      </c>
      <c r="S1309" s="90">
        <v>79.516666999999998</v>
      </c>
      <c r="T1309" s="8" t="s">
        <v>3166</v>
      </c>
      <c r="U1309" s="8" t="s">
        <v>59</v>
      </c>
      <c r="V1309" s="8" t="s">
        <v>44</v>
      </c>
      <c r="Y1309" s="8">
        <v>2001</v>
      </c>
      <c r="Z1309" s="8">
        <v>6</v>
      </c>
      <c r="AA1309" s="8">
        <v>1</v>
      </c>
      <c r="AB1309" s="8">
        <v>2001</v>
      </c>
      <c r="AC1309" s="8">
        <v>6</v>
      </c>
      <c r="AD1309" s="8">
        <v>3</v>
      </c>
      <c r="AF1309" s="8" t="s">
        <v>501</v>
      </c>
      <c r="AH1309" s="8" t="s">
        <v>832</v>
      </c>
      <c r="AI1309" s="8" t="s">
        <v>833</v>
      </c>
      <c r="AJ1309" s="8" t="s">
        <v>3167</v>
      </c>
      <c r="AK1309" s="8" t="b">
        <v>1</v>
      </c>
      <c r="AL1309" s="8" t="b">
        <v>0</v>
      </c>
      <c r="AO1309" s="49" t="s">
        <v>4952</v>
      </c>
      <c r="AP1309" s="73"/>
      <c r="AQ1309" s="49" t="s">
        <v>4951</v>
      </c>
      <c r="AR1309" s="76" t="s">
        <v>5011</v>
      </c>
      <c r="AS1309" s="73" t="s">
        <v>5012</v>
      </c>
      <c r="AT1309" s="73">
        <f t="shared" si="315"/>
        <v>1</v>
      </c>
      <c r="AU1309" s="112" t="s">
        <v>5383</v>
      </c>
      <c r="AV1309" s="44" t="s">
        <v>5380</v>
      </c>
      <c r="AW1309" t="s">
        <v>613</v>
      </c>
      <c r="AX1309" s="73"/>
      <c r="AY1309" s="73" t="str">
        <f t="shared" si="316"/>
        <v>Logunov D.V., Huseynov E.F. 2008. A faunistic review of the spider family Philodromidae (Aranei) of Azerbaijan // Arthropoda Selecta. Vol.17. No.1–2. P.117–131</v>
      </c>
      <c r="AZ1309" s="49" t="s">
        <v>4903</v>
      </c>
      <c r="BA1309" s="58" t="str">
        <f>Y1309&amp;"-"&amp;IF(Z1309&lt;10,"0"&amp;Z1309,Z1309)&amp;"-"&amp;IF(AA1309&lt;10,"0"&amp;AA1309,AA1309)&amp;"/"&amp;IF(AD1309&lt;10,"0"&amp;AD1309,AD1309)</f>
        <v>2001-06-01/03</v>
      </c>
      <c r="BB1309" s="44" t="str">
        <f>Y1309&amp;IF(Z1309&lt;&gt;0,"-"&amp;Z1309,"")&amp;IF(AA1309&lt;&gt;0,"-"&amp;AA1309,"")&amp;IF(AB1309&lt;&gt;0,"/"&amp;AB1309,"")&amp;IF(AC1309&lt;&gt;0,"-"&amp;AC1309,"")&amp;IF(AD1309&lt;&gt;0,"-"&amp;AD1309,"")</f>
        <v>2001-6-1/2001-6-3</v>
      </c>
      <c r="BC1309" s="44"/>
      <c r="BD1309" s="44"/>
      <c r="BE1309" s="44"/>
      <c r="BF1309" s="49" t="s">
        <v>4882</v>
      </c>
      <c r="BG1309" t="s">
        <v>4893</v>
      </c>
      <c r="BH1309" s="40" t="s">
        <v>5050</v>
      </c>
      <c r="BI1309" t="s">
        <v>39</v>
      </c>
      <c r="BJ1309" t="str">
        <f>N1309&amp;", "&amp;O1309&amp;", "&amp;P1309</f>
        <v>Almaty Region, Uigur Distr., Ketmen Mt. Range, c. 4 km SE of Kyrgyzsai (=Podgornoe), canyon of M. Kyrgyzsai river  1750 m a.s.l.</v>
      </c>
      <c r="BK1309" t="str">
        <f>T1309&amp;" N; "&amp;U1309&amp;" E"</f>
        <v>43°18' N; 79°31' E</v>
      </c>
      <c r="BL1309" t="s">
        <v>5200</v>
      </c>
      <c r="BM1309" s="85" t="s">
        <v>5071</v>
      </c>
      <c r="BN1309" t="s">
        <v>4895</v>
      </c>
      <c r="BO1309"/>
      <c r="BP1309" t="str">
        <f>IF(V1309="original",H1309,IF(V1309="volunteer",C1309,"Nekhaeva A.A."))</f>
        <v>Logunov D.V., Huseynov E.F.</v>
      </c>
      <c r="BQ1309">
        <f>IF(V1309="original",I1309,IF(V1309="volunteer",YEAR(A1309)&amp;"-"&amp;IF(MONTH(A1309)&lt;10,"0"&amp;MONTH(A1309),MONTH(A1309))&amp;"-"&amp;IF(DAY(A1309)&lt;10,"0"&amp;DAY(A1309),DAY(A1309)),"__2025-05-15"))</f>
        <v>2008</v>
      </c>
      <c r="BR1309"/>
      <c r="BS1309"/>
      <c r="BT1309" s="49" t="s">
        <v>4766</v>
      </c>
      <c r="BU1309" t="s">
        <v>3631</v>
      </c>
      <c r="BV1309" t="s">
        <v>3632</v>
      </c>
      <c r="BW1309" t="s">
        <v>3633</v>
      </c>
      <c r="BX1309" t="s">
        <v>3634</v>
      </c>
      <c r="BY1309" s="44" t="s">
        <v>832</v>
      </c>
      <c r="BZ1309" t="s">
        <v>833</v>
      </c>
      <c r="CA1309" t="s">
        <v>4447</v>
      </c>
      <c r="CB1309" s="44" t="s">
        <v>4447</v>
      </c>
      <c r="CC1309" t="s">
        <v>4850</v>
      </c>
      <c r="CD1309" t="s">
        <v>4447</v>
      </c>
      <c r="CE1309" t="s">
        <v>4446</v>
      </c>
      <c r="CF1309" t="s">
        <v>3630</v>
      </c>
      <c r="CG1309"/>
      <c r="CH1309" t="str">
        <f>H1309</f>
        <v>Logunov D.V., Huseynov E.F.</v>
      </c>
      <c r="CI1309">
        <f t="shared" si="310"/>
        <v>2008</v>
      </c>
      <c r="CJ1309"/>
    </row>
    <row r="1310" spans="1:88" s="8" customFormat="1" x14ac:dyDescent="0.45">
      <c r="A1310" s="7">
        <v>45749.434074074074</v>
      </c>
      <c r="B1310" s="8">
        <v>950994899</v>
      </c>
      <c r="C1310" s="26" t="s">
        <v>4898</v>
      </c>
      <c r="D1310" s="8">
        <v>1</v>
      </c>
      <c r="E1310" s="4" t="s">
        <v>51</v>
      </c>
      <c r="G1310" s="8">
        <v>3896</v>
      </c>
      <c r="H1310" s="44" t="s">
        <v>3168</v>
      </c>
      <c r="I1310" s="8">
        <v>2008</v>
      </c>
      <c r="J1310" s="8" t="s">
        <v>3169</v>
      </c>
      <c r="K1310" s="8" t="s">
        <v>3170</v>
      </c>
      <c r="L1310" s="8" t="s">
        <v>3171</v>
      </c>
      <c r="M1310" t="s">
        <v>39</v>
      </c>
      <c r="N1310" s="8" t="s">
        <v>188</v>
      </c>
      <c r="O1310" s="8" t="s">
        <v>3172</v>
      </c>
      <c r="P1310" s="8" t="s">
        <v>3173</v>
      </c>
      <c r="Q1310" t="str">
        <f t="shared" si="312"/>
        <v>Kurtinskoye reservoir (east shore)</v>
      </c>
      <c r="R1310" s="90">
        <v>43.827973</v>
      </c>
      <c r="S1310" s="90">
        <v>76.359903000000003</v>
      </c>
      <c r="T1310" s="8" t="s">
        <v>3174</v>
      </c>
      <c r="U1310" s="8" t="s">
        <v>3175</v>
      </c>
      <c r="V1310" s="8" t="s">
        <v>106</v>
      </c>
      <c r="X1310" s="8">
        <v>1500</v>
      </c>
      <c r="Y1310" s="8">
        <v>1988</v>
      </c>
      <c r="Z1310" s="8">
        <v>5</v>
      </c>
      <c r="AA1310" s="8">
        <v>4</v>
      </c>
      <c r="AF1310" s="8" t="s">
        <v>3176</v>
      </c>
      <c r="AH1310" s="8" t="s">
        <v>832</v>
      </c>
      <c r="AI1310" s="8" t="s">
        <v>833</v>
      </c>
      <c r="AJ1310" s="8" t="s">
        <v>834</v>
      </c>
      <c r="AK1310" s="8" t="b">
        <v>1</v>
      </c>
      <c r="AL1310" s="8" t="b">
        <v>0</v>
      </c>
      <c r="AO1310" s="49" t="s">
        <v>4952</v>
      </c>
      <c r="AP1310" s="73"/>
      <c r="AQ1310" s="49" t="s">
        <v>4951</v>
      </c>
      <c r="AR1310" s="76" t="s">
        <v>5011</v>
      </c>
      <c r="AS1310" s="73" t="s">
        <v>5012</v>
      </c>
      <c r="AT1310" s="73">
        <f t="shared" si="315"/>
        <v>1</v>
      </c>
      <c r="AU1310" s="112" t="s">
        <v>5383</v>
      </c>
      <c r="AV1310" s="44" t="s">
        <v>5380</v>
      </c>
      <c r="AW1310" t="s">
        <v>1856</v>
      </c>
      <c r="AX1310" s="73"/>
      <c r="AY1310" s="73" t="str">
        <f t="shared" si="316"/>
        <v>Logunov D.V., Huseynov E.F. 2008. A faunistic review of the spider family Philodromidae (Aranei) of Azerbaijan // Arthropoda Selecta. Vol.17. No.1–2. P.117–131</v>
      </c>
      <c r="AZ1310" s="49" t="s">
        <v>4903</v>
      </c>
      <c r="BA1310" s="58" t="str">
        <f>Y1310&amp;"-"&amp;IF(Z1310&lt;10,"0"&amp;Z1310,Z1310)&amp;"-"&amp;IF(AA1310&lt;10,"0"&amp;AA1310,AA1310)</f>
        <v>1988-05-04</v>
      </c>
      <c r="BB1310" s="44" t="str">
        <f>Y1310&amp;IF(Z1310&lt;&gt;0,"-"&amp;Z1310,"")&amp;IF(AA1310&lt;&gt;0,"-"&amp;AA1310,"")&amp;IF(AB1310&lt;&gt;0,"/"&amp;AB1310,"")&amp;IF(AC1310&lt;&gt;0,"-"&amp;AC1310,"")&amp;IF(AD1310&lt;&gt;0,"-"&amp;AD1310,"")</f>
        <v>1988-5-4</v>
      </c>
      <c r="BC1310" s="44"/>
      <c r="BD1310" s="44"/>
      <c r="BE1310" s="44"/>
      <c r="BF1310" s="49" t="s">
        <v>4882</v>
      </c>
      <c r="BG1310" t="s">
        <v>4893</v>
      </c>
      <c r="BH1310" s="40" t="s">
        <v>5050</v>
      </c>
      <c r="BI1310" t="s">
        <v>39</v>
      </c>
      <c r="BJ1310" t="str">
        <f>N1310&amp;", "&amp;O1310&amp;", "&amp;P1310</f>
        <v>Almaty Region, Ili Dist., Kurtinskoye reservoir (east shore)</v>
      </c>
      <c r="BK1310" t="str">
        <f>T1310&amp;" N; "&amp;U1310&amp;" E"</f>
        <v>43.827973 N; 76.359903 E</v>
      </c>
      <c r="BL1310" t="s">
        <v>3174</v>
      </c>
      <c r="BM1310" s="85" t="s">
        <v>3175</v>
      </c>
      <c r="BN1310" t="s">
        <v>4895</v>
      </c>
      <c r="BO1310">
        <f>X1310</f>
        <v>1500</v>
      </c>
      <c r="BP1310" t="str">
        <f>IF(V1310="original",H1310,IF(V1310="volunteer",C1310,"Nekhaeva A.A."))</f>
        <v>Ishaeva A.</v>
      </c>
      <c r="BQ1310" t="str">
        <f>IF(V1310="original",I1310,IF(V1310="volunteer",YEAR(A1310)&amp;"-"&amp;IF(MONTH(A1310)&lt;10,"0"&amp;MONTH(A1310),MONTH(A1310))&amp;"-"&amp;IF(DAY(A1310)&lt;10,"0"&amp;DAY(A1310),DAY(A1310)),"__2025-05-15"))</f>
        <v>2025-04-02</v>
      </c>
      <c r="BR1310"/>
      <c r="BS1310"/>
      <c r="BT1310" s="49" t="s">
        <v>4766</v>
      </c>
      <c r="BU1310" t="s">
        <v>3631</v>
      </c>
      <c r="BV1310" t="s">
        <v>3632</v>
      </c>
      <c r="BW1310" t="s">
        <v>3633</v>
      </c>
      <c r="BX1310" t="s">
        <v>3634</v>
      </c>
      <c r="BY1310" s="44" t="s">
        <v>832</v>
      </c>
      <c r="BZ1310" t="s">
        <v>833</v>
      </c>
      <c r="CA1310" t="s">
        <v>3835</v>
      </c>
      <c r="CB1310" s="44" t="s">
        <v>3835</v>
      </c>
      <c r="CC1310" t="s">
        <v>3837</v>
      </c>
      <c r="CD1310" t="s">
        <v>3835</v>
      </c>
      <c r="CE1310" t="s">
        <v>3836</v>
      </c>
      <c r="CF1310" t="s">
        <v>3630</v>
      </c>
      <c r="CG1310"/>
      <c r="CH1310" t="str">
        <f>H1310</f>
        <v>Logunov D.V., Huseynov E.F.</v>
      </c>
      <c r="CI1310">
        <f t="shared" si="310"/>
        <v>2008</v>
      </c>
      <c r="CJ1310"/>
    </row>
    <row r="1311" spans="1:88" s="8" customFormat="1" x14ac:dyDescent="0.45">
      <c r="A1311" s="7">
        <v>45749.430937500001</v>
      </c>
      <c r="B1311" s="8">
        <v>950994899</v>
      </c>
      <c r="C1311" s="26" t="s">
        <v>4898</v>
      </c>
      <c r="D1311" s="8">
        <v>1</v>
      </c>
      <c r="E1311" s="4" t="s">
        <v>51</v>
      </c>
      <c r="G1311" s="8">
        <v>3896</v>
      </c>
      <c r="H1311" s="44" t="s">
        <v>3168</v>
      </c>
      <c r="I1311" s="8">
        <v>2008</v>
      </c>
      <c r="J1311" s="8" t="s">
        <v>3169</v>
      </c>
      <c r="K1311" s="8" t="s">
        <v>3170</v>
      </c>
      <c r="L1311" s="8" t="s">
        <v>3171</v>
      </c>
      <c r="M1311" t="s">
        <v>39</v>
      </c>
      <c r="N1311" s="8" t="s">
        <v>188</v>
      </c>
      <c r="O1311" s="8" t="s">
        <v>3177</v>
      </c>
      <c r="P1311" s="8" t="s">
        <v>3178</v>
      </c>
      <c r="Q1311" t="str">
        <f t="shared" si="312"/>
        <v xml:space="preserve"> c. 7 km E of Lepsinsk, canyon of Chernaya Rechka river 1200 m a.s.l. </v>
      </c>
      <c r="R1311" s="90">
        <v>45.5</v>
      </c>
      <c r="S1311" s="90">
        <v>80.716667000000001</v>
      </c>
      <c r="T1311" s="8" t="s">
        <v>3179</v>
      </c>
      <c r="U1311" s="8" t="s">
        <v>3180</v>
      </c>
      <c r="V1311" s="8" t="s">
        <v>44</v>
      </c>
      <c r="Y1311" s="8">
        <v>2001</v>
      </c>
      <c r="Z1311" s="8">
        <v>6</v>
      </c>
      <c r="AA1311" s="8">
        <v>14</v>
      </c>
      <c r="AB1311" s="8">
        <v>2001</v>
      </c>
      <c r="AC1311" s="8">
        <v>6</v>
      </c>
      <c r="AD1311" s="8">
        <v>15</v>
      </c>
      <c r="AF1311" s="8" t="s">
        <v>501</v>
      </c>
      <c r="AH1311" s="8" t="s">
        <v>832</v>
      </c>
      <c r="AI1311" s="8" t="s">
        <v>1138</v>
      </c>
      <c r="AJ1311" s="8" t="s">
        <v>3181</v>
      </c>
      <c r="AK1311" s="8" t="b">
        <v>1</v>
      </c>
      <c r="AL1311" s="8" t="b">
        <v>0</v>
      </c>
      <c r="AO1311" s="49" t="s">
        <v>4952</v>
      </c>
      <c r="AP1311" s="73"/>
      <c r="AQ1311" s="49" t="s">
        <v>4951</v>
      </c>
      <c r="AR1311" s="76" t="s">
        <v>5011</v>
      </c>
      <c r="AS1311" s="73" t="s">
        <v>5012</v>
      </c>
      <c r="AT1311" s="73">
        <f t="shared" si="315"/>
        <v>1</v>
      </c>
      <c r="AU1311" s="112" t="s">
        <v>5383</v>
      </c>
      <c r="AV1311" s="44" t="s">
        <v>5380</v>
      </c>
      <c r="AW1311" t="s">
        <v>613</v>
      </c>
      <c r="AX1311" s="73"/>
      <c r="AY1311" s="73" t="str">
        <f t="shared" si="316"/>
        <v>Logunov D.V., Huseynov E.F. 2008. A faunistic review of the spider family Philodromidae (Aranei) of Azerbaijan // Arthropoda Selecta. Vol.17. No.1–2. P.117–131</v>
      </c>
      <c r="AZ1311" s="49" t="s">
        <v>4903</v>
      </c>
      <c r="BA1311" s="58" t="str">
        <f>Y1311&amp;"-"&amp;IF(Z1311&lt;10,"0"&amp;Z1311,Z1311)&amp;"-"&amp;IF(AA1311&lt;10,"0"&amp;AA1311,AA1311)&amp;"/"&amp;IF(AD1311&lt;10,"0"&amp;AD1311,AD1311)</f>
        <v>2001-06-14/15</v>
      </c>
      <c r="BB1311" s="44" t="str">
        <f>Y1311&amp;IF(Z1311&lt;&gt;0,"-"&amp;Z1311,"")&amp;IF(AA1311&lt;&gt;0,"-"&amp;AA1311,"")&amp;IF(AB1311&lt;&gt;0,"/"&amp;AB1311,"")&amp;IF(AC1311&lt;&gt;0,"-"&amp;AC1311,"")&amp;IF(AD1311&lt;&gt;0,"-"&amp;AD1311,"")</f>
        <v>2001-6-14/2001-6-15</v>
      </c>
      <c r="BC1311" s="44"/>
      <c r="BD1311" s="44"/>
      <c r="BE1311" s="44"/>
      <c r="BF1311" s="49" t="s">
        <v>4882</v>
      </c>
      <c r="BG1311" t="s">
        <v>4893</v>
      </c>
      <c r="BH1311" s="40" t="s">
        <v>5050</v>
      </c>
      <c r="BI1311" t="s">
        <v>39</v>
      </c>
      <c r="BJ1311" t="str">
        <f>N1311&amp;", "&amp;O1311&amp;", "&amp;P1311</f>
        <v xml:space="preserve">Almaty Region, Alakol Distr.,  c. 7 km E of Lepsinsk, canyon of Chernaya Rechka river 1200 m a.s.l. </v>
      </c>
      <c r="BK1311" t="str">
        <f>T1311&amp;" N; "&amp;U1311&amp;" E"</f>
        <v>45°30' N; 80°43' E</v>
      </c>
      <c r="BL1311" t="s">
        <v>5201</v>
      </c>
      <c r="BM1311" s="85" t="s">
        <v>5202</v>
      </c>
      <c r="BN1311" t="s">
        <v>4895</v>
      </c>
      <c r="BO1311"/>
      <c r="BP1311" t="str">
        <f>IF(V1311="original",H1311,IF(V1311="volunteer",C1311,"Nekhaeva A.A."))</f>
        <v>Logunov D.V., Huseynov E.F.</v>
      </c>
      <c r="BQ1311">
        <f>IF(V1311="original",I1311,IF(V1311="volunteer",YEAR(A1311)&amp;"-"&amp;IF(MONTH(A1311)&lt;10,"0"&amp;MONTH(A1311),MONTH(A1311))&amp;"-"&amp;IF(DAY(A1311)&lt;10,"0"&amp;DAY(A1311),DAY(A1311)),"__2025-05-15"))</f>
        <v>2008</v>
      </c>
      <c r="BR1311"/>
      <c r="BS1311"/>
      <c r="BT1311" s="49" t="s">
        <v>4766</v>
      </c>
      <c r="BU1311" t="s">
        <v>3631</v>
      </c>
      <c r="BV1311" t="s">
        <v>3632</v>
      </c>
      <c r="BW1311" t="s">
        <v>3633</v>
      </c>
      <c r="BX1311" t="s">
        <v>3634</v>
      </c>
      <c r="BY1311" s="44" t="s">
        <v>832</v>
      </c>
      <c r="BZ1311" t="s">
        <v>1138</v>
      </c>
      <c r="CA1311" t="s">
        <v>4618</v>
      </c>
      <c r="CB1311" s="44" t="s">
        <v>4618</v>
      </c>
      <c r="CC1311" t="s">
        <v>4620</v>
      </c>
      <c r="CD1311" t="s">
        <v>4618</v>
      </c>
      <c r="CE1311" t="s">
        <v>4619</v>
      </c>
      <c r="CF1311" t="s">
        <v>3630</v>
      </c>
      <c r="CG1311"/>
      <c r="CH1311" t="str">
        <f>H1311</f>
        <v>Logunov D.V., Huseynov E.F.</v>
      </c>
      <c r="CI1311">
        <f t="shared" si="310"/>
        <v>2008</v>
      </c>
      <c r="CJ1311"/>
    </row>
    <row r="1312" spans="1:88" s="8" customFormat="1" x14ac:dyDescent="0.45">
      <c r="A1312" s="7">
        <v>45749.373356481483</v>
      </c>
      <c r="B1312" s="8">
        <v>950994899</v>
      </c>
      <c r="C1312" s="26" t="s">
        <v>4898</v>
      </c>
      <c r="D1312" s="8">
        <v>1</v>
      </c>
      <c r="E1312" s="4" t="s">
        <v>65</v>
      </c>
      <c r="G1312" s="8">
        <v>3202</v>
      </c>
      <c r="H1312" s="44" t="s">
        <v>2632</v>
      </c>
      <c r="I1312" s="8">
        <v>2003</v>
      </c>
      <c r="J1312" s="8" t="s">
        <v>3188</v>
      </c>
      <c r="K1312" s="8" t="s">
        <v>3189</v>
      </c>
      <c r="L1312" s="8" t="s">
        <v>3190</v>
      </c>
      <c r="M1312" t="s">
        <v>39</v>
      </c>
      <c r="N1312" s="8" t="s">
        <v>3182</v>
      </c>
      <c r="O1312" s="8" t="s">
        <v>1749</v>
      </c>
      <c r="P1312" s="8" t="s">
        <v>3183</v>
      </c>
      <c r="Q1312" t="str">
        <f t="shared" si="312"/>
        <v>Alma-Ata - Geor­gievka highway, ca. 8 km W of Targan</v>
      </c>
      <c r="R1312" s="90">
        <v>43.322800000000001</v>
      </c>
      <c r="S1312" s="90">
        <v>75.722399999999993</v>
      </c>
      <c r="T1312" s="8" t="s">
        <v>3184</v>
      </c>
      <c r="U1312" s="8" t="s">
        <v>3185</v>
      </c>
      <c r="V1312" s="8" t="s">
        <v>106</v>
      </c>
      <c r="X1312" s="8">
        <v>1000</v>
      </c>
      <c r="Y1312" s="8">
        <v>1991</v>
      </c>
      <c r="Z1312" s="8">
        <v>5</v>
      </c>
      <c r="AA1312" s="8">
        <v>13</v>
      </c>
      <c r="AF1312" s="8" t="s">
        <v>3186</v>
      </c>
      <c r="AH1312" s="8" t="s">
        <v>48</v>
      </c>
      <c r="AI1312" s="8" t="s">
        <v>964</v>
      </c>
      <c r="AJ1312" s="8" t="s">
        <v>3187</v>
      </c>
      <c r="AK1312" s="8" t="b">
        <v>1</v>
      </c>
      <c r="AL1312" s="8" t="b">
        <v>0</v>
      </c>
      <c r="AO1312" s="49" t="s">
        <v>4952</v>
      </c>
      <c r="AP1312" s="73"/>
      <c r="AQ1312" s="49" t="s">
        <v>4951</v>
      </c>
      <c r="AR1312" s="76" t="s">
        <v>5011</v>
      </c>
      <c r="AS1312" s="73" t="s">
        <v>5012</v>
      </c>
      <c r="AT1312" s="73">
        <f t="shared" si="315"/>
        <v>1</v>
      </c>
      <c r="AU1312" s="112" t="s">
        <v>5384</v>
      </c>
      <c r="AV1312" s="44" t="s">
        <v>5380</v>
      </c>
      <c r="AW1312" t="s">
        <v>826</v>
      </c>
      <c r="AX1312" s="73"/>
      <c r="AY1312" s="73" t="str">
        <f t="shared" si="316"/>
        <v>Azarkina G.N. 2003. New and poorly known Palaearctic species of the genus Phlegra Simon, 1876 (Araneae, Salticidae) // Rev. arachnol. T.14. Fasc.6. P.73–108</v>
      </c>
      <c r="AZ1312" s="49" t="s">
        <v>4903</v>
      </c>
      <c r="BA1312" s="58" t="str">
        <f>Y1312&amp;"-"&amp;IF(Z1312&lt;10,"0"&amp;Z1312,Z1312)&amp;"-"&amp;IF(AA1312&lt;10,"0"&amp;AA1312,AA1312)</f>
        <v>1991-05-13</v>
      </c>
      <c r="BB1312" s="44" t="str">
        <f>Y1312&amp;IF(Z1312&lt;&gt;0,"-"&amp;Z1312,"")&amp;IF(AA1312&lt;&gt;0,"-"&amp;AA1312,"")&amp;IF(AB1312&lt;&gt;0,"/"&amp;AB1312,"")&amp;IF(AC1312&lt;&gt;0,"-"&amp;AC1312,"")&amp;IF(AD1312&lt;&gt;0,"-"&amp;AD1312,"")</f>
        <v>1991-5-13</v>
      </c>
      <c r="BC1312" s="44"/>
      <c r="BD1312" s="44"/>
      <c r="BE1312" s="44"/>
      <c r="BF1312" s="49" t="s">
        <v>4882</v>
      </c>
      <c r="BG1312" t="s">
        <v>4893</v>
      </c>
      <c r="BH1312" s="40" t="s">
        <v>5050</v>
      </c>
      <c r="BI1312" t="s">
        <v>39</v>
      </c>
      <c r="BJ1312" t="str">
        <f>N1312&amp;", "&amp;O1312&amp;", "&amp;P1312</f>
        <v>Taldy-Korgan, Dzhambul Distr., Alma-Ata - Geor­gievka highway, ca. 8 km W of Targan</v>
      </c>
      <c r="BK1312" t="str">
        <f>T1312&amp;" N; "&amp;U1312&amp;" E"</f>
        <v>43.3228 N; 75.7224 E</v>
      </c>
      <c r="BL1312" t="s">
        <v>3184</v>
      </c>
      <c r="BM1312" s="85" t="s">
        <v>3185</v>
      </c>
      <c r="BN1312" t="s">
        <v>4895</v>
      </c>
      <c r="BO1312">
        <f>X1312</f>
        <v>1000</v>
      </c>
      <c r="BP1312" t="str">
        <f>IF(V1312="original",H1312,IF(V1312="volunteer",C1312,"Nekhaeva A.A."))</f>
        <v>Ishaeva A.</v>
      </c>
      <c r="BQ1312" t="str">
        <f>IF(V1312="original",I1312,IF(V1312="volunteer",YEAR(A1312)&amp;"-"&amp;IF(MONTH(A1312)&lt;10,"0"&amp;MONTH(A1312),MONTH(A1312))&amp;"-"&amp;IF(DAY(A1312)&lt;10,"0"&amp;DAY(A1312),DAY(A1312)),"__2025-05-15"))</f>
        <v>2025-04-02</v>
      </c>
      <c r="BR1312"/>
      <c r="BS1312"/>
      <c r="BT1312" s="49" t="s">
        <v>4766</v>
      </c>
      <c r="BU1312" t="s">
        <v>3631</v>
      </c>
      <c r="BV1312" t="s">
        <v>3632</v>
      </c>
      <c r="BW1312" t="s">
        <v>3633</v>
      </c>
      <c r="BX1312" t="s">
        <v>3634</v>
      </c>
      <c r="BY1312" s="44" t="s">
        <v>48</v>
      </c>
      <c r="BZ1312" t="s">
        <v>964</v>
      </c>
      <c r="CA1312" t="s">
        <v>4621</v>
      </c>
      <c r="CB1312" s="44" t="s">
        <v>4621</v>
      </c>
      <c r="CC1312" t="s">
        <v>4623</v>
      </c>
      <c r="CD1312" t="s">
        <v>4621</v>
      </c>
      <c r="CE1312" t="s">
        <v>4622</v>
      </c>
      <c r="CF1312" t="s">
        <v>3630</v>
      </c>
      <c r="CG1312"/>
      <c r="CH1312" t="str">
        <f>H1312</f>
        <v>Azarkina G.N.</v>
      </c>
      <c r="CI1312">
        <f t="shared" si="310"/>
        <v>2003</v>
      </c>
      <c r="CJ1312"/>
    </row>
    <row r="1313" spans="1:88" s="8" customFormat="1" x14ac:dyDescent="0.45">
      <c r="A1313" s="7">
        <v>45749.370428240742</v>
      </c>
      <c r="B1313" s="8">
        <v>950994899</v>
      </c>
      <c r="C1313" s="26" t="s">
        <v>4898</v>
      </c>
      <c r="D1313" s="8">
        <v>2</v>
      </c>
      <c r="E1313" s="4" t="s">
        <v>247</v>
      </c>
      <c r="G1313" s="8">
        <v>3202</v>
      </c>
      <c r="H1313" s="44" t="s">
        <v>2632</v>
      </c>
      <c r="I1313" s="8">
        <v>2003</v>
      </c>
      <c r="J1313" s="8" t="s">
        <v>3188</v>
      </c>
      <c r="K1313" s="8" t="s">
        <v>3189</v>
      </c>
      <c r="L1313" s="8" t="s">
        <v>3190</v>
      </c>
      <c r="M1313" t="s">
        <v>39</v>
      </c>
      <c r="N1313" s="8" t="s">
        <v>3182</v>
      </c>
      <c r="O1313" s="8" t="s">
        <v>2636</v>
      </c>
      <c r="P1313" s="8" t="s">
        <v>3191</v>
      </c>
      <c r="Q1313" t="str">
        <f t="shared" si="312"/>
        <v xml:space="preserve"> near Kospal</v>
      </c>
      <c r="R1313" s="90">
        <v>45.136499999999998</v>
      </c>
      <c r="S1313" s="90">
        <v>79.047700000000006</v>
      </c>
      <c r="T1313" s="8" t="s">
        <v>3192</v>
      </c>
      <c r="U1313" s="8" t="s">
        <v>3193</v>
      </c>
      <c r="V1313" s="8" t="s">
        <v>106</v>
      </c>
      <c r="X1313" s="8">
        <v>10000</v>
      </c>
      <c r="Y1313" s="8">
        <v>1995</v>
      </c>
      <c r="Z1313" s="8">
        <v>6</v>
      </c>
      <c r="AA1313" s="8">
        <v>10</v>
      </c>
      <c r="AF1313" s="8" t="s">
        <v>3194</v>
      </c>
      <c r="AH1313" s="8" t="s">
        <v>48</v>
      </c>
      <c r="AI1313" s="8" t="s">
        <v>964</v>
      </c>
      <c r="AJ1313" s="8" t="s">
        <v>3187</v>
      </c>
      <c r="AK1313" s="8" t="b">
        <v>1</v>
      </c>
      <c r="AL1313" s="8" t="b">
        <v>0</v>
      </c>
      <c r="AO1313" s="49" t="s">
        <v>4952</v>
      </c>
      <c r="AP1313" s="73"/>
      <c r="AQ1313" s="49" t="s">
        <v>4951</v>
      </c>
      <c r="AR1313" s="76" t="s">
        <v>5011</v>
      </c>
      <c r="AS1313" s="73" t="s">
        <v>5012</v>
      </c>
      <c r="AT1313" s="73">
        <f t="shared" si="315"/>
        <v>2</v>
      </c>
      <c r="AU1313" s="112" t="s">
        <v>5384</v>
      </c>
      <c r="AV1313" s="44" t="s">
        <v>5380</v>
      </c>
      <c r="AW1313" t="s">
        <v>837</v>
      </c>
      <c r="AX1313" s="73"/>
      <c r="AY1313" s="73" t="str">
        <f t="shared" si="316"/>
        <v>Azarkina G.N. 2003. New and poorly known Palaearctic species of the genus Phlegra Simon, 1876 (Araneae, Salticidae) // Rev. arachnol. T.14. Fasc.6. P.73–108</v>
      </c>
      <c r="AZ1313" s="49" t="s">
        <v>4903</v>
      </c>
      <c r="BA1313" s="58" t="str">
        <f>Y1313&amp;"-"&amp;IF(Z1313&lt;10,"0"&amp;Z1313,Z1313)&amp;"-"&amp;IF(AA1313&lt;10,"0"&amp;AA1313,AA1313)</f>
        <v>1995-06-10</v>
      </c>
      <c r="BB1313" s="44" t="str">
        <f>Y1313&amp;IF(Z1313&lt;&gt;0,"-"&amp;Z1313,"")&amp;IF(AA1313&lt;&gt;0,"-"&amp;AA1313,"")&amp;IF(AB1313&lt;&gt;0,"/"&amp;AB1313,"")&amp;IF(AC1313&lt;&gt;0,"-"&amp;AC1313,"")&amp;IF(AD1313&lt;&gt;0,"-"&amp;AD1313,"")</f>
        <v>1995-6-10</v>
      </c>
      <c r="BC1313" s="44"/>
      <c r="BD1313" s="44"/>
      <c r="BE1313" s="44"/>
      <c r="BF1313" s="49" t="s">
        <v>4882</v>
      </c>
      <c r="BG1313" t="s">
        <v>4893</v>
      </c>
      <c r="BH1313" s="40" t="s">
        <v>5050</v>
      </c>
      <c r="BI1313" t="s">
        <v>39</v>
      </c>
      <c r="BJ1313" t="str">
        <f>N1313&amp;", "&amp;O1313&amp;", "&amp;P1313</f>
        <v>Taldy-Korgan, Taldy-Korgan Distr.,  near Kospal</v>
      </c>
      <c r="BK1313" t="str">
        <f>T1313&amp;" N; "&amp;U1313&amp;" E"</f>
        <v>45.1365 N; 79.0477 E</v>
      </c>
      <c r="BL1313" t="s">
        <v>3192</v>
      </c>
      <c r="BM1313" s="85" t="s">
        <v>3193</v>
      </c>
      <c r="BN1313" t="s">
        <v>4895</v>
      </c>
      <c r="BO1313">
        <f>X1313</f>
        <v>10000</v>
      </c>
      <c r="BP1313" t="str">
        <f>IF(V1313="original",H1313,IF(V1313="volunteer",C1313,"Nekhaeva A.A."))</f>
        <v>Ishaeva A.</v>
      </c>
      <c r="BQ1313" t="str">
        <f>IF(V1313="original",I1313,IF(V1313="volunteer",YEAR(A1313)&amp;"-"&amp;IF(MONTH(A1313)&lt;10,"0"&amp;MONTH(A1313),MONTH(A1313))&amp;"-"&amp;IF(DAY(A1313)&lt;10,"0"&amp;DAY(A1313),DAY(A1313)),"__2025-05-15"))</f>
        <v>2025-04-02</v>
      </c>
      <c r="BR1313"/>
      <c r="BS1313"/>
      <c r="BT1313" s="49" t="s">
        <v>4766</v>
      </c>
      <c r="BU1313" t="s">
        <v>3631</v>
      </c>
      <c r="BV1313" t="s">
        <v>3632</v>
      </c>
      <c r="BW1313" t="s">
        <v>3633</v>
      </c>
      <c r="BX1313" t="s">
        <v>3634</v>
      </c>
      <c r="BY1313" s="44" t="s">
        <v>48</v>
      </c>
      <c r="BZ1313" t="s">
        <v>964</v>
      </c>
      <c r="CA1313" t="s">
        <v>4621</v>
      </c>
      <c r="CB1313" s="44" t="s">
        <v>4621</v>
      </c>
      <c r="CC1313" t="s">
        <v>4623</v>
      </c>
      <c r="CD1313" t="s">
        <v>4621</v>
      </c>
      <c r="CE1313" t="s">
        <v>4622</v>
      </c>
      <c r="CF1313" t="s">
        <v>3630</v>
      </c>
      <c r="CG1313"/>
      <c r="CH1313" t="str">
        <f>H1313</f>
        <v>Azarkina G.N.</v>
      </c>
      <c r="CI1313">
        <f t="shared" si="310"/>
        <v>2003</v>
      </c>
      <c r="CJ1313"/>
    </row>
    <row r="1314" spans="1:88" s="8" customFormat="1" x14ac:dyDescent="0.45">
      <c r="A1314" s="7">
        <v>45749.367245370369</v>
      </c>
      <c r="B1314" s="8">
        <v>950994899</v>
      </c>
      <c r="C1314" s="26" t="s">
        <v>4898</v>
      </c>
      <c r="D1314" s="8">
        <v>1</v>
      </c>
      <c r="E1314" s="4" t="s">
        <v>65</v>
      </c>
      <c r="G1314" s="8">
        <v>3202</v>
      </c>
      <c r="H1314" s="44" t="s">
        <v>2632</v>
      </c>
      <c r="I1314" s="8">
        <v>2003</v>
      </c>
      <c r="J1314" s="8" t="s">
        <v>3188</v>
      </c>
      <c r="K1314" s="8" t="s">
        <v>3189</v>
      </c>
      <c r="L1314" s="8" t="s">
        <v>3190</v>
      </c>
      <c r="M1314" t="s">
        <v>39</v>
      </c>
      <c r="N1314" s="8" t="s">
        <v>3182</v>
      </c>
      <c r="O1314" s="8" t="s">
        <v>2636</v>
      </c>
      <c r="P1314" s="8" t="s">
        <v>3195</v>
      </c>
      <c r="Q1314" t="str">
        <f t="shared" si="312"/>
        <v xml:space="preserve"> 15-20 km SE of Kospal, acclivity on pass, ca. 3200 m a.s.</v>
      </c>
      <c r="R1314" s="90">
        <v>45.132100000000001</v>
      </c>
      <c r="S1314" s="90">
        <v>79.044399999999996</v>
      </c>
      <c r="T1314" s="8" t="s">
        <v>3196</v>
      </c>
      <c r="U1314" s="8" t="s">
        <v>3197</v>
      </c>
      <c r="V1314" s="8" t="s">
        <v>106</v>
      </c>
      <c r="X1314" s="8">
        <v>10000</v>
      </c>
      <c r="Y1314" s="8">
        <v>1993</v>
      </c>
      <c r="Z1314" s="8">
        <v>6</v>
      </c>
      <c r="AA1314" s="8">
        <v>21</v>
      </c>
      <c r="AF1314" s="8" t="s">
        <v>3198</v>
      </c>
      <c r="AH1314" s="8" t="s">
        <v>48</v>
      </c>
      <c r="AI1314" s="8" t="s">
        <v>964</v>
      </c>
      <c r="AJ1314" s="8" t="s">
        <v>3199</v>
      </c>
      <c r="AK1314" s="8" t="b">
        <v>1</v>
      </c>
      <c r="AL1314" s="8" t="b">
        <v>0</v>
      </c>
      <c r="AO1314" s="49" t="s">
        <v>4952</v>
      </c>
      <c r="AP1314" s="73"/>
      <c r="AQ1314" s="49" t="s">
        <v>4951</v>
      </c>
      <c r="AR1314" s="76" t="s">
        <v>5011</v>
      </c>
      <c r="AS1314" s="73" t="s">
        <v>5012</v>
      </c>
      <c r="AT1314" s="73">
        <f t="shared" si="315"/>
        <v>1</v>
      </c>
      <c r="AU1314" s="112" t="s">
        <v>5384</v>
      </c>
      <c r="AV1314" s="44" t="s">
        <v>5380</v>
      </c>
      <c r="AW1314" t="s">
        <v>5046</v>
      </c>
      <c r="AX1314" s="73"/>
      <c r="AY1314" s="73" t="str">
        <f t="shared" si="316"/>
        <v>Azarkina G.N. 2003. New and poorly known Palaearctic species of the genus Phlegra Simon, 1876 (Araneae, Salticidae) // Rev. arachnol. T.14. Fasc.6. P.73–108</v>
      </c>
      <c r="AZ1314" s="49" t="s">
        <v>4903</v>
      </c>
      <c r="BA1314" s="58" t="str">
        <f>Y1314&amp;"-"&amp;IF(Z1314&lt;10,"0"&amp;Z1314,Z1314)&amp;"-"&amp;IF(AA1314&lt;10,"0"&amp;AA1314,AA1314)</f>
        <v>1993-06-21</v>
      </c>
      <c r="BB1314" s="44" t="str">
        <f>Y1314&amp;IF(Z1314&lt;&gt;0,"-"&amp;Z1314,"")&amp;IF(AA1314&lt;&gt;0,"-"&amp;AA1314,"")&amp;IF(AB1314&lt;&gt;0,"/"&amp;AB1314,"")&amp;IF(AC1314&lt;&gt;0,"-"&amp;AC1314,"")&amp;IF(AD1314&lt;&gt;0,"-"&amp;AD1314,"")</f>
        <v>1993-6-21</v>
      </c>
      <c r="BC1314" s="44"/>
      <c r="BD1314" s="44"/>
      <c r="BE1314" s="44"/>
      <c r="BF1314" s="49" t="s">
        <v>4882</v>
      </c>
      <c r="BG1314" t="s">
        <v>4893</v>
      </c>
      <c r="BH1314" s="40" t="s">
        <v>5050</v>
      </c>
      <c r="BI1314" t="s">
        <v>39</v>
      </c>
      <c r="BJ1314" t="str">
        <f>N1314&amp;", "&amp;O1314&amp;", "&amp;P1314</f>
        <v>Taldy-Korgan, Taldy-Korgan Distr.,  15-20 km SE of Kospal, acclivity on pass, ca. 3200 m a.s.</v>
      </c>
      <c r="BK1314" t="str">
        <f>T1314&amp;" N; "&amp;U1314&amp;" E"</f>
        <v>45.1321 N; 79.0444 E</v>
      </c>
      <c r="BL1314" t="s">
        <v>3196</v>
      </c>
      <c r="BM1314" s="85" t="s">
        <v>3197</v>
      </c>
      <c r="BN1314" t="s">
        <v>4895</v>
      </c>
      <c r="BO1314">
        <f>X1314</f>
        <v>10000</v>
      </c>
      <c r="BP1314" t="str">
        <f>IF(V1314="original",H1314,IF(V1314="volunteer",C1314,"Nekhaeva A.A."))</f>
        <v>Ishaeva A.</v>
      </c>
      <c r="BQ1314" t="str">
        <f>IF(V1314="original",I1314,IF(V1314="volunteer",YEAR(A1314)&amp;"-"&amp;IF(MONTH(A1314)&lt;10,"0"&amp;MONTH(A1314),MONTH(A1314))&amp;"-"&amp;IF(DAY(A1314)&lt;10,"0"&amp;DAY(A1314),DAY(A1314)),"__2025-05-15"))</f>
        <v>2025-04-02</v>
      </c>
      <c r="BR1314"/>
      <c r="BS1314"/>
      <c r="BT1314" s="49" t="s">
        <v>4766</v>
      </c>
      <c r="BU1314" t="s">
        <v>3631</v>
      </c>
      <c r="BV1314" t="s">
        <v>3632</v>
      </c>
      <c r="BW1314" t="s">
        <v>3633</v>
      </c>
      <c r="BX1314" t="s">
        <v>3634</v>
      </c>
      <c r="BY1314" s="44" t="s">
        <v>48</v>
      </c>
      <c r="BZ1314" t="s">
        <v>964</v>
      </c>
      <c r="CA1314" t="s">
        <v>4624</v>
      </c>
      <c r="CB1314" s="44" t="s">
        <v>4624</v>
      </c>
      <c r="CC1314" t="s">
        <v>4800</v>
      </c>
      <c r="CD1314" t="s">
        <v>4624</v>
      </c>
      <c r="CE1314" t="s">
        <v>4625</v>
      </c>
      <c r="CF1314" t="s">
        <v>3630</v>
      </c>
      <c r="CG1314"/>
      <c r="CH1314" t="str">
        <f>H1314</f>
        <v>Azarkina G.N.</v>
      </c>
      <c r="CI1314">
        <f t="shared" si="310"/>
        <v>2003</v>
      </c>
      <c r="CJ1314"/>
    </row>
    <row r="1315" spans="1:88" s="8" customFormat="1" x14ac:dyDescent="0.45">
      <c r="A1315" s="7">
        <v>45749.359699074077</v>
      </c>
      <c r="B1315" s="8">
        <v>950994899</v>
      </c>
      <c r="C1315" s="26" t="s">
        <v>4898</v>
      </c>
      <c r="D1315" s="8">
        <v>1</v>
      </c>
      <c r="E1315" s="4" t="s">
        <v>51</v>
      </c>
      <c r="G1315" s="8">
        <v>3202</v>
      </c>
      <c r="H1315" s="44" t="s">
        <v>2632</v>
      </c>
      <c r="I1315" s="8">
        <v>2003</v>
      </c>
      <c r="J1315" s="8" t="s">
        <v>3188</v>
      </c>
      <c r="K1315" s="8" t="s">
        <v>3189</v>
      </c>
      <c r="L1315" s="8" t="s">
        <v>3190</v>
      </c>
      <c r="M1315" t="s">
        <v>39</v>
      </c>
      <c r="N1315" s="8" t="s">
        <v>77</v>
      </c>
      <c r="O1315" s="8" t="s">
        <v>3200</v>
      </c>
      <c r="P1315" s="8" t="s">
        <v>3201</v>
      </c>
      <c r="Q1315" t="str">
        <f t="shared" si="312"/>
        <v>ca. 70 km ESE of Chilik, left bank of Charyn River</v>
      </c>
      <c r="R1315" s="90">
        <v>43.35</v>
      </c>
      <c r="S1315" s="90">
        <v>79.083332999999996</v>
      </c>
      <c r="T1315" s="8" t="s">
        <v>1859</v>
      </c>
      <c r="U1315" s="8" t="s">
        <v>911</v>
      </c>
      <c r="V1315" s="8" t="s">
        <v>44</v>
      </c>
      <c r="Y1315" s="8">
        <v>2000</v>
      </c>
      <c r="Z1315" s="8">
        <v>6</v>
      </c>
      <c r="AA1315" s="8">
        <v>7</v>
      </c>
      <c r="AB1315" s="8">
        <v>2000</v>
      </c>
      <c r="AC1315" s="8">
        <v>6</v>
      </c>
      <c r="AD1315" s="8">
        <v>8</v>
      </c>
      <c r="AF1315" s="8" t="s">
        <v>3202</v>
      </c>
      <c r="AH1315" s="8" t="s">
        <v>48</v>
      </c>
      <c r="AI1315" s="8" t="s">
        <v>964</v>
      </c>
      <c r="AJ1315" s="8" t="s">
        <v>3199</v>
      </c>
      <c r="AK1315" s="8" t="b">
        <v>1</v>
      </c>
      <c r="AL1315" s="8" t="b">
        <v>0</v>
      </c>
      <c r="AO1315" s="49" t="s">
        <v>4952</v>
      </c>
      <c r="AP1315" s="73"/>
      <c r="AQ1315" s="49" t="s">
        <v>4951</v>
      </c>
      <c r="AR1315" s="76" t="s">
        <v>5011</v>
      </c>
      <c r="AS1315" s="73" t="s">
        <v>5012</v>
      </c>
      <c r="AT1315" s="73">
        <f t="shared" si="315"/>
        <v>1</v>
      </c>
      <c r="AU1315" s="112" t="s">
        <v>5383</v>
      </c>
      <c r="AV1315" s="44" t="s">
        <v>5380</v>
      </c>
      <c r="AW1315" t="s">
        <v>5016</v>
      </c>
      <c r="AX1315" s="73"/>
      <c r="AY1315" s="73" t="str">
        <f t="shared" si="316"/>
        <v>Azarkina G.N. 2003. New and poorly known Palaearctic species of the genus Phlegra Simon, 1876 (Araneae, Salticidae) // Rev. arachnol. T.14. Fasc.6. P.73–108</v>
      </c>
      <c r="AZ1315" s="49" t="s">
        <v>4903</v>
      </c>
      <c r="BA1315" s="58" t="str">
        <f>Y1315&amp;"-"&amp;IF(Z1315&lt;10,"0"&amp;Z1315,Z1315)&amp;"-"&amp;IF(AA1315&lt;10,"0"&amp;AA1315,AA1315)&amp;"/"&amp;IF(AD1315&lt;10,"0"&amp;AD1315,AD1315)</f>
        <v>2000-06-07/08</v>
      </c>
      <c r="BB1315" s="44" t="str">
        <f>Y1315&amp;IF(Z1315&lt;&gt;0,"-"&amp;Z1315,"")&amp;IF(AA1315&lt;&gt;0,"-"&amp;AA1315,"")&amp;IF(AB1315&lt;&gt;0,"/"&amp;AB1315,"")&amp;IF(AC1315&lt;&gt;0,"-"&amp;AC1315,"")&amp;IF(AD1315&lt;&gt;0,"-"&amp;AD1315,"")</f>
        <v>2000-6-7/2000-6-8</v>
      </c>
      <c r="BC1315" s="44"/>
      <c r="BD1315" s="44"/>
      <c r="BE1315" s="44"/>
      <c r="BF1315" s="49" t="s">
        <v>4882</v>
      </c>
      <c r="BG1315" t="s">
        <v>4893</v>
      </c>
      <c r="BH1315" s="40" t="s">
        <v>5050</v>
      </c>
      <c r="BI1315" t="s">
        <v>39</v>
      </c>
      <c r="BJ1315" t="str">
        <f>N1315&amp;", "&amp;O1315&amp;", "&amp;P1315</f>
        <v>Almaty Area, Enbekshikazakh Dist., ca. 70 km ESE of Chilik, left bank of Charyn River</v>
      </c>
      <c r="BK1315" t="str">
        <f>T1315&amp;" N; "&amp;U1315&amp;" E"</f>
        <v>43°21' N; 79°5' E</v>
      </c>
      <c r="BL1315" t="s">
        <v>5154</v>
      </c>
      <c r="BM1315" s="85" t="s">
        <v>5117</v>
      </c>
      <c r="BN1315" t="s">
        <v>4895</v>
      </c>
      <c r="BO1315"/>
      <c r="BP1315" t="str">
        <f>IF(V1315="original",H1315,IF(V1315="volunteer",C1315,"Nekhaeva A.A."))</f>
        <v>Azarkina G.N.</v>
      </c>
      <c r="BQ1315">
        <f>IF(V1315="original",I1315,IF(V1315="volunteer",YEAR(A1315)&amp;"-"&amp;IF(MONTH(A1315)&lt;10,"0"&amp;MONTH(A1315),MONTH(A1315))&amp;"-"&amp;IF(DAY(A1315)&lt;10,"0"&amp;DAY(A1315),DAY(A1315)),"__2025-05-15"))</f>
        <v>2003</v>
      </c>
      <c r="BR1315"/>
      <c r="BS1315"/>
      <c r="BT1315" s="49" t="s">
        <v>4766</v>
      </c>
      <c r="BU1315" t="s">
        <v>3631</v>
      </c>
      <c r="BV1315" t="s">
        <v>3632</v>
      </c>
      <c r="BW1315" t="s">
        <v>3633</v>
      </c>
      <c r="BX1315" t="s">
        <v>3634</v>
      </c>
      <c r="BY1315" s="44" t="s">
        <v>48</v>
      </c>
      <c r="BZ1315" t="s">
        <v>964</v>
      </c>
      <c r="CA1315" t="s">
        <v>4624</v>
      </c>
      <c r="CB1315" s="44" t="s">
        <v>4624</v>
      </c>
      <c r="CC1315" t="s">
        <v>4800</v>
      </c>
      <c r="CD1315" t="s">
        <v>4624</v>
      </c>
      <c r="CE1315" t="s">
        <v>4625</v>
      </c>
      <c r="CF1315" t="s">
        <v>3630</v>
      </c>
      <c r="CG1315"/>
      <c r="CH1315" t="str">
        <f>H1315</f>
        <v>Azarkina G.N.</v>
      </c>
      <c r="CI1315">
        <f t="shared" si="310"/>
        <v>2003</v>
      </c>
      <c r="CJ1315"/>
    </row>
    <row r="1316" spans="1:88" s="8" customFormat="1" x14ac:dyDescent="0.45">
      <c r="A1316" s="7">
        <v>45749.355543981481</v>
      </c>
      <c r="B1316" s="8">
        <v>950994899</v>
      </c>
      <c r="C1316" s="26" t="s">
        <v>4898</v>
      </c>
      <c r="D1316" s="8">
        <v>1</v>
      </c>
      <c r="E1316" s="4" t="s">
        <v>65</v>
      </c>
      <c r="G1316" s="8">
        <v>3202</v>
      </c>
      <c r="H1316" s="44" t="s">
        <v>2632</v>
      </c>
      <c r="I1316" s="8">
        <v>2003</v>
      </c>
      <c r="J1316" s="8" t="s">
        <v>3188</v>
      </c>
      <c r="K1316" s="8" t="s">
        <v>3189</v>
      </c>
      <c r="L1316" s="8" t="s">
        <v>3190</v>
      </c>
      <c r="M1316" t="s">
        <v>39</v>
      </c>
      <c r="N1316" s="8" t="s">
        <v>77</v>
      </c>
      <c r="O1316" s="8" t="s">
        <v>3204</v>
      </c>
      <c r="P1316" s="8" t="s">
        <v>1823</v>
      </c>
      <c r="Q1316" t="str">
        <f t="shared" si="312"/>
        <v>near Kapchagai</v>
      </c>
      <c r="R1316" s="90">
        <v>43.863309999999998</v>
      </c>
      <c r="S1316" s="90">
        <v>77.040130000000005</v>
      </c>
      <c r="T1316" s="8" t="s">
        <v>3205</v>
      </c>
      <c r="U1316" s="8" t="s">
        <v>3206</v>
      </c>
      <c r="V1316" s="8" t="s">
        <v>106</v>
      </c>
      <c r="X1316" s="8">
        <v>5000</v>
      </c>
      <c r="Y1316" s="8">
        <v>1998</v>
      </c>
      <c r="Z1316" s="8">
        <v>5</v>
      </c>
      <c r="AA1316" s="8">
        <v>17</v>
      </c>
      <c r="AF1316" s="8" t="s">
        <v>3207</v>
      </c>
      <c r="AH1316" s="8" t="s">
        <v>48</v>
      </c>
      <c r="AI1316" s="8" t="s">
        <v>964</v>
      </c>
      <c r="AJ1316" s="8" t="s">
        <v>3058</v>
      </c>
      <c r="AK1316" s="8" t="b">
        <v>1</v>
      </c>
      <c r="AL1316" s="8" t="b">
        <v>0</v>
      </c>
      <c r="AO1316" s="49" t="s">
        <v>4952</v>
      </c>
      <c r="AP1316" s="73"/>
      <c r="AQ1316" s="49" t="s">
        <v>4951</v>
      </c>
      <c r="AR1316" s="76" t="s">
        <v>5011</v>
      </c>
      <c r="AS1316" s="73" t="s">
        <v>5012</v>
      </c>
      <c r="AT1316" s="73">
        <f t="shared" si="315"/>
        <v>1</v>
      </c>
      <c r="AU1316" s="112" t="s">
        <v>5384</v>
      </c>
      <c r="AV1316" s="44" t="s">
        <v>5380</v>
      </c>
      <c r="AW1316" t="s">
        <v>613</v>
      </c>
      <c r="AX1316" s="73"/>
      <c r="AY1316" s="73" t="str">
        <f t="shared" si="316"/>
        <v>Azarkina G.N. 2003. New and poorly known Palaearctic species of the genus Phlegra Simon, 1876 (Araneae, Salticidae) // Rev. arachnol. T.14. Fasc.6. P.73–108</v>
      </c>
      <c r="AZ1316" s="49" t="s">
        <v>4903</v>
      </c>
      <c r="BA1316" s="58" t="str">
        <f>Y1316&amp;"-"&amp;IF(Z1316&lt;10,"0"&amp;Z1316,Z1316)&amp;"-"&amp;IF(AA1316&lt;10,"0"&amp;AA1316,AA1316)</f>
        <v>1998-05-17</v>
      </c>
      <c r="BB1316" s="44" t="str">
        <f>Y1316&amp;IF(Z1316&lt;&gt;0,"-"&amp;Z1316,"")&amp;IF(AA1316&lt;&gt;0,"-"&amp;AA1316,"")&amp;IF(AB1316&lt;&gt;0,"/"&amp;AB1316,"")&amp;IF(AC1316&lt;&gt;0,"-"&amp;AC1316,"")&amp;IF(AD1316&lt;&gt;0,"-"&amp;AD1316,"")</f>
        <v>1998-5-17</v>
      </c>
      <c r="BC1316" s="44"/>
      <c r="BD1316" s="44"/>
      <c r="BE1316" s="44"/>
      <c r="BF1316" s="49" t="s">
        <v>4882</v>
      </c>
      <c r="BG1316" t="s">
        <v>4893</v>
      </c>
      <c r="BH1316" s="40" t="s">
        <v>5050</v>
      </c>
      <c r="BI1316" t="s">
        <v>39</v>
      </c>
      <c r="BJ1316" t="str">
        <f>N1316&amp;", "&amp;O1316&amp;", "&amp;P1316</f>
        <v>Almaty Area,  Jetisu Dist., near Kapchagai</v>
      </c>
      <c r="BK1316" t="str">
        <f>T1316&amp;" N; "&amp;U1316&amp;" E"</f>
        <v>43.86331 N; 77.04013 E</v>
      </c>
      <c r="BL1316" t="s">
        <v>3205</v>
      </c>
      <c r="BM1316" s="85" t="s">
        <v>3206</v>
      </c>
      <c r="BN1316" t="s">
        <v>4895</v>
      </c>
      <c r="BO1316">
        <f>X1316</f>
        <v>5000</v>
      </c>
      <c r="BP1316" t="str">
        <f>IF(V1316="original",H1316,IF(V1316="volunteer",C1316,"Nekhaeva A.A."))</f>
        <v>Ishaeva A.</v>
      </c>
      <c r="BQ1316" t="str">
        <f>IF(V1316="original",I1316,IF(V1316="volunteer",YEAR(A1316)&amp;"-"&amp;IF(MONTH(A1316)&lt;10,"0"&amp;MONTH(A1316),MONTH(A1316))&amp;"-"&amp;IF(DAY(A1316)&lt;10,"0"&amp;DAY(A1316),DAY(A1316)),"__2025-05-15"))</f>
        <v>2025-04-02</v>
      </c>
      <c r="BR1316"/>
      <c r="BS1316"/>
      <c r="BT1316" s="49" t="s">
        <v>4766</v>
      </c>
      <c r="BU1316" t="s">
        <v>3631</v>
      </c>
      <c r="BV1316" t="s">
        <v>3632</v>
      </c>
      <c r="BW1316" t="s">
        <v>3633</v>
      </c>
      <c r="BX1316" t="s">
        <v>3634</v>
      </c>
      <c r="BY1316" s="44" t="s">
        <v>48</v>
      </c>
      <c r="BZ1316" t="s">
        <v>964</v>
      </c>
      <c r="CA1316" t="s">
        <v>4596</v>
      </c>
      <c r="CB1316" s="44" t="s">
        <v>4596</v>
      </c>
      <c r="CC1316" t="s">
        <v>3208</v>
      </c>
      <c r="CD1316" t="s">
        <v>4596</v>
      </c>
      <c r="CE1316" t="s">
        <v>4597</v>
      </c>
      <c r="CF1316" t="s">
        <v>3630</v>
      </c>
      <c r="CG1316"/>
      <c r="CH1316" t="str">
        <f>H1316</f>
        <v>Azarkina G.N.</v>
      </c>
      <c r="CI1316">
        <f t="shared" si="310"/>
        <v>2003</v>
      </c>
      <c r="CJ1316"/>
    </row>
    <row r="1317" spans="1:88" x14ac:dyDescent="0.45">
      <c r="A1317" s="1">
        <v>45748.835752314822</v>
      </c>
      <c r="B1317">
        <v>911269241</v>
      </c>
      <c r="C1317" t="s">
        <v>4896</v>
      </c>
      <c r="D1317">
        <v>2</v>
      </c>
      <c r="E1317" s="4" t="s">
        <v>247</v>
      </c>
      <c r="G1317">
        <v>566</v>
      </c>
      <c r="H1317" s="44" t="s">
        <v>3218</v>
      </c>
      <c r="I1317">
        <v>2013</v>
      </c>
      <c r="J1317" t="s">
        <v>3219</v>
      </c>
      <c r="K1317" t="s">
        <v>3220</v>
      </c>
      <c r="L1317" t="s">
        <v>3221</v>
      </c>
      <c r="M1317" t="s">
        <v>3209</v>
      </c>
      <c r="N1317" t="s">
        <v>3210</v>
      </c>
      <c r="O1317" t="s">
        <v>3211</v>
      </c>
      <c r="P1317" t="s">
        <v>3212</v>
      </c>
      <c r="Q1317" t="str">
        <f t="shared" si="312"/>
        <v>NNW slopes of Khalifat Hills, c. 0.8 km W of Wam</v>
      </c>
      <c r="R1317" s="85">
        <v>30.438333</v>
      </c>
      <c r="S1317" s="85">
        <v>67.439722000000003</v>
      </c>
      <c r="T1317" t="s">
        <v>3213</v>
      </c>
      <c r="U1317" t="s">
        <v>3214</v>
      </c>
      <c r="V1317" s="54" t="s">
        <v>44</v>
      </c>
      <c r="Y1317">
        <v>2005</v>
      </c>
      <c r="Z1317">
        <v>7</v>
      </c>
      <c r="AA1317">
        <v>29</v>
      </c>
      <c r="AB1317">
        <v>2005</v>
      </c>
      <c r="AC1317">
        <v>8</v>
      </c>
      <c r="AD1317">
        <v>5</v>
      </c>
      <c r="AE1317" t="s">
        <v>3215</v>
      </c>
      <c r="AF1317" t="s">
        <v>2734</v>
      </c>
      <c r="AG1317" s="60" t="s">
        <v>4912</v>
      </c>
      <c r="AH1317" t="s">
        <v>229</v>
      </c>
      <c r="AI1317" t="s">
        <v>1441</v>
      </c>
      <c r="AJ1317" t="s">
        <v>3217</v>
      </c>
      <c r="AK1317" t="b">
        <v>1</v>
      </c>
      <c r="AL1317" t="b">
        <v>0</v>
      </c>
      <c r="AO1317" s="49" t="s">
        <v>4952</v>
      </c>
      <c r="AP1317" s="73"/>
      <c r="AQ1317" s="49" t="s">
        <v>4951</v>
      </c>
      <c r="AR1317" s="76" t="s">
        <v>5011</v>
      </c>
      <c r="AS1317" s="73" t="s">
        <v>5012</v>
      </c>
      <c r="AT1317" s="73">
        <f t="shared" si="315"/>
        <v>2</v>
      </c>
      <c r="AU1317" s="112" t="s">
        <v>5384</v>
      </c>
      <c r="AV1317" s="44" t="s">
        <v>5380</v>
      </c>
      <c r="AW1317" t="s">
        <v>641</v>
      </c>
      <c r="AX1317" s="73"/>
      <c r="AY1317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17" s="49" t="s">
        <v>4903</v>
      </c>
      <c r="BA1317" s="58" t="str">
        <f>Y1317&amp;"-"&amp;IF(Z1317&lt;10,"0"&amp;Z1317,Z1317)&amp;"-"&amp;IF(AA1317&lt;10,"0"&amp;AA1317,AA1317)&amp;"/"&amp;IF(AC1317&lt;10,"0"&amp;AC1317,AC1317)&amp;"-"&amp;IF(AD1317&lt;10,"0"&amp;AD1317,AD1317)</f>
        <v>2005-07-29/08-05</v>
      </c>
      <c r="BB1317" s="44" t="str">
        <f>Y1317&amp;IF(Z1317&lt;&gt;0,"-"&amp;Z1317,"")&amp;IF(AA1317&lt;&gt;0,"-"&amp;AA1317,"")&amp;IF(AB1317&lt;&gt;0,"/"&amp;AB1317,"")&amp;IF(AC1317&lt;&gt;0,"-"&amp;AC1317,"")&amp;IF(AD1317&lt;&gt;0,"-"&amp;AD1317,"")</f>
        <v>2005-7-29/2005-8-5</v>
      </c>
      <c r="BC1317" s="44" t="str">
        <f>AE1317</f>
        <v>Pil Forest (Juniperus)</v>
      </c>
      <c r="BF1317" s="49" t="s">
        <v>4882</v>
      </c>
      <c r="BG1317" t="s">
        <v>4893</v>
      </c>
      <c r="BH1317" s="40" t="s">
        <v>5056</v>
      </c>
      <c r="BI1317" t="str">
        <f>M1317</f>
        <v>Pakistan</v>
      </c>
      <c r="BJ1317" t="str">
        <f>N1317&amp;", "&amp;O1317&amp;", "&amp;P1317</f>
        <v>Balochistan Province, Ziarat District, NNW slopes of Khalifat Hills, c. 0.8 km W of Wam</v>
      </c>
      <c r="BK1317" t="str">
        <f>T1317&amp;" N; "&amp;U1317&amp;" E"</f>
        <v>30°26'18" N; 67°26'23" E</v>
      </c>
      <c r="BL1317" t="s">
        <v>5203</v>
      </c>
      <c r="BM1317" s="85" t="s">
        <v>5204</v>
      </c>
      <c r="BN1317" t="s">
        <v>4895</v>
      </c>
      <c r="BP1317" t="str">
        <f>IF(V1317="original",H1317,IF(V1317="volunteer",C1317,"Nekhaeva A.A."))</f>
        <v>Громов А.В.</v>
      </c>
      <c r="BQ1317">
        <f>IF(V1317="original",I1317,IF(V1317="volunteer",YEAR(A1317)&amp;"-"&amp;IF(MONTH(A1317)&lt;10,"0"&amp;MONTH(A1317),MONTH(A1317))&amp;"-"&amp;IF(DAY(A1317)&lt;10,"0"&amp;DAY(A1317),DAY(A1317)),"__2025-05-15"))</f>
        <v>2013</v>
      </c>
      <c r="BR1317" t="str">
        <f>LEFT(AG1317,SEARCH(" ",AG1317)-1)</f>
        <v>2213</v>
      </c>
      <c r="BS1317" t="str">
        <f>BR1317</f>
        <v>2213</v>
      </c>
      <c r="BT1317" s="49" t="s">
        <v>4766</v>
      </c>
      <c r="BU1317" t="s">
        <v>3631</v>
      </c>
      <c r="BV1317" t="s">
        <v>3632</v>
      </c>
      <c r="BW1317" t="s">
        <v>3633</v>
      </c>
      <c r="BX1317" t="s">
        <v>3634</v>
      </c>
      <c r="BY1317" s="44" t="s">
        <v>229</v>
      </c>
      <c r="BZ1317" t="s">
        <v>4629</v>
      </c>
      <c r="CA1317" t="s">
        <v>4630</v>
      </c>
      <c r="CB1317" s="44" t="s">
        <v>4630</v>
      </c>
      <c r="CC1317" t="s">
        <v>4841</v>
      </c>
      <c r="CD1317" t="s">
        <v>4627</v>
      </c>
      <c r="CE1317" t="s">
        <v>4628</v>
      </c>
      <c r="CF1317" t="s">
        <v>3630</v>
      </c>
      <c r="CH1317" t="str">
        <f>H1317</f>
        <v>Громов А.В.</v>
      </c>
      <c r="CI1317">
        <f t="shared" si="310"/>
        <v>2013</v>
      </c>
    </row>
    <row r="1318" spans="1:88" x14ac:dyDescent="0.45">
      <c r="A1318" s="1">
        <v>45748.83284722222</v>
      </c>
      <c r="B1318">
        <v>911269241</v>
      </c>
      <c r="C1318" t="s">
        <v>4896</v>
      </c>
      <c r="D1318">
        <v>1</v>
      </c>
      <c r="E1318" s="4" t="s">
        <v>51</v>
      </c>
      <c r="G1318">
        <v>566</v>
      </c>
      <c r="H1318" s="44" t="s">
        <v>3218</v>
      </c>
      <c r="I1318">
        <v>2013</v>
      </c>
      <c r="J1318" t="s">
        <v>3219</v>
      </c>
      <c r="K1318" t="s">
        <v>3220</v>
      </c>
      <c r="L1318" t="s">
        <v>3221</v>
      </c>
      <c r="M1318" t="s">
        <v>3222</v>
      </c>
      <c r="O1318" t="s">
        <v>3223</v>
      </c>
      <c r="P1318" t="s">
        <v>3224</v>
      </c>
      <c r="Q1318" t="str">
        <f t="shared" si="312"/>
        <v>NE foothills of Vakhsh Mt. Range, Obikhingou River canyon, left riverside, c. 2.3 km SE of Nurung</v>
      </c>
      <c r="R1318" s="85">
        <f>38+47/60+18.3/3600</f>
        <v>38.788416666666663</v>
      </c>
      <c r="S1318" s="85">
        <f>70+14/60</f>
        <v>70.233333333333334</v>
      </c>
      <c r="T1318" t="s">
        <v>4901</v>
      </c>
      <c r="U1318" t="s">
        <v>4902</v>
      </c>
      <c r="V1318" s="54" t="s">
        <v>119</v>
      </c>
      <c r="W1318" t="s">
        <v>3226</v>
      </c>
      <c r="Y1318">
        <v>2006</v>
      </c>
      <c r="Z1318">
        <v>8</v>
      </c>
      <c r="AA1318">
        <v>10</v>
      </c>
      <c r="AB1318">
        <v>2012</v>
      </c>
      <c r="AC1318">
        <v>7</v>
      </c>
      <c r="AD1318">
        <v>15</v>
      </c>
      <c r="AF1318" t="s">
        <v>2734</v>
      </c>
      <c r="AG1318" s="61" t="s">
        <v>3225</v>
      </c>
      <c r="AH1318" t="s">
        <v>229</v>
      </c>
      <c r="AI1318" t="s">
        <v>1441</v>
      </c>
      <c r="AJ1318" t="s">
        <v>3217</v>
      </c>
      <c r="AK1318" t="b">
        <v>1</v>
      </c>
      <c r="AL1318" t="b">
        <v>0</v>
      </c>
      <c r="AO1318" s="49" t="s">
        <v>4952</v>
      </c>
      <c r="AP1318" s="73"/>
      <c r="AQ1318" s="49" t="s">
        <v>4951</v>
      </c>
      <c r="AR1318" s="76" t="s">
        <v>5011</v>
      </c>
      <c r="AS1318" s="73" t="s">
        <v>5012</v>
      </c>
      <c r="AT1318" s="73">
        <f t="shared" si="315"/>
        <v>1</v>
      </c>
      <c r="AU1318" s="112" t="s">
        <v>5383</v>
      </c>
      <c r="AV1318" s="44" t="s">
        <v>5380</v>
      </c>
      <c r="AW1318" t="s">
        <v>641</v>
      </c>
      <c r="AX1318" s="73"/>
      <c r="AY1318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18" s="49" t="s">
        <v>4903</v>
      </c>
      <c r="BA1318" s="58" t="str">
        <f>Y1318&amp;"-"&amp;IF(Z1318&lt;10,"0"&amp;Z1318,Z1318)&amp;"-"&amp;IF(AA1318&lt;10,"0"&amp;AA1318,AA1318)&amp;"/"&amp;IF(AC1318&lt;10,"0"&amp;AC1318,AC1318)&amp;"-"&amp;IF(AD1318&lt;10,"0"&amp;AD1318,AD1318)</f>
        <v>2006-08-10/07-15</v>
      </c>
      <c r="BB1318" s="44" t="str">
        <f>Y1318&amp;IF(Z1318&lt;&gt;0,"-"&amp;Z1318,"")&amp;IF(AA1318&lt;&gt;0,"-"&amp;AA1318,"")&amp;IF(AB1318&lt;&gt;0,"/"&amp;AB1318,"")&amp;IF(AC1318&lt;&gt;0,"-"&amp;AC1318,"")&amp;IF(AD1318&lt;&gt;0,"-"&amp;AD1318,"")</f>
        <v>2006-8-10/2012-7-15</v>
      </c>
      <c r="BF1318" s="49" t="s">
        <v>4882</v>
      </c>
      <c r="BG1318" t="s">
        <v>4893</v>
      </c>
      <c r="BH1318" s="40" t="s">
        <v>5059</v>
      </c>
      <c r="BI1318" t="s">
        <v>3222</v>
      </c>
      <c r="BJ1318" t="str">
        <f>O1318&amp;", "&amp;P1318</f>
        <v>Nurabad [=Komsomolabad] District, NE foothills of Vakhsh Mt. Range, Obikhingou River canyon, left riverside, c. 2.3 km SE of Nurung</v>
      </c>
      <c r="BK1318" t="str">
        <f>T1318&amp;" N; "&amp;U1318&amp;" E"</f>
        <v>38°47'18.3" N; 70°14'00.0" E</v>
      </c>
      <c r="BL1318" t="s">
        <v>5205</v>
      </c>
      <c r="BM1318" s="85" t="s">
        <v>5206</v>
      </c>
      <c r="BN1318" t="s">
        <v>4895</v>
      </c>
      <c r="BP1318" t="str">
        <f>IF(V1318="original",H1318,IF(V1318="volunteer",C1318,"Nekhaeva A.A."))</f>
        <v>Nekhaeva A.A.</v>
      </c>
      <c r="BQ1318" t="str">
        <f>IF(V1318="original",I1318,IF(V1318="volunteer",YEAR(A1318)&amp;"-"&amp;IF(MONTH(A1318)&lt;10,"0"&amp;MONTH(A1318),MONTH(A1318))&amp;"-"&amp;IF(DAY(A1318)&lt;10,"0"&amp;DAY(A1318),DAY(A1318)),"__2025-05-15"))</f>
        <v>__2025-05-15</v>
      </c>
      <c r="BR1318">
        <v>1420</v>
      </c>
      <c r="BS1318">
        <v>1420</v>
      </c>
      <c r="BT1318" s="49" t="s">
        <v>4766</v>
      </c>
      <c r="BU1318" t="s">
        <v>3631</v>
      </c>
      <c r="BV1318" t="s">
        <v>3632</v>
      </c>
      <c r="BW1318" t="s">
        <v>3633</v>
      </c>
      <c r="BX1318" t="s">
        <v>3634</v>
      </c>
      <c r="BY1318" s="44" t="s">
        <v>229</v>
      </c>
      <c r="BZ1318" t="s">
        <v>4629</v>
      </c>
      <c r="CA1318" t="s">
        <v>4630</v>
      </c>
      <c r="CB1318" s="44" t="s">
        <v>4630</v>
      </c>
      <c r="CC1318" t="s">
        <v>4841</v>
      </c>
      <c r="CD1318" t="s">
        <v>4627</v>
      </c>
      <c r="CE1318" t="s">
        <v>4628</v>
      </c>
      <c r="CF1318" t="s">
        <v>3630</v>
      </c>
      <c r="CH1318" t="str">
        <f>H1318</f>
        <v>Громов А.В.</v>
      </c>
      <c r="CI1318">
        <f t="shared" si="310"/>
        <v>2013</v>
      </c>
    </row>
    <row r="1319" spans="1:88" x14ac:dyDescent="0.45">
      <c r="A1319" s="1">
        <v>45748.828356481477</v>
      </c>
      <c r="B1319">
        <v>911269241</v>
      </c>
      <c r="C1319" t="s">
        <v>4896</v>
      </c>
      <c r="D1319">
        <v>2</v>
      </c>
      <c r="E1319" s="4" t="s">
        <v>86</v>
      </c>
      <c r="G1319">
        <v>566</v>
      </c>
      <c r="H1319" s="44" t="s">
        <v>3218</v>
      </c>
      <c r="I1319">
        <v>2013</v>
      </c>
      <c r="J1319" t="s">
        <v>3219</v>
      </c>
      <c r="K1319" t="s">
        <v>3220</v>
      </c>
      <c r="L1319" t="s">
        <v>3221</v>
      </c>
      <c r="M1319" t="s">
        <v>2720</v>
      </c>
      <c r="N1319" t="s">
        <v>3228</v>
      </c>
      <c r="O1319" t="s">
        <v>3229</v>
      </c>
      <c r="P1319" t="s">
        <v>3230</v>
      </c>
      <c r="Q1319" t="str">
        <f t="shared" si="312"/>
        <v>c. 20.4 km ENE of Kara-Kol [=Kara-Kul'], Kochkartyube Hills, Kekbel' [=Kokbel'] Pass</v>
      </c>
      <c r="R1319" s="85">
        <v>41.710110999999998</v>
      </c>
      <c r="S1319" s="85">
        <v>72.926221999999996</v>
      </c>
      <c r="T1319" t="s">
        <v>3231</v>
      </c>
      <c r="U1319" t="s">
        <v>3232</v>
      </c>
      <c r="V1319" s="54" t="s">
        <v>44</v>
      </c>
      <c r="Y1319">
        <v>1997</v>
      </c>
      <c r="Z1319">
        <v>6</v>
      </c>
      <c r="AA1319">
        <v>4</v>
      </c>
      <c r="AB1319">
        <v>2012</v>
      </c>
      <c r="AC1319">
        <v>7</v>
      </c>
      <c r="AD1319">
        <v>15</v>
      </c>
      <c r="AF1319" t="s">
        <v>2734</v>
      </c>
      <c r="AG1319" s="60" t="s">
        <v>4913</v>
      </c>
      <c r="AH1319" t="s">
        <v>229</v>
      </c>
      <c r="AI1319" t="s">
        <v>1441</v>
      </c>
      <c r="AJ1319" t="s">
        <v>3217</v>
      </c>
      <c r="AK1319" t="b">
        <v>1</v>
      </c>
      <c r="AL1319" t="b">
        <v>0</v>
      </c>
      <c r="AO1319" s="49" t="s">
        <v>4952</v>
      </c>
      <c r="AP1319" s="73"/>
      <c r="AQ1319" s="49" t="s">
        <v>4951</v>
      </c>
      <c r="AR1319" s="76" t="s">
        <v>5011</v>
      </c>
      <c r="AS1319" s="73" t="s">
        <v>5012</v>
      </c>
      <c r="AT1319" s="73">
        <f t="shared" si="315"/>
        <v>2</v>
      </c>
      <c r="AU1319" s="112" t="s">
        <v>5383</v>
      </c>
      <c r="AV1319" s="44" t="s">
        <v>5380</v>
      </c>
      <c r="AW1319" t="s">
        <v>641</v>
      </c>
      <c r="AX1319" s="73"/>
      <c r="AY1319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19" s="49" t="s">
        <v>4903</v>
      </c>
      <c r="BA1319" s="58" t="str">
        <f>Y1319&amp;"-"&amp;IF(Z1319&lt;10,"0"&amp;Z1319,Z1319)&amp;"-"&amp;IF(AA1319&lt;10,"0"&amp;AA1319,AA1319)&amp;"/"&amp;IF(AC1319&lt;10,"0"&amp;AC1319,AC1319)&amp;"-"&amp;IF(AD1319&lt;10,"0"&amp;AD1319,AD1319)</f>
        <v>1997-06-04/07-15</v>
      </c>
      <c r="BB1319" s="44" t="str">
        <f>Y1319&amp;IF(Z1319&lt;&gt;0,"-"&amp;Z1319,"")&amp;IF(AA1319&lt;&gt;0,"-"&amp;AA1319,"")&amp;IF(AB1319&lt;&gt;0,"/"&amp;AB1319,"")&amp;IF(AC1319&lt;&gt;0,"-"&amp;AC1319,"")&amp;IF(AD1319&lt;&gt;0,"-"&amp;AD1319,"")</f>
        <v>1997-6-4/2012-7-15</v>
      </c>
      <c r="BF1319" s="49" t="s">
        <v>4882</v>
      </c>
      <c r="BG1319" t="s">
        <v>4893</v>
      </c>
      <c r="BH1319" s="40" t="s">
        <v>5055</v>
      </c>
      <c r="BI1319" t="s">
        <v>2720</v>
      </c>
      <c r="BJ1319" t="str">
        <f>N1319&amp;", "&amp;O1319&amp;", "&amp;P1319</f>
        <v>Dzhalal-Abad [=Jalal-Abad] Area, Toktogul [=Uch-Terek] District, c. 20.4 km ENE of Kara-Kol [=Kara-Kul'], Kochkartyube Hills, Kekbel' [=Kokbel'] Pass</v>
      </c>
      <c r="BK1319" t="str">
        <f>T1319&amp;" N; "&amp;U1319&amp;" E"</f>
        <v>41°42'36.4" N; 72°55'34.4" E</v>
      </c>
      <c r="BL1319" t="s">
        <v>5207</v>
      </c>
      <c r="BM1319" s="85" t="s">
        <v>5208</v>
      </c>
      <c r="BN1319" t="s">
        <v>4895</v>
      </c>
      <c r="BP1319" t="str">
        <f>IF(V1319="original",H1319,IF(V1319="volunteer",C1319,"Nekhaeva A.A."))</f>
        <v>Громов А.В.</v>
      </c>
      <c r="BQ1319">
        <f>IF(V1319="original",I1319,IF(V1319="volunteer",YEAR(A1319)&amp;"-"&amp;IF(MONTH(A1319)&lt;10,"0"&amp;MONTH(A1319),MONTH(A1319))&amp;"-"&amp;IF(DAY(A1319)&lt;10,"0"&amp;DAY(A1319),DAY(A1319)),"__2025-05-15"))</f>
        <v>2013</v>
      </c>
      <c r="BR1319" t="str">
        <f>LEFT(AG1319,SEARCH(" ",AG1319)-1)</f>
        <v>1418</v>
      </c>
      <c r="BS1319" t="str">
        <f t="shared" ref="BS1319:BS1322" si="318">BR1319</f>
        <v>1418</v>
      </c>
      <c r="BT1319" s="49" t="s">
        <v>4766</v>
      </c>
      <c r="BU1319" t="s">
        <v>3631</v>
      </c>
      <c r="BV1319" t="s">
        <v>3632</v>
      </c>
      <c r="BW1319" t="s">
        <v>3633</v>
      </c>
      <c r="BX1319" t="s">
        <v>3634</v>
      </c>
      <c r="BY1319" s="44" t="s">
        <v>229</v>
      </c>
      <c r="BZ1319" t="s">
        <v>4629</v>
      </c>
      <c r="CA1319" t="s">
        <v>4630</v>
      </c>
      <c r="CB1319" s="44" t="s">
        <v>4630</v>
      </c>
      <c r="CC1319" t="s">
        <v>4841</v>
      </c>
      <c r="CD1319" t="s">
        <v>4627</v>
      </c>
      <c r="CE1319" t="s">
        <v>4628</v>
      </c>
      <c r="CF1319" t="s">
        <v>3630</v>
      </c>
      <c r="CH1319" t="str">
        <f>H1319</f>
        <v>Громов А.В.</v>
      </c>
      <c r="CI1319">
        <f t="shared" si="310"/>
        <v>2013</v>
      </c>
    </row>
    <row r="1320" spans="1:88" x14ac:dyDescent="0.45">
      <c r="A1320" s="1">
        <v>45748.825555555552</v>
      </c>
      <c r="B1320">
        <v>911269241</v>
      </c>
      <c r="C1320" t="s">
        <v>4896</v>
      </c>
      <c r="D1320">
        <v>1</v>
      </c>
      <c r="E1320" s="4" t="s">
        <v>51</v>
      </c>
      <c r="G1320">
        <v>566</v>
      </c>
      <c r="H1320" s="44" t="s">
        <v>3218</v>
      </c>
      <c r="I1320">
        <v>2013</v>
      </c>
      <c r="J1320" t="s">
        <v>3219</v>
      </c>
      <c r="K1320" t="s">
        <v>3220</v>
      </c>
      <c r="L1320" t="s">
        <v>3221</v>
      </c>
      <c r="M1320" t="s">
        <v>39</v>
      </c>
      <c r="N1320" t="s">
        <v>3234</v>
      </c>
      <c r="O1320" t="s">
        <v>3235</v>
      </c>
      <c r="P1320" t="s">
        <v>3236</v>
      </c>
      <c r="Q1320" t="str">
        <f t="shared" si="312"/>
        <v>SW slope of Karatau Mt. Range, Biresek River canyon, right riverside, c. 11.7 km NE of Kentau, c. 0.2 km S of Almaly Ruins</v>
      </c>
      <c r="R1320" s="85">
        <v>43.607472000000001</v>
      </c>
      <c r="S1320" s="85">
        <v>68.619028</v>
      </c>
      <c r="T1320" t="s">
        <v>3237</v>
      </c>
      <c r="U1320" t="s">
        <v>3238</v>
      </c>
      <c r="V1320" s="54" t="s">
        <v>44</v>
      </c>
      <c r="Y1320">
        <v>2012</v>
      </c>
      <c r="Z1320">
        <v>7</v>
      </c>
      <c r="AA1320">
        <v>11</v>
      </c>
      <c r="AB1320"/>
      <c r="AC1320"/>
      <c r="AD1320"/>
      <c r="AE1320" t="s">
        <v>2626</v>
      </c>
      <c r="AF1320" t="s">
        <v>501</v>
      </c>
      <c r="AG1320" s="60" t="s">
        <v>4914</v>
      </c>
      <c r="AH1320" t="s">
        <v>229</v>
      </c>
      <c r="AI1320" t="s">
        <v>1441</v>
      </c>
      <c r="AJ1320" t="s">
        <v>3217</v>
      </c>
      <c r="AK1320" t="b">
        <v>1</v>
      </c>
      <c r="AL1320" t="b">
        <v>0</v>
      </c>
      <c r="AO1320" s="49" t="s">
        <v>4952</v>
      </c>
      <c r="AP1320" s="73"/>
      <c r="AQ1320" s="49" t="s">
        <v>4951</v>
      </c>
      <c r="AR1320" s="76" t="s">
        <v>5011</v>
      </c>
      <c r="AS1320" s="73" t="s">
        <v>5012</v>
      </c>
      <c r="AT1320" s="73">
        <f t="shared" si="315"/>
        <v>1</v>
      </c>
      <c r="AU1320" s="112" t="s">
        <v>5383</v>
      </c>
      <c r="AV1320" s="44" t="s">
        <v>5380</v>
      </c>
      <c r="AW1320" t="s">
        <v>613</v>
      </c>
      <c r="AX1320" s="73"/>
      <c r="AY1320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0" s="49" t="s">
        <v>4903</v>
      </c>
      <c r="BA1320" s="58" t="str">
        <f>Y1320&amp;"-"&amp;IF(Z1320&lt;10,"0"&amp;Z1320,Z1320)&amp;"-"&amp;IF(AA1320&lt;10,"0"&amp;AA1320,AA1320)</f>
        <v>2012-07-11</v>
      </c>
      <c r="BB1320" s="44" t="str">
        <f>Y1320&amp;IF(Z1320&lt;&gt;0,"-"&amp;Z1320,"")&amp;IF(AA1320&lt;&gt;0,"-"&amp;AA1320,"")&amp;IF(AB1320&lt;&gt;0,"/"&amp;AB1320,"")&amp;IF(AC1320&lt;&gt;0,"-"&amp;AC1320,"")&amp;IF(AD1320&lt;&gt;0,"-"&amp;AD1320,"")</f>
        <v>2012-7-11</v>
      </c>
      <c r="BC1320" s="44" t="str">
        <f>AE1320</f>
        <v>under stones</v>
      </c>
      <c r="BF1320" s="49" t="s">
        <v>4882</v>
      </c>
      <c r="BG1320" t="s">
        <v>4893</v>
      </c>
      <c r="BH1320" s="40" t="s">
        <v>5050</v>
      </c>
      <c r="BI1320" t="s">
        <v>39</v>
      </c>
      <c r="BJ1320" t="str">
        <f>N1320&amp;", "&amp;O1320&amp;", "&amp;P1320</f>
        <v>South Kazakhstan [= Shymkent, Chimkent] Area, Turkestan Territory, SW slope of Karatau Mt. Range, Biresek River canyon, right riverside, c. 11.7 km NE of Kentau, c. 0.2 km S of Almaly Ruins</v>
      </c>
      <c r="BK1320" t="str">
        <f>T1320&amp;" N; "&amp;U1320&amp;" E"</f>
        <v>43°36'26.9" N; 68°37'8.5" E</v>
      </c>
      <c r="BL1320" t="s">
        <v>5209</v>
      </c>
      <c r="BM1320" s="85" t="s">
        <v>5210</v>
      </c>
      <c r="BN1320" t="s">
        <v>4895</v>
      </c>
      <c r="BP1320" t="str">
        <f>IF(V1320="original",H1320,IF(V1320="volunteer",C1320,"Nekhaeva A.A."))</f>
        <v>Громов А.В.</v>
      </c>
      <c r="BQ1320">
        <f>IF(V1320="original",I1320,IF(V1320="volunteer",YEAR(A1320)&amp;"-"&amp;IF(MONTH(A1320)&lt;10,"0"&amp;MONTH(A1320),MONTH(A1320))&amp;"-"&amp;IF(DAY(A1320)&lt;10,"0"&amp;DAY(A1320),DAY(A1320)),"__2025-05-15"))</f>
        <v>2013</v>
      </c>
      <c r="BR1320" t="str">
        <f>LEFT(AG1320,SEARCH(" ",AG1320)-1)</f>
        <v>591</v>
      </c>
      <c r="BS1320" t="str">
        <f t="shared" si="318"/>
        <v>591</v>
      </c>
      <c r="BT1320" s="49" t="s">
        <v>4766</v>
      </c>
      <c r="BU1320" t="s">
        <v>3631</v>
      </c>
      <c r="BV1320" t="s">
        <v>3632</v>
      </c>
      <c r="BW1320" t="s">
        <v>3633</v>
      </c>
      <c r="BX1320" t="s">
        <v>3634</v>
      </c>
      <c r="BY1320" s="44" t="s">
        <v>229</v>
      </c>
      <c r="BZ1320" t="s">
        <v>4629</v>
      </c>
      <c r="CA1320" t="s">
        <v>4630</v>
      </c>
      <c r="CB1320" s="44" t="s">
        <v>4630</v>
      </c>
      <c r="CC1320" t="s">
        <v>4841</v>
      </c>
      <c r="CD1320" t="s">
        <v>4627</v>
      </c>
      <c r="CE1320" t="s">
        <v>4628</v>
      </c>
      <c r="CF1320" t="s">
        <v>3630</v>
      </c>
      <c r="CH1320" t="str">
        <f>H1320</f>
        <v>Громов А.В.</v>
      </c>
      <c r="CI1320">
        <f t="shared" si="310"/>
        <v>2013</v>
      </c>
    </row>
    <row r="1321" spans="1:88" x14ac:dyDescent="0.45">
      <c r="A1321" s="1">
        <v>45748.823645833327</v>
      </c>
      <c r="B1321">
        <v>911269241</v>
      </c>
      <c r="C1321" t="s">
        <v>4896</v>
      </c>
      <c r="D1321">
        <v>1</v>
      </c>
      <c r="E1321" s="4" t="s">
        <v>51</v>
      </c>
      <c r="G1321">
        <v>566</v>
      </c>
      <c r="H1321" s="44" t="s">
        <v>3218</v>
      </c>
      <c r="I1321">
        <v>2013</v>
      </c>
      <c r="J1321" t="s">
        <v>3219</v>
      </c>
      <c r="K1321" t="s">
        <v>3220</v>
      </c>
      <c r="L1321" t="s">
        <v>3221</v>
      </c>
      <c r="M1321" t="s">
        <v>39</v>
      </c>
      <c r="N1321" t="s">
        <v>3234</v>
      </c>
      <c r="O1321" t="s">
        <v>3235</v>
      </c>
      <c r="P1321" t="s">
        <v>3240</v>
      </c>
      <c r="Q1321" t="str">
        <f t="shared" si="312"/>
        <v>SW slope of Karatau Mt. Range, Biresek River canyon, right riverside, c. 12 km NE of Kentau, Almaly Ruins</v>
      </c>
      <c r="R1321" s="85">
        <v>43.610111000000003</v>
      </c>
      <c r="S1321" s="85">
        <v>68.620361000000003</v>
      </c>
      <c r="T1321" t="s">
        <v>3241</v>
      </c>
      <c r="U1321" t="s">
        <v>3242</v>
      </c>
      <c r="V1321" s="54" t="s">
        <v>44</v>
      </c>
      <c r="Y1321">
        <v>2012</v>
      </c>
      <c r="Z1321">
        <v>7</v>
      </c>
      <c r="AA1321">
        <v>14</v>
      </c>
      <c r="AB1321">
        <v>2012</v>
      </c>
      <c r="AC1321">
        <v>7</v>
      </c>
      <c r="AD1321">
        <v>15</v>
      </c>
      <c r="AE1321" t="s">
        <v>2626</v>
      </c>
      <c r="AF1321" t="s">
        <v>501</v>
      </c>
      <c r="AG1321" s="60" t="s">
        <v>4915</v>
      </c>
      <c r="AH1321" t="s">
        <v>229</v>
      </c>
      <c r="AI1321" t="s">
        <v>1441</v>
      </c>
      <c r="AJ1321" t="s">
        <v>3217</v>
      </c>
      <c r="AK1321" t="b">
        <v>1</v>
      </c>
      <c r="AL1321" t="b">
        <v>0</v>
      </c>
      <c r="AO1321" s="49" t="s">
        <v>4952</v>
      </c>
      <c r="AP1321" s="73"/>
      <c r="AQ1321" s="49" t="s">
        <v>4951</v>
      </c>
      <c r="AR1321" s="76" t="s">
        <v>5011</v>
      </c>
      <c r="AS1321" s="73" t="s">
        <v>5012</v>
      </c>
      <c r="AT1321" s="73">
        <f t="shared" si="315"/>
        <v>1</v>
      </c>
      <c r="AU1321" s="112" t="s">
        <v>5383</v>
      </c>
      <c r="AV1321" s="44" t="s">
        <v>5380</v>
      </c>
      <c r="AW1321" t="s">
        <v>613</v>
      </c>
      <c r="AX1321" s="73"/>
      <c r="AY1321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1" s="49" t="s">
        <v>4903</v>
      </c>
      <c r="BA1321" s="58" t="str">
        <f>Y1321&amp;"-"&amp;IF(Z1321&lt;10,"0"&amp;Z1321,Z1321)&amp;"-"&amp;IF(AA1321&lt;10,"0"&amp;AA1321,AA1321)&amp;"/"&amp;IF(AD1321&lt;10,"0"&amp;AD1321,AD1321)</f>
        <v>2012-07-14/15</v>
      </c>
      <c r="BB1321" s="44" t="str">
        <f>Y1321&amp;IF(Z1321&lt;&gt;0,"-"&amp;Z1321,"")&amp;IF(AA1321&lt;&gt;0,"-"&amp;AA1321,"")&amp;IF(AB1321&lt;&gt;0,"/"&amp;AB1321,"")&amp;IF(AC1321&lt;&gt;0,"-"&amp;AC1321,"")&amp;IF(AD1321&lt;&gt;0,"-"&amp;AD1321,"")</f>
        <v>2012-7-14/2012-7-15</v>
      </c>
      <c r="BC1321" s="44" t="str">
        <f>AE1321</f>
        <v>under stones</v>
      </c>
      <c r="BF1321" s="49" t="s">
        <v>4882</v>
      </c>
      <c r="BG1321" t="s">
        <v>4893</v>
      </c>
      <c r="BH1321" s="40" t="s">
        <v>5050</v>
      </c>
      <c r="BI1321" t="s">
        <v>39</v>
      </c>
      <c r="BJ1321" t="str">
        <f>N1321&amp;", "&amp;O1321&amp;", "&amp;P1321</f>
        <v>South Kazakhstan [= Shymkent, Chimkent] Area, Turkestan Territory, SW slope of Karatau Mt. Range, Biresek River canyon, right riverside, c. 12 km NE of Kentau, Almaly Ruins</v>
      </c>
      <c r="BK1321" t="str">
        <f>T1321&amp;" N; "&amp;U1321&amp;" E"</f>
        <v>43°36'36.4" N; 68°37'13.3" E</v>
      </c>
      <c r="BL1321" t="s">
        <v>5211</v>
      </c>
      <c r="BM1321" s="85" t="s">
        <v>5212</v>
      </c>
      <c r="BN1321" t="s">
        <v>4895</v>
      </c>
      <c r="BP1321" t="str">
        <f>IF(V1321="original",H1321,IF(V1321="volunteer",C1321,"Nekhaeva A.A."))</f>
        <v>Громов А.В.</v>
      </c>
      <c r="BQ1321">
        <f>IF(V1321="original",I1321,IF(V1321="volunteer",YEAR(A1321)&amp;"-"&amp;IF(MONTH(A1321)&lt;10,"0"&amp;MONTH(A1321),MONTH(A1321))&amp;"-"&amp;IF(DAY(A1321)&lt;10,"0"&amp;DAY(A1321),DAY(A1321)),"__2025-05-15"))</f>
        <v>2013</v>
      </c>
      <c r="BR1321" t="str">
        <f>LEFT(AG1321,SEARCH(" ",AG1321)-1)</f>
        <v>598</v>
      </c>
      <c r="BS1321" t="str">
        <f t="shared" si="318"/>
        <v>598</v>
      </c>
      <c r="BT1321" s="49" t="s">
        <v>4766</v>
      </c>
      <c r="BU1321" t="s">
        <v>3631</v>
      </c>
      <c r="BV1321" t="s">
        <v>3632</v>
      </c>
      <c r="BW1321" t="s">
        <v>3633</v>
      </c>
      <c r="BX1321" t="s">
        <v>3634</v>
      </c>
      <c r="BY1321" s="44" t="s">
        <v>229</v>
      </c>
      <c r="BZ1321" t="s">
        <v>4629</v>
      </c>
      <c r="CA1321" t="s">
        <v>4630</v>
      </c>
      <c r="CB1321" s="44" t="s">
        <v>4630</v>
      </c>
      <c r="CC1321" t="s">
        <v>4841</v>
      </c>
      <c r="CD1321" t="s">
        <v>4627</v>
      </c>
      <c r="CE1321" t="s">
        <v>4628</v>
      </c>
      <c r="CF1321" t="s">
        <v>3630</v>
      </c>
      <c r="CH1321" t="str">
        <f>H1321</f>
        <v>Громов А.В.</v>
      </c>
      <c r="CI1321">
        <f t="shared" si="310"/>
        <v>2013</v>
      </c>
    </row>
    <row r="1322" spans="1:88" x14ac:dyDescent="0.45">
      <c r="A1322" s="1">
        <v>45748.820694444439</v>
      </c>
      <c r="B1322">
        <v>911269241</v>
      </c>
      <c r="C1322" t="s">
        <v>4896</v>
      </c>
      <c r="D1322">
        <v>5</v>
      </c>
      <c r="E1322" s="4" t="s">
        <v>1685</v>
      </c>
      <c r="G1322">
        <v>566</v>
      </c>
      <c r="H1322" s="44" t="s">
        <v>3218</v>
      </c>
      <c r="I1322">
        <v>2013</v>
      </c>
      <c r="J1322" t="s">
        <v>3219</v>
      </c>
      <c r="K1322" t="s">
        <v>3220</v>
      </c>
      <c r="L1322" t="s">
        <v>3221</v>
      </c>
      <c r="M1322" t="s">
        <v>39</v>
      </c>
      <c r="N1322" t="s">
        <v>3234</v>
      </c>
      <c r="O1322" t="s">
        <v>3235</v>
      </c>
      <c r="P1322" t="s">
        <v>3244</v>
      </c>
      <c r="Q1322" t="str">
        <f t="shared" si="312"/>
        <v>W part of Kentau</v>
      </c>
      <c r="R1322" s="85">
        <v>43.511499999999998</v>
      </c>
      <c r="S1322" s="85">
        <v>68.486193999999998</v>
      </c>
      <c r="T1322" t="s">
        <v>3245</v>
      </c>
      <c r="U1322" t="s">
        <v>3246</v>
      </c>
      <c r="V1322" s="54" t="s">
        <v>44</v>
      </c>
      <c r="Y1322">
        <v>2012</v>
      </c>
      <c r="Z1322">
        <v>6</v>
      </c>
      <c r="AA1322">
        <v>12</v>
      </c>
      <c r="AB1322"/>
      <c r="AC1322"/>
      <c r="AD1322"/>
      <c r="AE1322" t="s">
        <v>3247</v>
      </c>
      <c r="AF1322" t="s">
        <v>501</v>
      </c>
      <c r="AG1322" s="60" t="s">
        <v>4916</v>
      </c>
      <c r="AH1322" t="s">
        <v>229</v>
      </c>
      <c r="AI1322" t="s">
        <v>1441</v>
      </c>
      <c r="AJ1322" t="s">
        <v>3249</v>
      </c>
      <c r="AK1322" t="b">
        <v>1</v>
      </c>
      <c r="AL1322" t="b">
        <v>0</v>
      </c>
      <c r="AO1322" s="49" t="s">
        <v>4952</v>
      </c>
      <c r="AP1322" s="73"/>
      <c r="AQ1322" s="49" t="s">
        <v>4951</v>
      </c>
      <c r="AR1322" s="76" t="s">
        <v>5011</v>
      </c>
      <c r="AS1322" s="73" t="s">
        <v>5012</v>
      </c>
      <c r="AT1322" s="73">
        <f t="shared" si="315"/>
        <v>5</v>
      </c>
      <c r="AU1322" s="112" t="s">
        <v>5383</v>
      </c>
      <c r="AV1322" s="44" t="s">
        <v>5380</v>
      </c>
      <c r="AW1322" t="s">
        <v>613</v>
      </c>
      <c r="AX1322" s="73"/>
      <c r="AY1322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2" s="49" t="s">
        <v>4903</v>
      </c>
      <c r="BA1322" s="58" t="str">
        <f>Y1322&amp;"-"&amp;IF(Z1322&lt;10,"0"&amp;Z1322,Z1322)&amp;"-"&amp;IF(AA1322&lt;10,"0"&amp;AA1322,AA1322)</f>
        <v>2012-06-12</v>
      </c>
      <c r="BB1322" s="44" t="str">
        <f>Y1322&amp;IF(Z1322&lt;&gt;0,"-"&amp;Z1322,"")&amp;IF(AA1322&lt;&gt;0,"-"&amp;AA1322,"")&amp;IF(AB1322&lt;&gt;0,"/"&amp;AB1322,"")&amp;IF(AC1322&lt;&gt;0,"-"&amp;AC1322,"")&amp;IF(AD1322&lt;&gt;0,"-"&amp;AD1322,"")</f>
        <v>2012-6-12</v>
      </c>
      <c r="BC1322" s="44" t="str">
        <f>AE1322</f>
        <v>wasteland, under stones</v>
      </c>
      <c r="BF1322" s="49" t="s">
        <v>4882</v>
      </c>
      <c r="BG1322" t="s">
        <v>4893</v>
      </c>
      <c r="BH1322" s="40" t="s">
        <v>5050</v>
      </c>
      <c r="BI1322" t="s">
        <v>39</v>
      </c>
      <c r="BJ1322" t="str">
        <f>N1322&amp;", "&amp;O1322&amp;", "&amp;P1322</f>
        <v>South Kazakhstan [= Shymkent, Chimkent] Area, Turkestan Territory, W part of Kentau</v>
      </c>
      <c r="BK1322" t="str">
        <f>T1322&amp;" N; "&amp;U1322&amp;" E"</f>
        <v>43°30'41.4" N; 68°29'10.3" E</v>
      </c>
      <c r="BL1322" t="s">
        <v>5213</v>
      </c>
      <c r="BM1322" s="85" t="s">
        <v>5214</v>
      </c>
      <c r="BN1322" t="s">
        <v>4895</v>
      </c>
      <c r="BP1322" t="str">
        <f>IF(V1322="original",H1322,IF(V1322="volunteer",C1322,"Nekhaeva A.A."))</f>
        <v>Громов А.В.</v>
      </c>
      <c r="BQ1322">
        <f>IF(V1322="original",I1322,IF(V1322="volunteer",YEAR(A1322)&amp;"-"&amp;IF(MONTH(A1322)&lt;10,"0"&amp;MONTH(A1322),MONTH(A1322))&amp;"-"&amp;IF(DAY(A1322)&lt;10,"0"&amp;DAY(A1322),DAY(A1322)),"__2025-05-15"))</f>
        <v>2013</v>
      </c>
      <c r="BR1322" t="str">
        <f>LEFT(AG1322,SEARCH(" ",AG1322)-1)</f>
        <v>418</v>
      </c>
      <c r="BS1322" t="str">
        <f t="shared" si="318"/>
        <v>418</v>
      </c>
      <c r="BT1322" s="49" t="s">
        <v>4766</v>
      </c>
      <c r="BU1322" t="s">
        <v>3631</v>
      </c>
      <c r="BV1322" t="s">
        <v>3632</v>
      </c>
      <c r="BW1322" t="s">
        <v>3633</v>
      </c>
      <c r="BX1322" t="s">
        <v>3634</v>
      </c>
      <c r="BY1322" s="44" t="s">
        <v>229</v>
      </c>
      <c r="BZ1322" t="s">
        <v>4634</v>
      </c>
      <c r="CA1322" t="s">
        <v>4635</v>
      </c>
      <c r="CB1322" s="44" t="s">
        <v>4635</v>
      </c>
      <c r="CC1322" t="s">
        <v>4829</v>
      </c>
      <c r="CD1322" t="s">
        <v>4632</v>
      </c>
      <c r="CE1322" t="s">
        <v>4633</v>
      </c>
      <c r="CF1322" t="s">
        <v>3630</v>
      </c>
      <c r="CH1322" t="str">
        <f>H1322</f>
        <v>Громов А.В.</v>
      </c>
      <c r="CI1322">
        <f t="shared" si="310"/>
        <v>2013</v>
      </c>
    </row>
    <row r="1323" spans="1:88" x14ac:dyDescent="0.45">
      <c r="A1323" s="1">
        <v>45748.818564814806</v>
      </c>
      <c r="B1323">
        <v>911269241</v>
      </c>
      <c r="C1323" t="s">
        <v>4896</v>
      </c>
      <c r="D1323">
        <v>1</v>
      </c>
      <c r="E1323" s="4" t="s">
        <v>65</v>
      </c>
      <c r="G1323">
        <v>566</v>
      </c>
      <c r="H1323" s="44" t="s">
        <v>3218</v>
      </c>
      <c r="I1323">
        <v>2013</v>
      </c>
      <c r="J1323" t="s">
        <v>3219</v>
      </c>
      <c r="K1323" t="s">
        <v>3220</v>
      </c>
      <c r="L1323" t="s">
        <v>3221</v>
      </c>
      <c r="M1323" t="s">
        <v>39</v>
      </c>
      <c r="N1323" t="s">
        <v>3250</v>
      </c>
      <c r="O1323" t="s">
        <v>3251</v>
      </c>
      <c r="P1323" t="s">
        <v>3252</v>
      </c>
      <c r="Q1323" t="str">
        <f t="shared" si="312"/>
        <v>Syrdarya River valley, right riverside, Kargaly Nature Preserve, c. 21.6 km SSE of Shieli [=Chiili], Akdon Boundary, cordon env.</v>
      </c>
      <c r="R1323" s="85">
        <v>43.968111</v>
      </c>
      <c r="S1323" s="85">
        <v>66.811999999999998</v>
      </c>
      <c r="T1323" t="s">
        <v>3253</v>
      </c>
      <c r="U1323" t="s">
        <v>3254</v>
      </c>
      <c r="V1323" s="54" t="s">
        <v>44</v>
      </c>
      <c r="Y1323">
        <v>2012</v>
      </c>
      <c r="Z1323">
        <v>6</v>
      </c>
      <c r="AA1323">
        <v>26</v>
      </c>
      <c r="AB1323">
        <v>2012</v>
      </c>
      <c r="AC1323">
        <v>6</v>
      </c>
      <c r="AD1323">
        <v>29</v>
      </c>
      <c r="AF1323" t="s">
        <v>501</v>
      </c>
      <c r="AG1323" s="60" t="s">
        <v>3255</v>
      </c>
      <c r="AH1323" t="s">
        <v>229</v>
      </c>
      <c r="AI1323" t="s">
        <v>1441</v>
      </c>
      <c r="AJ1323" t="s">
        <v>3249</v>
      </c>
      <c r="AK1323" t="b">
        <v>1</v>
      </c>
      <c r="AL1323" t="b">
        <v>0</v>
      </c>
      <c r="AO1323" s="49" t="s">
        <v>4952</v>
      </c>
      <c r="AP1323" s="73"/>
      <c r="AQ1323" s="49" t="s">
        <v>4951</v>
      </c>
      <c r="AR1323" s="76" t="s">
        <v>5011</v>
      </c>
      <c r="AS1323" s="73" t="s">
        <v>5012</v>
      </c>
      <c r="AT1323" s="73">
        <f t="shared" si="315"/>
        <v>1</v>
      </c>
      <c r="AU1323" s="112" t="s">
        <v>5384</v>
      </c>
      <c r="AV1323" s="44" t="s">
        <v>5380</v>
      </c>
      <c r="AW1323" t="s">
        <v>613</v>
      </c>
      <c r="AX1323" s="73"/>
      <c r="AY1323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3" s="49" t="s">
        <v>4903</v>
      </c>
      <c r="BA1323" s="58" t="str">
        <f>Y1323&amp;"-"&amp;IF(Z1323&lt;10,"0"&amp;Z1323,Z1323)&amp;"-"&amp;IF(AA1323&lt;10,"0"&amp;AA1323,AA1323)&amp;"/"&amp;IF(AD1323&lt;10,"0"&amp;AD1323,AD1323)</f>
        <v>2012-06-26/29</v>
      </c>
      <c r="BB1323" s="44" t="str">
        <f>Y1323&amp;IF(Z1323&lt;&gt;0,"-"&amp;Z1323,"")&amp;IF(AA1323&lt;&gt;0,"-"&amp;AA1323,"")&amp;IF(AB1323&lt;&gt;0,"/"&amp;AB1323,"")&amp;IF(AC1323&lt;&gt;0,"-"&amp;AC1323,"")&amp;IF(AD1323&lt;&gt;0,"-"&amp;AD1323,"")</f>
        <v>2012-6-26/2012-6-29</v>
      </c>
      <c r="BD1323" s="44" t="s">
        <v>4911</v>
      </c>
      <c r="BF1323" s="49" t="s">
        <v>4882</v>
      </c>
      <c r="BG1323" t="s">
        <v>4893</v>
      </c>
      <c r="BH1323" s="40" t="s">
        <v>5050</v>
      </c>
      <c r="BI1323" t="s">
        <v>39</v>
      </c>
      <c r="BJ1323" t="str">
        <f>N1323&amp;", "&amp;O1323&amp;", "&amp;P1323</f>
        <v>Kyzylorda Area, Shieli [Chiili] District, Syrdarya River valley, right riverside, Kargaly Nature Preserve, c. 21.6 km SSE of Shieli [=Chiili], Akdon Boundary, cordon env.</v>
      </c>
      <c r="BK1323" t="str">
        <f>T1323&amp;" N; "&amp;U1323&amp;" E"</f>
        <v>43°58'5.2" N; 66°48'43.2" E</v>
      </c>
      <c r="BL1323" t="s">
        <v>5215</v>
      </c>
      <c r="BM1323" s="85" t="s">
        <v>5216</v>
      </c>
      <c r="BN1323" t="s">
        <v>4895</v>
      </c>
      <c r="BP1323" t="str">
        <f>IF(V1323="original",H1323,IF(V1323="volunteer",C1323,"Nekhaeva A.A."))</f>
        <v>Громов А.В.</v>
      </c>
      <c r="BQ1323">
        <f>IF(V1323="original",I1323,IF(V1323="volunteer",YEAR(A1323)&amp;"-"&amp;IF(MONTH(A1323)&lt;10,"0"&amp;MONTH(A1323),MONTH(A1323))&amp;"-"&amp;IF(DAY(A1323)&lt;10,"0"&amp;DAY(A1323),DAY(A1323)),"__2025-05-15"))</f>
        <v>2013</v>
      </c>
      <c r="BR1323">
        <v>158</v>
      </c>
      <c r="BS1323">
        <f t="shared" ref="BS1323:BS1324" si="319">BR1323</f>
        <v>158</v>
      </c>
      <c r="BT1323" s="49" t="s">
        <v>4766</v>
      </c>
      <c r="BU1323" t="s">
        <v>3631</v>
      </c>
      <c r="BV1323" t="s">
        <v>3632</v>
      </c>
      <c r="BW1323" t="s">
        <v>3633</v>
      </c>
      <c r="BX1323" t="s">
        <v>3634</v>
      </c>
      <c r="BY1323" s="44" t="s">
        <v>229</v>
      </c>
      <c r="BZ1323" t="s">
        <v>4634</v>
      </c>
      <c r="CA1323" t="s">
        <v>4635</v>
      </c>
      <c r="CB1323" s="44" t="s">
        <v>4635</v>
      </c>
      <c r="CC1323" t="s">
        <v>4829</v>
      </c>
      <c r="CD1323" t="s">
        <v>4632</v>
      </c>
      <c r="CE1323" t="s">
        <v>4633</v>
      </c>
      <c r="CF1323" t="s">
        <v>3630</v>
      </c>
      <c r="CH1323" t="str">
        <f>H1323</f>
        <v>Громов А.В.</v>
      </c>
      <c r="CI1323">
        <f t="shared" si="310"/>
        <v>2013</v>
      </c>
    </row>
    <row r="1324" spans="1:88" x14ac:dyDescent="0.45">
      <c r="A1324" s="1">
        <v>45748.816041666672</v>
      </c>
      <c r="B1324">
        <v>911269241</v>
      </c>
      <c r="C1324" t="s">
        <v>4896</v>
      </c>
      <c r="D1324">
        <v>1</v>
      </c>
      <c r="E1324" s="4" t="s">
        <v>51</v>
      </c>
      <c r="G1324">
        <v>566</v>
      </c>
      <c r="H1324" s="44" t="s">
        <v>3218</v>
      </c>
      <c r="I1324">
        <v>2013</v>
      </c>
      <c r="J1324" t="s">
        <v>3219</v>
      </c>
      <c r="K1324" t="s">
        <v>3220</v>
      </c>
      <c r="L1324" t="s">
        <v>3221</v>
      </c>
      <c r="M1324" t="s">
        <v>3256</v>
      </c>
      <c r="N1324" t="s">
        <v>3257</v>
      </c>
      <c r="O1324" t="s">
        <v>3258</v>
      </c>
      <c r="P1324" t="s">
        <v>3259</v>
      </c>
      <c r="Q1324" t="str">
        <f t="shared" si="312"/>
        <v>Şanliurfa [=Urfa] Plateau, NNW foothills of Tektek Hills, c. 1.9 km NE of Tepedibi, c. 1 km SE of Düzenli</v>
      </c>
      <c r="R1324" s="85">
        <v>37.164444000000003</v>
      </c>
      <c r="S1324" s="85">
        <v>39.212972000000001</v>
      </c>
      <c r="T1324" t="s">
        <v>3260</v>
      </c>
      <c r="U1324" t="s">
        <v>3261</v>
      </c>
      <c r="V1324" s="54" t="s">
        <v>44</v>
      </c>
      <c r="Y1324">
        <v>2007</v>
      </c>
      <c r="Z1324">
        <v>6</v>
      </c>
      <c r="AA1324">
        <v>11</v>
      </c>
      <c r="AB1324">
        <v>2007</v>
      </c>
      <c r="AC1324">
        <v>6</v>
      </c>
      <c r="AD1324">
        <v>29</v>
      </c>
      <c r="AE1324" t="s">
        <v>3262</v>
      </c>
      <c r="AF1324" t="s">
        <v>3263</v>
      </c>
      <c r="AG1324" s="60" t="s">
        <v>3264</v>
      </c>
      <c r="AH1324" t="s">
        <v>229</v>
      </c>
      <c r="AI1324" t="s">
        <v>1441</v>
      </c>
      <c r="AJ1324" t="s">
        <v>3249</v>
      </c>
      <c r="AK1324" t="b">
        <v>1</v>
      </c>
      <c r="AL1324" t="b">
        <v>0</v>
      </c>
      <c r="AO1324" s="49" t="s">
        <v>4952</v>
      </c>
      <c r="AP1324" s="73"/>
      <c r="AQ1324" s="49" t="s">
        <v>4951</v>
      </c>
      <c r="AR1324" s="76" t="s">
        <v>5011</v>
      </c>
      <c r="AS1324" s="73" t="s">
        <v>5012</v>
      </c>
      <c r="AT1324" s="73">
        <f t="shared" si="315"/>
        <v>1</v>
      </c>
      <c r="AU1324" s="112" t="s">
        <v>5383</v>
      </c>
      <c r="AV1324" s="44" t="s">
        <v>5380</v>
      </c>
      <c r="AW1324" s="28" t="s">
        <v>3263</v>
      </c>
      <c r="AX1324" s="73"/>
      <c r="AY1324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4" s="49" t="s">
        <v>4903</v>
      </c>
      <c r="BA1324" s="58" t="str">
        <f>Y1324&amp;"-"&amp;IF(Z1324&lt;10,"0"&amp;Z1324,Z1324)&amp;"-"&amp;IF(AA1324&lt;10,"0"&amp;AA1324,AA1324)&amp;"/"&amp;IF(AD1324&lt;10,"0"&amp;AD1324,AD1324)</f>
        <v>2007-06-11/29</v>
      </c>
      <c r="BB1324" s="44" t="str">
        <f>Y1324&amp;IF(Z1324&lt;&gt;0,"-"&amp;Z1324,"")&amp;IF(AA1324&lt;&gt;0,"-"&amp;AA1324,"")&amp;IF(AB1324&lt;&gt;0,"/"&amp;AB1324,"")&amp;IF(AC1324&lt;&gt;0,"-"&amp;AC1324,"")&amp;IF(AD1324&lt;&gt;0,"-"&amp;AD1324,"")</f>
        <v>2007-6-11/2007-6-29</v>
      </c>
      <c r="BC1324" s="44" t="str">
        <f>AE1324</f>
        <v>canyon</v>
      </c>
      <c r="BD1324" s="44" t="s">
        <v>4911</v>
      </c>
      <c r="BF1324" s="49" t="s">
        <v>4882</v>
      </c>
      <c r="BG1324" t="s">
        <v>4893</v>
      </c>
      <c r="BH1324" s="40" t="s">
        <v>5061</v>
      </c>
      <c r="BI1324" t="s">
        <v>3256</v>
      </c>
      <c r="BJ1324" t="str">
        <f>N1324&amp;", "&amp;O1324&amp;", "&amp;P1324</f>
        <v>Şanliurfa [=Urfa] Province, Şanliurfa [=Urfa] District, Şanliurfa [=Urfa] Plateau, NNW foothills of Tektek Hills, c. 1.9 km NE of Tepedibi, c. 1 km SE of Düzenli</v>
      </c>
      <c r="BK1324" t="str">
        <f>T1324&amp;" N; "&amp;U1324&amp;" E"</f>
        <v>37°9'52" N; 39°12'46.7" E</v>
      </c>
      <c r="BL1324" t="s">
        <v>5217</v>
      </c>
      <c r="BM1324" s="85" t="s">
        <v>5218</v>
      </c>
      <c r="BN1324" t="s">
        <v>4895</v>
      </c>
      <c r="BP1324" t="str">
        <f>IF(V1324="original",H1324,IF(V1324="volunteer",C1324,"Nekhaeva A.A."))</f>
        <v>Громов А.В.</v>
      </c>
      <c r="BQ1324">
        <f>IF(V1324="original",I1324,IF(V1324="volunteer",YEAR(A1324)&amp;"-"&amp;IF(MONTH(A1324)&lt;10,"0"&amp;MONTH(A1324),MONTH(A1324))&amp;"-"&amp;IF(DAY(A1324)&lt;10,"0"&amp;DAY(A1324),DAY(A1324)),"__2025-05-15"))</f>
        <v>2013</v>
      </c>
      <c r="BR1324">
        <v>514</v>
      </c>
      <c r="BS1324">
        <f t="shared" si="319"/>
        <v>514</v>
      </c>
      <c r="BT1324" s="49" t="s">
        <v>4766</v>
      </c>
      <c r="BU1324" t="s">
        <v>3631</v>
      </c>
      <c r="BV1324" t="s">
        <v>3632</v>
      </c>
      <c r="BW1324" t="s">
        <v>3633</v>
      </c>
      <c r="BX1324" t="s">
        <v>3634</v>
      </c>
      <c r="BY1324" s="44" t="s">
        <v>229</v>
      </c>
      <c r="BZ1324" t="s">
        <v>4634</v>
      </c>
      <c r="CA1324" t="s">
        <v>4635</v>
      </c>
      <c r="CB1324" s="44" t="s">
        <v>4635</v>
      </c>
      <c r="CC1324" t="s">
        <v>4829</v>
      </c>
      <c r="CD1324" t="s">
        <v>4632</v>
      </c>
      <c r="CE1324" t="s">
        <v>4633</v>
      </c>
      <c r="CF1324" t="s">
        <v>3630</v>
      </c>
      <c r="CH1324" t="str">
        <f>H1324</f>
        <v>Громов А.В.</v>
      </c>
      <c r="CI1324">
        <f t="shared" ref="CI1324:CI1388" si="320">I1324</f>
        <v>2013</v>
      </c>
    </row>
    <row r="1325" spans="1:88" x14ac:dyDescent="0.45">
      <c r="A1325" s="1">
        <v>45748.809004629627</v>
      </c>
      <c r="B1325">
        <v>911269241</v>
      </c>
      <c r="C1325" t="s">
        <v>4896</v>
      </c>
      <c r="D1325">
        <v>1</v>
      </c>
      <c r="E1325" s="4" t="s">
        <v>65</v>
      </c>
      <c r="G1325">
        <v>566</v>
      </c>
      <c r="H1325" s="44" t="s">
        <v>3218</v>
      </c>
      <c r="I1325">
        <v>2013</v>
      </c>
      <c r="J1325" t="s">
        <v>3219</v>
      </c>
      <c r="K1325" t="s">
        <v>3220</v>
      </c>
      <c r="L1325" t="s">
        <v>3221</v>
      </c>
      <c r="M1325" t="s">
        <v>2555</v>
      </c>
      <c r="N1325" t="s">
        <v>3265</v>
      </c>
      <c r="O1325" t="s">
        <v>3266</v>
      </c>
      <c r="P1325" t="s">
        <v>3267</v>
      </c>
      <c r="Q1325" t="str">
        <f t="shared" si="312"/>
        <v>Yagzakkum Sands, c. 6.4 km SSE of Navumetan [=Navmetan]</v>
      </c>
      <c r="R1325" s="85">
        <v>39.625</v>
      </c>
      <c r="S1325" s="85">
        <v>64.391666999999998</v>
      </c>
      <c r="T1325" t="s">
        <v>3268</v>
      </c>
      <c r="U1325" t="s">
        <v>3269</v>
      </c>
      <c r="V1325" s="54" t="s">
        <v>44</v>
      </c>
      <c r="Y1325">
        <v>2002</v>
      </c>
      <c r="Z1325">
        <v>4</v>
      </c>
      <c r="AA1325">
        <v>20</v>
      </c>
      <c r="AB1325">
        <v>2011</v>
      </c>
      <c r="AC1325">
        <v>8</v>
      </c>
      <c r="AD1325">
        <v>20</v>
      </c>
      <c r="AF1325" t="s">
        <v>501</v>
      </c>
      <c r="AG1325" s="60" t="s">
        <v>4917</v>
      </c>
      <c r="AH1325" t="s">
        <v>229</v>
      </c>
      <c r="AI1325" t="s">
        <v>3271</v>
      </c>
      <c r="AJ1325" t="s">
        <v>965</v>
      </c>
      <c r="AK1325" t="b">
        <v>1</v>
      </c>
      <c r="AL1325" t="b">
        <v>0</v>
      </c>
      <c r="AO1325" s="49" t="s">
        <v>4952</v>
      </c>
      <c r="AP1325" s="73"/>
      <c r="AQ1325" s="49" t="s">
        <v>4951</v>
      </c>
      <c r="AR1325" s="76" t="s">
        <v>5011</v>
      </c>
      <c r="AS1325" s="73" t="s">
        <v>5012</v>
      </c>
      <c r="AT1325" s="73">
        <f t="shared" si="315"/>
        <v>1</v>
      </c>
      <c r="AU1325" s="112" t="s">
        <v>5384</v>
      </c>
      <c r="AV1325" s="44" t="s">
        <v>5380</v>
      </c>
      <c r="AW1325" t="s">
        <v>613</v>
      </c>
      <c r="AX1325" s="73"/>
      <c r="AY1325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5" s="49" t="s">
        <v>4903</v>
      </c>
      <c r="BA1325" s="58" t="str">
        <f>Y1325&amp;"-"&amp;IF(Z1325&lt;10,"0"&amp;Z1325,Z1325)&amp;"-"&amp;IF(AA1325&lt;10,"0"&amp;AA1325,AA1325)&amp;"/"&amp;IF(AC1325&lt;10,"0"&amp;AC1325,AC1325)&amp;"-"&amp;IF(AD1325&lt;10,"0"&amp;AD1325,AD1325)</f>
        <v>2002-04-20/08-20</v>
      </c>
      <c r="BB1325" s="44" t="str">
        <f>Y1325&amp;IF(Z1325&lt;&gt;0,"-"&amp;Z1325,"")&amp;IF(AA1325&lt;&gt;0,"-"&amp;AA1325,"")&amp;IF(AB1325&lt;&gt;0,"/"&amp;AB1325,"")&amp;IF(AC1325&lt;&gt;0,"-"&amp;AC1325,"")&amp;IF(AD1325&lt;&gt;0,"-"&amp;AD1325,"")</f>
        <v>2002-4-20/2011-8-20</v>
      </c>
      <c r="BF1325" s="49" t="s">
        <v>4882</v>
      </c>
      <c r="BG1325" t="s">
        <v>4893</v>
      </c>
      <c r="BH1325" s="40" t="s">
        <v>5064</v>
      </c>
      <c r="BI1325" t="s">
        <v>2555</v>
      </c>
      <c r="BJ1325" t="str">
        <f>N1325&amp;", "&amp;O1325&amp;", "&amp;P1325</f>
        <v>Bukhara [=Bukhoro] Area, Bukhara [=Bukhoro] District, Yagzakkum Sands, c. 6.4 km SSE of Navumetan [=Navmetan]</v>
      </c>
      <c r="BK1325" t="str">
        <f>T1325&amp;" N; "&amp;U1325&amp;" E"</f>
        <v>39°37'30" N; 64°23'30" E</v>
      </c>
      <c r="BL1325" t="s">
        <v>5219</v>
      </c>
      <c r="BM1325" s="85" t="s">
        <v>5220</v>
      </c>
      <c r="BN1325" t="s">
        <v>4895</v>
      </c>
      <c r="BP1325" t="str">
        <f>IF(V1325="original",H1325,IF(V1325="volunteer",C1325,"Nekhaeva A.A."))</f>
        <v>Громов А.В.</v>
      </c>
      <c r="BQ1325">
        <f>IF(V1325="original",I1325,IF(V1325="volunteer",YEAR(A1325)&amp;"-"&amp;IF(MONTH(A1325)&lt;10,"0"&amp;MONTH(A1325),MONTH(A1325))&amp;"-"&amp;IF(DAY(A1325)&lt;10,"0"&amp;DAY(A1325),DAY(A1325)),"__2025-05-15"))</f>
        <v>2013</v>
      </c>
      <c r="BR1325" t="str">
        <f>LEFT(AG1325,SEARCH(" ",AG1325)-1)</f>
        <v>208</v>
      </c>
      <c r="BS1325" t="str">
        <f>BR1325</f>
        <v>208</v>
      </c>
      <c r="BT1325" s="49" t="s">
        <v>4766</v>
      </c>
      <c r="BU1325" t="s">
        <v>3631</v>
      </c>
      <c r="BV1325" t="s">
        <v>3632</v>
      </c>
      <c r="BW1325" t="s">
        <v>3633</v>
      </c>
      <c r="BX1325" t="s">
        <v>3634</v>
      </c>
      <c r="BY1325" s="44" t="s">
        <v>229</v>
      </c>
      <c r="BZ1325" t="s">
        <v>4638</v>
      </c>
      <c r="CA1325" t="s">
        <v>4639</v>
      </c>
      <c r="CB1325" s="44" t="s">
        <v>4639</v>
      </c>
      <c r="CC1325" t="s">
        <v>4809</v>
      </c>
      <c r="CD1325" t="s">
        <v>4636</v>
      </c>
      <c r="CE1325" t="s">
        <v>4637</v>
      </c>
      <c r="CF1325" t="s">
        <v>3630</v>
      </c>
      <c r="CH1325" t="str">
        <f>H1325</f>
        <v>Громов А.В.</v>
      </c>
      <c r="CI1325">
        <f t="shared" si="320"/>
        <v>2013</v>
      </c>
    </row>
    <row r="1326" spans="1:88" x14ac:dyDescent="0.45">
      <c r="A1326" s="1">
        <v>45748.806990740741</v>
      </c>
      <c r="B1326">
        <v>911269241</v>
      </c>
      <c r="C1326" t="s">
        <v>4896</v>
      </c>
      <c r="D1326">
        <v>1</v>
      </c>
      <c r="E1326" s="4" t="s">
        <v>65</v>
      </c>
      <c r="G1326">
        <v>566</v>
      </c>
      <c r="H1326" s="44" t="s">
        <v>3218</v>
      </c>
      <c r="I1326">
        <v>2013</v>
      </c>
      <c r="J1326" t="s">
        <v>3219</v>
      </c>
      <c r="K1326" t="s">
        <v>3220</v>
      </c>
      <c r="L1326" t="s">
        <v>3221</v>
      </c>
      <c r="M1326" t="s">
        <v>39</v>
      </c>
      <c r="N1326" t="s">
        <v>3272</v>
      </c>
      <c r="O1326" t="s">
        <v>3273</v>
      </c>
      <c r="P1326" t="s">
        <v>3274</v>
      </c>
      <c r="Q1326" t="str">
        <f t="shared" si="312"/>
        <v>Sharyn [=Charyn] River canyon, right riverside, Sharyn [=Charyn] National Nature Park, c. 12.2 km W of Shonzhy [=Chundzha], c. 2.1 km SSW of Sarytogai, Sarytogai Boundary</v>
      </c>
      <c r="R1326" s="85">
        <v>43.537111000000003</v>
      </c>
      <c r="S1326" s="85">
        <v>79.288888999999998</v>
      </c>
      <c r="T1326" t="s">
        <v>3275</v>
      </c>
      <c r="U1326" t="s">
        <v>3276</v>
      </c>
      <c r="V1326" s="54" t="s">
        <v>44</v>
      </c>
      <c r="Y1326">
        <v>2011</v>
      </c>
      <c r="Z1326">
        <v>8</v>
      </c>
      <c r="AA1326">
        <v>16</v>
      </c>
      <c r="AB1326">
        <v>2011</v>
      </c>
      <c r="AC1326">
        <v>8</v>
      </c>
      <c r="AD1326">
        <v>20</v>
      </c>
      <c r="AE1326" t="s">
        <v>3277</v>
      </c>
      <c r="AF1326" t="s">
        <v>501</v>
      </c>
      <c r="AG1326" s="60" t="s">
        <v>3278</v>
      </c>
      <c r="AH1326" t="s">
        <v>229</v>
      </c>
      <c r="AI1326" t="s">
        <v>3271</v>
      </c>
      <c r="AJ1326" t="s">
        <v>965</v>
      </c>
      <c r="AK1326" t="b">
        <v>1</v>
      </c>
      <c r="AL1326" t="b">
        <v>0</v>
      </c>
      <c r="AO1326" s="49" t="s">
        <v>4952</v>
      </c>
      <c r="AP1326" s="73"/>
      <c r="AQ1326" s="49" t="s">
        <v>4951</v>
      </c>
      <c r="AR1326" s="76" t="s">
        <v>5011</v>
      </c>
      <c r="AS1326" s="73" t="s">
        <v>5012</v>
      </c>
      <c r="AT1326" s="73">
        <f t="shared" si="315"/>
        <v>1</v>
      </c>
      <c r="AU1326" s="112" t="s">
        <v>5384</v>
      </c>
      <c r="AV1326" s="44" t="s">
        <v>5380</v>
      </c>
      <c r="AW1326" t="s">
        <v>613</v>
      </c>
      <c r="AX1326" s="73"/>
      <c r="AY1326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6" s="49" t="s">
        <v>4903</v>
      </c>
      <c r="BA1326" s="58" t="str">
        <f>Y1326&amp;"-"&amp;IF(Z1326&lt;10,"0"&amp;Z1326,Z1326)&amp;"-"&amp;IF(AA1326&lt;10,"0"&amp;AA1326,AA1326)&amp;"/"&amp;IF(AD1326&lt;10,"0"&amp;AD1326,AD1326)</f>
        <v>2011-08-16/20</v>
      </c>
      <c r="BB1326" s="44" t="str">
        <f>Y1326&amp;IF(Z1326&lt;&gt;0,"-"&amp;Z1326,"")&amp;IF(AA1326&lt;&gt;0,"-"&amp;AA1326,"")&amp;IF(AB1326&lt;&gt;0,"/"&amp;AB1326,"")&amp;IF(AC1326&lt;&gt;0,"-"&amp;AC1326,"")&amp;IF(AD1326&lt;&gt;0,"-"&amp;AD1326,"")</f>
        <v>2011-8-16/2011-8-20</v>
      </c>
      <c r="BC1326" s="44" t="str">
        <f>AE1326</f>
        <v>Fraxinus sogdiana forest</v>
      </c>
      <c r="BD1326" s="44" t="s">
        <v>4911</v>
      </c>
      <c r="BF1326" s="49" t="s">
        <v>4882</v>
      </c>
      <c r="BG1326" t="s">
        <v>4893</v>
      </c>
      <c r="BH1326" s="40" t="s">
        <v>5050</v>
      </c>
      <c r="BI1326" t="s">
        <v>39</v>
      </c>
      <c r="BJ1326" t="str">
        <f>N1326&amp;", "&amp;O1326&amp;", "&amp;P1326</f>
        <v>Almaty [Alma-Ata] Area, Uigur District, Sharyn [=Charyn] River canyon, right riverside, Sharyn [=Charyn] National Nature Park, c. 12.2 km W of Shonzhy [=Chundzha], c. 2.1 km SSW of Sarytogai, Sarytogai Boundary</v>
      </c>
      <c r="BK1326" t="str">
        <f>T1326&amp;" N; "&amp;U1326&amp;" E"</f>
        <v>43°32'13.6" N; 79°17'20" E</v>
      </c>
      <c r="BL1326" t="s">
        <v>5221</v>
      </c>
      <c r="BM1326" s="85" t="s">
        <v>5222</v>
      </c>
      <c r="BN1326" t="s">
        <v>4895</v>
      </c>
      <c r="BP1326" t="str">
        <f>IF(V1326="original",H1326,IF(V1326="volunteer",C1326,"Nekhaeva A.A."))</f>
        <v>Громов А.В.</v>
      </c>
      <c r="BQ1326">
        <f>IF(V1326="original",I1326,IF(V1326="volunteer",YEAR(A1326)&amp;"-"&amp;IF(MONTH(A1326)&lt;10,"0"&amp;MONTH(A1326),MONTH(A1326))&amp;"-"&amp;IF(DAY(A1326)&lt;10,"0"&amp;DAY(A1326),DAY(A1326)),"__2025-05-15"))</f>
        <v>2013</v>
      </c>
      <c r="BR1326">
        <v>812</v>
      </c>
      <c r="BS1326">
        <f t="shared" ref="BS1326:BS1336" si="321">BR1326</f>
        <v>812</v>
      </c>
      <c r="BT1326" s="49" t="s">
        <v>4766</v>
      </c>
      <c r="BU1326" t="s">
        <v>3631</v>
      </c>
      <c r="BV1326" t="s">
        <v>3632</v>
      </c>
      <c r="BW1326" t="s">
        <v>3633</v>
      </c>
      <c r="BX1326" t="s">
        <v>3634</v>
      </c>
      <c r="BY1326" s="44" t="s">
        <v>229</v>
      </c>
      <c r="BZ1326" t="s">
        <v>4638</v>
      </c>
      <c r="CA1326" t="s">
        <v>4639</v>
      </c>
      <c r="CB1326" s="44" t="s">
        <v>4639</v>
      </c>
      <c r="CC1326" t="s">
        <v>4809</v>
      </c>
      <c r="CD1326" t="s">
        <v>4636</v>
      </c>
      <c r="CE1326" t="s">
        <v>4637</v>
      </c>
      <c r="CF1326" t="s">
        <v>3630</v>
      </c>
      <c r="CH1326" t="str">
        <f>H1326</f>
        <v>Громов А.В.</v>
      </c>
      <c r="CI1326">
        <f t="shared" si="320"/>
        <v>2013</v>
      </c>
    </row>
    <row r="1327" spans="1:88" x14ac:dyDescent="0.45">
      <c r="A1327" s="1">
        <v>45748.794930555552</v>
      </c>
      <c r="B1327">
        <v>911269241</v>
      </c>
      <c r="C1327" t="s">
        <v>4896</v>
      </c>
      <c r="D1327">
        <v>1</v>
      </c>
      <c r="E1327" s="4" t="s">
        <v>65</v>
      </c>
      <c r="G1327">
        <v>566</v>
      </c>
      <c r="H1327" s="44" t="s">
        <v>3218</v>
      </c>
      <c r="I1327">
        <v>2013</v>
      </c>
      <c r="J1327" t="s">
        <v>3219</v>
      </c>
      <c r="K1327" t="s">
        <v>3220</v>
      </c>
      <c r="L1327" t="s">
        <v>3221</v>
      </c>
      <c r="M1327" t="s">
        <v>39</v>
      </c>
      <c r="N1327" t="s">
        <v>3250</v>
      </c>
      <c r="O1327" t="s">
        <v>3279</v>
      </c>
      <c r="P1327" t="s">
        <v>3280</v>
      </c>
      <c r="Q1327" t="str">
        <f t="shared" si="312"/>
        <v>Syrdarya River valley, right riverside, Kargaly Nature Preserve, c. 21.6 km SSE of Shieli [=Chiili]</v>
      </c>
      <c r="R1327" s="85">
        <v>43.97</v>
      </c>
      <c r="S1327" s="85">
        <v>66.818777999999995</v>
      </c>
      <c r="T1327" t="s">
        <v>3281</v>
      </c>
      <c r="U1327" t="s">
        <v>3282</v>
      </c>
      <c r="V1327" s="54" t="s">
        <v>44</v>
      </c>
      <c r="Y1327">
        <v>2012</v>
      </c>
      <c r="Z1327">
        <v>6</v>
      </c>
      <c r="AA1327">
        <v>23</v>
      </c>
      <c r="AB1327">
        <v>2012</v>
      </c>
      <c r="AC1327">
        <v>6</v>
      </c>
      <c r="AD1327">
        <v>29</v>
      </c>
      <c r="AF1327" t="s">
        <v>501</v>
      </c>
      <c r="AG1327" s="60" t="s">
        <v>3283</v>
      </c>
      <c r="AH1327" t="s">
        <v>229</v>
      </c>
      <c r="AI1327" t="s">
        <v>3271</v>
      </c>
      <c r="AJ1327" t="s">
        <v>965</v>
      </c>
      <c r="AK1327" t="b">
        <v>1</v>
      </c>
      <c r="AL1327" t="b">
        <v>0</v>
      </c>
      <c r="AO1327" s="49" t="s">
        <v>4952</v>
      </c>
      <c r="AP1327" s="73"/>
      <c r="AQ1327" s="49" t="s">
        <v>4951</v>
      </c>
      <c r="AR1327" s="76" t="s">
        <v>5011</v>
      </c>
      <c r="AS1327" s="73" t="s">
        <v>5012</v>
      </c>
      <c r="AT1327" s="73">
        <f t="shared" si="315"/>
        <v>1</v>
      </c>
      <c r="AU1327" s="112" t="s">
        <v>5384</v>
      </c>
      <c r="AV1327" s="44" t="s">
        <v>5380</v>
      </c>
      <c r="AW1327" t="s">
        <v>613</v>
      </c>
      <c r="AX1327" s="73"/>
      <c r="AY1327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7" s="49" t="s">
        <v>4903</v>
      </c>
      <c r="BA1327" s="58" t="str">
        <f>Y1327&amp;"-"&amp;IF(Z1327&lt;10,"0"&amp;Z1327,Z1327)&amp;"-"&amp;IF(AA1327&lt;10,"0"&amp;AA1327,AA1327)&amp;"/"&amp;IF(AD1327&lt;10,"0"&amp;AD1327,AD1327)</f>
        <v>2012-06-23/29</v>
      </c>
      <c r="BB1327" s="44" t="str">
        <f>Y1327&amp;IF(Z1327&lt;&gt;0,"-"&amp;Z1327,"")&amp;IF(AA1327&lt;&gt;0,"-"&amp;AA1327,"")&amp;IF(AB1327&lt;&gt;0,"/"&amp;AB1327,"")&amp;IF(AC1327&lt;&gt;0,"-"&amp;AC1327,"")&amp;IF(AD1327&lt;&gt;0,"-"&amp;AD1327,"")</f>
        <v>2012-6-23/2012-6-29</v>
      </c>
      <c r="BD1327" s="44" t="s">
        <v>4911</v>
      </c>
      <c r="BF1327" s="49" t="s">
        <v>4882</v>
      </c>
      <c r="BG1327" t="s">
        <v>4893</v>
      </c>
      <c r="BH1327" s="40" t="s">
        <v>5050</v>
      </c>
      <c r="BI1327" t="s">
        <v>39</v>
      </c>
      <c r="BJ1327" t="str">
        <f>N1327&amp;", "&amp;O1327&amp;", "&amp;P1327</f>
        <v>Kyzylorda Area, Shieli [=Chiili] District, Syrdarya River valley, right riverside, Kargaly Nature Preserve, c. 21.6 km SSE of Shieli [=Chiili]</v>
      </c>
      <c r="BK1327" t="str">
        <f>T1327&amp;" N; "&amp;U1327&amp;" E"</f>
        <v>43°58'12" N; 66°49'7.6" E</v>
      </c>
      <c r="BL1327" t="s">
        <v>5223</v>
      </c>
      <c r="BM1327" s="85" t="s">
        <v>5224</v>
      </c>
      <c r="BN1327" t="s">
        <v>4895</v>
      </c>
      <c r="BP1327" t="str">
        <f>IF(V1327="original",H1327,IF(V1327="volunteer",C1327,"Nekhaeva A.A."))</f>
        <v>Громов А.В.</v>
      </c>
      <c r="BQ1327">
        <f>IF(V1327="original",I1327,IF(V1327="volunteer",YEAR(A1327)&amp;"-"&amp;IF(MONTH(A1327)&lt;10,"0"&amp;MONTH(A1327),MONTH(A1327))&amp;"-"&amp;IF(DAY(A1327)&lt;10,"0"&amp;DAY(A1327),DAY(A1327)),"__2025-05-15"))</f>
        <v>2013</v>
      </c>
      <c r="BR1327">
        <v>154</v>
      </c>
      <c r="BS1327">
        <f t="shared" si="321"/>
        <v>154</v>
      </c>
      <c r="BT1327" s="49" t="s">
        <v>4766</v>
      </c>
      <c r="BU1327" t="s">
        <v>3631</v>
      </c>
      <c r="BV1327" t="s">
        <v>3632</v>
      </c>
      <c r="BW1327" t="s">
        <v>3633</v>
      </c>
      <c r="BX1327" t="s">
        <v>3634</v>
      </c>
      <c r="BY1327" s="44" t="s">
        <v>229</v>
      </c>
      <c r="BZ1327" t="s">
        <v>4638</v>
      </c>
      <c r="CA1327" t="s">
        <v>4639</v>
      </c>
      <c r="CB1327" s="44" t="s">
        <v>4639</v>
      </c>
      <c r="CC1327" t="s">
        <v>4809</v>
      </c>
      <c r="CD1327" t="s">
        <v>4636</v>
      </c>
      <c r="CE1327" t="s">
        <v>4637</v>
      </c>
      <c r="CF1327" t="s">
        <v>3630</v>
      </c>
      <c r="CH1327" t="str">
        <f>H1327</f>
        <v>Громов А.В.</v>
      </c>
      <c r="CI1327">
        <f t="shared" si="320"/>
        <v>2013</v>
      </c>
    </row>
    <row r="1328" spans="1:88" x14ac:dyDescent="0.45">
      <c r="A1328" s="1">
        <v>45748.793425925927</v>
      </c>
      <c r="B1328">
        <v>911269241</v>
      </c>
      <c r="C1328" t="s">
        <v>4896</v>
      </c>
      <c r="D1328">
        <v>2</v>
      </c>
      <c r="E1328" s="4" t="s">
        <v>247</v>
      </c>
      <c r="G1328">
        <v>566</v>
      </c>
      <c r="H1328" s="44" t="s">
        <v>3218</v>
      </c>
      <c r="I1328">
        <v>2013</v>
      </c>
      <c r="J1328" t="s">
        <v>3219</v>
      </c>
      <c r="K1328" t="s">
        <v>3220</v>
      </c>
      <c r="L1328" t="s">
        <v>3221</v>
      </c>
      <c r="M1328" t="s">
        <v>39</v>
      </c>
      <c r="N1328" t="s">
        <v>3250</v>
      </c>
      <c r="O1328" t="s">
        <v>3279</v>
      </c>
      <c r="P1328" t="s">
        <v>3284</v>
      </c>
      <c r="Q1328" t="str">
        <f t="shared" si="312"/>
        <v>Syrdarya River valley, right riverside, Kargaly Nature Preserve, c. 21.6 km SSE of Shieli [Chili], Akdon Boundary, cordon env.</v>
      </c>
      <c r="R1328" s="85">
        <v>43.968111</v>
      </c>
      <c r="S1328" s="85">
        <v>66.811999999999998</v>
      </c>
      <c r="T1328" t="s">
        <v>3253</v>
      </c>
      <c r="U1328" t="s">
        <v>3254</v>
      </c>
      <c r="V1328" s="54" t="s">
        <v>44</v>
      </c>
      <c r="Y1328">
        <v>2012</v>
      </c>
      <c r="Z1328">
        <v>6</v>
      </c>
      <c r="AA1328">
        <v>26</v>
      </c>
      <c r="AB1328">
        <v>2012</v>
      </c>
      <c r="AC1328">
        <v>6</v>
      </c>
      <c r="AD1328">
        <v>29</v>
      </c>
      <c r="AF1328" t="s">
        <v>501</v>
      </c>
      <c r="AG1328" s="60" t="s">
        <v>3255</v>
      </c>
      <c r="AH1328" t="s">
        <v>229</v>
      </c>
      <c r="AI1328" t="s">
        <v>3271</v>
      </c>
      <c r="AJ1328" t="s">
        <v>965</v>
      </c>
      <c r="AK1328" t="b">
        <v>1</v>
      </c>
      <c r="AL1328" t="b">
        <v>0</v>
      </c>
      <c r="AO1328" s="49" t="s">
        <v>4952</v>
      </c>
      <c r="AP1328" s="73"/>
      <c r="AQ1328" s="49" t="s">
        <v>4951</v>
      </c>
      <c r="AR1328" s="76" t="s">
        <v>5011</v>
      </c>
      <c r="AS1328" s="73" t="s">
        <v>5012</v>
      </c>
      <c r="AT1328" s="73">
        <f t="shared" si="315"/>
        <v>2</v>
      </c>
      <c r="AU1328" s="112" t="s">
        <v>5384</v>
      </c>
      <c r="AV1328" s="44" t="s">
        <v>5380</v>
      </c>
      <c r="AW1328" t="s">
        <v>613</v>
      </c>
      <c r="AX1328" s="73"/>
      <c r="AY1328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8" s="49" t="s">
        <v>4903</v>
      </c>
      <c r="BA1328" s="58" t="str">
        <f>Y1328&amp;"-"&amp;IF(Z1328&lt;10,"0"&amp;Z1328,Z1328)&amp;"-"&amp;IF(AA1328&lt;10,"0"&amp;AA1328,AA1328)&amp;"/"&amp;IF(AD1328&lt;10,"0"&amp;AD1328,AD1328)</f>
        <v>2012-06-26/29</v>
      </c>
      <c r="BB1328" s="44" t="str">
        <f>Y1328&amp;IF(Z1328&lt;&gt;0,"-"&amp;Z1328,"")&amp;IF(AA1328&lt;&gt;0,"-"&amp;AA1328,"")&amp;IF(AB1328&lt;&gt;0,"/"&amp;AB1328,"")&amp;IF(AC1328&lt;&gt;0,"-"&amp;AC1328,"")&amp;IF(AD1328&lt;&gt;0,"-"&amp;AD1328,"")</f>
        <v>2012-6-26/2012-6-29</v>
      </c>
      <c r="BD1328" s="44" t="s">
        <v>4911</v>
      </c>
      <c r="BF1328" s="49" t="s">
        <v>4882</v>
      </c>
      <c r="BG1328" t="s">
        <v>4893</v>
      </c>
      <c r="BH1328" s="40" t="s">
        <v>5050</v>
      </c>
      <c r="BI1328" t="s">
        <v>39</v>
      </c>
      <c r="BJ1328" t="str">
        <f>N1328&amp;", "&amp;O1328&amp;", "&amp;P1328</f>
        <v>Kyzylorda Area, Shieli [=Chiili] District, Syrdarya River valley, right riverside, Kargaly Nature Preserve, c. 21.6 km SSE of Shieli [Chili], Akdon Boundary, cordon env.</v>
      </c>
      <c r="BK1328" t="str">
        <f>T1328&amp;" N; "&amp;U1328&amp;" E"</f>
        <v>43°58'5.2" N; 66°48'43.2" E</v>
      </c>
      <c r="BL1328" t="s">
        <v>5215</v>
      </c>
      <c r="BM1328" s="85" t="s">
        <v>5216</v>
      </c>
      <c r="BN1328" t="s">
        <v>4895</v>
      </c>
      <c r="BP1328" t="str">
        <f>IF(V1328="original",H1328,IF(V1328="volunteer",C1328,"Nekhaeva A.A."))</f>
        <v>Громов А.В.</v>
      </c>
      <c r="BQ1328">
        <f>IF(V1328="original",I1328,IF(V1328="volunteer",YEAR(A1328)&amp;"-"&amp;IF(MONTH(A1328)&lt;10,"0"&amp;MONTH(A1328),MONTH(A1328))&amp;"-"&amp;IF(DAY(A1328)&lt;10,"0"&amp;DAY(A1328),DAY(A1328)),"__2025-05-15"))</f>
        <v>2013</v>
      </c>
      <c r="BR1328">
        <v>158</v>
      </c>
      <c r="BS1328">
        <f t="shared" si="321"/>
        <v>158</v>
      </c>
      <c r="BT1328" s="49" t="s">
        <v>4766</v>
      </c>
      <c r="BU1328" t="s">
        <v>3631</v>
      </c>
      <c r="BV1328" t="s">
        <v>3632</v>
      </c>
      <c r="BW1328" t="s">
        <v>3633</v>
      </c>
      <c r="BX1328" t="s">
        <v>3634</v>
      </c>
      <c r="BY1328" s="44" t="s">
        <v>229</v>
      </c>
      <c r="BZ1328" t="s">
        <v>4638</v>
      </c>
      <c r="CA1328" t="s">
        <v>4639</v>
      </c>
      <c r="CB1328" s="44" t="s">
        <v>4639</v>
      </c>
      <c r="CC1328" t="s">
        <v>4809</v>
      </c>
      <c r="CD1328" t="s">
        <v>4636</v>
      </c>
      <c r="CE1328" t="s">
        <v>4637</v>
      </c>
      <c r="CF1328" t="s">
        <v>3630</v>
      </c>
      <c r="CH1328" t="str">
        <f>H1328</f>
        <v>Громов А.В.</v>
      </c>
      <c r="CI1328">
        <f t="shared" si="320"/>
        <v>2013</v>
      </c>
    </row>
    <row r="1329" spans="1:88" x14ac:dyDescent="0.45">
      <c r="A1329" s="1">
        <v>45748.789988425917</v>
      </c>
      <c r="B1329">
        <v>911269241</v>
      </c>
      <c r="C1329" t="s">
        <v>4896</v>
      </c>
      <c r="D1329">
        <v>1</v>
      </c>
      <c r="E1329" s="4" t="s">
        <v>51</v>
      </c>
      <c r="G1329">
        <v>566</v>
      </c>
      <c r="H1329" s="44" t="s">
        <v>3218</v>
      </c>
      <c r="I1329">
        <v>2013</v>
      </c>
      <c r="J1329" t="s">
        <v>3219</v>
      </c>
      <c r="K1329" t="s">
        <v>3220</v>
      </c>
      <c r="L1329" t="s">
        <v>3221</v>
      </c>
      <c r="M1329" t="s">
        <v>39</v>
      </c>
      <c r="N1329" t="s">
        <v>841</v>
      </c>
      <c r="O1329" t="s">
        <v>3273</v>
      </c>
      <c r="P1329" t="s">
        <v>3285</v>
      </c>
      <c r="Q1329" t="str">
        <f t="shared" si="312"/>
        <v>Sharyn [Charyn] River canyon, right riverside, Sharyn [Charyn] National Nature Park, c. 12.2 km W of Shonzhy [=Chundzha], c. 2.1 km SSW of Sarytogai, Sarytogai Boundary</v>
      </c>
      <c r="R1329" s="85">
        <v>43.537111000000003</v>
      </c>
      <c r="S1329" s="85">
        <v>79.288888999999998</v>
      </c>
      <c r="T1329" t="s">
        <v>3275</v>
      </c>
      <c r="U1329" t="s">
        <v>3276</v>
      </c>
      <c r="V1329" s="54" t="s">
        <v>44</v>
      </c>
      <c r="Y1329">
        <v>2011</v>
      </c>
      <c r="Z1329">
        <v>8</v>
      </c>
      <c r="AA1329">
        <v>16</v>
      </c>
      <c r="AB1329">
        <v>2011</v>
      </c>
      <c r="AC1329">
        <v>8</v>
      </c>
      <c r="AD1329">
        <v>20</v>
      </c>
      <c r="AE1329" t="s">
        <v>3277</v>
      </c>
      <c r="AF1329" t="s">
        <v>501</v>
      </c>
      <c r="AG1329" s="60" t="s">
        <v>3278</v>
      </c>
      <c r="AH1329" t="s">
        <v>229</v>
      </c>
      <c r="AI1329" t="s">
        <v>245</v>
      </c>
      <c r="AJ1329" t="s">
        <v>262</v>
      </c>
      <c r="AK1329" t="b">
        <v>1</v>
      </c>
      <c r="AL1329" t="b">
        <v>0</v>
      </c>
      <c r="AO1329" s="49" t="s">
        <v>4952</v>
      </c>
      <c r="AP1329" s="73"/>
      <c r="AQ1329" s="49" t="s">
        <v>4951</v>
      </c>
      <c r="AR1329" s="76" t="s">
        <v>5011</v>
      </c>
      <c r="AS1329" s="73" t="s">
        <v>5012</v>
      </c>
      <c r="AT1329" s="73">
        <f t="shared" si="315"/>
        <v>1</v>
      </c>
      <c r="AU1329" s="112" t="s">
        <v>5383</v>
      </c>
      <c r="AV1329" s="44" t="s">
        <v>5380</v>
      </c>
      <c r="AW1329" t="s">
        <v>613</v>
      </c>
      <c r="AX1329" s="73"/>
      <c r="AY1329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29" s="49" t="s">
        <v>4903</v>
      </c>
      <c r="BA1329" s="58" t="str">
        <f>Y1329&amp;"-"&amp;IF(Z1329&lt;10,"0"&amp;Z1329,Z1329)&amp;"-"&amp;IF(AA1329&lt;10,"0"&amp;AA1329,AA1329)&amp;"/"&amp;IF(AD1329&lt;10,"0"&amp;AD1329,AD1329)</f>
        <v>2011-08-16/20</v>
      </c>
      <c r="BB1329" s="44" t="str">
        <f>Y1329&amp;IF(Z1329&lt;&gt;0,"-"&amp;Z1329,"")&amp;IF(AA1329&lt;&gt;0,"-"&amp;AA1329,"")&amp;IF(AB1329&lt;&gt;0,"/"&amp;AB1329,"")&amp;IF(AC1329&lt;&gt;0,"-"&amp;AC1329,"")&amp;IF(AD1329&lt;&gt;0,"-"&amp;AD1329,"")</f>
        <v>2011-8-16/2011-8-20</v>
      </c>
      <c r="BC1329" s="44" t="str">
        <f>AE1329</f>
        <v>Fraxinus sogdiana forest</v>
      </c>
      <c r="BD1329" s="44" t="s">
        <v>4911</v>
      </c>
      <c r="BF1329" s="49" t="s">
        <v>4882</v>
      </c>
      <c r="BG1329" t="s">
        <v>4893</v>
      </c>
      <c r="BH1329" s="40" t="s">
        <v>5050</v>
      </c>
      <c r="BI1329" t="s">
        <v>39</v>
      </c>
      <c r="BJ1329" t="str">
        <f>N1329&amp;", "&amp;O1329&amp;", "&amp;P1329</f>
        <v>Almaty [=Alma-Ata] Area, Uigur District, Sharyn [Charyn] River canyon, right riverside, Sharyn [Charyn] National Nature Park, c. 12.2 km W of Shonzhy [=Chundzha], c. 2.1 km SSW of Sarytogai, Sarytogai Boundary</v>
      </c>
      <c r="BK1329" t="str">
        <f>T1329&amp;" N; "&amp;U1329&amp;" E"</f>
        <v>43°32'13.6" N; 79°17'20" E</v>
      </c>
      <c r="BL1329" t="s">
        <v>5221</v>
      </c>
      <c r="BM1329" s="85" t="s">
        <v>5222</v>
      </c>
      <c r="BN1329" t="s">
        <v>4895</v>
      </c>
      <c r="BP1329" t="str">
        <f>IF(V1329="original",H1329,IF(V1329="volunteer",C1329,"Nekhaeva A.A."))</f>
        <v>Громов А.В.</v>
      </c>
      <c r="BQ1329">
        <f>IF(V1329="original",I1329,IF(V1329="volunteer",YEAR(A1329)&amp;"-"&amp;IF(MONTH(A1329)&lt;10,"0"&amp;MONTH(A1329),MONTH(A1329))&amp;"-"&amp;IF(DAY(A1329)&lt;10,"0"&amp;DAY(A1329),DAY(A1329)),"__2025-05-15"))</f>
        <v>2013</v>
      </c>
      <c r="BR1329">
        <v>812</v>
      </c>
      <c r="BS1329">
        <f t="shared" si="321"/>
        <v>812</v>
      </c>
      <c r="BT1329" s="49" t="s">
        <v>4766</v>
      </c>
      <c r="BU1329" t="s">
        <v>3631</v>
      </c>
      <c r="BV1329" t="s">
        <v>3632</v>
      </c>
      <c r="BW1329" t="s">
        <v>3633</v>
      </c>
      <c r="BX1329" t="s">
        <v>3634</v>
      </c>
      <c r="BY1329" s="44" t="s">
        <v>229</v>
      </c>
      <c r="BZ1329" t="s">
        <v>245</v>
      </c>
      <c r="CA1329" t="s">
        <v>3678</v>
      </c>
      <c r="CB1329" s="44" t="s">
        <v>3678</v>
      </c>
      <c r="CC1329" t="s">
        <v>4804</v>
      </c>
      <c r="CD1329" t="s">
        <v>3678</v>
      </c>
      <c r="CE1329" t="s">
        <v>3679</v>
      </c>
      <c r="CF1329" t="s">
        <v>3630</v>
      </c>
      <c r="CH1329" t="str">
        <f>H1329</f>
        <v>Громов А.В.</v>
      </c>
      <c r="CI1329">
        <f t="shared" si="320"/>
        <v>2013</v>
      </c>
    </row>
    <row r="1330" spans="1:88" x14ac:dyDescent="0.45">
      <c r="A1330" s="1">
        <v>45748.787638888884</v>
      </c>
      <c r="B1330">
        <v>911269241</v>
      </c>
      <c r="C1330" t="s">
        <v>4896</v>
      </c>
      <c r="D1330">
        <v>2</v>
      </c>
      <c r="E1330" s="4" t="s">
        <v>86</v>
      </c>
      <c r="G1330">
        <v>566</v>
      </c>
      <c r="H1330" s="44" t="s">
        <v>3218</v>
      </c>
      <c r="I1330">
        <v>2013</v>
      </c>
      <c r="J1330" t="s">
        <v>3219</v>
      </c>
      <c r="K1330" t="s">
        <v>3220</v>
      </c>
      <c r="L1330" t="s">
        <v>3221</v>
      </c>
      <c r="M1330" t="s">
        <v>39</v>
      </c>
      <c r="N1330" t="s">
        <v>841</v>
      </c>
      <c r="O1330" t="s">
        <v>3273</v>
      </c>
      <c r="P1330" t="s">
        <v>3286</v>
      </c>
      <c r="Q1330" t="str">
        <f t="shared" si="312"/>
        <v>Sharyn [Charyn] River canyon, right riverside, Sharyn [Charyn] National Nature Park, c. 12 km W of Shonzhy [=Chundzha], c. 1.9 km SSW of Sarytogai, Sarytogai Boundary</v>
      </c>
      <c r="R1330" s="85">
        <v>43.538556</v>
      </c>
      <c r="S1330" s="85">
        <v>79.291194000000004</v>
      </c>
      <c r="T1330" t="s">
        <v>3287</v>
      </c>
      <c r="U1330" t="s">
        <v>3288</v>
      </c>
      <c r="V1330" s="54" t="s">
        <v>44</v>
      </c>
      <c r="Y1330">
        <v>2011</v>
      </c>
      <c r="Z1330">
        <v>8</v>
      </c>
      <c r="AA1330">
        <v>14</v>
      </c>
      <c r="AB1330">
        <v>2011</v>
      </c>
      <c r="AC1330">
        <v>8</v>
      </c>
      <c r="AD1330">
        <v>20</v>
      </c>
      <c r="AE1330" t="s">
        <v>3289</v>
      </c>
      <c r="AF1330" t="s">
        <v>501</v>
      </c>
      <c r="AG1330" s="60" t="s">
        <v>3290</v>
      </c>
      <c r="AH1330" t="s">
        <v>229</v>
      </c>
      <c r="AI1330" t="s">
        <v>245</v>
      </c>
      <c r="AJ1330" t="s">
        <v>262</v>
      </c>
      <c r="AK1330" t="b">
        <v>1</v>
      </c>
      <c r="AL1330" t="b">
        <v>0</v>
      </c>
      <c r="AO1330" s="49" t="s">
        <v>4952</v>
      </c>
      <c r="AP1330" s="73"/>
      <c r="AQ1330" s="49" t="s">
        <v>4951</v>
      </c>
      <c r="AR1330" s="76" t="s">
        <v>5011</v>
      </c>
      <c r="AS1330" s="73" t="s">
        <v>5012</v>
      </c>
      <c r="AT1330" s="73">
        <f t="shared" si="315"/>
        <v>2</v>
      </c>
      <c r="AU1330" s="112" t="s">
        <v>5383</v>
      </c>
      <c r="AV1330" s="44" t="s">
        <v>5380</v>
      </c>
      <c r="AW1330" t="s">
        <v>613</v>
      </c>
      <c r="AX1330" s="73"/>
      <c r="AY1330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0" s="49" t="s">
        <v>4903</v>
      </c>
      <c r="BA1330" s="58" t="str">
        <f>Y1330&amp;"-"&amp;IF(Z1330&lt;10,"0"&amp;Z1330,Z1330)&amp;"-"&amp;IF(AA1330&lt;10,"0"&amp;AA1330,AA1330)&amp;"/"&amp;IF(AD1330&lt;10,"0"&amp;AD1330,AD1330)</f>
        <v>2011-08-14/20</v>
      </c>
      <c r="BB1330" s="44" t="str">
        <f>Y1330&amp;IF(Z1330&lt;&gt;0,"-"&amp;Z1330,"")&amp;IF(AA1330&lt;&gt;0,"-"&amp;AA1330,"")&amp;IF(AB1330&lt;&gt;0,"/"&amp;AB1330,"")&amp;IF(AC1330&lt;&gt;0,"-"&amp;AC1330,"")&amp;IF(AD1330&lt;&gt;0,"-"&amp;AD1330,"")</f>
        <v>2011-8-14/2011-8-20</v>
      </c>
      <c r="BC1330" s="44" t="str">
        <f>AE1330</f>
        <v>Populus forest belt</v>
      </c>
      <c r="BD1330" s="44" t="s">
        <v>4911</v>
      </c>
      <c r="BF1330" s="49" t="s">
        <v>4882</v>
      </c>
      <c r="BG1330" t="s">
        <v>4893</v>
      </c>
      <c r="BH1330" s="40" t="s">
        <v>5050</v>
      </c>
      <c r="BI1330" t="s">
        <v>39</v>
      </c>
      <c r="BJ1330" t="str">
        <f>N1330&amp;", "&amp;O1330&amp;", "&amp;P1330</f>
        <v>Almaty [=Alma-Ata] Area, Uigur District, Sharyn [Charyn] River canyon, right riverside, Sharyn [Charyn] National Nature Park, c. 12 km W of Shonzhy [=Chundzha], c. 1.9 km SSW of Sarytogai, Sarytogai Boundary</v>
      </c>
      <c r="BK1330" t="str">
        <f>T1330&amp;" N; "&amp;U1330&amp;" E"</f>
        <v>43°32'18.8" N; 79°17'28.3" E</v>
      </c>
      <c r="BL1330" t="s">
        <v>5225</v>
      </c>
      <c r="BM1330" s="85" t="s">
        <v>5226</v>
      </c>
      <c r="BN1330" t="s">
        <v>4895</v>
      </c>
      <c r="BP1330" t="str">
        <f>IF(V1330="original",H1330,IF(V1330="volunteer",C1330,"Nekhaeva A.A."))</f>
        <v>Громов А.В.</v>
      </c>
      <c r="BQ1330">
        <f>IF(V1330="original",I1330,IF(V1330="volunteer",YEAR(A1330)&amp;"-"&amp;IF(MONTH(A1330)&lt;10,"0"&amp;MONTH(A1330),MONTH(A1330))&amp;"-"&amp;IF(DAY(A1330)&lt;10,"0"&amp;DAY(A1330),DAY(A1330)),"__2025-05-15"))</f>
        <v>2013</v>
      </c>
      <c r="BR1330">
        <v>724</v>
      </c>
      <c r="BS1330">
        <f t="shared" si="321"/>
        <v>724</v>
      </c>
      <c r="BT1330" s="49" t="s">
        <v>4766</v>
      </c>
      <c r="BU1330" t="s">
        <v>3631</v>
      </c>
      <c r="BV1330" t="s">
        <v>3632</v>
      </c>
      <c r="BW1330" t="s">
        <v>3633</v>
      </c>
      <c r="BX1330" t="s">
        <v>3634</v>
      </c>
      <c r="BY1330" s="44" t="s">
        <v>229</v>
      </c>
      <c r="BZ1330" t="s">
        <v>245</v>
      </c>
      <c r="CA1330" t="s">
        <v>3678</v>
      </c>
      <c r="CB1330" s="44" t="s">
        <v>3678</v>
      </c>
      <c r="CC1330" t="s">
        <v>4804</v>
      </c>
      <c r="CD1330" t="s">
        <v>3678</v>
      </c>
      <c r="CE1330" t="s">
        <v>3679</v>
      </c>
      <c r="CF1330" t="s">
        <v>3630</v>
      </c>
      <c r="CH1330" t="str">
        <f>H1330</f>
        <v>Громов А.В.</v>
      </c>
      <c r="CI1330">
        <f t="shared" si="320"/>
        <v>2013</v>
      </c>
    </row>
    <row r="1331" spans="1:88" x14ac:dyDescent="0.45">
      <c r="A1331" s="1">
        <v>45748.78460648148</v>
      </c>
      <c r="B1331">
        <v>911269241</v>
      </c>
      <c r="C1331" t="s">
        <v>4896</v>
      </c>
      <c r="D1331">
        <v>4</v>
      </c>
      <c r="E1331" s="4" t="s">
        <v>835</v>
      </c>
      <c r="G1331">
        <v>566</v>
      </c>
      <c r="H1331" s="44" t="s">
        <v>3218</v>
      </c>
      <c r="I1331">
        <v>2013</v>
      </c>
      <c r="J1331" t="s">
        <v>3219</v>
      </c>
      <c r="K1331" t="s">
        <v>3220</v>
      </c>
      <c r="L1331" t="s">
        <v>3221</v>
      </c>
      <c r="M1331" t="s">
        <v>39</v>
      </c>
      <c r="N1331" t="s">
        <v>841</v>
      </c>
      <c r="O1331" t="s">
        <v>3291</v>
      </c>
      <c r="P1331" t="s">
        <v>3292</v>
      </c>
      <c r="Q1331" t="str">
        <f t="shared" si="312"/>
        <v>Ili River valley, right riverside, c. 61.3 km ESE of Basshi [=Baschi, Kalinino]</v>
      </c>
      <c r="R1331" s="85">
        <v>43.960749999999997</v>
      </c>
      <c r="S1331" s="85">
        <v>79.468971999999994</v>
      </c>
      <c r="T1331" t="s">
        <v>3293</v>
      </c>
      <c r="U1331" t="s">
        <v>3294</v>
      </c>
      <c r="V1331" s="54" t="s">
        <v>44</v>
      </c>
      <c r="Y1331">
        <v>2010</v>
      </c>
      <c r="Z1331">
        <v>5</v>
      </c>
      <c r="AA1331">
        <v>3</v>
      </c>
      <c r="AB1331"/>
      <c r="AC1331"/>
      <c r="AD1331"/>
      <c r="AE1331" t="s">
        <v>3295</v>
      </c>
      <c r="AF1331" t="s">
        <v>501</v>
      </c>
      <c r="AG1331" s="60" t="s">
        <v>3417</v>
      </c>
      <c r="AH1331" t="s">
        <v>229</v>
      </c>
      <c r="AI1331" t="s">
        <v>245</v>
      </c>
      <c r="AJ1331" t="s">
        <v>262</v>
      </c>
      <c r="AK1331" t="b">
        <v>1</v>
      </c>
      <c r="AL1331" t="b">
        <v>0</v>
      </c>
      <c r="AO1331" s="49" t="s">
        <v>4952</v>
      </c>
      <c r="AP1331" s="73"/>
      <c r="AQ1331" s="49" t="s">
        <v>4951</v>
      </c>
      <c r="AR1331" s="76" t="s">
        <v>5011</v>
      </c>
      <c r="AS1331" s="73" t="s">
        <v>5012</v>
      </c>
      <c r="AT1331" s="73">
        <f t="shared" si="315"/>
        <v>4</v>
      </c>
      <c r="AU1331" s="112" t="s">
        <v>5384</v>
      </c>
      <c r="AV1331" s="44" t="s">
        <v>5380</v>
      </c>
      <c r="AW1331" t="s">
        <v>613</v>
      </c>
      <c r="AX1331" s="73"/>
      <c r="AY1331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1" s="49" t="s">
        <v>4903</v>
      </c>
      <c r="BA1331" s="58" t="str">
        <f>Y1331&amp;"-"&amp;IF(Z1331&lt;10,"0"&amp;Z1331,Z1331)&amp;"-"&amp;IF(AA1331&lt;10,"0"&amp;AA1331,AA1331)</f>
        <v>2010-05-03</v>
      </c>
      <c r="BB1331" s="44" t="str">
        <f>Y1331&amp;IF(Z1331&lt;&gt;0,"-"&amp;Z1331,"")&amp;IF(AA1331&lt;&gt;0,"-"&amp;AA1331,"")&amp;IF(AB1331&lt;&gt;0,"/"&amp;AB1331,"")&amp;IF(AC1331&lt;&gt;0,"-"&amp;AC1331,"")&amp;IF(AD1331&lt;&gt;0,"-"&amp;AD1331,"")</f>
        <v>2010-5-3</v>
      </c>
      <c r="BC1331" s="44" t="str">
        <f>AE1331</f>
        <v>litter under Tamarix</v>
      </c>
      <c r="BF1331" s="49" t="s">
        <v>4882</v>
      </c>
      <c r="BG1331" t="s">
        <v>4893</v>
      </c>
      <c r="BH1331" s="40" t="s">
        <v>5050</v>
      </c>
      <c r="BI1331" t="s">
        <v>39</v>
      </c>
      <c r="BJ1331" t="str">
        <f>N1331&amp;", "&amp;O1331&amp;", "&amp;P1331</f>
        <v>Almaty [=Alma-Ata] Area, Zharkent [=Panfilov] District, Ili River valley, right riverside, c. 61.3 km ESE of Basshi [=Baschi, Kalinino]</v>
      </c>
      <c r="BK1331" t="str">
        <f>T1331&amp;" N; "&amp;U1331&amp;" E"</f>
        <v>43°57'38.7" N; 79°28'8.3" E</v>
      </c>
      <c r="BL1331" t="s">
        <v>5227</v>
      </c>
      <c r="BM1331" s="85" t="s">
        <v>5228</v>
      </c>
      <c r="BN1331" t="s">
        <v>4895</v>
      </c>
      <c r="BP1331" t="str">
        <f>IF(V1331="original",H1331,IF(V1331="volunteer",C1331,"Nekhaeva A.A."))</f>
        <v>Громов А.В.</v>
      </c>
      <c r="BQ1331">
        <f>IF(V1331="original",I1331,IF(V1331="volunteer",YEAR(A1331)&amp;"-"&amp;IF(MONTH(A1331)&lt;10,"0"&amp;MONTH(A1331),MONTH(A1331))&amp;"-"&amp;IF(DAY(A1331)&lt;10,"0"&amp;DAY(A1331),DAY(A1331)),"__2025-05-15"))</f>
        <v>2013</v>
      </c>
      <c r="BR1331" t="str">
        <f>LEFT(AG1331,SEARCH(" ",AG1331)-1)</f>
        <v>497</v>
      </c>
      <c r="BS1331" t="str">
        <f t="shared" si="321"/>
        <v>497</v>
      </c>
      <c r="BT1331" s="49" t="s">
        <v>4766</v>
      </c>
      <c r="BU1331" t="s">
        <v>3631</v>
      </c>
      <c r="BV1331" t="s">
        <v>3632</v>
      </c>
      <c r="BW1331" t="s">
        <v>3633</v>
      </c>
      <c r="BX1331" t="s">
        <v>3634</v>
      </c>
      <c r="BY1331" s="44" t="s">
        <v>229</v>
      </c>
      <c r="BZ1331" t="s">
        <v>245</v>
      </c>
      <c r="CA1331" t="s">
        <v>3678</v>
      </c>
      <c r="CB1331" s="44" t="s">
        <v>3678</v>
      </c>
      <c r="CC1331" t="s">
        <v>4804</v>
      </c>
      <c r="CD1331" t="s">
        <v>3678</v>
      </c>
      <c r="CE1331" t="s">
        <v>3679</v>
      </c>
      <c r="CF1331" t="s">
        <v>3630</v>
      </c>
      <c r="CH1331" t="str">
        <f>H1331</f>
        <v>Громов А.В.</v>
      </c>
      <c r="CI1331">
        <f t="shared" si="320"/>
        <v>2013</v>
      </c>
    </row>
    <row r="1332" spans="1:88" x14ac:dyDescent="0.45">
      <c r="A1332" s="1">
        <v>45748.782581018517</v>
      </c>
      <c r="B1332">
        <v>911269241</v>
      </c>
      <c r="C1332" t="s">
        <v>4896</v>
      </c>
      <c r="D1332">
        <v>4</v>
      </c>
      <c r="E1332" s="4" t="s">
        <v>727</v>
      </c>
      <c r="G1332">
        <v>566</v>
      </c>
      <c r="H1332" s="44" t="s">
        <v>3218</v>
      </c>
      <c r="I1332">
        <v>2013</v>
      </c>
      <c r="J1332" t="s">
        <v>3219</v>
      </c>
      <c r="K1332" t="s">
        <v>3220</v>
      </c>
      <c r="L1332" t="s">
        <v>3221</v>
      </c>
      <c r="M1332" t="s">
        <v>39</v>
      </c>
      <c r="N1332" t="s">
        <v>841</v>
      </c>
      <c r="O1332" t="s">
        <v>3297</v>
      </c>
      <c r="P1332" t="s">
        <v>3298</v>
      </c>
      <c r="Q1332" t="str">
        <f t="shared" si="312"/>
        <v>Altyn-Emel National Nature Park, Ili River valley, right riverside, c. 37.5 km SSW of Basshi [=Baschi, Kalinino]</v>
      </c>
      <c r="R1332" s="85">
        <v>43.837417000000002</v>
      </c>
      <c r="S1332" s="85">
        <v>78.590999999999994</v>
      </c>
      <c r="T1332" t="s">
        <v>3299</v>
      </c>
      <c r="U1332" t="s">
        <v>3300</v>
      </c>
      <c r="V1332" s="54" t="s">
        <v>44</v>
      </c>
      <c r="Y1332">
        <v>2010</v>
      </c>
      <c r="Z1332">
        <v>4</v>
      </c>
      <c r="AA1332">
        <v>27</v>
      </c>
      <c r="AB1332"/>
      <c r="AC1332"/>
      <c r="AD1332"/>
      <c r="AE1332" t="s">
        <v>3301</v>
      </c>
      <c r="AF1332" t="s">
        <v>501</v>
      </c>
      <c r="AG1332" s="60" t="s">
        <v>4918</v>
      </c>
      <c r="AH1332" t="s">
        <v>229</v>
      </c>
      <c r="AI1332" t="s">
        <v>245</v>
      </c>
      <c r="AJ1332" t="s">
        <v>262</v>
      </c>
      <c r="AK1332" t="b">
        <v>1</v>
      </c>
      <c r="AL1332" t="b">
        <v>0</v>
      </c>
      <c r="AO1332" s="49" t="s">
        <v>4952</v>
      </c>
      <c r="AP1332" s="73"/>
      <c r="AQ1332" s="49" t="s">
        <v>4951</v>
      </c>
      <c r="AR1332" s="76" t="s">
        <v>5011</v>
      </c>
      <c r="AS1332" s="73" t="s">
        <v>5012</v>
      </c>
      <c r="AT1332" s="73">
        <f t="shared" si="315"/>
        <v>4</v>
      </c>
      <c r="AU1332" s="112" t="s">
        <v>5383</v>
      </c>
      <c r="AV1332" s="44" t="s">
        <v>5380</v>
      </c>
      <c r="AW1332" t="s">
        <v>613</v>
      </c>
      <c r="AX1332" s="73"/>
      <c r="AY1332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2" s="49" t="s">
        <v>4903</v>
      </c>
      <c r="BA1332" s="58" t="str">
        <f>Y1332&amp;"-"&amp;IF(Z1332&lt;10,"0"&amp;Z1332,Z1332)&amp;"-"&amp;IF(AA1332&lt;10,"0"&amp;AA1332,AA1332)</f>
        <v>2010-04-27</v>
      </c>
      <c r="BB1332" s="44" t="str">
        <f>Y1332&amp;IF(Z1332&lt;&gt;0,"-"&amp;Z1332,"")&amp;IF(AA1332&lt;&gt;0,"-"&amp;AA1332,"")&amp;IF(AB1332&lt;&gt;0,"/"&amp;AB1332,"")&amp;IF(AC1332&lt;&gt;0,"-"&amp;AC1332,"")&amp;IF(AD1332&lt;&gt;0,"-"&amp;AD1332,"")</f>
        <v>2010-4-27</v>
      </c>
      <c r="BC1332" s="44" t="str">
        <f>AE1332</f>
        <v>clayey precipice</v>
      </c>
      <c r="BF1332" s="49" t="s">
        <v>4882</v>
      </c>
      <c r="BG1332" t="s">
        <v>4893</v>
      </c>
      <c r="BH1332" s="40" t="s">
        <v>5050</v>
      </c>
      <c r="BI1332" t="s">
        <v>39</v>
      </c>
      <c r="BJ1332" t="str">
        <f>N1332&amp;", "&amp;O1332&amp;", "&amp;P1332</f>
        <v>Almaty [=Alma-Ata] Area, Kerbulak District, Altyn-Emel National Nature Park, Ili River valley, right riverside, c. 37.5 km SSW of Basshi [=Baschi, Kalinino]</v>
      </c>
      <c r="BK1332" t="str">
        <f>T1332&amp;" N; "&amp;U1332&amp;" E"</f>
        <v>43°50'14.7" N; 78°35'27.6" E</v>
      </c>
      <c r="BL1332" t="s">
        <v>5229</v>
      </c>
      <c r="BM1332" s="85" t="s">
        <v>5230</v>
      </c>
      <c r="BN1332" t="s">
        <v>4895</v>
      </c>
      <c r="BP1332" t="str">
        <f>IF(V1332="original",H1332,IF(V1332="volunteer",C1332,"Nekhaeva A.A."))</f>
        <v>Громов А.В.</v>
      </c>
      <c r="BQ1332">
        <f>IF(V1332="original",I1332,IF(V1332="volunteer",YEAR(A1332)&amp;"-"&amp;IF(MONTH(A1332)&lt;10,"0"&amp;MONTH(A1332),MONTH(A1332))&amp;"-"&amp;IF(DAY(A1332)&lt;10,"0"&amp;DAY(A1332),DAY(A1332)),"__2025-05-15"))</f>
        <v>2013</v>
      </c>
      <c r="BR1332" t="str">
        <f>LEFT(AG1332,SEARCH(" ",AG1332)-1)</f>
        <v>488</v>
      </c>
      <c r="BS1332" t="str">
        <f t="shared" si="321"/>
        <v>488</v>
      </c>
      <c r="BT1332" s="49" t="s">
        <v>4766</v>
      </c>
      <c r="BU1332" t="s">
        <v>3631</v>
      </c>
      <c r="BV1332" t="s">
        <v>3632</v>
      </c>
      <c r="BW1332" t="s">
        <v>3633</v>
      </c>
      <c r="BX1332" t="s">
        <v>3634</v>
      </c>
      <c r="BY1332" s="44" t="s">
        <v>229</v>
      </c>
      <c r="BZ1332" t="s">
        <v>245</v>
      </c>
      <c r="CA1332" t="s">
        <v>3678</v>
      </c>
      <c r="CB1332" s="44" t="s">
        <v>3678</v>
      </c>
      <c r="CC1332" t="s">
        <v>4804</v>
      </c>
      <c r="CD1332" t="s">
        <v>3678</v>
      </c>
      <c r="CE1332" t="s">
        <v>3679</v>
      </c>
      <c r="CF1332" t="s">
        <v>3630</v>
      </c>
      <c r="CH1332" t="str">
        <f>H1332</f>
        <v>Громов А.В.</v>
      </c>
      <c r="CI1332">
        <f t="shared" si="320"/>
        <v>2013</v>
      </c>
    </row>
    <row r="1333" spans="1:88" x14ac:dyDescent="0.45">
      <c r="A1333" s="1">
        <v>45748.780138888891</v>
      </c>
      <c r="B1333">
        <v>911269241</v>
      </c>
      <c r="C1333" t="s">
        <v>4896</v>
      </c>
      <c r="D1333">
        <v>2</v>
      </c>
      <c r="E1333" s="4" t="s">
        <v>247</v>
      </c>
      <c r="G1333">
        <v>566</v>
      </c>
      <c r="H1333" s="44" t="s">
        <v>3218</v>
      </c>
      <c r="I1333">
        <v>2013</v>
      </c>
      <c r="J1333" t="s">
        <v>3219</v>
      </c>
      <c r="K1333" t="s">
        <v>3220</v>
      </c>
      <c r="L1333" t="s">
        <v>3221</v>
      </c>
      <c r="M1333" t="s">
        <v>39</v>
      </c>
      <c r="N1333" t="s">
        <v>841</v>
      </c>
      <c r="O1333" t="s">
        <v>3297</v>
      </c>
      <c r="P1333" t="s">
        <v>3304</v>
      </c>
      <c r="Q1333" t="str">
        <f t="shared" si="312"/>
        <v>Altyn-Emel National Nature Park, c. 25.9 km SSE of Basshi [=Baschi, Kalinino], Kosbastau Cordon</v>
      </c>
      <c r="R1333" s="85">
        <v>43.922666999999997</v>
      </c>
      <c r="S1333" s="85">
        <v>78.789889000000002</v>
      </c>
      <c r="T1333" t="s">
        <v>3305</v>
      </c>
      <c r="U1333" t="s">
        <v>3306</v>
      </c>
      <c r="V1333" s="54" t="s">
        <v>44</v>
      </c>
      <c r="Y1333">
        <v>2010</v>
      </c>
      <c r="Z1333">
        <v>4</v>
      </c>
      <c r="AA1333">
        <v>28</v>
      </c>
      <c r="AB1333"/>
      <c r="AC1333"/>
      <c r="AD1333"/>
      <c r="AF1333" t="s">
        <v>3307</v>
      </c>
      <c r="AG1333" s="60" t="s">
        <v>4919</v>
      </c>
      <c r="AH1333" t="s">
        <v>229</v>
      </c>
      <c r="AI1333" t="s">
        <v>245</v>
      </c>
      <c r="AJ1333" t="s">
        <v>262</v>
      </c>
      <c r="AK1333" t="b">
        <v>1</v>
      </c>
      <c r="AL1333" t="b">
        <v>0</v>
      </c>
      <c r="AO1333" s="49" t="s">
        <v>4952</v>
      </c>
      <c r="AP1333" s="73"/>
      <c r="AQ1333" s="49" t="s">
        <v>4951</v>
      </c>
      <c r="AR1333" s="76" t="s">
        <v>5011</v>
      </c>
      <c r="AS1333" s="73" t="s">
        <v>5012</v>
      </c>
      <c r="AT1333" s="73">
        <f t="shared" si="315"/>
        <v>2</v>
      </c>
      <c r="AU1333" s="112" t="s">
        <v>5384</v>
      </c>
      <c r="AV1333" s="44" t="s">
        <v>5380</v>
      </c>
      <c r="AW1333" s="28" t="s">
        <v>3307</v>
      </c>
      <c r="AX1333" s="73"/>
      <c r="AY1333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3" s="49" t="s">
        <v>4903</v>
      </c>
      <c r="BA1333" s="58" t="str">
        <f>Y1333&amp;"-"&amp;IF(Z1333&lt;10,"0"&amp;Z1333,Z1333)&amp;"-"&amp;IF(AA1333&lt;10,"0"&amp;AA1333,AA1333)</f>
        <v>2010-04-28</v>
      </c>
      <c r="BB1333" s="44" t="str">
        <f>Y1333&amp;IF(Z1333&lt;&gt;0,"-"&amp;Z1333,"")&amp;IF(AA1333&lt;&gt;0,"-"&amp;AA1333,"")&amp;IF(AB1333&lt;&gt;0,"/"&amp;AB1333,"")&amp;IF(AC1333&lt;&gt;0,"-"&amp;AC1333,"")&amp;IF(AD1333&lt;&gt;0,"-"&amp;AD1333,"")</f>
        <v>2010-4-28</v>
      </c>
      <c r="BF1333" s="49" t="s">
        <v>4882</v>
      </c>
      <c r="BG1333" t="s">
        <v>4893</v>
      </c>
      <c r="BH1333" s="40" t="s">
        <v>5050</v>
      </c>
      <c r="BI1333" t="s">
        <v>39</v>
      </c>
      <c r="BJ1333" t="str">
        <f>N1333&amp;", "&amp;O1333&amp;", "&amp;P1333</f>
        <v>Almaty [=Alma-Ata] Area, Kerbulak District, Altyn-Emel National Nature Park, c. 25.9 km SSE of Basshi [=Baschi, Kalinino], Kosbastau Cordon</v>
      </c>
      <c r="BK1333" t="str">
        <f>T1333&amp;" N; "&amp;U1333&amp;" E"</f>
        <v>43°55'21.6" N; 78°47'23.6" E</v>
      </c>
      <c r="BL1333" t="s">
        <v>5231</v>
      </c>
      <c r="BM1333" s="85" t="s">
        <v>5232</v>
      </c>
      <c r="BN1333" t="s">
        <v>4895</v>
      </c>
      <c r="BP1333" t="str">
        <f>IF(V1333="original",H1333,IF(V1333="volunteer",C1333,"Nekhaeva A.A."))</f>
        <v>Громов А.В.</v>
      </c>
      <c r="BQ1333">
        <f>IF(V1333="original",I1333,IF(V1333="volunteer",YEAR(A1333)&amp;"-"&amp;IF(MONTH(A1333)&lt;10,"0"&amp;MONTH(A1333),MONTH(A1333))&amp;"-"&amp;IF(DAY(A1333)&lt;10,"0"&amp;DAY(A1333),DAY(A1333)),"__2025-05-15"))</f>
        <v>2013</v>
      </c>
      <c r="BR1333" t="str">
        <f>LEFT(AG1333,SEARCH(" ",AG1333)-1)</f>
        <v>583</v>
      </c>
      <c r="BS1333" t="str">
        <f t="shared" si="321"/>
        <v>583</v>
      </c>
      <c r="BT1333" s="49" t="s">
        <v>4766</v>
      </c>
      <c r="BU1333" t="s">
        <v>3631</v>
      </c>
      <c r="BV1333" t="s">
        <v>3632</v>
      </c>
      <c r="BW1333" t="s">
        <v>3633</v>
      </c>
      <c r="BX1333" t="s">
        <v>3634</v>
      </c>
      <c r="BY1333" s="44" t="s">
        <v>229</v>
      </c>
      <c r="BZ1333" t="s">
        <v>245</v>
      </c>
      <c r="CA1333" t="s">
        <v>3678</v>
      </c>
      <c r="CB1333" s="44" t="s">
        <v>3678</v>
      </c>
      <c r="CC1333" t="s">
        <v>4804</v>
      </c>
      <c r="CD1333" t="s">
        <v>3678</v>
      </c>
      <c r="CE1333" t="s">
        <v>3679</v>
      </c>
      <c r="CF1333" t="s">
        <v>3630</v>
      </c>
      <c r="CH1333" t="str">
        <f>H1333</f>
        <v>Громов А.В.</v>
      </c>
      <c r="CI1333">
        <f t="shared" si="320"/>
        <v>2013</v>
      </c>
    </row>
    <row r="1334" spans="1:88" x14ac:dyDescent="0.45">
      <c r="A1334" s="1">
        <v>45748.777962962973</v>
      </c>
      <c r="B1334">
        <v>911269241</v>
      </c>
      <c r="C1334" t="s">
        <v>4896</v>
      </c>
      <c r="D1334">
        <v>2</v>
      </c>
      <c r="E1334" s="4" t="s">
        <v>86</v>
      </c>
      <c r="G1334">
        <v>566</v>
      </c>
      <c r="H1334" s="44" t="s">
        <v>3218</v>
      </c>
      <c r="I1334">
        <v>2013</v>
      </c>
      <c r="J1334" t="s">
        <v>3219</v>
      </c>
      <c r="K1334" t="s">
        <v>3220</v>
      </c>
      <c r="L1334" t="s">
        <v>3221</v>
      </c>
      <c r="M1334" t="s">
        <v>39</v>
      </c>
      <c r="N1334" t="s">
        <v>841</v>
      </c>
      <c r="O1334" t="s">
        <v>2740</v>
      </c>
      <c r="P1334" t="s">
        <v>3309</v>
      </c>
      <c r="Q1334" t="str">
        <f t="shared" si="312"/>
        <v>Ili River canyon, right riverside, WSW slope of Itzhon Plateau, c. 4.9 km N of Kapshagai [=Kapchagai], Kapshagai [=Kapchagai] Boundary</v>
      </c>
      <c r="R1334" s="85">
        <v>43.935082999999999</v>
      </c>
      <c r="S1334" s="85">
        <v>77.080278000000007</v>
      </c>
      <c r="T1334" t="s">
        <v>3310</v>
      </c>
      <c r="U1334" t="s">
        <v>3311</v>
      </c>
      <c r="V1334" s="54" t="s">
        <v>44</v>
      </c>
      <c r="Y1334">
        <v>2011</v>
      </c>
      <c r="Z1334">
        <v>10</v>
      </c>
      <c r="AA1334">
        <v>3</v>
      </c>
      <c r="AB1334"/>
      <c r="AC1334"/>
      <c r="AD1334"/>
      <c r="AE1334" t="s">
        <v>3312</v>
      </c>
      <c r="AF1334" t="s">
        <v>3313</v>
      </c>
      <c r="AG1334" s="60" t="s">
        <v>4920</v>
      </c>
      <c r="AH1334" t="s">
        <v>229</v>
      </c>
      <c r="AI1334" t="s">
        <v>245</v>
      </c>
      <c r="AJ1334" t="s">
        <v>262</v>
      </c>
      <c r="AK1334" t="b">
        <v>1</v>
      </c>
      <c r="AL1334" t="b">
        <v>0</v>
      </c>
      <c r="AO1334" s="49" t="s">
        <v>4952</v>
      </c>
      <c r="AP1334" s="73"/>
      <c r="AQ1334" s="49" t="s">
        <v>4951</v>
      </c>
      <c r="AR1334" s="76" t="s">
        <v>5011</v>
      </c>
      <c r="AS1334" s="73" t="s">
        <v>5012</v>
      </c>
      <c r="AT1334" s="73">
        <f t="shared" si="315"/>
        <v>2</v>
      </c>
      <c r="AU1334" s="112" t="s">
        <v>5383</v>
      </c>
      <c r="AV1334" s="44" t="s">
        <v>5380</v>
      </c>
      <c r="AW1334" s="28" t="s">
        <v>3313</v>
      </c>
      <c r="AX1334" s="73"/>
      <c r="AY1334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4" s="49" t="s">
        <v>4903</v>
      </c>
      <c r="BA1334" s="58" t="str">
        <f>Y1334&amp;"-"&amp;IF(Z1334&lt;10,"0"&amp;Z1334,Z1334)&amp;"-"&amp;IF(AA1334&lt;10,"0"&amp;AA1334,AA1334)</f>
        <v>2011-10-03</v>
      </c>
      <c r="BB1334" s="44" t="str">
        <f>Y1334&amp;IF(Z1334&lt;&gt;0,"-"&amp;Z1334,"")&amp;IF(AA1334&lt;&gt;0,"-"&amp;AA1334,"")&amp;IF(AB1334&lt;&gt;0,"/"&amp;AB1334,"")&amp;IF(AC1334&lt;&gt;0,"-"&amp;AC1334,"")&amp;IF(AD1334&lt;&gt;0,"-"&amp;AD1334,"")</f>
        <v>2011-10-3</v>
      </c>
      <c r="BC1334" s="44" t="str">
        <f t="shared" ref="BC1334:BC1340" si="322">AE1334</f>
        <v>rock</v>
      </c>
      <c r="BF1334" s="49" t="s">
        <v>4882</v>
      </c>
      <c r="BG1334" t="s">
        <v>4893</v>
      </c>
      <c r="BH1334" s="40" t="s">
        <v>5050</v>
      </c>
      <c r="BI1334" t="s">
        <v>39</v>
      </c>
      <c r="BJ1334" t="str">
        <f>N1334&amp;", "&amp;O1334&amp;", "&amp;P1334</f>
        <v>Almaty [=Alma-Ata] Area, Talgar District, Ili River canyon, right riverside, WSW slope of Itzhon Plateau, c. 4.9 km N of Kapshagai [=Kapchagai], Kapshagai [=Kapchagai] Boundary</v>
      </c>
      <c r="BK1334" t="str">
        <f>T1334&amp;" N; "&amp;U1334&amp;" E"</f>
        <v>43°56'6.3" N; 77°4'49" E</v>
      </c>
      <c r="BL1334" t="s">
        <v>5233</v>
      </c>
      <c r="BM1334" s="85" t="s">
        <v>5234</v>
      </c>
      <c r="BN1334" t="s">
        <v>4895</v>
      </c>
      <c r="BP1334" t="str">
        <f>IF(V1334="original",H1334,IF(V1334="volunteer",C1334,"Nekhaeva A.A."))</f>
        <v>Громов А.В.</v>
      </c>
      <c r="BQ1334">
        <f>IF(V1334="original",I1334,IF(V1334="volunteer",YEAR(A1334)&amp;"-"&amp;IF(MONTH(A1334)&lt;10,"0"&amp;MONTH(A1334),MONTH(A1334))&amp;"-"&amp;IF(DAY(A1334)&lt;10,"0"&amp;DAY(A1334),DAY(A1334)),"__2025-05-15"))</f>
        <v>2013</v>
      </c>
      <c r="BR1334" t="str">
        <f>LEFT(AG1334,SEARCH(" ",AG1334)-1)</f>
        <v>441</v>
      </c>
      <c r="BS1334" t="str">
        <f t="shared" si="321"/>
        <v>441</v>
      </c>
      <c r="BT1334" s="49" t="s">
        <v>4766</v>
      </c>
      <c r="BU1334" t="s">
        <v>3631</v>
      </c>
      <c r="BV1334" t="s">
        <v>3632</v>
      </c>
      <c r="BW1334" t="s">
        <v>3633</v>
      </c>
      <c r="BX1334" t="s">
        <v>3634</v>
      </c>
      <c r="BY1334" s="44" t="s">
        <v>229</v>
      </c>
      <c r="BZ1334" t="s">
        <v>245</v>
      </c>
      <c r="CA1334" t="s">
        <v>3678</v>
      </c>
      <c r="CB1334" s="44" t="s">
        <v>3678</v>
      </c>
      <c r="CC1334" t="s">
        <v>4804</v>
      </c>
      <c r="CD1334" t="s">
        <v>3678</v>
      </c>
      <c r="CE1334" t="s">
        <v>3679</v>
      </c>
      <c r="CF1334" t="s">
        <v>3630</v>
      </c>
      <c r="CH1334" t="str">
        <f>H1334</f>
        <v>Громов А.В.</v>
      </c>
      <c r="CI1334">
        <f t="shared" si="320"/>
        <v>2013</v>
      </c>
    </row>
    <row r="1335" spans="1:88" x14ac:dyDescent="0.45">
      <c r="A1335" s="1">
        <v>45748.77579861111</v>
      </c>
      <c r="B1335">
        <v>911269241</v>
      </c>
      <c r="C1335" t="s">
        <v>4896</v>
      </c>
      <c r="D1335">
        <v>1</v>
      </c>
      <c r="E1335" s="4" t="s">
        <v>51</v>
      </c>
      <c r="G1335">
        <v>566</v>
      </c>
      <c r="H1335" s="44" t="s">
        <v>3218</v>
      </c>
      <c r="I1335">
        <v>2013</v>
      </c>
      <c r="J1335" t="s">
        <v>3219</v>
      </c>
      <c r="K1335" t="s">
        <v>3220</v>
      </c>
      <c r="L1335" t="s">
        <v>3221</v>
      </c>
      <c r="M1335" t="s">
        <v>39</v>
      </c>
      <c r="N1335" t="s">
        <v>841</v>
      </c>
      <c r="O1335" t="s">
        <v>2740</v>
      </c>
      <c r="P1335" t="s">
        <v>3316</v>
      </c>
      <c r="Q1335" t="str">
        <f t="shared" si="312"/>
        <v>Ili River canyon, right riverside, W slope of Itzhon Plateau, c. 8.4 km NNW of Kapshagai [=Kapchagai], Kapshagai [=Kapchagai] Boundary</v>
      </c>
      <c r="R1335" s="85">
        <v>43.964944000000003</v>
      </c>
      <c r="S1335" s="85">
        <v>77.053055999999998</v>
      </c>
      <c r="T1335" t="s">
        <v>3317</v>
      </c>
      <c r="U1335" t="s">
        <v>3318</v>
      </c>
      <c r="V1335" s="54" t="s">
        <v>44</v>
      </c>
      <c r="Y1335">
        <v>2008</v>
      </c>
      <c r="Z1335">
        <v>4</v>
      </c>
      <c r="AA1335">
        <v>20</v>
      </c>
      <c r="AB1335"/>
      <c r="AC1335"/>
      <c r="AD1335"/>
      <c r="AE1335" t="s">
        <v>2626</v>
      </c>
      <c r="AF1335" t="s">
        <v>501</v>
      </c>
      <c r="AG1335" s="60" t="s">
        <v>4921</v>
      </c>
      <c r="AH1335" t="s">
        <v>229</v>
      </c>
      <c r="AI1335" t="s">
        <v>245</v>
      </c>
      <c r="AJ1335" t="s">
        <v>262</v>
      </c>
      <c r="AK1335" t="b">
        <v>1</v>
      </c>
      <c r="AL1335" t="b">
        <v>0</v>
      </c>
      <c r="AO1335" s="49" t="s">
        <v>4952</v>
      </c>
      <c r="AP1335" s="73"/>
      <c r="AQ1335" s="49" t="s">
        <v>4951</v>
      </c>
      <c r="AR1335" s="76" t="s">
        <v>5011</v>
      </c>
      <c r="AS1335" s="73" t="s">
        <v>5012</v>
      </c>
      <c r="AT1335" s="73">
        <f t="shared" si="315"/>
        <v>1</v>
      </c>
      <c r="AU1335" s="112" t="s">
        <v>5383</v>
      </c>
      <c r="AV1335" s="44" t="s">
        <v>5380</v>
      </c>
      <c r="AW1335" t="s">
        <v>613</v>
      </c>
      <c r="AX1335" s="73"/>
      <c r="AY1335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5" s="49" t="s">
        <v>4903</v>
      </c>
      <c r="BA1335" s="58" t="str">
        <f>Y1335&amp;"-"&amp;IF(Z1335&lt;10,"0"&amp;Z1335,Z1335)&amp;"-"&amp;IF(AA1335&lt;10,"0"&amp;AA1335,AA1335)</f>
        <v>2008-04-20</v>
      </c>
      <c r="BB1335" s="44" t="str">
        <f>Y1335&amp;IF(Z1335&lt;&gt;0,"-"&amp;Z1335,"")&amp;IF(AA1335&lt;&gt;0,"-"&amp;AA1335,"")&amp;IF(AB1335&lt;&gt;0,"/"&amp;AB1335,"")&amp;IF(AC1335&lt;&gt;0,"-"&amp;AC1335,"")&amp;IF(AD1335&lt;&gt;0,"-"&amp;AD1335,"")</f>
        <v>2008-4-20</v>
      </c>
      <c r="BC1335" s="44" t="str">
        <f t="shared" si="322"/>
        <v>under stones</v>
      </c>
      <c r="BF1335" s="49" t="s">
        <v>4882</v>
      </c>
      <c r="BG1335" t="s">
        <v>4893</v>
      </c>
      <c r="BH1335" s="40" t="s">
        <v>5050</v>
      </c>
      <c r="BI1335" t="s">
        <v>39</v>
      </c>
      <c r="BJ1335" t="str">
        <f>N1335&amp;", "&amp;O1335&amp;", "&amp;P1335</f>
        <v>Almaty [=Alma-Ata] Area, Talgar District, Ili River canyon, right riverside, W slope of Itzhon Plateau, c. 8.4 km NNW of Kapshagai [=Kapchagai], Kapshagai [=Kapchagai] Boundary</v>
      </c>
      <c r="BK1335" t="str">
        <f>T1335&amp;" N; "&amp;U1335&amp;" E"</f>
        <v>43°57'53.8" N; 77°3'11" E</v>
      </c>
      <c r="BL1335" t="s">
        <v>5235</v>
      </c>
      <c r="BM1335" s="85" t="s">
        <v>5236</v>
      </c>
      <c r="BN1335" t="s">
        <v>4895</v>
      </c>
      <c r="BP1335" t="str">
        <f>IF(V1335="original",H1335,IF(V1335="volunteer",C1335,"Nekhaeva A.A."))</f>
        <v>Громов А.В.</v>
      </c>
      <c r="BQ1335">
        <f>IF(V1335="original",I1335,IF(V1335="volunteer",YEAR(A1335)&amp;"-"&amp;IF(MONTH(A1335)&lt;10,"0"&amp;MONTH(A1335),MONTH(A1335))&amp;"-"&amp;IF(DAY(A1335)&lt;10,"0"&amp;DAY(A1335),DAY(A1335)),"__2025-05-15"))</f>
        <v>2013</v>
      </c>
      <c r="BR1335" t="str">
        <f>LEFT(AG1335,SEARCH(" ",AG1335)-1)</f>
        <v>506</v>
      </c>
      <c r="BS1335" t="str">
        <f t="shared" si="321"/>
        <v>506</v>
      </c>
      <c r="BT1335" s="49" t="s">
        <v>4766</v>
      </c>
      <c r="BU1335" t="s">
        <v>3631</v>
      </c>
      <c r="BV1335" t="s">
        <v>3632</v>
      </c>
      <c r="BW1335" t="s">
        <v>3633</v>
      </c>
      <c r="BX1335" t="s">
        <v>3634</v>
      </c>
      <c r="BY1335" s="44" t="s">
        <v>229</v>
      </c>
      <c r="BZ1335" t="s">
        <v>245</v>
      </c>
      <c r="CA1335" t="s">
        <v>3678</v>
      </c>
      <c r="CB1335" s="44" t="s">
        <v>3678</v>
      </c>
      <c r="CC1335" t="s">
        <v>4804</v>
      </c>
      <c r="CD1335" t="s">
        <v>3678</v>
      </c>
      <c r="CE1335" t="s">
        <v>3679</v>
      </c>
      <c r="CF1335" t="s">
        <v>3630</v>
      </c>
      <c r="CH1335" t="str">
        <f>H1335</f>
        <v>Громов А.В.</v>
      </c>
      <c r="CI1335">
        <f t="shared" si="320"/>
        <v>2013</v>
      </c>
    </row>
    <row r="1336" spans="1:88" x14ac:dyDescent="0.45">
      <c r="A1336" s="1">
        <v>45748.772523148153</v>
      </c>
      <c r="B1336">
        <v>911269241</v>
      </c>
      <c r="C1336" t="s">
        <v>4896</v>
      </c>
      <c r="D1336">
        <v>11</v>
      </c>
      <c r="E1336" s="4" t="s">
        <v>5303</v>
      </c>
      <c r="G1336">
        <v>566</v>
      </c>
      <c r="H1336" s="44" t="s">
        <v>3218</v>
      </c>
      <c r="I1336">
        <v>2013</v>
      </c>
      <c r="J1336" t="s">
        <v>3219</v>
      </c>
      <c r="K1336" t="s">
        <v>3220</v>
      </c>
      <c r="L1336" t="s">
        <v>3221</v>
      </c>
      <c r="M1336" t="s">
        <v>39</v>
      </c>
      <c r="N1336" t="s">
        <v>841</v>
      </c>
      <c r="O1336" t="s">
        <v>1553</v>
      </c>
      <c r="P1336" t="s">
        <v>3320</v>
      </c>
      <c r="Q1336" t="str">
        <f t="shared" si="312"/>
        <v>ENE foothills of Uzynbulak [=Uzunbulak] Hills, c. 16.7 km NNW of Karabastau</v>
      </c>
      <c r="R1336" s="85">
        <v>43.919556</v>
      </c>
      <c r="S1336" s="85">
        <v>75.514388999999994</v>
      </c>
      <c r="T1336" t="s">
        <v>3321</v>
      </c>
      <c r="U1336" t="s">
        <v>3322</v>
      </c>
      <c r="V1336" s="54" t="s">
        <v>44</v>
      </c>
      <c r="Y1336">
        <v>2011</v>
      </c>
      <c r="Z1336">
        <v>11</v>
      </c>
      <c r="AA1336">
        <v>5</v>
      </c>
      <c r="AB1336"/>
      <c r="AC1336"/>
      <c r="AD1336"/>
      <c r="AE1336" t="s">
        <v>2626</v>
      </c>
      <c r="AF1336" t="s">
        <v>3323</v>
      </c>
      <c r="AG1336" s="60" t="s">
        <v>4922</v>
      </c>
      <c r="AH1336" t="s">
        <v>229</v>
      </c>
      <c r="AI1336" t="s">
        <v>245</v>
      </c>
      <c r="AJ1336" t="s">
        <v>262</v>
      </c>
      <c r="AK1336" t="b">
        <v>1</v>
      </c>
      <c r="AL1336" t="b">
        <v>0</v>
      </c>
      <c r="AO1336" s="49" t="s">
        <v>4952</v>
      </c>
      <c r="AP1336" s="73"/>
      <c r="AQ1336" s="49" t="s">
        <v>4951</v>
      </c>
      <c r="AR1336" s="76" t="s">
        <v>5011</v>
      </c>
      <c r="AS1336" s="73" t="s">
        <v>5012</v>
      </c>
      <c r="AT1336" s="73">
        <f t="shared" si="315"/>
        <v>11</v>
      </c>
      <c r="AU1336" s="112" t="s">
        <v>5383</v>
      </c>
      <c r="AV1336" s="44" t="s">
        <v>5380</v>
      </c>
      <c r="AW1336" s="28" t="s">
        <v>3323</v>
      </c>
      <c r="AX1336" s="73"/>
      <c r="AY1336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6" s="49" t="s">
        <v>4903</v>
      </c>
      <c r="BA1336" s="58" t="str">
        <f>Y1336&amp;"-"&amp;IF(Z1336&lt;10,"0"&amp;Z1336,Z1336)&amp;"-"&amp;IF(AA1336&lt;10,"0"&amp;AA1336,AA1336)</f>
        <v>2011-11-05</v>
      </c>
      <c r="BB1336" s="44" t="str">
        <f>Y1336&amp;IF(Z1336&lt;&gt;0,"-"&amp;Z1336,"")&amp;IF(AA1336&lt;&gt;0,"-"&amp;AA1336,"")&amp;IF(AB1336&lt;&gt;0,"/"&amp;AB1336,"")&amp;IF(AC1336&lt;&gt;0,"-"&amp;AC1336,"")&amp;IF(AD1336&lt;&gt;0,"-"&amp;AD1336,"")</f>
        <v>2011-11-5</v>
      </c>
      <c r="BC1336" s="44" t="str">
        <f t="shared" si="322"/>
        <v>under stones</v>
      </c>
      <c r="BF1336" s="49" t="s">
        <v>4882</v>
      </c>
      <c r="BG1336" t="s">
        <v>4893</v>
      </c>
      <c r="BH1336" s="40" t="s">
        <v>5050</v>
      </c>
      <c r="BI1336" t="s">
        <v>39</v>
      </c>
      <c r="BJ1336" t="str">
        <f>N1336&amp;", "&amp;O1336&amp;", "&amp;P1336</f>
        <v>Almaty [=Alma-Ata] Area, Zhambyl District, ENE foothills of Uzynbulak [=Uzunbulak] Hills, c. 16.7 km NNW of Karabastau</v>
      </c>
      <c r="BK1336" t="str">
        <f>T1336&amp;" N; "&amp;U1336&amp;" E"</f>
        <v>43°55'10.4" N; 75°30'51.8" E</v>
      </c>
      <c r="BL1336" t="s">
        <v>5237</v>
      </c>
      <c r="BM1336" s="85" t="s">
        <v>5238</v>
      </c>
      <c r="BN1336" t="s">
        <v>4895</v>
      </c>
      <c r="BP1336" t="str">
        <f>IF(V1336="original",H1336,IF(V1336="volunteer",C1336,"Nekhaeva A.A."))</f>
        <v>Громов А.В.</v>
      </c>
      <c r="BQ1336">
        <f>IF(V1336="original",I1336,IF(V1336="volunteer",YEAR(A1336)&amp;"-"&amp;IF(MONTH(A1336)&lt;10,"0"&amp;MONTH(A1336),MONTH(A1336))&amp;"-"&amp;IF(DAY(A1336)&lt;10,"0"&amp;DAY(A1336),DAY(A1336)),"__2025-05-15"))</f>
        <v>2013</v>
      </c>
      <c r="BR1336" t="str">
        <f>LEFT(AG1336,SEARCH(" ",AG1336)-1)</f>
        <v>837</v>
      </c>
      <c r="BS1336" t="str">
        <f t="shared" si="321"/>
        <v>837</v>
      </c>
      <c r="BT1336" s="49" t="s">
        <v>4766</v>
      </c>
      <c r="BU1336" t="s">
        <v>3631</v>
      </c>
      <c r="BV1336" t="s">
        <v>3632</v>
      </c>
      <c r="BW1336" t="s">
        <v>3633</v>
      </c>
      <c r="BX1336" t="s">
        <v>3634</v>
      </c>
      <c r="BY1336" s="44" t="s">
        <v>229</v>
      </c>
      <c r="BZ1336" t="s">
        <v>245</v>
      </c>
      <c r="CA1336" t="s">
        <v>3678</v>
      </c>
      <c r="CB1336" s="44" t="s">
        <v>3678</v>
      </c>
      <c r="CC1336" t="s">
        <v>4804</v>
      </c>
      <c r="CD1336" t="s">
        <v>3678</v>
      </c>
      <c r="CE1336" t="s">
        <v>3679</v>
      </c>
      <c r="CF1336" t="s">
        <v>3630</v>
      </c>
      <c r="CH1336" t="str">
        <f>H1336</f>
        <v>Громов А.В.</v>
      </c>
      <c r="CI1336">
        <f t="shared" si="320"/>
        <v>2013</v>
      </c>
    </row>
    <row r="1337" spans="1:88" x14ac:dyDescent="0.45">
      <c r="A1337" s="1">
        <v>45748.768750000003</v>
      </c>
      <c r="B1337">
        <v>911269241</v>
      </c>
      <c r="C1337" t="s">
        <v>4896</v>
      </c>
      <c r="D1337">
        <v>1</v>
      </c>
      <c r="E1337" s="4" t="s">
        <v>51</v>
      </c>
      <c r="G1337">
        <v>566</v>
      </c>
      <c r="H1337" s="44" t="s">
        <v>3218</v>
      </c>
      <c r="I1337">
        <v>2013</v>
      </c>
      <c r="J1337" t="s">
        <v>3219</v>
      </c>
      <c r="K1337" t="s">
        <v>3220</v>
      </c>
      <c r="L1337" t="s">
        <v>3221</v>
      </c>
      <c r="M1337" t="s">
        <v>39</v>
      </c>
      <c r="N1337" t="s">
        <v>3326</v>
      </c>
      <c r="O1337" t="s">
        <v>3327</v>
      </c>
      <c r="P1337" t="s">
        <v>3328</v>
      </c>
      <c r="Q1337" t="str">
        <f t="shared" si="312"/>
        <v>N foothills of Kishiaksu Mt. Range, c. 3.2 km SSW of Shakpak Ata [Kremenevka], c. 0.5 km SE of Shakpak [=Chokpak] Station, Shakpak [Chokpak] Pass</v>
      </c>
      <c r="R1337" s="85">
        <v>42.534027999999999</v>
      </c>
      <c r="S1337" s="85">
        <v>70.622111000000004</v>
      </c>
      <c r="T1337" t="s">
        <v>3329</v>
      </c>
      <c r="U1337" t="s">
        <v>3330</v>
      </c>
      <c r="V1337" s="54" t="s">
        <v>44</v>
      </c>
      <c r="Y1337">
        <v>2011</v>
      </c>
      <c r="Z1337">
        <v>6</v>
      </c>
      <c r="AA1337">
        <v>21</v>
      </c>
      <c r="AB1337">
        <v>2011</v>
      </c>
      <c r="AC1337">
        <v>6</v>
      </c>
      <c r="AD1337">
        <v>22</v>
      </c>
      <c r="AE1337" t="s">
        <v>3331</v>
      </c>
      <c r="AF1337" t="s">
        <v>501</v>
      </c>
      <c r="AG1337" s="60" t="s">
        <v>3332</v>
      </c>
      <c r="AH1337" t="s">
        <v>229</v>
      </c>
      <c r="AI1337" t="s">
        <v>3333</v>
      </c>
      <c r="AJ1337" t="s">
        <v>3334</v>
      </c>
      <c r="AK1337" t="b">
        <v>1</v>
      </c>
      <c r="AL1337" t="b">
        <v>0</v>
      </c>
      <c r="AO1337" s="49" t="s">
        <v>4952</v>
      </c>
      <c r="AP1337" s="73"/>
      <c r="AQ1337" s="49" t="s">
        <v>4951</v>
      </c>
      <c r="AR1337" s="76" t="s">
        <v>5011</v>
      </c>
      <c r="AS1337" s="73" t="s">
        <v>5012</v>
      </c>
      <c r="AT1337" s="73">
        <f t="shared" si="315"/>
        <v>1</v>
      </c>
      <c r="AU1337" s="112" t="s">
        <v>5383</v>
      </c>
      <c r="AV1337" s="44" t="s">
        <v>5380</v>
      </c>
      <c r="AW1337" t="s">
        <v>613</v>
      </c>
      <c r="AX1337" s="73"/>
      <c r="AY1337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7" s="49" t="s">
        <v>4903</v>
      </c>
      <c r="BA1337" s="58" t="str">
        <f>Y1337&amp;"-"&amp;IF(Z1337&lt;10,"0"&amp;Z1337,Z1337)&amp;"-"&amp;IF(AA1337&lt;10,"0"&amp;AA1337,AA1337)&amp;"/"&amp;IF(AD1337&lt;10,"0"&amp;AD1337,AD1337)</f>
        <v>2011-06-21/22</v>
      </c>
      <c r="BB1337" s="44" t="str">
        <f>Y1337&amp;IF(Z1337&lt;&gt;0,"-"&amp;Z1337,"")&amp;IF(AA1337&lt;&gt;0,"-"&amp;AA1337,"")&amp;IF(AB1337&lt;&gt;0,"/"&amp;AB1337,"")&amp;IF(AC1337&lt;&gt;0,"-"&amp;AC1337,"")&amp;IF(AD1337&lt;&gt;0,"-"&amp;AD1337,"")</f>
        <v>2011-6-21/2011-6-22</v>
      </c>
      <c r="BC1337" s="44" t="str">
        <f t="shared" si="322"/>
        <v>steppe slope</v>
      </c>
      <c r="BD1337" s="44" t="s">
        <v>4911</v>
      </c>
      <c r="BF1337" s="49" t="s">
        <v>4882</v>
      </c>
      <c r="BG1337" t="s">
        <v>4893</v>
      </c>
      <c r="BH1337" s="40" t="s">
        <v>5050</v>
      </c>
      <c r="BI1337" t="s">
        <v>39</v>
      </c>
      <c r="BJ1337" t="str">
        <f>N1337&amp;", "&amp;O1337&amp;", "&amp;P1337</f>
        <v>Zhambyl [=laraz, Dzhambul] Area, Zhualy [=Dzhuvaly] District, N foothills of Kishiaksu Mt. Range, c. 3.2 km SSW of Shakpak Ata [Kremenevka], c. 0.5 km SE of Shakpak [=Chokpak] Station, Shakpak [Chokpak] Pass</v>
      </c>
      <c r="BK1337" t="str">
        <f>T1337&amp;" N; "&amp;U1337&amp;" E"</f>
        <v>42°32'2.5" N; 70°37'19.6" E</v>
      </c>
      <c r="BL1337" t="s">
        <v>5239</v>
      </c>
      <c r="BM1337" s="85" t="s">
        <v>5240</v>
      </c>
      <c r="BN1337" t="s">
        <v>4895</v>
      </c>
      <c r="BP1337" t="str">
        <f>IF(V1337="original",H1337,IF(V1337="volunteer",C1337,"Nekhaeva A.A."))</f>
        <v>Громов А.В.</v>
      </c>
      <c r="BQ1337">
        <f>IF(V1337="original",I1337,IF(V1337="volunteer",YEAR(A1337)&amp;"-"&amp;IF(MONTH(A1337)&lt;10,"0"&amp;MONTH(A1337),MONTH(A1337))&amp;"-"&amp;IF(DAY(A1337)&lt;10,"0"&amp;DAY(A1337),DAY(A1337)),"__2025-05-15"))</f>
        <v>2013</v>
      </c>
      <c r="BR1337">
        <v>1177</v>
      </c>
      <c r="BS1337">
        <f>BR1337</f>
        <v>1177</v>
      </c>
      <c r="BT1337" s="49" t="s">
        <v>4766</v>
      </c>
      <c r="BU1337" t="s">
        <v>3631</v>
      </c>
      <c r="BV1337" t="s">
        <v>3632</v>
      </c>
      <c r="BW1337" t="s">
        <v>3633</v>
      </c>
      <c r="BX1337" t="s">
        <v>3634</v>
      </c>
      <c r="BY1337" s="44" t="s">
        <v>229</v>
      </c>
      <c r="BZ1337" t="s">
        <v>3333</v>
      </c>
      <c r="CA1337" t="s">
        <v>4640</v>
      </c>
      <c r="CB1337" s="44" t="s">
        <v>4640</v>
      </c>
      <c r="CC1337" t="s">
        <v>4792</v>
      </c>
      <c r="CD1337" t="s">
        <v>4640</v>
      </c>
      <c r="CE1337" t="s">
        <v>4641</v>
      </c>
      <c r="CF1337" t="s">
        <v>3630</v>
      </c>
      <c r="CH1337" t="str">
        <f>H1337</f>
        <v>Громов А.В.</v>
      </c>
      <c r="CI1337">
        <f t="shared" si="320"/>
        <v>2013</v>
      </c>
    </row>
    <row r="1338" spans="1:88" x14ac:dyDescent="0.45">
      <c r="A1338" s="1">
        <v>45748.766006944439</v>
      </c>
      <c r="B1338">
        <v>911269241</v>
      </c>
      <c r="C1338" t="s">
        <v>4896</v>
      </c>
      <c r="D1338">
        <v>1</v>
      </c>
      <c r="E1338" s="4" t="s">
        <v>65</v>
      </c>
      <c r="G1338">
        <v>566</v>
      </c>
      <c r="H1338" s="44" t="s">
        <v>3218</v>
      </c>
      <c r="I1338">
        <v>2013</v>
      </c>
      <c r="J1338" t="s">
        <v>3219</v>
      </c>
      <c r="K1338" t="s">
        <v>3220</v>
      </c>
      <c r="L1338" t="s">
        <v>3221</v>
      </c>
      <c r="M1338" t="s">
        <v>39</v>
      </c>
      <c r="N1338" t="s">
        <v>3234</v>
      </c>
      <c r="O1338" t="s">
        <v>3335</v>
      </c>
      <c r="P1338" t="s">
        <v>3336</v>
      </c>
      <c r="Q1338" t="str">
        <f t="shared" si="312"/>
        <v>N foothills of Karasakal Hills, Mashat River valley, left riverside, c. 1.2 km W of Kershetas [=Antonovka]</v>
      </c>
      <c r="R1338" s="85">
        <v>42.501556000000001</v>
      </c>
      <c r="S1338" s="85">
        <v>69.938638999999995</v>
      </c>
      <c r="T1338" t="s">
        <v>3337</v>
      </c>
      <c r="U1338" t="s">
        <v>3338</v>
      </c>
      <c r="V1338" s="54" t="s">
        <v>44</v>
      </c>
      <c r="Y1338">
        <v>2011</v>
      </c>
      <c r="Z1338">
        <v>6</v>
      </c>
      <c r="AA1338">
        <v>22</v>
      </c>
      <c r="AB1338"/>
      <c r="AC1338"/>
      <c r="AD1338"/>
      <c r="AE1338" t="s">
        <v>3339</v>
      </c>
      <c r="AF1338" t="s">
        <v>501</v>
      </c>
      <c r="AG1338" s="60" t="s">
        <v>4923</v>
      </c>
      <c r="AH1338" t="s">
        <v>229</v>
      </c>
      <c r="AI1338" t="s">
        <v>3333</v>
      </c>
      <c r="AJ1338" t="s">
        <v>3334</v>
      </c>
      <c r="AK1338" t="b">
        <v>1</v>
      </c>
      <c r="AL1338" t="b">
        <v>0</v>
      </c>
      <c r="AO1338" s="49" t="s">
        <v>4952</v>
      </c>
      <c r="AP1338" s="73"/>
      <c r="AQ1338" s="49" t="s">
        <v>4951</v>
      </c>
      <c r="AR1338" s="76" t="s">
        <v>5011</v>
      </c>
      <c r="AS1338" s="73" t="s">
        <v>5012</v>
      </c>
      <c r="AT1338" s="73">
        <f t="shared" si="315"/>
        <v>1</v>
      </c>
      <c r="AU1338" s="112" t="s">
        <v>5384</v>
      </c>
      <c r="AV1338" s="44" t="s">
        <v>5380</v>
      </c>
      <c r="AW1338" t="s">
        <v>613</v>
      </c>
      <c r="AX1338" s="73"/>
      <c r="AY1338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8" s="49" t="s">
        <v>4903</v>
      </c>
      <c r="BA1338" s="58" t="str">
        <f>Y1338&amp;"-"&amp;IF(Z1338&lt;10,"0"&amp;Z1338,Z1338)&amp;"-"&amp;IF(AA1338&lt;10,"0"&amp;AA1338,AA1338)</f>
        <v>2011-06-22</v>
      </c>
      <c r="BB1338" s="44" t="str">
        <f>Y1338&amp;IF(Z1338&lt;&gt;0,"-"&amp;Z1338,"")&amp;IF(AA1338&lt;&gt;0,"-"&amp;AA1338,"")&amp;IF(AB1338&lt;&gt;0,"/"&amp;AB1338,"")&amp;IF(AC1338&lt;&gt;0,"-"&amp;AC1338,"")&amp;IF(AD1338&lt;&gt;0,"-"&amp;AD1338,"")</f>
        <v>2011-6-22</v>
      </c>
      <c r="BC1338" s="44" t="str">
        <f t="shared" si="322"/>
        <v>under stone</v>
      </c>
      <c r="BF1338" s="49" t="s">
        <v>4882</v>
      </c>
      <c r="BG1338" t="s">
        <v>4893</v>
      </c>
      <c r="BH1338" s="40" t="s">
        <v>5050</v>
      </c>
      <c r="BI1338" t="s">
        <v>39</v>
      </c>
      <c r="BJ1338" t="str">
        <f>N1338&amp;", "&amp;O1338&amp;", "&amp;P1338</f>
        <v>South Kazakhstan [= Shymkent, Chimkent] Area, Tyul'kubas District, N foothills of Karasakal Hills, Mashat River valley, left riverside, c. 1.2 km W of Kershetas [=Antonovka]</v>
      </c>
      <c r="BK1338" t="str">
        <f>T1338&amp;" N; "&amp;U1338&amp;" E"</f>
        <v>42°30'5.6" N; 69°56'19.1" E</v>
      </c>
      <c r="BL1338" t="s">
        <v>5241</v>
      </c>
      <c r="BM1338" s="85" t="s">
        <v>5242</v>
      </c>
      <c r="BN1338" t="s">
        <v>4895</v>
      </c>
      <c r="BP1338" t="str">
        <f>IF(V1338="original",H1338,IF(V1338="volunteer",C1338,"Nekhaeva A.A."))</f>
        <v>Громов А.В.</v>
      </c>
      <c r="BQ1338">
        <f>IF(V1338="original",I1338,IF(V1338="volunteer",YEAR(A1338)&amp;"-"&amp;IF(MONTH(A1338)&lt;10,"0"&amp;MONTH(A1338),MONTH(A1338))&amp;"-"&amp;IF(DAY(A1338)&lt;10,"0"&amp;DAY(A1338),DAY(A1338)),"__2025-05-15"))</f>
        <v>2013</v>
      </c>
      <c r="BR1338" t="str">
        <f>LEFT(AG1338,SEARCH(" ",AG1338)-1)</f>
        <v>548</v>
      </c>
      <c r="BS1338" t="str">
        <f t="shared" ref="BS1338:BS1339" si="323">BR1338</f>
        <v>548</v>
      </c>
      <c r="BT1338" s="49" t="s">
        <v>4766</v>
      </c>
      <c r="BU1338" t="s">
        <v>3631</v>
      </c>
      <c r="BV1338" t="s">
        <v>3632</v>
      </c>
      <c r="BW1338" t="s">
        <v>3633</v>
      </c>
      <c r="BX1338" t="s">
        <v>3634</v>
      </c>
      <c r="BY1338" s="44" t="s">
        <v>229</v>
      </c>
      <c r="BZ1338" t="s">
        <v>3333</v>
      </c>
      <c r="CA1338" t="s">
        <v>4640</v>
      </c>
      <c r="CB1338" s="44" t="s">
        <v>4640</v>
      </c>
      <c r="CC1338" t="s">
        <v>4792</v>
      </c>
      <c r="CD1338" t="s">
        <v>4640</v>
      </c>
      <c r="CE1338" t="s">
        <v>4641</v>
      </c>
      <c r="CF1338" t="s">
        <v>3630</v>
      </c>
      <c r="CH1338" t="str">
        <f>H1338</f>
        <v>Громов А.В.</v>
      </c>
      <c r="CI1338">
        <f t="shared" si="320"/>
        <v>2013</v>
      </c>
    </row>
    <row r="1339" spans="1:88" x14ac:dyDescent="0.45">
      <c r="A1339" s="1">
        <v>45748.76363425926</v>
      </c>
      <c r="B1339">
        <v>911269241</v>
      </c>
      <c r="C1339" t="s">
        <v>4896</v>
      </c>
      <c r="D1339">
        <v>1</v>
      </c>
      <c r="E1339" s="4" t="s">
        <v>65</v>
      </c>
      <c r="G1339">
        <v>566</v>
      </c>
      <c r="H1339" s="44" t="s">
        <v>3218</v>
      </c>
      <c r="I1339">
        <v>2013</v>
      </c>
      <c r="J1339" t="s">
        <v>3219</v>
      </c>
      <c r="K1339" t="s">
        <v>3220</v>
      </c>
      <c r="L1339" t="s">
        <v>3221</v>
      </c>
      <c r="M1339" t="s">
        <v>39</v>
      </c>
      <c r="N1339" t="s">
        <v>3234</v>
      </c>
      <c r="O1339" t="s">
        <v>3235</v>
      </c>
      <c r="P1339" t="s">
        <v>3341</v>
      </c>
      <c r="Q1339" t="str">
        <f t="shared" si="312"/>
        <v>SW slope of Karatau Mt. Range, Karatau Nature Reserve, Taldysai River canyon, right riverside, c. 20.5 km ENE of Khantagy [Kantagi], Kyzyladyr Boundary</v>
      </c>
      <c r="R1339" s="85">
        <v>43.625306000000002</v>
      </c>
      <c r="S1339" s="85">
        <v>68.840277999999998</v>
      </c>
      <c r="T1339" t="s">
        <v>3342</v>
      </c>
      <c r="U1339" t="s">
        <v>3343</v>
      </c>
      <c r="V1339" s="54" t="s">
        <v>44</v>
      </c>
      <c r="Y1339">
        <v>2010</v>
      </c>
      <c r="Z1339">
        <v>7</v>
      </c>
      <c r="AA1339">
        <v>28</v>
      </c>
      <c r="AB1339"/>
      <c r="AC1339"/>
      <c r="AD1339"/>
      <c r="AE1339" t="s">
        <v>3339</v>
      </c>
      <c r="AF1339" t="s">
        <v>3344</v>
      </c>
      <c r="AG1339" s="60" t="s">
        <v>4924</v>
      </c>
      <c r="AH1339" t="s">
        <v>229</v>
      </c>
      <c r="AI1339" t="s">
        <v>3333</v>
      </c>
      <c r="AJ1339" t="s">
        <v>3334</v>
      </c>
      <c r="AK1339" t="b">
        <v>1</v>
      </c>
      <c r="AL1339" t="b">
        <v>0</v>
      </c>
      <c r="AO1339" s="49" t="s">
        <v>4952</v>
      </c>
      <c r="AP1339" s="73"/>
      <c r="AQ1339" s="49" t="s">
        <v>4951</v>
      </c>
      <c r="AR1339" s="76" t="s">
        <v>5011</v>
      </c>
      <c r="AS1339" s="73" t="s">
        <v>5012</v>
      </c>
      <c r="AT1339" s="73">
        <f t="shared" si="315"/>
        <v>1</v>
      </c>
      <c r="AU1339" s="112" t="s">
        <v>5384</v>
      </c>
      <c r="AV1339" s="44" t="s">
        <v>5380</v>
      </c>
      <c r="AW1339" s="28" t="s">
        <v>3344</v>
      </c>
      <c r="AX1339" s="73"/>
      <c r="AY1339" s="73" t="str">
        <f t="shared" si="316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39" s="49" t="s">
        <v>4903</v>
      </c>
      <c r="BA1339" s="58" t="str">
        <f>Y1339&amp;"-"&amp;IF(Z1339&lt;10,"0"&amp;Z1339,Z1339)&amp;"-"&amp;IF(AA1339&lt;10,"0"&amp;AA1339,AA1339)</f>
        <v>2010-07-28</v>
      </c>
      <c r="BB1339" s="44" t="str">
        <f>Y1339&amp;IF(Z1339&lt;&gt;0,"-"&amp;Z1339,"")&amp;IF(AA1339&lt;&gt;0,"-"&amp;AA1339,"")&amp;IF(AB1339&lt;&gt;0,"/"&amp;AB1339,"")&amp;IF(AC1339&lt;&gt;0,"-"&amp;AC1339,"")&amp;IF(AD1339&lt;&gt;0,"-"&amp;AD1339,"")</f>
        <v>2010-7-28</v>
      </c>
      <c r="BC1339" s="44" t="str">
        <f t="shared" si="322"/>
        <v>under stone</v>
      </c>
      <c r="BF1339" s="49" t="s">
        <v>4882</v>
      </c>
      <c r="BG1339" t="s">
        <v>4893</v>
      </c>
      <c r="BH1339" s="40" t="s">
        <v>5050</v>
      </c>
      <c r="BI1339" t="s">
        <v>39</v>
      </c>
      <c r="BJ1339" t="str">
        <f>N1339&amp;", "&amp;O1339&amp;", "&amp;P1339</f>
        <v>South Kazakhstan [= Shymkent, Chimkent] Area, Turkestan Territory, SW slope of Karatau Mt. Range, Karatau Nature Reserve, Taldysai River canyon, right riverside, c. 20.5 km ENE of Khantagy [Kantagi], Kyzyladyr Boundary</v>
      </c>
      <c r="BK1339" t="str">
        <f>T1339&amp;" N; "&amp;U1339&amp;" E"</f>
        <v>43°37'31.1" N; 68°50'25" E</v>
      </c>
      <c r="BL1339" t="s">
        <v>5243</v>
      </c>
      <c r="BM1339" s="85" t="s">
        <v>5244</v>
      </c>
      <c r="BN1339" t="s">
        <v>4895</v>
      </c>
      <c r="BP1339" t="str">
        <f>IF(V1339="original",H1339,IF(V1339="volunteer",C1339,"Nekhaeva A.A."))</f>
        <v>Громов А.В.</v>
      </c>
      <c r="BQ1339">
        <f>IF(V1339="original",I1339,IF(V1339="volunteer",YEAR(A1339)&amp;"-"&amp;IF(MONTH(A1339)&lt;10,"0"&amp;MONTH(A1339),MONTH(A1339))&amp;"-"&amp;IF(DAY(A1339)&lt;10,"0"&amp;DAY(A1339),DAY(A1339)),"__2025-05-15"))</f>
        <v>2013</v>
      </c>
      <c r="BR1339" t="str">
        <f>LEFT(AG1339,SEARCH(" ",AG1339)-1)</f>
        <v>1040</v>
      </c>
      <c r="BS1339" t="str">
        <f t="shared" si="323"/>
        <v>1040</v>
      </c>
      <c r="BT1339" s="49" t="s">
        <v>4766</v>
      </c>
      <c r="BU1339" t="s">
        <v>3631</v>
      </c>
      <c r="BV1339" t="s">
        <v>3632</v>
      </c>
      <c r="BW1339" t="s">
        <v>3633</v>
      </c>
      <c r="BX1339" t="s">
        <v>3634</v>
      </c>
      <c r="BY1339" s="44" t="s">
        <v>229</v>
      </c>
      <c r="BZ1339" t="s">
        <v>3333</v>
      </c>
      <c r="CA1339" t="s">
        <v>4640</v>
      </c>
      <c r="CB1339" s="44" t="s">
        <v>4640</v>
      </c>
      <c r="CC1339" t="s">
        <v>4792</v>
      </c>
      <c r="CD1339" t="s">
        <v>4640</v>
      </c>
      <c r="CE1339" t="s">
        <v>4641</v>
      </c>
      <c r="CF1339" t="s">
        <v>3630</v>
      </c>
      <c r="CH1339" t="str">
        <f>H1339</f>
        <v>Громов А.В.</v>
      </c>
      <c r="CI1339">
        <f t="shared" si="320"/>
        <v>2013</v>
      </c>
    </row>
    <row r="1340" spans="1:88" s="26" customFormat="1" x14ac:dyDescent="0.45">
      <c r="A1340" s="25">
        <v>45748.586597222216</v>
      </c>
      <c r="B1340" s="26">
        <v>950994899</v>
      </c>
      <c r="C1340" s="26" t="s">
        <v>4898</v>
      </c>
      <c r="D1340" s="26">
        <v>1</v>
      </c>
      <c r="E1340" s="4" t="s">
        <v>51</v>
      </c>
      <c r="G1340" s="26">
        <v>3201</v>
      </c>
      <c r="H1340" s="44" t="s">
        <v>2632</v>
      </c>
      <c r="I1340" s="26">
        <v>2002</v>
      </c>
      <c r="J1340" s="26" t="s">
        <v>3350</v>
      </c>
      <c r="K1340" s="26" t="s">
        <v>3351</v>
      </c>
      <c r="L1340" s="26" t="s">
        <v>3352</v>
      </c>
      <c r="M1340" t="s">
        <v>39</v>
      </c>
      <c r="N1340" s="26" t="s">
        <v>77</v>
      </c>
      <c r="O1340" s="26" t="s">
        <v>3346</v>
      </c>
      <c r="P1340" s="26" t="s">
        <v>3347</v>
      </c>
      <c r="Q1340" t="str">
        <f t="shared" ref="Q1340:Q1403" si="324">IF(LEN(P1340)&gt;0,P1340,"")</f>
        <v>c. 5 km from Charynskiy canyon</v>
      </c>
      <c r="R1340" s="91">
        <v>43.5229</v>
      </c>
      <c r="S1340" s="91">
        <v>78.700900000000004</v>
      </c>
      <c r="T1340" s="26" t="s">
        <v>3348</v>
      </c>
      <c r="U1340" s="26" t="s">
        <v>3349</v>
      </c>
      <c r="V1340" s="26" t="s">
        <v>106</v>
      </c>
      <c r="X1340" s="26">
        <v>5000</v>
      </c>
      <c r="Y1340" s="26">
        <v>1989</v>
      </c>
      <c r="Z1340" s="26">
        <v>10</v>
      </c>
      <c r="AA1340" s="26">
        <v>2</v>
      </c>
      <c r="AE1340" s="26" t="s">
        <v>2272</v>
      </c>
      <c r="AF1340" s="26" t="s">
        <v>175</v>
      </c>
      <c r="AH1340" s="26" t="s">
        <v>48</v>
      </c>
      <c r="AI1340" s="26" t="s">
        <v>970</v>
      </c>
      <c r="AJ1340" s="26" t="s">
        <v>2631</v>
      </c>
      <c r="AK1340" s="26" t="b">
        <v>1</v>
      </c>
      <c r="AL1340" s="26" t="b">
        <v>0</v>
      </c>
      <c r="AO1340" s="49" t="s">
        <v>4952</v>
      </c>
      <c r="AP1340" s="73"/>
      <c r="AQ1340" s="49" t="s">
        <v>4951</v>
      </c>
      <c r="AR1340" s="76" t="s">
        <v>5011</v>
      </c>
      <c r="AS1340" s="73" t="s">
        <v>5012</v>
      </c>
      <c r="AT1340" s="73">
        <f t="shared" si="315"/>
        <v>1</v>
      </c>
      <c r="AU1340" s="112" t="s">
        <v>5383</v>
      </c>
      <c r="AV1340" s="44" t="s">
        <v>5380</v>
      </c>
      <c r="AW1340" t="s">
        <v>566</v>
      </c>
      <c r="AX1340" s="73"/>
      <c r="AY1340" s="73" t="str">
        <f t="shared" si="316"/>
        <v>Azarkina G.N. 2002. New and poorly known species of the genus Aelurillus Simon, 1884 from Central Asia, Asia Minor and the eastern Mediterranean // Bull. Brit. arachnol. Soc. Vol.12. Pt.6. P.249–263</v>
      </c>
      <c r="AZ1340" s="49" t="s">
        <v>4903</v>
      </c>
      <c r="BA1340" s="58" t="str">
        <f>Y1340&amp;"-"&amp;IF(Z1340&lt;10,"0"&amp;Z1340,Z1340)&amp;"-"&amp;IF(AA1340&lt;10,"0"&amp;AA1340,AA1340)</f>
        <v>1989-10-02</v>
      </c>
      <c r="BB1340" s="44" t="str">
        <f>Y1340&amp;IF(Z1340&lt;&gt;0,"-"&amp;Z1340,"")&amp;IF(AA1340&lt;&gt;0,"-"&amp;AA1340,"")&amp;IF(AB1340&lt;&gt;0,"/"&amp;AB1340,"")&amp;IF(AC1340&lt;&gt;0,"-"&amp;AC1340,"")&amp;IF(AD1340&lt;&gt;0,"-"&amp;AD1340,"")</f>
        <v>1989-10-2</v>
      </c>
      <c r="BC1340" s="44" t="str">
        <f t="shared" si="322"/>
        <v>desert</v>
      </c>
      <c r="BD1340" s="44"/>
      <c r="BE1340" s="44"/>
      <c r="BF1340" s="49" t="s">
        <v>4882</v>
      </c>
      <c r="BG1340" t="s">
        <v>4893</v>
      </c>
      <c r="BH1340" s="40" t="s">
        <v>5050</v>
      </c>
      <c r="BI1340" t="s">
        <v>39</v>
      </c>
      <c r="BJ1340" t="str">
        <f>N1340&amp;", "&amp;O1340&amp;", "&amp;P1340</f>
        <v>Almaty Area, Syugatinskaya hollow, c. 5 km from Charynskiy canyon</v>
      </c>
      <c r="BK1340" t="str">
        <f>T1340&amp;" N; "&amp;U1340&amp;" E"</f>
        <v>43.5229 N; 78.7009 E</v>
      </c>
      <c r="BL1340" t="s">
        <v>3348</v>
      </c>
      <c r="BM1340" s="85" t="s">
        <v>3349</v>
      </c>
      <c r="BN1340" t="s">
        <v>4895</v>
      </c>
      <c r="BO1340">
        <f t="shared" ref="BO1340:BO1357" si="325">X1340</f>
        <v>5000</v>
      </c>
      <c r="BP1340" t="str">
        <f>IF(V1340="original",H1340,IF(V1340="volunteer",C1340,"Nekhaeva A.A."))</f>
        <v>Ishaeva A.</v>
      </c>
      <c r="BQ1340" t="str">
        <f>IF(V1340="original",I1340,IF(V1340="volunteer",YEAR(A1340)&amp;"-"&amp;IF(MONTH(A1340)&lt;10,"0"&amp;MONTH(A1340),MONTH(A1340))&amp;"-"&amp;IF(DAY(A1340)&lt;10,"0"&amp;DAY(A1340),DAY(A1340)),"__2025-05-15"))</f>
        <v>2025-04-01</v>
      </c>
      <c r="BR1340"/>
      <c r="BS1340"/>
      <c r="BT1340" s="49" t="s">
        <v>4766</v>
      </c>
      <c r="BU1340" t="s">
        <v>3631</v>
      </c>
      <c r="BV1340" t="s">
        <v>3632</v>
      </c>
      <c r="BW1340" t="s">
        <v>3633</v>
      </c>
      <c r="BX1340" t="s">
        <v>3634</v>
      </c>
      <c r="BY1340" s="44" t="s">
        <v>48</v>
      </c>
      <c r="BZ1340" t="s">
        <v>970</v>
      </c>
      <c r="CA1340" t="s">
        <v>4541</v>
      </c>
      <c r="CB1340" s="44" t="s">
        <v>4541</v>
      </c>
      <c r="CC1340" t="s">
        <v>4770</v>
      </c>
      <c r="CD1340" t="s">
        <v>4541</v>
      </c>
      <c r="CE1340" t="s">
        <v>4876</v>
      </c>
      <c r="CF1340" t="s">
        <v>3630</v>
      </c>
      <c r="CG1340"/>
      <c r="CH1340" t="str">
        <f>H1340</f>
        <v>Azarkina G.N.</v>
      </c>
      <c r="CI1340">
        <f t="shared" si="320"/>
        <v>2002</v>
      </c>
      <c r="CJ1340"/>
    </row>
    <row r="1341" spans="1:88" s="26" customFormat="1" x14ac:dyDescent="0.45">
      <c r="A1341" s="25">
        <v>45748.581666666672</v>
      </c>
      <c r="B1341" s="26">
        <v>950994899</v>
      </c>
      <c r="C1341" s="26" t="s">
        <v>4898</v>
      </c>
      <c r="D1341" s="26">
        <v>1</v>
      </c>
      <c r="E1341" s="4" t="s">
        <v>65</v>
      </c>
      <c r="G1341" s="26">
        <v>3201</v>
      </c>
      <c r="H1341" s="44" t="s">
        <v>2632</v>
      </c>
      <c r="I1341" s="26">
        <v>2002</v>
      </c>
      <c r="J1341" s="26" t="s">
        <v>3350</v>
      </c>
      <c r="K1341" s="26" t="s">
        <v>3351</v>
      </c>
      <c r="L1341" s="26" t="s">
        <v>3352</v>
      </c>
      <c r="M1341" t="s">
        <v>39</v>
      </c>
      <c r="N1341" s="26" t="s">
        <v>77</v>
      </c>
      <c r="O1341" s="26" t="s">
        <v>2636</v>
      </c>
      <c r="P1341" s="26" t="s">
        <v>2260</v>
      </c>
      <c r="Q1341" t="str">
        <f t="shared" si="324"/>
        <v>Aidarly</v>
      </c>
      <c r="R1341" s="91">
        <v>44.195599999999999</v>
      </c>
      <c r="S1341" s="91">
        <v>75.828199999999995</v>
      </c>
      <c r="T1341" s="26" t="s">
        <v>3353</v>
      </c>
      <c r="U1341" s="26" t="s">
        <v>3354</v>
      </c>
      <c r="V1341" s="26" t="s">
        <v>106</v>
      </c>
      <c r="X1341" s="26">
        <v>600</v>
      </c>
      <c r="Y1341" s="26">
        <v>1983</v>
      </c>
      <c r="Z1341" s="26">
        <v>10</v>
      </c>
      <c r="AA1341" s="26">
        <v>20</v>
      </c>
      <c r="AF1341" s="26" t="s">
        <v>3355</v>
      </c>
      <c r="AH1341" s="26" t="s">
        <v>48</v>
      </c>
      <c r="AI1341" s="26" t="s">
        <v>970</v>
      </c>
      <c r="AJ1341" s="26" t="s">
        <v>2631</v>
      </c>
      <c r="AK1341" s="26" t="b">
        <v>1</v>
      </c>
      <c r="AL1341" s="26" t="b">
        <v>0</v>
      </c>
      <c r="AO1341" s="49" t="s">
        <v>4952</v>
      </c>
      <c r="AP1341" s="73"/>
      <c r="AQ1341" s="49" t="s">
        <v>4951</v>
      </c>
      <c r="AR1341" s="76" t="s">
        <v>5011</v>
      </c>
      <c r="AS1341" s="73" t="s">
        <v>5012</v>
      </c>
      <c r="AT1341" s="73">
        <f t="shared" si="315"/>
        <v>1</v>
      </c>
      <c r="AU1341" s="112" t="s">
        <v>5384</v>
      </c>
      <c r="AV1341" s="44" t="s">
        <v>5380</v>
      </c>
      <c r="AW1341" t="s">
        <v>3473</v>
      </c>
      <c r="AX1341" s="73"/>
      <c r="AY1341" s="73" t="str">
        <f t="shared" si="316"/>
        <v>Azarkina G.N. 2002. New and poorly known species of the genus Aelurillus Simon, 1884 from Central Asia, Asia Minor and the eastern Mediterranean // Bull. Brit. arachnol. Soc. Vol.12. Pt.6. P.249–263</v>
      </c>
      <c r="AZ1341" s="49" t="s">
        <v>4903</v>
      </c>
      <c r="BA1341" s="58" t="str">
        <f>Y1341&amp;"-"&amp;IF(Z1341&lt;10,"0"&amp;Z1341,Z1341)&amp;"-"&amp;IF(AA1341&lt;10,"0"&amp;AA1341,AA1341)</f>
        <v>1983-10-20</v>
      </c>
      <c r="BB1341" s="44" t="str">
        <f>Y1341&amp;IF(Z1341&lt;&gt;0,"-"&amp;Z1341,"")&amp;IF(AA1341&lt;&gt;0,"-"&amp;AA1341,"")&amp;IF(AB1341&lt;&gt;0,"/"&amp;AB1341,"")&amp;IF(AC1341&lt;&gt;0,"-"&amp;AC1341,"")&amp;IF(AD1341&lt;&gt;0,"-"&amp;AD1341,"")</f>
        <v>1983-10-20</v>
      </c>
      <c r="BC1341" s="44"/>
      <c r="BD1341" s="44"/>
      <c r="BE1341" s="44"/>
      <c r="BF1341" s="49" t="s">
        <v>4882</v>
      </c>
      <c r="BG1341" t="s">
        <v>4893</v>
      </c>
      <c r="BH1341" s="40" t="s">
        <v>5050</v>
      </c>
      <c r="BI1341" t="s">
        <v>39</v>
      </c>
      <c r="BJ1341" t="str">
        <f>N1341&amp;", "&amp;O1341&amp;", "&amp;P1341</f>
        <v>Almaty Area, Taldy-Korgan Distr., Aidarly</v>
      </c>
      <c r="BK1341" t="str">
        <f>T1341&amp;" N; "&amp;U1341&amp;" E"</f>
        <v>44.1956 N; 75.8282 E</v>
      </c>
      <c r="BL1341" t="s">
        <v>3353</v>
      </c>
      <c r="BM1341" s="85" t="s">
        <v>3354</v>
      </c>
      <c r="BN1341" t="s">
        <v>4895</v>
      </c>
      <c r="BO1341">
        <f t="shared" si="325"/>
        <v>600</v>
      </c>
      <c r="BP1341" t="str">
        <f>IF(V1341="original",H1341,IF(V1341="volunteer",C1341,"Nekhaeva A.A."))</f>
        <v>Ishaeva A.</v>
      </c>
      <c r="BQ1341" t="str">
        <f>IF(V1341="original",I1341,IF(V1341="volunteer",YEAR(A1341)&amp;"-"&amp;IF(MONTH(A1341)&lt;10,"0"&amp;MONTH(A1341),MONTH(A1341))&amp;"-"&amp;IF(DAY(A1341)&lt;10,"0"&amp;DAY(A1341),DAY(A1341)),"__2025-05-15"))</f>
        <v>2025-04-01</v>
      </c>
      <c r="BR1341"/>
      <c r="BS1341"/>
      <c r="BT1341" s="49" t="s">
        <v>4766</v>
      </c>
      <c r="BU1341" t="s">
        <v>3631</v>
      </c>
      <c r="BV1341" t="s">
        <v>3632</v>
      </c>
      <c r="BW1341" t="s">
        <v>3633</v>
      </c>
      <c r="BX1341" t="s">
        <v>3634</v>
      </c>
      <c r="BY1341" s="44" t="s">
        <v>48</v>
      </c>
      <c r="BZ1341" t="s">
        <v>970</v>
      </c>
      <c r="CA1341" t="s">
        <v>4541</v>
      </c>
      <c r="CB1341" s="44" t="s">
        <v>4541</v>
      </c>
      <c r="CC1341" t="s">
        <v>4770</v>
      </c>
      <c r="CD1341" t="s">
        <v>4541</v>
      </c>
      <c r="CE1341" t="s">
        <v>4876</v>
      </c>
      <c r="CF1341" t="s">
        <v>3630</v>
      </c>
      <c r="CG1341"/>
      <c r="CH1341" t="str">
        <f>H1341</f>
        <v>Azarkina G.N.</v>
      </c>
      <c r="CI1341">
        <f t="shared" si="320"/>
        <v>2002</v>
      </c>
      <c r="CJ1341"/>
    </row>
    <row r="1342" spans="1:88" s="26" customFormat="1" x14ac:dyDescent="0.45">
      <c r="A1342" s="25">
        <v>45748.578668981478</v>
      </c>
      <c r="B1342" s="26">
        <v>950994899</v>
      </c>
      <c r="C1342" s="26" t="s">
        <v>4898</v>
      </c>
      <c r="D1342" s="26">
        <v>1</v>
      </c>
      <c r="E1342" s="4" t="s">
        <v>51</v>
      </c>
      <c r="G1342" s="26">
        <v>3201</v>
      </c>
      <c r="H1342" s="44" t="s">
        <v>2632</v>
      </c>
      <c r="I1342" s="26">
        <v>2002</v>
      </c>
      <c r="J1342" s="26" t="s">
        <v>3350</v>
      </c>
      <c r="K1342" s="26" t="s">
        <v>3351</v>
      </c>
      <c r="L1342" s="26" t="s">
        <v>3352</v>
      </c>
      <c r="M1342" t="s">
        <v>39</v>
      </c>
      <c r="N1342" s="26" t="s">
        <v>77</v>
      </c>
      <c r="O1342" s="26" t="s">
        <v>2636</v>
      </c>
      <c r="P1342" s="26" t="s">
        <v>2639</v>
      </c>
      <c r="Q1342" t="str">
        <f t="shared" si="324"/>
        <v>Andreevka</v>
      </c>
      <c r="R1342" s="91">
        <v>45.835599999999999</v>
      </c>
      <c r="S1342" s="91">
        <v>80.627499999999998</v>
      </c>
      <c r="T1342" s="26" t="s">
        <v>3356</v>
      </c>
      <c r="U1342" s="26" t="s">
        <v>3357</v>
      </c>
      <c r="V1342" s="26" t="s">
        <v>106</v>
      </c>
      <c r="X1342" s="26">
        <v>2500</v>
      </c>
      <c r="Y1342" s="26">
        <v>1990</v>
      </c>
      <c r="Z1342" s="26">
        <v>10</v>
      </c>
      <c r="AA1342" s="26">
        <v>13</v>
      </c>
      <c r="AF1342" s="26" t="s">
        <v>3358</v>
      </c>
      <c r="AH1342" s="26" t="s">
        <v>48</v>
      </c>
      <c r="AI1342" s="26" t="s">
        <v>970</v>
      </c>
      <c r="AJ1342" s="26" t="s">
        <v>2631</v>
      </c>
      <c r="AK1342" s="26" t="b">
        <v>1</v>
      </c>
      <c r="AL1342" s="26" t="b">
        <v>0</v>
      </c>
      <c r="AO1342" s="49" t="s">
        <v>4952</v>
      </c>
      <c r="AP1342" s="73"/>
      <c r="AQ1342" s="49" t="s">
        <v>4951</v>
      </c>
      <c r="AR1342" s="76" t="s">
        <v>5011</v>
      </c>
      <c r="AS1342" s="73" t="s">
        <v>5012</v>
      </c>
      <c r="AT1342" s="73">
        <f t="shared" si="315"/>
        <v>1</v>
      </c>
      <c r="AU1342" s="112" t="s">
        <v>5383</v>
      </c>
      <c r="AV1342" s="44" t="s">
        <v>5380</v>
      </c>
      <c r="AW1342" s="28" t="s">
        <v>3358</v>
      </c>
      <c r="AX1342" s="73"/>
      <c r="AY1342" s="73" t="str">
        <f t="shared" si="316"/>
        <v>Azarkina G.N. 2002. New and poorly known species of the genus Aelurillus Simon, 1884 from Central Asia, Asia Minor and the eastern Mediterranean // Bull. Brit. arachnol. Soc. Vol.12. Pt.6. P.249–263</v>
      </c>
      <c r="AZ1342" s="49" t="s">
        <v>4903</v>
      </c>
      <c r="BA1342" s="58" t="str">
        <f>Y1342&amp;"-"&amp;IF(Z1342&lt;10,"0"&amp;Z1342,Z1342)&amp;"-"&amp;IF(AA1342&lt;10,"0"&amp;AA1342,AA1342)</f>
        <v>1990-10-13</v>
      </c>
      <c r="BB1342" s="44" t="str">
        <f>Y1342&amp;IF(Z1342&lt;&gt;0,"-"&amp;Z1342,"")&amp;IF(AA1342&lt;&gt;0,"-"&amp;AA1342,"")&amp;IF(AB1342&lt;&gt;0,"/"&amp;AB1342,"")&amp;IF(AC1342&lt;&gt;0,"-"&amp;AC1342,"")&amp;IF(AD1342&lt;&gt;0,"-"&amp;AD1342,"")</f>
        <v>1990-10-13</v>
      </c>
      <c r="BC1342" s="44"/>
      <c r="BD1342" s="44"/>
      <c r="BE1342" s="44"/>
      <c r="BF1342" s="49" t="s">
        <v>4882</v>
      </c>
      <c r="BG1342" t="s">
        <v>4893</v>
      </c>
      <c r="BH1342" s="40" t="s">
        <v>5050</v>
      </c>
      <c r="BI1342" t="s">
        <v>39</v>
      </c>
      <c r="BJ1342" t="str">
        <f>N1342&amp;", "&amp;O1342&amp;", "&amp;P1342</f>
        <v>Almaty Area, Taldy-Korgan Distr., Andreevka</v>
      </c>
      <c r="BK1342" t="str">
        <f>T1342&amp;" N; "&amp;U1342&amp;" E"</f>
        <v>45.8356 N; 80.6275 E</v>
      </c>
      <c r="BL1342" t="s">
        <v>3356</v>
      </c>
      <c r="BM1342" s="85" t="s">
        <v>3357</v>
      </c>
      <c r="BN1342" t="s">
        <v>4895</v>
      </c>
      <c r="BO1342">
        <f t="shared" si="325"/>
        <v>2500</v>
      </c>
      <c r="BP1342" t="str">
        <f>IF(V1342="original",H1342,IF(V1342="volunteer",C1342,"Nekhaeva A.A."))</f>
        <v>Ishaeva A.</v>
      </c>
      <c r="BQ1342" t="str">
        <f>IF(V1342="original",I1342,IF(V1342="volunteer",YEAR(A1342)&amp;"-"&amp;IF(MONTH(A1342)&lt;10,"0"&amp;MONTH(A1342),MONTH(A1342))&amp;"-"&amp;IF(DAY(A1342)&lt;10,"0"&amp;DAY(A1342),DAY(A1342)),"__2025-05-15"))</f>
        <v>2025-04-01</v>
      </c>
      <c r="BR1342"/>
      <c r="BS1342"/>
      <c r="BT1342" s="49" t="s">
        <v>4766</v>
      </c>
      <c r="BU1342" t="s">
        <v>3631</v>
      </c>
      <c r="BV1342" t="s">
        <v>3632</v>
      </c>
      <c r="BW1342" t="s">
        <v>3633</v>
      </c>
      <c r="BX1342" t="s">
        <v>3634</v>
      </c>
      <c r="BY1342" s="44" t="s">
        <v>48</v>
      </c>
      <c r="BZ1342" t="s">
        <v>970</v>
      </c>
      <c r="CA1342" t="s">
        <v>4541</v>
      </c>
      <c r="CB1342" s="44" t="s">
        <v>4541</v>
      </c>
      <c r="CC1342" t="s">
        <v>4770</v>
      </c>
      <c r="CD1342" t="s">
        <v>4541</v>
      </c>
      <c r="CE1342" t="s">
        <v>4876</v>
      </c>
      <c r="CF1342" t="s">
        <v>3630</v>
      </c>
      <c r="CG1342"/>
      <c r="CH1342" t="str">
        <f>H1342</f>
        <v>Azarkina G.N.</v>
      </c>
      <c r="CI1342">
        <f t="shared" si="320"/>
        <v>2002</v>
      </c>
      <c r="CJ1342"/>
    </row>
    <row r="1343" spans="1:88" s="26" customFormat="1" x14ac:dyDescent="0.45">
      <c r="A1343" s="25">
        <v>45748.565625000003</v>
      </c>
      <c r="B1343" s="26">
        <v>950994899</v>
      </c>
      <c r="C1343" s="26" t="s">
        <v>4898</v>
      </c>
      <c r="D1343" s="26">
        <v>1</v>
      </c>
      <c r="E1343" s="4" t="s">
        <v>65</v>
      </c>
      <c r="G1343" s="26">
        <v>3201</v>
      </c>
      <c r="H1343" s="44" t="s">
        <v>2632</v>
      </c>
      <c r="I1343" s="26">
        <v>2002</v>
      </c>
      <c r="J1343" s="26" t="s">
        <v>3350</v>
      </c>
      <c r="K1343" s="26" t="s">
        <v>3351</v>
      </c>
      <c r="L1343" s="26" t="s">
        <v>3352</v>
      </c>
      <c r="M1343" t="s">
        <v>39</v>
      </c>
      <c r="N1343" s="26" t="s">
        <v>2643</v>
      </c>
      <c r="O1343" s="26" t="s">
        <v>931</v>
      </c>
      <c r="P1343" s="26" t="s">
        <v>3359</v>
      </c>
      <c r="Q1343" t="str">
        <f t="shared" si="324"/>
        <v>Khaskhab’e</v>
      </c>
      <c r="R1343" s="91">
        <v>47.427349999999997</v>
      </c>
      <c r="S1343" s="91">
        <v>74.802350000000004</v>
      </c>
      <c r="T1343" s="26" t="s">
        <v>3360</v>
      </c>
      <c r="U1343" s="26" t="s">
        <v>3361</v>
      </c>
      <c r="V1343" s="26" t="s">
        <v>106</v>
      </c>
      <c r="X1343" s="26">
        <v>5000</v>
      </c>
      <c r="Y1343" s="26">
        <v>1988</v>
      </c>
      <c r="Z1343" s="26">
        <v>6</v>
      </c>
      <c r="AF1343" s="26" t="s">
        <v>3362</v>
      </c>
      <c r="AH1343" s="26" t="s">
        <v>48</v>
      </c>
      <c r="AI1343" s="26" t="s">
        <v>970</v>
      </c>
      <c r="AJ1343" s="26" t="s">
        <v>2631</v>
      </c>
      <c r="AK1343" s="26" t="b">
        <v>1</v>
      </c>
      <c r="AL1343" s="26" t="b">
        <v>0</v>
      </c>
      <c r="AO1343" s="49" t="s">
        <v>4952</v>
      </c>
      <c r="AP1343" s="73"/>
      <c r="AQ1343" s="49" t="s">
        <v>4951</v>
      </c>
      <c r="AR1343" s="76" t="s">
        <v>5011</v>
      </c>
      <c r="AS1343" s="73" t="s">
        <v>5012</v>
      </c>
      <c r="AT1343" s="73">
        <f t="shared" si="315"/>
        <v>1</v>
      </c>
      <c r="AU1343" s="112" t="s">
        <v>5384</v>
      </c>
      <c r="AV1343" s="44" t="s">
        <v>5380</v>
      </c>
      <c r="AW1343" s="28" t="s">
        <v>3362</v>
      </c>
      <c r="AX1343" s="73"/>
      <c r="AY1343" s="73" t="str">
        <f t="shared" si="316"/>
        <v>Azarkina G.N. 2002. New and poorly known species of the genus Aelurillus Simon, 1884 from Central Asia, Asia Minor and the eastern Mediterranean // Bull. Brit. arachnol. Soc. Vol.12. Pt.6. P.249–263</v>
      </c>
      <c r="AZ1343" s="49" t="s">
        <v>4903</v>
      </c>
      <c r="BA1343" s="44" t="str">
        <f>Y1343&amp;"-"&amp;IF(Z1343&lt;10,"0"&amp;Z1343,Z1343)</f>
        <v>1988-06</v>
      </c>
      <c r="BB1343" s="44" t="str">
        <f>Y1343&amp;IF(Z1343&lt;&gt;0,"-"&amp;Z1343,"")&amp;IF(AA1343&lt;&gt;0,"-"&amp;AA1343,"")&amp;IF(AB1343&lt;&gt;0,"/"&amp;AB1343,"")&amp;IF(AC1343&lt;&gt;0,"-"&amp;AC1343,"")&amp;IF(AD1343&lt;&gt;0,"-"&amp;AD1343,"")</f>
        <v>1988-6</v>
      </c>
      <c r="BC1343" s="44"/>
      <c r="BD1343" s="44"/>
      <c r="BE1343" s="44"/>
      <c r="BF1343" s="49" t="s">
        <v>4882</v>
      </c>
      <c r="BG1343" t="s">
        <v>4893</v>
      </c>
      <c r="BH1343" s="40" t="s">
        <v>5050</v>
      </c>
      <c r="BI1343" t="s">
        <v>39</v>
      </c>
      <c r="BJ1343" t="str">
        <f>N1343&amp;", "&amp;O1343&amp;", "&amp;P1343</f>
        <v>Zhezkazgan Area, Balkhash Distr., Khaskhab’e</v>
      </c>
      <c r="BK1343" t="str">
        <f>T1343&amp;" N; "&amp;U1343&amp;" E"</f>
        <v>47.42735 N; 74.80235 E</v>
      </c>
      <c r="BL1343" t="s">
        <v>3360</v>
      </c>
      <c r="BM1343" s="85" t="s">
        <v>3361</v>
      </c>
      <c r="BN1343" t="s">
        <v>4895</v>
      </c>
      <c r="BO1343">
        <f t="shared" si="325"/>
        <v>5000</v>
      </c>
      <c r="BP1343" t="str">
        <f>IF(V1343="original",H1343,IF(V1343="volunteer",C1343,"Nekhaeva A.A."))</f>
        <v>Ishaeva A.</v>
      </c>
      <c r="BQ1343" t="str">
        <f>IF(V1343="original",I1343,IF(V1343="volunteer",YEAR(A1343)&amp;"-"&amp;IF(MONTH(A1343)&lt;10,"0"&amp;MONTH(A1343),MONTH(A1343))&amp;"-"&amp;IF(DAY(A1343)&lt;10,"0"&amp;DAY(A1343),DAY(A1343)),"__2025-05-15"))</f>
        <v>2025-04-01</v>
      </c>
      <c r="BR1343"/>
      <c r="BS1343"/>
      <c r="BT1343" s="49" t="s">
        <v>4766</v>
      </c>
      <c r="BU1343" t="s">
        <v>3631</v>
      </c>
      <c r="BV1343" t="s">
        <v>3632</v>
      </c>
      <c r="BW1343" t="s">
        <v>3633</v>
      </c>
      <c r="BX1343" t="s">
        <v>3634</v>
      </c>
      <c r="BY1343" s="44" t="s">
        <v>48</v>
      </c>
      <c r="BZ1343" t="s">
        <v>970</v>
      </c>
      <c r="CA1343" t="s">
        <v>4541</v>
      </c>
      <c r="CB1343" s="44" t="s">
        <v>4541</v>
      </c>
      <c r="CC1343" t="s">
        <v>4770</v>
      </c>
      <c r="CD1343" t="s">
        <v>4541</v>
      </c>
      <c r="CE1343" t="s">
        <v>4876</v>
      </c>
      <c r="CF1343" t="s">
        <v>3630</v>
      </c>
      <c r="CG1343"/>
      <c r="CH1343" t="str">
        <f>H1343</f>
        <v>Azarkina G.N.</v>
      </c>
      <c r="CI1343">
        <f t="shared" si="320"/>
        <v>2002</v>
      </c>
      <c r="CJ1343"/>
    </row>
    <row r="1344" spans="1:88" s="10" customFormat="1" x14ac:dyDescent="0.45">
      <c r="A1344" s="9">
        <v>45748.559050925927</v>
      </c>
      <c r="B1344" s="10">
        <v>412819044</v>
      </c>
      <c r="C1344" s="6" t="s">
        <v>4897</v>
      </c>
      <c r="D1344" s="10">
        <v>1</v>
      </c>
      <c r="E1344" s="4" t="s">
        <v>51</v>
      </c>
      <c r="F1344" s="10" t="s">
        <v>1809</v>
      </c>
      <c r="G1344" s="10">
        <v>3911</v>
      </c>
      <c r="H1344" s="44" t="s">
        <v>1801</v>
      </c>
      <c r="I1344" s="10">
        <v>2000</v>
      </c>
      <c r="J1344" s="10" t="s">
        <v>3036</v>
      </c>
      <c r="K1344" s="10" t="s">
        <v>3037</v>
      </c>
      <c r="L1344" s="10" t="s">
        <v>3038</v>
      </c>
      <c r="M1344" t="s">
        <v>39</v>
      </c>
      <c r="N1344" s="10" t="s">
        <v>77</v>
      </c>
      <c r="O1344" s="10" t="s">
        <v>893</v>
      </c>
      <c r="P1344" s="10" t="s">
        <v>3050</v>
      </c>
      <c r="Q1344" t="str">
        <f t="shared" si="324"/>
        <v>near Fabrichnyi</v>
      </c>
      <c r="R1344" s="92">
        <v>43.165185999999999</v>
      </c>
      <c r="S1344" s="92">
        <v>76.408366000000001</v>
      </c>
      <c r="T1344" s="10" t="s">
        <v>3363</v>
      </c>
      <c r="U1344" s="10" t="s">
        <v>3364</v>
      </c>
      <c r="V1344" s="10" t="s">
        <v>106</v>
      </c>
      <c r="X1344" s="10">
        <v>5000</v>
      </c>
      <c r="Y1344" s="10">
        <v>1999</v>
      </c>
      <c r="Z1344" s="10">
        <v>4</v>
      </c>
      <c r="AA1344" s="10">
        <v>18</v>
      </c>
      <c r="AF1344" s="10" t="s">
        <v>566</v>
      </c>
      <c r="AI1344" s="10" t="s">
        <v>163</v>
      </c>
      <c r="AJ1344" s="10" t="s">
        <v>1582</v>
      </c>
      <c r="AK1344" s="10" t="b">
        <v>1</v>
      </c>
      <c r="AL1344" s="10" t="b">
        <v>0</v>
      </c>
      <c r="AO1344" s="49" t="s">
        <v>4952</v>
      </c>
      <c r="AP1344" s="73"/>
      <c r="AQ1344" s="49" t="s">
        <v>4951</v>
      </c>
      <c r="AR1344" s="76" t="s">
        <v>5011</v>
      </c>
      <c r="AS1344" s="73" t="s">
        <v>5012</v>
      </c>
      <c r="AT1344" s="73">
        <f t="shared" si="315"/>
        <v>1</v>
      </c>
      <c r="AU1344" s="112" t="s">
        <v>5383</v>
      </c>
      <c r="AV1344" s="44" t="s">
        <v>5380</v>
      </c>
      <c r="AW1344" t="s">
        <v>566</v>
      </c>
      <c r="AX1344" t="s">
        <v>5355</v>
      </c>
      <c r="AY1344" s="73" t="str">
        <f t="shared" si="316"/>
        <v>Logunov D.V., Marusik Yu.M. 2000. Miscellaneous notes on Palaearctic Salticidae (Arachnida: Aranei) // Arthropoda Selecta. Vol.8 (for 1999). No.4. P.263–292</v>
      </c>
      <c r="AZ1344" s="49" t="s">
        <v>4903</v>
      </c>
      <c r="BA1344" s="58" t="str">
        <f>Y1344&amp;"-"&amp;IF(Z1344&lt;10,"0"&amp;Z1344,Z1344)&amp;"-"&amp;IF(AA1344&lt;10,"0"&amp;AA1344,AA1344)</f>
        <v>1999-04-18</v>
      </c>
      <c r="BB1344" s="44" t="str">
        <f>Y1344&amp;IF(Z1344&lt;&gt;0,"-"&amp;Z1344,"")&amp;IF(AA1344&lt;&gt;0,"-"&amp;AA1344,"")&amp;IF(AB1344&lt;&gt;0,"/"&amp;AB1344,"")&amp;IF(AC1344&lt;&gt;0,"-"&amp;AC1344,"")&amp;IF(AD1344&lt;&gt;0,"-"&amp;AD1344,"")</f>
        <v>1999-4-18</v>
      </c>
      <c r="BC1344" s="44"/>
      <c r="BD1344" s="44"/>
      <c r="BE1344" s="44"/>
      <c r="BF1344" s="49" t="s">
        <v>4882</v>
      </c>
      <c r="BG1344" t="s">
        <v>4893</v>
      </c>
      <c r="BH1344" s="40" t="s">
        <v>5050</v>
      </c>
      <c r="BI1344" t="s">
        <v>39</v>
      </c>
      <c r="BJ1344" t="str">
        <f>N1344&amp;", "&amp;O1344&amp;", "&amp;P1344</f>
        <v>Almaty Area, Zhambyl Distr., near Fabrichnyi</v>
      </c>
      <c r="BK1344" t="str">
        <f>T1344&amp;" N; "&amp;U1344&amp;" E"</f>
        <v>43.165186 N; 76.408366 E</v>
      </c>
      <c r="BL1344" t="s">
        <v>3363</v>
      </c>
      <c r="BM1344" s="85" t="s">
        <v>3364</v>
      </c>
      <c r="BN1344" t="s">
        <v>4895</v>
      </c>
      <c r="BO1344">
        <f t="shared" si="325"/>
        <v>5000</v>
      </c>
      <c r="BP1344" t="str">
        <f>IF(V1344="original",H1344,IF(V1344="volunteer",C1344,"Nekhaeva A.A."))</f>
        <v>Kim L.V.</v>
      </c>
      <c r="BQ1344" t="str">
        <f>IF(V1344="original",I1344,IF(V1344="volunteer",YEAR(A1344)&amp;"-"&amp;IF(MONTH(A1344)&lt;10,"0"&amp;MONTH(A1344),MONTH(A1344))&amp;"-"&amp;IF(DAY(A1344)&lt;10,"0"&amp;DAY(A1344),DAY(A1344)),"__2025-05-15"))</f>
        <v>2025-04-01</v>
      </c>
      <c r="BR1344"/>
      <c r="BS1344"/>
      <c r="BT1344" s="49" t="s">
        <v>4766</v>
      </c>
      <c r="BU1344" t="s">
        <v>3631</v>
      </c>
      <c r="BV1344" t="s">
        <v>3632</v>
      </c>
      <c r="BW1344" t="s">
        <v>3633</v>
      </c>
      <c r="BX1344" t="s">
        <v>3634</v>
      </c>
      <c r="BY1344" s="44" t="s">
        <v>48</v>
      </c>
      <c r="BZ1344" t="s">
        <v>3660</v>
      </c>
      <c r="CA1344" t="s">
        <v>4311</v>
      </c>
      <c r="CB1344" s="44" t="s">
        <v>4311</v>
      </c>
      <c r="CC1344" t="s">
        <v>4830</v>
      </c>
      <c r="CD1344" t="s">
        <v>4309</v>
      </c>
      <c r="CE1344" t="s">
        <v>4310</v>
      </c>
      <c r="CF1344" t="s">
        <v>3630</v>
      </c>
      <c r="CG1344"/>
      <c r="CH1344" t="str">
        <f>H1344</f>
        <v>Logunov D.V., Marusik Yu.M.</v>
      </c>
      <c r="CI1344">
        <f t="shared" si="320"/>
        <v>2000</v>
      </c>
      <c r="CJ1344"/>
    </row>
    <row r="1345" spans="1:88" s="10" customFormat="1" x14ac:dyDescent="0.45">
      <c r="A1345" s="9">
        <v>45748.558101851857</v>
      </c>
      <c r="B1345" s="10">
        <v>412819044</v>
      </c>
      <c r="C1345" s="6" t="s">
        <v>4897</v>
      </c>
      <c r="D1345" s="10">
        <v>2</v>
      </c>
      <c r="E1345" s="4" t="s">
        <v>86</v>
      </c>
      <c r="F1345" s="10" t="s">
        <v>836</v>
      </c>
      <c r="G1345" s="10">
        <v>3911</v>
      </c>
      <c r="H1345" s="44" t="s">
        <v>1801</v>
      </c>
      <c r="I1345" s="10">
        <v>2000</v>
      </c>
      <c r="J1345" s="10" t="s">
        <v>3036</v>
      </c>
      <c r="K1345" s="10" t="s">
        <v>3037</v>
      </c>
      <c r="L1345" s="10" t="s">
        <v>3038</v>
      </c>
      <c r="M1345" t="s">
        <v>39</v>
      </c>
      <c r="N1345" s="10" t="s">
        <v>77</v>
      </c>
      <c r="O1345" s="10" t="s">
        <v>893</v>
      </c>
      <c r="P1345" s="10" t="s">
        <v>3050</v>
      </c>
      <c r="Q1345" t="str">
        <f t="shared" si="324"/>
        <v>near Fabrichnyi</v>
      </c>
      <c r="R1345" s="92">
        <v>43.165185999999999</v>
      </c>
      <c r="S1345" s="92">
        <v>76.408366000000001</v>
      </c>
      <c r="T1345" s="10" t="s">
        <v>3363</v>
      </c>
      <c r="U1345" s="10" t="s">
        <v>3364</v>
      </c>
      <c r="V1345" s="10" t="s">
        <v>106</v>
      </c>
      <c r="X1345" s="10">
        <v>5000</v>
      </c>
      <c r="Y1345" s="10">
        <v>1997</v>
      </c>
      <c r="Z1345" s="10">
        <v>4</v>
      </c>
      <c r="AA1345" s="10">
        <v>27</v>
      </c>
      <c r="AF1345" s="10" t="s">
        <v>566</v>
      </c>
      <c r="AI1345" s="10" t="s">
        <v>163</v>
      </c>
      <c r="AJ1345" s="10" t="s">
        <v>1582</v>
      </c>
      <c r="AK1345" s="10" t="b">
        <v>1</v>
      </c>
      <c r="AL1345" s="10" t="b">
        <v>0</v>
      </c>
      <c r="AO1345" s="49" t="s">
        <v>4952</v>
      </c>
      <c r="AP1345" s="73"/>
      <c r="AQ1345" s="49" t="s">
        <v>4951</v>
      </c>
      <c r="AR1345" s="76" t="s">
        <v>5011</v>
      </c>
      <c r="AS1345" s="73" t="s">
        <v>5012</v>
      </c>
      <c r="AT1345" s="73">
        <f t="shared" si="315"/>
        <v>2</v>
      </c>
      <c r="AU1345" s="112" t="s">
        <v>5383</v>
      </c>
      <c r="AV1345" s="44" t="s">
        <v>5380</v>
      </c>
      <c r="AW1345" t="s">
        <v>566</v>
      </c>
      <c r="AX1345" s="112" t="s">
        <v>5322</v>
      </c>
      <c r="AY1345" s="73" t="str">
        <f t="shared" si="316"/>
        <v>Logunov D.V., Marusik Yu.M. 2000. Miscellaneous notes on Palaearctic Salticidae (Arachnida: Aranei) // Arthropoda Selecta. Vol.8 (for 1999). No.4. P.263–292</v>
      </c>
      <c r="AZ1345" s="49" t="s">
        <v>4903</v>
      </c>
      <c r="BA1345" s="58" t="str">
        <f>Y1345&amp;"-"&amp;IF(Z1345&lt;10,"0"&amp;Z1345,Z1345)&amp;"-"&amp;IF(AA1345&lt;10,"0"&amp;AA1345,AA1345)</f>
        <v>1997-04-27</v>
      </c>
      <c r="BB1345" s="44" t="str">
        <f>Y1345&amp;IF(Z1345&lt;&gt;0,"-"&amp;Z1345,"")&amp;IF(AA1345&lt;&gt;0,"-"&amp;AA1345,"")&amp;IF(AB1345&lt;&gt;0,"/"&amp;AB1345,"")&amp;IF(AC1345&lt;&gt;0,"-"&amp;AC1345,"")&amp;IF(AD1345&lt;&gt;0,"-"&amp;AD1345,"")</f>
        <v>1997-4-27</v>
      </c>
      <c r="BC1345" s="44"/>
      <c r="BD1345" s="44"/>
      <c r="BE1345" s="44"/>
      <c r="BF1345" s="49" t="s">
        <v>4882</v>
      </c>
      <c r="BG1345" t="s">
        <v>4893</v>
      </c>
      <c r="BH1345" s="40" t="s">
        <v>5050</v>
      </c>
      <c r="BI1345" t="s">
        <v>39</v>
      </c>
      <c r="BJ1345" t="str">
        <f>N1345&amp;", "&amp;O1345&amp;", "&amp;P1345</f>
        <v>Almaty Area, Zhambyl Distr., near Fabrichnyi</v>
      </c>
      <c r="BK1345" t="str">
        <f>T1345&amp;" N; "&amp;U1345&amp;" E"</f>
        <v>43.165186 N; 76.408366 E</v>
      </c>
      <c r="BL1345" t="s">
        <v>3363</v>
      </c>
      <c r="BM1345" s="85" t="s">
        <v>3364</v>
      </c>
      <c r="BN1345" t="s">
        <v>4895</v>
      </c>
      <c r="BO1345">
        <f t="shared" si="325"/>
        <v>5000</v>
      </c>
      <c r="BP1345" t="str">
        <f>IF(V1345="original",H1345,IF(V1345="volunteer",C1345,"Nekhaeva A.A."))</f>
        <v>Kim L.V.</v>
      </c>
      <c r="BQ1345" t="str">
        <f>IF(V1345="original",I1345,IF(V1345="volunteer",YEAR(A1345)&amp;"-"&amp;IF(MONTH(A1345)&lt;10,"0"&amp;MONTH(A1345),MONTH(A1345))&amp;"-"&amp;IF(DAY(A1345)&lt;10,"0"&amp;DAY(A1345),DAY(A1345)),"__2025-05-15"))</f>
        <v>2025-04-01</v>
      </c>
      <c r="BR1345"/>
      <c r="BS1345"/>
      <c r="BT1345" s="49" t="s">
        <v>4766</v>
      </c>
      <c r="BU1345" t="s">
        <v>3631</v>
      </c>
      <c r="BV1345" t="s">
        <v>3632</v>
      </c>
      <c r="BW1345" t="s">
        <v>3633</v>
      </c>
      <c r="BX1345" t="s">
        <v>3634</v>
      </c>
      <c r="BY1345" s="44" t="s">
        <v>48</v>
      </c>
      <c r="BZ1345" t="s">
        <v>3660</v>
      </c>
      <c r="CA1345" t="s">
        <v>4311</v>
      </c>
      <c r="CB1345" s="44" t="s">
        <v>4311</v>
      </c>
      <c r="CC1345" t="s">
        <v>4830</v>
      </c>
      <c r="CD1345" t="s">
        <v>4309</v>
      </c>
      <c r="CE1345" t="s">
        <v>4310</v>
      </c>
      <c r="CF1345" t="s">
        <v>3630</v>
      </c>
      <c r="CG1345"/>
      <c r="CH1345" t="str">
        <f>H1345</f>
        <v>Logunov D.V., Marusik Yu.M.</v>
      </c>
      <c r="CI1345">
        <f t="shared" si="320"/>
        <v>2000</v>
      </c>
      <c r="CJ1345"/>
    </row>
    <row r="1346" spans="1:88" s="10" customFormat="1" x14ac:dyDescent="0.45">
      <c r="A1346" s="9">
        <v>45748.556550925918</v>
      </c>
      <c r="B1346" s="10">
        <v>412819044</v>
      </c>
      <c r="C1346" s="6" t="s">
        <v>4897</v>
      </c>
      <c r="D1346" s="10">
        <v>3</v>
      </c>
      <c r="E1346" s="4" t="s">
        <v>846</v>
      </c>
      <c r="F1346" s="10" t="s">
        <v>836</v>
      </c>
      <c r="G1346" s="10">
        <v>3911</v>
      </c>
      <c r="H1346" s="44" t="s">
        <v>1801</v>
      </c>
      <c r="I1346" s="10">
        <v>2000</v>
      </c>
      <c r="J1346" s="10" t="s">
        <v>3036</v>
      </c>
      <c r="K1346" s="10" t="s">
        <v>3037</v>
      </c>
      <c r="L1346" s="10" t="s">
        <v>3038</v>
      </c>
      <c r="M1346" t="s">
        <v>39</v>
      </c>
      <c r="N1346" s="10" t="s">
        <v>77</v>
      </c>
      <c r="O1346" s="10" t="s">
        <v>893</v>
      </c>
      <c r="P1346" s="10" t="s">
        <v>3050</v>
      </c>
      <c r="Q1346" t="str">
        <f t="shared" si="324"/>
        <v>near Fabrichnyi</v>
      </c>
      <c r="R1346" s="92">
        <v>43.165185999999999</v>
      </c>
      <c r="S1346" s="92">
        <v>76.408366000000001</v>
      </c>
      <c r="T1346" s="10" t="s">
        <v>3363</v>
      </c>
      <c r="U1346" s="10" t="s">
        <v>3364</v>
      </c>
      <c r="V1346" s="10" t="s">
        <v>106</v>
      </c>
      <c r="X1346" s="10">
        <v>5000</v>
      </c>
      <c r="Y1346" s="10">
        <v>1995</v>
      </c>
      <c r="Z1346" s="10">
        <v>4</v>
      </c>
      <c r="AA1346" s="10">
        <v>29</v>
      </c>
      <c r="AB1346" s="10">
        <v>1995</v>
      </c>
      <c r="AC1346" s="10">
        <v>6</v>
      </c>
      <c r="AD1346" s="10">
        <v>19</v>
      </c>
      <c r="AF1346" s="10" t="s">
        <v>566</v>
      </c>
      <c r="AI1346" s="10" t="s">
        <v>163</v>
      </c>
      <c r="AJ1346" s="10" t="s">
        <v>1582</v>
      </c>
      <c r="AK1346" s="10" t="b">
        <v>1</v>
      </c>
      <c r="AL1346" s="10" t="b">
        <v>0</v>
      </c>
      <c r="AO1346" s="49" t="s">
        <v>4952</v>
      </c>
      <c r="AP1346" s="73"/>
      <c r="AQ1346" s="49" t="s">
        <v>4951</v>
      </c>
      <c r="AR1346" s="76" t="s">
        <v>5011</v>
      </c>
      <c r="AS1346" s="73" t="s">
        <v>5012</v>
      </c>
      <c r="AT1346" s="73">
        <f t="shared" si="315"/>
        <v>3</v>
      </c>
      <c r="AU1346" s="112" t="s">
        <v>5384</v>
      </c>
      <c r="AV1346" s="44" t="s">
        <v>5380</v>
      </c>
      <c r="AW1346" t="s">
        <v>566</v>
      </c>
      <c r="AX1346" s="112" t="s">
        <v>5322</v>
      </c>
      <c r="AY1346" s="73" t="str">
        <f t="shared" si="316"/>
        <v>Logunov D.V., Marusik Yu.M. 2000. Miscellaneous notes on Palaearctic Salticidae (Arachnida: Aranei) // Arthropoda Selecta. Vol.8 (for 1999). No.4. P.263–292</v>
      </c>
      <c r="AZ1346" s="49" t="s">
        <v>4903</v>
      </c>
      <c r="BA1346" s="58" t="str">
        <f>Y1346&amp;"-"&amp;IF(Z1346&lt;10,"0"&amp;Z1346,Z1346)&amp;"-"&amp;IF(AA1346&lt;10,"0"&amp;AA1346,AA1346)&amp;"/"&amp;IF(AC1346&lt;10,"0"&amp;AC1346,AC1346)&amp;"-"&amp;IF(AD1346&lt;10,"0"&amp;AD1346,AD1346)</f>
        <v>1995-04-29/06-19</v>
      </c>
      <c r="BB1346" s="44" t="str">
        <f>Y1346&amp;IF(Z1346&lt;&gt;0,"-"&amp;Z1346,"")&amp;IF(AA1346&lt;&gt;0,"-"&amp;AA1346,"")&amp;IF(AB1346&lt;&gt;0,"/"&amp;AB1346,"")&amp;IF(AC1346&lt;&gt;0,"-"&amp;AC1346,"")&amp;IF(AD1346&lt;&gt;0,"-"&amp;AD1346,"")</f>
        <v>1995-4-29/1995-6-19</v>
      </c>
      <c r="BC1346" s="44"/>
      <c r="BD1346" s="44"/>
      <c r="BE1346" s="44"/>
      <c r="BF1346" s="49" t="s">
        <v>4882</v>
      </c>
      <c r="BG1346" t="s">
        <v>4893</v>
      </c>
      <c r="BH1346" s="40" t="s">
        <v>5050</v>
      </c>
      <c r="BI1346" t="s">
        <v>39</v>
      </c>
      <c r="BJ1346" t="str">
        <f>N1346&amp;", "&amp;O1346&amp;", "&amp;P1346</f>
        <v>Almaty Area, Zhambyl Distr., near Fabrichnyi</v>
      </c>
      <c r="BK1346" t="str">
        <f>T1346&amp;" N; "&amp;U1346&amp;" E"</f>
        <v>43.165186 N; 76.408366 E</v>
      </c>
      <c r="BL1346" t="s">
        <v>3363</v>
      </c>
      <c r="BM1346" s="85" t="s">
        <v>3364</v>
      </c>
      <c r="BN1346" t="s">
        <v>4895</v>
      </c>
      <c r="BO1346">
        <f t="shared" si="325"/>
        <v>5000</v>
      </c>
      <c r="BP1346" t="str">
        <f>IF(V1346="original",H1346,IF(V1346="volunteer",C1346,"Nekhaeva A.A."))</f>
        <v>Kim L.V.</v>
      </c>
      <c r="BQ1346" t="str">
        <f>IF(V1346="original",I1346,IF(V1346="volunteer",YEAR(A1346)&amp;"-"&amp;IF(MONTH(A1346)&lt;10,"0"&amp;MONTH(A1346),MONTH(A1346))&amp;"-"&amp;IF(DAY(A1346)&lt;10,"0"&amp;DAY(A1346),DAY(A1346)),"__2025-05-15"))</f>
        <v>2025-04-01</v>
      </c>
      <c r="BR1346"/>
      <c r="BS1346"/>
      <c r="BT1346" s="49" t="s">
        <v>4766</v>
      </c>
      <c r="BU1346" t="s">
        <v>3631</v>
      </c>
      <c r="BV1346" t="s">
        <v>3632</v>
      </c>
      <c r="BW1346" t="s">
        <v>3633</v>
      </c>
      <c r="BX1346" t="s">
        <v>3634</v>
      </c>
      <c r="BY1346" s="44" t="s">
        <v>48</v>
      </c>
      <c r="BZ1346" t="s">
        <v>3660</v>
      </c>
      <c r="CA1346" t="s">
        <v>4311</v>
      </c>
      <c r="CB1346" s="44" t="s">
        <v>4311</v>
      </c>
      <c r="CC1346" t="s">
        <v>4830</v>
      </c>
      <c r="CD1346" t="s">
        <v>4309</v>
      </c>
      <c r="CE1346" t="s">
        <v>4310</v>
      </c>
      <c r="CF1346" t="s">
        <v>3630</v>
      </c>
      <c r="CG1346"/>
      <c r="CH1346" t="str">
        <f>H1346</f>
        <v>Logunov D.V., Marusik Yu.M.</v>
      </c>
      <c r="CI1346">
        <f t="shared" si="320"/>
        <v>2000</v>
      </c>
      <c r="CJ1346"/>
    </row>
    <row r="1347" spans="1:88" s="10" customFormat="1" x14ac:dyDescent="0.45">
      <c r="A1347" s="9">
        <v>45748.556226851862</v>
      </c>
      <c r="B1347" s="10">
        <v>412819044</v>
      </c>
      <c r="C1347" s="6" t="s">
        <v>4897</v>
      </c>
      <c r="D1347" s="10">
        <v>1</v>
      </c>
      <c r="E1347" s="4" t="s">
        <v>51</v>
      </c>
      <c r="F1347" s="10" t="s">
        <v>577</v>
      </c>
      <c r="G1347" s="10">
        <v>3911</v>
      </c>
      <c r="H1347" s="44" t="s">
        <v>1801</v>
      </c>
      <c r="I1347" s="10">
        <v>2000</v>
      </c>
      <c r="J1347" s="10" t="s">
        <v>3036</v>
      </c>
      <c r="K1347" s="10" t="s">
        <v>3037</v>
      </c>
      <c r="L1347" s="10" t="s">
        <v>3038</v>
      </c>
      <c r="M1347" t="s">
        <v>39</v>
      </c>
      <c r="N1347" s="10" t="s">
        <v>77</v>
      </c>
      <c r="O1347" s="10" t="s">
        <v>893</v>
      </c>
      <c r="P1347" s="10" t="s">
        <v>3050</v>
      </c>
      <c r="Q1347" t="str">
        <f t="shared" si="324"/>
        <v>near Fabrichnyi</v>
      </c>
      <c r="R1347" s="92">
        <v>43.165185999999999</v>
      </c>
      <c r="S1347" s="92">
        <v>76.408366000000001</v>
      </c>
      <c r="T1347" s="10" t="s">
        <v>3363</v>
      </c>
      <c r="U1347" s="10" t="s">
        <v>3364</v>
      </c>
      <c r="V1347" s="10" t="s">
        <v>106</v>
      </c>
      <c r="X1347" s="10">
        <v>5000</v>
      </c>
      <c r="Y1347" s="10">
        <v>1995</v>
      </c>
      <c r="Z1347" s="10">
        <v>4</v>
      </c>
      <c r="AA1347" s="10">
        <v>29</v>
      </c>
      <c r="AB1347" s="10">
        <v>1995</v>
      </c>
      <c r="AC1347" s="10">
        <v>6</v>
      </c>
      <c r="AD1347" s="10">
        <v>19</v>
      </c>
      <c r="AF1347" s="10" t="s">
        <v>566</v>
      </c>
      <c r="AI1347" s="10" t="s">
        <v>163</v>
      </c>
      <c r="AJ1347" s="10" t="s">
        <v>1582</v>
      </c>
      <c r="AK1347" s="10" t="b">
        <v>1</v>
      </c>
      <c r="AL1347" s="10" t="b">
        <v>0</v>
      </c>
      <c r="AO1347" s="49" t="s">
        <v>4952</v>
      </c>
      <c r="AP1347" s="73"/>
      <c r="AQ1347" s="49" t="s">
        <v>4951</v>
      </c>
      <c r="AR1347" s="76" t="s">
        <v>5011</v>
      </c>
      <c r="AS1347" s="73" t="s">
        <v>5012</v>
      </c>
      <c r="AT1347" s="73">
        <f t="shared" si="315"/>
        <v>1</v>
      </c>
      <c r="AU1347" s="112" t="s">
        <v>5383</v>
      </c>
      <c r="AV1347" s="44" t="s">
        <v>5380</v>
      </c>
      <c r="AW1347" t="s">
        <v>566</v>
      </c>
      <c r="AX1347" s="112" t="s">
        <v>5333</v>
      </c>
      <c r="AY1347" s="73" t="str">
        <f t="shared" si="316"/>
        <v>Logunov D.V., Marusik Yu.M. 2000. Miscellaneous notes on Palaearctic Salticidae (Arachnida: Aranei) // Arthropoda Selecta. Vol.8 (for 1999). No.4. P.263–292</v>
      </c>
      <c r="AZ1347" s="49" t="s">
        <v>4903</v>
      </c>
      <c r="BA1347" s="58" t="str">
        <f>Y1347&amp;"-"&amp;IF(Z1347&lt;10,"0"&amp;Z1347,Z1347)&amp;"-"&amp;IF(AA1347&lt;10,"0"&amp;AA1347,AA1347)&amp;"/"&amp;IF(AC1347&lt;10,"0"&amp;AC1347,AC1347)&amp;"-"&amp;IF(AD1347&lt;10,"0"&amp;AD1347,AD1347)</f>
        <v>1995-04-29/06-19</v>
      </c>
      <c r="BB1347" s="44" t="str">
        <f>Y1347&amp;IF(Z1347&lt;&gt;0,"-"&amp;Z1347,"")&amp;IF(AA1347&lt;&gt;0,"-"&amp;AA1347,"")&amp;IF(AB1347&lt;&gt;0,"/"&amp;AB1347,"")&amp;IF(AC1347&lt;&gt;0,"-"&amp;AC1347,"")&amp;IF(AD1347&lt;&gt;0,"-"&amp;AD1347,"")</f>
        <v>1995-4-29/1995-6-19</v>
      </c>
      <c r="BC1347" s="44"/>
      <c r="BD1347" s="44"/>
      <c r="BE1347" s="44"/>
      <c r="BF1347" s="49" t="s">
        <v>4882</v>
      </c>
      <c r="BG1347" t="s">
        <v>4893</v>
      </c>
      <c r="BH1347" s="40" t="s">
        <v>5050</v>
      </c>
      <c r="BI1347" t="s">
        <v>39</v>
      </c>
      <c r="BJ1347" t="str">
        <f>N1347&amp;", "&amp;O1347&amp;", "&amp;P1347</f>
        <v>Almaty Area, Zhambyl Distr., near Fabrichnyi</v>
      </c>
      <c r="BK1347" t="str">
        <f>T1347&amp;" N; "&amp;U1347&amp;" E"</f>
        <v>43.165186 N; 76.408366 E</v>
      </c>
      <c r="BL1347" t="s">
        <v>3363</v>
      </c>
      <c r="BM1347" s="85" t="s">
        <v>3364</v>
      </c>
      <c r="BN1347" t="s">
        <v>4895</v>
      </c>
      <c r="BO1347">
        <f t="shared" si="325"/>
        <v>5000</v>
      </c>
      <c r="BP1347" t="str">
        <f>IF(V1347="original",H1347,IF(V1347="volunteer",C1347,"Nekhaeva A.A."))</f>
        <v>Kim L.V.</v>
      </c>
      <c r="BQ1347" t="str">
        <f>IF(V1347="original",I1347,IF(V1347="volunteer",YEAR(A1347)&amp;"-"&amp;IF(MONTH(A1347)&lt;10,"0"&amp;MONTH(A1347),MONTH(A1347))&amp;"-"&amp;IF(DAY(A1347)&lt;10,"0"&amp;DAY(A1347),DAY(A1347)),"__2025-05-15"))</f>
        <v>2025-04-01</v>
      </c>
      <c r="BR1347"/>
      <c r="BS1347"/>
      <c r="BT1347" s="49" t="s">
        <v>4766</v>
      </c>
      <c r="BU1347" t="s">
        <v>3631</v>
      </c>
      <c r="BV1347" t="s">
        <v>3632</v>
      </c>
      <c r="BW1347" t="s">
        <v>3633</v>
      </c>
      <c r="BX1347" t="s">
        <v>3634</v>
      </c>
      <c r="BY1347" s="44" t="s">
        <v>48</v>
      </c>
      <c r="BZ1347" t="s">
        <v>3660</v>
      </c>
      <c r="CA1347" t="s">
        <v>4311</v>
      </c>
      <c r="CB1347" s="44" t="s">
        <v>4311</v>
      </c>
      <c r="CC1347" t="s">
        <v>4830</v>
      </c>
      <c r="CD1347" t="s">
        <v>4309</v>
      </c>
      <c r="CE1347" t="s">
        <v>4310</v>
      </c>
      <c r="CF1347" t="s">
        <v>3630</v>
      </c>
      <c r="CG1347"/>
      <c r="CH1347" t="str">
        <f>H1347</f>
        <v>Logunov D.V., Marusik Yu.M.</v>
      </c>
      <c r="CI1347">
        <f t="shared" si="320"/>
        <v>2000</v>
      </c>
      <c r="CJ1347"/>
    </row>
    <row r="1348" spans="1:88" s="10" customFormat="1" x14ac:dyDescent="0.45">
      <c r="A1348" s="9">
        <v>45748.554745370369</v>
      </c>
      <c r="B1348" s="10">
        <v>412819044</v>
      </c>
      <c r="C1348" s="6" t="s">
        <v>4897</v>
      </c>
      <c r="D1348" s="10">
        <v>2</v>
      </c>
      <c r="E1348" s="4" t="s">
        <v>86</v>
      </c>
      <c r="F1348" s="10" t="s">
        <v>836</v>
      </c>
      <c r="G1348" s="10">
        <v>3911</v>
      </c>
      <c r="H1348" s="44" t="s">
        <v>1801</v>
      </c>
      <c r="I1348" s="10">
        <v>2000</v>
      </c>
      <c r="J1348" s="10" t="s">
        <v>3036</v>
      </c>
      <c r="K1348" s="10" t="s">
        <v>3037</v>
      </c>
      <c r="L1348" s="10" t="s">
        <v>3038</v>
      </c>
      <c r="M1348" t="s">
        <v>39</v>
      </c>
      <c r="N1348" s="10" t="s">
        <v>77</v>
      </c>
      <c r="O1348" s="10" t="s">
        <v>893</v>
      </c>
      <c r="P1348" s="10" t="s">
        <v>3050</v>
      </c>
      <c r="Q1348" t="str">
        <f t="shared" si="324"/>
        <v>near Fabrichnyi</v>
      </c>
      <c r="R1348" s="92">
        <v>43.165185999999999</v>
      </c>
      <c r="S1348" s="92">
        <v>76.408366000000001</v>
      </c>
      <c r="T1348" s="10" t="s">
        <v>3363</v>
      </c>
      <c r="U1348" s="10" t="s">
        <v>3364</v>
      </c>
      <c r="V1348" s="10" t="s">
        <v>106</v>
      </c>
      <c r="X1348" s="10">
        <v>5000</v>
      </c>
      <c r="Y1348" s="10">
        <v>1994</v>
      </c>
      <c r="Z1348" s="10">
        <v>6</v>
      </c>
      <c r="AF1348" s="10" t="s">
        <v>566</v>
      </c>
      <c r="AI1348" s="10" t="s">
        <v>163</v>
      </c>
      <c r="AJ1348" s="10" t="s">
        <v>1582</v>
      </c>
      <c r="AK1348" s="10" t="b">
        <v>1</v>
      </c>
      <c r="AL1348" s="10" t="b">
        <v>0</v>
      </c>
      <c r="AO1348" s="49" t="s">
        <v>4952</v>
      </c>
      <c r="AP1348" s="73"/>
      <c r="AQ1348" s="49" t="s">
        <v>4951</v>
      </c>
      <c r="AR1348" s="76" t="s">
        <v>5011</v>
      </c>
      <c r="AS1348" s="73" t="s">
        <v>5012</v>
      </c>
      <c r="AT1348" s="73">
        <f t="shared" ref="AT1348:AT1411" si="326">D1348</f>
        <v>2</v>
      </c>
      <c r="AU1348" s="112" t="s">
        <v>5383</v>
      </c>
      <c r="AV1348" s="44" t="s">
        <v>5380</v>
      </c>
      <c r="AW1348" t="s">
        <v>566</v>
      </c>
      <c r="AX1348" s="10" t="s">
        <v>836</v>
      </c>
      <c r="AY1348" s="73" t="str">
        <f t="shared" ref="AY1348:AY1411" si="327">H1348&amp;" "&amp;I1348&amp;". "&amp;J1348&amp;" // "&amp;K1348</f>
        <v>Logunov D.V., Marusik Yu.M. 2000. Miscellaneous notes on Palaearctic Salticidae (Arachnida: Aranei) // Arthropoda Selecta. Vol.8 (for 1999). No.4. P.263–292</v>
      </c>
      <c r="AZ1348" s="49" t="s">
        <v>4903</v>
      </c>
      <c r="BA1348" s="44" t="str">
        <f>Y1348&amp;"-"&amp;IF(Z1348&lt;10,"0"&amp;Z1348,Z1348)</f>
        <v>1994-06</v>
      </c>
      <c r="BB1348" s="44" t="str">
        <f>Y1348&amp;IF(Z1348&lt;&gt;0,"-"&amp;Z1348,"")&amp;IF(AA1348&lt;&gt;0,"-"&amp;AA1348,"")&amp;IF(AB1348&lt;&gt;0,"/"&amp;AB1348,"")&amp;IF(AC1348&lt;&gt;0,"-"&amp;AC1348,"")&amp;IF(AD1348&lt;&gt;0,"-"&amp;AD1348,"")</f>
        <v>1994-6</v>
      </c>
      <c r="BC1348" s="44"/>
      <c r="BD1348" s="44"/>
      <c r="BE1348" s="44"/>
      <c r="BF1348" s="49" t="s">
        <v>4882</v>
      </c>
      <c r="BG1348" t="s">
        <v>4893</v>
      </c>
      <c r="BH1348" s="40" t="s">
        <v>5050</v>
      </c>
      <c r="BI1348" t="s">
        <v>39</v>
      </c>
      <c r="BJ1348" t="str">
        <f>N1348&amp;", "&amp;O1348&amp;", "&amp;P1348</f>
        <v>Almaty Area, Zhambyl Distr., near Fabrichnyi</v>
      </c>
      <c r="BK1348" t="str">
        <f>T1348&amp;" N; "&amp;U1348&amp;" E"</f>
        <v>43.165186 N; 76.408366 E</v>
      </c>
      <c r="BL1348" t="s">
        <v>3363</v>
      </c>
      <c r="BM1348" s="85" t="s">
        <v>3364</v>
      </c>
      <c r="BN1348" t="s">
        <v>4895</v>
      </c>
      <c r="BO1348">
        <f t="shared" si="325"/>
        <v>5000</v>
      </c>
      <c r="BP1348" t="str">
        <f>IF(V1348="original",H1348,IF(V1348="volunteer",C1348,"Nekhaeva A.A."))</f>
        <v>Kim L.V.</v>
      </c>
      <c r="BQ1348" t="str">
        <f>IF(V1348="original",I1348,IF(V1348="volunteer",YEAR(A1348)&amp;"-"&amp;IF(MONTH(A1348)&lt;10,"0"&amp;MONTH(A1348),MONTH(A1348))&amp;"-"&amp;IF(DAY(A1348)&lt;10,"0"&amp;DAY(A1348),DAY(A1348)),"__2025-05-15"))</f>
        <v>2025-04-01</v>
      </c>
      <c r="BR1348"/>
      <c r="BS1348"/>
      <c r="BT1348" s="49" t="s">
        <v>4766</v>
      </c>
      <c r="BU1348" t="s">
        <v>3631</v>
      </c>
      <c r="BV1348" t="s">
        <v>3632</v>
      </c>
      <c r="BW1348" t="s">
        <v>3633</v>
      </c>
      <c r="BX1348" t="s">
        <v>3634</v>
      </c>
      <c r="BY1348" s="44" t="s">
        <v>48</v>
      </c>
      <c r="BZ1348" t="s">
        <v>3660</v>
      </c>
      <c r="CA1348" t="s">
        <v>4311</v>
      </c>
      <c r="CB1348" s="44" t="s">
        <v>4311</v>
      </c>
      <c r="CC1348" t="s">
        <v>4830</v>
      </c>
      <c r="CD1348" t="s">
        <v>4309</v>
      </c>
      <c r="CE1348" t="s">
        <v>4310</v>
      </c>
      <c r="CF1348" t="s">
        <v>3630</v>
      </c>
      <c r="CG1348"/>
      <c r="CH1348" t="str">
        <f>H1348</f>
        <v>Logunov D.V., Marusik Yu.M.</v>
      </c>
      <c r="CI1348">
        <f t="shared" si="320"/>
        <v>2000</v>
      </c>
      <c r="CJ1348"/>
    </row>
    <row r="1349" spans="1:88" s="10" customFormat="1" x14ac:dyDescent="0.45">
      <c r="A1349" s="9">
        <v>45748.554270833338</v>
      </c>
      <c r="B1349" s="10">
        <v>412819044</v>
      </c>
      <c r="C1349" s="6" t="s">
        <v>4897</v>
      </c>
      <c r="D1349" s="10">
        <v>1</v>
      </c>
      <c r="E1349" s="4" t="s">
        <v>65</v>
      </c>
      <c r="F1349" s="10" t="s">
        <v>1809</v>
      </c>
      <c r="G1349" s="10">
        <v>3911</v>
      </c>
      <c r="H1349" s="44" t="s">
        <v>1801</v>
      </c>
      <c r="I1349" s="10">
        <v>2000</v>
      </c>
      <c r="J1349" s="10" t="s">
        <v>3036</v>
      </c>
      <c r="K1349" s="10" t="s">
        <v>3037</v>
      </c>
      <c r="L1349" s="10" t="s">
        <v>3038</v>
      </c>
      <c r="M1349" t="s">
        <v>39</v>
      </c>
      <c r="N1349" s="10" t="s">
        <v>77</v>
      </c>
      <c r="O1349" s="10" t="s">
        <v>893</v>
      </c>
      <c r="P1349" s="10" t="s">
        <v>3050</v>
      </c>
      <c r="Q1349" t="str">
        <f t="shared" si="324"/>
        <v>near Fabrichnyi</v>
      </c>
      <c r="R1349" s="92">
        <v>43.165185999999999</v>
      </c>
      <c r="S1349" s="92">
        <v>76.408366000000001</v>
      </c>
      <c r="T1349" s="10" t="s">
        <v>3363</v>
      </c>
      <c r="U1349" s="10" t="s">
        <v>3364</v>
      </c>
      <c r="V1349" s="10" t="s">
        <v>106</v>
      </c>
      <c r="X1349" s="10">
        <v>5000</v>
      </c>
      <c r="Y1349" s="10">
        <v>1994</v>
      </c>
      <c r="Z1349" s="10">
        <v>6</v>
      </c>
      <c r="AF1349" s="10" t="s">
        <v>566</v>
      </c>
      <c r="AI1349" s="10" t="s">
        <v>163</v>
      </c>
      <c r="AJ1349" s="10" t="s">
        <v>1582</v>
      </c>
      <c r="AK1349" s="10" t="b">
        <v>1</v>
      </c>
      <c r="AL1349" s="10" t="b">
        <v>0</v>
      </c>
      <c r="AO1349" s="49" t="s">
        <v>4952</v>
      </c>
      <c r="AP1349" s="73"/>
      <c r="AQ1349" s="49" t="s">
        <v>4951</v>
      </c>
      <c r="AR1349" s="76" t="s">
        <v>5011</v>
      </c>
      <c r="AS1349" s="73" t="s">
        <v>5012</v>
      </c>
      <c r="AT1349" s="73">
        <f t="shared" si="326"/>
        <v>1</v>
      </c>
      <c r="AU1349" s="112" t="s">
        <v>5384</v>
      </c>
      <c r="AV1349" s="44" t="s">
        <v>5380</v>
      </c>
      <c r="AW1349" t="s">
        <v>566</v>
      </c>
      <c r="AX1349" t="s">
        <v>5355</v>
      </c>
      <c r="AY1349" s="73" t="str">
        <f t="shared" si="327"/>
        <v>Logunov D.V., Marusik Yu.M. 2000. Miscellaneous notes on Palaearctic Salticidae (Arachnida: Aranei) // Arthropoda Selecta. Vol.8 (for 1999). No.4. P.263–292</v>
      </c>
      <c r="AZ1349" s="49" t="s">
        <v>4903</v>
      </c>
      <c r="BA1349" s="44" t="str">
        <f>Y1349&amp;"-"&amp;IF(Z1349&lt;10,"0"&amp;Z1349,Z1349)</f>
        <v>1994-06</v>
      </c>
      <c r="BB1349" s="44" t="str">
        <f>Y1349&amp;IF(Z1349&lt;&gt;0,"-"&amp;Z1349,"")&amp;IF(AA1349&lt;&gt;0,"-"&amp;AA1349,"")&amp;IF(AB1349&lt;&gt;0,"/"&amp;AB1349,"")&amp;IF(AC1349&lt;&gt;0,"-"&amp;AC1349,"")&amp;IF(AD1349&lt;&gt;0,"-"&amp;AD1349,"")</f>
        <v>1994-6</v>
      </c>
      <c r="BC1349" s="44"/>
      <c r="BD1349" s="44"/>
      <c r="BE1349" s="44"/>
      <c r="BF1349" s="49" t="s">
        <v>4882</v>
      </c>
      <c r="BG1349" t="s">
        <v>4893</v>
      </c>
      <c r="BH1349" s="40" t="s">
        <v>5050</v>
      </c>
      <c r="BI1349" t="s">
        <v>39</v>
      </c>
      <c r="BJ1349" t="str">
        <f>N1349&amp;", "&amp;O1349&amp;", "&amp;P1349</f>
        <v>Almaty Area, Zhambyl Distr., near Fabrichnyi</v>
      </c>
      <c r="BK1349" t="str">
        <f>T1349&amp;" N; "&amp;U1349&amp;" E"</f>
        <v>43.165186 N; 76.408366 E</v>
      </c>
      <c r="BL1349" t="s">
        <v>3363</v>
      </c>
      <c r="BM1349" s="85" t="s">
        <v>3364</v>
      </c>
      <c r="BN1349" t="s">
        <v>4895</v>
      </c>
      <c r="BO1349">
        <f t="shared" si="325"/>
        <v>5000</v>
      </c>
      <c r="BP1349" t="str">
        <f>IF(V1349="original",H1349,IF(V1349="volunteer",C1349,"Nekhaeva A.A."))</f>
        <v>Kim L.V.</v>
      </c>
      <c r="BQ1349" t="str">
        <f>IF(V1349="original",I1349,IF(V1349="volunteer",YEAR(A1349)&amp;"-"&amp;IF(MONTH(A1349)&lt;10,"0"&amp;MONTH(A1349),MONTH(A1349))&amp;"-"&amp;IF(DAY(A1349)&lt;10,"0"&amp;DAY(A1349),DAY(A1349)),"__2025-05-15"))</f>
        <v>2025-04-01</v>
      </c>
      <c r="BR1349"/>
      <c r="BS1349"/>
      <c r="BT1349" s="49" t="s">
        <v>4766</v>
      </c>
      <c r="BU1349" t="s">
        <v>3631</v>
      </c>
      <c r="BV1349" t="s">
        <v>3632</v>
      </c>
      <c r="BW1349" t="s">
        <v>3633</v>
      </c>
      <c r="BX1349" t="s">
        <v>3634</v>
      </c>
      <c r="BY1349" s="44" t="s">
        <v>48</v>
      </c>
      <c r="BZ1349" t="s">
        <v>3660</v>
      </c>
      <c r="CA1349" t="s">
        <v>4311</v>
      </c>
      <c r="CB1349" s="44" t="s">
        <v>4311</v>
      </c>
      <c r="CC1349" t="s">
        <v>4830</v>
      </c>
      <c r="CD1349" t="s">
        <v>4309</v>
      </c>
      <c r="CE1349" t="s">
        <v>4310</v>
      </c>
      <c r="CF1349" t="s">
        <v>3630</v>
      </c>
      <c r="CG1349"/>
      <c r="CH1349" t="str">
        <f>H1349</f>
        <v>Logunov D.V., Marusik Yu.M.</v>
      </c>
      <c r="CI1349">
        <f t="shared" si="320"/>
        <v>2000</v>
      </c>
      <c r="CJ1349"/>
    </row>
    <row r="1350" spans="1:88" s="10" customFormat="1" x14ac:dyDescent="0.45">
      <c r="A1350" s="9">
        <v>45748.552002314813</v>
      </c>
      <c r="B1350" s="10">
        <v>412819044</v>
      </c>
      <c r="C1350" s="6" t="s">
        <v>4897</v>
      </c>
      <c r="D1350" s="10">
        <v>1</v>
      </c>
      <c r="E1350" s="4" t="s">
        <v>51</v>
      </c>
      <c r="F1350" s="10" t="s">
        <v>836</v>
      </c>
      <c r="G1350" s="10">
        <v>3911</v>
      </c>
      <c r="H1350" s="44" t="s">
        <v>1801</v>
      </c>
      <c r="I1350" s="10">
        <v>2000</v>
      </c>
      <c r="J1350" s="10" t="s">
        <v>3036</v>
      </c>
      <c r="K1350" s="10" t="s">
        <v>3037</v>
      </c>
      <c r="L1350" s="10" t="s">
        <v>3038</v>
      </c>
      <c r="M1350" t="s">
        <v>39</v>
      </c>
      <c r="N1350" s="10" t="s">
        <v>102</v>
      </c>
      <c r="P1350" s="10" t="s">
        <v>3365</v>
      </c>
      <c r="Q1350" t="str">
        <f t="shared" si="324"/>
        <v>vicinity of Sarkand</v>
      </c>
      <c r="R1350" s="92">
        <v>45.413034000000003</v>
      </c>
      <c r="S1350" s="92">
        <v>79.917052999999996</v>
      </c>
      <c r="T1350" s="10" t="s">
        <v>3366</v>
      </c>
      <c r="U1350" s="10" t="s">
        <v>3367</v>
      </c>
      <c r="V1350" s="10" t="s">
        <v>106</v>
      </c>
      <c r="X1350" s="10">
        <v>5000</v>
      </c>
      <c r="Y1350" s="10">
        <v>1998</v>
      </c>
      <c r="Z1350" s="10">
        <v>6</v>
      </c>
      <c r="AA1350" s="10">
        <v>3</v>
      </c>
      <c r="AF1350" s="10" t="s">
        <v>613</v>
      </c>
      <c r="AI1350" s="10" t="s">
        <v>163</v>
      </c>
      <c r="AJ1350" s="10" t="s">
        <v>1582</v>
      </c>
      <c r="AK1350" s="10" t="b">
        <v>1</v>
      </c>
      <c r="AL1350" s="10" t="b">
        <v>0</v>
      </c>
      <c r="AO1350" s="49" t="s">
        <v>4952</v>
      </c>
      <c r="AP1350" s="73"/>
      <c r="AQ1350" s="49" t="s">
        <v>4951</v>
      </c>
      <c r="AR1350" s="76" t="s">
        <v>5011</v>
      </c>
      <c r="AS1350" s="73" t="s">
        <v>5012</v>
      </c>
      <c r="AT1350" s="73">
        <f t="shared" si="326"/>
        <v>1</v>
      </c>
      <c r="AU1350" s="112" t="s">
        <v>5383</v>
      </c>
      <c r="AV1350" s="44" t="s">
        <v>5380</v>
      </c>
      <c r="AW1350" t="s">
        <v>613</v>
      </c>
      <c r="AX1350" s="112" t="s">
        <v>5322</v>
      </c>
      <c r="AY1350" s="73" t="str">
        <f t="shared" si="327"/>
        <v>Logunov D.V., Marusik Yu.M. 2000. Miscellaneous notes on Palaearctic Salticidae (Arachnida: Aranei) // Arthropoda Selecta. Vol.8 (for 1999). No.4. P.263–292</v>
      </c>
      <c r="AZ1350" s="49" t="s">
        <v>4903</v>
      </c>
      <c r="BA1350" s="58" t="str">
        <f>Y1350&amp;"-"&amp;IF(Z1350&lt;10,"0"&amp;Z1350,Z1350)&amp;"-"&amp;IF(AA1350&lt;10,"0"&amp;AA1350,AA1350)</f>
        <v>1998-06-03</v>
      </c>
      <c r="BB1350" s="44" t="str">
        <f>Y1350&amp;IF(Z1350&lt;&gt;0,"-"&amp;Z1350,"")&amp;IF(AA1350&lt;&gt;0,"-"&amp;AA1350,"")&amp;IF(AB1350&lt;&gt;0,"/"&amp;AB1350,"")&amp;IF(AC1350&lt;&gt;0,"-"&amp;AC1350,"")&amp;IF(AD1350&lt;&gt;0,"-"&amp;AD1350,"")</f>
        <v>1998-6-3</v>
      </c>
      <c r="BC1350" s="44"/>
      <c r="BD1350" s="44"/>
      <c r="BE1350" s="44"/>
      <c r="BF1350" s="49" t="s">
        <v>4882</v>
      </c>
      <c r="BG1350" t="s">
        <v>4893</v>
      </c>
      <c r="BH1350" s="40" t="s">
        <v>5050</v>
      </c>
      <c r="BI1350" t="s">
        <v>39</v>
      </c>
      <c r="BJ1350" t="str">
        <f>N1350&amp;", "&amp;P1350</f>
        <v>Taldy-Kurgan Area, vicinity of Sarkand</v>
      </c>
      <c r="BK1350" t="str">
        <f>T1350&amp;" N; "&amp;U1350&amp;" E"</f>
        <v>45.413034 N; 79.917053 E</v>
      </c>
      <c r="BL1350" t="s">
        <v>3366</v>
      </c>
      <c r="BM1350" s="85" t="s">
        <v>3367</v>
      </c>
      <c r="BN1350" t="s">
        <v>4895</v>
      </c>
      <c r="BO1350">
        <f t="shared" si="325"/>
        <v>5000</v>
      </c>
      <c r="BP1350" t="str">
        <f>IF(V1350="original",H1350,IF(V1350="volunteer",C1350,"Nekhaeva A.A."))</f>
        <v>Kim L.V.</v>
      </c>
      <c r="BQ1350" t="str">
        <f>IF(V1350="original",I1350,IF(V1350="volunteer",YEAR(A1350)&amp;"-"&amp;IF(MONTH(A1350)&lt;10,"0"&amp;MONTH(A1350),MONTH(A1350))&amp;"-"&amp;IF(DAY(A1350)&lt;10,"0"&amp;DAY(A1350),DAY(A1350)),"__2025-05-15"))</f>
        <v>2025-04-01</v>
      </c>
      <c r="BR1350"/>
      <c r="BS1350"/>
      <c r="BT1350" s="49" t="s">
        <v>4766</v>
      </c>
      <c r="BU1350" t="s">
        <v>3631</v>
      </c>
      <c r="BV1350" t="s">
        <v>3632</v>
      </c>
      <c r="BW1350" t="s">
        <v>3633</v>
      </c>
      <c r="BX1350" t="s">
        <v>3634</v>
      </c>
      <c r="BY1350" s="44" t="s">
        <v>48</v>
      </c>
      <c r="BZ1350" t="s">
        <v>3660</v>
      </c>
      <c r="CA1350" t="s">
        <v>4311</v>
      </c>
      <c r="CB1350" s="44" t="s">
        <v>4311</v>
      </c>
      <c r="CC1350" t="s">
        <v>4830</v>
      </c>
      <c r="CD1350" t="s">
        <v>4309</v>
      </c>
      <c r="CE1350" t="s">
        <v>4310</v>
      </c>
      <c r="CF1350" t="s">
        <v>3630</v>
      </c>
      <c r="CG1350"/>
      <c r="CH1350" t="str">
        <f>H1350</f>
        <v>Logunov D.V., Marusik Yu.M.</v>
      </c>
      <c r="CI1350">
        <f t="shared" si="320"/>
        <v>2000</v>
      </c>
      <c r="CJ1350"/>
    </row>
    <row r="1351" spans="1:88" s="10" customFormat="1" x14ac:dyDescent="0.45">
      <c r="A1351" s="9">
        <v>45748.550104166672</v>
      </c>
      <c r="B1351" s="10">
        <v>412819044</v>
      </c>
      <c r="C1351" s="6" t="s">
        <v>4897</v>
      </c>
      <c r="D1351" s="10">
        <v>1</v>
      </c>
      <c r="E1351" s="4" t="s">
        <v>65</v>
      </c>
      <c r="F1351" s="10" t="s">
        <v>836</v>
      </c>
      <c r="G1351" s="10">
        <v>3911</v>
      </c>
      <c r="H1351" s="44" t="s">
        <v>1801</v>
      </c>
      <c r="I1351" s="10">
        <v>2000</v>
      </c>
      <c r="J1351" s="10" t="s">
        <v>3036</v>
      </c>
      <c r="K1351" s="10" t="s">
        <v>3037</v>
      </c>
      <c r="L1351" s="10" t="s">
        <v>3038</v>
      </c>
      <c r="M1351" t="s">
        <v>39</v>
      </c>
      <c r="N1351" s="10" t="s">
        <v>102</v>
      </c>
      <c r="O1351" s="10" t="s">
        <v>1894</v>
      </c>
      <c r="P1351" s="10" t="s">
        <v>3368</v>
      </c>
      <c r="Q1351" t="str">
        <f t="shared" si="324"/>
        <v>ca. 7 km E of Kospan</v>
      </c>
      <c r="R1351" s="92">
        <v>44.482871000000003</v>
      </c>
      <c r="S1351" s="92">
        <v>78.353932999999998</v>
      </c>
      <c r="T1351" s="10" t="s">
        <v>3369</v>
      </c>
      <c r="U1351" s="10" t="s">
        <v>3370</v>
      </c>
      <c r="V1351" s="10" t="s">
        <v>106</v>
      </c>
      <c r="X1351" s="10">
        <v>1000</v>
      </c>
      <c r="Y1351" s="10">
        <v>1996</v>
      </c>
      <c r="Z1351" s="10">
        <v>6</v>
      </c>
      <c r="AA1351" s="10">
        <v>18</v>
      </c>
      <c r="AB1351" s="10">
        <v>1996</v>
      </c>
      <c r="AC1351" s="10">
        <v>6</v>
      </c>
      <c r="AD1351" s="10">
        <v>20</v>
      </c>
      <c r="AF1351" s="10" t="s">
        <v>566</v>
      </c>
      <c r="AI1351" s="10" t="s">
        <v>163</v>
      </c>
      <c r="AJ1351" s="10" t="s">
        <v>1582</v>
      </c>
      <c r="AK1351" s="10" t="b">
        <v>1</v>
      </c>
      <c r="AL1351" s="10" t="b">
        <v>0</v>
      </c>
      <c r="AO1351" s="49" t="s">
        <v>4952</v>
      </c>
      <c r="AP1351" s="73"/>
      <c r="AQ1351" s="49" t="s">
        <v>4951</v>
      </c>
      <c r="AR1351" s="76" t="s">
        <v>5011</v>
      </c>
      <c r="AS1351" s="73" t="s">
        <v>5012</v>
      </c>
      <c r="AT1351" s="73">
        <f t="shared" si="326"/>
        <v>1</v>
      </c>
      <c r="AU1351" s="112" t="s">
        <v>5384</v>
      </c>
      <c r="AV1351" s="44" t="s">
        <v>5380</v>
      </c>
      <c r="AW1351" t="s">
        <v>566</v>
      </c>
      <c r="AX1351" s="112" t="s">
        <v>5322</v>
      </c>
      <c r="AY1351" s="73" t="str">
        <f t="shared" si="327"/>
        <v>Logunov D.V., Marusik Yu.M. 2000. Miscellaneous notes on Palaearctic Salticidae (Arachnida: Aranei) // Arthropoda Selecta. Vol.8 (for 1999). No.4. P.263–292</v>
      </c>
      <c r="AZ1351" s="49" t="s">
        <v>4903</v>
      </c>
      <c r="BA1351" s="58" t="str">
        <f>Y1351&amp;"-"&amp;IF(Z1351&lt;10,"0"&amp;Z1351,Z1351)&amp;"-"&amp;IF(AA1351&lt;10,"0"&amp;AA1351,AA1351)&amp;"/"&amp;IF(AD1351&lt;10,"0"&amp;AD1351,AD1351)</f>
        <v>1996-06-18/20</v>
      </c>
      <c r="BB1351" s="44" t="str">
        <f>Y1351&amp;IF(Z1351&lt;&gt;0,"-"&amp;Z1351,"")&amp;IF(AA1351&lt;&gt;0,"-"&amp;AA1351,"")&amp;IF(AB1351&lt;&gt;0,"/"&amp;AB1351,"")&amp;IF(AC1351&lt;&gt;0,"-"&amp;AC1351,"")&amp;IF(AD1351&lt;&gt;0,"-"&amp;AD1351,"")</f>
        <v>1996-6-18/1996-6-20</v>
      </c>
      <c r="BC1351" s="44"/>
      <c r="BD1351" s="44"/>
      <c r="BE1351" s="44"/>
      <c r="BF1351" s="49" t="s">
        <v>4882</v>
      </c>
      <c r="BG1351" t="s">
        <v>4893</v>
      </c>
      <c r="BH1351" s="40" t="s">
        <v>5050</v>
      </c>
      <c r="BI1351" t="s">
        <v>39</v>
      </c>
      <c r="BJ1351" t="str">
        <f>N1351&amp;", "&amp;O1351&amp;", "&amp;P1351</f>
        <v>Taldy-Kurgan Area, Gvardeisk Distr., ca. 7 km E of Kospan</v>
      </c>
      <c r="BK1351" t="str">
        <f>T1351&amp;" N; "&amp;U1351&amp;" E"</f>
        <v>44.482871 N; 78.353933 E</v>
      </c>
      <c r="BL1351" t="s">
        <v>3369</v>
      </c>
      <c r="BM1351" s="85" t="s">
        <v>3370</v>
      </c>
      <c r="BN1351" t="s">
        <v>4895</v>
      </c>
      <c r="BO1351">
        <f t="shared" si="325"/>
        <v>1000</v>
      </c>
      <c r="BP1351" t="str">
        <f>IF(V1351="original",H1351,IF(V1351="volunteer",C1351,"Nekhaeva A.A."))</f>
        <v>Kim L.V.</v>
      </c>
      <c r="BQ1351" t="str">
        <f>IF(V1351="original",I1351,IF(V1351="volunteer",YEAR(A1351)&amp;"-"&amp;IF(MONTH(A1351)&lt;10,"0"&amp;MONTH(A1351),MONTH(A1351))&amp;"-"&amp;IF(DAY(A1351)&lt;10,"0"&amp;DAY(A1351),DAY(A1351)),"__2025-05-15"))</f>
        <v>2025-04-01</v>
      </c>
      <c r="BR1351"/>
      <c r="BS1351"/>
      <c r="BT1351" s="49" t="s">
        <v>4766</v>
      </c>
      <c r="BU1351" t="s">
        <v>3631</v>
      </c>
      <c r="BV1351" t="s">
        <v>3632</v>
      </c>
      <c r="BW1351" t="s">
        <v>3633</v>
      </c>
      <c r="BX1351" t="s">
        <v>3634</v>
      </c>
      <c r="BY1351" s="44" t="s">
        <v>48</v>
      </c>
      <c r="BZ1351" t="s">
        <v>3660</v>
      </c>
      <c r="CA1351" t="s">
        <v>4311</v>
      </c>
      <c r="CB1351" s="44" t="s">
        <v>4311</v>
      </c>
      <c r="CC1351" t="s">
        <v>4830</v>
      </c>
      <c r="CD1351" t="s">
        <v>4309</v>
      </c>
      <c r="CE1351" t="s">
        <v>4310</v>
      </c>
      <c r="CF1351" t="s">
        <v>3630</v>
      </c>
      <c r="CG1351"/>
      <c r="CH1351" t="str">
        <f>H1351</f>
        <v>Logunov D.V., Marusik Yu.M.</v>
      </c>
      <c r="CI1351">
        <f t="shared" si="320"/>
        <v>2000</v>
      </c>
      <c r="CJ1351"/>
    </row>
    <row r="1352" spans="1:88" s="10" customFormat="1" x14ac:dyDescent="0.45">
      <c r="A1352" s="9">
        <v>45748.545439814807</v>
      </c>
      <c r="B1352" s="10">
        <v>412819044</v>
      </c>
      <c r="C1352" s="6" t="s">
        <v>4897</v>
      </c>
      <c r="D1352" s="10">
        <v>2</v>
      </c>
      <c r="E1352" s="4" t="s">
        <v>86</v>
      </c>
      <c r="F1352" s="10" t="s">
        <v>1809</v>
      </c>
      <c r="G1352" s="10">
        <v>3911</v>
      </c>
      <c r="H1352" s="44" t="s">
        <v>1801</v>
      </c>
      <c r="I1352" s="10">
        <v>2000</v>
      </c>
      <c r="J1352" s="10" t="s">
        <v>3036</v>
      </c>
      <c r="K1352" s="10" t="s">
        <v>3037</v>
      </c>
      <c r="L1352" s="10" t="s">
        <v>3038</v>
      </c>
      <c r="M1352" t="s">
        <v>39</v>
      </c>
      <c r="N1352" s="10" t="s">
        <v>77</v>
      </c>
      <c r="O1352" s="10" t="s">
        <v>852</v>
      </c>
      <c r="P1352" s="10" t="s">
        <v>1592</v>
      </c>
      <c r="Q1352" t="str">
        <f t="shared" si="324"/>
        <v>Akademgorodok</v>
      </c>
      <c r="R1352" s="92">
        <v>43.211540999999997</v>
      </c>
      <c r="S1352" s="92">
        <v>76.911598999999995</v>
      </c>
      <c r="T1352" s="10" t="s">
        <v>3371</v>
      </c>
      <c r="U1352" s="10" t="s">
        <v>3372</v>
      </c>
      <c r="V1352" s="10" t="s">
        <v>106</v>
      </c>
      <c r="X1352" s="10">
        <v>500</v>
      </c>
      <c r="Y1352" s="10">
        <v>1997</v>
      </c>
      <c r="Z1352" s="10">
        <v>6</v>
      </c>
      <c r="AA1352" s="10">
        <v>7</v>
      </c>
      <c r="AB1352" s="10">
        <v>1997</v>
      </c>
      <c r="AC1352" s="10">
        <v>7</v>
      </c>
      <c r="AD1352" s="10">
        <v>14</v>
      </c>
      <c r="AF1352" s="10" t="s">
        <v>613</v>
      </c>
      <c r="AI1352" s="10" t="s">
        <v>163</v>
      </c>
      <c r="AJ1352" s="10" t="s">
        <v>1582</v>
      </c>
      <c r="AK1352" s="10" t="b">
        <v>1</v>
      </c>
      <c r="AL1352" s="10" t="b">
        <v>0</v>
      </c>
      <c r="AO1352" s="49" t="s">
        <v>4952</v>
      </c>
      <c r="AP1352" s="73"/>
      <c r="AQ1352" s="49" t="s">
        <v>4951</v>
      </c>
      <c r="AR1352" s="76" t="s">
        <v>5011</v>
      </c>
      <c r="AS1352" s="73" t="s">
        <v>5012</v>
      </c>
      <c r="AT1352" s="73">
        <f t="shared" si="326"/>
        <v>2</v>
      </c>
      <c r="AU1352" s="112" t="s">
        <v>5383</v>
      </c>
      <c r="AV1352" s="44" t="s">
        <v>5380</v>
      </c>
      <c r="AW1352" t="s">
        <v>613</v>
      </c>
      <c r="AX1352" t="s">
        <v>5355</v>
      </c>
      <c r="AY1352" s="73" t="str">
        <f t="shared" si="327"/>
        <v>Logunov D.V., Marusik Yu.M. 2000. Miscellaneous notes on Palaearctic Salticidae (Arachnida: Aranei) // Arthropoda Selecta. Vol.8 (for 1999). No.4. P.263–292</v>
      </c>
      <c r="AZ1352" s="49" t="s">
        <v>4903</v>
      </c>
      <c r="BA1352" s="58" t="str">
        <f>Y1352&amp;"-"&amp;IF(Z1352&lt;10,"0"&amp;Z1352,Z1352)&amp;"-"&amp;IF(AA1352&lt;10,"0"&amp;AA1352,AA1352)&amp;"/"&amp;IF(AC1352&lt;10,"0"&amp;AC1352,AC1352)&amp;"-"&amp;IF(AD1352&lt;10,"0"&amp;AD1352,AD1352)</f>
        <v>1997-06-07/07-14</v>
      </c>
      <c r="BB1352" s="44" t="str">
        <f>Y1352&amp;IF(Z1352&lt;&gt;0,"-"&amp;Z1352,"")&amp;IF(AA1352&lt;&gt;0,"-"&amp;AA1352,"")&amp;IF(AB1352&lt;&gt;0,"/"&amp;AB1352,"")&amp;IF(AC1352&lt;&gt;0,"-"&amp;AC1352,"")&amp;IF(AD1352&lt;&gt;0,"-"&amp;AD1352,"")</f>
        <v>1997-6-7/1997-7-14</v>
      </c>
      <c r="BC1352" s="44"/>
      <c r="BD1352" s="44"/>
      <c r="BE1352" s="44"/>
      <c r="BF1352" s="49" t="s">
        <v>4882</v>
      </c>
      <c r="BG1352" t="s">
        <v>4893</v>
      </c>
      <c r="BH1352" s="40" t="s">
        <v>5050</v>
      </c>
      <c r="BI1352" t="s">
        <v>39</v>
      </c>
      <c r="BJ1352" t="str">
        <f>N1352&amp;", "&amp;O1352&amp;", "&amp;P1352</f>
        <v>Almaty Area, Almaty, Akademgorodok</v>
      </c>
      <c r="BK1352" t="str">
        <f>T1352&amp;" N; "&amp;U1352&amp;" E"</f>
        <v>43.211541 N; 76.911599 E</v>
      </c>
      <c r="BL1352" t="s">
        <v>3371</v>
      </c>
      <c r="BM1352" s="85" t="s">
        <v>3372</v>
      </c>
      <c r="BN1352" t="s">
        <v>4895</v>
      </c>
      <c r="BO1352">
        <f t="shared" si="325"/>
        <v>500</v>
      </c>
      <c r="BP1352" t="str">
        <f>IF(V1352="original",H1352,IF(V1352="volunteer",C1352,"Nekhaeva A.A."))</f>
        <v>Kim L.V.</v>
      </c>
      <c r="BQ1352" t="str">
        <f>IF(V1352="original",I1352,IF(V1352="volunteer",YEAR(A1352)&amp;"-"&amp;IF(MONTH(A1352)&lt;10,"0"&amp;MONTH(A1352),MONTH(A1352))&amp;"-"&amp;IF(DAY(A1352)&lt;10,"0"&amp;DAY(A1352),DAY(A1352)),"__2025-05-15"))</f>
        <v>2025-04-01</v>
      </c>
      <c r="BR1352"/>
      <c r="BS1352"/>
      <c r="BT1352" s="49" t="s">
        <v>4766</v>
      </c>
      <c r="BU1352" t="s">
        <v>3631</v>
      </c>
      <c r="BV1352" t="s">
        <v>3632</v>
      </c>
      <c r="BW1352" t="s">
        <v>3633</v>
      </c>
      <c r="BX1352" t="s">
        <v>3634</v>
      </c>
      <c r="BY1352" s="44" t="s">
        <v>48</v>
      </c>
      <c r="BZ1352" t="s">
        <v>3660</v>
      </c>
      <c r="CA1352" t="s">
        <v>4311</v>
      </c>
      <c r="CB1352" s="44" t="s">
        <v>4311</v>
      </c>
      <c r="CC1352" t="s">
        <v>4830</v>
      </c>
      <c r="CD1352" t="s">
        <v>4309</v>
      </c>
      <c r="CE1352" t="s">
        <v>4310</v>
      </c>
      <c r="CF1352" t="s">
        <v>3630</v>
      </c>
      <c r="CG1352"/>
      <c r="CH1352" t="str">
        <f>H1352</f>
        <v>Logunov D.V., Marusik Yu.M.</v>
      </c>
      <c r="CI1352">
        <f t="shared" si="320"/>
        <v>2000</v>
      </c>
      <c r="CJ1352"/>
    </row>
    <row r="1353" spans="1:88" s="10" customFormat="1" x14ac:dyDescent="0.45">
      <c r="A1353" s="9">
        <v>45748.544293981482</v>
      </c>
      <c r="B1353" s="10">
        <v>412819044</v>
      </c>
      <c r="C1353" s="6" t="s">
        <v>4897</v>
      </c>
      <c r="D1353" s="10">
        <v>1</v>
      </c>
      <c r="E1353" s="4" t="s">
        <v>51</v>
      </c>
      <c r="F1353" s="10" t="s">
        <v>836</v>
      </c>
      <c r="G1353" s="10">
        <v>3911</v>
      </c>
      <c r="H1353" s="44" t="s">
        <v>1801</v>
      </c>
      <c r="I1353" s="10">
        <v>2000</v>
      </c>
      <c r="J1353" s="10" t="s">
        <v>3036</v>
      </c>
      <c r="K1353" s="10" t="s">
        <v>3037</v>
      </c>
      <c r="L1353" s="10" t="s">
        <v>3038</v>
      </c>
      <c r="M1353" t="s">
        <v>39</v>
      </c>
      <c r="N1353" s="10" t="s">
        <v>77</v>
      </c>
      <c r="O1353" s="10" t="s">
        <v>852</v>
      </c>
      <c r="P1353" s="10" t="s">
        <v>1592</v>
      </c>
      <c r="Q1353" t="str">
        <f t="shared" si="324"/>
        <v>Akademgorodok</v>
      </c>
      <c r="R1353" s="92">
        <v>43.211540999999997</v>
      </c>
      <c r="S1353" s="92">
        <v>76.911598999999995</v>
      </c>
      <c r="T1353" s="10" t="s">
        <v>3371</v>
      </c>
      <c r="U1353" s="10" t="s">
        <v>3372</v>
      </c>
      <c r="V1353" s="10" t="s">
        <v>106</v>
      </c>
      <c r="X1353" s="10">
        <v>500</v>
      </c>
      <c r="Y1353" s="10">
        <v>1997</v>
      </c>
      <c r="Z1353" s="10">
        <v>6</v>
      </c>
      <c r="AA1353" s="10">
        <v>7</v>
      </c>
      <c r="AB1353" s="10">
        <v>1997</v>
      </c>
      <c r="AC1353" s="10">
        <v>7</v>
      </c>
      <c r="AD1353" s="10">
        <v>14</v>
      </c>
      <c r="AF1353" s="10" t="s">
        <v>613</v>
      </c>
      <c r="AI1353" s="10" t="s">
        <v>163</v>
      </c>
      <c r="AJ1353" s="10" t="s">
        <v>1582</v>
      </c>
      <c r="AK1353" s="10" t="b">
        <v>1</v>
      </c>
      <c r="AL1353" s="10" t="b">
        <v>0</v>
      </c>
      <c r="AO1353" s="49" t="s">
        <v>4952</v>
      </c>
      <c r="AP1353" s="73"/>
      <c r="AQ1353" s="49" t="s">
        <v>4951</v>
      </c>
      <c r="AR1353" s="76" t="s">
        <v>5011</v>
      </c>
      <c r="AS1353" s="73" t="s">
        <v>5012</v>
      </c>
      <c r="AT1353" s="73">
        <f t="shared" si="326"/>
        <v>1</v>
      </c>
      <c r="AU1353" s="112" t="s">
        <v>5383</v>
      </c>
      <c r="AV1353" s="44" t="s">
        <v>5380</v>
      </c>
      <c r="AW1353" t="s">
        <v>613</v>
      </c>
      <c r="AX1353" s="112" t="s">
        <v>5322</v>
      </c>
      <c r="AY1353" s="73" t="str">
        <f t="shared" si="327"/>
        <v>Logunov D.V., Marusik Yu.M. 2000. Miscellaneous notes on Palaearctic Salticidae (Arachnida: Aranei) // Arthropoda Selecta. Vol.8 (for 1999). No.4. P.263–292</v>
      </c>
      <c r="AZ1353" s="49" t="s">
        <v>4903</v>
      </c>
      <c r="BA1353" s="58" t="str">
        <f>Y1353&amp;"-"&amp;IF(Z1353&lt;10,"0"&amp;Z1353,Z1353)&amp;"-"&amp;IF(AA1353&lt;10,"0"&amp;AA1353,AA1353)&amp;"/"&amp;IF(AC1353&lt;10,"0"&amp;AC1353,AC1353)&amp;"-"&amp;IF(AD1353&lt;10,"0"&amp;AD1353,AD1353)</f>
        <v>1997-06-07/07-14</v>
      </c>
      <c r="BB1353" s="44" t="str">
        <f>Y1353&amp;IF(Z1353&lt;&gt;0,"-"&amp;Z1353,"")&amp;IF(AA1353&lt;&gt;0,"-"&amp;AA1353,"")&amp;IF(AB1353&lt;&gt;0,"/"&amp;AB1353,"")&amp;IF(AC1353&lt;&gt;0,"-"&amp;AC1353,"")&amp;IF(AD1353&lt;&gt;0,"-"&amp;AD1353,"")</f>
        <v>1997-6-7/1997-7-14</v>
      </c>
      <c r="BC1353" s="44"/>
      <c r="BD1353" s="44"/>
      <c r="BE1353" s="44"/>
      <c r="BF1353" s="49" t="s">
        <v>4882</v>
      </c>
      <c r="BG1353" t="s">
        <v>4893</v>
      </c>
      <c r="BH1353" s="40" t="s">
        <v>5050</v>
      </c>
      <c r="BI1353" t="s">
        <v>39</v>
      </c>
      <c r="BJ1353" t="str">
        <f>N1353&amp;", "&amp;O1353&amp;", "&amp;P1353</f>
        <v>Almaty Area, Almaty, Akademgorodok</v>
      </c>
      <c r="BK1353" t="str">
        <f>T1353&amp;" N; "&amp;U1353&amp;" E"</f>
        <v>43.211541 N; 76.911599 E</v>
      </c>
      <c r="BL1353" t="s">
        <v>3371</v>
      </c>
      <c r="BM1353" s="85" t="s">
        <v>3372</v>
      </c>
      <c r="BN1353" t="s">
        <v>4895</v>
      </c>
      <c r="BO1353">
        <f t="shared" si="325"/>
        <v>500</v>
      </c>
      <c r="BP1353" t="str">
        <f>IF(V1353="original",H1353,IF(V1353="volunteer",C1353,"Nekhaeva A.A."))</f>
        <v>Kim L.V.</v>
      </c>
      <c r="BQ1353" t="str">
        <f>IF(V1353="original",I1353,IF(V1353="volunteer",YEAR(A1353)&amp;"-"&amp;IF(MONTH(A1353)&lt;10,"0"&amp;MONTH(A1353),MONTH(A1353))&amp;"-"&amp;IF(DAY(A1353)&lt;10,"0"&amp;DAY(A1353),DAY(A1353)),"__2025-05-15"))</f>
        <v>2025-04-01</v>
      </c>
      <c r="BR1353"/>
      <c r="BS1353"/>
      <c r="BT1353" s="49" t="s">
        <v>4766</v>
      </c>
      <c r="BU1353" t="s">
        <v>3631</v>
      </c>
      <c r="BV1353" t="s">
        <v>3632</v>
      </c>
      <c r="BW1353" t="s">
        <v>3633</v>
      </c>
      <c r="BX1353" t="s">
        <v>3634</v>
      </c>
      <c r="BY1353" s="44" t="s">
        <v>48</v>
      </c>
      <c r="BZ1353" t="s">
        <v>3660</v>
      </c>
      <c r="CA1353" t="s">
        <v>4311</v>
      </c>
      <c r="CB1353" s="44" t="s">
        <v>4311</v>
      </c>
      <c r="CC1353" t="s">
        <v>4830</v>
      </c>
      <c r="CD1353" t="s">
        <v>4309</v>
      </c>
      <c r="CE1353" t="s">
        <v>4310</v>
      </c>
      <c r="CF1353" t="s">
        <v>3630</v>
      </c>
      <c r="CG1353"/>
      <c r="CH1353" t="str">
        <f>H1353</f>
        <v>Logunov D.V., Marusik Yu.M.</v>
      </c>
      <c r="CI1353">
        <f t="shared" si="320"/>
        <v>2000</v>
      </c>
      <c r="CJ1353"/>
    </row>
    <row r="1354" spans="1:88" s="10" customFormat="1" x14ac:dyDescent="0.45">
      <c r="A1354" s="9">
        <v>45748.542222222233</v>
      </c>
      <c r="B1354" s="10">
        <v>412819044</v>
      </c>
      <c r="C1354" s="6" t="s">
        <v>4897</v>
      </c>
      <c r="D1354" s="10">
        <v>1</v>
      </c>
      <c r="E1354" s="4" t="s">
        <v>51</v>
      </c>
      <c r="F1354" s="10" t="s">
        <v>836</v>
      </c>
      <c r="G1354" s="10">
        <v>3911</v>
      </c>
      <c r="H1354" s="44" t="s">
        <v>1801</v>
      </c>
      <c r="I1354" s="10">
        <v>2000</v>
      </c>
      <c r="J1354" s="10" t="s">
        <v>3036</v>
      </c>
      <c r="K1354" s="10" t="s">
        <v>3037</v>
      </c>
      <c r="L1354" s="10" t="s">
        <v>3038</v>
      </c>
      <c r="M1354" t="s">
        <v>39</v>
      </c>
      <c r="N1354" s="10" t="s">
        <v>77</v>
      </c>
      <c r="O1354" s="10" t="s">
        <v>852</v>
      </c>
      <c r="P1354" s="10" t="s">
        <v>1592</v>
      </c>
      <c r="Q1354" t="str">
        <f t="shared" si="324"/>
        <v>Akademgorodok</v>
      </c>
      <c r="R1354" s="92">
        <v>43.211540999999997</v>
      </c>
      <c r="S1354" s="92">
        <v>76.911598999999995</v>
      </c>
      <c r="T1354" s="10" t="s">
        <v>3371</v>
      </c>
      <c r="U1354" s="10" t="s">
        <v>3372</v>
      </c>
      <c r="V1354" s="10" t="s">
        <v>106</v>
      </c>
      <c r="X1354" s="10">
        <v>500</v>
      </c>
      <c r="Y1354" s="10">
        <v>1997</v>
      </c>
      <c r="Z1354" s="10">
        <v>6</v>
      </c>
      <c r="AA1354" s="10">
        <v>26</v>
      </c>
      <c r="AF1354" s="10" t="s">
        <v>613</v>
      </c>
      <c r="AI1354" s="10" t="s">
        <v>163</v>
      </c>
      <c r="AJ1354" s="10" t="s">
        <v>1582</v>
      </c>
      <c r="AK1354" s="10" t="b">
        <v>1</v>
      </c>
      <c r="AL1354" s="10" t="b">
        <v>0</v>
      </c>
      <c r="AO1354" s="49" t="s">
        <v>4952</v>
      </c>
      <c r="AP1354" s="73"/>
      <c r="AQ1354" s="49" t="s">
        <v>4951</v>
      </c>
      <c r="AR1354" s="76" t="s">
        <v>5011</v>
      </c>
      <c r="AS1354" s="73" t="s">
        <v>5012</v>
      </c>
      <c r="AT1354" s="73">
        <f t="shared" si="326"/>
        <v>1</v>
      </c>
      <c r="AU1354" s="112" t="s">
        <v>5383</v>
      </c>
      <c r="AV1354" s="44" t="s">
        <v>5380</v>
      </c>
      <c r="AW1354" t="s">
        <v>613</v>
      </c>
      <c r="AX1354" s="112" t="s">
        <v>5322</v>
      </c>
      <c r="AY1354" s="73" t="str">
        <f t="shared" si="327"/>
        <v>Logunov D.V., Marusik Yu.M. 2000. Miscellaneous notes on Palaearctic Salticidae (Arachnida: Aranei) // Arthropoda Selecta. Vol.8 (for 1999). No.4. P.263–292</v>
      </c>
      <c r="AZ1354" s="49" t="s">
        <v>4903</v>
      </c>
      <c r="BA1354" s="58" t="str">
        <f>Y1354&amp;"-"&amp;IF(Z1354&lt;10,"0"&amp;Z1354,Z1354)&amp;"-"&amp;IF(AA1354&lt;10,"0"&amp;AA1354,AA1354)</f>
        <v>1997-06-26</v>
      </c>
      <c r="BB1354" s="44" t="str">
        <f>Y1354&amp;IF(Z1354&lt;&gt;0,"-"&amp;Z1354,"")&amp;IF(AA1354&lt;&gt;0,"-"&amp;AA1354,"")&amp;IF(AB1354&lt;&gt;0,"/"&amp;AB1354,"")&amp;IF(AC1354&lt;&gt;0,"-"&amp;AC1354,"")&amp;IF(AD1354&lt;&gt;0,"-"&amp;AD1354,"")</f>
        <v>1997-6-26</v>
      </c>
      <c r="BC1354" s="44"/>
      <c r="BD1354" s="44"/>
      <c r="BE1354" s="44"/>
      <c r="BF1354" s="49" t="s">
        <v>4882</v>
      </c>
      <c r="BG1354" t="s">
        <v>4893</v>
      </c>
      <c r="BH1354" s="40" t="s">
        <v>5050</v>
      </c>
      <c r="BI1354" t="s">
        <v>39</v>
      </c>
      <c r="BJ1354" t="str">
        <f>N1354&amp;", "&amp;O1354&amp;", "&amp;P1354</f>
        <v>Almaty Area, Almaty, Akademgorodok</v>
      </c>
      <c r="BK1354" t="str">
        <f>T1354&amp;" N; "&amp;U1354&amp;" E"</f>
        <v>43.211541 N; 76.911599 E</v>
      </c>
      <c r="BL1354" t="s">
        <v>3371</v>
      </c>
      <c r="BM1354" s="85" t="s">
        <v>3372</v>
      </c>
      <c r="BN1354" t="s">
        <v>4895</v>
      </c>
      <c r="BO1354">
        <f t="shared" si="325"/>
        <v>500</v>
      </c>
      <c r="BP1354" t="str">
        <f>IF(V1354="original",H1354,IF(V1354="volunteer",C1354,"Nekhaeva A.A."))</f>
        <v>Kim L.V.</v>
      </c>
      <c r="BQ1354" t="str">
        <f>IF(V1354="original",I1354,IF(V1354="volunteer",YEAR(A1354)&amp;"-"&amp;IF(MONTH(A1354)&lt;10,"0"&amp;MONTH(A1354),MONTH(A1354))&amp;"-"&amp;IF(DAY(A1354)&lt;10,"0"&amp;DAY(A1354),DAY(A1354)),"__2025-05-15"))</f>
        <v>2025-04-01</v>
      </c>
      <c r="BR1354"/>
      <c r="BS1354"/>
      <c r="BT1354" s="49" t="s">
        <v>4766</v>
      </c>
      <c r="BU1354" t="s">
        <v>3631</v>
      </c>
      <c r="BV1354" t="s">
        <v>3632</v>
      </c>
      <c r="BW1354" t="s">
        <v>3633</v>
      </c>
      <c r="BX1354" t="s">
        <v>3634</v>
      </c>
      <c r="BY1354" s="44" t="s">
        <v>48</v>
      </c>
      <c r="BZ1354" t="s">
        <v>3660</v>
      </c>
      <c r="CA1354" t="s">
        <v>4311</v>
      </c>
      <c r="CB1354" s="44" t="s">
        <v>4311</v>
      </c>
      <c r="CC1354" t="s">
        <v>4830</v>
      </c>
      <c r="CD1354" t="s">
        <v>4309</v>
      </c>
      <c r="CE1354" t="s">
        <v>4310</v>
      </c>
      <c r="CF1354" t="s">
        <v>3630</v>
      </c>
      <c r="CG1354"/>
      <c r="CH1354" t="str">
        <f>H1354</f>
        <v>Logunov D.V., Marusik Yu.M.</v>
      </c>
      <c r="CI1354">
        <f t="shared" si="320"/>
        <v>2000</v>
      </c>
      <c r="CJ1354"/>
    </row>
    <row r="1355" spans="1:88" s="10" customFormat="1" x14ac:dyDescent="0.45">
      <c r="A1355" s="9">
        <v>45748.54074074074</v>
      </c>
      <c r="B1355" s="10">
        <v>412819044</v>
      </c>
      <c r="C1355" s="6" t="s">
        <v>4897</v>
      </c>
      <c r="D1355" s="10">
        <v>4</v>
      </c>
      <c r="E1355" s="4" t="s">
        <v>727</v>
      </c>
      <c r="F1355" s="10" t="s">
        <v>836</v>
      </c>
      <c r="G1355" s="10">
        <v>3911</v>
      </c>
      <c r="H1355" s="44" t="s">
        <v>1801</v>
      </c>
      <c r="I1355" s="10">
        <v>2000</v>
      </c>
      <c r="J1355" s="10" t="s">
        <v>3036</v>
      </c>
      <c r="K1355" s="10" t="s">
        <v>3037</v>
      </c>
      <c r="L1355" s="10" t="s">
        <v>3038</v>
      </c>
      <c r="M1355" t="s">
        <v>39</v>
      </c>
      <c r="N1355" s="10" t="s">
        <v>77</v>
      </c>
      <c r="O1355" s="10" t="s">
        <v>852</v>
      </c>
      <c r="P1355" s="10" t="s">
        <v>1592</v>
      </c>
      <c r="Q1355" t="str">
        <f t="shared" si="324"/>
        <v>Akademgorodok</v>
      </c>
      <c r="R1355" s="92">
        <v>43.211540999999997</v>
      </c>
      <c r="S1355" s="92">
        <v>76.911598999999995</v>
      </c>
      <c r="T1355" s="10" t="s">
        <v>3371</v>
      </c>
      <c r="U1355" s="10" t="s">
        <v>3372</v>
      </c>
      <c r="V1355" s="10" t="s">
        <v>106</v>
      </c>
      <c r="X1355" s="10">
        <v>500</v>
      </c>
      <c r="Y1355" s="10">
        <v>1993</v>
      </c>
      <c r="Z1355" s="10">
        <v>6</v>
      </c>
      <c r="AA1355" s="10">
        <v>30</v>
      </c>
      <c r="AF1355" s="10" t="s">
        <v>613</v>
      </c>
      <c r="AI1355" s="10" t="s">
        <v>163</v>
      </c>
      <c r="AJ1355" s="10" t="s">
        <v>1582</v>
      </c>
      <c r="AK1355" s="10" t="b">
        <v>1</v>
      </c>
      <c r="AL1355" s="10" t="b">
        <v>0</v>
      </c>
      <c r="AO1355" s="49" t="s">
        <v>4952</v>
      </c>
      <c r="AP1355" s="73"/>
      <c r="AQ1355" s="49" t="s">
        <v>4951</v>
      </c>
      <c r="AR1355" s="76" t="s">
        <v>5011</v>
      </c>
      <c r="AS1355" s="73" t="s">
        <v>5012</v>
      </c>
      <c r="AT1355" s="73">
        <f t="shared" si="326"/>
        <v>4</v>
      </c>
      <c r="AU1355" s="112" t="s">
        <v>5383</v>
      </c>
      <c r="AV1355" s="44" t="s">
        <v>5380</v>
      </c>
      <c r="AW1355" t="s">
        <v>613</v>
      </c>
      <c r="AX1355" s="10" t="s">
        <v>836</v>
      </c>
      <c r="AY1355" s="73" t="str">
        <f t="shared" si="327"/>
        <v>Logunov D.V., Marusik Yu.M. 2000. Miscellaneous notes on Palaearctic Salticidae (Arachnida: Aranei) // Arthropoda Selecta. Vol.8 (for 1999). No.4. P.263–292</v>
      </c>
      <c r="AZ1355" s="49" t="s">
        <v>4903</v>
      </c>
      <c r="BA1355" s="58" t="str">
        <f>Y1355&amp;"-"&amp;IF(Z1355&lt;10,"0"&amp;Z1355,Z1355)&amp;"-"&amp;IF(AA1355&lt;10,"0"&amp;AA1355,AA1355)</f>
        <v>1993-06-30</v>
      </c>
      <c r="BB1355" s="44" t="str">
        <f>Y1355&amp;IF(Z1355&lt;&gt;0,"-"&amp;Z1355,"")&amp;IF(AA1355&lt;&gt;0,"-"&amp;AA1355,"")&amp;IF(AB1355&lt;&gt;0,"/"&amp;AB1355,"")&amp;IF(AC1355&lt;&gt;0,"-"&amp;AC1355,"")&amp;IF(AD1355&lt;&gt;0,"-"&amp;AD1355,"")</f>
        <v>1993-6-30</v>
      </c>
      <c r="BC1355" s="44"/>
      <c r="BD1355" s="44"/>
      <c r="BE1355" s="44"/>
      <c r="BF1355" s="49" t="s">
        <v>4882</v>
      </c>
      <c r="BG1355" t="s">
        <v>4893</v>
      </c>
      <c r="BH1355" s="40" t="s">
        <v>5050</v>
      </c>
      <c r="BI1355" t="s">
        <v>39</v>
      </c>
      <c r="BJ1355" t="str">
        <f>N1355&amp;", "&amp;O1355&amp;", "&amp;P1355</f>
        <v>Almaty Area, Almaty, Akademgorodok</v>
      </c>
      <c r="BK1355" t="str">
        <f>T1355&amp;" N; "&amp;U1355&amp;" E"</f>
        <v>43.211541 N; 76.911599 E</v>
      </c>
      <c r="BL1355" t="s">
        <v>3371</v>
      </c>
      <c r="BM1355" s="85" t="s">
        <v>3372</v>
      </c>
      <c r="BN1355" t="s">
        <v>4895</v>
      </c>
      <c r="BO1355">
        <f t="shared" si="325"/>
        <v>500</v>
      </c>
      <c r="BP1355" t="str">
        <f>IF(V1355="original",H1355,IF(V1355="volunteer",C1355,"Nekhaeva A.A."))</f>
        <v>Kim L.V.</v>
      </c>
      <c r="BQ1355" t="str">
        <f>IF(V1355="original",I1355,IF(V1355="volunteer",YEAR(A1355)&amp;"-"&amp;IF(MONTH(A1355)&lt;10,"0"&amp;MONTH(A1355),MONTH(A1355))&amp;"-"&amp;IF(DAY(A1355)&lt;10,"0"&amp;DAY(A1355),DAY(A1355)),"__2025-05-15"))</f>
        <v>2025-04-01</v>
      </c>
      <c r="BR1355"/>
      <c r="BS1355"/>
      <c r="BT1355" s="49" t="s">
        <v>4766</v>
      </c>
      <c r="BU1355" t="s">
        <v>3631</v>
      </c>
      <c r="BV1355" t="s">
        <v>3632</v>
      </c>
      <c r="BW1355" t="s">
        <v>3633</v>
      </c>
      <c r="BX1355" t="s">
        <v>3634</v>
      </c>
      <c r="BY1355" s="44" t="s">
        <v>48</v>
      </c>
      <c r="BZ1355" t="s">
        <v>3660</v>
      </c>
      <c r="CA1355" t="s">
        <v>4311</v>
      </c>
      <c r="CB1355" s="44" t="s">
        <v>4311</v>
      </c>
      <c r="CC1355" t="s">
        <v>4830</v>
      </c>
      <c r="CD1355" t="s">
        <v>4309</v>
      </c>
      <c r="CE1355" t="s">
        <v>4310</v>
      </c>
      <c r="CF1355" t="s">
        <v>3630</v>
      </c>
      <c r="CG1355"/>
      <c r="CH1355" t="str">
        <f>H1355</f>
        <v>Logunov D.V., Marusik Yu.M.</v>
      </c>
      <c r="CI1355">
        <f t="shared" si="320"/>
        <v>2000</v>
      </c>
      <c r="CJ1355"/>
    </row>
    <row r="1356" spans="1:88" s="10" customFormat="1" x14ac:dyDescent="0.45">
      <c r="A1356" s="9">
        <v>45748.538935185177</v>
      </c>
      <c r="B1356" s="10">
        <v>412819044</v>
      </c>
      <c r="C1356" s="6" t="s">
        <v>4897</v>
      </c>
      <c r="D1356" s="10">
        <v>3</v>
      </c>
      <c r="E1356" s="4" t="s">
        <v>265</v>
      </c>
      <c r="F1356" s="10" t="s">
        <v>577</v>
      </c>
      <c r="G1356" s="10">
        <v>3911</v>
      </c>
      <c r="H1356" s="44" t="s">
        <v>1801</v>
      </c>
      <c r="I1356" s="10">
        <v>2000</v>
      </c>
      <c r="J1356" s="10" t="s">
        <v>3036</v>
      </c>
      <c r="K1356" s="10" t="s">
        <v>3037</v>
      </c>
      <c r="L1356" s="10" t="s">
        <v>3038</v>
      </c>
      <c r="M1356" t="s">
        <v>39</v>
      </c>
      <c r="N1356" s="10" t="s">
        <v>77</v>
      </c>
      <c r="O1356" s="10" t="s">
        <v>852</v>
      </c>
      <c r="P1356" s="10" t="s">
        <v>1592</v>
      </c>
      <c r="Q1356" t="str">
        <f t="shared" si="324"/>
        <v>Akademgorodok</v>
      </c>
      <c r="R1356" s="92">
        <v>43.211540999999997</v>
      </c>
      <c r="S1356" s="92">
        <v>76.911598999999995</v>
      </c>
      <c r="T1356" s="10" t="s">
        <v>3371</v>
      </c>
      <c r="U1356" s="10" t="s">
        <v>3372</v>
      </c>
      <c r="V1356" s="10" t="s">
        <v>106</v>
      </c>
      <c r="X1356" s="10">
        <v>500</v>
      </c>
      <c r="Y1356" s="10">
        <v>1998</v>
      </c>
      <c r="Z1356" s="10">
        <v>8</v>
      </c>
      <c r="AA1356" s="10">
        <v>5</v>
      </c>
      <c r="AF1356" s="10" t="s">
        <v>613</v>
      </c>
      <c r="AI1356" s="10" t="s">
        <v>163</v>
      </c>
      <c r="AJ1356" s="10" t="s">
        <v>1582</v>
      </c>
      <c r="AK1356" s="10" t="b">
        <v>1</v>
      </c>
      <c r="AL1356" s="10" t="b">
        <v>0</v>
      </c>
      <c r="AO1356" s="49" t="s">
        <v>4952</v>
      </c>
      <c r="AP1356" s="73"/>
      <c r="AQ1356" s="49" t="s">
        <v>4951</v>
      </c>
      <c r="AR1356" s="76" t="s">
        <v>5011</v>
      </c>
      <c r="AS1356" s="73" t="s">
        <v>5012</v>
      </c>
      <c r="AT1356" s="73">
        <f t="shared" si="326"/>
        <v>3</v>
      </c>
      <c r="AU1356" s="112" t="s">
        <v>5383</v>
      </c>
      <c r="AV1356" s="44" t="s">
        <v>5380</v>
      </c>
      <c r="AW1356" t="s">
        <v>613</v>
      </c>
      <c r="AX1356" s="10" t="s">
        <v>577</v>
      </c>
      <c r="AY1356" s="73" t="str">
        <f t="shared" si="327"/>
        <v>Logunov D.V., Marusik Yu.M. 2000. Miscellaneous notes on Palaearctic Salticidae (Arachnida: Aranei) // Arthropoda Selecta. Vol.8 (for 1999). No.4. P.263–292</v>
      </c>
      <c r="AZ1356" s="49" t="s">
        <v>4903</v>
      </c>
      <c r="BA1356" s="58" t="str">
        <f>Y1356&amp;"-"&amp;IF(Z1356&lt;10,"0"&amp;Z1356,Z1356)&amp;"-"&amp;IF(AA1356&lt;10,"0"&amp;AA1356,AA1356)</f>
        <v>1998-08-05</v>
      </c>
      <c r="BB1356" s="44" t="str">
        <f>Y1356&amp;IF(Z1356&lt;&gt;0,"-"&amp;Z1356,"")&amp;IF(AA1356&lt;&gt;0,"-"&amp;AA1356,"")&amp;IF(AB1356&lt;&gt;0,"/"&amp;AB1356,"")&amp;IF(AC1356&lt;&gt;0,"-"&amp;AC1356,"")&amp;IF(AD1356&lt;&gt;0,"-"&amp;AD1356,"")</f>
        <v>1998-8-5</v>
      </c>
      <c r="BC1356" s="44"/>
      <c r="BD1356" s="44"/>
      <c r="BE1356" s="44"/>
      <c r="BF1356" s="49" t="s">
        <v>4882</v>
      </c>
      <c r="BG1356" t="s">
        <v>4893</v>
      </c>
      <c r="BH1356" s="40" t="s">
        <v>5050</v>
      </c>
      <c r="BI1356" t="s">
        <v>39</v>
      </c>
      <c r="BJ1356" t="str">
        <f>N1356&amp;", "&amp;O1356&amp;", "&amp;P1356</f>
        <v>Almaty Area, Almaty, Akademgorodok</v>
      </c>
      <c r="BK1356" t="str">
        <f>T1356&amp;" N; "&amp;U1356&amp;" E"</f>
        <v>43.211541 N; 76.911599 E</v>
      </c>
      <c r="BL1356" t="s">
        <v>3371</v>
      </c>
      <c r="BM1356" s="85" t="s">
        <v>3372</v>
      </c>
      <c r="BN1356" t="s">
        <v>4895</v>
      </c>
      <c r="BO1356">
        <f t="shared" si="325"/>
        <v>500</v>
      </c>
      <c r="BP1356" t="str">
        <f>IF(V1356="original",H1356,IF(V1356="volunteer",C1356,"Nekhaeva A.A."))</f>
        <v>Kim L.V.</v>
      </c>
      <c r="BQ1356" t="str">
        <f>IF(V1356="original",I1356,IF(V1356="volunteer",YEAR(A1356)&amp;"-"&amp;IF(MONTH(A1356)&lt;10,"0"&amp;MONTH(A1356),MONTH(A1356))&amp;"-"&amp;IF(DAY(A1356)&lt;10,"0"&amp;DAY(A1356),DAY(A1356)),"__2025-05-15"))</f>
        <v>2025-04-01</v>
      </c>
      <c r="BR1356"/>
      <c r="BS1356"/>
      <c r="BT1356" s="49" t="s">
        <v>4766</v>
      </c>
      <c r="BU1356" t="s">
        <v>3631</v>
      </c>
      <c r="BV1356" t="s">
        <v>3632</v>
      </c>
      <c r="BW1356" t="s">
        <v>3633</v>
      </c>
      <c r="BX1356" t="s">
        <v>3634</v>
      </c>
      <c r="BY1356" s="44" t="s">
        <v>48</v>
      </c>
      <c r="BZ1356" t="s">
        <v>3660</v>
      </c>
      <c r="CA1356" t="s">
        <v>4311</v>
      </c>
      <c r="CB1356" s="44" t="s">
        <v>4311</v>
      </c>
      <c r="CC1356" t="s">
        <v>4830</v>
      </c>
      <c r="CD1356" t="s">
        <v>4309</v>
      </c>
      <c r="CE1356" t="s">
        <v>4310</v>
      </c>
      <c r="CF1356" t="s">
        <v>3630</v>
      </c>
      <c r="CG1356"/>
      <c r="CH1356" t="str">
        <f>H1356</f>
        <v>Logunov D.V., Marusik Yu.M.</v>
      </c>
      <c r="CI1356">
        <f t="shared" si="320"/>
        <v>2000</v>
      </c>
      <c r="CJ1356"/>
    </row>
    <row r="1357" spans="1:88" s="10" customFormat="1" x14ac:dyDescent="0.45">
      <c r="A1357" s="9">
        <v>45748.493414351848</v>
      </c>
      <c r="B1357" s="10">
        <v>412819044</v>
      </c>
      <c r="C1357" s="6" t="s">
        <v>4897</v>
      </c>
      <c r="D1357" s="10">
        <v>5</v>
      </c>
      <c r="E1357" s="4" t="s">
        <v>1685</v>
      </c>
      <c r="G1357" s="10">
        <v>3911</v>
      </c>
      <c r="H1357" s="44" t="s">
        <v>1801</v>
      </c>
      <c r="I1357" s="10">
        <v>2000</v>
      </c>
      <c r="J1357" s="10" t="s">
        <v>3036</v>
      </c>
      <c r="K1357" s="10" t="s">
        <v>3037</v>
      </c>
      <c r="L1357" s="10" t="s">
        <v>3038</v>
      </c>
      <c r="M1357" t="s">
        <v>39</v>
      </c>
      <c r="N1357" s="10" t="s">
        <v>77</v>
      </c>
      <c r="O1357" s="10" t="s">
        <v>883</v>
      </c>
      <c r="P1357" s="10" t="s">
        <v>884</v>
      </c>
      <c r="Q1357" t="str">
        <f t="shared" si="324"/>
        <v>near Medeo</v>
      </c>
      <c r="R1357" s="92">
        <v>43.154933999999997</v>
      </c>
      <c r="S1357" s="92">
        <v>77.052663999999993</v>
      </c>
      <c r="T1357" s="10" t="s">
        <v>3374</v>
      </c>
      <c r="U1357" s="10" t="s">
        <v>3375</v>
      </c>
      <c r="V1357" s="10" t="s">
        <v>106</v>
      </c>
      <c r="X1357" s="10">
        <v>1000</v>
      </c>
      <c r="Y1357" s="10">
        <v>1997</v>
      </c>
      <c r="Z1357" s="10">
        <v>7</v>
      </c>
      <c r="AA1357" s="10">
        <v>3</v>
      </c>
      <c r="AB1357" s="10">
        <v>1997</v>
      </c>
      <c r="AC1357" s="10">
        <v>7</v>
      </c>
      <c r="AD1357" s="10">
        <v>28</v>
      </c>
      <c r="AF1357" s="10" t="s">
        <v>613</v>
      </c>
      <c r="AI1357" s="10" t="s">
        <v>163</v>
      </c>
      <c r="AJ1357" s="10" t="s">
        <v>1582</v>
      </c>
      <c r="AK1357" s="10" t="b">
        <v>1</v>
      </c>
      <c r="AL1357" s="10" t="b">
        <v>0</v>
      </c>
      <c r="AO1357" s="49" t="s">
        <v>4952</v>
      </c>
      <c r="AP1357" s="73"/>
      <c r="AQ1357" s="49" t="s">
        <v>4951</v>
      </c>
      <c r="AR1357" s="76" t="s">
        <v>5011</v>
      </c>
      <c r="AS1357" s="73" t="s">
        <v>5012</v>
      </c>
      <c r="AT1357" s="73">
        <f t="shared" si="326"/>
        <v>5</v>
      </c>
      <c r="AU1357" s="112" t="s">
        <v>5383</v>
      </c>
      <c r="AV1357" s="44" t="s">
        <v>5380</v>
      </c>
      <c r="AW1357" t="s">
        <v>613</v>
      </c>
      <c r="AX1357" s="44" t="s">
        <v>4706</v>
      </c>
      <c r="AY1357" s="73" t="str">
        <f t="shared" si="327"/>
        <v>Logunov D.V., Marusik Yu.M. 2000. Miscellaneous notes on Palaearctic Salticidae (Arachnida: Aranei) // Arthropoda Selecta. Vol.8 (for 1999). No.4. P.263–292</v>
      </c>
      <c r="AZ1357" s="49" t="s">
        <v>4903</v>
      </c>
      <c r="BA1357" s="58" t="str">
        <f>Y1357&amp;"-"&amp;IF(Z1357&lt;10,"0"&amp;Z1357,Z1357)&amp;"-"&amp;IF(AA1357&lt;10,"0"&amp;AA1357,AA1357)&amp;"/"&amp;IF(AD1357&lt;10,"0"&amp;AD1357,AD1357)</f>
        <v>1997-07-03/28</v>
      </c>
      <c r="BB1357" s="44" t="str">
        <f>Y1357&amp;IF(Z1357&lt;&gt;0,"-"&amp;Z1357,"")&amp;IF(AA1357&lt;&gt;0,"-"&amp;AA1357,"")&amp;IF(AB1357&lt;&gt;0,"/"&amp;AB1357,"")&amp;IF(AC1357&lt;&gt;0,"-"&amp;AC1357,"")&amp;IF(AD1357&lt;&gt;0,"-"&amp;AD1357,"")</f>
        <v>1997-7-3/1997-7-28</v>
      </c>
      <c r="BC1357" s="44"/>
      <c r="BD1357" s="44"/>
      <c r="BE1357" s="44"/>
      <c r="BF1357" s="49" t="s">
        <v>4882</v>
      </c>
      <c r="BG1357" t="s">
        <v>4893</v>
      </c>
      <c r="BH1357" s="40" t="s">
        <v>5050</v>
      </c>
      <c r="BI1357" t="s">
        <v>39</v>
      </c>
      <c r="BJ1357" t="str">
        <f>N1357&amp;", "&amp;O1357&amp;", "&amp;P1357</f>
        <v>Almaty Area, Talgarsky Distr., near Medeo</v>
      </c>
      <c r="BK1357" t="str">
        <f>T1357&amp;" N; "&amp;U1357&amp;" E"</f>
        <v>43.154934 N; 77.052664 E</v>
      </c>
      <c r="BL1357" t="s">
        <v>3374</v>
      </c>
      <c r="BM1357" s="85" t="s">
        <v>3375</v>
      </c>
      <c r="BN1357" t="s">
        <v>4895</v>
      </c>
      <c r="BO1357">
        <f t="shared" si="325"/>
        <v>1000</v>
      </c>
      <c r="BP1357" t="str">
        <f>IF(V1357="original",H1357,IF(V1357="volunteer",C1357,"Nekhaeva A.A."))</f>
        <v>Kim L.V.</v>
      </c>
      <c r="BQ1357" t="str">
        <f>IF(V1357="original",I1357,IF(V1357="volunteer",YEAR(A1357)&amp;"-"&amp;IF(MONTH(A1357)&lt;10,"0"&amp;MONTH(A1357),MONTH(A1357))&amp;"-"&amp;IF(DAY(A1357)&lt;10,"0"&amp;DAY(A1357),DAY(A1357)),"__2025-05-15"))</f>
        <v>2025-04-01</v>
      </c>
      <c r="BR1357"/>
      <c r="BS1357"/>
      <c r="BT1357" s="49" t="s">
        <v>4766</v>
      </c>
      <c r="BU1357" t="s">
        <v>3631</v>
      </c>
      <c r="BV1357" t="s">
        <v>3632</v>
      </c>
      <c r="BW1357" t="s">
        <v>3633</v>
      </c>
      <c r="BX1357" t="s">
        <v>3634</v>
      </c>
      <c r="BY1357" s="44" t="s">
        <v>48</v>
      </c>
      <c r="BZ1357" t="s">
        <v>3660</v>
      </c>
      <c r="CA1357" t="s">
        <v>4311</v>
      </c>
      <c r="CB1357" s="44" t="s">
        <v>4311</v>
      </c>
      <c r="CC1357" t="s">
        <v>4830</v>
      </c>
      <c r="CD1357" t="s">
        <v>4309</v>
      </c>
      <c r="CE1357" t="s">
        <v>4310</v>
      </c>
      <c r="CF1357" t="s">
        <v>3630</v>
      </c>
      <c r="CG1357" s="44"/>
      <c r="CH1357" t="str">
        <f>H1357</f>
        <v>Logunov D.V., Marusik Yu.M.</v>
      </c>
      <c r="CI1357">
        <f t="shared" si="320"/>
        <v>2000</v>
      </c>
    </row>
    <row r="1358" spans="1:88" s="10" customFormat="1" x14ac:dyDescent="0.45">
      <c r="A1358" s="9">
        <v>45748.489050925928</v>
      </c>
      <c r="B1358" s="10">
        <v>412819044</v>
      </c>
      <c r="C1358" s="6" t="s">
        <v>4897</v>
      </c>
      <c r="D1358" s="10">
        <v>1</v>
      </c>
      <c r="E1358" s="4" t="s">
        <v>65</v>
      </c>
      <c r="G1358" s="10">
        <v>3911</v>
      </c>
      <c r="H1358" s="44" t="s">
        <v>1801</v>
      </c>
      <c r="I1358" s="10">
        <v>2000</v>
      </c>
      <c r="J1358" s="10" t="s">
        <v>3036</v>
      </c>
      <c r="K1358" s="10" t="s">
        <v>3037</v>
      </c>
      <c r="L1358" s="10" t="s">
        <v>3038</v>
      </c>
      <c r="M1358" t="s">
        <v>39</v>
      </c>
      <c r="N1358" s="10" t="s">
        <v>77</v>
      </c>
      <c r="P1358" s="10" t="s">
        <v>3064</v>
      </c>
      <c r="Q1358" t="str">
        <f t="shared" si="324"/>
        <v>9 km N of Kapchagai, Kapchagai Boundary, left bank of Ili River</v>
      </c>
      <c r="R1358" s="92">
        <v>43.95</v>
      </c>
      <c r="S1358" s="92">
        <v>77.066666999999995</v>
      </c>
      <c r="T1358" s="10" t="s">
        <v>3065</v>
      </c>
      <c r="U1358" s="10" t="s">
        <v>886</v>
      </c>
      <c r="V1358" s="10" t="s">
        <v>44</v>
      </c>
      <c r="Y1358" s="10">
        <v>1996</v>
      </c>
      <c r="Z1358" s="10">
        <v>5</v>
      </c>
      <c r="AA1358" s="10">
        <v>5</v>
      </c>
      <c r="AB1358" s="10">
        <v>1996</v>
      </c>
      <c r="AC1358" s="10">
        <v>5</v>
      </c>
      <c r="AD1358" s="10">
        <v>12</v>
      </c>
      <c r="AF1358" s="10" t="s">
        <v>613</v>
      </c>
      <c r="AH1358" s="10" t="s">
        <v>48</v>
      </c>
      <c r="AI1358" s="10" t="s">
        <v>961</v>
      </c>
      <c r="AJ1358" s="10" t="s">
        <v>1746</v>
      </c>
      <c r="AK1358" s="10" t="b">
        <v>1</v>
      </c>
      <c r="AL1358" s="10" t="b">
        <v>0</v>
      </c>
      <c r="AO1358" s="49" t="s">
        <v>4952</v>
      </c>
      <c r="AP1358" s="73"/>
      <c r="AQ1358" s="49" t="s">
        <v>4951</v>
      </c>
      <c r="AR1358" s="76" t="s">
        <v>5011</v>
      </c>
      <c r="AS1358" s="73" t="s">
        <v>5012</v>
      </c>
      <c r="AT1358" s="73">
        <f t="shared" si="326"/>
        <v>1</v>
      </c>
      <c r="AU1358" s="112" t="s">
        <v>5384</v>
      </c>
      <c r="AV1358" s="44" t="s">
        <v>5380</v>
      </c>
      <c r="AW1358" t="s">
        <v>613</v>
      </c>
      <c r="AX1358" s="44" t="s">
        <v>4706</v>
      </c>
      <c r="AY1358" s="73" t="str">
        <f t="shared" si="327"/>
        <v>Logunov D.V., Marusik Yu.M. 2000. Miscellaneous notes on Palaearctic Salticidae (Arachnida: Aranei) // Arthropoda Selecta. Vol.8 (for 1999). No.4. P.263–292</v>
      </c>
      <c r="AZ1358" s="49" t="s">
        <v>4903</v>
      </c>
      <c r="BA1358" s="58" t="str">
        <f>Y1358&amp;"-"&amp;IF(Z1358&lt;10,"0"&amp;Z1358,Z1358)&amp;"-"&amp;IF(AA1358&lt;10,"0"&amp;AA1358,AA1358)&amp;"/"&amp;IF(AD1358&lt;10,"0"&amp;AD1358,AD1358)</f>
        <v>1996-05-05/12</v>
      </c>
      <c r="BB1358" s="44" t="str">
        <f>Y1358&amp;IF(Z1358&lt;&gt;0,"-"&amp;Z1358,"")&amp;IF(AA1358&lt;&gt;0,"-"&amp;AA1358,"")&amp;IF(AB1358&lt;&gt;0,"/"&amp;AB1358,"")&amp;IF(AC1358&lt;&gt;0,"-"&amp;AC1358,"")&amp;IF(AD1358&lt;&gt;0,"-"&amp;AD1358,"")</f>
        <v>1996-5-5/1996-5-12</v>
      </c>
      <c r="BC1358" s="44"/>
      <c r="BD1358" s="44"/>
      <c r="BE1358" s="44"/>
      <c r="BF1358" s="49" t="s">
        <v>4882</v>
      </c>
      <c r="BG1358" t="s">
        <v>4893</v>
      </c>
      <c r="BH1358" s="40" t="s">
        <v>5050</v>
      </c>
      <c r="BI1358" t="s">
        <v>39</v>
      </c>
      <c r="BJ1358" t="str">
        <f>N1358&amp;", "&amp;P1358</f>
        <v>Almaty Area, 9 km N of Kapchagai, Kapchagai Boundary, left bank of Ili River</v>
      </c>
      <c r="BK1358" t="str">
        <f>T1358&amp;" N; "&amp;U1358&amp;" E"</f>
        <v>43°57' N; 77°4' E</v>
      </c>
      <c r="BL1358" t="s">
        <v>5199</v>
      </c>
      <c r="BM1358" s="85" t="s">
        <v>5112</v>
      </c>
      <c r="BN1358" t="s">
        <v>4895</v>
      </c>
      <c r="BO1358"/>
      <c r="BP1358" t="str">
        <f>IF(V1358="original",H1358,IF(V1358="volunteer",C1358,"Nekhaeva A.A."))</f>
        <v>Logunov D.V., Marusik Yu.M.</v>
      </c>
      <c r="BQ1358">
        <f>IF(V1358="original",I1358,IF(V1358="volunteer",YEAR(A1358)&amp;"-"&amp;IF(MONTH(A1358)&lt;10,"0"&amp;MONTH(A1358),MONTH(A1358))&amp;"-"&amp;IF(DAY(A1358)&lt;10,"0"&amp;DAY(A1358),DAY(A1358)),"__2025-05-15"))</f>
        <v>2000</v>
      </c>
      <c r="BR1358"/>
      <c r="BS1358"/>
      <c r="BT1358" s="49" t="s">
        <v>4766</v>
      </c>
      <c r="BU1358" t="s">
        <v>3631</v>
      </c>
      <c r="BV1358" t="s">
        <v>3632</v>
      </c>
      <c r="BW1358" t="s">
        <v>3633</v>
      </c>
      <c r="BX1358" t="s">
        <v>3634</v>
      </c>
      <c r="BY1358" s="44" t="s">
        <v>48</v>
      </c>
      <c r="BZ1358" t="s">
        <v>961</v>
      </c>
      <c r="CA1358" t="s">
        <v>4366</v>
      </c>
      <c r="CB1358" s="44" t="s">
        <v>4366</v>
      </c>
      <c r="CC1358" t="s">
        <v>4842</v>
      </c>
      <c r="CD1358" t="s">
        <v>4366</v>
      </c>
      <c r="CE1358" t="s">
        <v>4367</v>
      </c>
      <c r="CF1358" t="s">
        <v>3630</v>
      </c>
      <c r="CG1358" s="44"/>
      <c r="CH1358" t="str">
        <f>H1358</f>
        <v>Logunov D.V., Marusik Yu.M.</v>
      </c>
      <c r="CI1358">
        <f t="shared" si="320"/>
        <v>2000</v>
      </c>
    </row>
    <row r="1359" spans="1:88" s="10" customFormat="1" x14ac:dyDescent="0.45">
      <c r="A1359" s="9">
        <v>45748.475219907406</v>
      </c>
      <c r="B1359" s="10">
        <v>412819044</v>
      </c>
      <c r="C1359" s="6" t="s">
        <v>4897</v>
      </c>
      <c r="D1359" s="10">
        <v>1</v>
      </c>
      <c r="E1359" s="4" t="s">
        <v>65</v>
      </c>
      <c r="F1359" s="10" t="s">
        <v>3379</v>
      </c>
      <c r="G1359" s="10">
        <v>3908</v>
      </c>
      <c r="H1359" s="44" t="s">
        <v>1801</v>
      </c>
      <c r="I1359" s="10">
        <v>1999</v>
      </c>
      <c r="J1359" s="10" t="s">
        <v>3380</v>
      </c>
      <c r="K1359" s="10" t="s">
        <v>3381</v>
      </c>
      <c r="L1359" s="10" t="s">
        <v>3382</v>
      </c>
      <c r="M1359" t="s">
        <v>39</v>
      </c>
      <c r="N1359" s="10" t="s">
        <v>77</v>
      </c>
      <c r="O1359" s="10" t="s">
        <v>754</v>
      </c>
      <c r="P1359" s="10" t="s">
        <v>1604</v>
      </c>
      <c r="Q1359" t="str">
        <f t="shared" si="324"/>
        <v>Ili River</v>
      </c>
      <c r="R1359" s="92">
        <v>43.900708000000002</v>
      </c>
      <c r="S1359" s="92">
        <v>79.306595000000002</v>
      </c>
      <c r="T1359" s="10" t="s">
        <v>3376</v>
      </c>
      <c r="U1359" s="10" t="s">
        <v>3377</v>
      </c>
      <c r="V1359" s="10" t="s">
        <v>106</v>
      </c>
      <c r="X1359" s="10">
        <v>50000</v>
      </c>
      <c r="Y1359" s="10">
        <v>1990</v>
      </c>
      <c r="Z1359" s="10">
        <v>5</v>
      </c>
      <c r="AA1359" s="10">
        <v>26</v>
      </c>
      <c r="AF1359" s="10" t="s">
        <v>1752</v>
      </c>
      <c r="AH1359" s="10" t="s">
        <v>48</v>
      </c>
      <c r="AI1359" s="10" t="s">
        <v>49</v>
      </c>
      <c r="AJ1359" s="10" t="s">
        <v>3378</v>
      </c>
      <c r="AK1359" s="10" t="b">
        <v>1</v>
      </c>
      <c r="AL1359" s="10" t="b">
        <v>0</v>
      </c>
      <c r="AO1359" s="49" t="s">
        <v>4952</v>
      </c>
      <c r="AP1359" s="73"/>
      <c r="AQ1359" s="49" t="s">
        <v>4951</v>
      </c>
      <c r="AR1359" s="76" t="s">
        <v>5011</v>
      </c>
      <c r="AS1359" s="73" t="s">
        <v>5012</v>
      </c>
      <c r="AT1359" s="73">
        <f t="shared" si="326"/>
        <v>1</v>
      </c>
      <c r="AU1359" s="112" t="s">
        <v>5384</v>
      </c>
      <c r="AV1359" s="44" t="s">
        <v>5380</v>
      </c>
      <c r="AW1359" t="s">
        <v>1752</v>
      </c>
      <c r="AX1359" s="112" t="s">
        <v>5333</v>
      </c>
      <c r="AY1359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59" s="49" t="s">
        <v>4903</v>
      </c>
      <c r="BA1359" s="58" t="str">
        <f>Y1359&amp;"-"&amp;IF(Z1359&lt;10,"0"&amp;Z1359,Z1359)&amp;"-"&amp;IF(AA1359&lt;10,"0"&amp;AA1359,AA1359)</f>
        <v>1990-05-26</v>
      </c>
      <c r="BB1359" s="44" t="str">
        <f>Y1359&amp;IF(Z1359&lt;&gt;0,"-"&amp;Z1359,"")&amp;IF(AA1359&lt;&gt;0,"-"&amp;AA1359,"")&amp;IF(AB1359&lt;&gt;0,"/"&amp;AB1359,"")&amp;IF(AC1359&lt;&gt;0,"-"&amp;AC1359,"")&amp;IF(AD1359&lt;&gt;0,"-"&amp;AD1359,"")</f>
        <v>1990-5-26</v>
      </c>
      <c r="BC1359" s="44"/>
      <c r="BD1359" s="44"/>
      <c r="BE1359" s="44"/>
      <c r="BF1359" s="49" t="s">
        <v>4882</v>
      </c>
      <c r="BG1359" t="s">
        <v>4893</v>
      </c>
      <c r="BH1359" s="40" t="s">
        <v>5050</v>
      </c>
      <c r="BI1359" t="s">
        <v>39</v>
      </c>
      <c r="BJ1359" t="str">
        <f>N1359&amp;", "&amp;O1359&amp;", "&amp;P1359</f>
        <v>Almaty Area, Talgar Distr., Ili River</v>
      </c>
      <c r="BK1359" t="str">
        <f>T1359&amp;" N; "&amp;U1359&amp;" E"</f>
        <v>43.900708 N; 79.306595 E</v>
      </c>
      <c r="BL1359" t="s">
        <v>3376</v>
      </c>
      <c r="BM1359" s="85" t="s">
        <v>3377</v>
      </c>
      <c r="BN1359" t="s">
        <v>4895</v>
      </c>
      <c r="BO1359">
        <f t="shared" ref="BO1359:BO1369" si="328">X1359</f>
        <v>50000</v>
      </c>
      <c r="BP1359" t="str">
        <f>IF(V1359="original",H1359,IF(V1359="volunteer",C1359,"Nekhaeva A.A."))</f>
        <v>Kim L.V.</v>
      </c>
      <c r="BQ1359" t="str">
        <f>IF(V1359="original",I1359,IF(V1359="volunteer",YEAR(A1359)&amp;"-"&amp;IF(MONTH(A1359)&lt;10,"0"&amp;MONTH(A1359),MONTH(A1359))&amp;"-"&amp;IF(DAY(A1359)&lt;10,"0"&amp;DAY(A1359),DAY(A1359)),"__2025-05-15"))</f>
        <v>2025-04-01</v>
      </c>
      <c r="BR1359"/>
      <c r="BS1359"/>
      <c r="BT1359" s="49" t="s">
        <v>4766</v>
      </c>
      <c r="BU1359" t="s">
        <v>3631</v>
      </c>
      <c r="BV1359" t="s">
        <v>3632</v>
      </c>
      <c r="BW1359" t="s">
        <v>3633</v>
      </c>
      <c r="BX1359" t="s">
        <v>3634</v>
      </c>
      <c r="BY1359" s="44" t="s">
        <v>48</v>
      </c>
      <c r="BZ1359" t="s">
        <v>49</v>
      </c>
      <c r="CA1359" t="s">
        <v>4643</v>
      </c>
      <c r="CB1359" s="44" t="s">
        <v>4643</v>
      </c>
      <c r="CC1359" t="s">
        <v>4608</v>
      </c>
      <c r="CD1359" t="s">
        <v>4643</v>
      </c>
      <c r="CE1359" t="s">
        <v>4644</v>
      </c>
      <c r="CF1359" t="s">
        <v>3630</v>
      </c>
      <c r="CG1359"/>
      <c r="CH1359" t="str">
        <f>H1359</f>
        <v>Logunov D.V., Marusik Yu.M.</v>
      </c>
      <c r="CI1359">
        <f t="shared" si="320"/>
        <v>1999</v>
      </c>
      <c r="CJ1359"/>
    </row>
    <row r="1360" spans="1:88" s="10" customFormat="1" x14ac:dyDescent="0.45">
      <c r="A1360" s="9">
        <v>45748.471168981487</v>
      </c>
      <c r="B1360" s="10">
        <v>412819044</v>
      </c>
      <c r="C1360" s="6" t="s">
        <v>4897</v>
      </c>
      <c r="D1360" s="10">
        <v>1</v>
      </c>
      <c r="E1360" s="4" t="s">
        <v>65</v>
      </c>
      <c r="F1360" s="10" t="s">
        <v>3386</v>
      </c>
      <c r="G1360" s="10">
        <v>3908</v>
      </c>
      <c r="H1360" s="44" t="s">
        <v>1801</v>
      </c>
      <c r="I1360" s="10">
        <v>1999</v>
      </c>
      <c r="J1360" s="10" t="s">
        <v>3380</v>
      </c>
      <c r="K1360" s="10" t="s">
        <v>3381</v>
      </c>
      <c r="L1360" s="10" t="s">
        <v>3382</v>
      </c>
      <c r="M1360" t="s">
        <v>39</v>
      </c>
      <c r="N1360" s="10" t="s">
        <v>77</v>
      </c>
      <c r="O1360" s="10" t="s">
        <v>847</v>
      </c>
      <c r="P1360" s="10" t="s">
        <v>3383</v>
      </c>
      <c r="Q1360" t="str">
        <f t="shared" si="324"/>
        <v>Kokpek Canyon</v>
      </c>
      <c r="R1360" s="92">
        <v>43.481524</v>
      </c>
      <c r="S1360" s="92">
        <v>78.643941999999996</v>
      </c>
      <c r="T1360" s="10" t="s">
        <v>3384</v>
      </c>
      <c r="U1360" s="10" t="s">
        <v>3385</v>
      </c>
      <c r="V1360" s="10" t="s">
        <v>106</v>
      </c>
      <c r="X1360" s="10">
        <v>2000</v>
      </c>
      <c r="Y1360" s="10">
        <v>1988</v>
      </c>
      <c r="Z1360" s="10">
        <v>5</v>
      </c>
      <c r="AA1360" s="10">
        <v>28</v>
      </c>
      <c r="AB1360" s="10">
        <v>1988</v>
      </c>
      <c r="AC1360" s="10">
        <v>5</v>
      </c>
      <c r="AD1360" s="10">
        <v>29</v>
      </c>
      <c r="AF1360" s="10" t="s">
        <v>1682</v>
      </c>
      <c r="AH1360" s="10" t="s">
        <v>48</v>
      </c>
      <c r="AI1360" s="10" t="s">
        <v>49</v>
      </c>
      <c r="AJ1360" s="10" t="s">
        <v>3378</v>
      </c>
      <c r="AK1360" s="10" t="b">
        <v>1</v>
      </c>
      <c r="AL1360" s="10" t="b">
        <v>0</v>
      </c>
      <c r="AO1360" s="49" t="s">
        <v>4952</v>
      </c>
      <c r="AP1360" s="73"/>
      <c r="AQ1360" s="49" t="s">
        <v>4951</v>
      </c>
      <c r="AR1360" s="76" t="s">
        <v>5011</v>
      </c>
      <c r="AS1360" s="73" t="s">
        <v>5012</v>
      </c>
      <c r="AT1360" s="73">
        <f t="shared" si="326"/>
        <v>1</v>
      </c>
      <c r="AU1360" s="112" t="s">
        <v>5384</v>
      </c>
      <c r="AV1360" s="44" t="s">
        <v>5380</v>
      </c>
      <c r="AW1360" t="s">
        <v>5029</v>
      </c>
      <c r="AX1360" s="112" t="s">
        <v>5322</v>
      </c>
      <c r="AY1360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0" s="49" t="s">
        <v>4903</v>
      </c>
      <c r="BA1360" s="58" t="str">
        <f>Y1360&amp;"-"&amp;IF(Z1360&lt;10,"0"&amp;Z1360,Z1360)&amp;"-"&amp;IF(AA1360&lt;10,"0"&amp;AA1360,AA1360)&amp;"/"&amp;IF(AD1360&lt;10,"0"&amp;AD1360,AD1360)</f>
        <v>1988-05-28/29</v>
      </c>
      <c r="BB1360" s="44" t="str">
        <f>Y1360&amp;IF(Z1360&lt;&gt;0,"-"&amp;Z1360,"")&amp;IF(AA1360&lt;&gt;0,"-"&amp;AA1360,"")&amp;IF(AB1360&lt;&gt;0,"/"&amp;AB1360,"")&amp;IF(AC1360&lt;&gt;0,"-"&amp;AC1360,"")&amp;IF(AD1360&lt;&gt;0,"-"&amp;AD1360,"")</f>
        <v>1988-5-28/1988-5-29</v>
      </c>
      <c r="BC1360" s="44"/>
      <c r="BD1360" s="44"/>
      <c r="BE1360" s="44"/>
      <c r="BF1360" s="49" t="s">
        <v>4882</v>
      </c>
      <c r="BG1360" t="s">
        <v>4893</v>
      </c>
      <c r="BH1360" s="40" t="s">
        <v>5050</v>
      </c>
      <c r="BI1360" t="s">
        <v>39</v>
      </c>
      <c r="BJ1360" t="str">
        <f>N1360&amp;", "&amp;O1360&amp;", "&amp;P1360</f>
        <v>Almaty Area, Chilik Distr., Kokpek Canyon</v>
      </c>
      <c r="BK1360" t="str">
        <f>T1360&amp;" N; "&amp;U1360&amp;" E"</f>
        <v>43.481524 N; 78.643942 E</v>
      </c>
      <c r="BL1360" t="s">
        <v>3384</v>
      </c>
      <c r="BM1360" s="85" t="s">
        <v>3385</v>
      </c>
      <c r="BN1360" t="s">
        <v>4895</v>
      </c>
      <c r="BO1360">
        <f t="shared" si="328"/>
        <v>2000</v>
      </c>
      <c r="BP1360" t="str">
        <f>IF(V1360="original",H1360,IF(V1360="volunteer",C1360,"Nekhaeva A.A."))</f>
        <v>Kim L.V.</v>
      </c>
      <c r="BQ1360" t="str">
        <f>IF(V1360="original",I1360,IF(V1360="volunteer",YEAR(A1360)&amp;"-"&amp;IF(MONTH(A1360)&lt;10,"0"&amp;MONTH(A1360),MONTH(A1360))&amp;"-"&amp;IF(DAY(A1360)&lt;10,"0"&amp;DAY(A1360),DAY(A1360)),"__2025-05-15"))</f>
        <v>2025-04-01</v>
      </c>
      <c r="BR1360"/>
      <c r="BS1360"/>
      <c r="BT1360" s="49" t="s">
        <v>4766</v>
      </c>
      <c r="BU1360" t="s">
        <v>3631</v>
      </c>
      <c r="BV1360" t="s">
        <v>3632</v>
      </c>
      <c r="BW1360" t="s">
        <v>3633</v>
      </c>
      <c r="BX1360" t="s">
        <v>3634</v>
      </c>
      <c r="BY1360" s="44" t="s">
        <v>48</v>
      </c>
      <c r="BZ1360" t="s">
        <v>49</v>
      </c>
      <c r="CA1360" t="s">
        <v>4643</v>
      </c>
      <c r="CB1360" s="44" t="s">
        <v>4643</v>
      </c>
      <c r="CC1360" t="s">
        <v>4608</v>
      </c>
      <c r="CD1360" t="s">
        <v>4643</v>
      </c>
      <c r="CE1360" t="s">
        <v>4644</v>
      </c>
      <c r="CF1360" t="s">
        <v>3630</v>
      </c>
      <c r="CG1360"/>
      <c r="CH1360" t="str">
        <f>H1360</f>
        <v>Logunov D.V., Marusik Yu.M.</v>
      </c>
      <c r="CI1360">
        <f t="shared" si="320"/>
        <v>1999</v>
      </c>
      <c r="CJ1360"/>
    </row>
    <row r="1361" spans="1:88" s="10" customFormat="1" x14ac:dyDescent="0.45">
      <c r="A1361" s="9">
        <v>45748.46493055555</v>
      </c>
      <c r="B1361" s="10">
        <v>412819044</v>
      </c>
      <c r="C1361" s="6" t="s">
        <v>4897</v>
      </c>
      <c r="D1361" s="10">
        <v>1</v>
      </c>
      <c r="E1361" s="4" t="s">
        <v>65</v>
      </c>
      <c r="G1361" s="10">
        <v>3908</v>
      </c>
      <c r="H1361" s="44" t="s">
        <v>1801</v>
      </c>
      <c r="I1361" s="10">
        <v>1999</v>
      </c>
      <c r="J1361" s="10" t="s">
        <v>3380</v>
      </c>
      <c r="K1361" s="10" t="s">
        <v>3381</v>
      </c>
      <c r="L1361" s="10" t="s">
        <v>3382</v>
      </c>
      <c r="M1361" t="s">
        <v>39</v>
      </c>
      <c r="N1361" s="10" t="s">
        <v>77</v>
      </c>
      <c r="O1361" s="10" t="s">
        <v>858</v>
      </c>
      <c r="P1361" s="10" t="s">
        <v>3387</v>
      </c>
      <c r="Q1361" t="str">
        <f t="shared" si="324"/>
        <v>60th km of highway Almaty-Kapchagai</v>
      </c>
      <c r="R1361" s="92">
        <v>43.797226000000002</v>
      </c>
      <c r="S1361" s="92">
        <v>77.032933</v>
      </c>
      <c r="T1361" s="10" t="s">
        <v>3388</v>
      </c>
      <c r="U1361" s="10" t="s">
        <v>3389</v>
      </c>
      <c r="V1361" s="10" t="s">
        <v>106</v>
      </c>
      <c r="X1361" s="10">
        <v>1000</v>
      </c>
      <c r="Y1361" s="10">
        <v>1988</v>
      </c>
      <c r="Z1361" s="10">
        <v>5</v>
      </c>
      <c r="AA1361" s="10">
        <v>26</v>
      </c>
      <c r="AF1361" s="10" t="s">
        <v>566</v>
      </c>
      <c r="AH1361" s="10" t="s">
        <v>48</v>
      </c>
      <c r="AI1361" s="10" t="s">
        <v>49</v>
      </c>
      <c r="AJ1361" s="10" t="s">
        <v>3378</v>
      </c>
      <c r="AK1361" s="10" t="b">
        <v>1</v>
      </c>
      <c r="AL1361" s="10" t="b">
        <v>0</v>
      </c>
      <c r="AO1361" s="49" t="s">
        <v>4952</v>
      </c>
      <c r="AP1361" s="73"/>
      <c r="AQ1361" s="49" t="s">
        <v>4951</v>
      </c>
      <c r="AR1361" s="76" t="s">
        <v>5011</v>
      </c>
      <c r="AS1361" s="73" t="s">
        <v>5012</v>
      </c>
      <c r="AT1361" s="73">
        <f t="shared" si="326"/>
        <v>1</v>
      </c>
      <c r="AU1361" s="112" t="s">
        <v>5384</v>
      </c>
      <c r="AV1361" s="44" t="s">
        <v>5380</v>
      </c>
      <c r="AW1361" t="s">
        <v>566</v>
      </c>
      <c r="AX1361" s="44" t="s">
        <v>4706</v>
      </c>
      <c r="AY1361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1" s="49" t="s">
        <v>4903</v>
      </c>
      <c r="BA1361" s="58" t="str">
        <f>Y1361&amp;"-"&amp;IF(Z1361&lt;10,"0"&amp;Z1361,Z1361)&amp;"-"&amp;IF(AA1361&lt;10,"0"&amp;AA1361,AA1361)</f>
        <v>1988-05-26</v>
      </c>
      <c r="BB1361" s="44" t="str">
        <f>Y1361&amp;IF(Z1361&lt;&gt;0,"-"&amp;Z1361,"")&amp;IF(AA1361&lt;&gt;0,"-"&amp;AA1361,"")&amp;IF(AB1361&lt;&gt;0,"/"&amp;AB1361,"")&amp;IF(AC1361&lt;&gt;0,"-"&amp;AC1361,"")&amp;IF(AD1361&lt;&gt;0,"-"&amp;AD1361,"")</f>
        <v>1988-5-26</v>
      </c>
      <c r="BC1361" s="44"/>
      <c r="BD1361" s="44"/>
      <c r="BE1361" s="44"/>
      <c r="BF1361" s="49" t="s">
        <v>4882</v>
      </c>
      <c r="BG1361" t="s">
        <v>4893</v>
      </c>
      <c r="BH1361" s="40" t="s">
        <v>5050</v>
      </c>
      <c r="BI1361" t="s">
        <v>39</v>
      </c>
      <c r="BJ1361" t="str">
        <f>N1361&amp;", "&amp;O1361&amp;", "&amp;P1361</f>
        <v>Almaty Area, Ili Distr., 60th km of highway Almaty-Kapchagai</v>
      </c>
      <c r="BK1361" t="str">
        <f>T1361&amp;" N; "&amp;U1361&amp;" E"</f>
        <v>43.797226 N; 77.032933 E</v>
      </c>
      <c r="BL1361" t="s">
        <v>3388</v>
      </c>
      <c r="BM1361" s="85" t="s">
        <v>3389</v>
      </c>
      <c r="BN1361" t="s">
        <v>4895</v>
      </c>
      <c r="BO1361">
        <f t="shared" si="328"/>
        <v>1000</v>
      </c>
      <c r="BP1361" t="str">
        <f>IF(V1361="original",H1361,IF(V1361="volunteer",C1361,"Nekhaeva A.A."))</f>
        <v>Kim L.V.</v>
      </c>
      <c r="BQ1361" t="str">
        <f>IF(V1361="original",I1361,IF(V1361="volunteer",YEAR(A1361)&amp;"-"&amp;IF(MONTH(A1361)&lt;10,"0"&amp;MONTH(A1361),MONTH(A1361))&amp;"-"&amp;IF(DAY(A1361)&lt;10,"0"&amp;DAY(A1361),DAY(A1361)),"__2025-05-15"))</f>
        <v>2025-04-01</v>
      </c>
      <c r="BR1361"/>
      <c r="BS1361"/>
      <c r="BT1361" s="49" t="s">
        <v>4766</v>
      </c>
      <c r="BU1361" t="s">
        <v>3631</v>
      </c>
      <c r="BV1361" t="s">
        <v>3632</v>
      </c>
      <c r="BW1361" t="s">
        <v>3633</v>
      </c>
      <c r="BX1361" t="s">
        <v>3634</v>
      </c>
      <c r="BY1361" s="44" t="s">
        <v>48</v>
      </c>
      <c r="BZ1361" t="s">
        <v>49</v>
      </c>
      <c r="CA1361" t="s">
        <v>4643</v>
      </c>
      <c r="CB1361" s="44" t="s">
        <v>4643</v>
      </c>
      <c r="CC1361" t="s">
        <v>4608</v>
      </c>
      <c r="CD1361" t="s">
        <v>4643</v>
      </c>
      <c r="CE1361" t="s">
        <v>4644</v>
      </c>
      <c r="CF1361" t="s">
        <v>3630</v>
      </c>
      <c r="CG1361" s="44"/>
      <c r="CH1361" t="str">
        <f>H1361</f>
        <v>Logunov D.V., Marusik Yu.M.</v>
      </c>
      <c r="CI1361">
        <f t="shared" si="320"/>
        <v>1999</v>
      </c>
    </row>
    <row r="1362" spans="1:88" s="10" customFormat="1" x14ac:dyDescent="0.45">
      <c r="A1362" s="9">
        <v>45748.45821759259</v>
      </c>
      <c r="B1362" s="10">
        <v>412819044</v>
      </c>
      <c r="C1362" s="6" t="s">
        <v>4897</v>
      </c>
      <c r="D1362" s="10">
        <v>1</v>
      </c>
      <c r="E1362" s="4" t="s">
        <v>51</v>
      </c>
      <c r="G1362" s="10">
        <v>3908</v>
      </c>
      <c r="H1362" s="44" t="s">
        <v>1801</v>
      </c>
      <c r="I1362" s="10">
        <v>1999</v>
      </c>
      <c r="J1362" s="10" t="s">
        <v>3380</v>
      </c>
      <c r="K1362" s="10" t="s">
        <v>3381</v>
      </c>
      <c r="L1362" s="10" t="s">
        <v>3382</v>
      </c>
      <c r="M1362" t="s">
        <v>39</v>
      </c>
      <c r="N1362" s="10" t="s">
        <v>77</v>
      </c>
      <c r="P1362" s="10" t="s">
        <v>3390</v>
      </c>
      <c r="Q1362" t="str">
        <f t="shared" si="324"/>
        <v>Akterek Mt. Range, Argeity Canyon</v>
      </c>
      <c r="R1362" s="92">
        <v>43.249001999999997</v>
      </c>
      <c r="S1362" s="92">
        <v>75.393347000000006</v>
      </c>
      <c r="T1362" s="10" t="s">
        <v>3391</v>
      </c>
      <c r="U1362" s="10" t="s">
        <v>3392</v>
      </c>
      <c r="V1362" s="10" t="s">
        <v>106</v>
      </c>
      <c r="X1362" s="10">
        <v>2500</v>
      </c>
      <c r="Y1362" s="10">
        <v>1988</v>
      </c>
      <c r="Z1362" s="10">
        <v>5</v>
      </c>
      <c r="AA1362" s="10">
        <v>22</v>
      </c>
      <c r="AF1362" s="10" t="s">
        <v>2355</v>
      </c>
      <c r="AH1362" s="10" t="s">
        <v>48</v>
      </c>
      <c r="AI1362" s="10" t="s">
        <v>49</v>
      </c>
      <c r="AJ1362" s="10" t="s">
        <v>3393</v>
      </c>
      <c r="AK1362" s="10" t="b">
        <v>1</v>
      </c>
      <c r="AL1362" s="10" t="b">
        <v>0</v>
      </c>
      <c r="AO1362" s="49" t="s">
        <v>4952</v>
      </c>
      <c r="AP1362" s="73"/>
      <c r="AQ1362" s="49" t="s">
        <v>4951</v>
      </c>
      <c r="AR1362" s="76" t="s">
        <v>5011</v>
      </c>
      <c r="AS1362" s="73" t="s">
        <v>5012</v>
      </c>
      <c r="AT1362" s="73">
        <f t="shared" si="326"/>
        <v>1</v>
      </c>
      <c r="AU1362" s="112" t="s">
        <v>5383</v>
      </c>
      <c r="AV1362" s="44" t="s">
        <v>5380</v>
      </c>
      <c r="AW1362" t="s">
        <v>2355</v>
      </c>
      <c r="AX1362" s="73"/>
      <c r="AY1362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2" s="49" t="s">
        <v>4903</v>
      </c>
      <c r="BA1362" s="58" t="str">
        <f>Y1362&amp;"-"&amp;IF(Z1362&lt;10,"0"&amp;Z1362,Z1362)&amp;"-"&amp;IF(AA1362&lt;10,"0"&amp;AA1362,AA1362)</f>
        <v>1988-05-22</v>
      </c>
      <c r="BB1362" s="44" t="str">
        <f>Y1362&amp;IF(Z1362&lt;&gt;0,"-"&amp;Z1362,"")&amp;IF(AA1362&lt;&gt;0,"-"&amp;AA1362,"")&amp;IF(AB1362&lt;&gt;0,"/"&amp;AB1362,"")&amp;IF(AC1362&lt;&gt;0,"-"&amp;AC1362,"")&amp;IF(AD1362&lt;&gt;0,"-"&amp;AD1362,"")</f>
        <v>1988-5-22</v>
      </c>
      <c r="BC1362" s="44"/>
      <c r="BD1362" s="44"/>
      <c r="BE1362" s="44"/>
      <c r="BF1362" s="49" t="s">
        <v>4882</v>
      </c>
      <c r="BG1362" t="s">
        <v>4893</v>
      </c>
      <c r="BH1362" s="40" t="s">
        <v>5050</v>
      </c>
      <c r="BI1362" t="s">
        <v>39</v>
      </c>
      <c r="BJ1362" t="str">
        <f>N1362&amp;", "&amp;P1362</f>
        <v>Almaty Area, Akterek Mt. Range, Argeity Canyon</v>
      </c>
      <c r="BK1362" t="str">
        <f>T1362&amp;" N; "&amp;U1362&amp;" E"</f>
        <v>43.249002 N; 75.393347 E</v>
      </c>
      <c r="BL1362" t="s">
        <v>3391</v>
      </c>
      <c r="BM1362" s="85" t="s">
        <v>3392</v>
      </c>
      <c r="BN1362" t="s">
        <v>4895</v>
      </c>
      <c r="BO1362">
        <f t="shared" si="328"/>
        <v>2500</v>
      </c>
      <c r="BP1362" t="str">
        <f>IF(V1362="original",H1362,IF(V1362="volunteer",C1362,"Nekhaeva A.A."))</f>
        <v>Kim L.V.</v>
      </c>
      <c r="BQ1362" t="str">
        <f>IF(V1362="original",I1362,IF(V1362="volunteer",YEAR(A1362)&amp;"-"&amp;IF(MONTH(A1362)&lt;10,"0"&amp;MONTH(A1362),MONTH(A1362))&amp;"-"&amp;IF(DAY(A1362)&lt;10,"0"&amp;DAY(A1362),DAY(A1362)),"__2025-05-15"))</f>
        <v>2025-04-01</v>
      </c>
      <c r="BR1362"/>
      <c r="BS1362"/>
      <c r="BT1362" s="49" t="s">
        <v>4766</v>
      </c>
      <c r="BU1362" t="s">
        <v>3631</v>
      </c>
      <c r="BV1362" t="s">
        <v>3632</v>
      </c>
      <c r="BW1362" t="s">
        <v>3633</v>
      </c>
      <c r="BX1362" t="s">
        <v>3634</v>
      </c>
      <c r="BY1362" s="44" t="s">
        <v>48</v>
      </c>
      <c r="BZ1362" t="s">
        <v>49</v>
      </c>
      <c r="CA1362" t="s">
        <v>4645</v>
      </c>
      <c r="CB1362" s="44" t="s">
        <v>4645</v>
      </c>
      <c r="CC1362" t="s">
        <v>4647</v>
      </c>
      <c r="CD1362" t="s">
        <v>4645</v>
      </c>
      <c r="CE1362" t="s">
        <v>4646</v>
      </c>
      <c r="CF1362" t="s">
        <v>3630</v>
      </c>
      <c r="CG1362"/>
      <c r="CH1362" t="str">
        <f>H1362</f>
        <v>Logunov D.V., Marusik Yu.M.</v>
      </c>
      <c r="CI1362">
        <f t="shared" si="320"/>
        <v>1999</v>
      </c>
      <c r="CJ1362"/>
    </row>
    <row r="1363" spans="1:88" s="10" customFormat="1" x14ac:dyDescent="0.45">
      <c r="A1363" s="9">
        <v>45748.439837962957</v>
      </c>
      <c r="B1363" s="10">
        <v>412819044</v>
      </c>
      <c r="C1363" s="6" t="s">
        <v>4897</v>
      </c>
      <c r="D1363" s="10">
        <v>1</v>
      </c>
      <c r="E1363" s="4" t="s">
        <v>65</v>
      </c>
      <c r="F1363" s="10" t="s">
        <v>3386</v>
      </c>
      <c r="G1363" s="10">
        <v>3908</v>
      </c>
      <c r="H1363" s="44" t="s">
        <v>1801</v>
      </c>
      <c r="I1363" s="10">
        <v>1999</v>
      </c>
      <c r="J1363" s="10" t="s">
        <v>3380</v>
      </c>
      <c r="K1363" s="10" t="s">
        <v>3381</v>
      </c>
      <c r="L1363" s="10" t="s">
        <v>3382</v>
      </c>
      <c r="M1363" t="s">
        <v>39</v>
      </c>
      <c r="N1363" s="10" t="s">
        <v>77</v>
      </c>
      <c r="O1363" s="10" t="s">
        <v>931</v>
      </c>
      <c r="P1363" s="10" t="s">
        <v>1908</v>
      </c>
      <c r="Q1363" t="str">
        <f t="shared" si="324"/>
        <v>ca 24 km SE of Bakanas</v>
      </c>
      <c r="R1363" s="92">
        <v>44.641039999999997</v>
      </c>
      <c r="S1363" s="92">
        <v>76.462725000000006</v>
      </c>
      <c r="T1363" s="10" t="s">
        <v>3394</v>
      </c>
      <c r="U1363" s="10" t="s">
        <v>3395</v>
      </c>
      <c r="V1363" s="10" t="s">
        <v>106</v>
      </c>
      <c r="W1363" s="10" t="s">
        <v>3396</v>
      </c>
      <c r="X1363" s="10">
        <v>2500</v>
      </c>
      <c r="Y1363" s="10">
        <v>1995</v>
      </c>
      <c r="Z1363" s="10">
        <v>5</v>
      </c>
      <c r="AA1363" s="10">
        <v>28</v>
      </c>
      <c r="AF1363" s="10" t="s">
        <v>566</v>
      </c>
      <c r="AH1363" s="10" t="s">
        <v>48</v>
      </c>
      <c r="AI1363" s="10" t="s">
        <v>49</v>
      </c>
      <c r="AJ1363" s="10" t="s">
        <v>3393</v>
      </c>
      <c r="AK1363" s="10" t="b">
        <v>1</v>
      </c>
      <c r="AL1363" s="10" t="b">
        <v>0</v>
      </c>
      <c r="AO1363" s="49" t="s">
        <v>4952</v>
      </c>
      <c r="AP1363" s="73"/>
      <c r="AQ1363" s="49" t="s">
        <v>4951</v>
      </c>
      <c r="AR1363" s="76" t="s">
        <v>5011</v>
      </c>
      <c r="AS1363" s="73" t="s">
        <v>5012</v>
      </c>
      <c r="AT1363" s="73">
        <f t="shared" si="326"/>
        <v>1</v>
      </c>
      <c r="AU1363" s="112" t="s">
        <v>5384</v>
      </c>
      <c r="AV1363" s="44" t="s">
        <v>5380</v>
      </c>
      <c r="AW1363" t="s">
        <v>566</v>
      </c>
      <c r="AX1363" s="112" t="s">
        <v>5322</v>
      </c>
      <c r="AY1363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3" s="49" t="s">
        <v>4903</v>
      </c>
      <c r="BA1363" s="58" t="str">
        <f>Y1363&amp;"-"&amp;IF(Z1363&lt;10,"0"&amp;Z1363,Z1363)&amp;"-"&amp;IF(AA1363&lt;10,"0"&amp;AA1363,AA1363)</f>
        <v>1995-05-28</v>
      </c>
      <c r="BB1363" s="44" t="str">
        <f>Y1363&amp;IF(Z1363&lt;&gt;0,"-"&amp;Z1363,"")&amp;IF(AA1363&lt;&gt;0,"-"&amp;AA1363,"")&amp;IF(AB1363&lt;&gt;0,"/"&amp;AB1363,"")&amp;IF(AC1363&lt;&gt;0,"-"&amp;AC1363,"")&amp;IF(AD1363&lt;&gt;0,"-"&amp;AD1363,"")</f>
        <v>1995-5-28</v>
      </c>
      <c r="BC1363" s="44"/>
      <c r="BD1363" s="44"/>
      <c r="BE1363" s="44"/>
      <c r="BF1363" s="49" t="s">
        <v>4882</v>
      </c>
      <c r="BG1363" t="s">
        <v>4893</v>
      </c>
      <c r="BH1363" s="40" t="s">
        <v>5050</v>
      </c>
      <c r="BI1363" t="s">
        <v>39</v>
      </c>
      <c r="BJ1363" t="str">
        <f>N1363&amp;", "&amp;O1363&amp;", "&amp;P1363</f>
        <v>Almaty Area, Balkhash Distr., ca 24 km SE of Bakanas</v>
      </c>
      <c r="BK1363" t="str">
        <f>T1363&amp;" N; "&amp;U1363&amp;" E"</f>
        <v>44.64104 N; 76.462725 E</v>
      </c>
      <c r="BL1363" t="s">
        <v>3394</v>
      </c>
      <c r="BM1363" s="85" t="s">
        <v>3395</v>
      </c>
      <c r="BN1363" t="s">
        <v>4895</v>
      </c>
      <c r="BO1363">
        <f t="shared" si="328"/>
        <v>2500</v>
      </c>
      <c r="BP1363" t="str">
        <f>IF(V1363="original",H1363,IF(V1363="volunteer",C1363,"Nekhaeva A.A."))</f>
        <v>Kim L.V.</v>
      </c>
      <c r="BQ1363" t="str">
        <f>IF(V1363="original",I1363,IF(V1363="volunteer",YEAR(A1363)&amp;"-"&amp;IF(MONTH(A1363)&lt;10,"0"&amp;MONTH(A1363),MONTH(A1363))&amp;"-"&amp;IF(DAY(A1363)&lt;10,"0"&amp;DAY(A1363),DAY(A1363)),"__2025-05-15"))</f>
        <v>2025-04-01</v>
      </c>
      <c r="BR1363"/>
      <c r="BS1363"/>
      <c r="BT1363" s="49" t="s">
        <v>4766</v>
      </c>
      <c r="BU1363" t="s">
        <v>3631</v>
      </c>
      <c r="BV1363" t="s">
        <v>3632</v>
      </c>
      <c r="BW1363" t="s">
        <v>3633</v>
      </c>
      <c r="BX1363" t="s">
        <v>3634</v>
      </c>
      <c r="BY1363" s="44" t="s">
        <v>48</v>
      </c>
      <c r="BZ1363" t="s">
        <v>49</v>
      </c>
      <c r="CA1363" t="s">
        <v>4645</v>
      </c>
      <c r="CB1363" s="44" t="s">
        <v>4645</v>
      </c>
      <c r="CC1363" t="s">
        <v>4647</v>
      </c>
      <c r="CD1363" t="s">
        <v>4645</v>
      </c>
      <c r="CE1363" t="s">
        <v>4646</v>
      </c>
      <c r="CF1363" t="s">
        <v>3630</v>
      </c>
      <c r="CG1363"/>
      <c r="CH1363" t="str">
        <f>H1363</f>
        <v>Logunov D.V., Marusik Yu.M.</v>
      </c>
      <c r="CI1363">
        <f t="shared" si="320"/>
        <v>1999</v>
      </c>
      <c r="CJ1363"/>
    </row>
    <row r="1364" spans="1:88" s="10" customFormat="1" x14ac:dyDescent="0.45">
      <c r="A1364" s="9">
        <v>45748.424942129634</v>
      </c>
      <c r="B1364" s="10">
        <v>412819044</v>
      </c>
      <c r="C1364" s="6" t="s">
        <v>4897</v>
      </c>
      <c r="D1364" s="10">
        <v>1</v>
      </c>
      <c r="E1364" s="4" t="s">
        <v>65</v>
      </c>
      <c r="G1364" s="10">
        <v>3908</v>
      </c>
      <c r="H1364" s="44" t="s">
        <v>1801</v>
      </c>
      <c r="I1364" s="10">
        <v>1999</v>
      </c>
      <c r="J1364" s="10" t="s">
        <v>3380</v>
      </c>
      <c r="K1364" s="10" t="s">
        <v>3381</v>
      </c>
      <c r="L1364" s="10" t="s">
        <v>3382</v>
      </c>
      <c r="M1364" t="s">
        <v>39</v>
      </c>
      <c r="N1364" s="10" t="s">
        <v>77</v>
      </c>
      <c r="P1364" s="10" t="s">
        <v>3397</v>
      </c>
      <c r="Q1364" t="str">
        <f t="shared" si="324"/>
        <v>210th km of highway Almaty-Karaganda</v>
      </c>
      <c r="R1364" s="92">
        <v>44.420015999999997</v>
      </c>
      <c r="S1364" s="92">
        <v>74.965005000000005</v>
      </c>
      <c r="T1364" s="10" t="s">
        <v>3398</v>
      </c>
      <c r="U1364" s="10" t="s">
        <v>3399</v>
      </c>
      <c r="V1364" s="10" t="s">
        <v>106</v>
      </c>
      <c r="X1364" s="10">
        <v>1000</v>
      </c>
      <c r="Y1364" s="10">
        <v>1988</v>
      </c>
      <c r="Z1364" s="10">
        <v>5</v>
      </c>
      <c r="AA1364" s="10">
        <v>6</v>
      </c>
      <c r="AB1364" s="10">
        <v>1988</v>
      </c>
      <c r="AC1364" s="10">
        <v>5</v>
      </c>
      <c r="AD1364" s="10">
        <v>7</v>
      </c>
      <c r="AF1364" s="10" t="s">
        <v>820</v>
      </c>
      <c r="AH1364" s="10" t="s">
        <v>48</v>
      </c>
      <c r="AI1364" s="10" t="s">
        <v>49</v>
      </c>
      <c r="AJ1364" s="10" t="s">
        <v>3393</v>
      </c>
      <c r="AK1364" s="10" t="b">
        <v>1</v>
      </c>
      <c r="AL1364" s="10" t="b">
        <v>0</v>
      </c>
      <c r="AO1364" s="49" t="s">
        <v>4952</v>
      </c>
      <c r="AP1364" s="73"/>
      <c r="AQ1364" s="49" t="s">
        <v>4951</v>
      </c>
      <c r="AR1364" s="76" t="s">
        <v>5011</v>
      </c>
      <c r="AS1364" s="73" t="s">
        <v>5012</v>
      </c>
      <c r="AT1364" s="73">
        <f t="shared" si="326"/>
        <v>1</v>
      </c>
      <c r="AU1364" s="112" t="s">
        <v>5384</v>
      </c>
      <c r="AV1364" s="44" t="s">
        <v>5380</v>
      </c>
      <c r="AW1364" t="s">
        <v>820</v>
      </c>
      <c r="AX1364" s="73"/>
      <c r="AY1364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4" s="49" t="s">
        <v>4903</v>
      </c>
      <c r="BA1364" s="58" t="str">
        <f>Y1364&amp;"-"&amp;IF(Z1364&lt;10,"0"&amp;Z1364,Z1364)&amp;"-"&amp;IF(AA1364&lt;10,"0"&amp;AA1364,AA1364)&amp;"/"&amp;IF(AD1364&lt;10,"0"&amp;AD1364,AD1364)</f>
        <v>1988-05-06/07</v>
      </c>
      <c r="BB1364" s="44" t="str">
        <f>Y1364&amp;IF(Z1364&lt;&gt;0,"-"&amp;Z1364,"")&amp;IF(AA1364&lt;&gt;0,"-"&amp;AA1364,"")&amp;IF(AB1364&lt;&gt;0,"/"&amp;AB1364,"")&amp;IF(AC1364&lt;&gt;0,"-"&amp;AC1364,"")&amp;IF(AD1364&lt;&gt;0,"-"&amp;AD1364,"")</f>
        <v>1988-5-6/1988-5-7</v>
      </c>
      <c r="BC1364" s="44"/>
      <c r="BD1364" s="44"/>
      <c r="BE1364" s="44"/>
      <c r="BF1364" s="49" t="s">
        <v>4882</v>
      </c>
      <c r="BG1364" t="s">
        <v>4893</v>
      </c>
      <c r="BH1364" s="40" t="s">
        <v>5050</v>
      </c>
      <c r="BI1364" t="s">
        <v>39</v>
      </c>
      <c r="BJ1364" t="str">
        <f>N1364&amp;", "&amp;P1364</f>
        <v>Almaty Area, 210th km of highway Almaty-Karaganda</v>
      </c>
      <c r="BK1364" t="str">
        <f>T1364&amp;" N; "&amp;U1364&amp;" E"</f>
        <v>44.420016 N; 74.965005 E</v>
      </c>
      <c r="BL1364" t="s">
        <v>3398</v>
      </c>
      <c r="BM1364" s="85" t="s">
        <v>3399</v>
      </c>
      <c r="BN1364" t="s">
        <v>4895</v>
      </c>
      <c r="BO1364">
        <f t="shared" si="328"/>
        <v>1000</v>
      </c>
      <c r="BP1364" t="str">
        <f>IF(V1364="original",H1364,IF(V1364="volunteer",C1364,"Nekhaeva A.A."))</f>
        <v>Kim L.V.</v>
      </c>
      <c r="BQ1364" t="str">
        <f>IF(V1364="original",I1364,IF(V1364="volunteer",YEAR(A1364)&amp;"-"&amp;IF(MONTH(A1364)&lt;10,"0"&amp;MONTH(A1364),MONTH(A1364))&amp;"-"&amp;IF(DAY(A1364)&lt;10,"0"&amp;DAY(A1364),DAY(A1364)),"__2025-05-15"))</f>
        <v>2025-04-01</v>
      </c>
      <c r="BR1364"/>
      <c r="BS1364"/>
      <c r="BT1364" s="49" t="s">
        <v>4766</v>
      </c>
      <c r="BU1364" t="s">
        <v>3631</v>
      </c>
      <c r="BV1364" t="s">
        <v>3632</v>
      </c>
      <c r="BW1364" t="s">
        <v>3633</v>
      </c>
      <c r="BX1364" t="s">
        <v>3634</v>
      </c>
      <c r="BY1364" s="44" t="s">
        <v>48</v>
      </c>
      <c r="BZ1364" t="s">
        <v>49</v>
      </c>
      <c r="CA1364" t="s">
        <v>4645</v>
      </c>
      <c r="CB1364" s="44" t="s">
        <v>4645</v>
      </c>
      <c r="CC1364" t="s">
        <v>4647</v>
      </c>
      <c r="CD1364" t="s">
        <v>4645</v>
      </c>
      <c r="CE1364" t="s">
        <v>4646</v>
      </c>
      <c r="CF1364" t="s">
        <v>3630</v>
      </c>
      <c r="CG1364"/>
      <c r="CH1364" t="str">
        <f>H1364</f>
        <v>Logunov D.V., Marusik Yu.M.</v>
      </c>
      <c r="CI1364">
        <f t="shared" si="320"/>
        <v>1999</v>
      </c>
      <c r="CJ1364"/>
    </row>
    <row r="1365" spans="1:88" s="10" customFormat="1" x14ac:dyDescent="0.45">
      <c r="A1365" s="9">
        <v>45748.41883101852</v>
      </c>
      <c r="B1365" s="10">
        <v>412819044</v>
      </c>
      <c r="C1365" s="6" t="s">
        <v>4897</v>
      </c>
      <c r="D1365" s="10">
        <v>1</v>
      </c>
      <c r="E1365" s="4" t="s">
        <v>65</v>
      </c>
      <c r="F1365" s="10" t="s">
        <v>3379</v>
      </c>
      <c r="G1365" s="10">
        <v>3908</v>
      </c>
      <c r="H1365" s="44" t="s">
        <v>1801</v>
      </c>
      <c r="I1365" s="10">
        <v>1999</v>
      </c>
      <c r="J1365" s="10" t="s">
        <v>3380</v>
      </c>
      <c r="K1365" s="10" t="s">
        <v>3381</v>
      </c>
      <c r="L1365" s="10" t="s">
        <v>3382</v>
      </c>
      <c r="M1365" t="s">
        <v>39</v>
      </c>
      <c r="N1365" s="10" t="s">
        <v>77</v>
      </c>
      <c r="P1365" s="10" t="s">
        <v>3400</v>
      </c>
      <c r="Q1365" t="str">
        <f t="shared" si="324"/>
        <v>Zailiyski Mt. Range, Bolshaya Almatinka River</v>
      </c>
      <c r="R1365" s="92">
        <v>43.101686000000001</v>
      </c>
      <c r="S1365" s="92">
        <v>76.944215</v>
      </c>
      <c r="T1365" s="10" t="s">
        <v>3401</v>
      </c>
      <c r="U1365" s="10" t="s">
        <v>3402</v>
      </c>
      <c r="V1365" s="10" t="s">
        <v>106</v>
      </c>
      <c r="X1365" s="10">
        <v>5000</v>
      </c>
      <c r="Y1365" s="10">
        <v>1993</v>
      </c>
      <c r="Z1365" s="10">
        <v>6</v>
      </c>
      <c r="AA1365" s="10">
        <v>7</v>
      </c>
      <c r="AF1365" s="10" t="s">
        <v>641</v>
      </c>
      <c r="AH1365" s="10" t="s">
        <v>48</v>
      </c>
      <c r="AI1365" s="10" t="s">
        <v>49</v>
      </c>
      <c r="AJ1365" s="10" t="s">
        <v>3393</v>
      </c>
      <c r="AK1365" s="10" t="b">
        <v>1</v>
      </c>
      <c r="AL1365" s="10" t="b">
        <v>0</v>
      </c>
      <c r="AO1365" s="49" t="s">
        <v>4952</v>
      </c>
      <c r="AP1365" s="73"/>
      <c r="AQ1365" s="49" t="s">
        <v>4951</v>
      </c>
      <c r="AR1365" s="76" t="s">
        <v>5011</v>
      </c>
      <c r="AS1365" s="73" t="s">
        <v>5012</v>
      </c>
      <c r="AT1365" s="73">
        <f t="shared" si="326"/>
        <v>1</v>
      </c>
      <c r="AU1365" s="112" t="s">
        <v>5384</v>
      </c>
      <c r="AV1365" s="44" t="s">
        <v>5380</v>
      </c>
      <c r="AW1365" t="s">
        <v>641</v>
      </c>
      <c r="AX1365" s="112" t="s">
        <v>5333</v>
      </c>
      <c r="AY1365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5" s="49" t="s">
        <v>4903</v>
      </c>
      <c r="BA1365" s="58" t="str">
        <f>Y1365&amp;"-"&amp;IF(Z1365&lt;10,"0"&amp;Z1365,Z1365)&amp;"-"&amp;IF(AA1365&lt;10,"0"&amp;AA1365,AA1365)</f>
        <v>1993-06-07</v>
      </c>
      <c r="BB1365" s="44" t="str">
        <f>Y1365&amp;IF(Z1365&lt;&gt;0,"-"&amp;Z1365,"")&amp;IF(AA1365&lt;&gt;0,"-"&amp;AA1365,"")&amp;IF(AB1365&lt;&gt;0,"/"&amp;AB1365,"")&amp;IF(AC1365&lt;&gt;0,"-"&amp;AC1365,"")&amp;IF(AD1365&lt;&gt;0,"-"&amp;AD1365,"")</f>
        <v>1993-6-7</v>
      </c>
      <c r="BC1365" s="44"/>
      <c r="BD1365" s="44"/>
      <c r="BE1365" s="44"/>
      <c r="BF1365" s="49" t="s">
        <v>4882</v>
      </c>
      <c r="BG1365" t="s">
        <v>4893</v>
      </c>
      <c r="BH1365" s="40" t="s">
        <v>5050</v>
      </c>
      <c r="BI1365" t="s">
        <v>39</v>
      </c>
      <c r="BJ1365" t="str">
        <f>N1365&amp;", "&amp;P1365</f>
        <v>Almaty Area, Zailiyski Mt. Range, Bolshaya Almatinka River</v>
      </c>
      <c r="BK1365" t="str">
        <f>T1365&amp;" N; "&amp;U1365&amp;" E"</f>
        <v>43.101686 N; 76.944215 E</v>
      </c>
      <c r="BL1365" t="s">
        <v>3401</v>
      </c>
      <c r="BM1365" s="85" t="s">
        <v>3402</v>
      </c>
      <c r="BN1365" t="s">
        <v>4895</v>
      </c>
      <c r="BO1365">
        <f t="shared" si="328"/>
        <v>5000</v>
      </c>
      <c r="BP1365" t="str">
        <f>IF(V1365="original",H1365,IF(V1365="volunteer",C1365,"Nekhaeva A.A."))</f>
        <v>Kim L.V.</v>
      </c>
      <c r="BQ1365" t="str">
        <f>IF(V1365="original",I1365,IF(V1365="volunteer",YEAR(A1365)&amp;"-"&amp;IF(MONTH(A1365)&lt;10,"0"&amp;MONTH(A1365),MONTH(A1365))&amp;"-"&amp;IF(DAY(A1365)&lt;10,"0"&amp;DAY(A1365),DAY(A1365)),"__2025-05-15"))</f>
        <v>2025-04-01</v>
      </c>
      <c r="BR1365"/>
      <c r="BS1365"/>
      <c r="BT1365" s="49" t="s">
        <v>4766</v>
      </c>
      <c r="BU1365" t="s">
        <v>3631</v>
      </c>
      <c r="BV1365" t="s">
        <v>3632</v>
      </c>
      <c r="BW1365" t="s">
        <v>3633</v>
      </c>
      <c r="BX1365" t="s">
        <v>3634</v>
      </c>
      <c r="BY1365" s="44" t="s">
        <v>48</v>
      </c>
      <c r="BZ1365" t="s">
        <v>49</v>
      </c>
      <c r="CA1365" t="s">
        <v>4645</v>
      </c>
      <c r="CB1365" s="44" t="s">
        <v>4645</v>
      </c>
      <c r="CC1365" t="s">
        <v>4647</v>
      </c>
      <c r="CD1365" t="s">
        <v>4645</v>
      </c>
      <c r="CE1365" t="s">
        <v>4646</v>
      </c>
      <c r="CF1365" t="s">
        <v>3630</v>
      </c>
      <c r="CG1365"/>
      <c r="CH1365" t="str">
        <f>H1365</f>
        <v>Logunov D.V., Marusik Yu.M.</v>
      </c>
      <c r="CI1365">
        <f t="shared" si="320"/>
        <v>1999</v>
      </c>
      <c r="CJ1365"/>
    </row>
    <row r="1366" spans="1:88" s="10" customFormat="1" x14ac:dyDescent="0.45">
      <c r="A1366" s="9">
        <v>45748.409351851849</v>
      </c>
      <c r="B1366" s="10">
        <v>412819044</v>
      </c>
      <c r="C1366" s="6" t="s">
        <v>4897</v>
      </c>
      <c r="D1366" s="10">
        <v>1</v>
      </c>
      <c r="E1366" s="4" t="s">
        <v>51</v>
      </c>
      <c r="G1366" s="10">
        <v>3908</v>
      </c>
      <c r="H1366" s="44" t="s">
        <v>1801</v>
      </c>
      <c r="I1366" s="10">
        <v>1999</v>
      </c>
      <c r="J1366" s="10" t="s">
        <v>3380</v>
      </c>
      <c r="K1366" s="10" t="s">
        <v>3381</v>
      </c>
      <c r="L1366" s="10" t="s">
        <v>3382</v>
      </c>
      <c r="M1366" t="s">
        <v>39</v>
      </c>
      <c r="N1366" s="10" t="s">
        <v>77</v>
      </c>
      <c r="O1366" s="10" t="s">
        <v>754</v>
      </c>
      <c r="P1366" s="10" t="s">
        <v>3403</v>
      </c>
      <c r="Q1366" t="str">
        <f t="shared" si="324"/>
        <v>right bank of Ili River, near Kapchagai Reservoir, ca 9 km N of Kapchagai</v>
      </c>
      <c r="R1366" s="92">
        <v>43.942867999999997</v>
      </c>
      <c r="S1366" s="92">
        <v>77.162154000000001</v>
      </c>
      <c r="T1366" s="10" t="s">
        <v>3404</v>
      </c>
      <c r="U1366" s="10" t="s">
        <v>3405</v>
      </c>
      <c r="V1366" s="10" t="s">
        <v>106</v>
      </c>
      <c r="X1366" s="10">
        <v>1000</v>
      </c>
      <c r="Y1366" s="10">
        <v>1996</v>
      </c>
      <c r="Z1366" s="10">
        <v>5</v>
      </c>
      <c r="AA1366" s="10">
        <v>5</v>
      </c>
      <c r="AB1366" s="10">
        <v>1996</v>
      </c>
      <c r="AC1366" s="10">
        <v>5</v>
      </c>
      <c r="AD1366" s="10">
        <v>12</v>
      </c>
      <c r="AF1366" s="10" t="s">
        <v>613</v>
      </c>
      <c r="AH1366" s="10" t="s">
        <v>48</v>
      </c>
      <c r="AI1366" s="10" t="s">
        <v>49</v>
      </c>
      <c r="AJ1366" s="10" t="s">
        <v>3406</v>
      </c>
      <c r="AK1366" s="10" t="b">
        <v>1</v>
      </c>
      <c r="AL1366" s="10" t="b">
        <v>0</v>
      </c>
      <c r="AO1366" s="49" t="s">
        <v>4952</v>
      </c>
      <c r="AP1366" s="73"/>
      <c r="AQ1366" s="49" t="s">
        <v>4951</v>
      </c>
      <c r="AR1366" s="76" t="s">
        <v>5011</v>
      </c>
      <c r="AS1366" s="73" t="s">
        <v>5012</v>
      </c>
      <c r="AT1366" s="73">
        <f t="shared" si="326"/>
        <v>1</v>
      </c>
      <c r="AU1366" s="112" t="s">
        <v>5383</v>
      </c>
      <c r="AV1366" s="44" t="s">
        <v>5380</v>
      </c>
      <c r="AW1366" t="s">
        <v>613</v>
      </c>
      <c r="AX1366" s="73"/>
      <c r="AY1366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6" s="49" t="s">
        <v>4903</v>
      </c>
      <c r="BA1366" s="58" t="str">
        <f>Y1366&amp;"-"&amp;IF(Z1366&lt;10,"0"&amp;Z1366,Z1366)&amp;"-"&amp;IF(AA1366&lt;10,"0"&amp;AA1366,AA1366)&amp;"/"&amp;IF(AD1366&lt;10,"0"&amp;AD1366,AD1366)</f>
        <v>1996-05-05/12</v>
      </c>
      <c r="BB1366" s="44" t="str">
        <f>Y1366&amp;IF(Z1366&lt;&gt;0,"-"&amp;Z1366,"")&amp;IF(AA1366&lt;&gt;0,"-"&amp;AA1366,"")&amp;IF(AB1366&lt;&gt;0,"/"&amp;AB1366,"")&amp;IF(AC1366&lt;&gt;0,"-"&amp;AC1366,"")&amp;IF(AD1366&lt;&gt;0,"-"&amp;AD1366,"")</f>
        <v>1996-5-5/1996-5-12</v>
      </c>
      <c r="BC1366" s="44"/>
      <c r="BD1366" s="44"/>
      <c r="BE1366" s="44"/>
      <c r="BF1366" s="49" t="s">
        <v>4882</v>
      </c>
      <c r="BG1366" t="s">
        <v>4893</v>
      </c>
      <c r="BH1366" s="40" t="s">
        <v>5050</v>
      </c>
      <c r="BI1366" t="s">
        <v>39</v>
      </c>
      <c r="BJ1366" t="str">
        <f>N1366&amp;", "&amp;O1366&amp;", "&amp;P1366</f>
        <v>Almaty Area, Talgar Distr., right bank of Ili River, near Kapchagai Reservoir, ca 9 km N of Kapchagai</v>
      </c>
      <c r="BK1366" t="str">
        <f>T1366&amp;" N; "&amp;U1366&amp;" E"</f>
        <v>43.942868 N; 77.162154 E</v>
      </c>
      <c r="BL1366" t="s">
        <v>3404</v>
      </c>
      <c r="BM1366" s="85" t="s">
        <v>3405</v>
      </c>
      <c r="BN1366" t="s">
        <v>4895</v>
      </c>
      <c r="BO1366">
        <f t="shared" si="328"/>
        <v>1000</v>
      </c>
      <c r="BP1366" t="str">
        <f>IF(V1366="original",H1366,IF(V1366="volunteer",C1366,"Nekhaeva A.A."))</f>
        <v>Kim L.V.</v>
      </c>
      <c r="BQ1366" t="str">
        <f>IF(V1366="original",I1366,IF(V1366="volunteer",YEAR(A1366)&amp;"-"&amp;IF(MONTH(A1366)&lt;10,"0"&amp;MONTH(A1366),MONTH(A1366))&amp;"-"&amp;IF(DAY(A1366)&lt;10,"0"&amp;DAY(A1366),DAY(A1366)),"__2025-05-15"))</f>
        <v>2025-04-01</v>
      </c>
      <c r="BR1366"/>
      <c r="BS1366"/>
      <c r="BT1366" s="49" t="s">
        <v>4766</v>
      </c>
      <c r="BU1366" t="s">
        <v>3631</v>
      </c>
      <c r="BV1366" t="s">
        <v>3632</v>
      </c>
      <c r="BW1366" t="s">
        <v>3633</v>
      </c>
      <c r="BX1366" t="s">
        <v>3634</v>
      </c>
      <c r="BY1366" s="44" t="s">
        <v>48</v>
      </c>
      <c r="BZ1366" t="s">
        <v>49</v>
      </c>
      <c r="CA1366" t="s">
        <v>4648</v>
      </c>
      <c r="CB1366" s="44" t="s">
        <v>4648</v>
      </c>
      <c r="CC1366" t="s">
        <v>4608</v>
      </c>
      <c r="CD1366" t="s">
        <v>4648</v>
      </c>
      <c r="CE1366" t="s">
        <v>4649</v>
      </c>
      <c r="CF1366" t="s">
        <v>3630</v>
      </c>
      <c r="CG1366"/>
      <c r="CH1366" t="str">
        <f>H1366</f>
        <v>Logunov D.V., Marusik Yu.M.</v>
      </c>
      <c r="CI1366">
        <f t="shared" si="320"/>
        <v>1999</v>
      </c>
      <c r="CJ1366"/>
    </row>
    <row r="1367" spans="1:88" s="10" customFormat="1" x14ac:dyDescent="0.45">
      <c r="A1367" s="9">
        <v>45748.406273148154</v>
      </c>
      <c r="B1367" s="10">
        <v>412819044</v>
      </c>
      <c r="C1367" s="6" t="s">
        <v>4897</v>
      </c>
      <c r="D1367" s="10">
        <v>1</v>
      </c>
      <c r="E1367" s="4" t="s">
        <v>51</v>
      </c>
      <c r="G1367" s="10">
        <v>3908</v>
      </c>
      <c r="H1367" s="44" t="s">
        <v>1801</v>
      </c>
      <c r="I1367" s="10">
        <v>1999</v>
      </c>
      <c r="J1367" s="10" t="s">
        <v>3380</v>
      </c>
      <c r="K1367" s="10" t="s">
        <v>3381</v>
      </c>
      <c r="L1367" s="10" t="s">
        <v>3382</v>
      </c>
      <c r="M1367" t="s">
        <v>39</v>
      </c>
      <c r="N1367" s="10" t="s">
        <v>77</v>
      </c>
      <c r="O1367" s="10" t="s">
        <v>754</v>
      </c>
      <c r="P1367" s="10" t="s">
        <v>3407</v>
      </c>
      <c r="Q1367" t="str">
        <f t="shared" si="324"/>
        <v>right bank of Ili River, near Kapchagai Reservoir</v>
      </c>
      <c r="R1367" s="92">
        <v>43.985433</v>
      </c>
      <c r="S1367" s="92">
        <v>77.182066000000006</v>
      </c>
      <c r="T1367" s="10" t="s">
        <v>3408</v>
      </c>
      <c r="U1367" s="10" t="s">
        <v>3409</v>
      </c>
      <c r="V1367" s="10" t="s">
        <v>106</v>
      </c>
      <c r="X1367" s="10">
        <v>5000</v>
      </c>
      <c r="Y1367" s="10">
        <v>1986</v>
      </c>
      <c r="Z1367" s="10">
        <v>5</v>
      </c>
      <c r="AA1367" s="10">
        <v>15</v>
      </c>
      <c r="AF1367" s="10" t="s">
        <v>566</v>
      </c>
      <c r="AH1367" s="10" t="s">
        <v>48</v>
      </c>
      <c r="AI1367" s="10" t="s">
        <v>49</v>
      </c>
      <c r="AJ1367" s="10" t="s">
        <v>3406</v>
      </c>
      <c r="AK1367" s="10" t="b">
        <v>1</v>
      </c>
      <c r="AL1367" s="10" t="b">
        <v>0</v>
      </c>
      <c r="AO1367" s="49" t="s">
        <v>4952</v>
      </c>
      <c r="AP1367" s="73"/>
      <c r="AQ1367" s="49" t="s">
        <v>4951</v>
      </c>
      <c r="AR1367" s="76" t="s">
        <v>5011</v>
      </c>
      <c r="AS1367" s="73" t="s">
        <v>5012</v>
      </c>
      <c r="AT1367" s="73">
        <f t="shared" si="326"/>
        <v>1</v>
      </c>
      <c r="AU1367" s="112" t="s">
        <v>5383</v>
      </c>
      <c r="AV1367" s="44" t="s">
        <v>5380</v>
      </c>
      <c r="AW1367" t="s">
        <v>566</v>
      </c>
      <c r="AX1367" s="73"/>
      <c r="AY1367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7" s="49" t="s">
        <v>4903</v>
      </c>
      <c r="BA1367" s="58" t="str">
        <f>Y1367&amp;"-"&amp;IF(Z1367&lt;10,"0"&amp;Z1367,Z1367)&amp;"-"&amp;IF(AA1367&lt;10,"0"&amp;AA1367,AA1367)</f>
        <v>1986-05-15</v>
      </c>
      <c r="BB1367" s="44" t="str">
        <f>Y1367&amp;IF(Z1367&lt;&gt;0,"-"&amp;Z1367,"")&amp;IF(AA1367&lt;&gt;0,"-"&amp;AA1367,"")&amp;IF(AB1367&lt;&gt;0,"/"&amp;AB1367,"")&amp;IF(AC1367&lt;&gt;0,"-"&amp;AC1367,"")&amp;IF(AD1367&lt;&gt;0,"-"&amp;AD1367,"")</f>
        <v>1986-5-15</v>
      </c>
      <c r="BC1367" s="44"/>
      <c r="BD1367" s="44"/>
      <c r="BE1367" s="44"/>
      <c r="BF1367" s="49" t="s">
        <v>4882</v>
      </c>
      <c r="BG1367" t="s">
        <v>4893</v>
      </c>
      <c r="BH1367" s="40" t="s">
        <v>5050</v>
      </c>
      <c r="BI1367" t="s">
        <v>39</v>
      </c>
      <c r="BJ1367" t="str">
        <f>N1367&amp;", "&amp;O1367&amp;", "&amp;P1367</f>
        <v>Almaty Area, Talgar Distr., right bank of Ili River, near Kapchagai Reservoir</v>
      </c>
      <c r="BK1367" t="str">
        <f>T1367&amp;" N; "&amp;U1367&amp;" E"</f>
        <v>43.985433 N; 77.182066 E</v>
      </c>
      <c r="BL1367" t="s">
        <v>3408</v>
      </c>
      <c r="BM1367" s="85" t="s">
        <v>3409</v>
      </c>
      <c r="BN1367" t="s">
        <v>4895</v>
      </c>
      <c r="BO1367">
        <f t="shared" ref="BO1367" si="329">X1367</f>
        <v>5000</v>
      </c>
      <c r="BP1367" t="str">
        <f>IF(V1367="original",H1367,IF(V1367="volunteer",C1367,"Nekhaeva A.A."))</f>
        <v>Kim L.V.</v>
      </c>
      <c r="BQ1367" t="str">
        <f>IF(V1367="original",I1367,IF(V1367="volunteer",YEAR(A1367)&amp;"-"&amp;IF(MONTH(A1367)&lt;10,"0"&amp;MONTH(A1367),MONTH(A1367))&amp;"-"&amp;IF(DAY(A1367)&lt;10,"0"&amp;DAY(A1367),DAY(A1367)),"__2025-05-15"))</f>
        <v>2025-04-01</v>
      </c>
      <c r="BR1367"/>
      <c r="BS1367"/>
      <c r="BT1367" s="49" t="s">
        <v>4766</v>
      </c>
      <c r="BU1367" t="s">
        <v>3631</v>
      </c>
      <c r="BV1367" t="s">
        <v>3632</v>
      </c>
      <c r="BW1367" t="s">
        <v>3633</v>
      </c>
      <c r="BX1367" t="s">
        <v>3634</v>
      </c>
      <c r="BY1367" s="44" t="s">
        <v>48</v>
      </c>
      <c r="BZ1367" t="s">
        <v>49</v>
      </c>
      <c r="CA1367" t="s">
        <v>4648</v>
      </c>
      <c r="CB1367" s="44" t="s">
        <v>4648</v>
      </c>
      <c r="CC1367" t="s">
        <v>4608</v>
      </c>
      <c r="CD1367" t="s">
        <v>4648</v>
      </c>
      <c r="CE1367" t="s">
        <v>4649</v>
      </c>
      <c r="CF1367" t="s">
        <v>3630</v>
      </c>
      <c r="CG1367" t="s">
        <v>5048</v>
      </c>
      <c r="CH1367" t="str">
        <f>H1367</f>
        <v>Logunov D.V., Marusik Yu.M.</v>
      </c>
      <c r="CI1367">
        <f t="shared" ref="CI1367" si="330">I1367</f>
        <v>1999</v>
      </c>
      <c r="CJ1367" t="s">
        <v>4752</v>
      </c>
    </row>
    <row r="1368" spans="1:88" s="10" customFormat="1" x14ac:dyDescent="0.45">
      <c r="A1368" s="9">
        <v>45748.406273148154</v>
      </c>
      <c r="B1368" s="10">
        <v>412819044</v>
      </c>
      <c r="C1368" s="6" t="s">
        <v>4897</v>
      </c>
      <c r="D1368" s="10">
        <v>2</v>
      </c>
      <c r="E1368" s="4" t="s">
        <v>86</v>
      </c>
      <c r="G1368" s="10">
        <v>3908</v>
      </c>
      <c r="H1368" s="44" t="s">
        <v>1801</v>
      </c>
      <c r="I1368" s="10">
        <v>1999</v>
      </c>
      <c r="J1368" s="10" t="s">
        <v>3380</v>
      </c>
      <c r="K1368" s="10" t="s">
        <v>3381</v>
      </c>
      <c r="L1368" s="10" t="s">
        <v>3382</v>
      </c>
      <c r="M1368" t="s">
        <v>39</v>
      </c>
      <c r="N1368" s="10" t="s">
        <v>77</v>
      </c>
      <c r="O1368" s="10" t="s">
        <v>754</v>
      </c>
      <c r="P1368" s="10" t="s">
        <v>3407</v>
      </c>
      <c r="Q1368" t="str">
        <f t="shared" si="324"/>
        <v>right bank of Ili River, near Kapchagai Reservoir</v>
      </c>
      <c r="R1368" s="92">
        <v>43.985433</v>
      </c>
      <c r="S1368" s="92">
        <v>77.182066000000006</v>
      </c>
      <c r="T1368" s="10" t="s">
        <v>3408</v>
      </c>
      <c r="U1368" s="10" t="s">
        <v>3409</v>
      </c>
      <c r="V1368" s="10" t="s">
        <v>106</v>
      </c>
      <c r="X1368" s="10">
        <v>5000</v>
      </c>
      <c r="Y1368" s="10">
        <v>1986</v>
      </c>
      <c r="Z1368" s="10">
        <v>5</v>
      </c>
      <c r="AA1368" s="10">
        <v>15</v>
      </c>
      <c r="AF1368" s="10" t="s">
        <v>566</v>
      </c>
      <c r="AH1368" s="10" t="s">
        <v>48</v>
      </c>
      <c r="AI1368" s="10" t="s">
        <v>49</v>
      </c>
      <c r="AJ1368" s="10" t="s">
        <v>3406</v>
      </c>
      <c r="AK1368" s="10" t="b">
        <v>1</v>
      </c>
      <c r="AL1368" s="10" t="b">
        <v>0</v>
      </c>
      <c r="AO1368" s="49" t="s">
        <v>4952</v>
      </c>
      <c r="AP1368" s="73"/>
      <c r="AQ1368" s="49" t="s">
        <v>4951</v>
      </c>
      <c r="AR1368" s="76" t="s">
        <v>5011</v>
      </c>
      <c r="AS1368" s="73" t="s">
        <v>5012</v>
      </c>
      <c r="AT1368" s="73">
        <f t="shared" si="326"/>
        <v>2</v>
      </c>
      <c r="AU1368" s="112" t="s">
        <v>5383</v>
      </c>
      <c r="AV1368" s="44" t="s">
        <v>5380</v>
      </c>
      <c r="AW1368" t="s">
        <v>566</v>
      </c>
      <c r="AX1368" s="73"/>
      <c r="AY1368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8" s="49" t="s">
        <v>4903</v>
      </c>
      <c r="BA1368" s="58" t="str">
        <f>Y1368&amp;"-"&amp;IF(Z1368&lt;10,"0"&amp;Z1368,Z1368)&amp;"-"&amp;IF(AA1368&lt;10,"0"&amp;AA1368,AA1368)</f>
        <v>1986-05-15</v>
      </c>
      <c r="BB1368" s="44" t="str">
        <f>Y1368&amp;IF(Z1368&lt;&gt;0,"-"&amp;Z1368,"")&amp;IF(AA1368&lt;&gt;0,"-"&amp;AA1368,"")&amp;IF(AB1368&lt;&gt;0,"/"&amp;AB1368,"")&amp;IF(AC1368&lt;&gt;0,"-"&amp;AC1368,"")&amp;IF(AD1368&lt;&gt;0,"-"&amp;AD1368,"")</f>
        <v>1986-5-15</v>
      </c>
      <c r="BC1368" s="44"/>
      <c r="BD1368" s="44"/>
      <c r="BE1368" s="44"/>
      <c r="BF1368" s="49" t="s">
        <v>4882</v>
      </c>
      <c r="BG1368" t="s">
        <v>4893</v>
      </c>
      <c r="BH1368" s="40" t="s">
        <v>5050</v>
      </c>
      <c r="BI1368" t="s">
        <v>39</v>
      </c>
      <c r="BJ1368" t="str">
        <f>N1368&amp;", "&amp;O1368&amp;", "&amp;P1368</f>
        <v>Almaty Area, Talgar Distr., right bank of Ili River, near Kapchagai Reservoir</v>
      </c>
      <c r="BK1368" t="str">
        <f>T1368&amp;" N; "&amp;U1368&amp;" E"</f>
        <v>43.985433 N; 77.182066 E</v>
      </c>
      <c r="BL1368" t="s">
        <v>3408</v>
      </c>
      <c r="BM1368" s="85" t="s">
        <v>3409</v>
      </c>
      <c r="BN1368" t="s">
        <v>4895</v>
      </c>
      <c r="BO1368">
        <f t="shared" si="328"/>
        <v>5000</v>
      </c>
      <c r="BP1368" t="str">
        <f>IF(V1368="original",H1368,IF(V1368="volunteer",C1368,"Nekhaeva A.A."))</f>
        <v>Kim L.V.</v>
      </c>
      <c r="BQ1368" t="str">
        <f>IF(V1368="original",I1368,IF(V1368="volunteer",YEAR(A1368)&amp;"-"&amp;IF(MONTH(A1368)&lt;10,"0"&amp;MONTH(A1368),MONTH(A1368))&amp;"-"&amp;IF(DAY(A1368)&lt;10,"0"&amp;DAY(A1368),DAY(A1368)),"__2025-05-15"))</f>
        <v>2025-04-01</v>
      </c>
      <c r="BR1368"/>
      <c r="BS1368"/>
      <c r="BT1368" s="49" t="s">
        <v>4766</v>
      </c>
      <c r="BU1368" t="s">
        <v>3631</v>
      </c>
      <c r="BV1368" t="s">
        <v>3632</v>
      </c>
      <c r="BW1368" t="s">
        <v>3633</v>
      </c>
      <c r="BX1368" t="s">
        <v>3634</v>
      </c>
      <c r="BY1368" s="44" t="s">
        <v>48</v>
      </c>
      <c r="BZ1368" t="s">
        <v>49</v>
      </c>
      <c r="CA1368" t="s">
        <v>4648</v>
      </c>
      <c r="CB1368" s="44" t="s">
        <v>4648</v>
      </c>
      <c r="CC1368" t="s">
        <v>4608</v>
      </c>
      <c r="CD1368" t="s">
        <v>4648</v>
      </c>
      <c r="CE1368" t="s">
        <v>4649</v>
      </c>
      <c r="CF1368" t="s">
        <v>3630</v>
      </c>
      <c r="CG1368" t="s">
        <v>4737</v>
      </c>
      <c r="CH1368" t="str">
        <f>H1368</f>
        <v>Logunov D.V., Marusik Yu.M.</v>
      </c>
      <c r="CI1368">
        <f t="shared" si="320"/>
        <v>1999</v>
      </c>
      <c r="CJ1368" t="s">
        <v>4752</v>
      </c>
    </row>
    <row r="1369" spans="1:88" s="10" customFormat="1" x14ac:dyDescent="0.45">
      <c r="A1369" s="9">
        <v>45748.37091435185</v>
      </c>
      <c r="B1369" s="10">
        <v>412819044</v>
      </c>
      <c r="C1369" s="6" t="s">
        <v>4897</v>
      </c>
      <c r="D1369" s="10">
        <v>1</v>
      </c>
      <c r="E1369" s="4" t="s">
        <v>51</v>
      </c>
      <c r="G1369" s="10">
        <v>3908</v>
      </c>
      <c r="H1369" s="44" t="s">
        <v>1801</v>
      </c>
      <c r="I1369" s="10">
        <v>1999</v>
      </c>
      <c r="J1369" s="10" t="s">
        <v>3380</v>
      </c>
      <c r="K1369" s="10" t="s">
        <v>3381</v>
      </c>
      <c r="L1369" s="10" t="s">
        <v>3382</v>
      </c>
      <c r="M1369" t="s">
        <v>39</v>
      </c>
      <c r="N1369" s="10" t="s">
        <v>77</v>
      </c>
      <c r="O1369" s="10" t="s">
        <v>754</v>
      </c>
      <c r="P1369" s="10" t="s">
        <v>3407</v>
      </c>
      <c r="Q1369" t="str">
        <f t="shared" si="324"/>
        <v>right bank of Ili River, near Kapchagai Reservoir</v>
      </c>
      <c r="R1369" s="92">
        <v>43.985433</v>
      </c>
      <c r="S1369" s="92">
        <v>77.182066000000006</v>
      </c>
      <c r="T1369" s="10" t="s">
        <v>3408</v>
      </c>
      <c r="U1369" s="10" t="s">
        <v>3409</v>
      </c>
      <c r="V1369" s="10" t="s">
        <v>106</v>
      </c>
      <c r="X1369" s="10">
        <v>5000</v>
      </c>
      <c r="Y1369" s="10">
        <v>1991</v>
      </c>
      <c r="Z1369" s="10">
        <v>5</v>
      </c>
      <c r="AA1369" s="10">
        <v>8</v>
      </c>
      <c r="AF1369" s="10" t="s">
        <v>1752</v>
      </c>
      <c r="AH1369" s="10" t="s">
        <v>48</v>
      </c>
      <c r="AI1369" s="10" t="s">
        <v>49</v>
      </c>
      <c r="AJ1369" s="10" t="s">
        <v>3406</v>
      </c>
      <c r="AK1369" s="10" t="b">
        <v>1</v>
      </c>
      <c r="AL1369" s="10" t="b">
        <v>0</v>
      </c>
      <c r="AO1369" s="49" t="s">
        <v>4952</v>
      </c>
      <c r="AP1369" s="73"/>
      <c r="AQ1369" s="49" t="s">
        <v>4951</v>
      </c>
      <c r="AR1369" s="76" t="s">
        <v>5011</v>
      </c>
      <c r="AS1369" s="73" t="s">
        <v>5012</v>
      </c>
      <c r="AT1369" s="73">
        <f t="shared" si="326"/>
        <v>1</v>
      </c>
      <c r="AU1369" s="112" t="s">
        <v>5383</v>
      </c>
      <c r="AV1369" s="44" t="s">
        <v>5380</v>
      </c>
      <c r="AW1369" t="s">
        <v>1752</v>
      </c>
      <c r="AX1369" s="73"/>
      <c r="AY1369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69" s="49" t="s">
        <v>4903</v>
      </c>
      <c r="BA1369" s="58" t="str">
        <f>Y1369&amp;"-"&amp;IF(Z1369&lt;10,"0"&amp;Z1369,Z1369)&amp;"-"&amp;IF(AA1369&lt;10,"0"&amp;AA1369,AA1369)</f>
        <v>1991-05-08</v>
      </c>
      <c r="BB1369" s="44" t="str">
        <f>Y1369&amp;IF(Z1369&lt;&gt;0,"-"&amp;Z1369,"")&amp;IF(AA1369&lt;&gt;0,"-"&amp;AA1369,"")&amp;IF(AB1369&lt;&gt;0,"/"&amp;AB1369,"")&amp;IF(AC1369&lt;&gt;0,"-"&amp;AC1369,"")&amp;IF(AD1369&lt;&gt;0,"-"&amp;AD1369,"")</f>
        <v>1991-5-8</v>
      </c>
      <c r="BC1369" s="44"/>
      <c r="BD1369" s="44"/>
      <c r="BE1369" s="44"/>
      <c r="BF1369" s="49" t="s">
        <v>4882</v>
      </c>
      <c r="BG1369" t="s">
        <v>4893</v>
      </c>
      <c r="BH1369" s="40" t="s">
        <v>5050</v>
      </c>
      <c r="BI1369" t="s">
        <v>39</v>
      </c>
      <c r="BJ1369" t="str">
        <f>N1369&amp;", "&amp;O1369&amp;", "&amp;P1369</f>
        <v>Almaty Area, Talgar Distr., right bank of Ili River, near Kapchagai Reservoir</v>
      </c>
      <c r="BK1369" t="str">
        <f>T1369&amp;" N; "&amp;U1369&amp;" E"</f>
        <v>43.985433 N; 77.182066 E</v>
      </c>
      <c r="BL1369" t="s">
        <v>3408</v>
      </c>
      <c r="BM1369" s="85" t="s">
        <v>3409</v>
      </c>
      <c r="BN1369" t="s">
        <v>4895</v>
      </c>
      <c r="BO1369">
        <f t="shared" si="328"/>
        <v>5000</v>
      </c>
      <c r="BP1369" t="str">
        <f>IF(V1369="original",H1369,IF(V1369="volunteer",C1369,"Nekhaeva A.A."))</f>
        <v>Kim L.V.</v>
      </c>
      <c r="BQ1369" t="str">
        <f>IF(V1369="original",I1369,IF(V1369="volunteer",YEAR(A1369)&amp;"-"&amp;IF(MONTH(A1369)&lt;10,"0"&amp;MONTH(A1369),MONTH(A1369))&amp;"-"&amp;IF(DAY(A1369)&lt;10,"0"&amp;DAY(A1369),DAY(A1369)),"__2025-05-15"))</f>
        <v>2025-04-01</v>
      </c>
      <c r="BR1369"/>
      <c r="BS1369"/>
      <c r="BT1369" s="49" t="s">
        <v>4766</v>
      </c>
      <c r="BU1369" t="s">
        <v>3631</v>
      </c>
      <c r="BV1369" t="s">
        <v>3632</v>
      </c>
      <c r="BW1369" t="s">
        <v>3633</v>
      </c>
      <c r="BX1369" t="s">
        <v>3634</v>
      </c>
      <c r="BY1369" s="44" t="s">
        <v>48</v>
      </c>
      <c r="BZ1369" t="s">
        <v>49</v>
      </c>
      <c r="CA1369" t="s">
        <v>4648</v>
      </c>
      <c r="CB1369" s="44" t="s">
        <v>4648</v>
      </c>
      <c r="CC1369" t="s">
        <v>4608</v>
      </c>
      <c r="CD1369" t="s">
        <v>4648</v>
      </c>
      <c r="CE1369" t="s">
        <v>4649</v>
      </c>
      <c r="CF1369" t="s">
        <v>3630</v>
      </c>
      <c r="CG1369"/>
      <c r="CH1369" t="str">
        <f>H1369</f>
        <v>Logunov D.V., Marusik Yu.M.</v>
      </c>
      <c r="CI1369">
        <f t="shared" si="320"/>
        <v>1999</v>
      </c>
      <c r="CJ1369"/>
    </row>
    <row r="1370" spans="1:88" x14ac:dyDescent="0.45">
      <c r="A1370" s="1">
        <v>45748.289629629631</v>
      </c>
      <c r="B1370">
        <v>911269241</v>
      </c>
      <c r="C1370" t="s">
        <v>4896</v>
      </c>
      <c r="D1370">
        <v>1</v>
      </c>
      <c r="E1370" s="4" t="s">
        <v>65</v>
      </c>
      <c r="G1370">
        <v>566</v>
      </c>
      <c r="H1370" s="44" t="s">
        <v>3218</v>
      </c>
      <c r="I1370">
        <v>2013</v>
      </c>
      <c r="J1370" t="s">
        <v>3219</v>
      </c>
      <c r="K1370" t="s">
        <v>3220</v>
      </c>
      <c r="L1370" t="s">
        <v>3221</v>
      </c>
      <c r="M1370" t="s">
        <v>39</v>
      </c>
      <c r="N1370" t="s">
        <v>3410</v>
      </c>
      <c r="O1370" t="s">
        <v>3273</v>
      </c>
      <c r="P1370" t="s">
        <v>3411</v>
      </c>
      <c r="Q1370" t="str">
        <f t="shared" si="324"/>
        <v>Sharyn [=Charyn] River canyon, left riverside, Sharyn [=Charyn] National Nature Park, c. 10.7 km NW of Shonzhy [=Chundzha], c. 7.7 km NNE of  Sarytogai, Sarytogai Boundary</v>
      </c>
      <c r="R1370" s="85">
        <v>43.617111000000001</v>
      </c>
      <c r="S1370" s="85">
        <v>79.348693999999995</v>
      </c>
      <c r="T1370" t="s">
        <v>3412</v>
      </c>
      <c r="U1370" t="s">
        <v>3413</v>
      </c>
      <c r="V1370" s="54" t="s">
        <v>44</v>
      </c>
      <c r="Y1370">
        <v>1993</v>
      </c>
      <c r="Z1370">
        <v>6</v>
      </c>
      <c r="AA1370">
        <v>12</v>
      </c>
      <c r="AB1370"/>
      <c r="AC1370"/>
      <c r="AD1370"/>
      <c r="AF1370" t="s">
        <v>2734</v>
      </c>
      <c r="AG1370" s="60" t="s">
        <v>4925</v>
      </c>
      <c r="AI1370" t="s">
        <v>2876</v>
      </c>
      <c r="AJ1370" t="s">
        <v>2877</v>
      </c>
      <c r="AK1370" t="b">
        <v>1</v>
      </c>
      <c r="AL1370" t="b">
        <v>0</v>
      </c>
      <c r="AO1370" s="49" t="s">
        <v>4952</v>
      </c>
      <c r="AP1370" s="73"/>
      <c r="AQ1370" s="49" t="s">
        <v>4951</v>
      </c>
      <c r="AR1370" s="76" t="s">
        <v>5011</v>
      </c>
      <c r="AS1370" s="73" t="s">
        <v>5012</v>
      </c>
      <c r="AT1370" s="73">
        <f t="shared" si="326"/>
        <v>1</v>
      </c>
      <c r="AU1370" s="112" t="s">
        <v>5384</v>
      </c>
      <c r="AV1370" s="44" t="s">
        <v>5380</v>
      </c>
      <c r="AW1370" t="s">
        <v>641</v>
      </c>
      <c r="AX1370" s="73"/>
      <c r="AY1370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0" s="49" t="s">
        <v>4903</v>
      </c>
      <c r="BA1370" s="58" t="str">
        <f>Y1370&amp;"-"&amp;IF(Z1370&lt;10,"0"&amp;Z1370,Z1370)&amp;"-"&amp;IF(AA1370&lt;10,"0"&amp;AA1370,AA1370)</f>
        <v>1993-06-12</v>
      </c>
      <c r="BB1370" s="44" t="str">
        <f>Y1370&amp;IF(Z1370&lt;&gt;0,"-"&amp;Z1370,"")&amp;IF(AA1370&lt;&gt;0,"-"&amp;AA1370,"")&amp;IF(AB1370&lt;&gt;0,"/"&amp;AB1370,"")&amp;IF(AC1370&lt;&gt;0,"-"&amp;AC1370,"")&amp;IF(AD1370&lt;&gt;0,"-"&amp;AD1370,"")</f>
        <v>1993-6-12</v>
      </c>
      <c r="BF1370" s="49" t="s">
        <v>4882</v>
      </c>
      <c r="BG1370" t="s">
        <v>4893</v>
      </c>
      <c r="BH1370" s="40" t="s">
        <v>5050</v>
      </c>
      <c r="BI1370" t="s">
        <v>39</v>
      </c>
      <c r="BJ1370" t="str">
        <f>N1370&amp;", "&amp;O1370&amp;", "&amp;P1370</f>
        <v>Almaty (=Alma-Ata) Area:, Uigur District, Sharyn [=Charyn] River canyon, left riverside, Sharyn [=Charyn] National Nature Park, c. 10.7 km NW of Shonzhy [=Chundzha], c. 7.7 km NNE of  Sarytogai, Sarytogai Boundary</v>
      </c>
      <c r="BK1370" t="str">
        <f>T1370&amp;" N; "&amp;U1370&amp;" E"</f>
        <v>43°37'1.6" N; 79°20'55.3" E</v>
      </c>
      <c r="BL1370" t="s">
        <v>5245</v>
      </c>
      <c r="BM1370" s="85" t="s">
        <v>5246</v>
      </c>
      <c r="BN1370" t="s">
        <v>4895</v>
      </c>
      <c r="BP1370" t="str">
        <f>IF(V1370="original",H1370,IF(V1370="volunteer",C1370,"Nekhaeva A.A."))</f>
        <v>Громов А.В.</v>
      </c>
      <c r="BQ1370">
        <f>IF(V1370="original",I1370,IF(V1370="volunteer",YEAR(A1370)&amp;"-"&amp;IF(MONTH(A1370)&lt;10,"0"&amp;MONTH(A1370),MONTH(A1370))&amp;"-"&amp;IF(DAY(A1370)&lt;10,"0"&amp;DAY(A1370),DAY(A1370)),"__2025-05-15"))</f>
        <v>2013</v>
      </c>
      <c r="BR1370" t="str">
        <f>LEFT(AG1370,SEARCH(" ",AG1370)-1)</f>
        <v>653</v>
      </c>
      <c r="BS1370" t="str">
        <f t="shared" ref="BS1370:BS1371" si="331">BR1370</f>
        <v>653</v>
      </c>
      <c r="BT1370" s="49" t="s">
        <v>4766</v>
      </c>
      <c r="BU1370" t="s">
        <v>3631</v>
      </c>
      <c r="BV1370" t="s">
        <v>3632</v>
      </c>
      <c r="BW1370" t="s">
        <v>3633</v>
      </c>
      <c r="BX1370" t="s">
        <v>3634</v>
      </c>
      <c r="BY1370" s="44" t="s">
        <v>229</v>
      </c>
      <c r="BZ1370" t="s">
        <v>2876</v>
      </c>
      <c r="CA1370" t="s">
        <v>4569</v>
      </c>
      <c r="CB1370" s="44" t="s">
        <v>4569</v>
      </c>
      <c r="CC1370" t="s">
        <v>4571</v>
      </c>
      <c r="CD1370" t="s">
        <v>4569</v>
      </c>
      <c r="CE1370" t="s">
        <v>4570</v>
      </c>
      <c r="CF1370" t="s">
        <v>3630</v>
      </c>
      <c r="CH1370" t="str">
        <f>H1370</f>
        <v>Громов А.В.</v>
      </c>
      <c r="CI1370">
        <f t="shared" si="320"/>
        <v>2013</v>
      </c>
    </row>
    <row r="1371" spans="1:88" x14ac:dyDescent="0.45">
      <c r="A1371" s="1">
        <v>45748.284675925926</v>
      </c>
      <c r="B1371">
        <v>911269241</v>
      </c>
      <c r="C1371" t="s">
        <v>4896</v>
      </c>
      <c r="D1371">
        <v>1</v>
      </c>
      <c r="E1371" s="4" t="s">
        <v>65</v>
      </c>
      <c r="G1371">
        <v>566</v>
      </c>
      <c r="H1371" s="44" t="s">
        <v>3218</v>
      </c>
      <c r="I1371">
        <v>2013</v>
      </c>
      <c r="J1371" t="s">
        <v>3219</v>
      </c>
      <c r="K1371" t="s">
        <v>3220</v>
      </c>
      <c r="L1371" t="s">
        <v>3221</v>
      </c>
      <c r="M1371" t="s">
        <v>39</v>
      </c>
      <c r="N1371" t="s">
        <v>3410</v>
      </c>
      <c r="O1371" t="s">
        <v>3415</v>
      </c>
      <c r="P1371" t="s">
        <v>3416</v>
      </c>
      <c r="Q1371" t="str">
        <f t="shared" si="324"/>
        <v>Ili River valley, right riverside, c. 61.3 km ESE of Basshi (=Baschi, Kalinino)</v>
      </c>
      <c r="R1371" s="85">
        <v>43.960749999999997</v>
      </c>
      <c r="S1371" s="85">
        <v>79.468971999999994</v>
      </c>
      <c r="T1371" t="s">
        <v>3293</v>
      </c>
      <c r="U1371" t="s">
        <v>3294</v>
      </c>
      <c r="V1371" s="54" t="s">
        <v>44</v>
      </c>
      <c r="Y1371">
        <v>2010</v>
      </c>
      <c r="Z1371">
        <v>5</v>
      </c>
      <c r="AA1371">
        <v>3</v>
      </c>
      <c r="AB1371"/>
      <c r="AC1371"/>
      <c r="AD1371"/>
      <c r="AE1371" t="s">
        <v>3295</v>
      </c>
      <c r="AF1371" t="s">
        <v>501</v>
      </c>
      <c r="AG1371" s="60" t="s">
        <v>3417</v>
      </c>
      <c r="AI1371" t="s">
        <v>2876</v>
      </c>
      <c r="AJ1371" t="s">
        <v>2877</v>
      </c>
      <c r="AK1371" t="b">
        <v>1</v>
      </c>
      <c r="AL1371" t="b">
        <v>0</v>
      </c>
      <c r="AO1371" s="49" t="s">
        <v>4952</v>
      </c>
      <c r="AP1371" s="73"/>
      <c r="AQ1371" s="49" t="s">
        <v>4951</v>
      </c>
      <c r="AR1371" s="76" t="s">
        <v>5011</v>
      </c>
      <c r="AS1371" s="73" t="s">
        <v>5012</v>
      </c>
      <c r="AT1371" s="73">
        <f t="shared" si="326"/>
        <v>1</v>
      </c>
      <c r="AU1371" s="112" t="s">
        <v>5384</v>
      </c>
      <c r="AV1371" s="44" t="s">
        <v>5380</v>
      </c>
      <c r="AW1371" t="s">
        <v>613</v>
      </c>
      <c r="AX1371" s="73"/>
      <c r="AY1371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1" s="49" t="s">
        <v>4903</v>
      </c>
      <c r="BA1371" s="58" t="str">
        <f>Y1371&amp;"-"&amp;IF(Z1371&lt;10,"0"&amp;Z1371,Z1371)&amp;"-"&amp;IF(AA1371&lt;10,"0"&amp;AA1371,AA1371)</f>
        <v>2010-05-03</v>
      </c>
      <c r="BB1371" s="44" t="str">
        <f>Y1371&amp;IF(Z1371&lt;&gt;0,"-"&amp;Z1371,"")&amp;IF(AA1371&lt;&gt;0,"-"&amp;AA1371,"")&amp;IF(AB1371&lt;&gt;0,"/"&amp;AB1371,"")&amp;IF(AC1371&lt;&gt;0,"-"&amp;AC1371,"")&amp;IF(AD1371&lt;&gt;0,"-"&amp;AD1371,"")</f>
        <v>2010-5-3</v>
      </c>
      <c r="BC1371" s="44" t="str">
        <f>AE1371</f>
        <v>litter under Tamarix</v>
      </c>
      <c r="BF1371" s="49" t="s">
        <v>4882</v>
      </c>
      <c r="BG1371" t="s">
        <v>4893</v>
      </c>
      <c r="BH1371" s="40" t="s">
        <v>5050</v>
      </c>
      <c r="BI1371" t="s">
        <v>39</v>
      </c>
      <c r="BJ1371" t="str">
        <f>N1371&amp;", "&amp;O1371&amp;", "&amp;P1371</f>
        <v>Almaty (=Alma-Ata) Area:, Zharkent (=Panfilov) District, Ili River valley, right riverside, c. 61.3 km ESE of Basshi (=Baschi, Kalinino)</v>
      </c>
      <c r="BK1371" t="str">
        <f>T1371&amp;" N; "&amp;U1371&amp;" E"</f>
        <v>43°57'38.7" N; 79°28'8.3" E</v>
      </c>
      <c r="BL1371" t="s">
        <v>5227</v>
      </c>
      <c r="BM1371" s="85" t="s">
        <v>5228</v>
      </c>
      <c r="BN1371" t="s">
        <v>4895</v>
      </c>
      <c r="BP1371" t="str">
        <f>IF(V1371="original",H1371,IF(V1371="volunteer",C1371,"Nekhaeva A.A."))</f>
        <v>Громов А.В.</v>
      </c>
      <c r="BQ1371">
        <f>IF(V1371="original",I1371,IF(V1371="volunteer",YEAR(A1371)&amp;"-"&amp;IF(MONTH(A1371)&lt;10,"0"&amp;MONTH(A1371),MONTH(A1371))&amp;"-"&amp;IF(DAY(A1371)&lt;10,"0"&amp;DAY(A1371),DAY(A1371)),"__2025-05-15"))</f>
        <v>2013</v>
      </c>
      <c r="BR1371" t="str">
        <f>LEFT(AG1371,SEARCH(" ",AG1371)-1)</f>
        <v>497</v>
      </c>
      <c r="BS1371" t="str">
        <f t="shared" si="331"/>
        <v>497</v>
      </c>
      <c r="BT1371" s="49" t="s">
        <v>4766</v>
      </c>
      <c r="BU1371" t="s">
        <v>3631</v>
      </c>
      <c r="BV1371" t="s">
        <v>3632</v>
      </c>
      <c r="BW1371" t="s">
        <v>3633</v>
      </c>
      <c r="BX1371" t="s">
        <v>3634</v>
      </c>
      <c r="BY1371" s="44" t="s">
        <v>229</v>
      </c>
      <c r="BZ1371" t="s">
        <v>2876</v>
      </c>
      <c r="CA1371" t="s">
        <v>4569</v>
      </c>
      <c r="CB1371" s="44" t="s">
        <v>4569</v>
      </c>
      <c r="CC1371" t="s">
        <v>4571</v>
      </c>
      <c r="CD1371" t="s">
        <v>4569</v>
      </c>
      <c r="CE1371" t="s">
        <v>4570</v>
      </c>
      <c r="CF1371" t="s">
        <v>3630</v>
      </c>
      <c r="CH1371" t="str">
        <f>H1371</f>
        <v>Громов А.В.</v>
      </c>
      <c r="CI1371">
        <f t="shared" si="320"/>
        <v>2013</v>
      </c>
    </row>
    <row r="1372" spans="1:88" x14ac:dyDescent="0.45">
      <c r="A1372" s="1">
        <v>45748.278680555552</v>
      </c>
      <c r="B1372">
        <v>911269241</v>
      </c>
      <c r="C1372" t="s">
        <v>4896</v>
      </c>
      <c r="D1372">
        <v>1</v>
      </c>
      <c r="E1372" s="4" t="s">
        <v>51</v>
      </c>
      <c r="G1372">
        <v>566</v>
      </c>
      <c r="H1372" s="44" t="s">
        <v>3218</v>
      </c>
      <c r="I1372">
        <v>2013</v>
      </c>
      <c r="J1372" t="s">
        <v>3219</v>
      </c>
      <c r="K1372" t="s">
        <v>3220</v>
      </c>
      <c r="L1372" t="s">
        <v>3221</v>
      </c>
      <c r="M1372" t="s">
        <v>39</v>
      </c>
      <c r="N1372" t="s">
        <v>3250</v>
      </c>
      <c r="O1372" t="s">
        <v>3418</v>
      </c>
      <c r="P1372" t="s">
        <v>3419</v>
      </c>
      <c r="Q1372" t="str">
        <f t="shared" si="324"/>
        <v>Syrdarya River valley, right riverside, Kargaly Nature Preserve, c. 21.9 km SSE of Shieli (=Chiili), Aidartubek Boundary</v>
      </c>
      <c r="R1372" s="85">
        <v>43.967472000000001</v>
      </c>
      <c r="S1372" s="85">
        <v>66.823527999999996</v>
      </c>
      <c r="T1372" t="s">
        <v>3420</v>
      </c>
      <c r="U1372" t="s">
        <v>3421</v>
      </c>
      <c r="V1372" s="54" t="s">
        <v>44</v>
      </c>
      <c r="Y1372">
        <v>2012</v>
      </c>
      <c r="Z1372">
        <v>6</v>
      </c>
      <c r="AA1372">
        <v>25</v>
      </c>
      <c r="AB1372">
        <v>2012</v>
      </c>
      <c r="AC1372">
        <v>6</v>
      </c>
      <c r="AD1372">
        <v>29</v>
      </c>
      <c r="AE1372" t="s">
        <v>125</v>
      </c>
      <c r="AF1372" t="s">
        <v>501</v>
      </c>
      <c r="AG1372" s="60" t="s">
        <v>3422</v>
      </c>
      <c r="AI1372" t="s">
        <v>2876</v>
      </c>
      <c r="AJ1372" t="s">
        <v>2877</v>
      </c>
      <c r="AK1372" t="b">
        <v>1</v>
      </c>
      <c r="AL1372" t="b">
        <v>0</v>
      </c>
      <c r="AO1372" s="49" t="s">
        <v>4952</v>
      </c>
      <c r="AP1372" s="73"/>
      <c r="AQ1372" s="49" t="s">
        <v>4951</v>
      </c>
      <c r="AR1372" s="76" t="s">
        <v>5011</v>
      </c>
      <c r="AS1372" s="73" t="s">
        <v>5012</v>
      </c>
      <c r="AT1372" s="73">
        <f t="shared" si="326"/>
        <v>1</v>
      </c>
      <c r="AU1372" s="112" t="s">
        <v>5383</v>
      </c>
      <c r="AV1372" s="44" t="s">
        <v>5380</v>
      </c>
      <c r="AW1372" t="s">
        <v>613</v>
      </c>
      <c r="AX1372" s="73"/>
      <c r="AY1372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2" s="49" t="s">
        <v>4903</v>
      </c>
      <c r="BA1372" s="58" t="str">
        <f>Y1372&amp;"-"&amp;IF(Z1372&lt;10,"0"&amp;Z1372,Z1372)&amp;"-"&amp;IF(AA1372&lt;10,"0"&amp;AA1372,AA1372)&amp;"/"&amp;IF(AD1372&lt;10,"0"&amp;AD1372,AD1372)</f>
        <v>2012-06-25/29</v>
      </c>
      <c r="BB1372" s="44" t="str">
        <f>Y1372&amp;IF(Z1372&lt;&gt;0,"-"&amp;Z1372,"")&amp;IF(AA1372&lt;&gt;0,"-"&amp;AA1372,"")&amp;IF(AB1372&lt;&gt;0,"/"&amp;AB1372,"")&amp;IF(AC1372&lt;&gt;0,"-"&amp;AC1372,"")&amp;IF(AD1372&lt;&gt;0,"-"&amp;AD1372,"")</f>
        <v>2012-6-25/2012-6-29</v>
      </c>
      <c r="BC1372" s="44" t="str">
        <f>AE1372</f>
        <v>sands</v>
      </c>
      <c r="BD1372" s="44" t="s">
        <v>4911</v>
      </c>
      <c r="BF1372" s="49" t="s">
        <v>4882</v>
      </c>
      <c r="BG1372" t="s">
        <v>4893</v>
      </c>
      <c r="BH1372" s="40" t="s">
        <v>5050</v>
      </c>
      <c r="BI1372" t="s">
        <v>39</v>
      </c>
      <c r="BJ1372" t="str">
        <f>N1372&amp;", "&amp;O1372&amp;", "&amp;P1372</f>
        <v>Kyzylorda Area, Shieli (=Chiili) District, Syrdarya River valley, right riverside, Kargaly Nature Preserve, c. 21.9 km SSE of Shieli (=Chiili), Aidartubek Boundary</v>
      </c>
      <c r="BK1372" t="str">
        <f>T1372&amp;" N; "&amp;U1372&amp;" E"</f>
        <v>43°58'2.9" N; 66°49'24.7" E</v>
      </c>
      <c r="BL1372" t="s">
        <v>5247</v>
      </c>
      <c r="BM1372" s="85" t="s">
        <v>5248</v>
      </c>
      <c r="BN1372" t="s">
        <v>4895</v>
      </c>
      <c r="BP1372" t="str">
        <f>IF(V1372="original",H1372,IF(V1372="volunteer",C1372,"Nekhaeva A.A."))</f>
        <v>Громов А.В.</v>
      </c>
      <c r="BQ1372">
        <f>IF(V1372="original",I1372,IF(V1372="volunteer",YEAR(A1372)&amp;"-"&amp;IF(MONTH(A1372)&lt;10,"0"&amp;MONTH(A1372),MONTH(A1372))&amp;"-"&amp;IF(DAY(A1372)&lt;10,"0"&amp;DAY(A1372),DAY(A1372)),"__2025-05-15"))</f>
        <v>2013</v>
      </c>
      <c r="BR1372">
        <v>155</v>
      </c>
      <c r="BS1372">
        <f>BR1372</f>
        <v>155</v>
      </c>
      <c r="BT1372" s="49" t="s">
        <v>4766</v>
      </c>
      <c r="BU1372" t="s">
        <v>3631</v>
      </c>
      <c r="BV1372" t="s">
        <v>3632</v>
      </c>
      <c r="BW1372" t="s">
        <v>3633</v>
      </c>
      <c r="BX1372" t="s">
        <v>3634</v>
      </c>
      <c r="BY1372" s="44" t="s">
        <v>229</v>
      </c>
      <c r="BZ1372" t="s">
        <v>2876</v>
      </c>
      <c r="CA1372" t="s">
        <v>4569</v>
      </c>
      <c r="CB1372" s="44" t="s">
        <v>4569</v>
      </c>
      <c r="CC1372" t="s">
        <v>4571</v>
      </c>
      <c r="CD1372" t="s">
        <v>4569</v>
      </c>
      <c r="CE1372" t="s">
        <v>4570</v>
      </c>
      <c r="CF1372" t="s">
        <v>3630</v>
      </c>
      <c r="CH1372" t="str">
        <f>H1372</f>
        <v>Громов А.В.</v>
      </c>
      <c r="CI1372">
        <f t="shared" si="320"/>
        <v>2013</v>
      </c>
    </row>
    <row r="1373" spans="1:88" x14ac:dyDescent="0.45">
      <c r="A1373" s="1">
        <v>45748.272210648152</v>
      </c>
      <c r="B1373">
        <v>911269241</v>
      </c>
      <c r="C1373" t="s">
        <v>4896</v>
      </c>
      <c r="D1373">
        <v>1</v>
      </c>
      <c r="E1373" s="4" t="s">
        <v>51</v>
      </c>
      <c r="G1373">
        <v>566</v>
      </c>
      <c r="H1373" s="44" t="s">
        <v>3218</v>
      </c>
      <c r="I1373">
        <v>2013</v>
      </c>
      <c r="J1373" t="s">
        <v>3219</v>
      </c>
      <c r="K1373" t="s">
        <v>3220</v>
      </c>
      <c r="L1373" t="s">
        <v>3221</v>
      </c>
      <c r="M1373" t="s">
        <v>2555</v>
      </c>
      <c r="N1373" t="s">
        <v>3423</v>
      </c>
      <c r="O1373" t="s">
        <v>3424</v>
      </c>
      <c r="P1373" t="s">
        <v>3425</v>
      </c>
      <c r="Q1373" t="str">
        <f t="shared" si="324"/>
        <v>E foothills of Babatagh Mt. Range, Kafirnigan River valley, right riverside, c. 1.9 km SW of Akmechet' (=Okmachit)</v>
      </c>
      <c r="R1373" s="85">
        <v>38.015000000000001</v>
      </c>
      <c r="S1373" s="85">
        <v>68.293056000000007</v>
      </c>
      <c r="T1373" t="s">
        <v>3426</v>
      </c>
      <c r="U1373" t="s">
        <v>3427</v>
      </c>
      <c r="V1373" s="54" t="s">
        <v>44</v>
      </c>
      <c r="Y1373">
        <v>1994</v>
      </c>
      <c r="Z1373">
        <v>4</v>
      </c>
      <c r="AA1373">
        <v>25</v>
      </c>
      <c r="AB1373">
        <v>2010</v>
      </c>
      <c r="AC1373">
        <v>6</v>
      </c>
      <c r="AD1373">
        <v>29</v>
      </c>
      <c r="AF1373" t="s">
        <v>2734</v>
      </c>
      <c r="AG1373" s="60" t="s">
        <v>4926</v>
      </c>
      <c r="AH1373" t="s">
        <v>229</v>
      </c>
      <c r="AI1373" t="s">
        <v>1460</v>
      </c>
      <c r="AJ1373" t="s">
        <v>3429</v>
      </c>
      <c r="AK1373" t="b">
        <v>1</v>
      </c>
      <c r="AL1373" t="b">
        <v>0</v>
      </c>
      <c r="AO1373" s="49" t="s">
        <v>4952</v>
      </c>
      <c r="AP1373" s="73"/>
      <c r="AQ1373" s="49" t="s">
        <v>4951</v>
      </c>
      <c r="AR1373" s="76" t="s">
        <v>5011</v>
      </c>
      <c r="AS1373" s="73" t="s">
        <v>5012</v>
      </c>
      <c r="AT1373" s="73">
        <f t="shared" si="326"/>
        <v>1</v>
      </c>
      <c r="AU1373" s="112" t="s">
        <v>5383</v>
      </c>
      <c r="AV1373" s="44" t="s">
        <v>5380</v>
      </c>
      <c r="AW1373" t="s">
        <v>641</v>
      </c>
      <c r="AX1373" s="73"/>
      <c r="AY1373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3" s="49" t="s">
        <v>4903</v>
      </c>
      <c r="BA1373" s="58" t="str">
        <f>Y1373&amp;"-"&amp;IF(Z1373&lt;10,"0"&amp;Z1373,Z1373)&amp;"-"&amp;IF(AA1373&lt;10,"0"&amp;AA1373,AA1373)&amp;"/"&amp;IF(AC1373&lt;10,"0"&amp;AC1373,AC1373)&amp;"-"&amp;IF(AD1373&lt;10,"0"&amp;AD1373,AD1373)</f>
        <v>1994-04-25/06-29</v>
      </c>
      <c r="BB1373" s="44" t="str">
        <f>Y1373&amp;IF(Z1373&lt;&gt;0,"-"&amp;Z1373,"")&amp;IF(AA1373&lt;&gt;0,"-"&amp;AA1373,"")&amp;IF(AB1373&lt;&gt;0,"/"&amp;AB1373,"")&amp;IF(AC1373&lt;&gt;0,"-"&amp;AC1373,"")&amp;IF(AD1373&lt;&gt;0,"-"&amp;AD1373,"")</f>
        <v>1994-4-25/2010-6-29</v>
      </c>
      <c r="BF1373" s="49" t="s">
        <v>4882</v>
      </c>
      <c r="BG1373" t="s">
        <v>4893</v>
      </c>
      <c r="BH1373" s="40" t="s">
        <v>5064</v>
      </c>
      <c r="BI1373" t="s">
        <v>2555</v>
      </c>
      <c r="BJ1373" t="str">
        <f>N1373&amp;", "&amp;O1373&amp;", "&amp;P1373</f>
        <v>Surkhondaryo (=Surkhandarya) Area, Uzun District, E foothills of Babatagh Mt. Range, Kafirnigan River valley, right riverside, c. 1.9 km SW of Akmechet' (=Okmachit)</v>
      </c>
      <c r="BK1373" t="str">
        <f>T1373&amp;" N; "&amp;U1373&amp;" E"</f>
        <v>38°0'54" N; 68°17'35" E</v>
      </c>
      <c r="BL1373" t="s">
        <v>5249</v>
      </c>
      <c r="BM1373" s="85" t="s">
        <v>5250</v>
      </c>
      <c r="BN1373" t="s">
        <v>4895</v>
      </c>
      <c r="BP1373" t="str">
        <f>IF(V1373="original",H1373,IF(V1373="volunteer",C1373,"Nekhaeva A.A."))</f>
        <v>Громов А.В.</v>
      </c>
      <c r="BQ1373">
        <f>IF(V1373="original",I1373,IF(V1373="volunteer",YEAR(A1373)&amp;"-"&amp;IF(MONTH(A1373)&lt;10,"0"&amp;MONTH(A1373),MONTH(A1373))&amp;"-"&amp;IF(DAY(A1373)&lt;10,"0"&amp;DAY(A1373),DAY(A1373)),"__2025-05-15"))</f>
        <v>2013</v>
      </c>
      <c r="BR1373" t="str">
        <f>LEFT(AG1373,SEARCH(" ",AG1373)-1)</f>
        <v>566</v>
      </c>
      <c r="BS1373" t="str">
        <f>BR1373</f>
        <v>566</v>
      </c>
      <c r="BT1373" s="49" t="s">
        <v>4766</v>
      </c>
      <c r="BU1373" t="s">
        <v>3631</v>
      </c>
      <c r="BV1373" t="s">
        <v>3632</v>
      </c>
      <c r="BW1373" t="s">
        <v>3633</v>
      </c>
      <c r="BX1373" t="s">
        <v>3634</v>
      </c>
      <c r="BY1373" s="44" t="s">
        <v>229</v>
      </c>
      <c r="BZ1373" t="s">
        <v>1460</v>
      </c>
      <c r="CA1373" t="s">
        <v>4650</v>
      </c>
      <c r="CB1373" s="44" t="s">
        <v>4650</v>
      </c>
      <c r="CC1373" t="s">
        <v>3430</v>
      </c>
      <c r="CD1373" t="s">
        <v>4650</v>
      </c>
      <c r="CE1373" t="s">
        <v>4651</v>
      </c>
      <c r="CF1373" t="s">
        <v>3630</v>
      </c>
      <c r="CH1373" t="str">
        <f>H1373</f>
        <v>Громов А.В.</v>
      </c>
      <c r="CI1373">
        <f t="shared" si="320"/>
        <v>2013</v>
      </c>
    </row>
    <row r="1374" spans="1:88" x14ac:dyDescent="0.45">
      <c r="A1374" s="1">
        <v>45748.269456018519</v>
      </c>
      <c r="B1374">
        <v>911269241</v>
      </c>
      <c r="C1374" t="s">
        <v>4896</v>
      </c>
      <c r="D1374">
        <v>3</v>
      </c>
      <c r="E1374" s="4" t="s">
        <v>265</v>
      </c>
      <c r="G1374">
        <v>566</v>
      </c>
      <c r="H1374" s="44" t="s">
        <v>3218</v>
      </c>
      <c r="I1374">
        <v>2013</v>
      </c>
      <c r="J1374" t="s">
        <v>3219</v>
      </c>
      <c r="K1374" t="s">
        <v>3220</v>
      </c>
      <c r="L1374" t="s">
        <v>3221</v>
      </c>
      <c r="M1374" t="s">
        <v>39</v>
      </c>
      <c r="N1374" t="s">
        <v>3431</v>
      </c>
      <c r="O1374" t="s">
        <v>3432</v>
      </c>
      <c r="P1374" t="s">
        <v>3433</v>
      </c>
      <c r="Q1374" t="str">
        <f t="shared" si="324"/>
        <v>c. 4.5 km N of Babatogan</v>
      </c>
      <c r="R1374" s="85">
        <v>43.788527999999999</v>
      </c>
      <c r="S1374" s="85">
        <v>78.171055999999993</v>
      </c>
      <c r="T1374" t="s">
        <v>3434</v>
      </c>
      <c r="U1374" t="s">
        <v>3435</v>
      </c>
      <c r="V1374" s="54" t="s">
        <v>44</v>
      </c>
      <c r="Y1374">
        <v>2010</v>
      </c>
      <c r="Z1374">
        <v>6</v>
      </c>
      <c r="AA1374">
        <v>23</v>
      </c>
      <c r="AB1374">
        <v>2010</v>
      </c>
      <c r="AC1374">
        <v>6</v>
      </c>
      <c r="AD1374">
        <v>29</v>
      </c>
      <c r="AF1374" t="s">
        <v>501</v>
      </c>
      <c r="AG1374" s="60" t="s">
        <v>3436</v>
      </c>
      <c r="AH1374" t="s">
        <v>229</v>
      </c>
      <c r="AI1374" t="s">
        <v>1460</v>
      </c>
      <c r="AJ1374" t="s">
        <v>3429</v>
      </c>
      <c r="AK1374" t="b">
        <v>1</v>
      </c>
      <c r="AL1374" t="b">
        <v>0</v>
      </c>
      <c r="AO1374" s="49" t="s">
        <v>4952</v>
      </c>
      <c r="AP1374" s="73"/>
      <c r="AQ1374" s="49" t="s">
        <v>4951</v>
      </c>
      <c r="AR1374" s="76" t="s">
        <v>5011</v>
      </c>
      <c r="AS1374" s="73" t="s">
        <v>5012</v>
      </c>
      <c r="AT1374" s="73">
        <f t="shared" si="326"/>
        <v>3</v>
      </c>
      <c r="AU1374" s="112" t="s">
        <v>5383</v>
      </c>
      <c r="AV1374" s="44" t="s">
        <v>5380</v>
      </c>
      <c r="AW1374" t="s">
        <v>613</v>
      </c>
      <c r="AX1374" s="73"/>
      <c r="AY1374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4" s="49" t="s">
        <v>4903</v>
      </c>
      <c r="BA1374" s="58" t="str">
        <f>Y1374&amp;"-"&amp;IF(Z1374&lt;10,"0"&amp;Z1374,Z1374)&amp;"-"&amp;IF(AA1374&lt;10,"0"&amp;AA1374,AA1374)&amp;"/"&amp;IF(AD1374&lt;10,"0"&amp;AD1374,AD1374)</f>
        <v>2010-06-23/29</v>
      </c>
      <c r="BB1374" s="44" t="str">
        <f>Y1374&amp;IF(Z1374&lt;&gt;0,"-"&amp;Z1374,"")&amp;IF(AA1374&lt;&gt;0,"-"&amp;AA1374,"")&amp;IF(AB1374&lt;&gt;0,"/"&amp;AB1374,"")&amp;IF(AC1374&lt;&gt;0,"-"&amp;AC1374,"")&amp;IF(AD1374&lt;&gt;0,"-"&amp;AD1374,"")</f>
        <v>2010-6-23/2010-6-29</v>
      </c>
      <c r="BD1374" s="44" t="s">
        <v>4911</v>
      </c>
      <c r="BF1374" s="49" t="s">
        <v>4882</v>
      </c>
      <c r="BG1374" t="s">
        <v>4893</v>
      </c>
      <c r="BH1374" s="40" t="s">
        <v>5050</v>
      </c>
      <c r="BI1374" t="s">
        <v>39</v>
      </c>
      <c r="BJ1374" t="str">
        <f>N1374&amp;", "&amp;O1374&amp;", "&amp;P1374</f>
        <v>Almaty (=Alma-Ata) Area, Enbekshikazakh District, c. 4.5 km N of Babatogan</v>
      </c>
      <c r="BK1374" t="str">
        <f>T1374&amp;" N; "&amp;U1374&amp;" E"</f>
        <v>43°47'18.7" N; 78°10'15.8" E</v>
      </c>
      <c r="BL1374" t="s">
        <v>5251</v>
      </c>
      <c r="BM1374" s="85" t="s">
        <v>5252</v>
      </c>
      <c r="BN1374" t="s">
        <v>4895</v>
      </c>
      <c r="BP1374" t="str">
        <f>IF(V1374="original",H1374,IF(V1374="volunteer",C1374,"Nekhaeva A.A."))</f>
        <v>Громов А.В.</v>
      </c>
      <c r="BQ1374">
        <f>IF(V1374="original",I1374,IF(V1374="volunteer",YEAR(A1374)&amp;"-"&amp;IF(MONTH(A1374)&lt;10,"0"&amp;MONTH(A1374),MONTH(A1374))&amp;"-"&amp;IF(DAY(A1374)&lt;10,"0"&amp;DAY(A1374),DAY(A1374)),"__2025-05-15"))</f>
        <v>2013</v>
      </c>
      <c r="BR1374">
        <v>479</v>
      </c>
      <c r="BS1374">
        <f t="shared" ref="BS1374:BS1375" si="332">BR1374</f>
        <v>479</v>
      </c>
      <c r="BT1374" s="49" t="s">
        <v>4766</v>
      </c>
      <c r="BU1374" t="s">
        <v>3631</v>
      </c>
      <c r="BV1374" t="s">
        <v>3632</v>
      </c>
      <c r="BW1374" t="s">
        <v>3633</v>
      </c>
      <c r="BX1374" t="s">
        <v>3634</v>
      </c>
      <c r="BY1374" s="44" t="s">
        <v>229</v>
      </c>
      <c r="BZ1374" t="s">
        <v>1460</v>
      </c>
      <c r="CA1374" t="s">
        <v>4650</v>
      </c>
      <c r="CB1374" s="44" t="s">
        <v>4650</v>
      </c>
      <c r="CC1374" t="s">
        <v>3430</v>
      </c>
      <c r="CD1374" t="s">
        <v>4650</v>
      </c>
      <c r="CE1374" t="s">
        <v>4651</v>
      </c>
      <c r="CF1374" t="s">
        <v>3630</v>
      </c>
      <c r="CH1374" t="str">
        <f>H1374</f>
        <v>Громов А.В.</v>
      </c>
      <c r="CI1374">
        <f t="shared" si="320"/>
        <v>2013</v>
      </c>
    </row>
    <row r="1375" spans="1:88" x14ac:dyDescent="0.45">
      <c r="A1375" s="1">
        <v>45748.268148148149</v>
      </c>
      <c r="B1375">
        <v>911269241</v>
      </c>
      <c r="C1375" t="s">
        <v>4896</v>
      </c>
      <c r="D1375">
        <v>5</v>
      </c>
      <c r="E1375" s="4" t="s">
        <v>1685</v>
      </c>
      <c r="G1375">
        <v>566</v>
      </c>
      <c r="H1375" s="44" t="s">
        <v>3218</v>
      </c>
      <c r="I1375">
        <v>2013</v>
      </c>
      <c r="J1375" t="s">
        <v>3219</v>
      </c>
      <c r="K1375" t="s">
        <v>3220</v>
      </c>
      <c r="L1375" t="s">
        <v>3221</v>
      </c>
      <c r="M1375" t="s">
        <v>39</v>
      </c>
      <c r="N1375" t="s">
        <v>3431</v>
      </c>
      <c r="O1375" t="s">
        <v>3432</v>
      </c>
      <c r="P1375" t="s">
        <v>3437</v>
      </c>
      <c r="Q1375" t="str">
        <f t="shared" si="324"/>
        <v>Kurshilik River valley, left riverside, c. 4.9 km N of Babatogan</v>
      </c>
      <c r="R1375" s="85">
        <v>43.792499999999997</v>
      </c>
      <c r="S1375" s="85">
        <v>78.174527999999995</v>
      </c>
      <c r="T1375" t="s">
        <v>3438</v>
      </c>
      <c r="U1375" t="s">
        <v>3439</v>
      </c>
      <c r="V1375" s="54" t="s">
        <v>44</v>
      </c>
      <c r="Y1375">
        <v>2010</v>
      </c>
      <c r="Z1375">
        <v>6</v>
      </c>
      <c r="AA1375">
        <v>22</v>
      </c>
      <c r="AB1375">
        <v>2010</v>
      </c>
      <c r="AC1375">
        <v>6</v>
      </c>
      <c r="AD1375">
        <v>29</v>
      </c>
      <c r="AF1375" t="s">
        <v>501</v>
      </c>
      <c r="AG1375" s="60" t="s">
        <v>3440</v>
      </c>
      <c r="AH1375" t="s">
        <v>229</v>
      </c>
      <c r="AI1375" t="s">
        <v>1460</v>
      </c>
      <c r="AJ1375" t="s">
        <v>3429</v>
      </c>
      <c r="AK1375" t="b">
        <v>1</v>
      </c>
      <c r="AL1375" t="b">
        <v>0</v>
      </c>
      <c r="AO1375" s="49" t="s">
        <v>4952</v>
      </c>
      <c r="AP1375" s="73"/>
      <c r="AQ1375" s="49" t="s">
        <v>4951</v>
      </c>
      <c r="AR1375" s="76" t="s">
        <v>5011</v>
      </c>
      <c r="AS1375" s="73" t="s">
        <v>5012</v>
      </c>
      <c r="AT1375" s="73">
        <f t="shared" si="326"/>
        <v>5</v>
      </c>
      <c r="AU1375" s="112" t="s">
        <v>5383</v>
      </c>
      <c r="AV1375" s="44" t="s">
        <v>5380</v>
      </c>
      <c r="AW1375" t="s">
        <v>613</v>
      </c>
      <c r="AX1375" s="73"/>
      <c r="AY1375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5" s="49" t="s">
        <v>4903</v>
      </c>
      <c r="BA1375" s="58" t="str">
        <f>Y1375&amp;"-"&amp;IF(Z1375&lt;10,"0"&amp;Z1375,Z1375)&amp;"-"&amp;IF(AA1375&lt;10,"0"&amp;AA1375,AA1375)&amp;"/"&amp;IF(AD1375&lt;10,"0"&amp;AD1375,AD1375)</f>
        <v>2010-06-22/29</v>
      </c>
      <c r="BB1375" s="44" t="str">
        <f>Y1375&amp;IF(Z1375&lt;&gt;0,"-"&amp;Z1375,"")&amp;IF(AA1375&lt;&gt;0,"-"&amp;AA1375,"")&amp;IF(AB1375&lt;&gt;0,"/"&amp;AB1375,"")&amp;IF(AC1375&lt;&gt;0,"-"&amp;AC1375,"")&amp;IF(AD1375&lt;&gt;0,"-"&amp;AD1375,"")</f>
        <v>2010-6-22/2010-6-29</v>
      </c>
      <c r="BD1375" s="44" t="s">
        <v>4911</v>
      </c>
      <c r="BF1375" s="49" t="s">
        <v>4882</v>
      </c>
      <c r="BG1375" t="s">
        <v>4893</v>
      </c>
      <c r="BH1375" s="40" t="s">
        <v>5050</v>
      </c>
      <c r="BI1375" t="s">
        <v>39</v>
      </c>
      <c r="BJ1375" t="str">
        <f>N1375&amp;", "&amp;O1375&amp;", "&amp;P1375</f>
        <v>Almaty (=Alma-Ata) Area, Enbekshikazakh District, Kurshilik River valley, left riverside, c. 4.9 km N of Babatogan</v>
      </c>
      <c r="BK1375" t="str">
        <f>T1375&amp;" N; "&amp;U1375&amp;" E"</f>
        <v>43°47'33" N; 78°10'28.3" E</v>
      </c>
      <c r="BL1375" t="s">
        <v>5253</v>
      </c>
      <c r="BM1375" s="85" t="s">
        <v>5254</v>
      </c>
      <c r="BN1375" t="s">
        <v>4895</v>
      </c>
      <c r="BP1375" t="str">
        <f>IF(V1375="original",H1375,IF(V1375="volunteer",C1375,"Nekhaeva A.A."))</f>
        <v>Громов А.В.</v>
      </c>
      <c r="BQ1375">
        <f>IF(V1375="original",I1375,IF(V1375="volunteer",YEAR(A1375)&amp;"-"&amp;IF(MONTH(A1375)&lt;10,"0"&amp;MONTH(A1375),MONTH(A1375))&amp;"-"&amp;IF(DAY(A1375)&lt;10,"0"&amp;DAY(A1375),DAY(A1375)),"__2025-05-15"))</f>
        <v>2013</v>
      </c>
      <c r="BR1375">
        <v>477</v>
      </c>
      <c r="BS1375">
        <f t="shared" si="332"/>
        <v>477</v>
      </c>
      <c r="BT1375" s="49" t="s">
        <v>4766</v>
      </c>
      <c r="BU1375" t="s">
        <v>3631</v>
      </c>
      <c r="BV1375" t="s">
        <v>3632</v>
      </c>
      <c r="BW1375" t="s">
        <v>3633</v>
      </c>
      <c r="BX1375" t="s">
        <v>3634</v>
      </c>
      <c r="BY1375" s="44" t="s">
        <v>229</v>
      </c>
      <c r="BZ1375" t="s">
        <v>1460</v>
      </c>
      <c r="CA1375" t="s">
        <v>4650</v>
      </c>
      <c r="CB1375" s="44" t="s">
        <v>4650</v>
      </c>
      <c r="CC1375" t="s">
        <v>3430</v>
      </c>
      <c r="CD1375" t="s">
        <v>4650</v>
      </c>
      <c r="CE1375" t="s">
        <v>4651</v>
      </c>
      <c r="CF1375" t="s">
        <v>3630</v>
      </c>
      <c r="CH1375" t="str">
        <f>H1375</f>
        <v>Громов А.В.</v>
      </c>
      <c r="CI1375">
        <f t="shared" si="320"/>
        <v>2013</v>
      </c>
    </row>
    <row r="1376" spans="1:88" x14ac:dyDescent="0.45">
      <c r="A1376" s="1">
        <v>45748.266250000001</v>
      </c>
      <c r="B1376">
        <v>911269241</v>
      </c>
      <c r="C1376" t="s">
        <v>4896</v>
      </c>
      <c r="D1376">
        <v>4</v>
      </c>
      <c r="E1376" s="4" t="s">
        <v>727</v>
      </c>
      <c r="G1376">
        <v>566</v>
      </c>
      <c r="H1376" s="44" t="s">
        <v>3218</v>
      </c>
      <c r="I1376">
        <v>2013</v>
      </c>
      <c r="J1376" t="s">
        <v>3219</v>
      </c>
      <c r="K1376" t="s">
        <v>3220</v>
      </c>
      <c r="L1376" t="s">
        <v>3221</v>
      </c>
      <c r="M1376" t="s">
        <v>39</v>
      </c>
      <c r="N1376" t="s">
        <v>3431</v>
      </c>
      <c r="O1376" t="s">
        <v>3297</v>
      </c>
      <c r="P1376" t="s">
        <v>3441</v>
      </c>
      <c r="Q1376" t="str">
        <f t="shared" si="324"/>
        <v>Altyn-Emel National Nature Park, c. 32.8 km SW of Basshi (=Baschi, Kalinino), Kokbastau Boundary, S env. of Kokbastau Spring</v>
      </c>
      <c r="R1376" s="85">
        <v>43.894193999999999</v>
      </c>
      <c r="S1376" s="85">
        <v>78.558082999999996</v>
      </c>
      <c r="T1376" t="s">
        <v>3442</v>
      </c>
      <c r="U1376" t="s">
        <v>3443</v>
      </c>
      <c r="V1376" s="54" t="s">
        <v>44</v>
      </c>
      <c r="Y1376">
        <v>2010</v>
      </c>
      <c r="Z1376">
        <v>4</v>
      </c>
      <c r="AA1376">
        <v>27</v>
      </c>
      <c r="AB1376"/>
      <c r="AC1376"/>
      <c r="AD1376"/>
      <c r="AF1376" t="s">
        <v>501</v>
      </c>
      <c r="AG1376" s="60" t="s">
        <v>4927</v>
      </c>
      <c r="AH1376" t="s">
        <v>229</v>
      </c>
      <c r="AI1376" t="s">
        <v>1460</v>
      </c>
      <c r="AJ1376" t="s">
        <v>3429</v>
      </c>
      <c r="AK1376" t="b">
        <v>1</v>
      </c>
      <c r="AL1376" t="b">
        <v>0</v>
      </c>
      <c r="AO1376" s="49" t="s">
        <v>4952</v>
      </c>
      <c r="AP1376" s="73"/>
      <c r="AQ1376" s="49" t="s">
        <v>4951</v>
      </c>
      <c r="AR1376" s="76" t="s">
        <v>5011</v>
      </c>
      <c r="AS1376" s="73" t="s">
        <v>5012</v>
      </c>
      <c r="AT1376" s="73">
        <f t="shared" si="326"/>
        <v>4</v>
      </c>
      <c r="AU1376" s="112" t="s">
        <v>5383</v>
      </c>
      <c r="AV1376" s="44" t="s">
        <v>5380</v>
      </c>
      <c r="AW1376" t="s">
        <v>613</v>
      </c>
      <c r="AX1376" s="73"/>
      <c r="AY1376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6" s="49" t="s">
        <v>4903</v>
      </c>
      <c r="BA1376" s="58" t="str">
        <f>Y1376&amp;"-"&amp;IF(Z1376&lt;10,"0"&amp;Z1376,Z1376)&amp;"-"&amp;IF(AA1376&lt;10,"0"&amp;AA1376,AA1376)</f>
        <v>2010-04-27</v>
      </c>
      <c r="BB1376" s="44" t="str">
        <f>Y1376&amp;IF(Z1376&lt;&gt;0,"-"&amp;Z1376,"")&amp;IF(AA1376&lt;&gt;0,"-"&amp;AA1376,"")&amp;IF(AB1376&lt;&gt;0,"/"&amp;AB1376,"")&amp;IF(AC1376&lt;&gt;0,"-"&amp;AC1376,"")&amp;IF(AD1376&lt;&gt;0,"-"&amp;AD1376,"")</f>
        <v>2010-4-27</v>
      </c>
      <c r="BF1376" s="49" t="s">
        <v>4882</v>
      </c>
      <c r="BG1376" t="s">
        <v>4893</v>
      </c>
      <c r="BH1376" s="40" t="s">
        <v>5050</v>
      </c>
      <c r="BI1376" t="s">
        <v>39</v>
      </c>
      <c r="BJ1376" t="str">
        <f>N1376&amp;", "&amp;O1376&amp;", "&amp;P1376</f>
        <v>Almaty (=Alma-Ata) Area, Kerbulak District, Altyn-Emel National Nature Park, c. 32.8 km SW of Basshi (=Baschi, Kalinino), Kokbastau Boundary, S env. of Kokbastau Spring</v>
      </c>
      <c r="BK1376" t="str">
        <f>T1376&amp;" N; "&amp;U1376&amp;" E"</f>
        <v>43°53'39.1" N; 78°33'29.1" E</v>
      </c>
      <c r="BL1376" t="s">
        <v>5255</v>
      </c>
      <c r="BM1376" s="85" t="s">
        <v>5256</v>
      </c>
      <c r="BN1376" t="s">
        <v>4895</v>
      </c>
      <c r="BP1376" t="str">
        <f>IF(V1376="original",H1376,IF(V1376="volunteer",C1376,"Nekhaeva A.A."))</f>
        <v>Громов А.В.</v>
      </c>
      <c r="BQ1376">
        <f>IF(V1376="original",I1376,IF(V1376="volunteer",YEAR(A1376)&amp;"-"&amp;IF(MONTH(A1376)&lt;10,"0"&amp;MONTH(A1376),MONTH(A1376))&amp;"-"&amp;IF(DAY(A1376)&lt;10,"0"&amp;DAY(A1376),DAY(A1376)),"__2025-05-15"))</f>
        <v>2013</v>
      </c>
      <c r="BR1376" t="str">
        <f>LEFT(AG1376,SEARCH(" ",AG1376)-1)</f>
        <v>608</v>
      </c>
      <c r="BS1376" t="str">
        <f>BR1376</f>
        <v>608</v>
      </c>
      <c r="BT1376" s="49" t="s">
        <v>4766</v>
      </c>
      <c r="BU1376" t="s">
        <v>3631</v>
      </c>
      <c r="BV1376" t="s">
        <v>3632</v>
      </c>
      <c r="BW1376" t="s">
        <v>3633</v>
      </c>
      <c r="BX1376" t="s">
        <v>3634</v>
      </c>
      <c r="BY1376" s="44" t="s">
        <v>229</v>
      </c>
      <c r="BZ1376" t="s">
        <v>1460</v>
      </c>
      <c r="CA1376" t="s">
        <v>4650</v>
      </c>
      <c r="CB1376" s="44" t="s">
        <v>4650</v>
      </c>
      <c r="CC1376" t="s">
        <v>3430</v>
      </c>
      <c r="CD1376" t="s">
        <v>4650</v>
      </c>
      <c r="CE1376" t="s">
        <v>4651</v>
      </c>
      <c r="CF1376" t="s">
        <v>3630</v>
      </c>
      <c r="CH1376" t="str">
        <f>H1376</f>
        <v>Громов А.В.</v>
      </c>
      <c r="CI1376">
        <f t="shared" si="320"/>
        <v>2013</v>
      </c>
    </row>
    <row r="1377" spans="1:88" x14ac:dyDescent="0.45">
      <c r="A1377" s="1">
        <v>45748.263715277782</v>
      </c>
      <c r="B1377">
        <v>911269241</v>
      </c>
      <c r="C1377" t="s">
        <v>4896</v>
      </c>
      <c r="D1377">
        <v>1</v>
      </c>
      <c r="E1377" s="4" t="s">
        <v>1115</v>
      </c>
      <c r="G1377">
        <v>566</v>
      </c>
      <c r="H1377" s="44" t="s">
        <v>3218</v>
      </c>
      <c r="I1377">
        <v>2013</v>
      </c>
      <c r="J1377" t="s">
        <v>3219</v>
      </c>
      <c r="K1377" t="s">
        <v>3220</v>
      </c>
      <c r="L1377" t="s">
        <v>3221</v>
      </c>
      <c r="M1377" t="s">
        <v>39</v>
      </c>
      <c r="N1377" t="s">
        <v>3431</v>
      </c>
      <c r="O1377" t="s">
        <v>3297</v>
      </c>
      <c r="P1377" t="s">
        <v>3446</v>
      </c>
      <c r="Q1377" t="str">
        <f t="shared" si="324"/>
        <v>Altyn-Emel National Nature Park, c. 32.3 km SW of Basshi [=Baschi, Kalinino], Mynbulak Boundary, W env. Mynbulak Cordon</v>
      </c>
      <c r="R1377" s="85">
        <v>43.939777999999997</v>
      </c>
      <c r="S1377" s="85">
        <v>78.480305999999999</v>
      </c>
      <c r="T1377" t="s">
        <v>3447</v>
      </c>
      <c r="U1377" t="s">
        <v>3448</v>
      </c>
      <c r="V1377" s="54" t="s">
        <v>44</v>
      </c>
      <c r="Y1377">
        <v>2010</v>
      </c>
      <c r="Z1377">
        <v>4</v>
      </c>
      <c r="AA1377">
        <v>26</v>
      </c>
      <c r="AB1377">
        <v>2010</v>
      </c>
      <c r="AC1377">
        <v>4</v>
      </c>
      <c r="AD1377">
        <v>27</v>
      </c>
      <c r="AE1377" t="s">
        <v>3449</v>
      </c>
      <c r="AF1377" t="s">
        <v>501</v>
      </c>
      <c r="AG1377" s="60" t="s">
        <v>3450</v>
      </c>
      <c r="AH1377" t="s">
        <v>229</v>
      </c>
      <c r="AI1377" t="s">
        <v>1460</v>
      </c>
      <c r="AJ1377" t="s">
        <v>3429</v>
      </c>
      <c r="AK1377" t="b">
        <v>1</v>
      </c>
      <c r="AL1377" t="b">
        <v>0</v>
      </c>
      <c r="AO1377" s="49" t="s">
        <v>4952</v>
      </c>
      <c r="AP1377" s="73"/>
      <c r="AQ1377" s="49" t="s">
        <v>4951</v>
      </c>
      <c r="AR1377" s="76" t="s">
        <v>5011</v>
      </c>
      <c r="AS1377" s="73" t="s">
        <v>5012</v>
      </c>
      <c r="AT1377" s="73">
        <f t="shared" si="326"/>
        <v>1</v>
      </c>
      <c r="AV1377" s="44" t="s">
        <v>5381</v>
      </c>
      <c r="AW1377" t="s">
        <v>613</v>
      </c>
      <c r="AX1377" s="73"/>
      <c r="AY1377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7" s="49" t="s">
        <v>4903</v>
      </c>
      <c r="BA1377" s="58" t="str">
        <f>Y1377&amp;"-"&amp;IF(Z1377&lt;10,"0"&amp;Z1377,Z1377)&amp;"-"&amp;IF(AA1377&lt;10,"0"&amp;AA1377,AA1377)&amp;"/"&amp;IF(AD1377&lt;10,"0"&amp;AD1377,AD1377)</f>
        <v>2010-04-26/27</v>
      </c>
      <c r="BB1377" s="44" t="str">
        <f>Y1377&amp;IF(Z1377&lt;&gt;0,"-"&amp;Z1377,"")&amp;IF(AA1377&lt;&gt;0,"-"&amp;AA1377,"")&amp;IF(AB1377&lt;&gt;0,"/"&amp;AB1377,"")&amp;IF(AC1377&lt;&gt;0,"-"&amp;AC1377,"")&amp;IF(AD1377&lt;&gt;0,"-"&amp;AD1377,"")</f>
        <v>2010-4-26/2010-4-27</v>
      </c>
      <c r="BC1377" s="44" t="str">
        <f>AE1377</f>
        <v>solonchak desert</v>
      </c>
      <c r="BD1377" s="44" t="s">
        <v>4911</v>
      </c>
      <c r="BF1377" s="49" t="s">
        <v>4882</v>
      </c>
      <c r="BG1377" t="s">
        <v>4893</v>
      </c>
      <c r="BH1377" s="40" t="s">
        <v>5050</v>
      </c>
      <c r="BI1377" t="s">
        <v>39</v>
      </c>
      <c r="BJ1377" t="str">
        <f>N1377&amp;", "&amp;O1377&amp;", "&amp;P1377</f>
        <v>Almaty (=Alma-Ata) Area, Kerbulak District, Altyn-Emel National Nature Park, c. 32.3 km SW of Basshi [=Baschi, Kalinino], Mynbulak Boundary, W env. Mynbulak Cordon</v>
      </c>
      <c r="BK1377" t="str">
        <f>T1377&amp;" N; "&amp;U1377&amp;" E"</f>
        <v>43°56'23.2" N; 78°28'49.1" E</v>
      </c>
      <c r="BL1377" t="s">
        <v>5257</v>
      </c>
      <c r="BM1377" s="85" t="s">
        <v>5258</v>
      </c>
      <c r="BN1377" t="s">
        <v>4895</v>
      </c>
      <c r="BP1377" t="str">
        <f>IF(V1377="original",H1377,IF(V1377="volunteer",C1377,"Nekhaeva A.A."))</f>
        <v>Громов А.В.</v>
      </c>
      <c r="BQ1377">
        <f>IF(V1377="original",I1377,IF(V1377="volunteer",YEAR(A1377)&amp;"-"&amp;IF(MONTH(A1377)&lt;10,"0"&amp;MONTH(A1377),MONTH(A1377))&amp;"-"&amp;IF(DAY(A1377)&lt;10,"0"&amp;DAY(A1377),DAY(A1377)),"__2025-05-15"))</f>
        <v>2013</v>
      </c>
      <c r="BR1377">
        <v>658</v>
      </c>
      <c r="BS1377">
        <f t="shared" ref="BS1377:BS1378" si="333">BR1377</f>
        <v>658</v>
      </c>
      <c r="BT1377" s="49" t="s">
        <v>4766</v>
      </c>
      <c r="BU1377" t="s">
        <v>3631</v>
      </c>
      <c r="BV1377" t="s">
        <v>3632</v>
      </c>
      <c r="BW1377" t="s">
        <v>3633</v>
      </c>
      <c r="BX1377" t="s">
        <v>3634</v>
      </c>
      <c r="BY1377" s="44" t="s">
        <v>229</v>
      </c>
      <c r="BZ1377" t="s">
        <v>1460</v>
      </c>
      <c r="CA1377" t="s">
        <v>4650</v>
      </c>
      <c r="CB1377" s="44" t="s">
        <v>4650</v>
      </c>
      <c r="CC1377" t="s">
        <v>3430</v>
      </c>
      <c r="CD1377" t="s">
        <v>4650</v>
      </c>
      <c r="CE1377" t="s">
        <v>4651</v>
      </c>
      <c r="CF1377" t="s">
        <v>3630</v>
      </c>
      <c r="CH1377" t="str">
        <f>H1377</f>
        <v>Громов А.В.</v>
      </c>
      <c r="CI1377">
        <f t="shared" si="320"/>
        <v>2013</v>
      </c>
    </row>
    <row r="1378" spans="1:88" x14ac:dyDescent="0.45">
      <c r="A1378" s="1">
        <v>45748.262453703697</v>
      </c>
      <c r="B1378">
        <v>911269241</v>
      </c>
      <c r="C1378" t="s">
        <v>4896</v>
      </c>
      <c r="D1378">
        <v>1</v>
      </c>
      <c r="E1378" s="4" t="s">
        <v>51</v>
      </c>
      <c r="G1378">
        <v>566</v>
      </c>
      <c r="H1378" s="44" t="s">
        <v>3218</v>
      </c>
      <c r="I1378">
        <v>2013</v>
      </c>
      <c r="J1378" t="s">
        <v>3219</v>
      </c>
      <c r="K1378" t="s">
        <v>3220</v>
      </c>
      <c r="L1378" t="s">
        <v>3221</v>
      </c>
      <c r="M1378" t="s">
        <v>39</v>
      </c>
      <c r="N1378" t="s">
        <v>3431</v>
      </c>
      <c r="O1378" t="s">
        <v>3297</v>
      </c>
      <c r="P1378" t="s">
        <v>3446</v>
      </c>
      <c r="Q1378" t="str">
        <f t="shared" si="324"/>
        <v>Altyn-Emel National Nature Park, c. 32.3 km SW of Basshi [=Baschi, Kalinino], Mynbulak Boundary, W env. Mynbulak Cordon</v>
      </c>
      <c r="R1378" s="85">
        <v>43.939777999999997</v>
      </c>
      <c r="S1378" s="85">
        <v>78.480305999999999</v>
      </c>
      <c r="T1378" t="s">
        <v>3447</v>
      </c>
      <c r="U1378" t="s">
        <v>3448</v>
      </c>
      <c r="V1378" s="54" t="s">
        <v>44</v>
      </c>
      <c r="Y1378">
        <v>2010</v>
      </c>
      <c r="Z1378">
        <v>4</v>
      </c>
      <c r="AA1378">
        <v>26</v>
      </c>
      <c r="AB1378">
        <v>2010</v>
      </c>
      <c r="AC1378">
        <v>4</v>
      </c>
      <c r="AD1378">
        <v>29</v>
      </c>
      <c r="AE1378" t="s">
        <v>3449</v>
      </c>
      <c r="AF1378" t="s">
        <v>501</v>
      </c>
      <c r="AG1378" s="60" t="s">
        <v>3450</v>
      </c>
      <c r="AH1378" t="s">
        <v>229</v>
      </c>
      <c r="AI1378" t="s">
        <v>1460</v>
      </c>
      <c r="AJ1378" t="s">
        <v>3429</v>
      </c>
      <c r="AK1378" t="b">
        <v>1</v>
      </c>
      <c r="AL1378" t="b">
        <v>0</v>
      </c>
      <c r="AO1378" s="49" t="s">
        <v>4952</v>
      </c>
      <c r="AP1378" s="73"/>
      <c r="AQ1378" s="49" t="s">
        <v>4951</v>
      </c>
      <c r="AR1378" s="76" t="s">
        <v>5011</v>
      </c>
      <c r="AS1378" s="73" t="s">
        <v>5012</v>
      </c>
      <c r="AT1378" s="73">
        <f t="shared" si="326"/>
        <v>1</v>
      </c>
      <c r="AU1378" s="112" t="s">
        <v>5383</v>
      </c>
      <c r="AV1378" s="44" t="s">
        <v>5380</v>
      </c>
      <c r="AW1378" t="s">
        <v>613</v>
      </c>
      <c r="AX1378" s="73"/>
      <c r="AY1378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8" s="49" t="s">
        <v>4903</v>
      </c>
      <c r="BA1378" s="58" t="str">
        <f>Y1378&amp;"-"&amp;IF(Z1378&lt;10,"0"&amp;Z1378,Z1378)&amp;"-"&amp;IF(AA1378&lt;10,"0"&amp;AA1378,AA1378)&amp;"/"&amp;IF(AD1378&lt;10,"0"&amp;AD1378,AD1378)</f>
        <v>2010-04-26/29</v>
      </c>
      <c r="BB1378" s="44" t="str">
        <f>Y1378&amp;IF(Z1378&lt;&gt;0,"-"&amp;Z1378,"")&amp;IF(AA1378&lt;&gt;0,"-"&amp;AA1378,"")&amp;IF(AB1378&lt;&gt;0,"/"&amp;AB1378,"")&amp;IF(AC1378&lt;&gt;0,"-"&amp;AC1378,"")&amp;IF(AD1378&lt;&gt;0,"-"&amp;AD1378,"")</f>
        <v>2010-4-26/2010-4-29</v>
      </c>
      <c r="BC1378" s="44" t="str">
        <f>AE1378</f>
        <v>solonchak desert</v>
      </c>
      <c r="BD1378" s="44" t="s">
        <v>4911</v>
      </c>
      <c r="BF1378" s="49" t="s">
        <v>4882</v>
      </c>
      <c r="BG1378" t="s">
        <v>4893</v>
      </c>
      <c r="BH1378" s="40" t="s">
        <v>5050</v>
      </c>
      <c r="BI1378" t="s">
        <v>39</v>
      </c>
      <c r="BJ1378" t="str">
        <f>N1378&amp;", "&amp;O1378&amp;", "&amp;P1378</f>
        <v>Almaty (=Alma-Ata) Area, Kerbulak District, Altyn-Emel National Nature Park, c. 32.3 km SW of Basshi [=Baschi, Kalinino], Mynbulak Boundary, W env. Mynbulak Cordon</v>
      </c>
      <c r="BK1378" t="str">
        <f>T1378&amp;" N; "&amp;U1378&amp;" E"</f>
        <v>43°56'23.2" N; 78°28'49.1" E</v>
      </c>
      <c r="BL1378" t="s">
        <v>5257</v>
      </c>
      <c r="BM1378" s="85" t="s">
        <v>5258</v>
      </c>
      <c r="BN1378" t="s">
        <v>4895</v>
      </c>
      <c r="BP1378" t="str">
        <f>IF(V1378="original",H1378,IF(V1378="volunteer",C1378,"Nekhaeva A.A."))</f>
        <v>Громов А.В.</v>
      </c>
      <c r="BQ1378">
        <f>IF(V1378="original",I1378,IF(V1378="volunteer",YEAR(A1378)&amp;"-"&amp;IF(MONTH(A1378)&lt;10,"0"&amp;MONTH(A1378),MONTH(A1378))&amp;"-"&amp;IF(DAY(A1378)&lt;10,"0"&amp;DAY(A1378),DAY(A1378)),"__2025-05-15"))</f>
        <v>2013</v>
      </c>
      <c r="BR1378">
        <v>658</v>
      </c>
      <c r="BS1378">
        <f t="shared" si="333"/>
        <v>658</v>
      </c>
      <c r="BT1378" s="49" t="s">
        <v>4766</v>
      </c>
      <c r="BU1378" t="s">
        <v>3631</v>
      </c>
      <c r="BV1378" t="s">
        <v>3632</v>
      </c>
      <c r="BW1378" t="s">
        <v>3633</v>
      </c>
      <c r="BX1378" t="s">
        <v>3634</v>
      </c>
      <c r="BY1378" s="44" t="s">
        <v>229</v>
      </c>
      <c r="BZ1378" t="s">
        <v>1460</v>
      </c>
      <c r="CA1378" t="s">
        <v>4650</v>
      </c>
      <c r="CB1378" s="44" t="s">
        <v>4650</v>
      </c>
      <c r="CC1378" t="s">
        <v>3430</v>
      </c>
      <c r="CD1378" t="s">
        <v>4650</v>
      </c>
      <c r="CE1378" t="s">
        <v>4651</v>
      </c>
      <c r="CF1378" t="s">
        <v>3630</v>
      </c>
      <c r="CH1378" t="str">
        <f>H1378</f>
        <v>Громов А.В.</v>
      </c>
      <c r="CI1378">
        <f t="shared" si="320"/>
        <v>2013</v>
      </c>
    </row>
    <row r="1379" spans="1:88" x14ac:dyDescent="0.45">
      <c r="A1379" s="1">
        <v>45748.260023148148</v>
      </c>
      <c r="B1379">
        <v>911269241</v>
      </c>
      <c r="C1379" t="s">
        <v>4896</v>
      </c>
      <c r="D1379">
        <v>1</v>
      </c>
      <c r="E1379" s="4" t="s">
        <v>65</v>
      </c>
      <c r="G1379">
        <v>566</v>
      </c>
      <c r="H1379" s="44" t="s">
        <v>3218</v>
      </c>
      <c r="I1379">
        <v>2013</v>
      </c>
      <c r="J1379" t="s">
        <v>3219</v>
      </c>
      <c r="K1379" t="s">
        <v>3220</v>
      </c>
      <c r="L1379" t="s">
        <v>3221</v>
      </c>
      <c r="M1379" t="s">
        <v>39</v>
      </c>
      <c r="N1379" t="s">
        <v>3431</v>
      </c>
      <c r="O1379" t="s">
        <v>41</v>
      </c>
      <c r="P1379" t="s">
        <v>3451</v>
      </c>
      <c r="Q1379" t="str">
        <f t="shared" si="324"/>
        <v>Saryesik-Atyrau (=Sary-Ishikotrau) Sands, c. 14.5 NNE of Kokzhide, c. 0.3 km N of El'tai winter house ruins</v>
      </c>
      <c r="R1379" s="85">
        <v>45.239027999999998</v>
      </c>
      <c r="S1379" s="85">
        <v>75.549194</v>
      </c>
      <c r="T1379" t="s">
        <v>3452</v>
      </c>
      <c r="U1379" t="s">
        <v>3453</v>
      </c>
      <c r="V1379" s="54" t="s">
        <v>44</v>
      </c>
      <c r="Y1379">
        <v>2008</v>
      </c>
      <c r="Z1379">
        <v>7</v>
      </c>
      <c r="AA1379">
        <v>15</v>
      </c>
      <c r="AB1379"/>
      <c r="AC1379"/>
      <c r="AD1379"/>
      <c r="AE1379" t="s">
        <v>125</v>
      </c>
      <c r="AF1379" t="s">
        <v>501</v>
      </c>
      <c r="AG1379" s="60" t="s">
        <v>4928</v>
      </c>
      <c r="AH1379" t="s">
        <v>229</v>
      </c>
      <c r="AI1379" t="s">
        <v>1460</v>
      </c>
      <c r="AJ1379" t="s">
        <v>3429</v>
      </c>
      <c r="AK1379" t="b">
        <v>1</v>
      </c>
      <c r="AL1379" t="b">
        <v>0</v>
      </c>
      <c r="AO1379" s="49" t="s">
        <v>4952</v>
      </c>
      <c r="AP1379" s="73"/>
      <c r="AQ1379" s="49" t="s">
        <v>4951</v>
      </c>
      <c r="AR1379" s="76" t="s">
        <v>5011</v>
      </c>
      <c r="AS1379" s="73" t="s">
        <v>5012</v>
      </c>
      <c r="AT1379" s="73">
        <f t="shared" si="326"/>
        <v>1</v>
      </c>
      <c r="AU1379" s="112" t="s">
        <v>5384</v>
      </c>
      <c r="AV1379" s="44" t="s">
        <v>5380</v>
      </c>
      <c r="AW1379" t="s">
        <v>613</v>
      </c>
      <c r="AX1379" s="73"/>
      <c r="AY1379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79" s="49" t="s">
        <v>4903</v>
      </c>
      <c r="BA1379" s="58" t="str">
        <f>Y1379&amp;"-"&amp;IF(Z1379&lt;10,"0"&amp;Z1379,Z1379)&amp;"-"&amp;IF(AA1379&lt;10,"0"&amp;AA1379,AA1379)</f>
        <v>2008-07-15</v>
      </c>
      <c r="BB1379" s="44" t="str">
        <f>Y1379&amp;IF(Z1379&lt;&gt;0,"-"&amp;Z1379,"")&amp;IF(AA1379&lt;&gt;0,"-"&amp;AA1379,"")&amp;IF(AB1379&lt;&gt;0,"/"&amp;AB1379,"")&amp;IF(AC1379&lt;&gt;0,"-"&amp;AC1379,"")&amp;IF(AD1379&lt;&gt;0,"-"&amp;AD1379,"")</f>
        <v>2008-7-15</v>
      </c>
      <c r="BC1379" s="44" t="str">
        <f>AE1379</f>
        <v>sands</v>
      </c>
      <c r="BF1379" s="49" t="s">
        <v>4882</v>
      </c>
      <c r="BG1379" t="s">
        <v>4893</v>
      </c>
      <c r="BH1379" s="40" t="s">
        <v>5050</v>
      </c>
      <c r="BI1379" t="s">
        <v>39</v>
      </c>
      <c r="BJ1379" t="str">
        <f>N1379&amp;", "&amp;O1379&amp;", "&amp;P1379</f>
        <v>Almaty (=Alma-Ata) Area, Balkhash District, Saryesik-Atyrau (=Sary-Ishikotrau) Sands, c. 14.5 NNE of Kokzhide, c. 0.3 km N of El'tai winter house ruins</v>
      </c>
      <c r="BK1379" t="str">
        <f>T1379&amp;" N; "&amp;U1379&amp;" E"</f>
        <v>45°14'20.5" N; 75°32'57.1" E</v>
      </c>
      <c r="BL1379" t="s">
        <v>5259</v>
      </c>
      <c r="BM1379" s="85" t="s">
        <v>5260</v>
      </c>
      <c r="BN1379" t="s">
        <v>4895</v>
      </c>
      <c r="BP1379" t="str">
        <f>IF(V1379="original",H1379,IF(V1379="volunteer",C1379,"Nekhaeva A.A."))</f>
        <v>Громов А.В.</v>
      </c>
      <c r="BQ1379">
        <f>IF(V1379="original",I1379,IF(V1379="volunteer",YEAR(A1379)&amp;"-"&amp;IF(MONTH(A1379)&lt;10,"0"&amp;MONTH(A1379),MONTH(A1379))&amp;"-"&amp;IF(DAY(A1379)&lt;10,"0"&amp;DAY(A1379),DAY(A1379)),"__2025-05-15"))</f>
        <v>2013</v>
      </c>
      <c r="BR1379" t="str">
        <f>LEFT(AG1379,SEARCH(" ",AG1379)-1)</f>
        <v>349</v>
      </c>
      <c r="BS1379" t="str">
        <f>BR1379</f>
        <v>349</v>
      </c>
      <c r="BT1379" s="49" t="s">
        <v>4766</v>
      </c>
      <c r="BU1379" t="s">
        <v>3631</v>
      </c>
      <c r="BV1379" t="s">
        <v>3632</v>
      </c>
      <c r="BW1379" t="s">
        <v>3633</v>
      </c>
      <c r="BX1379" t="s">
        <v>3634</v>
      </c>
      <c r="BY1379" s="44" t="s">
        <v>229</v>
      </c>
      <c r="BZ1379" t="s">
        <v>1460</v>
      </c>
      <c r="CA1379" t="s">
        <v>4650</v>
      </c>
      <c r="CB1379" s="44" t="s">
        <v>4650</v>
      </c>
      <c r="CC1379" t="s">
        <v>3430</v>
      </c>
      <c r="CD1379" t="s">
        <v>4650</v>
      </c>
      <c r="CE1379" t="s">
        <v>4651</v>
      </c>
      <c r="CF1379" t="s">
        <v>3630</v>
      </c>
      <c r="CH1379" t="str">
        <f>H1379</f>
        <v>Громов А.В.</v>
      </c>
      <c r="CI1379">
        <f t="shared" si="320"/>
        <v>2013</v>
      </c>
    </row>
    <row r="1380" spans="1:88" x14ac:dyDescent="0.45">
      <c r="A1380" s="1">
        <v>45748.256967592592</v>
      </c>
      <c r="B1380">
        <v>911269241</v>
      </c>
      <c r="C1380" t="s">
        <v>4896</v>
      </c>
      <c r="D1380">
        <v>1</v>
      </c>
      <c r="E1380" s="4" t="s">
        <v>65</v>
      </c>
      <c r="G1380">
        <v>566</v>
      </c>
      <c r="H1380" s="44" t="s">
        <v>3218</v>
      </c>
      <c r="I1380">
        <v>2013</v>
      </c>
      <c r="J1380" t="s">
        <v>3219</v>
      </c>
      <c r="K1380" t="s">
        <v>3220</v>
      </c>
      <c r="L1380" t="s">
        <v>3221</v>
      </c>
      <c r="M1380" t="s">
        <v>39</v>
      </c>
      <c r="N1380" t="s">
        <v>3250</v>
      </c>
      <c r="O1380" t="s">
        <v>3418</v>
      </c>
      <c r="P1380" t="s">
        <v>3455</v>
      </c>
      <c r="Q1380" t="str">
        <f t="shared" si="324"/>
        <v>c. 21.9 km SSE of Shieli (=Chiili), Aidartubek Boundary</v>
      </c>
      <c r="R1380" s="85">
        <v>43.967472000000001</v>
      </c>
      <c r="S1380" s="85">
        <v>66.823527999999996</v>
      </c>
      <c r="T1380" t="s">
        <v>3420</v>
      </c>
      <c r="U1380" t="s">
        <v>3421</v>
      </c>
      <c r="V1380" s="54" t="s">
        <v>44</v>
      </c>
      <c r="Y1380">
        <v>2012</v>
      </c>
      <c r="Z1380">
        <v>6</v>
      </c>
      <c r="AA1380">
        <v>25</v>
      </c>
      <c r="AB1380">
        <v>2012</v>
      </c>
      <c r="AC1380">
        <v>6</v>
      </c>
      <c r="AD1380">
        <v>29</v>
      </c>
      <c r="AE1380" t="s">
        <v>125</v>
      </c>
      <c r="AF1380" t="s">
        <v>501</v>
      </c>
      <c r="AG1380" s="60" t="s">
        <v>3456</v>
      </c>
      <c r="AH1380" t="s">
        <v>229</v>
      </c>
      <c r="AI1380" t="s">
        <v>1460</v>
      </c>
      <c r="AJ1380" t="s">
        <v>3429</v>
      </c>
      <c r="AK1380" t="b">
        <v>1</v>
      </c>
      <c r="AL1380" t="b">
        <v>0</v>
      </c>
      <c r="AO1380" s="49" t="s">
        <v>4952</v>
      </c>
      <c r="AP1380" s="73"/>
      <c r="AQ1380" s="49" t="s">
        <v>4951</v>
      </c>
      <c r="AR1380" s="76" t="s">
        <v>5011</v>
      </c>
      <c r="AS1380" s="73" t="s">
        <v>5012</v>
      </c>
      <c r="AT1380" s="73">
        <f t="shared" si="326"/>
        <v>1</v>
      </c>
      <c r="AU1380" s="112" t="s">
        <v>5384</v>
      </c>
      <c r="AV1380" s="44" t="s">
        <v>5380</v>
      </c>
      <c r="AW1380" t="s">
        <v>613</v>
      </c>
      <c r="AX1380" s="73"/>
      <c r="AY1380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80" s="49" t="s">
        <v>4903</v>
      </c>
      <c r="BA1380" s="58" t="str">
        <f>Y1380&amp;"-"&amp;IF(Z1380&lt;10,"0"&amp;Z1380,Z1380)&amp;"-"&amp;IF(AA1380&lt;10,"0"&amp;AA1380,AA1380)&amp;"/"&amp;IF(AD1380&lt;10,"0"&amp;AD1380,AD1380)</f>
        <v>2012-06-25/29</v>
      </c>
      <c r="BB1380" s="44" t="str">
        <f>Y1380&amp;IF(Z1380&lt;&gt;0,"-"&amp;Z1380,"")&amp;IF(AA1380&lt;&gt;0,"-"&amp;AA1380,"")&amp;IF(AB1380&lt;&gt;0,"/"&amp;AB1380,"")&amp;IF(AC1380&lt;&gt;0,"-"&amp;AC1380,"")&amp;IF(AD1380&lt;&gt;0,"-"&amp;AD1380,"")</f>
        <v>2012-6-25/2012-6-29</v>
      </c>
      <c r="BC1380" s="44" t="str">
        <f>AE1380</f>
        <v>sands</v>
      </c>
      <c r="BD1380" s="44" t="s">
        <v>4911</v>
      </c>
      <c r="BF1380" s="49" t="s">
        <v>4882</v>
      </c>
      <c r="BG1380" t="s">
        <v>4893</v>
      </c>
      <c r="BH1380" s="40" t="s">
        <v>5050</v>
      </c>
      <c r="BI1380" t="s">
        <v>39</v>
      </c>
      <c r="BJ1380" t="str">
        <f>N1380&amp;", "&amp;O1380&amp;", "&amp;P1380</f>
        <v>Kyzylorda Area, Shieli (=Chiili) District, c. 21.9 km SSE of Shieli (=Chiili), Aidartubek Boundary</v>
      </c>
      <c r="BK1380" t="str">
        <f>T1380&amp;" N; "&amp;U1380&amp;" E"</f>
        <v>43°58'2.9" N; 66°49'24.7" E</v>
      </c>
      <c r="BL1380" t="s">
        <v>5247</v>
      </c>
      <c r="BM1380" s="85" t="s">
        <v>5248</v>
      </c>
      <c r="BN1380" t="s">
        <v>4895</v>
      </c>
      <c r="BP1380" t="str">
        <f>IF(V1380="original",H1380,IF(V1380="volunteer",C1380,"Nekhaeva A.A."))</f>
        <v>Громов А.В.</v>
      </c>
      <c r="BQ1380">
        <f>IF(V1380="original",I1380,IF(V1380="volunteer",YEAR(A1380)&amp;"-"&amp;IF(MONTH(A1380)&lt;10,"0"&amp;MONTH(A1380),MONTH(A1380))&amp;"-"&amp;IF(DAY(A1380)&lt;10,"0"&amp;DAY(A1380),DAY(A1380)),"__2025-05-15"))</f>
        <v>2013</v>
      </c>
      <c r="BR1380">
        <v>155</v>
      </c>
      <c r="BS1380">
        <f t="shared" ref="BS1380:BS1381" si="334">BR1380</f>
        <v>155</v>
      </c>
      <c r="BT1380" s="49" t="s">
        <v>4766</v>
      </c>
      <c r="BU1380" t="s">
        <v>3631</v>
      </c>
      <c r="BV1380" t="s">
        <v>3632</v>
      </c>
      <c r="BW1380" t="s">
        <v>3633</v>
      </c>
      <c r="BX1380" t="s">
        <v>3634</v>
      </c>
      <c r="BY1380" s="44" t="s">
        <v>229</v>
      </c>
      <c r="BZ1380" t="s">
        <v>1460</v>
      </c>
      <c r="CA1380" t="s">
        <v>4650</v>
      </c>
      <c r="CB1380" s="44" t="s">
        <v>4650</v>
      </c>
      <c r="CC1380" t="s">
        <v>3430</v>
      </c>
      <c r="CD1380" t="s">
        <v>4650</v>
      </c>
      <c r="CE1380" t="s">
        <v>4651</v>
      </c>
      <c r="CF1380" t="s">
        <v>3630</v>
      </c>
      <c r="CH1380" t="str">
        <f>H1380</f>
        <v>Громов А.В.</v>
      </c>
      <c r="CI1380">
        <f t="shared" si="320"/>
        <v>2013</v>
      </c>
    </row>
    <row r="1381" spans="1:88" x14ac:dyDescent="0.45">
      <c r="A1381" s="1">
        <v>45748.25481481482</v>
      </c>
      <c r="B1381">
        <v>911269241</v>
      </c>
      <c r="C1381" t="s">
        <v>4896</v>
      </c>
      <c r="D1381">
        <v>7</v>
      </c>
      <c r="E1381" s="4" t="s">
        <v>5289</v>
      </c>
      <c r="G1381">
        <v>566</v>
      </c>
      <c r="H1381" s="44" t="s">
        <v>3218</v>
      </c>
      <c r="I1381">
        <v>2013</v>
      </c>
      <c r="J1381" t="s">
        <v>3219</v>
      </c>
      <c r="K1381" t="s">
        <v>3220</v>
      </c>
      <c r="L1381" t="s">
        <v>3221</v>
      </c>
      <c r="M1381" t="s">
        <v>39</v>
      </c>
      <c r="N1381" t="s">
        <v>3250</v>
      </c>
      <c r="O1381" t="s">
        <v>3418</v>
      </c>
      <c r="P1381" t="s">
        <v>3457</v>
      </c>
      <c r="Q1381" t="str">
        <f t="shared" si="324"/>
        <v>c. 21.6 km SSE of Shieli (=Chiili)</v>
      </c>
      <c r="R1381" s="85">
        <v>43.97</v>
      </c>
      <c r="S1381" s="85">
        <v>66.818777999999995</v>
      </c>
      <c r="T1381" t="s">
        <v>3281</v>
      </c>
      <c r="U1381" t="s">
        <v>3282</v>
      </c>
      <c r="V1381" s="54" t="s">
        <v>44</v>
      </c>
      <c r="Y1381">
        <v>2012</v>
      </c>
      <c r="Z1381">
        <v>6</v>
      </c>
      <c r="AA1381">
        <v>23</v>
      </c>
      <c r="AB1381">
        <v>2012</v>
      </c>
      <c r="AC1381">
        <v>6</v>
      </c>
      <c r="AD1381">
        <v>29</v>
      </c>
      <c r="AF1381" t="s">
        <v>501</v>
      </c>
      <c r="AG1381" s="60" t="s">
        <v>3283</v>
      </c>
      <c r="AH1381" t="s">
        <v>229</v>
      </c>
      <c r="AI1381" t="s">
        <v>1460</v>
      </c>
      <c r="AJ1381" t="s">
        <v>3429</v>
      </c>
      <c r="AK1381" t="b">
        <v>1</v>
      </c>
      <c r="AL1381" t="b">
        <v>0</v>
      </c>
      <c r="AO1381" s="49" t="s">
        <v>4952</v>
      </c>
      <c r="AP1381" s="73"/>
      <c r="AQ1381" s="49" t="s">
        <v>4951</v>
      </c>
      <c r="AR1381" s="76" t="s">
        <v>5011</v>
      </c>
      <c r="AS1381" s="73" t="s">
        <v>5012</v>
      </c>
      <c r="AT1381" s="73">
        <f t="shared" si="326"/>
        <v>7</v>
      </c>
      <c r="AU1381" s="112" t="s">
        <v>5383</v>
      </c>
      <c r="AV1381" s="44" t="s">
        <v>5380</v>
      </c>
      <c r="AW1381" t="s">
        <v>613</v>
      </c>
      <c r="AX1381" s="73"/>
      <c r="AY1381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81" s="49" t="s">
        <v>4903</v>
      </c>
      <c r="BA1381" s="58" t="str">
        <f>Y1381&amp;"-"&amp;IF(Z1381&lt;10,"0"&amp;Z1381,Z1381)&amp;"-"&amp;IF(AA1381&lt;10,"0"&amp;AA1381,AA1381)&amp;"/"&amp;IF(AD1381&lt;10,"0"&amp;AD1381,AD1381)</f>
        <v>2012-06-23/29</v>
      </c>
      <c r="BB1381" s="44" t="str">
        <f>Y1381&amp;IF(Z1381&lt;&gt;0,"-"&amp;Z1381,"")&amp;IF(AA1381&lt;&gt;0,"-"&amp;AA1381,"")&amp;IF(AB1381&lt;&gt;0,"/"&amp;AB1381,"")&amp;IF(AC1381&lt;&gt;0,"-"&amp;AC1381,"")&amp;IF(AD1381&lt;&gt;0,"-"&amp;AD1381,"")</f>
        <v>2012-6-23/2012-6-29</v>
      </c>
      <c r="BD1381" s="44" t="s">
        <v>4911</v>
      </c>
      <c r="BF1381" s="49" t="s">
        <v>4882</v>
      </c>
      <c r="BG1381" t="s">
        <v>4893</v>
      </c>
      <c r="BH1381" s="40" t="s">
        <v>5050</v>
      </c>
      <c r="BI1381" t="s">
        <v>39</v>
      </c>
      <c r="BJ1381" t="str">
        <f>N1381&amp;", "&amp;O1381&amp;", "&amp;P1381</f>
        <v>Kyzylorda Area, Shieli (=Chiili) District, c. 21.6 km SSE of Shieli (=Chiili)</v>
      </c>
      <c r="BK1381" t="str">
        <f>T1381&amp;" N; "&amp;U1381&amp;" E"</f>
        <v>43°58'12" N; 66°49'7.6" E</v>
      </c>
      <c r="BL1381" t="s">
        <v>5223</v>
      </c>
      <c r="BM1381" s="85" t="s">
        <v>5224</v>
      </c>
      <c r="BN1381" t="s">
        <v>4895</v>
      </c>
      <c r="BP1381" t="str">
        <f>IF(V1381="original",H1381,IF(V1381="volunteer",C1381,"Nekhaeva A.A."))</f>
        <v>Громов А.В.</v>
      </c>
      <c r="BQ1381">
        <f>IF(V1381="original",I1381,IF(V1381="volunteer",YEAR(A1381)&amp;"-"&amp;IF(MONTH(A1381)&lt;10,"0"&amp;MONTH(A1381),MONTH(A1381))&amp;"-"&amp;IF(DAY(A1381)&lt;10,"0"&amp;DAY(A1381),DAY(A1381)),"__2025-05-15"))</f>
        <v>2013</v>
      </c>
      <c r="BR1381">
        <v>154</v>
      </c>
      <c r="BS1381">
        <f t="shared" si="334"/>
        <v>154</v>
      </c>
      <c r="BT1381" s="49" t="s">
        <v>4766</v>
      </c>
      <c r="BU1381" t="s">
        <v>3631</v>
      </c>
      <c r="BV1381" t="s">
        <v>3632</v>
      </c>
      <c r="BW1381" t="s">
        <v>3633</v>
      </c>
      <c r="BX1381" t="s">
        <v>3634</v>
      </c>
      <c r="BY1381" s="44" t="s">
        <v>229</v>
      </c>
      <c r="BZ1381" t="s">
        <v>1460</v>
      </c>
      <c r="CA1381" t="s">
        <v>4650</v>
      </c>
      <c r="CB1381" s="44" t="s">
        <v>4650</v>
      </c>
      <c r="CC1381" t="s">
        <v>3430</v>
      </c>
      <c r="CD1381" t="s">
        <v>4650</v>
      </c>
      <c r="CE1381" t="s">
        <v>4651</v>
      </c>
      <c r="CF1381" t="s">
        <v>3630</v>
      </c>
      <c r="CH1381" t="str">
        <f>H1381</f>
        <v>Громов А.В.</v>
      </c>
      <c r="CI1381">
        <f t="shared" si="320"/>
        <v>2013</v>
      </c>
    </row>
    <row r="1382" spans="1:88" x14ac:dyDescent="0.45">
      <c r="A1382" s="1">
        <v>45748.25236111111</v>
      </c>
      <c r="B1382">
        <v>911269241</v>
      </c>
      <c r="C1382" t="s">
        <v>4896</v>
      </c>
      <c r="D1382">
        <v>2</v>
      </c>
      <c r="E1382" s="4" t="s">
        <v>86</v>
      </c>
      <c r="G1382">
        <v>566</v>
      </c>
      <c r="H1382" s="44" t="s">
        <v>3218</v>
      </c>
      <c r="I1382">
        <v>2013</v>
      </c>
      <c r="J1382" t="s">
        <v>3219</v>
      </c>
      <c r="K1382" t="s">
        <v>3220</v>
      </c>
      <c r="L1382" t="s">
        <v>3221</v>
      </c>
      <c r="M1382" t="s">
        <v>39</v>
      </c>
      <c r="N1382" t="s">
        <v>3250</v>
      </c>
      <c r="O1382" t="s">
        <v>3418</v>
      </c>
      <c r="P1382" t="s">
        <v>3458</v>
      </c>
      <c r="Q1382" t="str">
        <f t="shared" si="324"/>
        <v>Syrdarya River valley, right riverside, Kargaly Nature Preserve, c. 21.6 km SSE of Shieli (=Chiili), Akdon Boundary, cordon env.</v>
      </c>
      <c r="R1382" s="85">
        <v>43.968111</v>
      </c>
      <c r="S1382" s="85">
        <v>66.811999999999998</v>
      </c>
      <c r="T1382" t="s">
        <v>3253</v>
      </c>
      <c r="U1382" t="s">
        <v>3254</v>
      </c>
      <c r="V1382" s="54" t="s">
        <v>44</v>
      </c>
      <c r="Y1382">
        <v>2012</v>
      </c>
      <c r="Z1382">
        <v>6</v>
      </c>
      <c r="AA1382">
        <v>26</v>
      </c>
      <c r="AB1382">
        <v>2012</v>
      </c>
      <c r="AC1382">
        <v>6</v>
      </c>
      <c r="AD1382">
        <v>29</v>
      </c>
      <c r="AF1382" t="s">
        <v>501</v>
      </c>
      <c r="AG1382" s="60" t="s">
        <v>3459</v>
      </c>
      <c r="AH1382" t="s">
        <v>229</v>
      </c>
      <c r="AI1382" t="s">
        <v>1460</v>
      </c>
      <c r="AJ1382" t="s">
        <v>3429</v>
      </c>
      <c r="AK1382" t="b">
        <v>1</v>
      </c>
      <c r="AL1382" t="b">
        <v>0</v>
      </c>
      <c r="AO1382" s="49" t="s">
        <v>4952</v>
      </c>
      <c r="AP1382" s="73"/>
      <c r="AQ1382" s="49" t="s">
        <v>4951</v>
      </c>
      <c r="AR1382" s="76" t="s">
        <v>5011</v>
      </c>
      <c r="AS1382" s="73" t="s">
        <v>5012</v>
      </c>
      <c r="AT1382" s="73">
        <f t="shared" si="326"/>
        <v>2</v>
      </c>
      <c r="AU1382" s="112" t="s">
        <v>5383</v>
      </c>
      <c r="AV1382" s="44" t="s">
        <v>5380</v>
      </c>
      <c r="AW1382" t="s">
        <v>613</v>
      </c>
      <c r="AX1382" s="73"/>
      <c r="AY1382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382" s="49" t="s">
        <v>4903</v>
      </c>
      <c r="BA1382" s="58" t="str">
        <f>Y1382&amp;"-"&amp;IF(Z1382&lt;10,"0"&amp;Z1382,Z1382)&amp;"-"&amp;IF(AA1382&lt;10,"0"&amp;AA1382,AA1382)&amp;"/"&amp;IF(AD1382&lt;10,"0"&amp;AD1382,AD1382)</f>
        <v>2012-06-26/29</v>
      </c>
      <c r="BB1382" s="44" t="str">
        <f>Y1382&amp;IF(Z1382&lt;&gt;0,"-"&amp;Z1382,"")&amp;IF(AA1382&lt;&gt;0,"-"&amp;AA1382,"")&amp;IF(AB1382&lt;&gt;0,"/"&amp;AB1382,"")&amp;IF(AC1382&lt;&gt;0,"-"&amp;AC1382,"")&amp;IF(AD1382&lt;&gt;0,"-"&amp;AD1382,"")</f>
        <v>2012-6-26/2012-6-29</v>
      </c>
      <c r="BD1382" s="44" t="s">
        <v>4911</v>
      </c>
      <c r="BF1382" s="49" t="s">
        <v>4882</v>
      </c>
      <c r="BG1382" t="s">
        <v>4893</v>
      </c>
      <c r="BH1382" s="40" t="s">
        <v>5050</v>
      </c>
      <c r="BI1382" t="s">
        <v>39</v>
      </c>
      <c r="BJ1382" t="str">
        <f>N1382&amp;", "&amp;O1382&amp;", "&amp;P1382</f>
        <v>Kyzylorda Area, Shieli (=Chiili) District, Syrdarya River valley, right riverside, Kargaly Nature Preserve, c. 21.6 km SSE of Shieli (=Chiili), Akdon Boundary, cordon env.</v>
      </c>
      <c r="BK1382" t="str">
        <f>T1382&amp;" N; "&amp;U1382&amp;" E"</f>
        <v>43°58'5.2" N; 66°48'43.2" E</v>
      </c>
      <c r="BL1382" t="s">
        <v>5215</v>
      </c>
      <c r="BM1382" s="85" t="s">
        <v>5216</v>
      </c>
      <c r="BN1382" t="s">
        <v>4895</v>
      </c>
      <c r="BP1382" t="str">
        <f>IF(V1382="original",H1382,IF(V1382="volunteer",C1382,"Nekhaeva A.A."))</f>
        <v>Громов А.В.</v>
      </c>
      <c r="BQ1382">
        <f>IF(V1382="original",I1382,IF(V1382="volunteer",YEAR(A1382)&amp;"-"&amp;IF(MONTH(A1382)&lt;10,"0"&amp;MONTH(A1382),MONTH(A1382))&amp;"-"&amp;IF(DAY(A1382)&lt;10,"0"&amp;DAY(A1382),DAY(A1382)),"__2025-05-15"))</f>
        <v>2013</v>
      </c>
      <c r="BR1382">
        <v>158</v>
      </c>
      <c r="BS1382">
        <f>BR1382</f>
        <v>158</v>
      </c>
      <c r="BT1382" s="49" t="s">
        <v>4766</v>
      </c>
      <c r="BU1382" t="s">
        <v>3631</v>
      </c>
      <c r="BV1382" t="s">
        <v>3632</v>
      </c>
      <c r="BW1382" t="s">
        <v>3633</v>
      </c>
      <c r="BX1382" t="s">
        <v>3634</v>
      </c>
      <c r="BY1382" s="44" t="s">
        <v>229</v>
      </c>
      <c r="BZ1382" t="s">
        <v>1460</v>
      </c>
      <c r="CA1382" t="s">
        <v>4650</v>
      </c>
      <c r="CB1382" s="44" t="s">
        <v>4650</v>
      </c>
      <c r="CC1382" t="s">
        <v>3430</v>
      </c>
      <c r="CD1382" t="s">
        <v>4650</v>
      </c>
      <c r="CE1382" t="s">
        <v>4651</v>
      </c>
      <c r="CF1382" t="s">
        <v>3630</v>
      </c>
      <c r="CH1382" t="str">
        <f>H1382</f>
        <v>Громов А.В.</v>
      </c>
      <c r="CI1382">
        <f t="shared" si="320"/>
        <v>2013</v>
      </c>
    </row>
    <row r="1383" spans="1:88" s="8" customFormat="1" x14ac:dyDescent="0.45">
      <c r="A1383" s="7">
        <v>45747.570532407408</v>
      </c>
      <c r="B1383" s="8">
        <v>412819044</v>
      </c>
      <c r="C1383" s="6" t="s">
        <v>4897</v>
      </c>
      <c r="D1383" s="8">
        <v>1</v>
      </c>
      <c r="E1383" s="4" t="s">
        <v>51</v>
      </c>
      <c r="G1383" s="8">
        <v>3908</v>
      </c>
      <c r="H1383" s="44" t="s">
        <v>1801</v>
      </c>
      <c r="I1383" s="8">
        <v>1999</v>
      </c>
      <c r="J1383" s="8" t="s">
        <v>3380</v>
      </c>
      <c r="K1383" s="8" t="s">
        <v>3381</v>
      </c>
      <c r="L1383" s="8" t="s">
        <v>3382</v>
      </c>
      <c r="M1383" t="s">
        <v>39</v>
      </c>
      <c r="N1383" s="8" t="s">
        <v>77</v>
      </c>
      <c r="O1383" s="8" t="s">
        <v>893</v>
      </c>
      <c r="P1383" s="8" t="s">
        <v>3460</v>
      </c>
      <c r="Q1383" t="str">
        <f t="shared" si="324"/>
        <v>highway Almaty-Georgievka, ca 8 km W of Talgar</v>
      </c>
      <c r="R1383" s="90">
        <v>43.306389000000003</v>
      </c>
      <c r="S1383" s="90">
        <v>77.127842999999999</v>
      </c>
      <c r="T1383" s="8" t="s">
        <v>3461</v>
      </c>
      <c r="U1383" s="8" t="s">
        <v>3462</v>
      </c>
      <c r="V1383" s="8" t="s">
        <v>106</v>
      </c>
      <c r="W1383" s="8" t="s">
        <v>3463</v>
      </c>
      <c r="X1383" s="8">
        <v>2000</v>
      </c>
      <c r="Y1383" s="8">
        <v>1991</v>
      </c>
      <c r="Z1383" s="8">
        <v>5</v>
      </c>
      <c r="AA1383" s="8">
        <v>13</v>
      </c>
      <c r="AF1383" s="8" t="s">
        <v>826</v>
      </c>
      <c r="AH1383" s="8" t="s">
        <v>48</v>
      </c>
      <c r="AI1383" s="8" t="s">
        <v>49</v>
      </c>
      <c r="AJ1383" s="8" t="s">
        <v>3406</v>
      </c>
      <c r="AK1383" s="8" t="b">
        <v>1</v>
      </c>
      <c r="AL1383" s="8" t="b">
        <v>0</v>
      </c>
      <c r="AO1383" s="49" t="s">
        <v>4952</v>
      </c>
      <c r="AP1383" s="73"/>
      <c r="AQ1383" s="49" t="s">
        <v>4951</v>
      </c>
      <c r="AR1383" s="76" t="s">
        <v>5011</v>
      </c>
      <c r="AS1383" s="73" t="s">
        <v>5012</v>
      </c>
      <c r="AT1383" s="73">
        <f t="shared" si="326"/>
        <v>1</v>
      </c>
      <c r="AU1383" s="112" t="s">
        <v>5383</v>
      </c>
      <c r="AV1383" s="44" t="s">
        <v>5380</v>
      </c>
      <c r="AW1383" t="s">
        <v>826</v>
      </c>
      <c r="AX1383" s="73"/>
      <c r="AY1383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3" s="49" t="s">
        <v>4903</v>
      </c>
      <c r="BA1383" s="58" t="str">
        <f>Y1383&amp;"-"&amp;IF(Z1383&lt;10,"0"&amp;Z1383,Z1383)&amp;"-"&amp;IF(AA1383&lt;10,"0"&amp;AA1383,AA1383)</f>
        <v>1991-05-13</v>
      </c>
      <c r="BB1383" s="44" t="str">
        <f>Y1383&amp;IF(Z1383&lt;&gt;0,"-"&amp;Z1383,"")&amp;IF(AA1383&lt;&gt;0,"-"&amp;AA1383,"")&amp;IF(AB1383&lt;&gt;0,"/"&amp;AB1383,"")&amp;IF(AC1383&lt;&gt;0,"-"&amp;AC1383,"")&amp;IF(AD1383&lt;&gt;0,"-"&amp;AD1383,"")</f>
        <v>1991-5-13</v>
      </c>
      <c r="BC1383" s="44"/>
      <c r="BD1383" s="44"/>
      <c r="BE1383" s="44"/>
      <c r="BF1383" s="49" t="s">
        <v>4882</v>
      </c>
      <c r="BG1383" t="s">
        <v>4893</v>
      </c>
      <c r="BH1383" s="40" t="s">
        <v>5050</v>
      </c>
      <c r="BI1383" t="s">
        <v>39</v>
      </c>
      <c r="BJ1383" t="str">
        <f>N1383&amp;", "&amp;O1383&amp;", "&amp;P1383</f>
        <v>Almaty Area, Zhambyl Distr., highway Almaty-Georgievka, ca 8 km W of Talgar</v>
      </c>
      <c r="BK1383" t="str">
        <f>T1383&amp;" N; "&amp;U1383&amp;" E"</f>
        <v>43.306389 N; 77.127843 E</v>
      </c>
      <c r="BL1383" t="s">
        <v>3461</v>
      </c>
      <c r="BM1383" s="85" t="s">
        <v>3462</v>
      </c>
      <c r="BN1383" t="s">
        <v>4895</v>
      </c>
      <c r="BO1383">
        <f t="shared" ref="BO1383:BO1404" si="335">X1383</f>
        <v>2000</v>
      </c>
      <c r="BP1383" t="str">
        <f>IF(V1383="original",H1383,IF(V1383="volunteer",C1383,"Nekhaeva A.A."))</f>
        <v>Kim L.V.</v>
      </c>
      <c r="BQ1383" t="str">
        <f>IF(V1383="original",I1383,IF(V1383="volunteer",YEAR(A1383)&amp;"-"&amp;IF(MONTH(A1383)&lt;10,"0"&amp;MONTH(A1383),MONTH(A1383))&amp;"-"&amp;IF(DAY(A1383)&lt;10,"0"&amp;DAY(A1383),DAY(A1383)),"__2025-05-15"))</f>
        <v>2025-03-31</v>
      </c>
      <c r="BR1383"/>
      <c r="BS1383"/>
      <c r="BT1383" s="49" t="s">
        <v>4766</v>
      </c>
      <c r="BU1383" t="s">
        <v>3631</v>
      </c>
      <c r="BV1383" t="s">
        <v>3632</v>
      </c>
      <c r="BW1383" t="s">
        <v>3633</v>
      </c>
      <c r="BX1383" t="s">
        <v>3634</v>
      </c>
      <c r="BY1383" s="44" t="s">
        <v>48</v>
      </c>
      <c r="BZ1383" t="s">
        <v>49</v>
      </c>
      <c r="CA1383" t="s">
        <v>4648</v>
      </c>
      <c r="CB1383" s="44" t="s">
        <v>4648</v>
      </c>
      <c r="CC1383" t="s">
        <v>4608</v>
      </c>
      <c r="CD1383" t="s">
        <v>4648</v>
      </c>
      <c r="CE1383" t="s">
        <v>4649</v>
      </c>
      <c r="CF1383" t="s">
        <v>3630</v>
      </c>
      <c r="CG1383"/>
      <c r="CH1383" t="str">
        <f>H1383</f>
        <v>Logunov D.V., Marusik Yu.M.</v>
      </c>
      <c r="CI1383">
        <f t="shared" si="320"/>
        <v>1999</v>
      </c>
      <c r="CJ1383"/>
    </row>
    <row r="1384" spans="1:88" s="8" customFormat="1" x14ac:dyDescent="0.45">
      <c r="A1384" s="7">
        <v>45747.556817129633</v>
      </c>
      <c r="B1384" s="8">
        <v>412819044</v>
      </c>
      <c r="C1384" s="6" t="s">
        <v>4897</v>
      </c>
      <c r="D1384" s="8">
        <v>1</v>
      </c>
      <c r="E1384" s="4" t="s">
        <v>51</v>
      </c>
      <c r="G1384" s="8">
        <v>3908</v>
      </c>
      <c r="H1384" s="44" t="s">
        <v>1801</v>
      </c>
      <c r="I1384" s="8">
        <v>1999</v>
      </c>
      <c r="J1384" s="8" t="s">
        <v>3380</v>
      </c>
      <c r="K1384" s="8" t="s">
        <v>3381</v>
      </c>
      <c r="L1384" s="8" t="s">
        <v>3382</v>
      </c>
      <c r="M1384" t="s">
        <v>39</v>
      </c>
      <c r="N1384" s="8" t="s">
        <v>77</v>
      </c>
      <c r="O1384" s="8" t="s">
        <v>893</v>
      </c>
      <c r="P1384" s="8" t="s">
        <v>3464</v>
      </c>
      <c r="Q1384" t="str">
        <f t="shared" si="324"/>
        <v>ca 12 km NW of Kolshengel [= Kanshengel], Taukum Sands</v>
      </c>
      <c r="R1384" s="90">
        <v>44.398769000000001</v>
      </c>
      <c r="S1384" s="90">
        <v>75.440115000000006</v>
      </c>
      <c r="T1384" s="8" t="s">
        <v>3465</v>
      </c>
      <c r="U1384" s="8" t="s">
        <v>3466</v>
      </c>
      <c r="V1384" s="8" t="s">
        <v>106</v>
      </c>
      <c r="X1384" s="8">
        <v>1000</v>
      </c>
      <c r="Y1384" s="8">
        <v>1992</v>
      </c>
      <c r="Z1384" s="8">
        <v>5</v>
      </c>
      <c r="AA1384" s="8">
        <v>13</v>
      </c>
      <c r="AF1384" s="8" t="s">
        <v>1752</v>
      </c>
      <c r="AH1384" s="8" t="s">
        <v>48</v>
      </c>
      <c r="AI1384" s="8" t="s">
        <v>49</v>
      </c>
      <c r="AJ1384" s="8" t="s">
        <v>3406</v>
      </c>
      <c r="AK1384" s="8" t="b">
        <v>1</v>
      </c>
      <c r="AL1384" s="8" t="b">
        <v>0</v>
      </c>
      <c r="AO1384" s="49" t="s">
        <v>4952</v>
      </c>
      <c r="AP1384" s="73"/>
      <c r="AQ1384" s="49" t="s">
        <v>4951</v>
      </c>
      <c r="AR1384" s="76" t="s">
        <v>5011</v>
      </c>
      <c r="AS1384" s="73" t="s">
        <v>5012</v>
      </c>
      <c r="AT1384" s="73">
        <f t="shared" si="326"/>
        <v>1</v>
      </c>
      <c r="AU1384" s="112" t="s">
        <v>5383</v>
      </c>
      <c r="AV1384" s="44" t="s">
        <v>5380</v>
      </c>
      <c r="AW1384" t="s">
        <v>1752</v>
      </c>
      <c r="AX1384" s="73"/>
      <c r="AY1384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4" s="49" t="s">
        <v>4903</v>
      </c>
      <c r="BA1384" s="58" t="str">
        <f>Y1384&amp;"-"&amp;IF(Z1384&lt;10,"0"&amp;Z1384,Z1384)&amp;"-"&amp;IF(AA1384&lt;10,"0"&amp;AA1384,AA1384)</f>
        <v>1992-05-13</v>
      </c>
      <c r="BB1384" s="44" t="str">
        <f>Y1384&amp;IF(Z1384&lt;&gt;0,"-"&amp;Z1384,"")&amp;IF(AA1384&lt;&gt;0,"-"&amp;AA1384,"")&amp;IF(AB1384&lt;&gt;0,"/"&amp;AB1384,"")&amp;IF(AC1384&lt;&gt;0,"-"&amp;AC1384,"")&amp;IF(AD1384&lt;&gt;0,"-"&amp;AD1384,"")</f>
        <v>1992-5-13</v>
      </c>
      <c r="BC1384" s="44"/>
      <c r="BD1384" s="44"/>
      <c r="BE1384" s="44"/>
      <c r="BF1384" s="49" t="s">
        <v>4882</v>
      </c>
      <c r="BG1384" t="s">
        <v>4893</v>
      </c>
      <c r="BH1384" s="40" t="s">
        <v>5050</v>
      </c>
      <c r="BI1384" t="s">
        <v>39</v>
      </c>
      <c r="BJ1384" t="str">
        <f>N1384&amp;", "&amp;O1384&amp;", "&amp;P1384</f>
        <v>Almaty Area, Zhambyl Distr., ca 12 km NW of Kolshengel [= Kanshengel], Taukum Sands</v>
      </c>
      <c r="BK1384" t="str">
        <f>T1384&amp;" N; "&amp;U1384&amp;" E"</f>
        <v>44.398769 N; 75.440115 E</v>
      </c>
      <c r="BL1384" t="s">
        <v>3465</v>
      </c>
      <c r="BM1384" s="85" t="s">
        <v>3466</v>
      </c>
      <c r="BN1384" t="s">
        <v>4895</v>
      </c>
      <c r="BO1384">
        <f t="shared" si="335"/>
        <v>1000</v>
      </c>
      <c r="BP1384" t="str">
        <f>IF(V1384="original",H1384,IF(V1384="volunteer",C1384,"Nekhaeva A.A."))</f>
        <v>Kim L.V.</v>
      </c>
      <c r="BQ1384" t="str">
        <f>IF(V1384="original",I1384,IF(V1384="volunteer",YEAR(A1384)&amp;"-"&amp;IF(MONTH(A1384)&lt;10,"0"&amp;MONTH(A1384),MONTH(A1384))&amp;"-"&amp;IF(DAY(A1384)&lt;10,"0"&amp;DAY(A1384),DAY(A1384)),"__2025-05-15"))</f>
        <v>2025-03-31</v>
      </c>
      <c r="BR1384"/>
      <c r="BS1384"/>
      <c r="BT1384" s="49" t="s">
        <v>4766</v>
      </c>
      <c r="BU1384" t="s">
        <v>3631</v>
      </c>
      <c r="BV1384" t="s">
        <v>3632</v>
      </c>
      <c r="BW1384" t="s">
        <v>3633</v>
      </c>
      <c r="BX1384" t="s">
        <v>3634</v>
      </c>
      <c r="BY1384" s="44" t="s">
        <v>48</v>
      </c>
      <c r="BZ1384" t="s">
        <v>49</v>
      </c>
      <c r="CA1384" t="s">
        <v>4648</v>
      </c>
      <c r="CB1384" s="44" t="s">
        <v>4648</v>
      </c>
      <c r="CC1384" t="s">
        <v>4608</v>
      </c>
      <c r="CD1384" t="s">
        <v>4648</v>
      </c>
      <c r="CE1384" t="s">
        <v>4649</v>
      </c>
      <c r="CF1384" t="s">
        <v>3630</v>
      </c>
      <c r="CG1384"/>
      <c r="CH1384" t="str">
        <f>H1384</f>
        <v>Logunov D.V., Marusik Yu.M.</v>
      </c>
      <c r="CI1384">
        <f t="shared" si="320"/>
        <v>1999</v>
      </c>
      <c r="CJ1384"/>
    </row>
    <row r="1385" spans="1:88" s="8" customFormat="1" x14ac:dyDescent="0.45">
      <c r="A1385" s="7">
        <v>45747.553402777783</v>
      </c>
      <c r="B1385" s="8">
        <v>412819044</v>
      </c>
      <c r="C1385" s="6" t="s">
        <v>4897</v>
      </c>
      <c r="D1385" s="8">
        <v>1</v>
      </c>
      <c r="E1385" s="4" t="s">
        <v>65</v>
      </c>
      <c r="G1385" s="8">
        <v>3908</v>
      </c>
      <c r="H1385" s="44" t="s">
        <v>1801</v>
      </c>
      <c r="I1385" s="8">
        <v>1999</v>
      </c>
      <c r="J1385" s="8" t="s">
        <v>3380</v>
      </c>
      <c r="K1385" s="8" t="s">
        <v>3381</v>
      </c>
      <c r="L1385" s="8" t="s">
        <v>3382</v>
      </c>
      <c r="M1385" t="s">
        <v>39</v>
      </c>
      <c r="N1385" s="8" t="s">
        <v>77</v>
      </c>
      <c r="P1385" s="8" t="s">
        <v>909</v>
      </c>
      <c r="Q1385" t="str">
        <f t="shared" si="324"/>
        <v>Charyn Canyon, Sartogai</v>
      </c>
      <c r="R1385" s="90">
        <v>43.601298999999997</v>
      </c>
      <c r="S1385" s="90">
        <v>79.338403999999997</v>
      </c>
      <c r="T1385" s="8" t="s">
        <v>3467</v>
      </c>
      <c r="U1385" s="8" t="s">
        <v>3468</v>
      </c>
      <c r="V1385" s="8" t="s">
        <v>106</v>
      </c>
      <c r="X1385" s="8">
        <v>5000</v>
      </c>
      <c r="Y1385" s="8">
        <v>1993</v>
      </c>
      <c r="Z1385" s="8">
        <v>6</v>
      </c>
      <c r="AA1385" s="8">
        <v>12</v>
      </c>
      <c r="AF1385" s="8" t="s">
        <v>641</v>
      </c>
      <c r="AH1385" s="8" t="s">
        <v>48</v>
      </c>
      <c r="AI1385" s="8" t="s">
        <v>49</v>
      </c>
      <c r="AJ1385" s="8" t="s">
        <v>3469</v>
      </c>
      <c r="AK1385" s="8" t="b">
        <v>1</v>
      </c>
      <c r="AL1385" s="8" t="b">
        <v>0</v>
      </c>
      <c r="AO1385" s="49" t="s">
        <v>4952</v>
      </c>
      <c r="AP1385" s="73"/>
      <c r="AQ1385" s="49" t="s">
        <v>4951</v>
      </c>
      <c r="AR1385" s="76" t="s">
        <v>5011</v>
      </c>
      <c r="AS1385" s="73" t="s">
        <v>5012</v>
      </c>
      <c r="AT1385" s="73">
        <f t="shared" si="326"/>
        <v>1</v>
      </c>
      <c r="AU1385" s="112" t="s">
        <v>5384</v>
      </c>
      <c r="AV1385" s="44" t="s">
        <v>5380</v>
      </c>
      <c r="AW1385" t="s">
        <v>641</v>
      </c>
      <c r="AX1385" s="73"/>
      <c r="AY1385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5" s="49" t="s">
        <v>4903</v>
      </c>
      <c r="BA1385" s="58" t="str">
        <f>Y1385&amp;"-"&amp;IF(Z1385&lt;10,"0"&amp;Z1385,Z1385)&amp;"-"&amp;IF(AA1385&lt;10,"0"&amp;AA1385,AA1385)</f>
        <v>1993-06-12</v>
      </c>
      <c r="BB1385" s="44" t="str">
        <f>Y1385&amp;IF(Z1385&lt;&gt;0,"-"&amp;Z1385,"")&amp;IF(AA1385&lt;&gt;0,"-"&amp;AA1385,"")&amp;IF(AB1385&lt;&gt;0,"/"&amp;AB1385,"")&amp;IF(AC1385&lt;&gt;0,"-"&amp;AC1385,"")&amp;IF(AD1385&lt;&gt;0,"-"&amp;AD1385,"")</f>
        <v>1993-6-12</v>
      </c>
      <c r="BC1385" s="44"/>
      <c r="BD1385" s="44"/>
      <c r="BE1385" s="44"/>
      <c r="BF1385" s="49" t="s">
        <v>4882</v>
      </c>
      <c r="BG1385" t="s">
        <v>4893</v>
      </c>
      <c r="BH1385" s="40" t="s">
        <v>5050</v>
      </c>
      <c r="BI1385" t="s">
        <v>39</v>
      </c>
      <c r="BJ1385" t="str">
        <f>N1385&amp;", "&amp;P1385</f>
        <v>Almaty Area, Charyn Canyon, Sartogai</v>
      </c>
      <c r="BK1385" t="str">
        <f>T1385&amp;" N; "&amp;U1385&amp;" E"</f>
        <v>43.601299 N; 79.338404 E</v>
      </c>
      <c r="BL1385" t="s">
        <v>3467</v>
      </c>
      <c r="BM1385" s="85" t="s">
        <v>3468</v>
      </c>
      <c r="BN1385" t="s">
        <v>4895</v>
      </c>
      <c r="BO1385">
        <f t="shared" si="335"/>
        <v>5000</v>
      </c>
      <c r="BP1385" t="str">
        <f>IF(V1385="original",H1385,IF(V1385="volunteer",C1385,"Nekhaeva A.A."))</f>
        <v>Kim L.V.</v>
      </c>
      <c r="BQ1385" t="str">
        <f>IF(V1385="original",I1385,IF(V1385="volunteer",YEAR(A1385)&amp;"-"&amp;IF(MONTH(A1385)&lt;10,"0"&amp;MONTH(A1385),MONTH(A1385))&amp;"-"&amp;IF(DAY(A1385)&lt;10,"0"&amp;DAY(A1385),DAY(A1385)),"__2025-05-15"))</f>
        <v>2025-03-31</v>
      </c>
      <c r="BR1385"/>
      <c r="BS1385"/>
      <c r="BT1385" s="49" t="s">
        <v>4766</v>
      </c>
      <c r="BU1385" t="s">
        <v>3631</v>
      </c>
      <c r="BV1385" t="s">
        <v>3632</v>
      </c>
      <c r="BW1385" t="s">
        <v>3633</v>
      </c>
      <c r="BX1385" t="s">
        <v>3634</v>
      </c>
      <c r="BY1385" s="44" t="s">
        <v>48</v>
      </c>
      <c r="BZ1385" t="s">
        <v>49</v>
      </c>
      <c r="CA1385" t="s">
        <v>4652</v>
      </c>
      <c r="CB1385" s="44" t="s">
        <v>4652</v>
      </c>
      <c r="CC1385" t="s">
        <v>4654</v>
      </c>
      <c r="CD1385" t="s">
        <v>4652</v>
      </c>
      <c r="CE1385" t="s">
        <v>4653</v>
      </c>
      <c r="CF1385" t="s">
        <v>3630</v>
      </c>
      <c r="CG1385"/>
      <c r="CH1385" t="str">
        <f>H1385</f>
        <v>Logunov D.V., Marusik Yu.M.</v>
      </c>
      <c r="CI1385">
        <f t="shared" si="320"/>
        <v>1999</v>
      </c>
      <c r="CJ1385"/>
    </row>
    <row r="1386" spans="1:88" s="8" customFormat="1" x14ac:dyDescent="0.45">
      <c r="A1386" s="7">
        <v>45747.550243055557</v>
      </c>
      <c r="B1386" s="8">
        <v>412819044</v>
      </c>
      <c r="C1386" s="6" t="s">
        <v>4897</v>
      </c>
      <c r="D1386" s="8">
        <v>1</v>
      </c>
      <c r="E1386" s="4" t="s">
        <v>51</v>
      </c>
      <c r="G1386" s="8">
        <v>3908</v>
      </c>
      <c r="H1386" s="44" t="s">
        <v>1801</v>
      </c>
      <c r="I1386" s="8">
        <v>1999</v>
      </c>
      <c r="J1386" s="8" t="s">
        <v>3380</v>
      </c>
      <c r="K1386" s="8" t="s">
        <v>3381</v>
      </c>
      <c r="L1386" s="8" t="s">
        <v>3382</v>
      </c>
      <c r="M1386" t="s">
        <v>39</v>
      </c>
      <c r="N1386" s="8" t="s">
        <v>102</v>
      </c>
      <c r="O1386" s="8" t="s">
        <v>2256</v>
      </c>
      <c r="P1386" s="8" t="s">
        <v>3470</v>
      </c>
      <c r="Q1386" t="str">
        <f t="shared" si="324"/>
        <v>near Aidarly</v>
      </c>
      <c r="R1386" s="90">
        <v>44.036617</v>
      </c>
      <c r="S1386" s="90">
        <v>79.515556000000004</v>
      </c>
      <c r="T1386" s="8" t="s">
        <v>3471</v>
      </c>
      <c r="U1386" s="8" t="s">
        <v>3472</v>
      </c>
      <c r="V1386" s="8" t="s">
        <v>106</v>
      </c>
      <c r="X1386" s="8">
        <v>5000</v>
      </c>
      <c r="Y1386" s="8">
        <v>1985</v>
      </c>
      <c r="Z1386" s="8">
        <v>6</v>
      </c>
      <c r="AA1386" s="8">
        <v>27</v>
      </c>
      <c r="AF1386" s="8" t="s">
        <v>3473</v>
      </c>
      <c r="AH1386" s="8" t="s">
        <v>48</v>
      </c>
      <c r="AI1386" s="8" t="s">
        <v>49</v>
      </c>
      <c r="AJ1386" s="8" t="s">
        <v>50</v>
      </c>
      <c r="AK1386" s="8" t="b">
        <v>1</v>
      </c>
      <c r="AL1386" s="8" t="b">
        <v>0</v>
      </c>
      <c r="AO1386" s="49" t="s">
        <v>4952</v>
      </c>
      <c r="AP1386" s="73"/>
      <c r="AQ1386" s="49" t="s">
        <v>4951</v>
      </c>
      <c r="AR1386" s="76" t="s">
        <v>5011</v>
      </c>
      <c r="AS1386" s="73" t="s">
        <v>5012</v>
      </c>
      <c r="AT1386" s="73">
        <f t="shared" si="326"/>
        <v>1</v>
      </c>
      <c r="AU1386" s="112" t="s">
        <v>5383</v>
      </c>
      <c r="AV1386" s="44" t="s">
        <v>5380</v>
      </c>
      <c r="AW1386" t="s">
        <v>3473</v>
      </c>
      <c r="AX1386" s="73"/>
      <c r="AY1386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6" s="49" t="s">
        <v>4903</v>
      </c>
      <c r="BA1386" s="58" t="str">
        <f>Y1386&amp;"-"&amp;IF(Z1386&lt;10,"0"&amp;Z1386,Z1386)&amp;"-"&amp;IF(AA1386&lt;10,"0"&amp;AA1386,AA1386)</f>
        <v>1985-06-27</v>
      </c>
      <c r="BB1386" s="44" t="str">
        <f>Y1386&amp;IF(Z1386&lt;&gt;0,"-"&amp;Z1386,"")&amp;IF(AA1386&lt;&gt;0,"-"&amp;AA1386,"")&amp;IF(AB1386&lt;&gt;0,"/"&amp;AB1386,"")&amp;IF(AC1386&lt;&gt;0,"-"&amp;AC1386,"")&amp;IF(AD1386&lt;&gt;0,"-"&amp;AD1386,"")</f>
        <v>1985-6-27</v>
      </c>
      <c r="BC1386" s="44"/>
      <c r="BD1386" s="44"/>
      <c r="BE1386" s="44"/>
      <c r="BF1386" s="49" t="s">
        <v>4882</v>
      </c>
      <c r="BG1386" t="s">
        <v>4893</v>
      </c>
      <c r="BH1386" s="40" t="s">
        <v>5050</v>
      </c>
      <c r="BI1386" t="s">
        <v>39</v>
      </c>
      <c r="BJ1386" t="str">
        <f>N1386&amp;", "&amp;O1386&amp;", "&amp;P1386</f>
        <v>Taldy-Kurgan Area, Kurtinsk Distr., near Aidarly</v>
      </c>
      <c r="BK1386" t="str">
        <f>T1386&amp;" N; "&amp;U1386&amp;" E"</f>
        <v>44.036617 N; 79.515556 E</v>
      </c>
      <c r="BL1386" t="s">
        <v>3471</v>
      </c>
      <c r="BM1386" s="85" t="s">
        <v>3472</v>
      </c>
      <c r="BN1386" t="s">
        <v>4895</v>
      </c>
      <c r="BO1386">
        <f t="shared" si="335"/>
        <v>5000</v>
      </c>
      <c r="BP1386" t="str">
        <f>IF(V1386="original",H1386,IF(V1386="volunteer",C1386,"Nekhaeva A.A."))</f>
        <v>Kim L.V.</v>
      </c>
      <c r="BQ1386" t="str">
        <f>IF(V1386="original",I1386,IF(V1386="volunteer",YEAR(A1386)&amp;"-"&amp;IF(MONTH(A1386)&lt;10,"0"&amp;MONTH(A1386),MONTH(A1386))&amp;"-"&amp;IF(DAY(A1386)&lt;10,"0"&amp;DAY(A1386),DAY(A1386)),"__2025-05-15"))</f>
        <v>2025-03-31</v>
      </c>
      <c r="BR1386"/>
      <c r="BS1386"/>
      <c r="BT1386" s="49" t="s">
        <v>4766</v>
      </c>
      <c r="BU1386" t="s">
        <v>3631</v>
      </c>
      <c r="BV1386" t="s">
        <v>3632</v>
      </c>
      <c r="BW1386" t="s">
        <v>3633</v>
      </c>
      <c r="BX1386" t="s">
        <v>3634</v>
      </c>
      <c r="BY1386" s="44" t="s">
        <v>48</v>
      </c>
      <c r="BZ1386" t="s">
        <v>49</v>
      </c>
      <c r="CA1386" t="s">
        <v>3626</v>
      </c>
      <c r="CB1386" s="44" t="s">
        <v>3626</v>
      </c>
      <c r="CC1386" t="s">
        <v>4859</v>
      </c>
      <c r="CD1386" t="s">
        <v>3626</v>
      </c>
      <c r="CE1386" t="s">
        <v>3627</v>
      </c>
      <c r="CF1386" t="s">
        <v>3630</v>
      </c>
      <c r="CG1386"/>
      <c r="CH1386" t="str">
        <f>H1386</f>
        <v>Logunov D.V., Marusik Yu.M.</v>
      </c>
      <c r="CI1386">
        <f t="shared" si="320"/>
        <v>1999</v>
      </c>
      <c r="CJ1386"/>
    </row>
    <row r="1387" spans="1:88" s="8" customFormat="1" x14ac:dyDescent="0.45">
      <c r="A1387" s="7">
        <v>45747.54792824074</v>
      </c>
      <c r="B1387" s="8">
        <v>412819044</v>
      </c>
      <c r="C1387" s="6" t="s">
        <v>4897</v>
      </c>
      <c r="D1387" s="8">
        <v>2</v>
      </c>
      <c r="E1387" s="4" t="s">
        <v>247</v>
      </c>
      <c r="G1387" s="8">
        <v>3908</v>
      </c>
      <c r="H1387" s="44" t="s">
        <v>1801</v>
      </c>
      <c r="I1387" s="8">
        <v>1999</v>
      </c>
      <c r="J1387" s="8" t="s">
        <v>3380</v>
      </c>
      <c r="K1387" s="8" t="s">
        <v>3381</v>
      </c>
      <c r="L1387" s="8" t="s">
        <v>3382</v>
      </c>
      <c r="M1387" t="s">
        <v>39</v>
      </c>
      <c r="N1387" s="8" t="s">
        <v>77</v>
      </c>
      <c r="O1387" s="8" t="s">
        <v>931</v>
      </c>
      <c r="P1387" s="8" t="s">
        <v>1908</v>
      </c>
      <c r="Q1387" t="str">
        <f t="shared" si="324"/>
        <v>ca 24 km SE of Bakanas</v>
      </c>
      <c r="R1387" s="90">
        <v>44.634464000000001</v>
      </c>
      <c r="S1387" s="90">
        <v>76.431054000000003</v>
      </c>
      <c r="T1387" s="8" t="s">
        <v>3474</v>
      </c>
      <c r="U1387" s="8" t="s">
        <v>3475</v>
      </c>
      <c r="V1387" s="8" t="s">
        <v>106</v>
      </c>
      <c r="X1387" s="8">
        <v>1000</v>
      </c>
      <c r="Y1387" s="8">
        <v>1995</v>
      </c>
      <c r="Z1387" s="8">
        <v>5</v>
      </c>
      <c r="AA1387" s="8">
        <v>28</v>
      </c>
      <c r="AF1387" s="8" t="s">
        <v>566</v>
      </c>
      <c r="AH1387" s="8" t="s">
        <v>48</v>
      </c>
      <c r="AI1387" s="8" t="s">
        <v>49</v>
      </c>
      <c r="AJ1387" s="8" t="s">
        <v>50</v>
      </c>
      <c r="AK1387" s="8" t="b">
        <v>1</v>
      </c>
      <c r="AL1387" s="8" t="b">
        <v>0</v>
      </c>
      <c r="AO1387" s="49" t="s">
        <v>4952</v>
      </c>
      <c r="AP1387" s="73"/>
      <c r="AQ1387" s="49" t="s">
        <v>4951</v>
      </c>
      <c r="AR1387" s="76" t="s">
        <v>5011</v>
      </c>
      <c r="AS1387" s="73" t="s">
        <v>5012</v>
      </c>
      <c r="AT1387" s="73">
        <f t="shared" si="326"/>
        <v>2</v>
      </c>
      <c r="AU1387" s="112" t="s">
        <v>5384</v>
      </c>
      <c r="AV1387" s="44" t="s">
        <v>5380</v>
      </c>
      <c r="AW1387" t="s">
        <v>566</v>
      </c>
      <c r="AX1387" s="73"/>
      <c r="AY1387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7" s="49" t="s">
        <v>4903</v>
      </c>
      <c r="BA1387" s="58" t="str">
        <f>Y1387&amp;"-"&amp;IF(Z1387&lt;10,"0"&amp;Z1387,Z1387)&amp;"-"&amp;IF(AA1387&lt;10,"0"&amp;AA1387,AA1387)</f>
        <v>1995-05-28</v>
      </c>
      <c r="BB1387" s="44" t="str">
        <f>Y1387&amp;IF(Z1387&lt;&gt;0,"-"&amp;Z1387,"")&amp;IF(AA1387&lt;&gt;0,"-"&amp;AA1387,"")&amp;IF(AB1387&lt;&gt;0,"/"&amp;AB1387,"")&amp;IF(AC1387&lt;&gt;0,"-"&amp;AC1387,"")&amp;IF(AD1387&lt;&gt;0,"-"&amp;AD1387,"")</f>
        <v>1995-5-28</v>
      </c>
      <c r="BC1387" s="44"/>
      <c r="BD1387" s="44"/>
      <c r="BE1387" s="44"/>
      <c r="BF1387" s="49" t="s">
        <v>4882</v>
      </c>
      <c r="BG1387" t="s">
        <v>4893</v>
      </c>
      <c r="BH1387" s="40" t="s">
        <v>5050</v>
      </c>
      <c r="BI1387" t="s">
        <v>39</v>
      </c>
      <c r="BJ1387" t="str">
        <f>N1387&amp;", "&amp;O1387&amp;", "&amp;P1387</f>
        <v>Almaty Area, Balkhash Distr., ca 24 km SE of Bakanas</v>
      </c>
      <c r="BK1387" t="str">
        <f>T1387&amp;" N; "&amp;U1387&amp;" E"</f>
        <v>44.634464 N; 76.431054 E</v>
      </c>
      <c r="BL1387" t="s">
        <v>3474</v>
      </c>
      <c r="BM1387" s="85" t="s">
        <v>3475</v>
      </c>
      <c r="BN1387" t="s">
        <v>4895</v>
      </c>
      <c r="BO1387">
        <f t="shared" si="335"/>
        <v>1000</v>
      </c>
      <c r="BP1387" t="str">
        <f>IF(V1387="original",H1387,IF(V1387="volunteer",C1387,"Nekhaeva A.A."))</f>
        <v>Kim L.V.</v>
      </c>
      <c r="BQ1387" t="str">
        <f>IF(V1387="original",I1387,IF(V1387="volunteer",YEAR(A1387)&amp;"-"&amp;IF(MONTH(A1387)&lt;10,"0"&amp;MONTH(A1387),MONTH(A1387))&amp;"-"&amp;IF(DAY(A1387)&lt;10,"0"&amp;DAY(A1387),DAY(A1387)),"__2025-05-15"))</f>
        <v>2025-03-31</v>
      </c>
      <c r="BR1387"/>
      <c r="BS1387"/>
      <c r="BT1387" s="49" t="s">
        <v>4766</v>
      </c>
      <c r="BU1387" t="s">
        <v>3631</v>
      </c>
      <c r="BV1387" t="s">
        <v>3632</v>
      </c>
      <c r="BW1387" t="s">
        <v>3633</v>
      </c>
      <c r="BX1387" t="s">
        <v>3634</v>
      </c>
      <c r="BY1387" s="44" t="s">
        <v>48</v>
      </c>
      <c r="BZ1387" t="s">
        <v>49</v>
      </c>
      <c r="CA1387" t="s">
        <v>3626</v>
      </c>
      <c r="CB1387" s="44" t="s">
        <v>3626</v>
      </c>
      <c r="CC1387" t="s">
        <v>4859</v>
      </c>
      <c r="CD1387" t="s">
        <v>3626</v>
      </c>
      <c r="CE1387" t="s">
        <v>3627</v>
      </c>
      <c r="CF1387" t="s">
        <v>3630</v>
      </c>
      <c r="CG1387"/>
      <c r="CH1387" t="str">
        <f>H1387</f>
        <v>Logunov D.V., Marusik Yu.M.</v>
      </c>
      <c r="CI1387">
        <f t="shared" si="320"/>
        <v>1999</v>
      </c>
      <c r="CJ1387"/>
    </row>
    <row r="1388" spans="1:88" s="8" customFormat="1" x14ac:dyDescent="0.45">
      <c r="A1388" s="7">
        <v>45747.545034722221</v>
      </c>
      <c r="B1388" s="8">
        <v>412819044</v>
      </c>
      <c r="C1388" s="6" t="s">
        <v>4897</v>
      </c>
      <c r="D1388" s="8">
        <v>1</v>
      </c>
      <c r="E1388" s="4" t="s">
        <v>51</v>
      </c>
      <c r="G1388" s="8">
        <v>3908</v>
      </c>
      <c r="H1388" s="44" t="s">
        <v>1801</v>
      </c>
      <c r="I1388" s="8">
        <v>1999</v>
      </c>
      <c r="J1388" s="8" t="s">
        <v>3380</v>
      </c>
      <c r="K1388" s="8" t="s">
        <v>3381</v>
      </c>
      <c r="L1388" s="8" t="s">
        <v>3382</v>
      </c>
      <c r="M1388" t="s">
        <v>39</v>
      </c>
      <c r="N1388" s="8" t="s">
        <v>77</v>
      </c>
      <c r="O1388" s="8" t="s">
        <v>931</v>
      </c>
      <c r="P1388" s="8" t="s">
        <v>1879</v>
      </c>
      <c r="Q1388" t="str">
        <f t="shared" si="324"/>
        <v>Bakanas</v>
      </c>
      <c r="R1388" s="90">
        <v>44.807445000000001</v>
      </c>
      <c r="S1388" s="90">
        <v>76.275874999999999</v>
      </c>
      <c r="T1388" s="8" t="s">
        <v>3476</v>
      </c>
      <c r="U1388" s="8" t="s">
        <v>3477</v>
      </c>
      <c r="V1388" s="8" t="s">
        <v>106</v>
      </c>
      <c r="X1388" s="8">
        <v>500</v>
      </c>
      <c r="Y1388" s="8">
        <v>1986</v>
      </c>
      <c r="Z1388" s="8">
        <v>5</v>
      </c>
      <c r="AA1388" s="8">
        <v>11</v>
      </c>
      <c r="AB1388" s="8">
        <v>1986</v>
      </c>
      <c r="AC1388" s="8">
        <v>5</v>
      </c>
      <c r="AD1388" s="8">
        <v>13</v>
      </c>
      <c r="AF1388" s="8" t="s">
        <v>566</v>
      </c>
      <c r="AH1388" s="8" t="s">
        <v>48</v>
      </c>
      <c r="AI1388" s="8" t="s">
        <v>49</v>
      </c>
      <c r="AJ1388" s="8" t="s">
        <v>50</v>
      </c>
      <c r="AK1388" s="8" t="b">
        <v>1</v>
      </c>
      <c r="AL1388" s="8" t="b">
        <v>0</v>
      </c>
      <c r="AO1388" s="49" t="s">
        <v>4952</v>
      </c>
      <c r="AP1388" s="73"/>
      <c r="AQ1388" s="49" t="s">
        <v>4951</v>
      </c>
      <c r="AR1388" s="76" t="s">
        <v>5011</v>
      </c>
      <c r="AS1388" s="73" t="s">
        <v>5012</v>
      </c>
      <c r="AT1388" s="73">
        <f t="shared" si="326"/>
        <v>1</v>
      </c>
      <c r="AU1388" s="112" t="s">
        <v>5383</v>
      </c>
      <c r="AV1388" s="44" t="s">
        <v>5380</v>
      </c>
      <c r="AW1388" t="s">
        <v>566</v>
      </c>
      <c r="AX1388" s="73"/>
      <c r="AY1388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8" s="49" t="s">
        <v>4903</v>
      </c>
      <c r="BA1388" s="58" t="str">
        <f>Y1388&amp;"-"&amp;IF(Z1388&lt;10,"0"&amp;Z1388,Z1388)&amp;"-"&amp;IF(AA1388&lt;10,"0"&amp;AA1388,AA1388)&amp;"/"&amp;IF(AD1388&lt;10,"0"&amp;AD1388,AD1388)</f>
        <v>1986-05-11/13</v>
      </c>
      <c r="BB1388" s="44" t="str">
        <f>Y1388&amp;IF(Z1388&lt;&gt;0,"-"&amp;Z1388,"")&amp;IF(AA1388&lt;&gt;0,"-"&amp;AA1388,"")&amp;IF(AB1388&lt;&gt;0,"/"&amp;AB1388,"")&amp;IF(AC1388&lt;&gt;0,"-"&amp;AC1388,"")&amp;IF(AD1388&lt;&gt;0,"-"&amp;AD1388,"")</f>
        <v>1986-5-11/1986-5-13</v>
      </c>
      <c r="BC1388" s="44"/>
      <c r="BD1388" s="44"/>
      <c r="BE1388" s="44"/>
      <c r="BF1388" s="49" t="s">
        <v>4882</v>
      </c>
      <c r="BG1388" t="s">
        <v>4893</v>
      </c>
      <c r="BH1388" s="40" t="s">
        <v>5050</v>
      </c>
      <c r="BI1388" t="s">
        <v>39</v>
      </c>
      <c r="BJ1388" t="str">
        <f>N1388&amp;", "&amp;O1388&amp;", "&amp;P1388</f>
        <v>Almaty Area, Balkhash Distr., Bakanas</v>
      </c>
      <c r="BK1388" t="str">
        <f>T1388&amp;" N; "&amp;U1388&amp;" E"</f>
        <v>44.807445 N; 76.275875 E</v>
      </c>
      <c r="BL1388" t="s">
        <v>3476</v>
      </c>
      <c r="BM1388" s="85" t="s">
        <v>3477</v>
      </c>
      <c r="BN1388" t="s">
        <v>4895</v>
      </c>
      <c r="BO1388">
        <f t="shared" si="335"/>
        <v>500</v>
      </c>
      <c r="BP1388" t="str">
        <f>IF(V1388="original",H1388,IF(V1388="volunteer",C1388,"Nekhaeva A.A."))</f>
        <v>Kim L.V.</v>
      </c>
      <c r="BQ1388" t="str">
        <f>IF(V1388="original",I1388,IF(V1388="volunteer",YEAR(A1388)&amp;"-"&amp;IF(MONTH(A1388)&lt;10,"0"&amp;MONTH(A1388),MONTH(A1388))&amp;"-"&amp;IF(DAY(A1388)&lt;10,"0"&amp;DAY(A1388),DAY(A1388)),"__2025-05-15"))</f>
        <v>2025-03-31</v>
      </c>
      <c r="BR1388"/>
      <c r="BS1388"/>
      <c r="BT1388" s="49" t="s">
        <v>4766</v>
      </c>
      <c r="BU1388" t="s">
        <v>3631</v>
      </c>
      <c r="BV1388" t="s">
        <v>3632</v>
      </c>
      <c r="BW1388" t="s">
        <v>3633</v>
      </c>
      <c r="BX1388" t="s">
        <v>3634</v>
      </c>
      <c r="BY1388" s="44" t="s">
        <v>48</v>
      </c>
      <c r="BZ1388" t="s">
        <v>49</v>
      </c>
      <c r="CA1388" t="s">
        <v>3626</v>
      </c>
      <c r="CB1388" s="44" t="s">
        <v>3626</v>
      </c>
      <c r="CC1388" t="s">
        <v>4859</v>
      </c>
      <c r="CD1388" t="s">
        <v>3626</v>
      </c>
      <c r="CE1388" t="s">
        <v>3627</v>
      </c>
      <c r="CF1388" t="s">
        <v>3630</v>
      </c>
      <c r="CG1388"/>
      <c r="CH1388" t="str">
        <f>H1388</f>
        <v>Logunov D.V., Marusik Yu.M.</v>
      </c>
      <c r="CI1388">
        <f t="shared" si="320"/>
        <v>1999</v>
      </c>
      <c r="CJ1388"/>
    </row>
    <row r="1389" spans="1:88" s="8" customFormat="1" x14ac:dyDescent="0.45">
      <c r="A1389" s="7">
        <v>45747.543078703697</v>
      </c>
      <c r="B1389" s="8">
        <v>412819044</v>
      </c>
      <c r="C1389" s="6" t="s">
        <v>4897</v>
      </c>
      <c r="D1389" s="8">
        <v>1</v>
      </c>
      <c r="E1389" s="4" t="s">
        <v>65</v>
      </c>
      <c r="G1389" s="8">
        <v>3908</v>
      </c>
      <c r="H1389" s="44" t="s">
        <v>1801</v>
      </c>
      <c r="I1389" s="8">
        <v>1999</v>
      </c>
      <c r="J1389" s="8" t="s">
        <v>3380</v>
      </c>
      <c r="K1389" s="8" t="s">
        <v>3381</v>
      </c>
      <c r="L1389" s="8" t="s">
        <v>3382</v>
      </c>
      <c r="M1389" t="s">
        <v>39</v>
      </c>
      <c r="N1389" s="8" t="s">
        <v>77</v>
      </c>
      <c r="O1389" s="8" t="s">
        <v>931</v>
      </c>
      <c r="P1389" s="8" t="s">
        <v>3478</v>
      </c>
      <c r="Q1389" t="str">
        <f t="shared" si="324"/>
        <v>ca 4 km SE of Bakanas, Ili River bank</v>
      </c>
      <c r="R1389" s="90">
        <v>44.761494999999996</v>
      </c>
      <c r="S1389" s="90">
        <v>76.318445999999994</v>
      </c>
      <c r="T1389" s="8" t="s">
        <v>3479</v>
      </c>
      <c r="U1389" s="8" t="s">
        <v>3480</v>
      </c>
      <c r="V1389" s="8" t="s">
        <v>106</v>
      </c>
      <c r="X1389" s="8">
        <v>1000</v>
      </c>
      <c r="Y1389" s="8">
        <v>1995</v>
      </c>
      <c r="Z1389" s="8">
        <v>5</v>
      </c>
      <c r="AA1389" s="8">
        <v>26</v>
      </c>
      <c r="AB1389" s="8">
        <v>1995</v>
      </c>
      <c r="AC1389" s="8">
        <v>5</v>
      </c>
      <c r="AD1389" s="8">
        <v>27</v>
      </c>
      <c r="AF1389" s="8" t="s">
        <v>566</v>
      </c>
      <c r="AH1389" s="8" t="s">
        <v>48</v>
      </c>
      <c r="AI1389" s="8" t="s">
        <v>49</v>
      </c>
      <c r="AJ1389" s="8" t="s">
        <v>50</v>
      </c>
      <c r="AK1389" s="8" t="b">
        <v>1</v>
      </c>
      <c r="AL1389" s="8" t="b">
        <v>0</v>
      </c>
      <c r="AO1389" s="49" t="s">
        <v>4952</v>
      </c>
      <c r="AP1389" s="73"/>
      <c r="AQ1389" s="49" t="s">
        <v>4951</v>
      </c>
      <c r="AR1389" s="76" t="s">
        <v>5011</v>
      </c>
      <c r="AS1389" s="73" t="s">
        <v>5012</v>
      </c>
      <c r="AT1389" s="73">
        <f t="shared" si="326"/>
        <v>1</v>
      </c>
      <c r="AU1389" s="112" t="s">
        <v>5384</v>
      </c>
      <c r="AV1389" s="44" t="s">
        <v>5380</v>
      </c>
      <c r="AW1389" t="s">
        <v>566</v>
      </c>
      <c r="AX1389" s="73"/>
      <c r="AY1389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89" s="49" t="s">
        <v>4903</v>
      </c>
      <c r="BA1389" s="58" t="str">
        <f>Y1389&amp;"-"&amp;IF(Z1389&lt;10,"0"&amp;Z1389,Z1389)&amp;"-"&amp;IF(AA1389&lt;10,"0"&amp;AA1389,AA1389)&amp;"/"&amp;IF(AD1389&lt;10,"0"&amp;AD1389,AD1389)</f>
        <v>1995-05-26/27</v>
      </c>
      <c r="BB1389" s="44" t="str">
        <f>Y1389&amp;IF(Z1389&lt;&gt;0,"-"&amp;Z1389,"")&amp;IF(AA1389&lt;&gt;0,"-"&amp;AA1389,"")&amp;IF(AB1389&lt;&gt;0,"/"&amp;AB1389,"")&amp;IF(AC1389&lt;&gt;0,"-"&amp;AC1389,"")&amp;IF(AD1389&lt;&gt;0,"-"&amp;AD1389,"")</f>
        <v>1995-5-26/1995-5-27</v>
      </c>
      <c r="BC1389" s="44"/>
      <c r="BD1389" s="44"/>
      <c r="BE1389" s="44"/>
      <c r="BF1389" s="49" t="s">
        <v>4882</v>
      </c>
      <c r="BG1389" t="s">
        <v>4893</v>
      </c>
      <c r="BH1389" s="40" t="s">
        <v>5050</v>
      </c>
      <c r="BI1389" t="s">
        <v>39</v>
      </c>
      <c r="BJ1389" t="str">
        <f>N1389&amp;", "&amp;O1389&amp;", "&amp;P1389</f>
        <v>Almaty Area, Balkhash Distr., ca 4 km SE of Bakanas, Ili River bank</v>
      </c>
      <c r="BK1389" t="str">
        <f>T1389&amp;" N; "&amp;U1389&amp;" E"</f>
        <v>44.761495 N; 76.318446 E</v>
      </c>
      <c r="BL1389" t="s">
        <v>3479</v>
      </c>
      <c r="BM1389" s="85" t="s">
        <v>3480</v>
      </c>
      <c r="BN1389" t="s">
        <v>4895</v>
      </c>
      <c r="BO1389">
        <f t="shared" si="335"/>
        <v>1000</v>
      </c>
      <c r="BP1389" t="str">
        <f>IF(V1389="original",H1389,IF(V1389="volunteer",C1389,"Nekhaeva A.A."))</f>
        <v>Kim L.V.</v>
      </c>
      <c r="BQ1389" t="str">
        <f>IF(V1389="original",I1389,IF(V1389="volunteer",YEAR(A1389)&amp;"-"&amp;IF(MONTH(A1389)&lt;10,"0"&amp;MONTH(A1389),MONTH(A1389))&amp;"-"&amp;IF(DAY(A1389)&lt;10,"0"&amp;DAY(A1389),DAY(A1389)),"__2025-05-15"))</f>
        <v>2025-03-31</v>
      </c>
      <c r="BR1389"/>
      <c r="BS1389"/>
      <c r="BT1389" s="49" t="s">
        <v>4766</v>
      </c>
      <c r="BU1389" t="s">
        <v>3631</v>
      </c>
      <c r="BV1389" t="s">
        <v>3632</v>
      </c>
      <c r="BW1389" t="s">
        <v>3633</v>
      </c>
      <c r="BX1389" t="s">
        <v>3634</v>
      </c>
      <c r="BY1389" s="44" t="s">
        <v>48</v>
      </c>
      <c r="BZ1389" t="s">
        <v>49</v>
      </c>
      <c r="CA1389" t="s">
        <v>3626</v>
      </c>
      <c r="CB1389" s="44" t="s">
        <v>3626</v>
      </c>
      <c r="CC1389" t="s">
        <v>4859</v>
      </c>
      <c r="CD1389" t="s">
        <v>3626</v>
      </c>
      <c r="CE1389" t="s">
        <v>3627</v>
      </c>
      <c r="CF1389" t="s">
        <v>3630</v>
      </c>
      <c r="CG1389"/>
      <c r="CH1389" t="str">
        <f>H1389</f>
        <v>Logunov D.V., Marusik Yu.M.</v>
      </c>
      <c r="CI1389">
        <f t="shared" ref="CI1389:CI1428" si="336">I1389</f>
        <v>1999</v>
      </c>
      <c r="CJ1389"/>
    </row>
    <row r="1390" spans="1:88" s="8" customFormat="1" x14ac:dyDescent="0.45">
      <c r="A1390" s="7">
        <v>45747.540729166663</v>
      </c>
      <c r="B1390" s="8">
        <v>412819044</v>
      </c>
      <c r="C1390" s="6" t="s">
        <v>4897</v>
      </c>
      <c r="D1390" s="8">
        <v>1</v>
      </c>
      <c r="E1390" s="4" t="s">
        <v>51</v>
      </c>
      <c r="G1390" s="8">
        <v>3908</v>
      </c>
      <c r="H1390" s="44" t="s">
        <v>1801</v>
      </c>
      <c r="I1390" s="8">
        <v>1999</v>
      </c>
      <c r="J1390" s="8" t="s">
        <v>3380</v>
      </c>
      <c r="K1390" s="8" t="s">
        <v>3381</v>
      </c>
      <c r="L1390" s="8" t="s">
        <v>3382</v>
      </c>
      <c r="M1390" t="s">
        <v>39</v>
      </c>
      <c r="N1390" s="8" t="s">
        <v>77</v>
      </c>
      <c r="O1390" s="8" t="s">
        <v>858</v>
      </c>
      <c r="P1390" s="8" t="s">
        <v>3481</v>
      </c>
      <c r="Q1390" t="str">
        <f t="shared" si="324"/>
        <v>60th km of highway Almaty-Karaganda</v>
      </c>
      <c r="R1390" s="90">
        <v>43.926713999999997</v>
      </c>
      <c r="S1390" s="90">
        <v>76.270139999999998</v>
      </c>
      <c r="T1390" s="8" t="s">
        <v>3482</v>
      </c>
      <c r="U1390" s="8" t="s">
        <v>3483</v>
      </c>
      <c r="V1390" s="8" t="s">
        <v>106</v>
      </c>
      <c r="X1390" s="8">
        <v>1000</v>
      </c>
      <c r="Y1390" s="8">
        <v>1988</v>
      </c>
      <c r="Z1390" s="8">
        <v>5</v>
      </c>
      <c r="AA1390" s="8">
        <v>26</v>
      </c>
      <c r="AF1390" s="8" t="s">
        <v>566</v>
      </c>
      <c r="AH1390" s="8" t="s">
        <v>48</v>
      </c>
      <c r="AI1390" s="8" t="s">
        <v>49</v>
      </c>
      <c r="AJ1390" s="8" t="s">
        <v>50</v>
      </c>
      <c r="AK1390" s="8" t="b">
        <v>1</v>
      </c>
      <c r="AL1390" s="8" t="b">
        <v>0</v>
      </c>
      <c r="AO1390" s="49" t="s">
        <v>4952</v>
      </c>
      <c r="AP1390" s="73"/>
      <c r="AQ1390" s="49" t="s">
        <v>4951</v>
      </c>
      <c r="AR1390" s="76" t="s">
        <v>5011</v>
      </c>
      <c r="AS1390" s="73" t="s">
        <v>5012</v>
      </c>
      <c r="AT1390" s="73">
        <f t="shared" si="326"/>
        <v>1</v>
      </c>
      <c r="AU1390" s="112" t="s">
        <v>5383</v>
      </c>
      <c r="AV1390" s="44" t="s">
        <v>5380</v>
      </c>
      <c r="AW1390" t="s">
        <v>566</v>
      </c>
      <c r="AX1390" s="73"/>
      <c r="AY1390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0" s="49" t="s">
        <v>4903</v>
      </c>
      <c r="BA1390" s="58" t="str">
        <f>Y1390&amp;"-"&amp;IF(Z1390&lt;10,"0"&amp;Z1390,Z1390)&amp;"-"&amp;IF(AA1390&lt;10,"0"&amp;AA1390,AA1390)</f>
        <v>1988-05-26</v>
      </c>
      <c r="BB1390" s="44" t="str">
        <f>Y1390&amp;IF(Z1390&lt;&gt;0,"-"&amp;Z1390,"")&amp;IF(AA1390&lt;&gt;0,"-"&amp;AA1390,"")&amp;IF(AB1390&lt;&gt;0,"/"&amp;AB1390,"")&amp;IF(AC1390&lt;&gt;0,"-"&amp;AC1390,"")&amp;IF(AD1390&lt;&gt;0,"-"&amp;AD1390,"")</f>
        <v>1988-5-26</v>
      </c>
      <c r="BC1390" s="44"/>
      <c r="BD1390" s="44"/>
      <c r="BE1390" s="44"/>
      <c r="BF1390" s="49" t="s">
        <v>4882</v>
      </c>
      <c r="BG1390" t="s">
        <v>4893</v>
      </c>
      <c r="BH1390" s="40" t="s">
        <v>5050</v>
      </c>
      <c r="BI1390" t="s">
        <v>39</v>
      </c>
      <c r="BJ1390" t="str">
        <f>N1390&amp;", "&amp;O1390&amp;", "&amp;P1390</f>
        <v>Almaty Area, Ili Distr., 60th km of highway Almaty-Karaganda</v>
      </c>
      <c r="BK1390" t="str">
        <f>T1390&amp;" N; "&amp;U1390&amp;" E"</f>
        <v>43.926714 N; 76.27014 E</v>
      </c>
      <c r="BL1390" t="s">
        <v>3482</v>
      </c>
      <c r="BM1390" s="85" t="s">
        <v>3483</v>
      </c>
      <c r="BN1390" t="s">
        <v>4895</v>
      </c>
      <c r="BO1390">
        <f t="shared" si="335"/>
        <v>1000</v>
      </c>
      <c r="BP1390" t="str">
        <f>IF(V1390="original",H1390,IF(V1390="volunteer",C1390,"Nekhaeva A.A."))</f>
        <v>Kim L.V.</v>
      </c>
      <c r="BQ1390" t="str">
        <f>IF(V1390="original",I1390,IF(V1390="volunteer",YEAR(A1390)&amp;"-"&amp;IF(MONTH(A1390)&lt;10,"0"&amp;MONTH(A1390),MONTH(A1390))&amp;"-"&amp;IF(DAY(A1390)&lt;10,"0"&amp;DAY(A1390),DAY(A1390)),"__2025-05-15"))</f>
        <v>2025-03-31</v>
      </c>
      <c r="BR1390"/>
      <c r="BS1390"/>
      <c r="BT1390" s="49" t="s">
        <v>4766</v>
      </c>
      <c r="BU1390" t="s">
        <v>3631</v>
      </c>
      <c r="BV1390" t="s">
        <v>3632</v>
      </c>
      <c r="BW1390" t="s">
        <v>3633</v>
      </c>
      <c r="BX1390" t="s">
        <v>3634</v>
      </c>
      <c r="BY1390" s="44" t="s">
        <v>48</v>
      </c>
      <c r="BZ1390" t="s">
        <v>49</v>
      </c>
      <c r="CA1390" t="s">
        <v>3626</v>
      </c>
      <c r="CB1390" s="44" t="s">
        <v>3626</v>
      </c>
      <c r="CC1390" t="s">
        <v>4859</v>
      </c>
      <c r="CD1390" t="s">
        <v>3626</v>
      </c>
      <c r="CE1390" t="s">
        <v>3627</v>
      </c>
      <c r="CF1390" t="s">
        <v>3630</v>
      </c>
      <c r="CG1390"/>
      <c r="CH1390" t="str">
        <f>H1390</f>
        <v>Logunov D.V., Marusik Yu.M.</v>
      </c>
      <c r="CI1390">
        <f t="shared" si="336"/>
        <v>1999</v>
      </c>
      <c r="CJ1390"/>
    </row>
    <row r="1391" spans="1:88" s="8" customFormat="1" x14ac:dyDescent="0.45">
      <c r="A1391" s="7">
        <v>45747.537280092598</v>
      </c>
      <c r="B1391" s="8">
        <v>412819044</v>
      </c>
      <c r="C1391" s="6" t="s">
        <v>4897</v>
      </c>
      <c r="D1391" s="8">
        <v>1</v>
      </c>
      <c r="E1391" s="4" t="s">
        <v>65</v>
      </c>
      <c r="G1391" s="8">
        <v>3908</v>
      </c>
      <c r="H1391" s="44" t="s">
        <v>1801</v>
      </c>
      <c r="I1391" s="8">
        <v>1999</v>
      </c>
      <c r="J1391" s="8" t="s">
        <v>3380</v>
      </c>
      <c r="K1391" s="8" t="s">
        <v>3381</v>
      </c>
      <c r="L1391" s="8" t="s">
        <v>3382</v>
      </c>
      <c r="M1391" t="s">
        <v>39</v>
      </c>
      <c r="N1391" s="8" t="s">
        <v>102</v>
      </c>
      <c r="O1391" s="8" t="s">
        <v>1894</v>
      </c>
      <c r="P1391" s="8" t="s">
        <v>3484</v>
      </c>
      <c r="Q1391" t="str">
        <f t="shared" si="324"/>
        <v>near Bakchit</v>
      </c>
      <c r="R1391" s="90">
        <v>44.159692</v>
      </c>
      <c r="S1391" s="90">
        <v>78.758543000000003</v>
      </c>
      <c r="T1391" s="8" t="s">
        <v>3485</v>
      </c>
      <c r="U1391" s="8" t="s">
        <v>3486</v>
      </c>
      <c r="V1391" s="8" t="s">
        <v>106</v>
      </c>
      <c r="W1391" s="8" t="s">
        <v>3487</v>
      </c>
      <c r="X1391" s="8">
        <v>5000</v>
      </c>
      <c r="Y1391" s="8">
        <v>1992</v>
      </c>
      <c r="Z1391" s="8">
        <v>5</v>
      </c>
      <c r="AA1391" s="8">
        <v>9</v>
      </c>
      <c r="AF1391" s="8" t="s">
        <v>1752</v>
      </c>
      <c r="AH1391" s="8" t="s">
        <v>48</v>
      </c>
      <c r="AI1391" s="8" t="s">
        <v>49</v>
      </c>
      <c r="AJ1391" s="8" t="s">
        <v>1393</v>
      </c>
      <c r="AK1391" s="8" t="b">
        <v>1</v>
      </c>
      <c r="AL1391" s="8" t="b">
        <v>0</v>
      </c>
      <c r="AO1391" s="49" t="s">
        <v>4952</v>
      </c>
      <c r="AP1391" s="73"/>
      <c r="AQ1391" s="49" t="s">
        <v>4951</v>
      </c>
      <c r="AR1391" s="76" t="s">
        <v>5011</v>
      </c>
      <c r="AS1391" s="73" t="s">
        <v>5012</v>
      </c>
      <c r="AT1391" s="73">
        <f t="shared" si="326"/>
        <v>1</v>
      </c>
      <c r="AU1391" s="112" t="s">
        <v>5384</v>
      </c>
      <c r="AV1391" s="44" t="s">
        <v>5380</v>
      </c>
      <c r="AW1391" t="s">
        <v>1752</v>
      </c>
      <c r="AX1391" s="73"/>
      <c r="AY1391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1" s="49" t="s">
        <v>4903</v>
      </c>
      <c r="BA1391" s="58" t="str">
        <f>Y1391&amp;"-"&amp;IF(Z1391&lt;10,"0"&amp;Z1391,Z1391)&amp;"-"&amp;IF(AA1391&lt;10,"0"&amp;AA1391,AA1391)</f>
        <v>1992-05-09</v>
      </c>
      <c r="BB1391" s="44" t="str">
        <f>Y1391&amp;IF(Z1391&lt;&gt;0,"-"&amp;Z1391,"")&amp;IF(AA1391&lt;&gt;0,"-"&amp;AA1391,"")&amp;IF(AB1391&lt;&gt;0,"/"&amp;AB1391,"")&amp;IF(AC1391&lt;&gt;0,"-"&amp;AC1391,"")&amp;IF(AD1391&lt;&gt;0,"-"&amp;AD1391,"")</f>
        <v>1992-5-9</v>
      </c>
      <c r="BC1391" s="44"/>
      <c r="BD1391" s="44"/>
      <c r="BE1391" s="44"/>
      <c r="BF1391" s="49" t="s">
        <v>4882</v>
      </c>
      <c r="BG1391" t="s">
        <v>4893</v>
      </c>
      <c r="BH1391" s="40" t="s">
        <v>5050</v>
      </c>
      <c r="BI1391" t="s">
        <v>39</v>
      </c>
      <c r="BJ1391" t="str">
        <f>N1391&amp;", "&amp;O1391&amp;", "&amp;P1391</f>
        <v>Taldy-Kurgan Area, Gvardeisk Distr., near Bakchit</v>
      </c>
      <c r="BK1391" t="str">
        <f>T1391&amp;" N; "&amp;U1391&amp;" E"</f>
        <v>44.159692 N; 78.758543 E</v>
      </c>
      <c r="BL1391" t="s">
        <v>3485</v>
      </c>
      <c r="BM1391" s="85" t="s">
        <v>3486</v>
      </c>
      <c r="BN1391" t="s">
        <v>4895</v>
      </c>
      <c r="BO1391">
        <f t="shared" si="335"/>
        <v>5000</v>
      </c>
      <c r="BP1391" t="str">
        <f>IF(V1391="original",H1391,IF(V1391="volunteer",C1391,"Nekhaeva A.A."))</f>
        <v>Kim L.V.</v>
      </c>
      <c r="BQ1391" t="str">
        <f>IF(V1391="original",I1391,IF(V1391="volunteer",YEAR(A1391)&amp;"-"&amp;IF(MONTH(A1391)&lt;10,"0"&amp;MONTH(A1391),MONTH(A1391))&amp;"-"&amp;IF(DAY(A1391)&lt;10,"0"&amp;DAY(A1391),DAY(A1391)),"__2025-05-15"))</f>
        <v>2025-03-31</v>
      </c>
      <c r="BR1391"/>
      <c r="BS1391"/>
      <c r="BT1391" s="49" t="s">
        <v>4766</v>
      </c>
      <c r="BU1391" t="s">
        <v>3631</v>
      </c>
      <c r="BV1391" t="s">
        <v>3632</v>
      </c>
      <c r="BW1391" t="s">
        <v>3633</v>
      </c>
      <c r="BX1391" t="s">
        <v>3634</v>
      </c>
      <c r="BY1391" s="44" t="s">
        <v>48</v>
      </c>
      <c r="BZ1391" t="s">
        <v>49</v>
      </c>
      <c r="CA1391" t="s">
        <v>3644</v>
      </c>
      <c r="CB1391" s="44" t="s">
        <v>49</v>
      </c>
      <c r="CC1391" t="s">
        <v>4657</v>
      </c>
      <c r="CD1391" t="s">
        <v>4655</v>
      </c>
      <c r="CE1391" t="s">
        <v>4656</v>
      </c>
      <c r="CF1391" t="s">
        <v>3643</v>
      </c>
      <c r="CG1391"/>
      <c r="CH1391" t="str">
        <f>H1391</f>
        <v>Logunov D.V., Marusik Yu.M.</v>
      </c>
      <c r="CI1391">
        <f t="shared" si="336"/>
        <v>1999</v>
      </c>
      <c r="CJ1391"/>
    </row>
    <row r="1392" spans="1:88" s="8" customFormat="1" x14ac:dyDescent="0.45">
      <c r="A1392" s="7">
        <v>45747.528090277767</v>
      </c>
      <c r="B1392" s="8">
        <v>412819044</v>
      </c>
      <c r="C1392" s="6" t="s">
        <v>4897</v>
      </c>
      <c r="D1392" s="8">
        <v>1</v>
      </c>
      <c r="E1392" s="4" t="s">
        <v>51</v>
      </c>
      <c r="G1392" s="8">
        <v>3908</v>
      </c>
      <c r="H1392" s="44" t="s">
        <v>1801</v>
      </c>
      <c r="I1392" s="8">
        <v>1999</v>
      </c>
      <c r="J1392" s="8" t="s">
        <v>3380</v>
      </c>
      <c r="K1392" s="8" t="s">
        <v>3381</v>
      </c>
      <c r="L1392" s="8" t="s">
        <v>3382</v>
      </c>
      <c r="M1392" t="s">
        <v>39</v>
      </c>
      <c r="N1392" s="8" t="s">
        <v>77</v>
      </c>
      <c r="P1392" s="8" t="s">
        <v>3488</v>
      </c>
      <c r="Q1392" t="str">
        <f t="shared" si="324"/>
        <v>Almaty Nature Reserve</v>
      </c>
      <c r="R1392" s="90">
        <v>43.248244999999997</v>
      </c>
      <c r="S1392" s="90">
        <v>77.380409999999998</v>
      </c>
      <c r="T1392" s="8" t="s">
        <v>3489</v>
      </c>
      <c r="U1392" s="8" t="s">
        <v>3490</v>
      </c>
      <c r="V1392" s="8" t="s">
        <v>106</v>
      </c>
      <c r="W1392" s="8" t="s">
        <v>3491</v>
      </c>
      <c r="X1392" s="8">
        <v>5000</v>
      </c>
      <c r="Y1392" s="8">
        <v>1983</v>
      </c>
      <c r="Z1392" s="8">
        <v>9</v>
      </c>
      <c r="AA1392" s="8">
        <v>1</v>
      </c>
      <c r="AF1392" s="8" t="s">
        <v>680</v>
      </c>
      <c r="AH1392" s="8" t="s">
        <v>48</v>
      </c>
      <c r="AI1392" s="8" t="s">
        <v>49</v>
      </c>
      <c r="AJ1392" s="8" t="s">
        <v>3492</v>
      </c>
      <c r="AK1392" s="8" t="b">
        <v>1</v>
      </c>
      <c r="AL1392" s="8" t="b">
        <v>1</v>
      </c>
      <c r="AM1392" s="8" t="s">
        <v>462</v>
      </c>
      <c r="AO1392" s="49" t="s">
        <v>4952</v>
      </c>
      <c r="AP1392" s="73"/>
      <c r="AQ1392" s="49" t="s">
        <v>4951</v>
      </c>
      <c r="AR1392" s="76" t="s">
        <v>5011</v>
      </c>
      <c r="AS1392" s="73" t="s">
        <v>5012</v>
      </c>
      <c r="AT1392" s="73">
        <f t="shared" si="326"/>
        <v>1</v>
      </c>
      <c r="AU1392" s="112" t="s">
        <v>5383</v>
      </c>
      <c r="AV1392" s="44" t="s">
        <v>5380</v>
      </c>
      <c r="AW1392" t="s">
        <v>5013</v>
      </c>
      <c r="AX1392" s="73"/>
      <c r="AY1392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2" s="49" t="s">
        <v>4903</v>
      </c>
      <c r="BA1392" s="58" t="str">
        <f>Y1392&amp;"-"&amp;IF(Z1392&lt;10,"0"&amp;Z1392,Z1392)&amp;"-"&amp;IF(AA1392&lt;10,"0"&amp;AA1392,AA1392)</f>
        <v>1983-09-01</v>
      </c>
      <c r="BB1392" s="44" t="str">
        <f>Y1392&amp;IF(Z1392&lt;&gt;0,"-"&amp;Z1392,"")&amp;IF(AA1392&lt;&gt;0,"-"&amp;AA1392,"")&amp;IF(AB1392&lt;&gt;0,"/"&amp;AB1392,"")&amp;IF(AC1392&lt;&gt;0,"-"&amp;AC1392,"")&amp;IF(AD1392&lt;&gt;0,"-"&amp;AD1392,"")</f>
        <v>1983-9-1</v>
      </c>
      <c r="BC1392" s="44"/>
      <c r="BD1392" s="44"/>
      <c r="BE1392" s="44"/>
      <c r="BF1392" s="49" t="s">
        <v>4882</v>
      </c>
      <c r="BG1392" t="s">
        <v>4893</v>
      </c>
      <c r="BH1392" s="40" t="s">
        <v>5050</v>
      </c>
      <c r="BI1392" t="s">
        <v>39</v>
      </c>
      <c r="BJ1392" t="str">
        <f>N1392&amp;", "&amp;P1392</f>
        <v>Almaty Area, Almaty Nature Reserve</v>
      </c>
      <c r="BK1392" t="str">
        <f>T1392&amp;" N; "&amp;U1392&amp;" E"</f>
        <v>43.248245 N; 77.38041 E</v>
      </c>
      <c r="BL1392" t="s">
        <v>3489</v>
      </c>
      <c r="BM1392" s="85" t="s">
        <v>3490</v>
      </c>
      <c r="BN1392" t="s">
        <v>4895</v>
      </c>
      <c r="BO1392">
        <f t="shared" si="335"/>
        <v>5000</v>
      </c>
      <c r="BP1392" t="str">
        <f>IF(V1392="original",H1392,IF(V1392="volunteer",C1392,"Nekhaeva A.A."))</f>
        <v>Kim L.V.</v>
      </c>
      <c r="BQ1392" t="str">
        <f>IF(V1392="original",I1392,IF(V1392="volunteer",YEAR(A1392)&amp;"-"&amp;IF(MONTH(A1392)&lt;10,"0"&amp;MONTH(A1392),MONTH(A1392))&amp;"-"&amp;IF(DAY(A1392)&lt;10,"0"&amp;DAY(A1392),DAY(A1392)),"__2025-05-15"))</f>
        <v>2025-03-31</v>
      </c>
      <c r="BR1392"/>
      <c r="BS1392"/>
      <c r="BT1392" s="49" t="s">
        <v>4766</v>
      </c>
      <c r="BU1392" t="s">
        <v>3631</v>
      </c>
      <c r="BV1392" t="s">
        <v>3632</v>
      </c>
      <c r="BW1392" t="s">
        <v>3633</v>
      </c>
      <c r="BX1392" t="s">
        <v>3634</v>
      </c>
      <c r="BY1392" s="44" t="s">
        <v>48</v>
      </c>
      <c r="BZ1392" t="s">
        <v>49</v>
      </c>
      <c r="CA1392" t="s">
        <v>4658</v>
      </c>
      <c r="CB1392" s="44" t="s">
        <v>4658</v>
      </c>
      <c r="CC1392" t="s">
        <v>4660</v>
      </c>
      <c r="CD1392" t="s">
        <v>4658</v>
      </c>
      <c r="CE1392" t="s">
        <v>4659</v>
      </c>
      <c r="CF1392" t="s">
        <v>3630</v>
      </c>
      <c r="CG1392" t="s">
        <v>5048</v>
      </c>
      <c r="CH1392" t="str">
        <f>H1392</f>
        <v>Logunov D.V., Marusik Yu.M.</v>
      </c>
      <c r="CI1392">
        <f t="shared" si="336"/>
        <v>1999</v>
      </c>
      <c r="CJ1392" t="s">
        <v>4724</v>
      </c>
    </row>
    <row r="1393" spans="1:88" s="8" customFormat="1" x14ac:dyDescent="0.45">
      <c r="A1393" s="7">
        <v>45747.518460648149</v>
      </c>
      <c r="B1393" s="8">
        <v>412819044</v>
      </c>
      <c r="C1393" s="6" t="s">
        <v>4897</v>
      </c>
      <c r="D1393" s="8">
        <v>5</v>
      </c>
      <c r="E1393" s="4" t="s">
        <v>1274</v>
      </c>
      <c r="G1393" s="8">
        <v>3908</v>
      </c>
      <c r="H1393" s="44" t="s">
        <v>1801</v>
      </c>
      <c r="I1393" s="8">
        <v>1999</v>
      </c>
      <c r="J1393" s="8" t="s">
        <v>3380</v>
      </c>
      <c r="K1393" s="8" t="s">
        <v>3381</v>
      </c>
      <c r="L1393" s="8" t="s">
        <v>3382</v>
      </c>
      <c r="M1393" t="s">
        <v>39</v>
      </c>
      <c r="N1393" s="8" t="s">
        <v>77</v>
      </c>
      <c r="O1393" s="8" t="s">
        <v>931</v>
      </c>
      <c r="P1393" s="8" t="s">
        <v>3493</v>
      </c>
      <c r="Q1393" t="str">
        <f t="shared" si="324"/>
        <v>ca 29 km SE of Bakanas</v>
      </c>
      <c r="R1393" s="90">
        <v>44.594521999999998</v>
      </c>
      <c r="S1393" s="90">
        <v>76.491201000000004</v>
      </c>
      <c r="T1393" s="8" t="s">
        <v>3494</v>
      </c>
      <c r="U1393" s="8" t="s">
        <v>3495</v>
      </c>
      <c r="V1393" s="8" t="s">
        <v>106</v>
      </c>
      <c r="X1393" s="8">
        <v>5000</v>
      </c>
      <c r="Y1393" s="8">
        <v>1995</v>
      </c>
      <c r="Z1393" s="8">
        <v>5</v>
      </c>
      <c r="AA1393" s="8">
        <v>24</v>
      </c>
      <c r="AF1393" s="8" t="s">
        <v>566</v>
      </c>
      <c r="AH1393" s="8" t="s">
        <v>48</v>
      </c>
      <c r="AI1393" s="8" t="s">
        <v>49</v>
      </c>
      <c r="AJ1393" s="8" t="s">
        <v>3140</v>
      </c>
      <c r="AK1393" s="8" t="b">
        <v>1</v>
      </c>
      <c r="AL1393" s="8" t="b">
        <v>0</v>
      </c>
      <c r="AO1393" s="49" t="s">
        <v>4952</v>
      </c>
      <c r="AP1393" s="73"/>
      <c r="AQ1393" s="49" t="s">
        <v>4951</v>
      </c>
      <c r="AR1393" s="76" t="s">
        <v>5011</v>
      </c>
      <c r="AS1393" s="73" t="s">
        <v>5012</v>
      </c>
      <c r="AT1393" s="73">
        <f t="shared" si="326"/>
        <v>5</v>
      </c>
      <c r="AU1393" s="112" t="s">
        <v>5384</v>
      </c>
      <c r="AV1393" s="44" t="s">
        <v>5380</v>
      </c>
      <c r="AW1393" t="s">
        <v>566</v>
      </c>
      <c r="AX1393" s="73"/>
      <c r="AY1393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3" s="49" t="s">
        <v>4903</v>
      </c>
      <c r="BA1393" s="58" t="str">
        <f>Y1393&amp;"-"&amp;IF(Z1393&lt;10,"0"&amp;Z1393,Z1393)&amp;"-"&amp;IF(AA1393&lt;10,"0"&amp;AA1393,AA1393)</f>
        <v>1995-05-24</v>
      </c>
      <c r="BB1393" s="44" t="str">
        <f>Y1393&amp;IF(Z1393&lt;&gt;0,"-"&amp;Z1393,"")&amp;IF(AA1393&lt;&gt;0,"-"&amp;AA1393,"")&amp;IF(AB1393&lt;&gt;0,"/"&amp;AB1393,"")&amp;IF(AC1393&lt;&gt;0,"-"&amp;AC1393,"")&amp;IF(AD1393&lt;&gt;0,"-"&amp;AD1393,"")</f>
        <v>1995-5-24</v>
      </c>
      <c r="BC1393" s="44"/>
      <c r="BD1393" s="44"/>
      <c r="BE1393" s="44"/>
      <c r="BF1393" s="49" t="s">
        <v>4882</v>
      </c>
      <c r="BG1393" t="s">
        <v>4893</v>
      </c>
      <c r="BH1393" s="40" t="s">
        <v>5050</v>
      </c>
      <c r="BI1393" t="s">
        <v>39</v>
      </c>
      <c r="BJ1393" t="str">
        <f>N1393&amp;", "&amp;O1393&amp;", "&amp;P1393</f>
        <v>Almaty Area, Balkhash Distr., ca 29 km SE of Bakanas</v>
      </c>
      <c r="BK1393" t="str">
        <f>T1393&amp;" N; "&amp;U1393&amp;" E"</f>
        <v>44.594522 N; 76.491201 E</v>
      </c>
      <c r="BL1393" t="s">
        <v>3494</v>
      </c>
      <c r="BM1393" s="85" t="s">
        <v>3495</v>
      </c>
      <c r="BN1393" t="s">
        <v>4895</v>
      </c>
      <c r="BO1393">
        <f t="shared" si="335"/>
        <v>5000</v>
      </c>
      <c r="BP1393" t="str">
        <f>IF(V1393="original",H1393,IF(V1393="volunteer",C1393,"Nekhaeva A.A."))</f>
        <v>Kim L.V.</v>
      </c>
      <c r="BQ1393" t="str">
        <f>IF(V1393="original",I1393,IF(V1393="volunteer",YEAR(A1393)&amp;"-"&amp;IF(MONTH(A1393)&lt;10,"0"&amp;MONTH(A1393),MONTH(A1393))&amp;"-"&amp;IF(DAY(A1393)&lt;10,"0"&amp;DAY(A1393),DAY(A1393)),"__2025-05-15"))</f>
        <v>2025-03-31</v>
      </c>
      <c r="BR1393"/>
      <c r="BS1393"/>
      <c r="BT1393" s="49" t="s">
        <v>4766</v>
      </c>
      <c r="BU1393" t="s">
        <v>3631</v>
      </c>
      <c r="BV1393" t="s">
        <v>3632</v>
      </c>
      <c r="BW1393" t="s">
        <v>3633</v>
      </c>
      <c r="BX1393" t="s">
        <v>3634</v>
      </c>
      <c r="BY1393" s="44" t="s">
        <v>48</v>
      </c>
      <c r="BZ1393" t="s">
        <v>49</v>
      </c>
      <c r="CA1393" t="s">
        <v>4606</v>
      </c>
      <c r="CB1393" s="44" t="s">
        <v>4606</v>
      </c>
      <c r="CC1393" t="s">
        <v>4608</v>
      </c>
      <c r="CD1393" t="s">
        <v>4606</v>
      </c>
      <c r="CE1393" t="s">
        <v>4607</v>
      </c>
      <c r="CF1393" t="s">
        <v>3630</v>
      </c>
      <c r="CG1393"/>
      <c r="CH1393" t="str">
        <f>H1393</f>
        <v>Logunov D.V., Marusik Yu.M.</v>
      </c>
      <c r="CI1393">
        <f t="shared" si="336"/>
        <v>1999</v>
      </c>
      <c r="CJ1393"/>
    </row>
    <row r="1394" spans="1:88" s="8" customFormat="1" x14ac:dyDescent="0.45">
      <c r="A1394" s="7">
        <v>45747.513124999998</v>
      </c>
      <c r="B1394" s="8">
        <v>412819044</v>
      </c>
      <c r="C1394" s="6" t="s">
        <v>4897</v>
      </c>
      <c r="D1394" s="8">
        <v>1</v>
      </c>
      <c r="E1394" s="4" t="s">
        <v>65</v>
      </c>
      <c r="G1394" s="8">
        <v>3908</v>
      </c>
      <c r="H1394" s="44" t="s">
        <v>1801</v>
      </c>
      <c r="I1394" s="8">
        <v>1999</v>
      </c>
      <c r="J1394" s="8" t="s">
        <v>3380</v>
      </c>
      <c r="K1394" s="8" t="s">
        <v>3381</v>
      </c>
      <c r="L1394" s="8" t="s">
        <v>3382</v>
      </c>
      <c r="M1394" t="s">
        <v>39</v>
      </c>
      <c r="N1394" s="8" t="s">
        <v>77</v>
      </c>
      <c r="O1394" s="8" t="s">
        <v>2256</v>
      </c>
      <c r="P1394" s="8" t="s">
        <v>3496</v>
      </c>
      <c r="Q1394" t="str">
        <f t="shared" si="324"/>
        <v>ca 72 km NW of Kolshengel [= Kanshengel]</v>
      </c>
      <c r="R1394" s="90">
        <v>44.777467999999999</v>
      </c>
      <c r="S1394" s="90">
        <v>74.898994999999999</v>
      </c>
      <c r="T1394" s="8" t="s">
        <v>3497</v>
      </c>
      <c r="U1394" s="8" t="s">
        <v>3498</v>
      </c>
      <c r="V1394" s="8" t="s">
        <v>106</v>
      </c>
      <c r="X1394" s="8">
        <v>5000</v>
      </c>
      <c r="Y1394" s="8">
        <v>1992</v>
      </c>
      <c r="Z1394" s="8">
        <v>5</v>
      </c>
      <c r="AA1394" s="8">
        <v>13</v>
      </c>
      <c r="AF1394" s="8" t="s">
        <v>566</v>
      </c>
      <c r="AH1394" s="8" t="s">
        <v>48</v>
      </c>
      <c r="AI1394" s="8" t="s">
        <v>49</v>
      </c>
      <c r="AJ1394" s="8" t="s">
        <v>3140</v>
      </c>
      <c r="AK1394" s="8" t="b">
        <v>1</v>
      </c>
      <c r="AL1394" s="8" t="b">
        <v>0</v>
      </c>
      <c r="AO1394" s="49" t="s">
        <v>4952</v>
      </c>
      <c r="AP1394" s="73"/>
      <c r="AQ1394" s="49" t="s">
        <v>4951</v>
      </c>
      <c r="AR1394" s="76" t="s">
        <v>5011</v>
      </c>
      <c r="AS1394" s="73" t="s">
        <v>5012</v>
      </c>
      <c r="AT1394" s="73">
        <f t="shared" si="326"/>
        <v>1</v>
      </c>
      <c r="AU1394" s="112" t="s">
        <v>5384</v>
      </c>
      <c r="AV1394" s="44" t="s">
        <v>5380</v>
      </c>
      <c r="AW1394" t="s">
        <v>566</v>
      </c>
      <c r="AX1394" s="73"/>
      <c r="AY1394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4" s="49" t="s">
        <v>4903</v>
      </c>
      <c r="BA1394" s="58" t="str">
        <f>Y1394&amp;"-"&amp;IF(Z1394&lt;10,"0"&amp;Z1394,Z1394)&amp;"-"&amp;IF(AA1394&lt;10,"0"&amp;AA1394,AA1394)</f>
        <v>1992-05-13</v>
      </c>
      <c r="BB1394" s="44" t="str">
        <f>Y1394&amp;IF(Z1394&lt;&gt;0,"-"&amp;Z1394,"")&amp;IF(AA1394&lt;&gt;0,"-"&amp;AA1394,"")&amp;IF(AB1394&lt;&gt;0,"/"&amp;AB1394,"")&amp;IF(AC1394&lt;&gt;0,"-"&amp;AC1394,"")&amp;IF(AD1394&lt;&gt;0,"-"&amp;AD1394,"")</f>
        <v>1992-5-13</v>
      </c>
      <c r="BC1394" s="44"/>
      <c r="BD1394" s="44"/>
      <c r="BE1394" s="44"/>
      <c r="BF1394" s="49" t="s">
        <v>4882</v>
      </c>
      <c r="BG1394" t="s">
        <v>4893</v>
      </c>
      <c r="BH1394" s="40" t="s">
        <v>5050</v>
      </c>
      <c r="BI1394" t="s">
        <v>39</v>
      </c>
      <c r="BJ1394" t="str">
        <f>N1394&amp;", "&amp;O1394&amp;", "&amp;P1394</f>
        <v>Almaty Area, Kurtinsk Distr., ca 72 km NW of Kolshengel [= Kanshengel]</v>
      </c>
      <c r="BK1394" t="str">
        <f>T1394&amp;" N; "&amp;U1394&amp;" E"</f>
        <v>44.777468 N; 74.898995 E</v>
      </c>
      <c r="BL1394" t="s">
        <v>3497</v>
      </c>
      <c r="BM1394" s="85" t="s">
        <v>3498</v>
      </c>
      <c r="BN1394" t="s">
        <v>4895</v>
      </c>
      <c r="BO1394">
        <f t="shared" si="335"/>
        <v>5000</v>
      </c>
      <c r="BP1394" t="str">
        <f>IF(V1394="original",H1394,IF(V1394="volunteer",C1394,"Nekhaeva A.A."))</f>
        <v>Kim L.V.</v>
      </c>
      <c r="BQ1394" t="str">
        <f>IF(V1394="original",I1394,IF(V1394="volunteer",YEAR(A1394)&amp;"-"&amp;IF(MONTH(A1394)&lt;10,"0"&amp;MONTH(A1394),MONTH(A1394))&amp;"-"&amp;IF(DAY(A1394)&lt;10,"0"&amp;DAY(A1394),DAY(A1394)),"__2025-05-15"))</f>
        <v>2025-03-31</v>
      </c>
      <c r="BR1394"/>
      <c r="BS1394"/>
      <c r="BT1394" s="49" t="s">
        <v>4766</v>
      </c>
      <c r="BU1394" t="s">
        <v>3631</v>
      </c>
      <c r="BV1394" t="s">
        <v>3632</v>
      </c>
      <c r="BW1394" t="s">
        <v>3633</v>
      </c>
      <c r="BX1394" t="s">
        <v>3634</v>
      </c>
      <c r="BY1394" s="44" t="s">
        <v>48</v>
      </c>
      <c r="BZ1394" t="s">
        <v>49</v>
      </c>
      <c r="CA1394" t="s">
        <v>4606</v>
      </c>
      <c r="CB1394" s="44" t="s">
        <v>4606</v>
      </c>
      <c r="CC1394" t="s">
        <v>4608</v>
      </c>
      <c r="CD1394" t="s">
        <v>4606</v>
      </c>
      <c r="CE1394" t="s">
        <v>4607</v>
      </c>
      <c r="CF1394" t="s">
        <v>3630</v>
      </c>
      <c r="CG1394"/>
      <c r="CH1394" t="str">
        <f>H1394</f>
        <v>Logunov D.V., Marusik Yu.M.</v>
      </c>
      <c r="CI1394">
        <f t="shared" si="336"/>
        <v>1999</v>
      </c>
      <c r="CJ1394"/>
    </row>
    <row r="1395" spans="1:88" s="8" customFormat="1" x14ac:dyDescent="0.45">
      <c r="A1395" s="7">
        <v>45747.509456018517</v>
      </c>
      <c r="B1395" s="8">
        <v>412819044</v>
      </c>
      <c r="C1395" s="6" t="s">
        <v>4897</v>
      </c>
      <c r="D1395" s="8">
        <v>2</v>
      </c>
      <c r="E1395" s="4" t="s">
        <v>247</v>
      </c>
      <c r="G1395" s="8">
        <v>3908</v>
      </c>
      <c r="H1395" s="44" t="s">
        <v>1801</v>
      </c>
      <c r="I1395" s="8">
        <v>1999</v>
      </c>
      <c r="J1395" s="8" t="s">
        <v>3380</v>
      </c>
      <c r="K1395" s="8" t="s">
        <v>3381</v>
      </c>
      <c r="L1395" s="8" t="s">
        <v>3382</v>
      </c>
      <c r="M1395" t="s">
        <v>39</v>
      </c>
      <c r="N1395" s="8" t="s">
        <v>77</v>
      </c>
      <c r="O1395" s="8" t="s">
        <v>754</v>
      </c>
      <c r="P1395" s="8" t="s">
        <v>1823</v>
      </c>
      <c r="Q1395" t="str">
        <f t="shared" si="324"/>
        <v>near Kapchagai</v>
      </c>
      <c r="R1395" s="90">
        <v>43.9328</v>
      </c>
      <c r="S1395" s="90">
        <v>77.141644999999997</v>
      </c>
      <c r="T1395" s="8" t="s">
        <v>3499</v>
      </c>
      <c r="U1395" s="8" t="s">
        <v>3500</v>
      </c>
      <c r="V1395" s="8" t="s">
        <v>106</v>
      </c>
      <c r="X1395" s="8">
        <v>5000</v>
      </c>
      <c r="Y1395" s="8">
        <v>1988</v>
      </c>
      <c r="Z1395" s="8">
        <v>7</v>
      </c>
      <c r="AA1395" s="8">
        <v>24</v>
      </c>
      <c r="AF1395" s="8" t="s">
        <v>566</v>
      </c>
      <c r="AH1395" s="8" t="s">
        <v>48</v>
      </c>
      <c r="AI1395" s="8" t="s">
        <v>49</v>
      </c>
      <c r="AJ1395" s="8" t="s">
        <v>3140</v>
      </c>
      <c r="AK1395" s="8" t="b">
        <v>1</v>
      </c>
      <c r="AL1395" s="8" t="b">
        <v>0</v>
      </c>
      <c r="AO1395" s="49" t="s">
        <v>4952</v>
      </c>
      <c r="AP1395" s="73"/>
      <c r="AQ1395" s="49" t="s">
        <v>4951</v>
      </c>
      <c r="AR1395" s="76" t="s">
        <v>5011</v>
      </c>
      <c r="AS1395" s="73" t="s">
        <v>5012</v>
      </c>
      <c r="AT1395" s="73">
        <f t="shared" si="326"/>
        <v>2</v>
      </c>
      <c r="AU1395" s="112" t="s">
        <v>5384</v>
      </c>
      <c r="AV1395" s="44" t="s">
        <v>5380</v>
      </c>
      <c r="AW1395" t="s">
        <v>566</v>
      </c>
      <c r="AX1395" s="73"/>
      <c r="AY1395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5" s="49" t="s">
        <v>4903</v>
      </c>
      <c r="BA1395" s="58" t="str">
        <f>Y1395&amp;"-"&amp;IF(Z1395&lt;10,"0"&amp;Z1395,Z1395)&amp;"-"&amp;IF(AA1395&lt;10,"0"&amp;AA1395,AA1395)</f>
        <v>1988-07-24</v>
      </c>
      <c r="BB1395" s="44" t="str">
        <f>Y1395&amp;IF(Z1395&lt;&gt;0,"-"&amp;Z1395,"")&amp;IF(AA1395&lt;&gt;0,"-"&amp;AA1395,"")&amp;IF(AB1395&lt;&gt;0,"/"&amp;AB1395,"")&amp;IF(AC1395&lt;&gt;0,"-"&amp;AC1395,"")&amp;IF(AD1395&lt;&gt;0,"-"&amp;AD1395,"")</f>
        <v>1988-7-24</v>
      </c>
      <c r="BC1395" s="44"/>
      <c r="BD1395" s="44"/>
      <c r="BE1395" s="44"/>
      <c r="BF1395" s="49" t="s">
        <v>4882</v>
      </c>
      <c r="BG1395" t="s">
        <v>4893</v>
      </c>
      <c r="BH1395" s="40" t="s">
        <v>5050</v>
      </c>
      <c r="BI1395" t="s">
        <v>39</v>
      </c>
      <c r="BJ1395" t="str">
        <f>N1395&amp;", "&amp;O1395&amp;", "&amp;P1395</f>
        <v>Almaty Area, Talgar Distr., near Kapchagai</v>
      </c>
      <c r="BK1395" t="str">
        <f>T1395&amp;" N; "&amp;U1395&amp;" E"</f>
        <v>43.9328 N; 77.141645 E</v>
      </c>
      <c r="BL1395" t="s">
        <v>3499</v>
      </c>
      <c r="BM1395" s="85" t="s">
        <v>3500</v>
      </c>
      <c r="BN1395" t="s">
        <v>4895</v>
      </c>
      <c r="BO1395">
        <f t="shared" si="335"/>
        <v>5000</v>
      </c>
      <c r="BP1395" t="str">
        <f>IF(V1395="original",H1395,IF(V1395="volunteer",C1395,"Nekhaeva A.A."))</f>
        <v>Kim L.V.</v>
      </c>
      <c r="BQ1395" t="str">
        <f>IF(V1395="original",I1395,IF(V1395="volunteer",YEAR(A1395)&amp;"-"&amp;IF(MONTH(A1395)&lt;10,"0"&amp;MONTH(A1395),MONTH(A1395))&amp;"-"&amp;IF(DAY(A1395)&lt;10,"0"&amp;DAY(A1395),DAY(A1395)),"__2025-05-15"))</f>
        <v>2025-03-31</v>
      </c>
      <c r="BR1395"/>
      <c r="BS1395"/>
      <c r="BT1395" s="49" t="s">
        <v>4766</v>
      </c>
      <c r="BU1395" t="s">
        <v>3631</v>
      </c>
      <c r="BV1395" t="s">
        <v>3632</v>
      </c>
      <c r="BW1395" t="s">
        <v>3633</v>
      </c>
      <c r="BX1395" t="s">
        <v>3634</v>
      </c>
      <c r="BY1395" s="44" t="s">
        <v>48</v>
      </c>
      <c r="BZ1395" t="s">
        <v>49</v>
      </c>
      <c r="CA1395" t="s">
        <v>4606</v>
      </c>
      <c r="CB1395" s="44" t="s">
        <v>4606</v>
      </c>
      <c r="CC1395" t="s">
        <v>4608</v>
      </c>
      <c r="CD1395" t="s">
        <v>4606</v>
      </c>
      <c r="CE1395" t="s">
        <v>4607</v>
      </c>
      <c r="CF1395" t="s">
        <v>3630</v>
      </c>
      <c r="CG1395"/>
      <c r="CH1395" t="str">
        <f>H1395</f>
        <v>Logunov D.V., Marusik Yu.M.</v>
      </c>
      <c r="CI1395">
        <f t="shared" si="336"/>
        <v>1999</v>
      </c>
      <c r="CJ1395"/>
    </row>
    <row r="1396" spans="1:88" s="8" customFormat="1" x14ac:dyDescent="0.45">
      <c r="A1396" s="7">
        <v>45747.508055555547</v>
      </c>
      <c r="B1396" s="8">
        <v>412819044</v>
      </c>
      <c r="C1396" s="6" t="s">
        <v>4897</v>
      </c>
      <c r="D1396" s="8">
        <v>2</v>
      </c>
      <c r="E1396" s="4" t="s">
        <v>86</v>
      </c>
      <c r="G1396" s="8">
        <v>3908</v>
      </c>
      <c r="H1396" s="44" t="s">
        <v>1801</v>
      </c>
      <c r="I1396" s="8">
        <v>1999</v>
      </c>
      <c r="J1396" s="8" t="s">
        <v>3380</v>
      </c>
      <c r="K1396" s="8" t="s">
        <v>3381</v>
      </c>
      <c r="L1396" s="8" t="s">
        <v>3382</v>
      </c>
      <c r="M1396" t="s">
        <v>39</v>
      </c>
      <c r="N1396" s="8" t="s">
        <v>77</v>
      </c>
      <c r="O1396" s="8" t="s">
        <v>754</v>
      </c>
      <c r="P1396" s="8" t="s">
        <v>1604</v>
      </c>
      <c r="Q1396" t="str">
        <f t="shared" si="324"/>
        <v>Ili River</v>
      </c>
      <c r="R1396" s="90">
        <v>43.9328</v>
      </c>
      <c r="S1396" s="90">
        <v>77.141644999999997</v>
      </c>
      <c r="T1396" s="8" t="s">
        <v>3499</v>
      </c>
      <c r="U1396" s="8" t="s">
        <v>3500</v>
      </c>
      <c r="V1396" s="8" t="s">
        <v>106</v>
      </c>
      <c r="X1396" s="8">
        <v>5000</v>
      </c>
      <c r="Y1396" s="8">
        <v>1990</v>
      </c>
      <c r="Z1396" s="8">
        <v>5</v>
      </c>
      <c r="AA1396" s="8">
        <v>26</v>
      </c>
      <c r="AF1396" s="8" t="s">
        <v>1752</v>
      </c>
      <c r="AH1396" s="8" t="s">
        <v>48</v>
      </c>
      <c r="AI1396" s="8" t="s">
        <v>49</v>
      </c>
      <c r="AJ1396" s="8" t="s">
        <v>3140</v>
      </c>
      <c r="AK1396" s="8" t="b">
        <v>1</v>
      </c>
      <c r="AL1396" s="8" t="b">
        <v>0</v>
      </c>
      <c r="AO1396" s="49" t="s">
        <v>4952</v>
      </c>
      <c r="AP1396" s="73"/>
      <c r="AQ1396" s="49" t="s">
        <v>4951</v>
      </c>
      <c r="AR1396" s="76" t="s">
        <v>5011</v>
      </c>
      <c r="AS1396" s="73" t="s">
        <v>5012</v>
      </c>
      <c r="AT1396" s="73">
        <f t="shared" si="326"/>
        <v>2</v>
      </c>
      <c r="AU1396" s="112" t="s">
        <v>5383</v>
      </c>
      <c r="AV1396" s="44" t="s">
        <v>5380</v>
      </c>
      <c r="AW1396" t="s">
        <v>1752</v>
      </c>
      <c r="AX1396" s="73"/>
      <c r="AY1396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6" s="49" t="s">
        <v>4903</v>
      </c>
      <c r="BA1396" s="58" t="str">
        <f>Y1396&amp;"-"&amp;IF(Z1396&lt;10,"0"&amp;Z1396,Z1396)&amp;"-"&amp;IF(AA1396&lt;10,"0"&amp;AA1396,AA1396)</f>
        <v>1990-05-26</v>
      </c>
      <c r="BB1396" s="44" t="str">
        <f>Y1396&amp;IF(Z1396&lt;&gt;0,"-"&amp;Z1396,"")&amp;IF(AA1396&lt;&gt;0,"-"&amp;AA1396,"")&amp;IF(AB1396&lt;&gt;0,"/"&amp;AB1396,"")&amp;IF(AC1396&lt;&gt;0,"-"&amp;AC1396,"")&amp;IF(AD1396&lt;&gt;0,"-"&amp;AD1396,"")</f>
        <v>1990-5-26</v>
      </c>
      <c r="BC1396" s="44"/>
      <c r="BD1396" s="44"/>
      <c r="BE1396" s="44"/>
      <c r="BF1396" s="49" t="s">
        <v>4882</v>
      </c>
      <c r="BG1396" t="s">
        <v>4893</v>
      </c>
      <c r="BH1396" s="40" t="s">
        <v>5050</v>
      </c>
      <c r="BI1396" t="s">
        <v>39</v>
      </c>
      <c r="BJ1396" t="str">
        <f>N1396&amp;", "&amp;O1396&amp;", "&amp;P1396</f>
        <v>Almaty Area, Talgar Distr., Ili River</v>
      </c>
      <c r="BK1396" t="str">
        <f>T1396&amp;" N; "&amp;U1396&amp;" E"</f>
        <v>43.9328 N; 77.141645 E</v>
      </c>
      <c r="BL1396" t="s">
        <v>3499</v>
      </c>
      <c r="BM1396" s="85" t="s">
        <v>3500</v>
      </c>
      <c r="BN1396" t="s">
        <v>4895</v>
      </c>
      <c r="BO1396">
        <f t="shared" si="335"/>
        <v>5000</v>
      </c>
      <c r="BP1396" t="str">
        <f>IF(V1396="original",H1396,IF(V1396="volunteer",C1396,"Nekhaeva A.A."))</f>
        <v>Kim L.V.</v>
      </c>
      <c r="BQ1396" t="str">
        <f>IF(V1396="original",I1396,IF(V1396="volunteer",YEAR(A1396)&amp;"-"&amp;IF(MONTH(A1396)&lt;10,"0"&amp;MONTH(A1396),MONTH(A1396))&amp;"-"&amp;IF(DAY(A1396)&lt;10,"0"&amp;DAY(A1396),DAY(A1396)),"__2025-05-15"))</f>
        <v>2025-03-31</v>
      </c>
      <c r="BR1396"/>
      <c r="BS1396"/>
      <c r="BT1396" s="49" t="s">
        <v>4766</v>
      </c>
      <c r="BU1396" t="s">
        <v>3631</v>
      </c>
      <c r="BV1396" t="s">
        <v>3632</v>
      </c>
      <c r="BW1396" t="s">
        <v>3633</v>
      </c>
      <c r="BX1396" t="s">
        <v>3634</v>
      </c>
      <c r="BY1396" s="44" t="s">
        <v>48</v>
      </c>
      <c r="BZ1396" t="s">
        <v>49</v>
      </c>
      <c r="CA1396" t="s">
        <v>4606</v>
      </c>
      <c r="CB1396" s="44" t="s">
        <v>4606</v>
      </c>
      <c r="CC1396" t="s">
        <v>4608</v>
      </c>
      <c r="CD1396" t="s">
        <v>4606</v>
      </c>
      <c r="CE1396" t="s">
        <v>4607</v>
      </c>
      <c r="CF1396" t="s">
        <v>3630</v>
      </c>
      <c r="CG1396"/>
      <c r="CH1396" t="str">
        <f>H1396</f>
        <v>Logunov D.V., Marusik Yu.M.</v>
      </c>
      <c r="CI1396">
        <f t="shared" si="336"/>
        <v>1999</v>
      </c>
      <c r="CJ1396"/>
    </row>
    <row r="1397" spans="1:88" s="8" customFormat="1" x14ac:dyDescent="0.45">
      <c r="A1397" s="7">
        <v>45747.506018518507</v>
      </c>
      <c r="B1397" s="8">
        <v>412819044</v>
      </c>
      <c r="C1397" s="6" t="s">
        <v>4897</v>
      </c>
      <c r="D1397" s="8">
        <v>2</v>
      </c>
      <c r="E1397" s="4" t="s">
        <v>86</v>
      </c>
      <c r="G1397" s="8">
        <v>3908</v>
      </c>
      <c r="H1397" s="44" t="s">
        <v>1801</v>
      </c>
      <c r="I1397" s="8">
        <v>1999</v>
      </c>
      <c r="J1397" s="8" t="s">
        <v>3380</v>
      </c>
      <c r="K1397" s="8" t="s">
        <v>3381</v>
      </c>
      <c r="L1397" s="8" t="s">
        <v>3382</v>
      </c>
      <c r="M1397" t="s">
        <v>39</v>
      </c>
      <c r="N1397" s="8" t="s">
        <v>77</v>
      </c>
      <c r="O1397" s="8" t="s">
        <v>754</v>
      </c>
      <c r="P1397" s="8" t="s">
        <v>1823</v>
      </c>
      <c r="Q1397" t="str">
        <f t="shared" si="324"/>
        <v>near Kapchagai</v>
      </c>
      <c r="R1397" s="90">
        <v>43.9328</v>
      </c>
      <c r="S1397" s="90">
        <v>77.141644999999997</v>
      </c>
      <c r="T1397" s="8" t="s">
        <v>3499</v>
      </c>
      <c r="U1397" s="8" t="s">
        <v>3500</v>
      </c>
      <c r="V1397" s="8" t="s">
        <v>106</v>
      </c>
      <c r="X1397" s="8">
        <v>5000</v>
      </c>
      <c r="Y1397" s="8">
        <v>1992</v>
      </c>
      <c r="Z1397" s="8">
        <v>6</v>
      </c>
      <c r="AA1397" s="8">
        <v>10</v>
      </c>
      <c r="AF1397" s="8" t="s">
        <v>837</v>
      </c>
      <c r="AH1397" s="8" t="s">
        <v>48</v>
      </c>
      <c r="AI1397" s="8" t="s">
        <v>49</v>
      </c>
      <c r="AJ1397" s="8" t="s">
        <v>3140</v>
      </c>
      <c r="AK1397" s="8" t="b">
        <v>1</v>
      </c>
      <c r="AL1397" s="8" t="b">
        <v>0</v>
      </c>
      <c r="AO1397" s="49" t="s">
        <v>4952</v>
      </c>
      <c r="AP1397" s="73"/>
      <c r="AQ1397" s="49" t="s">
        <v>4951</v>
      </c>
      <c r="AR1397" s="76" t="s">
        <v>5011</v>
      </c>
      <c r="AS1397" s="73" t="s">
        <v>5012</v>
      </c>
      <c r="AT1397" s="73">
        <f t="shared" si="326"/>
        <v>2</v>
      </c>
      <c r="AU1397" s="112" t="s">
        <v>5383</v>
      </c>
      <c r="AV1397" s="44" t="s">
        <v>5380</v>
      </c>
      <c r="AW1397" t="s">
        <v>837</v>
      </c>
      <c r="AX1397" s="73"/>
      <c r="AY1397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7" s="49" t="s">
        <v>4903</v>
      </c>
      <c r="BA1397" s="58" t="str">
        <f>Y1397&amp;"-"&amp;IF(Z1397&lt;10,"0"&amp;Z1397,Z1397)&amp;"-"&amp;IF(AA1397&lt;10,"0"&amp;AA1397,AA1397)</f>
        <v>1992-06-10</v>
      </c>
      <c r="BB1397" s="44" t="str">
        <f>Y1397&amp;IF(Z1397&lt;&gt;0,"-"&amp;Z1397,"")&amp;IF(AA1397&lt;&gt;0,"-"&amp;AA1397,"")&amp;IF(AB1397&lt;&gt;0,"/"&amp;AB1397,"")&amp;IF(AC1397&lt;&gt;0,"-"&amp;AC1397,"")&amp;IF(AD1397&lt;&gt;0,"-"&amp;AD1397,"")</f>
        <v>1992-6-10</v>
      </c>
      <c r="BC1397" s="44"/>
      <c r="BD1397" s="44"/>
      <c r="BE1397" s="44"/>
      <c r="BF1397" s="49" t="s">
        <v>4882</v>
      </c>
      <c r="BG1397" t="s">
        <v>4893</v>
      </c>
      <c r="BH1397" s="40" t="s">
        <v>5050</v>
      </c>
      <c r="BI1397" t="s">
        <v>39</v>
      </c>
      <c r="BJ1397" t="str">
        <f>N1397&amp;", "&amp;O1397&amp;", "&amp;P1397</f>
        <v>Almaty Area, Talgar Distr., near Kapchagai</v>
      </c>
      <c r="BK1397" t="str">
        <f>T1397&amp;" N; "&amp;U1397&amp;" E"</f>
        <v>43.9328 N; 77.141645 E</v>
      </c>
      <c r="BL1397" t="s">
        <v>3499</v>
      </c>
      <c r="BM1397" s="85" t="s">
        <v>3500</v>
      </c>
      <c r="BN1397" t="s">
        <v>4895</v>
      </c>
      <c r="BO1397">
        <f t="shared" si="335"/>
        <v>5000</v>
      </c>
      <c r="BP1397" t="str">
        <f>IF(V1397="original",H1397,IF(V1397="volunteer",C1397,"Nekhaeva A.A."))</f>
        <v>Kim L.V.</v>
      </c>
      <c r="BQ1397" t="str">
        <f>IF(V1397="original",I1397,IF(V1397="volunteer",YEAR(A1397)&amp;"-"&amp;IF(MONTH(A1397)&lt;10,"0"&amp;MONTH(A1397),MONTH(A1397))&amp;"-"&amp;IF(DAY(A1397)&lt;10,"0"&amp;DAY(A1397),DAY(A1397)),"__2025-05-15"))</f>
        <v>2025-03-31</v>
      </c>
      <c r="BR1397"/>
      <c r="BS1397"/>
      <c r="BT1397" s="49" t="s">
        <v>4766</v>
      </c>
      <c r="BU1397" t="s">
        <v>3631</v>
      </c>
      <c r="BV1397" t="s">
        <v>3632</v>
      </c>
      <c r="BW1397" t="s">
        <v>3633</v>
      </c>
      <c r="BX1397" t="s">
        <v>3634</v>
      </c>
      <c r="BY1397" s="44" t="s">
        <v>48</v>
      </c>
      <c r="BZ1397" t="s">
        <v>49</v>
      </c>
      <c r="CA1397" t="s">
        <v>4606</v>
      </c>
      <c r="CB1397" s="44" t="s">
        <v>4606</v>
      </c>
      <c r="CC1397" t="s">
        <v>4608</v>
      </c>
      <c r="CD1397" t="s">
        <v>4606</v>
      </c>
      <c r="CE1397" t="s">
        <v>4607</v>
      </c>
      <c r="CF1397" t="s">
        <v>3630</v>
      </c>
      <c r="CG1397"/>
      <c r="CH1397" t="str">
        <f>H1397</f>
        <v>Logunov D.V., Marusik Yu.M.</v>
      </c>
      <c r="CI1397">
        <f t="shared" si="336"/>
        <v>1999</v>
      </c>
      <c r="CJ1397"/>
    </row>
    <row r="1398" spans="1:88" s="8" customFormat="1" x14ac:dyDescent="0.45">
      <c r="A1398" s="7">
        <v>45747.501435185193</v>
      </c>
      <c r="B1398" s="8">
        <v>412819044</v>
      </c>
      <c r="C1398" s="6" t="s">
        <v>4897</v>
      </c>
      <c r="D1398" s="8">
        <v>1</v>
      </c>
      <c r="E1398" s="4" t="s">
        <v>51</v>
      </c>
      <c r="G1398" s="8">
        <v>3908</v>
      </c>
      <c r="H1398" s="44" t="s">
        <v>1801</v>
      </c>
      <c r="I1398" s="8">
        <v>1999</v>
      </c>
      <c r="J1398" s="8" t="s">
        <v>3380</v>
      </c>
      <c r="K1398" s="8" t="s">
        <v>3381</v>
      </c>
      <c r="L1398" s="8" t="s">
        <v>3382</v>
      </c>
      <c r="M1398" t="s">
        <v>39</v>
      </c>
      <c r="N1398" s="8" t="s">
        <v>77</v>
      </c>
      <c r="O1398" s="8" t="s">
        <v>847</v>
      </c>
      <c r="P1398" s="8" t="s">
        <v>1757</v>
      </c>
      <c r="Q1398" t="str">
        <f t="shared" si="324"/>
        <v>Charyn River Canyon</v>
      </c>
      <c r="R1398" s="90">
        <v>43.514336999999998</v>
      </c>
      <c r="S1398" s="90">
        <v>79.241410000000002</v>
      </c>
      <c r="T1398" s="8" t="s">
        <v>3501</v>
      </c>
      <c r="U1398" s="8" t="s">
        <v>3502</v>
      </c>
      <c r="V1398" s="8" t="s">
        <v>106</v>
      </c>
      <c r="X1398" s="8">
        <v>10000</v>
      </c>
      <c r="Y1398" s="8">
        <v>1991</v>
      </c>
      <c r="Z1398" s="8">
        <v>5</v>
      </c>
      <c r="AA1398" s="8">
        <v>29</v>
      </c>
      <c r="AF1398" s="8" t="s">
        <v>566</v>
      </c>
      <c r="AH1398" s="8" t="s">
        <v>48</v>
      </c>
      <c r="AI1398" s="8" t="s">
        <v>49</v>
      </c>
      <c r="AJ1398" s="8" t="s">
        <v>3140</v>
      </c>
      <c r="AK1398" s="8" t="b">
        <v>1</v>
      </c>
      <c r="AL1398" s="8" t="b">
        <v>0</v>
      </c>
      <c r="AO1398" s="49" t="s">
        <v>4952</v>
      </c>
      <c r="AP1398" s="73"/>
      <c r="AQ1398" s="49" t="s">
        <v>4951</v>
      </c>
      <c r="AR1398" s="76" t="s">
        <v>5011</v>
      </c>
      <c r="AS1398" s="73" t="s">
        <v>5012</v>
      </c>
      <c r="AT1398" s="73">
        <f t="shared" si="326"/>
        <v>1</v>
      </c>
      <c r="AU1398" s="112" t="s">
        <v>5383</v>
      </c>
      <c r="AV1398" s="44" t="s">
        <v>5380</v>
      </c>
      <c r="AW1398" t="s">
        <v>566</v>
      </c>
      <c r="AX1398" s="73"/>
      <c r="AY1398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8" s="49" t="s">
        <v>4903</v>
      </c>
      <c r="BA1398" s="58" t="str">
        <f>Y1398&amp;"-"&amp;IF(Z1398&lt;10,"0"&amp;Z1398,Z1398)&amp;"-"&amp;IF(AA1398&lt;10,"0"&amp;AA1398,AA1398)</f>
        <v>1991-05-29</v>
      </c>
      <c r="BB1398" s="44" t="str">
        <f>Y1398&amp;IF(Z1398&lt;&gt;0,"-"&amp;Z1398,"")&amp;IF(AA1398&lt;&gt;0,"-"&amp;AA1398,"")&amp;IF(AB1398&lt;&gt;0,"/"&amp;AB1398,"")&amp;IF(AC1398&lt;&gt;0,"-"&amp;AC1398,"")&amp;IF(AD1398&lt;&gt;0,"-"&amp;AD1398,"")</f>
        <v>1991-5-29</v>
      </c>
      <c r="BC1398" s="44"/>
      <c r="BD1398" s="44"/>
      <c r="BE1398" s="44"/>
      <c r="BF1398" s="49" t="s">
        <v>4882</v>
      </c>
      <c r="BG1398" t="s">
        <v>4893</v>
      </c>
      <c r="BH1398" s="40" t="s">
        <v>5050</v>
      </c>
      <c r="BI1398" t="s">
        <v>39</v>
      </c>
      <c r="BJ1398" t="str">
        <f>N1398&amp;", "&amp;O1398&amp;", "&amp;P1398</f>
        <v>Almaty Area, Chilik Distr., Charyn River Canyon</v>
      </c>
      <c r="BK1398" t="str">
        <f>T1398&amp;" N; "&amp;U1398&amp;" E"</f>
        <v>43.514337 N; 79.24141 E</v>
      </c>
      <c r="BL1398" t="s">
        <v>3501</v>
      </c>
      <c r="BM1398" s="85" t="s">
        <v>3502</v>
      </c>
      <c r="BN1398" t="s">
        <v>4895</v>
      </c>
      <c r="BO1398">
        <f t="shared" si="335"/>
        <v>10000</v>
      </c>
      <c r="BP1398" t="str">
        <f>IF(V1398="original",H1398,IF(V1398="volunteer",C1398,"Nekhaeva A.A."))</f>
        <v>Kim L.V.</v>
      </c>
      <c r="BQ1398" t="str">
        <f>IF(V1398="original",I1398,IF(V1398="volunteer",YEAR(A1398)&amp;"-"&amp;IF(MONTH(A1398)&lt;10,"0"&amp;MONTH(A1398),MONTH(A1398))&amp;"-"&amp;IF(DAY(A1398)&lt;10,"0"&amp;DAY(A1398),DAY(A1398)),"__2025-05-15"))</f>
        <v>2025-03-31</v>
      </c>
      <c r="BR1398"/>
      <c r="BS1398"/>
      <c r="BT1398" s="49" t="s">
        <v>4766</v>
      </c>
      <c r="BU1398" t="s">
        <v>3631</v>
      </c>
      <c r="BV1398" t="s">
        <v>3632</v>
      </c>
      <c r="BW1398" t="s">
        <v>3633</v>
      </c>
      <c r="BX1398" t="s">
        <v>3634</v>
      </c>
      <c r="BY1398" s="44" t="s">
        <v>48</v>
      </c>
      <c r="BZ1398" t="s">
        <v>49</v>
      </c>
      <c r="CA1398" t="s">
        <v>4606</v>
      </c>
      <c r="CB1398" s="44" t="s">
        <v>4606</v>
      </c>
      <c r="CC1398" t="s">
        <v>4608</v>
      </c>
      <c r="CD1398" t="s">
        <v>4606</v>
      </c>
      <c r="CE1398" t="s">
        <v>4607</v>
      </c>
      <c r="CF1398" t="s">
        <v>3630</v>
      </c>
      <c r="CG1398"/>
      <c r="CH1398" t="str">
        <f>H1398</f>
        <v>Logunov D.V., Marusik Yu.M.</v>
      </c>
      <c r="CI1398">
        <f t="shared" si="336"/>
        <v>1999</v>
      </c>
      <c r="CJ1398"/>
    </row>
    <row r="1399" spans="1:88" s="8" customFormat="1" x14ac:dyDescent="0.45">
      <c r="A1399" s="7">
        <v>45747.494259259263</v>
      </c>
      <c r="B1399" s="8">
        <v>412819044</v>
      </c>
      <c r="C1399" s="6" t="s">
        <v>4897</v>
      </c>
      <c r="D1399" s="8">
        <v>1</v>
      </c>
      <c r="E1399" s="4" t="s">
        <v>51</v>
      </c>
      <c r="G1399" s="8">
        <v>3908</v>
      </c>
      <c r="H1399" s="44" t="s">
        <v>1801</v>
      </c>
      <c r="I1399" s="8">
        <v>1999</v>
      </c>
      <c r="J1399" s="8" t="s">
        <v>3380</v>
      </c>
      <c r="K1399" s="8" t="s">
        <v>3381</v>
      </c>
      <c r="L1399" s="8" t="s">
        <v>3382</v>
      </c>
      <c r="M1399" t="s">
        <v>39</v>
      </c>
      <c r="N1399" s="8" t="s">
        <v>77</v>
      </c>
      <c r="P1399" s="8" t="s">
        <v>3503</v>
      </c>
      <c r="Q1399" t="str">
        <f t="shared" si="324"/>
        <v>270th km of highway Almaty-Karaganda</v>
      </c>
      <c r="R1399" s="90">
        <v>44.841416000000002</v>
      </c>
      <c r="S1399" s="90">
        <v>74.153435000000002</v>
      </c>
      <c r="T1399" s="8" t="s">
        <v>3504</v>
      </c>
      <c r="U1399" s="8" t="s">
        <v>3505</v>
      </c>
      <c r="V1399" s="8" t="s">
        <v>106</v>
      </c>
      <c r="X1399" s="8">
        <v>1000</v>
      </c>
      <c r="Y1399" s="8">
        <v>1988</v>
      </c>
      <c r="Z1399" s="8">
        <v>5</v>
      </c>
      <c r="AA1399" s="8">
        <v>7</v>
      </c>
      <c r="AF1399" s="8" t="s">
        <v>820</v>
      </c>
      <c r="AH1399" s="8" t="s">
        <v>48</v>
      </c>
      <c r="AI1399" s="8" t="s">
        <v>49</v>
      </c>
      <c r="AJ1399" s="8" t="s">
        <v>3140</v>
      </c>
      <c r="AK1399" s="8" t="b">
        <v>1</v>
      </c>
      <c r="AL1399" s="8" t="b">
        <v>0</v>
      </c>
      <c r="AO1399" s="49" t="s">
        <v>4952</v>
      </c>
      <c r="AP1399" s="73"/>
      <c r="AQ1399" s="49" t="s">
        <v>4951</v>
      </c>
      <c r="AR1399" s="76" t="s">
        <v>5011</v>
      </c>
      <c r="AS1399" s="73" t="s">
        <v>5012</v>
      </c>
      <c r="AT1399" s="73">
        <f t="shared" si="326"/>
        <v>1</v>
      </c>
      <c r="AU1399" s="112" t="s">
        <v>5383</v>
      </c>
      <c r="AV1399" s="44" t="s">
        <v>5380</v>
      </c>
      <c r="AW1399" t="s">
        <v>820</v>
      </c>
      <c r="AX1399" s="73"/>
      <c r="AY1399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399" s="49" t="s">
        <v>4903</v>
      </c>
      <c r="BA1399" s="58" t="str">
        <f>Y1399&amp;"-"&amp;IF(Z1399&lt;10,"0"&amp;Z1399,Z1399)&amp;"-"&amp;IF(AA1399&lt;10,"0"&amp;AA1399,AA1399)</f>
        <v>1988-05-07</v>
      </c>
      <c r="BB1399" s="44" t="str">
        <f>Y1399&amp;IF(Z1399&lt;&gt;0,"-"&amp;Z1399,"")&amp;IF(AA1399&lt;&gt;0,"-"&amp;AA1399,"")&amp;IF(AB1399&lt;&gt;0,"/"&amp;AB1399,"")&amp;IF(AC1399&lt;&gt;0,"-"&amp;AC1399,"")&amp;IF(AD1399&lt;&gt;0,"-"&amp;AD1399,"")</f>
        <v>1988-5-7</v>
      </c>
      <c r="BC1399" s="44"/>
      <c r="BD1399" s="44"/>
      <c r="BE1399" s="44"/>
      <c r="BF1399" s="49" t="s">
        <v>4882</v>
      </c>
      <c r="BG1399" t="s">
        <v>4893</v>
      </c>
      <c r="BH1399" s="40" t="s">
        <v>5050</v>
      </c>
      <c r="BI1399" t="s">
        <v>39</v>
      </c>
      <c r="BJ1399" t="str">
        <f>N1399&amp;", "&amp;P1399</f>
        <v>Almaty Area, 270th km of highway Almaty-Karaganda</v>
      </c>
      <c r="BK1399" t="str">
        <f>T1399&amp;" N; "&amp;U1399&amp;" E"</f>
        <v>44.841416 N; 74.153435 E</v>
      </c>
      <c r="BL1399" t="s">
        <v>3504</v>
      </c>
      <c r="BM1399" s="85" t="s">
        <v>3505</v>
      </c>
      <c r="BN1399" t="s">
        <v>4895</v>
      </c>
      <c r="BO1399">
        <f t="shared" si="335"/>
        <v>1000</v>
      </c>
      <c r="BP1399" t="str">
        <f>IF(V1399="original",H1399,IF(V1399="volunteer",C1399,"Nekhaeva A.A."))</f>
        <v>Kim L.V.</v>
      </c>
      <c r="BQ1399" t="str">
        <f>IF(V1399="original",I1399,IF(V1399="volunteer",YEAR(A1399)&amp;"-"&amp;IF(MONTH(A1399)&lt;10,"0"&amp;MONTH(A1399),MONTH(A1399))&amp;"-"&amp;IF(DAY(A1399)&lt;10,"0"&amp;DAY(A1399),DAY(A1399)),"__2025-05-15"))</f>
        <v>2025-03-31</v>
      </c>
      <c r="BR1399"/>
      <c r="BS1399"/>
      <c r="BT1399" s="49" t="s">
        <v>4766</v>
      </c>
      <c r="BU1399" t="s">
        <v>3631</v>
      </c>
      <c r="BV1399" t="s">
        <v>3632</v>
      </c>
      <c r="BW1399" t="s">
        <v>3633</v>
      </c>
      <c r="BX1399" t="s">
        <v>3634</v>
      </c>
      <c r="BY1399" s="44" t="s">
        <v>48</v>
      </c>
      <c r="BZ1399" t="s">
        <v>49</v>
      </c>
      <c r="CA1399" t="s">
        <v>4606</v>
      </c>
      <c r="CB1399" s="44" t="s">
        <v>4606</v>
      </c>
      <c r="CC1399" t="s">
        <v>4608</v>
      </c>
      <c r="CD1399" t="s">
        <v>4606</v>
      </c>
      <c r="CE1399" t="s">
        <v>4607</v>
      </c>
      <c r="CF1399" t="s">
        <v>3630</v>
      </c>
      <c r="CG1399"/>
      <c r="CH1399" t="str">
        <f>H1399</f>
        <v>Logunov D.V., Marusik Yu.M.</v>
      </c>
      <c r="CI1399">
        <f t="shared" si="336"/>
        <v>1999</v>
      </c>
      <c r="CJ1399"/>
    </row>
    <row r="1400" spans="1:88" s="8" customFormat="1" x14ac:dyDescent="0.45">
      <c r="A1400" s="7">
        <v>45747.488159722227</v>
      </c>
      <c r="B1400" s="8">
        <v>412819044</v>
      </c>
      <c r="C1400" s="6" t="s">
        <v>4897</v>
      </c>
      <c r="D1400" s="8">
        <v>1</v>
      </c>
      <c r="E1400" s="4" t="s">
        <v>51</v>
      </c>
      <c r="G1400" s="8">
        <v>3908</v>
      </c>
      <c r="H1400" s="44" t="s">
        <v>1801</v>
      </c>
      <c r="I1400" s="8">
        <v>1999</v>
      </c>
      <c r="J1400" s="8" t="s">
        <v>3380</v>
      </c>
      <c r="K1400" s="8" t="s">
        <v>3381</v>
      </c>
      <c r="L1400" s="8" t="s">
        <v>3382</v>
      </c>
      <c r="M1400" t="s">
        <v>39</v>
      </c>
      <c r="N1400" s="8" t="s">
        <v>77</v>
      </c>
      <c r="O1400" s="8" t="s">
        <v>858</v>
      </c>
      <c r="P1400" s="8" t="s">
        <v>3387</v>
      </c>
      <c r="Q1400" t="str">
        <f t="shared" si="324"/>
        <v>60th km of highway Almaty-Kapchagai</v>
      </c>
      <c r="R1400" s="90">
        <v>43.792535000000001</v>
      </c>
      <c r="S1400" s="90">
        <v>77.031514000000001</v>
      </c>
      <c r="T1400" s="8" t="s">
        <v>3506</v>
      </c>
      <c r="U1400" s="8" t="s">
        <v>3507</v>
      </c>
      <c r="V1400" s="8" t="s">
        <v>106</v>
      </c>
      <c r="X1400" s="8">
        <v>1000</v>
      </c>
      <c r="Y1400" s="8">
        <v>1988</v>
      </c>
      <c r="Z1400" s="8">
        <v>5</v>
      </c>
      <c r="AA1400" s="8">
        <v>26</v>
      </c>
      <c r="AF1400" s="8" t="s">
        <v>566</v>
      </c>
      <c r="AH1400" s="8" t="s">
        <v>48</v>
      </c>
      <c r="AI1400" s="8" t="s">
        <v>49</v>
      </c>
      <c r="AJ1400" s="8" t="s">
        <v>3508</v>
      </c>
      <c r="AK1400" s="8" t="b">
        <v>1</v>
      </c>
      <c r="AL1400" s="8" t="b">
        <v>0</v>
      </c>
      <c r="AO1400" s="49" t="s">
        <v>4952</v>
      </c>
      <c r="AP1400" s="73"/>
      <c r="AQ1400" s="49" t="s">
        <v>4951</v>
      </c>
      <c r="AR1400" s="76" t="s">
        <v>5011</v>
      </c>
      <c r="AS1400" s="73" t="s">
        <v>5012</v>
      </c>
      <c r="AT1400" s="73">
        <f t="shared" si="326"/>
        <v>1</v>
      </c>
      <c r="AU1400" s="112" t="s">
        <v>5383</v>
      </c>
      <c r="AV1400" s="44" t="s">
        <v>5380</v>
      </c>
      <c r="AW1400" t="s">
        <v>566</v>
      </c>
      <c r="AX1400" s="73"/>
      <c r="AY1400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400" s="49" t="s">
        <v>4903</v>
      </c>
      <c r="BA1400" s="58" t="str">
        <f>Y1400&amp;"-"&amp;IF(Z1400&lt;10,"0"&amp;Z1400,Z1400)&amp;"-"&amp;IF(AA1400&lt;10,"0"&amp;AA1400,AA1400)</f>
        <v>1988-05-26</v>
      </c>
      <c r="BB1400" s="44" t="str">
        <f>Y1400&amp;IF(Z1400&lt;&gt;0,"-"&amp;Z1400,"")&amp;IF(AA1400&lt;&gt;0,"-"&amp;AA1400,"")&amp;IF(AB1400&lt;&gt;0,"/"&amp;AB1400,"")&amp;IF(AC1400&lt;&gt;0,"-"&amp;AC1400,"")&amp;IF(AD1400&lt;&gt;0,"-"&amp;AD1400,"")</f>
        <v>1988-5-26</v>
      </c>
      <c r="BC1400" s="44"/>
      <c r="BD1400" s="44"/>
      <c r="BE1400" s="44"/>
      <c r="BF1400" s="49" t="s">
        <v>4882</v>
      </c>
      <c r="BG1400" t="s">
        <v>4893</v>
      </c>
      <c r="BH1400" s="40" t="s">
        <v>5050</v>
      </c>
      <c r="BI1400" t="s">
        <v>39</v>
      </c>
      <c r="BJ1400" t="str">
        <f>N1400&amp;", "&amp;O1400&amp;", "&amp;P1400</f>
        <v>Almaty Area, Ili Distr., 60th km of highway Almaty-Kapchagai</v>
      </c>
      <c r="BK1400" t="str">
        <f>T1400&amp;" N; "&amp;U1400&amp;" E"</f>
        <v>43.792535 N; 77.031514 E</v>
      </c>
      <c r="BL1400" t="s">
        <v>3506</v>
      </c>
      <c r="BM1400" s="85" t="s">
        <v>3507</v>
      </c>
      <c r="BN1400" t="s">
        <v>4895</v>
      </c>
      <c r="BO1400">
        <f t="shared" si="335"/>
        <v>1000</v>
      </c>
      <c r="BP1400" t="str">
        <f>IF(V1400="original",H1400,IF(V1400="volunteer",C1400,"Nekhaeva A.A."))</f>
        <v>Kim L.V.</v>
      </c>
      <c r="BQ1400" t="str">
        <f>IF(V1400="original",I1400,IF(V1400="volunteer",YEAR(A1400)&amp;"-"&amp;IF(MONTH(A1400)&lt;10,"0"&amp;MONTH(A1400),MONTH(A1400))&amp;"-"&amp;IF(DAY(A1400)&lt;10,"0"&amp;DAY(A1400),DAY(A1400)),"__2025-05-15"))</f>
        <v>2025-03-31</v>
      </c>
      <c r="BR1400"/>
      <c r="BS1400"/>
      <c r="BT1400" s="49" t="s">
        <v>4766</v>
      </c>
      <c r="BU1400" t="s">
        <v>3631</v>
      </c>
      <c r="BV1400" t="s">
        <v>3632</v>
      </c>
      <c r="BW1400" t="s">
        <v>3633</v>
      </c>
      <c r="BX1400" t="s">
        <v>3634</v>
      </c>
      <c r="BY1400" s="44" t="s">
        <v>48</v>
      </c>
      <c r="BZ1400" t="s">
        <v>49</v>
      </c>
      <c r="CA1400" t="s">
        <v>4661</v>
      </c>
      <c r="CB1400" s="44" t="s">
        <v>4661</v>
      </c>
      <c r="CC1400" t="s">
        <v>4842</v>
      </c>
      <c r="CD1400" t="s">
        <v>4661</v>
      </c>
      <c r="CE1400" t="s">
        <v>4662</v>
      </c>
      <c r="CF1400" t="s">
        <v>3630</v>
      </c>
      <c r="CG1400"/>
      <c r="CH1400" t="str">
        <f>H1400</f>
        <v>Logunov D.V., Marusik Yu.M.</v>
      </c>
      <c r="CI1400">
        <f t="shared" si="336"/>
        <v>1999</v>
      </c>
      <c r="CJ1400"/>
    </row>
    <row r="1401" spans="1:88" s="8" customFormat="1" x14ac:dyDescent="0.45">
      <c r="A1401" s="7">
        <v>45747.482534722221</v>
      </c>
      <c r="B1401" s="8">
        <v>412819044</v>
      </c>
      <c r="C1401" s="6" t="s">
        <v>4897</v>
      </c>
      <c r="D1401" s="8">
        <v>1</v>
      </c>
      <c r="E1401" s="4" t="s">
        <v>51</v>
      </c>
      <c r="G1401" s="8">
        <v>3908</v>
      </c>
      <c r="H1401" s="44" t="s">
        <v>1801</v>
      </c>
      <c r="I1401" s="8">
        <v>1999</v>
      </c>
      <c r="J1401" s="8" t="s">
        <v>3380</v>
      </c>
      <c r="K1401" s="8" t="s">
        <v>3381</v>
      </c>
      <c r="L1401" s="8" t="s">
        <v>3382</v>
      </c>
      <c r="M1401" t="s">
        <v>39</v>
      </c>
      <c r="N1401" s="8" t="s">
        <v>77</v>
      </c>
      <c r="O1401" s="8" t="s">
        <v>847</v>
      </c>
      <c r="P1401" s="8" t="s">
        <v>1812</v>
      </c>
      <c r="Q1401" t="str">
        <f t="shared" si="324"/>
        <v>Sogety Valley, near Kokpek</v>
      </c>
      <c r="R1401" s="90">
        <v>43.446477000000002</v>
      </c>
      <c r="S1401" s="90">
        <v>78.678353999999999</v>
      </c>
      <c r="T1401" s="8" t="s">
        <v>3509</v>
      </c>
      <c r="U1401" s="8" t="s">
        <v>3510</v>
      </c>
      <c r="V1401" s="8" t="s">
        <v>106</v>
      </c>
      <c r="X1401" s="8">
        <v>5000</v>
      </c>
      <c r="Y1401" s="8">
        <v>1988</v>
      </c>
      <c r="Z1401" s="8">
        <v>5</v>
      </c>
      <c r="AA1401" s="8">
        <v>29</v>
      </c>
      <c r="AF1401" s="8" t="s">
        <v>566</v>
      </c>
      <c r="AH1401" s="8" t="s">
        <v>48</v>
      </c>
      <c r="AI1401" s="8" t="s">
        <v>49</v>
      </c>
      <c r="AJ1401" s="8" t="s">
        <v>3508</v>
      </c>
      <c r="AK1401" s="8" t="b">
        <v>1</v>
      </c>
      <c r="AL1401" s="8" t="b">
        <v>0</v>
      </c>
      <c r="AO1401" s="49" t="s">
        <v>4952</v>
      </c>
      <c r="AP1401" s="73"/>
      <c r="AQ1401" s="49" t="s">
        <v>4951</v>
      </c>
      <c r="AR1401" s="76" t="s">
        <v>5011</v>
      </c>
      <c r="AS1401" s="73" t="s">
        <v>5012</v>
      </c>
      <c r="AT1401" s="73">
        <f t="shared" si="326"/>
        <v>1</v>
      </c>
      <c r="AU1401" s="112" t="s">
        <v>5383</v>
      </c>
      <c r="AV1401" s="44" t="s">
        <v>5380</v>
      </c>
      <c r="AW1401" t="s">
        <v>566</v>
      </c>
      <c r="AX1401" s="73"/>
      <c r="AY1401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401" s="49" t="s">
        <v>4903</v>
      </c>
      <c r="BA1401" s="58" t="str">
        <f>Y1401&amp;"-"&amp;IF(Z1401&lt;10,"0"&amp;Z1401,Z1401)&amp;"-"&amp;IF(AA1401&lt;10,"0"&amp;AA1401,AA1401)</f>
        <v>1988-05-29</v>
      </c>
      <c r="BB1401" s="44" t="str">
        <f>Y1401&amp;IF(Z1401&lt;&gt;0,"-"&amp;Z1401,"")&amp;IF(AA1401&lt;&gt;0,"-"&amp;AA1401,"")&amp;IF(AB1401&lt;&gt;0,"/"&amp;AB1401,"")&amp;IF(AC1401&lt;&gt;0,"-"&amp;AC1401,"")&amp;IF(AD1401&lt;&gt;0,"-"&amp;AD1401,"")</f>
        <v>1988-5-29</v>
      </c>
      <c r="BC1401" s="44"/>
      <c r="BD1401" s="44"/>
      <c r="BE1401" s="44"/>
      <c r="BF1401" s="49" t="s">
        <v>4882</v>
      </c>
      <c r="BG1401" t="s">
        <v>4893</v>
      </c>
      <c r="BH1401" s="40" t="s">
        <v>5050</v>
      </c>
      <c r="BI1401" t="s">
        <v>39</v>
      </c>
      <c r="BJ1401" t="str">
        <f>N1401&amp;", "&amp;O1401&amp;", "&amp;P1401</f>
        <v>Almaty Area, Chilik Distr., Sogety Valley, near Kokpek</v>
      </c>
      <c r="BK1401" t="str">
        <f>T1401&amp;" N; "&amp;U1401&amp;" E"</f>
        <v>43.446477 N; 78.678354 E</v>
      </c>
      <c r="BL1401" t="s">
        <v>3509</v>
      </c>
      <c r="BM1401" s="85" t="s">
        <v>3510</v>
      </c>
      <c r="BN1401" t="s">
        <v>4895</v>
      </c>
      <c r="BO1401">
        <f t="shared" si="335"/>
        <v>5000</v>
      </c>
      <c r="BP1401" t="str">
        <f>IF(V1401="original",H1401,IF(V1401="volunteer",C1401,"Nekhaeva A.A."))</f>
        <v>Kim L.V.</v>
      </c>
      <c r="BQ1401" t="str">
        <f>IF(V1401="original",I1401,IF(V1401="volunteer",YEAR(A1401)&amp;"-"&amp;IF(MONTH(A1401)&lt;10,"0"&amp;MONTH(A1401),MONTH(A1401))&amp;"-"&amp;IF(DAY(A1401)&lt;10,"0"&amp;DAY(A1401),DAY(A1401)),"__2025-05-15"))</f>
        <v>2025-03-31</v>
      </c>
      <c r="BR1401"/>
      <c r="BS1401"/>
      <c r="BT1401" s="49" t="s">
        <v>4766</v>
      </c>
      <c r="BU1401" t="s">
        <v>3631</v>
      </c>
      <c r="BV1401" t="s">
        <v>3632</v>
      </c>
      <c r="BW1401" t="s">
        <v>3633</v>
      </c>
      <c r="BX1401" t="s">
        <v>3634</v>
      </c>
      <c r="BY1401" s="44" t="s">
        <v>48</v>
      </c>
      <c r="BZ1401" t="s">
        <v>49</v>
      </c>
      <c r="CA1401" t="s">
        <v>4661</v>
      </c>
      <c r="CB1401" s="44" t="s">
        <v>4661</v>
      </c>
      <c r="CC1401" t="s">
        <v>4842</v>
      </c>
      <c r="CD1401" t="s">
        <v>4661</v>
      </c>
      <c r="CE1401" t="s">
        <v>4662</v>
      </c>
      <c r="CF1401" t="s">
        <v>3630</v>
      </c>
      <c r="CG1401"/>
      <c r="CH1401" t="str">
        <f>H1401</f>
        <v>Logunov D.V., Marusik Yu.M.</v>
      </c>
      <c r="CI1401">
        <f t="shared" si="336"/>
        <v>1999</v>
      </c>
      <c r="CJ1401"/>
    </row>
    <row r="1402" spans="1:88" s="8" customFormat="1" x14ac:dyDescent="0.45">
      <c r="A1402" s="7">
        <v>45747.479768518519</v>
      </c>
      <c r="B1402" s="8">
        <v>412819044</v>
      </c>
      <c r="C1402" s="6" t="s">
        <v>4897</v>
      </c>
      <c r="D1402" s="8">
        <v>1</v>
      </c>
      <c r="E1402" s="4" t="s">
        <v>65</v>
      </c>
      <c r="G1402" s="8">
        <v>3908</v>
      </c>
      <c r="H1402" s="44" t="s">
        <v>1801</v>
      </c>
      <c r="I1402" s="8">
        <v>1999</v>
      </c>
      <c r="J1402" s="8" t="s">
        <v>3380</v>
      </c>
      <c r="K1402" s="8" t="s">
        <v>3381</v>
      </c>
      <c r="L1402" s="8" t="s">
        <v>3382</v>
      </c>
      <c r="M1402" t="s">
        <v>39</v>
      </c>
      <c r="N1402" s="8" t="s">
        <v>77</v>
      </c>
      <c r="O1402" s="8" t="s">
        <v>893</v>
      </c>
      <c r="P1402" s="8" t="s">
        <v>3511</v>
      </c>
      <c r="Q1402" t="str">
        <f t="shared" si="324"/>
        <v>Mts. north of Otar</v>
      </c>
      <c r="R1402" s="90">
        <v>43.627479999999998</v>
      </c>
      <c r="S1402" s="90">
        <v>75.173006000000001</v>
      </c>
      <c r="T1402" s="8" t="s">
        <v>3512</v>
      </c>
      <c r="U1402" s="8" t="s">
        <v>3513</v>
      </c>
      <c r="V1402" s="8" t="s">
        <v>106</v>
      </c>
      <c r="W1402" s="8" t="s">
        <v>3514</v>
      </c>
      <c r="X1402" s="8">
        <v>10000</v>
      </c>
      <c r="Y1402" s="8">
        <v>1988</v>
      </c>
      <c r="Z1402" s="8">
        <v>5</v>
      </c>
      <c r="AA1402" s="8">
        <v>11</v>
      </c>
      <c r="AF1402" s="8" t="s">
        <v>1682</v>
      </c>
      <c r="AH1402" s="8" t="s">
        <v>48</v>
      </c>
      <c r="AI1402" s="8" t="s">
        <v>49</v>
      </c>
      <c r="AJ1402" s="8" t="s">
        <v>3508</v>
      </c>
      <c r="AK1402" s="8" t="b">
        <v>1</v>
      </c>
      <c r="AL1402" s="8" t="b">
        <v>0</v>
      </c>
      <c r="AO1402" s="49" t="s">
        <v>4952</v>
      </c>
      <c r="AP1402" s="73"/>
      <c r="AQ1402" s="49" t="s">
        <v>4951</v>
      </c>
      <c r="AR1402" s="76" t="s">
        <v>5011</v>
      </c>
      <c r="AS1402" s="73" t="s">
        <v>5012</v>
      </c>
      <c r="AT1402" s="73">
        <f t="shared" si="326"/>
        <v>1</v>
      </c>
      <c r="AU1402" s="112" t="s">
        <v>5384</v>
      </c>
      <c r="AV1402" s="44" t="s">
        <v>5380</v>
      </c>
      <c r="AW1402" t="s">
        <v>5029</v>
      </c>
      <c r="AX1402" s="73"/>
      <c r="AY1402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402" s="49" t="s">
        <v>4903</v>
      </c>
      <c r="BA1402" s="58" t="str">
        <f>Y1402&amp;"-"&amp;IF(Z1402&lt;10,"0"&amp;Z1402,Z1402)&amp;"-"&amp;IF(AA1402&lt;10,"0"&amp;AA1402,AA1402)</f>
        <v>1988-05-11</v>
      </c>
      <c r="BB1402" s="44" t="str">
        <f>Y1402&amp;IF(Z1402&lt;&gt;0,"-"&amp;Z1402,"")&amp;IF(AA1402&lt;&gt;0,"-"&amp;AA1402,"")&amp;IF(AB1402&lt;&gt;0,"/"&amp;AB1402,"")&amp;IF(AC1402&lt;&gt;0,"-"&amp;AC1402,"")&amp;IF(AD1402&lt;&gt;0,"-"&amp;AD1402,"")</f>
        <v>1988-5-11</v>
      </c>
      <c r="BC1402" s="44"/>
      <c r="BD1402" s="44"/>
      <c r="BE1402" s="44"/>
      <c r="BF1402" s="49" t="s">
        <v>4882</v>
      </c>
      <c r="BG1402" t="s">
        <v>4893</v>
      </c>
      <c r="BH1402" s="40" t="s">
        <v>5050</v>
      </c>
      <c r="BI1402" t="s">
        <v>39</v>
      </c>
      <c r="BJ1402" t="str">
        <f>N1402&amp;", "&amp;O1402&amp;", "&amp;P1402</f>
        <v>Almaty Area, Zhambyl Distr., Mts. north of Otar</v>
      </c>
      <c r="BK1402" t="str">
        <f>T1402&amp;" N; "&amp;U1402&amp;" E"</f>
        <v>43.62748 N; 75.173006 E</v>
      </c>
      <c r="BL1402" t="s">
        <v>3512</v>
      </c>
      <c r="BM1402" s="85" t="s">
        <v>3513</v>
      </c>
      <c r="BN1402" t="s">
        <v>4895</v>
      </c>
      <c r="BO1402">
        <f t="shared" si="335"/>
        <v>10000</v>
      </c>
      <c r="BP1402" t="str">
        <f>IF(V1402="original",H1402,IF(V1402="volunteer",C1402,"Nekhaeva A.A."))</f>
        <v>Kim L.V.</v>
      </c>
      <c r="BQ1402" t="str">
        <f>IF(V1402="original",I1402,IF(V1402="volunteer",YEAR(A1402)&amp;"-"&amp;IF(MONTH(A1402)&lt;10,"0"&amp;MONTH(A1402),MONTH(A1402))&amp;"-"&amp;IF(DAY(A1402)&lt;10,"0"&amp;DAY(A1402),DAY(A1402)),"__2025-05-15"))</f>
        <v>2025-03-31</v>
      </c>
      <c r="BR1402"/>
      <c r="BS1402"/>
      <c r="BT1402" s="49" t="s">
        <v>4766</v>
      </c>
      <c r="BU1402" t="s">
        <v>3631</v>
      </c>
      <c r="BV1402" t="s">
        <v>3632</v>
      </c>
      <c r="BW1402" t="s">
        <v>3633</v>
      </c>
      <c r="BX1402" t="s">
        <v>3634</v>
      </c>
      <c r="BY1402" s="44" t="s">
        <v>48</v>
      </c>
      <c r="BZ1402" t="s">
        <v>49</v>
      </c>
      <c r="CA1402" t="s">
        <v>4661</v>
      </c>
      <c r="CB1402" s="44" t="s">
        <v>4661</v>
      </c>
      <c r="CC1402" t="s">
        <v>4842</v>
      </c>
      <c r="CD1402" t="s">
        <v>4661</v>
      </c>
      <c r="CE1402" t="s">
        <v>4662</v>
      </c>
      <c r="CF1402" t="s">
        <v>3630</v>
      </c>
      <c r="CG1402"/>
      <c r="CH1402" t="str">
        <f>H1402</f>
        <v>Logunov D.V., Marusik Yu.M.</v>
      </c>
      <c r="CI1402">
        <f t="shared" si="336"/>
        <v>1999</v>
      </c>
      <c r="CJ1402"/>
    </row>
    <row r="1403" spans="1:88" s="8" customFormat="1" x14ac:dyDescent="0.45">
      <c r="A1403" s="7">
        <v>45747.471458333333</v>
      </c>
      <c r="B1403" s="8">
        <v>412819044</v>
      </c>
      <c r="C1403" s="6" t="s">
        <v>4897</v>
      </c>
      <c r="D1403" s="8">
        <v>1</v>
      </c>
      <c r="E1403" s="4" t="s">
        <v>65</v>
      </c>
      <c r="G1403" s="8">
        <v>3908</v>
      </c>
      <c r="H1403" s="44" t="s">
        <v>1801</v>
      </c>
      <c r="I1403" s="8">
        <v>1999</v>
      </c>
      <c r="J1403" s="8" t="s">
        <v>3380</v>
      </c>
      <c r="K1403" s="8" t="s">
        <v>3381</v>
      </c>
      <c r="L1403" s="8" t="s">
        <v>3382</v>
      </c>
      <c r="M1403" t="s">
        <v>39</v>
      </c>
      <c r="N1403" s="8" t="s">
        <v>77</v>
      </c>
      <c r="O1403" s="8" t="s">
        <v>847</v>
      </c>
      <c r="P1403" s="8" t="s">
        <v>3515</v>
      </c>
      <c r="Q1403" t="str">
        <f t="shared" si="324"/>
        <v>ca 1.5km W of Charyn Canyon, Toraigyr Mts</v>
      </c>
      <c r="R1403" s="90">
        <v>43.302931999999998</v>
      </c>
      <c r="S1403" s="90">
        <v>78.976866000000001</v>
      </c>
      <c r="T1403" s="8" t="s">
        <v>3516</v>
      </c>
      <c r="U1403" s="8" t="s">
        <v>3517</v>
      </c>
      <c r="V1403" s="8" t="s">
        <v>106</v>
      </c>
      <c r="X1403" s="8">
        <v>1500</v>
      </c>
      <c r="Y1403" s="8">
        <v>1990</v>
      </c>
      <c r="Z1403" s="8">
        <v>4</v>
      </c>
      <c r="AA1403" s="8">
        <v>21</v>
      </c>
      <c r="AF1403" s="8" t="s">
        <v>3518</v>
      </c>
      <c r="AH1403" s="8" t="s">
        <v>48</v>
      </c>
      <c r="AI1403" s="8" t="s">
        <v>49</v>
      </c>
      <c r="AJ1403" s="8" t="s">
        <v>1861</v>
      </c>
      <c r="AK1403" s="8" t="b">
        <v>1</v>
      </c>
      <c r="AL1403" s="8" t="b">
        <v>1</v>
      </c>
      <c r="AM1403" s="8" t="s">
        <v>462</v>
      </c>
      <c r="AO1403" s="49" t="s">
        <v>4952</v>
      </c>
      <c r="AP1403" s="73"/>
      <c r="AQ1403" s="49" t="s">
        <v>4951</v>
      </c>
      <c r="AR1403" s="76" t="s">
        <v>5011</v>
      </c>
      <c r="AS1403" s="73" t="s">
        <v>5012</v>
      </c>
      <c r="AT1403" s="73">
        <f t="shared" si="326"/>
        <v>1</v>
      </c>
      <c r="AU1403" s="112" t="s">
        <v>5384</v>
      </c>
      <c r="AV1403" s="44" t="s">
        <v>5380</v>
      </c>
      <c r="AW1403" t="s">
        <v>5022</v>
      </c>
      <c r="AX1403" s="73"/>
      <c r="AY1403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403" s="49" t="s">
        <v>4903</v>
      </c>
      <c r="BA1403" s="58" t="str">
        <f>Y1403&amp;"-"&amp;IF(Z1403&lt;10,"0"&amp;Z1403,Z1403)&amp;"-"&amp;IF(AA1403&lt;10,"0"&amp;AA1403,AA1403)</f>
        <v>1990-04-21</v>
      </c>
      <c r="BB1403" s="44" t="str">
        <f>Y1403&amp;IF(Z1403&lt;&gt;0,"-"&amp;Z1403,"")&amp;IF(AA1403&lt;&gt;0,"-"&amp;AA1403,"")&amp;IF(AB1403&lt;&gt;0,"/"&amp;AB1403,"")&amp;IF(AC1403&lt;&gt;0,"-"&amp;AC1403,"")&amp;IF(AD1403&lt;&gt;0,"-"&amp;AD1403,"")</f>
        <v>1990-4-21</v>
      </c>
      <c r="BC1403" s="44"/>
      <c r="BD1403" s="44"/>
      <c r="BE1403" s="44"/>
      <c r="BF1403" s="49" t="s">
        <v>4882</v>
      </c>
      <c r="BG1403" t="s">
        <v>4893</v>
      </c>
      <c r="BH1403" s="40" t="s">
        <v>5050</v>
      </c>
      <c r="BI1403" t="s">
        <v>39</v>
      </c>
      <c r="BJ1403" t="str">
        <f>N1403&amp;", "&amp;O1403&amp;", "&amp;P1403</f>
        <v>Almaty Area, Chilik Distr., ca 1.5km W of Charyn Canyon, Toraigyr Mts</v>
      </c>
      <c r="BK1403" t="str">
        <f>T1403&amp;" N; "&amp;U1403&amp;" E"</f>
        <v>43.302932 N; 78.976866 E</v>
      </c>
      <c r="BL1403" t="s">
        <v>3516</v>
      </c>
      <c r="BM1403" s="85" t="s">
        <v>3517</v>
      </c>
      <c r="BN1403" t="s">
        <v>4895</v>
      </c>
      <c r="BO1403">
        <f t="shared" si="335"/>
        <v>1500</v>
      </c>
      <c r="BP1403" t="str">
        <f>IF(V1403="original",H1403,IF(V1403="volunteer",C1403,"Nekhaeva A.A."))</f>
        <v>Kim L.V.</v>
      </c>
      <c r="BQ1403" t="str">
        <f>IF(V1403="original",I1403,IF(V1403="volunteer",YEAR(A1403)&amp;"-"&amp;IF(MONTH(A1403)&lt;10,"0"&amp;MONTH(A1403),MONTH(A1403))&amp;"-"&amp;IF(DAY(A1403)&lt;10,"0"&amp;DAY(A1403),DAY(A1403)),"__2025-05-15"))</f>
        <v>2025-03-31</v>
      </c>
      <c r="BR1403"/>
      <c r="BS1403"/>
      <c r="BT1403" s="49" t="s">
        <v>4766</v>
      </c>
      <c r="BU1403" t="s">
        <v>3631</v>
      </c>
      <c r="BV1403" t="s">
        <v>3632</v>
      </c>
      <c r="BW1403" t="s">
        <v>3633</v>
      </c>
      <c r="BX1403" t="s">
        <v>3634</v>
      </c>
      <c r="BY1403" s="44" t="s">
        <v>48</v>
      </c>
      <c r="BZ1403" t="s">
        <v>49</v>
      </c>
      <c r="CA1403" t="s">
        <v>4663</v>
      </c>
      <c r="CB1403" s="44" t="s">
        <v>4663</v>
      </c>
      <c r="CC1403" t="s">
        <v>4660</v>
      </c>
      <c r="CD1403" t="s">
        <v>4663</v>
      </c>
      <c r="CE1403" t="s">
        <v>4664</v>
      </c>
      <c r="CF1403" t="s">
        <v>3630</v>
      </c>
      <c r="CG1403" t="s">
        <v>5048</v>
      </c>
      <c r="CH1403" t="str">
        <f>H1403</f>
        <v>Logunov D.V., Marusik Yu.M.</v>
      </c>
      <c r="CI1403">
        <f t="shared" si="336"/>
        <v>1999</v>
      </c>
      <c r="CJ1403" t="s">
        <v>4724</v>
      </c>
    </row>
    <row r="1404" spans="1:88" s="8" customFormat="1" x14ac:dyDescent="0.45">
      <c r="A1404" s="7">
        <v>45747.464432870373</v>
      </c>
      <c r="B1404" s="8">
        <v>412819044</v>
      </c>
      <c r="C1404" s="6" t="s">
        <v>4897</v>
      </c>
      <c r="D1404" s="8">
        <v>1</v>
      </c>
      <c r="E1404" s="4" t="s">
        <v>51</v>
      </c>
      <c r="G1404" s="8">
        <v>3908</v>
      </c>
      <c r="H1404" s="44" t="s">
        <v>1801</v>
      </c>
      <c r="I1404" s="8">
        <v>1999</v>
      </c>
      <c r="J1404" s="8" t="s">
        <v>3380</v>
      </c>
      <c r="K1404" s="8" t="s">
        <v>3381</v>
      </c>
      <c r="L1404" s="8" t="s">
        <v>3382</v>
      </c>
      <c r="M1404" t="s">
        <v>39</v>
      </c>
      <c r="N1404" s="8" t="s">
        <v>77</v>
      </c>
      <c r="P1404" s="8" t="s">
        <v>1823</v>
      </c>
      <c r="Q1404" t="str">
        <f t="shared" ref="Q1404:Q1467" si="337">IF(LEN(P1404)&gt;0,P1404,"")</f>
        <v>near Kapchagai</v>
      </c>
      <c r="R1404" s="90">
        <v>43.883330000000001</v>
      </c>
      <c r="S1404" s="90">
        <v>77.083330000000004</v>
      </c>
      <c r="T1404" s="8" t="s">
        <v>3519</v>
      </c>
      <c r="U1404" s="8" t="s">
        <v>3520</v>
      </c>
      <c r="V1404" s="8" t="s">
        <v>106</v>
      </c>
      <c r="W1404" s="8" t="s">
        <v>3521</v>
      </c>
      <c r="X1404" s="8">
        <v>10000</v>
      </c>
      <c r="Y1404" s="8">
        <v>1988</v>
      </c>
      <c r="Z1404" s="8">
        <v>10</v>
      </c>
      <c r="AA1404" s="8">
        <v>28</v>
      </c>
      <c r="AF1404" s="8" t="s">
        <v>566</v>
      </c>
      <c r="AH1404" s="8" t="s">
        <v>48</v>
      </c>
      <c r="AI1404" s="8" t="s">
        <v>49</v>
      </c>
      <c r="AJ1404" s="8" t="s">
        <v>3522</v>
      </c>
      <c r="AK1404" s="8" t="b">
        <v>1</v>
      </c>
      <c r="AL1404" s="8" t="b">
        <v>0</v>
      </c>
      <c r="AO1404" s="49" t="s">
        <v>4952</v>
      </c>
      <c r="AP1404" s="73"/>
      <c r="AQ1404" s="49" t="s">
        <v>4951</v>
      </c>
      <c r="AR1404" s="76" t="s">
        <v>5011</v>
      </c>
      <c r="AS1404" s="73" t="s">
        <v>5012</v>
      </c>
      <c r="AT1404" s="73">
        <f t="shared" si="326"/>
        <v>1</v>
      </c>
      <c r="AU1404" s="112" t="s">
        <v>5383</v>
      </c>
      <c r="AV1404" s="44" t="s">
        <v>5380</v>
      </c>
      <c r="AW1404" t="s">
        <v>566</v>
      </c>
      <c r="AX1404" s="73"/>
      <c r="AY1404" s="73" t="str">
        <f t="shared" si="327"/>
        <v>Logunov D.V., Marusik Yu.M. 1999. A brief review of the genus Chalcoscirtus Bertkau, 1880 in the fauna of Central Asia and the Caucasus (Aranei: Salticidae) // Arthropoda Selecta. Vol.7 (for 1998). No.3. P.205–226</v>
      </c>
      <c r="AZ1404" s="49" t="s">
        <v>4903</v>
      </c>
      <c r="BA1404" s="58" t="str">
        <f>Y1404&amp;"-"&amp;IF(Z1404&lt;10,"0"&amp;Z1404,Z1404)&amp;"-"&amp;IF(AA1404&lt;10,"0"&amp;AA1404,AA1404)</f>
        <v>1988-10-28</v>
      </c>
      <c r="BB1404" s="44" t="str">
        <f>Y1404&amp;IF(Z1404&lt;&gt;0,"-"&amp;Z1404,"")&amp;IF(AA1404&lt;&gt;0,"-"&amp;AA1404,"")&amp;IF(AB1404&lt;&gt;0,"/"&amp;AB1404,"")&amp;IF(AC1404&lt;&gt;0,"-"&amp;AC1404,"")&amp;IF(AD1404&lt;&gt;0,"-"&amp;AD1404,"")</f>
        <v>1988-10-28</v>
      </c>
      <c r="BC1404" s="44"/>
      <c r="BD1404" s="44"/>
      <c r="BE1404" s="44"/>
      <c r="BF1404" s="49" t="s">
        <v>4882</v>
      </c>
      <c r="BG1404" t="s">
        <v>4893</v>
      </c>
      <c r="BH1404" s="40" t="s">
        <v>5050</v>
      </c>
      <c r="BI1404" t="s">
        <v>39</v>
      </c>
      <c r="BJ1404" t="str">
        <f>N1404&amp;", "&amp;P1404</f>
        <v>Almaty Area, near Kapchagai</v>
      </c>
      <c r="BK1404" t="str">
        <f>T1404&amp;" N; "&amp;U1404&amp;" E"</f>
        <v>43.88333 N; 77.08333 E</v>
      </c>
      <c r="BL1404" t="s">
        <v>3519</v>
      </c>
      <c r="BM1404" s="85" t="s">
        <v>3520</v>
      </c>
      <c r="BN1404" t="s">
        <v>4895</v>
      </c>
      <c r="BO1404">
        <f t="shared" si="335"/>
        <v>10000</v>
      </c>
      <c r="BP1404" t="str">
        <f>IF(V1404="original",H1404,IF(V1404="volunteer",C1404,"Nekhaeva A.A."))</f>
        <v>Kim L.V.</v>
      </c>
      <c r="BQ1404" t="str">
        <f>IF(V1404="original",I1404,IF(V1404="volunteer",YEAR(A1404)&amp;"-"&amp;IF(MONTH(A1404)&lt;10,"0"&amp;MONTH(A1404),MONTH(A1404))&amp;"-"&amp;IF(DAY(A1404)&lt;10,"0"&amp;DAY(A1404),DAY(A1404)),"__2025-05-15"))</f>
        <v>2025-03-31</v>
      </c>
      <c r="BR1404"/>
      <c r="BS1404"/>
      <c r="BT1404" s="49" t="s">
        <v>4766</v>
      </c>
      <c r="BU1404" t="s">
        <v>3631</v>
      </c>
      <c r="BV1404" t="s">
        <v>3632</v>
      </c>
      <c r="BW1404" t="s">
        <v>3633</v>
      </c>
      <c r="BX1404" t="s">
        <v>3634</v>
      </c>
      <c r="BY1404" s="44" t="s">
        <v>48</v>
      </c>
      <c r="BZ1404" t="s">
        <v>49</v>
      </c>
      <c r="CA1404" t="s">
        <v>4665</v>
      </c>
      <c r="CB1404" s="44" t="s">
        <v>4665</v>
      </c>
      <c r="CC1404" t="s">
        <v>4667</v>
      </c>
      <c r="CD1404" t="s">
        <v>4665</v>
      </c>
      <c r="CE1404" t="s">
        <v>4666</v>
      </c>
      <c r="CF1404" t="s">
        <v>3630</v>
      </c>
      <c r="CG1404"/>
      <c r="CH1404" t="str">
        <f>H1404</f>
        <v>Logunov D.V., Marusik Yu.M.</v>
      </c>
      <c r="CI1404">
        <f t="shared" si="336"/>
        <v>1999</v>
      </c>
      <c r="CJ1404"/>
    </row>
    <row r="1405" spans="1:88" x14ac:dyDescent="0.45">
      <c r="A1405" s="1">
        <v>45746.771666666667</v>
      </c>
      <c r="B1405">
        <v>911269241</v>
      </c>
      <c r="C1405" t="s">
        <v>4896</v>
      </c>
      <c r="D1405">
        <v>1</v>
      </c>
      <c r="E1405" s="4" t="s">
        <v>1115</v>
      </c>
      <c r="G1405">
        <v>566</v>
      </c>
      <c r="H1405" s="44" t="s">
        <v>3218</v>
      </c>
      <c r="I1405">
        <v>2013</v>
      </c>
      <c r="J1405" t="s">
        <v>3219</v>
      </c>
      <c r="K1405" t="s">
        <v>3220</v>
      </c>
      <c r="L1405" t="s">
        <v>3221</v>
      </c>
      <c r="M1405" t="s">
        <v>3523</v>
      </c>
      <c r="N1405" t="s">
        <v>3524</v>
      </c>
      <c r="O1405" t="s">
        <v>3525</v>
      </c>
      <c r="P1405" t="s">
        <v>3526</v>
      </c>
      <c r="Q1405" t="str">
        <f t="shared" si="337"/>
        <v>Taklamakan Desert, Lop Depression, c. 14.2 km SSW of Enpen, Tunguzlukyailak Boundary</v>
      </c>
      <c r="R1405" s="85">
        <v>40.841721999999997</v>
      </c>
      <c r="S1405" s="85">
        <v>87.791443999999998</v>
      </c>
      <c r="T1405" t="s">
        <v>3527</v>
      </c>
      <c r="U1405" t="s">
        <v>3528</v>
      </c>
      <c r="V1405" s="54" t="s">
        <v>44</v>
      </c>
      <c r="Y1405">
        <v>2009</v>
      </c>
      <c r="Z1405">
        <v>4</v>
      </c>
      <c r="AA1405">
        <v>9</v>
      </c>
      <c r="AB1405"/>
      <c r="AC1405"/>
      <c r="AD1405"/>
      <c r="AE1405" t="s">
        <v>125</v>
      </c>
      <c r="AF1405" t="s">
        <v>3529</v>
      </c>
      <c r="AG1405" s="60" t="s">
        <v>4929</v>
      </c>
      <c r="AH1405" t="s">
        <v>229</v>
      </c>
      <c r="AI1405" t="s">
        <v>1460</v>
      </c>
      <c r="AJ1405" t="s">
        <v>3531</v>
      </c>
      <c r="AK1405" t="b">
        <v>1</v>
      </c>
      <c r="AL1405" t="b">
        <v>0</v>
      </c>
      <c r="AO1405" s="49" t="s">
        <v>4952</v>
      </c>
      <c r="AP1405" s="73"/>
      <c r="AQ1405" s="49" t="s">
        <v>4951</v>
      </c>
      <c r="AR1405" s="76" t="s">
        <v>5011</v>
      </c>
      <c r="AS1405" s="73" t="s">
        <v>5012</v>
      </c>
      <c r="AT1405" s="73">
        <f t="shared" si="326"/>
        <v>1</v>
      </c>
      <c r="AV1405" s="44" t="s">
        <v>5381</v>
      </c>
      <c r="AW1405" s="28" t="s">
        <v>3529</v>
      </c>
      <c r="AX1405" s="73"/>
      <c r="AY1405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05" s="49" t="s">
        <v>4903</v>
      </c>
      <c r="BA1405" s="58" t="str">
        <f>Y1405&amp;"-"&amp;IF(Z1405&lt;10,"0"&amp;Z1405,Z1405)&amp;"-"&amp;IF(AA1405&lt;10,"0"&amp;AA1405,AA1405)</f>
        <v>2009-04-09</v>
      </c>
      <c r="BB1405" s="44" t="str">
        <f>Y1405&amp;IF(Z1405&lt;&gt;0,"-"&amp;Z1405,"")&amp;IF(AA1405&lt;&gt;0,"-"&amp;AA1405,"")&amp;IF(AB1405&lt;&gt;0,"/"&amp;AB1405,"")&amp;IF(AC1405&lt;&gt;0,"-"&amp;AC1405,"")&amp;IF(AD1405&lt;&gt;0,"-"&amp;AD1405,"")</f>
        <v>2009-4-9</v>
      </c>
      <c r="BC1405" s="44" t="str">
        <f>AE1405</f>
        <v>sands</v>
      </c>
      <c r="BF1405" s="49" t="s">
        <v>4882</v>
      </c>
      <c r="BG1405" t="s">
        <v>4893</v>
      </c>
      <c r="BH1405" s="40" t="s">
        <v>5053</v>
      </c>
      <c r="BI1405" t="str">
        <f>M1405</f>
        <v>China</v>
      </c>
      <c r="BJ1405" t="str">
        <f>N1405&amp;", "&amp;O1405&amp;", "&amp;P1405</f>
        <v>Xinjiang Uygur Autonomous Region, Korla (=Bayingolin) District, Yuli (=Lopnur) County, Taklamakan Desert, Lop Depression, c. 14.2 km SSW of Enpen, Tunguzlukyailak Boundary</v>
      </c>
      <c r="BK1405" t="str">
        <f>T1405&amp;" N; "&amp;U1405&amp;" E"</f>
        <v>40°50'30.2" N; 87°47'29.2" E</v>
      </c>
      <c r="BL1405" t="s">
        <v>5261</v>
      </c>
      <c r="BM1405" s="85" t="s">
        <v>5262</v>
      </c>
      <c r="BN1405" t="s">
        <v>4895</v>
      </c>
      <c r="BP1405" t="str">
        <f>IF(V1405="original",H1405,IF(V1405="volunteer",C1405,"Nekhaeva A.A."))</f>
        <v>Громов А.В.</v>
      </c>
      <c r="BQ1405">
        <f>IF(V1405="original",I1405,IF(V1405="volunteer",YEAR(A1405)&amp;"-"&amp;IF(MONTH(A1405)&lt;10,"0"&amp;MONTH(A1405),MONTH(A1405))&amp;"-"&amp;IF(DAY(A1405)&lt;10,"0"&amp;DAY(A1405),DAY(A1405)),"__2025-05-15"))</f>
        <v>2013</v>
      </c>
      <c r="BR1405" t="str">
        <f>LEFT(AG1405,SEARCH(" ",AG1405)-1)</f>
        <v>834</v>
      </c>
      <c r="BS1405" t="str">
        <f t="shared" ref="BS1405:BS1407" si="338">BR1405</f>
        <v>834</v>
      </c>
      <c r="BT1405" s="49" t="s">
        <v>4766</v>
      </c>
      <c r="BU1405" t="s">
        <v>3631</v>
      </c>
      <c r="BV1405" t="s">
        <v>3632</v>
      </c>
      <c r="BW1405" t="s">
        <v>3633</v>
      </c>
      <c r="BX1405" t="s">
        <v>3634</v>
      </c>
      <c r="BY1405" s="44" t="s">
        <v>229</v>
      </c>
      <c r="BZ1405" t="s">
        <v>1460</v>
      </c>
      <c r="CA1405" t="s">
        <v>4668</v>
      </c>
      <c r="CB1405" s="44" t="s">
        <v>4668</v>
      </c>
      <c r="CC1405" t="s">
        <v>4670</v>
      </c>
      <c r="CD1405" t="s">
        <v>4668</v>
      </c>
      <c r="CE1405" t="s">
        <v>4669</v>
      </c>
      <c r="CF1405" t="s">
        <v>3630</v>
      </c>
      <c r="CH1405" t="str">
        <f>H1405</f>
        <v>Громов А.В.</v>
      </c>
      <c r="CI1405">
        <f t="shared" si="336"/>
        <v>2013</v>
      </c>
    </row>
    <row r="1406" spans="1:88" x14ac:dyDescent="0.45">
      <c r="A1406" s="1">
        <v>45746.768877314811</v>
      </c>
      <c r="B1406">
        <v>911269241</v>
      </c>
      <c r="C1406" t="s">
        <v>4896</v>
      </c>
      <c r="D1406">
        <v>1</v>
      </c>
      <c r="E1406" s="4" t="s">
        <v>65</v>
      </c>
      <c r="G1406">
        <v>566</v>
      </c>
      <c r="H1406" s="44" t="s">
        <v>3218</v>
      </c>
      <c r="I1406">
        <v>2013</v>
      </c>
      <c r="J1406" t="s">
        <v>3219</v>
      </c>
      <c r="K1406" t="s">
        <v>3220</v>
      </c>
      <c r="L1406" t="s">
        <v>3221</v>
      </c>
      <c r="M1406" t="s">
        <v>3523</v>
      </c>
      <c r="N1406" t="s">
        <v>3524</v>
      </c>
      <c r="O1406" t="s">
        <v>3525</v>
      </c>
      <c r="P1406" t="s">
        <v>3532</v>
      </c>
      <c r="Q1406" t="str">
        <f t="shared" si="337"/>
        <v>SSW foothills of Kuruktagh Mt. Range, c. 0.3 km N of Enpen</v>
      </c>
      <c r="R1406" s="85">
        <v>40.967416999999998</v>
      </c>
      <c r="S1406" s="85">
        <v>87.85</v>
      </c>
      <c r="T1406" t="s">
        <v>3533</v>
      </c>
      <c r="U1406" t="s">
        <v>3534</v>
      </c>
      <c r="V1406" s="54" t="s">
        <v>44</v>
      </c>
      <c r="Y1406">
        <v>2009</v>
      </c>
      <c r="Z1406">
        <v>4</v>
      </c>
      <c r="AA1406">
        <v>10</v>
      </c>
      <c r="AB1406"/>
      <c r="AC1406"/>
      <c r="AD1406"/>
      <c r="AF1406" t="s">
        <v>3535</v>
      </c>
      <c r="AG1406" s="60" t="s">
        <v>4930</v>
      </c>
      <c r="AH1406" t="s">
        <v>229</v>
      </c>
      <c r="AI1406" t="s">
        <v>1460</v>
      </c>
      <c r="AJ1406" t="s">
        <v>3531</v>
      </c>
      <c r="AK1406" t="b">
        <v>1</v>
      </c>
      <c r="AL1406" t="b">
        <v>0</v>
      </c>
      <c r="AO1406" s="49" t="s">
        <v>4952</v>
      </c>
      <c r="AP1406" s="73"/>
      <c r="AQ1406" s="49" t="s">
        <v>4951</v>
      </c>
      <c r="AR1406" s="76" t="s">
        <v>5011</v>
      </c>
      <c r="AS1406" s="73" t="s">
        <v>5012</v>
      </c>
      <c r="AT1406" s="73">
        <f t="shared" si="326"/>
        <v>1</v>
      </c>
      <c r="AU1406" s="112" t="s">
        <v>5384</v>
      </c>
      <c r="AV1406" s="44" t="s">
        <v>5380</v>
      </c>
      <c r="AW1406" s="28" t="s">
        <v>3535</v>
      </c>
      <c r="AX1406" s="73"/>
      <c r="AY1406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06" s="49" t="s">
        <v>4903</v>
      </c>
      <c r="BA1406" s="58" t="str">
        <f>Y1406&amp;"-"&amp;IF(Z1406&lt;10,"0"&amp;Z1406,Z1406)&amp;"-"&amp;IF(AA1406&lt;10,"0"&amp;AA1406,AA1406)</f>
        <v>2009-04-10</v>
      </c>
      <c r="BB1406" s="44" t="str">
        <f>Y1406&amp;IF(Z1406&lt;&gt;0,"-"&amp;Z1406,"")&amp;IF(AA1406&lt;&gt;0,"-"&amp;AA1406,"")&amp;IF(AB1406&lt;&gt;0,"/"&amp;AB1406,"")&amp;IF(AC1406&lt;&gt;0,"-"&amp;AC1406,"")&amp;IF(AD1406&lt;&gt;0,"-"&amp;AD1406,"")</f>
        <v>2009-4-10</v>
      </c>
      <c r="BF1406" s="49" t="s">
        <v>4882</v>
      </c>
      <c r="BG1406" t="s">
        <v>4893</v>
      </c>
      <c r="BH1406" s="40" t="s">
        <v>5053</v>
      </c>
      <c r="BI1406" t="str">
        <f>M1406</f>
        <v>China</v>
      </c>
      <c r="BJ1406" t="str">
        <f>N1406&amp;", "&amp;O1406&amp;", "&amp;P1406</f>
        <v>Xinjiang Uygur Autonomous Region, Korla (=Bayingolin) District, Yuli (=Lopnur) County, SSW foothills of Kuruktagh Mt. Range, c. 0.3 km N of Enpen</v>
      </c>
      <c r="BK1406" t="str">
        <f>T1406&amp;" N; "&amp;U1406&amp;" E"</f>
        <v>40°58'2.7" N; 87°51'0" E</v>
      </c>
      <c r="BL1406" t="s">
        <v>5263</v>
      </c>
      <c r="BM1406" s="85" t="s">
        <v>5264</v>
      </c>
      <c r="BN1406" t="s">
        <v>4895</v>
      </c>
      <c r="BP1406" t="str">
        <f>IF(V1406="original",H1406,IF(V1406="volunteer",C1406,"Nekhaeva A.A."))</f>
        <v>Громов А.В.</v>
      </c>
      <c r="BQ1406">
        <f>IF(V1406="original",I1406,IF(V1406="volunteer",YEAR(A1406)&amp;"-"&amp;IF(MONTH(A1406)&lt;10,"0"&amp;MONTH(A1406),MONTH(A1406))&amp;"-"&amp;IF(DAY(A1406)&lt;10,"0"&amp;DAY(A1406),DAY(A1406)),"__2025-05-15"))</f>
        <v>2013</v>
      </c>
      <c r="BR1406" t="str">
        <f>LEFT(AG1406,SEARCH(" ",AG1406)-1)</f>
        <v>866</v>
      </c>
      <c r="BS1406" t="str">
        <f t="shared" si="338"/>
        <v>866</v>
      </c>
      <c r="BT1406" s="49" t="s">
        <v>4766</v>
      </c>
      <c r="BU1406" t="s">
        <v>3631</v>
      </c>
      <c r="BV1406" t="s">
        <v>3632</v>
      </c>
      <c r="BW1406" t="s">
        <v>3633</v>
      </c>
      <c r="BX1406" t="s">
        <v>3634</v>
      </c>
      <c r="BY1406" s="44" t="s">
        <v>229</v>
      </c>
      <c r="BZ1406" t="s">
        <v>1460</v>
      </c>
      <c r="CA1406" t="s">
        <v>4668</v>
      </c>
      <c r="CB1406" s="44" t="s">
        <v>4668</v>
      </c>
      <c r="CC1406" t="s">
        <v>4670</v>
      </c>
      <c r="CD1406" t="s">
        <v>4668</v>
      </c>
      <c r="CE1406" t="s">
        <v>4669</v>
      </c>
      <c r="CF1406" t="s">
        <v>3630</v>
      </c>
      <c r="CH1406" t="str">
        <f>H1406</f>
        <v>Громов А.В.</v>
      </c>
      <c r="CI1406">
        <f t="shared" si="336"/>
        <v>2013</v>
      </c>
    </row>
    <row r="1407" spans="1:88" x14ac:dyDescent="0.45">
      <c r="A1407" s="1">
        <v>45746.764351851853</v>
      </c>
      <c r="B1407">
        <v>911269241</v>
      </c>
      <c r="C1407" t="s">
        <v>4896</v>
      </c>
      <c r="D1407">
        <v>5</v>
      </c>
      <c r="E1407" s="4" t="s">
        <v>1685</v>
      </c>
      <c r="G1407">
        <v>566</v>
      </c>
      <c r="H1407" s="44" t="s">
        <v>3218</v>
      </c>
      <c r="I1407">
        <v>2013</v>
      </c>
      <c r="J1407" t="s">
        <v>3219</v>
      </c>
      <c r="K1407" t="s">
        <v>3220</v>
      </c>
      <c r="L1407" t="s">
        <v>3221</v>
      </c>
      <c r="M1407" t="s">
        <v>39</v>
      </c>
      <c r="N1407" t="s">
        <v>3431</v>
      </c>
      <c r="O1407" t="s">
        <v>3415</v>
      </c>
      <c r="P1407" t="s">
        <v>3537</v>
      </c>
      <c r="Q1407" t="str">
        <f t="shared" si="337"/>
        <v>Altyn-Emel National Nature Park, c. 56.5 km ESE of Basshi (=Baschi, Kalinino), Aigaikum Sands</v>
      </c>
      <c r="R1407" s="85">
        <v>43.984471999999997</v>
      </c>
      <c r="S1407" s="85">
        <v>79.417332999999999</v>
      </c>
      <c r="T1407" t="s">
        <v>3538</v>
      </c>
      <c r="U1407" t="s">
        <v>3539</v>
      </c>
      <c r="V1407" s="54" t="s">
        <v>44</v>
      </c>
      <c r="Y1407">
        <v>2010</v>
      </c>
      <c r="Z1407">
        <v>5</v>
      </c>
      <c r="AA1407">
        <v>2</v>
      </c>
      <c r="AB1407">
        <v>2010</v>
      </c>
      <c r="AC1407">
        <v>5</v>
      </c>
      <c r="AD1407">
        <v>3</v>
      </c>
      <c r="AF1407" t="s">
        <v>501</v>
      </c>
      <c r="AG1407" s="60" t="s">
        <v>4931</v>
      </c>
      <c r="AH1407" t="s">
        <v>229</v>
      </c>
      <c r="AI1407" t="s">
        <v>1460</v>
      </c>
      <c r="AJ1407" t="s">
        <v>3531</v>
      </c>
      <c r="AK1407" t="b">
        <v>1</v>
      </c>
      <c r="AL1407" t="b">
        <v>0</v>
      </c>
      <c r="AO1407" s="49" t="s">
        <v>4952</v>
      </c>
      <c r="AP1407" s="73"/>
      <c r="AQ1407" s="49" t="s">
        <v>4951</v>
      </c>
      <c r="AR1407" s="76" t="s">
        <v>5011</v>
      </c>
      <c r="AS1407" s="73" t="s">
        <v>5012</v>
      </c>
      <c r="AT1407" s="73">
        <f t="shared" si="326"/>
        <v>5</v>
      </c>
      <c r="AU1407" s="112" t="s">
        <v>5383</v>
      </c>
      <c r="AV1407" s="44" t="s">
        <v>5380</v>
      </c>
      <c r="AW1407" t="s">
        <v>613</v>
      </c>
      <c r="AX1407" s="73"/>
      <c r="AY1407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07" s="49" t="s">
        <v>4903</v>
      </c>
      <c r="BA1407" s="58" t="str">
        <f>Y1407&amp;"-"&amp;IF(Z1407&lt;10,"0"&amp;Z1407,Z1407)&amp;"-"&amp;IF(AA1407&lt;10,"0"&amp;AA1407,AA1407)&amp;"/"&amp;IF(AD1407&lt;10,"0"&amp;AD1407,AD1407)</f>
        <v>2010-05-02/03</v>
      </c>
      <c r="BB1407" s="44" t="str">
        <f>Y1407&amp;IF(Z1407&lt;&gt;0,"-"&amp;Z1407,"")&amp;IF(AA1407&lt;&gt;0,"-"&amp;AA1407,"")&amp;IF(AB1407&lt;&gt;0,"/"&amp;AB1407,"")&amp;IF(AC1407&lt;&gt;0,"-"&amp;AC1407,"")&amp;IF(AD1407&lt;&gt;0,"-"&amp;AD1407,"")</f>
        <v>2010-5-2/2010-5-3</v>
      </c>
      <c r="BF1407" s="49" t="s">
        <v>4882</v>
      </c>
      <c r="BG1407" t="s">
        <v>4893</v>
      </c>
      <c r="BH1407" s="40" t="s">
        <v>5050</v>
      </c>
      <c r="BI1407" t="s">
        <v>39</v>
      </c>
      <c r="BJ1407" t="str">
        <f>N1407&amp;", "&amp;O1407&amp;", "&amp;P1407</f>
        <v>Almaty (=Alma-Ata) Area, Zharkent (=Panfilov) District, Altyn-Emel National Nature Park, c. 56.5 km ESE of Basshi (=Baschi, Kalinino), Aigaikum Sands</v>
      </c>
      <c r="BK1407" t="str">
        <f>T1407&amp;" N; "&amp;U1407&amp;" E"</f>
        <v>43°59'4.1" N; 79°25'2.4" E</v>
      </c>
      <c r="BL1407" t="s">
        <v>5265</v>
      </c>
      <c r="BM1407" s="85" t="s">
        <v>5266</v>
      </c>
      <c r="BN1407" t="s">
        <v>4895</v>
      </c>
      <c r="BP1407" t="str">
        <f>IF(V1407="original",H1407,IF(V1407="volunteer",C1407,"Nekhaeva A.A."))</f>
        <v>Громов А.В.</v>
      </c>
      <c r="BQ1407">
        <f>IF(V1407="original",I1407,IF(V1407="volunteer",YEAR(A1407)&amp;"-"&amp;IF(MONTH(A1407)&lt;10,"0"&amp;MONTH(A1407),MONTH(A1407))&amp;"-"&amp;IF(DAY(A1407)&lt;10,"0"&amp;DAY(A1407),DAY(A1407)),"__2025-05-15"))</f>
        <v>2013</v>
      </c>
      <c r="BR1407" t="str">
        <f>LEFT(AG1407,SEARCH(" ",AG1407)-1)</f>
        <v>502</v>
      </c>
      <c r="BS1407" t="str">
        <f t="shared" si="338"/>
        <v>502</v>
      </c>
      <c r="BT1407" s="49" t="s">
        <v>4766</v>
      </c>
      <c r="BU1407" t="s">
        <v>3631</v>
      </c>
      <c r="BV1407" t="s">
        <v>3632</v>
      </c>
      <c r="BW1407" t="s">
        <v>3633</v>
      </c>
      <c r="BX1407" t="s">
        <v>3634</v>
      </c>
      <c r="BY1407" s="44" t="s">
        <v>229</v>
      </c>
      <c r="BZ1407" t="s">
        <v>1460</v>
      </c>
      <c r="CA1407" t="s">
        <v>4668</v>
      </c>
      <c r="CB1407" s="44" t="s">
        <v>4668</v>
      </c>
      <c r="CC1407" t="s">
        <v>4670</v>
      </c>
      <c r="CD1407" t="s">
        <v>4668</v>
      </c>
      <c r="CE1407" t="s">
        <v>4669</v>
      </c>
      <c r="CF1407" t="s">
        <v>3630</v>
      </c>
      <c r="CH1407" t="str">
        <f>H1407</f>
        <v>Громов А.В.</v>
      </c>
      <c r="CI1407">
        <f t="shared" si="336"/>
        <v>2013</v>
      </c>
    </row>
    <row r="1408" spans="1:88" x14ac:dyDescent="0.45">
      <c r="A1408" s="1">
        <v>45746.761111111111</v>
      </c>
      <c r="B1408">
        <v>911269241</v>
      </c>
      <c r="C1408" t="s">
        <v>4896</v>
      </c>
      <c r="D1408">
        <v>1</v>
      </c>
      <c r="E1408" s="4" t="s">
        <v>65</v>
      </c>
      <c r="G1408">
        <v>566</v>
      </c>
      <c r="H1408" s="44" t="s">
        <v>3218</v>
      </c>
      <c r="I1408">
        <v>2013</v>
      </c>
      <c r="J1408" t="s">
        <v>3219</v>
      </c>
      <c r="K1408" t="s">
        <v>3220</v>
      </c>
      <c r="L1408" t="s">
        <v>3221</v>
      </c>
      <c r="M1408" t="s">
        <v>39</v>
      </c>
      <c r="N1408" t="s">
        <v>3431</v>
      </c>
      <c r="O1408" t="s">
        <v>3415</v>
      </c>
      <c r="P1408" t="s">
        <v>3541</v>
      </c>
      <c r="Q1408" t="str">
        <f t="shared" si="337"/>
        <v>Altyn-Emel National Nature Park, c. 50.1 km ESE of Basshi (=Baschi, Kalinino), ESE foothills of Aktau Mt. Range</v>
      </c>
      <c r="R1408" s="85">
        <v>44.009472000000002</v>
      </c>
      <c r="S1408" s="85">
        <v>79.345222000000007</v>
      </c>
      <c r="T1408" t="s">
        <v>3542</v>
      </c>
      <c r="U1408" t="s">
        <v>3543</v>
      </c>
      <c r="V1408" s="54" t="s">
        <v>44</v>
      </c>
      <c r="Y1408">
        <v>2010</v>
      </c>
      <c r="Z1408">
        <v>5</v>
      </c>
      <c r="AA1408">
        <v>1</v>
      </c>
      <c r="AB1408"/>
      <c r="AC1408"/>
      <c r="AD1408"/>
      <c r="AF1408" t="s">
        <v>501</v>
      </c>
      <c r="AG1408" s="60" t="s">
        <v>3544</v>
      </c>
      <c r="AH1408" t="s">
        <v>229</v>
      </c>
      <c r="AI1408" t="s">
        <v>1460</v>
      </c>
      <c r="AJ1408" t="s">
        <v>3531</v>
      </c>
      <c r="AK1408" t="b">
        <v>1</v>
      </c>
      <c r="AL1408" t="b">
        <v>0</v>
      </c>
      <c r="AO1408" s="49" t="s">
        <v>4952</v>
      </c>
      <c r="AP1408" s="73"/>
      <c r="AQ1408" s="49" t="s">
        <v>4951</v>
      </c>
      <c r="AR1408" s="76" t="s">
        <v>5011</v>
      </c>
      <c r="AS1408" s="73" t="s">
        <v>5012</v>
      </c>
      <c r="AT1408" s="73">
        <f t="shared" si="326"/>
        <v>1</v>
      </c>
      <c r="AU1408" s="112" t="s">
        <v>5384</v>
      </c>
      <c r="AV1408" s="44" t="s">
        <v>5380</v>
      </c>
      <c r="AW1408" t="s">
        <v>613</v>
      </c>
      <c r="AX1408" s="73"/>
      <c r="AY1408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08" s="49" t="s">
        <v>4903</v>
      </c>
      <c r="BA1408" s="58" t="str">
        <f>Y1408&amp;"-"&amp;IF(Z1408&lt;10,"0"&amp;Z1408,Z1408)&amp;"-"&amp;IF(AA1408&lt;10,"0"&amp;AA1408,AA1408)</f>
        <v>2010-05-01</v>
      </c>
      <c r="BB1408" s="44" t="str">
        <f>Y1408&amp;IF(Z1408&lt;&gt;0,"-"&amp;Z1408,"")&amp;IF(AA1408&lt;&gt;0,"-"&amp;AA1408,"")&amp;IF(AB1408&lt;&gt;0,"/"&amp;AB1408,"")&amp;IF(AC1408&lt;&gt;0,"-"&amp;AC1408,"")&amp;IF(AD1408&lt;&gt;0,"-"&amp;AD1408,"")</f>
        <v>2010-5-1</v>
      </c>
      <c r="BF1408" s="49" t="s">
        <v>4882</v>
      </c>
      <c r="BG1408" t="s">
        <v>4893</v>
      </c>
      <c r="BH1408" s="40" t="s">
        <v>5050</v>
      </c>
      <c r="BI1408" t="s">
        <v>39</v>
      </c>
      <c r="BJ1408" t="str">
        <f>N1408&amp;", "&amp;O1408&amp;", "&amp;P1408</f>
        <v>Almaty (=Alma-Ata) Area, Zharkent (=Panfilov) District, Altyn-Emel National Nature Park, c. 50.1 km ESE of Basshi (=Baschi, Kalinino), ESE foothills of Aktau Mt. Range</v>
      </c>
      <c r="BK1408" t="str">
        <f>T1408&amp;" N; "&amp;U1408&amp;" E"</f>
        <v>44°0'34.1" N; 79°20'42.8" E</v>
      </c>
      <c r="BL1408" t="s">
        <v>5267</v>
      </c>
      <c r="BM1408" s="85" t="s">
        <v>5268</v>
      </c>
      <c r="BN1408" t="s">
        <v>4895</v>
      </c>
      <c r="BP1408" t="str">
        <f>IF(V1408="original",H1408,IF(V1408="volunteer",C1408,"Nekhaeva A.A."))</f>
        <v>Громов А.В.</v>
      </c>
      <c r="BQ1408">
        <f>IF(V1408="original",I1408,IF(V1408="volunteer",YEAR(A1408)&amp;"-"&amp;IF(MONTH(A1408)&lt;10,"0"&amp;MONTH(A1408),MONTH(A1408))&amp;"-"&amp;IF(DAY(A1408)&lt;10,"0"&amp;DAY(A1408),DAY(A1408)),"__2025-05-15"))</f>
        <v>2013</v>
      </c>
      <c r="BR1408">
        <v>535</v>
      </c>
      <c r="BS1408">
        <f>BR1408</f>
        <v>535</v>
      </c>
      <c r="BT1408" s="49" t="s">
        <v>4766</v>
      </c>
      <c r="BU1408" t="s">
        <v>3631</v>
      </c>
      <c r="BV1408" t="s">
        <v>3632</v>
      </c>
      <c r="BW1408" t="s">
        <v>3633</v>
      </c>
      <c r="BX1408" t="s">
        <v>3634</v>
      </c>
      <c r="BY1408" s="44" t="s">
        <v>229</v>
      </c>
      <c r="BZ1408" t="s">
        <v>1460</v>
      </c>
      <c r="CA1408" t="s">
        <v>4668</v>
      </c>
      <c r="CB1408" s="44" t="s">
        <v>4668</v>
      </c>
      <c r="CC1408" t="s">
        <v>4670</v>
      </c>
      <c r="CD1408" t="s">
        <v>4668</v>
      </c>
      <c r="CE1408" t="s">
        <v>4669</v>
      </c>
      <c r="CF1408" t="s">
        <v>3630</v>
      </c>
      <c r="CH1408" t="str">
        <f>H1408</f>
        <v>Громов А.В.</v>
      </c>
      <c r="CI1408">
        <f t="shared" si="336"/>
        <v>2013</v>
      </c>
    </row>
    <row r="1409" spans="1:88" x14ac:dyDescent="0.45">
      <c r="A1409" s="1">
        <v>45746.754016203697</v>
      </c>
      <c r="B1409">
        <v>911269241</v>
      </c>
      <c r="C1409" t="s">
        <v>4896</v>
      </c>
      <c r="D1409">
        <v>1</v>
      </c>
      <c r="E1409" s="4" t="s">
        <v>51</v>
      </c>
      <c r="G1409">
        <v>566</v>
      </c>
      <c r="H1409" s="44" t="s">
        <v>3218</v>
      </c>
      <c r="I1409">
        <v>2013</v>
      </c>
      <c r="J1409" t="s">
        <v>3219</v>
      </c>
      <c r="K1409" t="s">
        <v>3220</v>
      </c>
      <c r="L1409" t="s">
        <v>3221</v>
      </c>
      <c r="M1409" t="s">
        <v>39</v>
      </c>
      <c r="N1409" t="s">
        <v>3431</v>
      </c>
      <c r="O1409" t="s">
        <v>3297</v>
      </c>
      <c r="P1409" t="s">
        <v>3545</v>
      </c>
      <c r="Q1409" t="str">
        <f t="shared" si="337"/>
        <v xml:space="preserve"> c. 25 km SSW of Basshi (=Baschi, Kalinino), c. 0.9 km NE of Kosbastau</v>
      </c>
      <c r="R1409" s="85">
        <v>43.931556</v>
      </c>
      <c r="S1409" s="85">
        <v>78.803027999999998</v>
      </c>
      <c r="T1409" t="s">
        <v>3546</v>
      </c>
      <c r="U1409" t="s">
        <v>3547</v>
      </c>
      <c r="V1409" s="54" t="s">
        <v>44</v>
      </c>
      <c r="Y1409">
        <v>2010</v>
      </c>
      <c r="Z1409">
        <v>4</v>
      </c>
      <c r="AA1409">
        <v>28</v>
      </c>
      <c r="AB1409"/>
      <c r="AC1409"/>
      <c r="AD1409"/>
      <c r="AE1409" t="s">
        <v>3449</v>
      </c>
      <c r="AF1409" t="s">
        <v>3548</v>
      </c>
      <c r="AG1409" s="60" t="s">
        <v>3549</v>
      </c>
      <c r="AH1409" t="s">
        <v>229</v>
      </c>
      <c r="AI1409" t="s">
        <v>1460</v>
      </c>
      <c r="AJ1409" t="s">
        <v>3531</v>
      </c>
      <c r="AK1409" t="b">
        <v>1</v>
      </c>
      <c r="AL1409" t="b">
        <v>0</v>
      </c>
      <c r="AO1409" s="49" t="s">
        <v>4952</v>
      </c>
      <c r="AP1409" s="73"/>
      <c r="AQ1409" s="49" t="s">
        <v>4951</v>
      </c>
      <c r="AR1409" s="76" t="s">
        <v>5011</v>
      </c>
      <c r="AS1409" s="73" t="s">
        <v>5012</v>
      </c>
      <c r="AT1409" s="73">
        <f t="shared" si="326"/>
        <v>1</v>
      </c>
      <c r="AU1409" s="112" t="s">
        <v>5383</v>
      </c>
      <c r="AV1409" s="44" t="s">
        <v>5380</v>
      </c>
      <c r="AW1409" t="s">
        <v>613</v>
      </c>
      <c r="AX1409" s="73"/>
      <c r="AY1409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09" s="49" t="s">
        <v>4903</v>
      </c>
      <c r="BA1409" s="58" t="str">
        <f>Y1409&amp;"-"&amp;IF(Z1409&lt;10,"0"&amp;Z1409,Z1409)&amp;"-"&amp;IF(AA1409&lt;10,"0"&amp;AA1409,AA1409)</f>
        <v>2010-04-28</v>
      </c>
      <c r="BB1409" s="44" t="str">
        <f>Y1409&amp;IF(Z1409&lt;&gt;0,"-"&amp;Z1409,"")&amp;IF(AA1409&lt;&gt;0,"-"&amp;AA1409,"")&amp;IF(AB1409&lt;&gt;0,"/"&amp;AB1409,"")&amp;IF(AC1409&lt;&gt;0,"-"&amp;AC1409,"")&amp;IF(AD1409&lt;&gt;0,"-"&amp;AD1409,"")</f>
        <v>2010-4-28</v>
      </c>
      <c r="BC1409" s="44" t="str">
        <f>AE1409</f>
        <v>solonchak desert</v>
      </c>
      <c r="BF1409" s="49" t="s">
        <v>4882</v>
      </c>
      <c r="BG1409" t="s">
        <v>4893</v>
      </c>
      <c r="BH1409" s="40" t="s">
        <v>5050</v>
      </c>
      <c r="BI1409" t="s">
        <v>39</v>
      </c>
      <c r="BJ1409" t="str">
        <f>N1409&amp;", "&amp;O1409&amp;", "&amp;P1409</f>
        <v>Almaty (=Alma-Ata) Area, Kerbulak District,  c. 25 km SSW of Basshi (=Baschi, Kalinino), c. 0.9 km NE of Kosbastau</v>
      </c>
      <c r="BK1409" t="str">
        <f>T1409&amp;" N; "&amp;U1409&amp;" E"</f>
        <v>43°55'53.6" N; 78°48'10.9" E</v>
      </c>
      <c r="BL1409" t="s">
        <v>5269</v>
      </c>
      <c r="BM1409" s="85" t="s">
        <v>5270</v>
      </c>
      <c r="BN1409" t="s">
        <v>4895</v>
      </c>
      <c r="BP1409" t="str">
        <f>IF(V1409="original",H1409,IF(V1409="volunteer",C1409,"Nekhaeva A.A."))</f>
        <v>Громов А.В.</v>
      </c>
      <c r="BQ1409">
        <f>IF(V1409="original",I1409,IF(V1409="volunteer",YEAR(A1409)&amp;"-"&amp;IF(MONTH(A1409)&lt;10,"0"&amp;MONTH(A1409),MONTH(A1409))&amp;"-"&amp;IF(DAY(A1409)&lt;10,"0"&amp;DAY(A1409),DAY(A1409)),"__2025-05-15"))</f>
        <v>2013</v>
      </c>
      <c r="BR1409">
        <v>612</v>
      </c>
      <c r="BS1409">
        <f>BR1409</f>
        <v>612</v>
      </c>
      <c r="BT1409" s="49" t="s">
        <v>4766</v>
      </c>
      <c r="BU1409" t="s">
        <v>3631</v>
      </c>
      <c r="BV1409" t="s">
        <v>3632</v>
      </c>
      <c r="BW1409" t="s">
        <v>3633</v>
      </c>
      <c r="BX1409" t="s">
        <v>3634</v>
      </c>
      <c r="BY1409" s="44" t="s">
        <v>229</v>
      </c>
      <c r="BZ1409" t="s">
        <v>1460</v>
      </c>
      <c r="CA1409" t="s">
        <v>4668</v>
      </c>
      <c r="CB1409" s="44" t="s">
        <v>4668</v>
      </c>
      <c r="CC1409" t="s">
        <v>4670</v>
      </c>
      <c r="CD1409" t="s">
        <v>4668</v>
      </c>
      <c r="CE1409" t="s">
        <v>4669</v>
      </c>
      <c r="CF1409" t="s">
        <v>3630</v>
      </c>
      <c r="CH1409" t="str">
        <f>H1409</f>
        <v>Громов А.В.</v>
      </c>
      <c r="CI1409">
        <f t="shared" si="336"/>
        <v>2013</v>
      </c>
    </row>
    <row r="1410" spans="1:88" x14ac:dyDescent="0.45">
      <c r="A1410" s="1">
        <v>45746.747372685189</v>
      </c>
      <c r="B1410">
        <v>911269241</v>
      </c>
      <c r="C1410" t="s">
        <v>4896</v>
      </c>
      <c r="D1410">
        <v>2</v>
      </c>
      <c r="E1410" s="4" t="s">
        <v>86</v>
      </c>
      <c r="G1410">
        <v>566</v>
      </c>
      <c r="H1410" s="44" t="s">
        <v>3218</v>
      </c>
      <c r="I1410">
        <v>2013</v>
      </c>
      <c r="J1410" t="s">
        <v>3219</v>
      </c>
      <c r="K1410" t="s">
        <v>3220</v>
      </c>
      <c r="L1410" t="s">
        <v>3221</v>
      </c>
      <c r="M1410" t="s">
        <v>39</v>
      </c>
      <c r="N1410" t="s">
        <v>3431</v>
      </c>
      <c r="O1410" t="s">
        <v>3297</v>
      </c>
      <c r="P1410" t="s">
        <v>3551</v>
      </c>
      <c r="Q1410" t="str">
        <f t="shared" si="337"/>
        <v>Altyn-Emel National Nature Park: Ili River valley, right riverside, c. 37.5 km SSW of Basshi (=Baschi, Kalinino)</v>
      </c>
      <c r="R1410" s="85">
        <v>43.837417000000002</v>
      </c>
      <c r="S1410" s="85">
        <v>78.590999999999994</v>
      </c>
      <c r="T1410" t="s">
        <v>3299</v>
      </c>
      <c r="U1410" t="s">
        <v>3300</v>
      </c>
      <c r="V1410" s="54" t="s">
        <v>44</v>
      </c>
      <c r="Y1410">
        <v>2010</v>
      </c>
      <c r="Z1410">
        <v>4</v>
      </c>
      <c r="AA1410">
        <v>27</v>
      </c>
      <c r="AB1410"/>
      <c r="AC1410"/>
      <c r="AD1410"/>
      <c r="AE1410" t="s">
        <v>3301</v>
      </c>
      <c r="AF1410" t="s">
        <v>3548</v>
      </c>
      <c r="AG1410" s="60" t="s">
        <v>4918</v>
      </c>
      <c r="AH1410" t="s">
        <v>229</v>
      </c>
      <c r="AI1410" t="s">
        <v>1460</v>
      </c>
      <c r="AJ1410" t="s">
        <v>3531</v>
      </c>
      <c r="AK1410" t="b">
        <v>1</v>
      </c>
      <c r="AL1410" t="b">
        <v>0</v>
      </c>
      <c r="AO1410" s="49" t="s">
        <v>4952</v>
      </c>
      <c r="AP1410" s="73"/>
      <c r="AQ1410" s="49" t="s">
        <v>4951</v>
      </c>
      <c r="AR1410" s="76" t="s">
        <v>5011</v>
      </c>
      <c r="AS1410" s="73" t="s">
        <v>5012</v>
      </c>
      <c r="AT1410" s="73">
        <f t="shared" si="326"/>
        <v>2</v>
      </c>
      <c r="AU1410" s="112" t="s">
        <v>5383</v>
      </c>
      <c r="AV1410" s="44" t="s">
        <v>5380</v>
      </c>
      <c r="AW1410" t="s">
        <v>613</v>
      </c>
      <c r="AX1410" s="73"/>
      <c r="AY1410" s="73" t="str">
        <f t="shared" si="327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410" s="49" t="s">
        <v>4903</v>
      </c>
      <c r="BA1410" s="58" t="str">
        <f>Y1410&amp;"-"&amp;IF(Z1410&lt;10,"0"&amp;Z1410,Z1410)&amp;"-"&amp;IF(AA1410&lt;10,"0"&amp;AA1410,AA1410)</f>
        <v>2010-04-27</v>
      </c>
      <c r="BB1410" s="44" t="str">
        <f>Y1410&amp;IF(Z1410&lt;&gt;0,"-"&amp;Z1410,"")&amp;IF(AA1410&lt;&gt;0,"-"&amp;AA1410,"")&amp;IF(AB1410&lt;&gt;0,"/"&amp;AB1410,"")&amp;IF(AC1410&lt;&gt;0,"-"&amp;AC1410,"")&amp;IF(AD1410&lt;&gt;0,"-"&amp;AD1410,"")</f>
        <v>2010-4-27</v>
      </c>
      <c r="BC1410" s="44" t="str">
        <f>AE1410</f>
        <v>clayey precipice</v>
      </c>
      <c r="BF1410" s="49" t="s">
        <v>4882</v>
      </c>
      <c r="BG1410" t="s">
        <v>4893</v>
      </c>
      <c r="BH1410" s="40" t="s">
        <v>5050</v>
      </c>
      <c r="BI1410" t="s">
        <v>39</v>
      </c>
      <c r="BJ1410" t="str">
        <f>N1410&amp;", "&amp;O1410&amp;", "&amp;P1410</f>
        <v>Almaty (=Alma-Ata) Area, Kerbulak District, Altyn-Emel National Nature Park: Ili River valley, right riverside, c. 37.5 km SSW of Basshi (=Baschi, Kalinino)</v>
      </c>
      <c r="BK1410" t="str">
        <f>T1410&amp;" N; "&amp;U1410&amp;" E"</f>
        <v>43°50'14.7" N; 78°35'27.6" E</v>
      </c>
      <c r="BL1410" t="s">
        <v>5229</v>
      </c>
      <c r="BM1410" s="85" t="s">
        <v>5230</v>
      </c>
      <c r="BN1410" t="s">
        <v>4895</v>
      </c>
      <c r="BP1410" t="str">
        <f>IF(V1410="original",H1410,IF(V1410="volunteer",C1410,"Nekhaeva A.A."))</f>
        <v>Громов А.В.</v>
      </c>
      <c r="BQ1410">
        <f>IF(V1410="original",I1410,IF(V1410="volunteer",YEAR(A1410)&amp;"-"&amp;IF(MONTH(A1410)&lt;10,"0"&amp;MONTH(A1410),MONTH(A1410))&amp;"-"&amp;IF(DAY(A1410)&lt;10,"0"&amp;DAY(A1410),DAY(A1410)),"__2025-05-15"))</f>
        <v>2013</v>
      </c>
      <c r="BR1410" t="str">
        <f>LEFT(AG1410,SEARCH(" ",AG1410)-1)</f>
        <v>488</v>
      </c>
      <c r="BS1410" t="str">
        <f>BR1410</f>
        <v>488</v>
      </c>
      <c r="BT1410" s="49" t="s">
        <v>4766</v>
      </c>
      <c r="BU1410" t="s">
        <v>3631</v>
      </c>
      <c r="BV1410" t="s">
        <v>3632</v>
      </c>
      <c r="BW1410" t="s">
        <v>3633</v>
      </c>
      <c r="BX1410" t="s">
        <v>3634</v>
      </c>
      <c r="BY1410" s="44" t="s">
        <v>229</v>
      </c>
      <c r="BZ1410" t="s">
        <v>1460</v>
      </c>
      <c r="CA1410" t="s">
        <v>4668</v>
      </c>
      <c r="CB1410" s="44" t="s">
        <v>4668</v>
      </c>
      <c r="CC1410" t="s">
        <v>4670</v>
      </c>
      <c r="CD1410" t="s">
        <v>4668</v>
      </c>
      <c r="CE1410" t="s">
        <v>4669</v>
      </c>
      <c r="CF1410" t="s">
        <v>3630</v>
      </c>
      <c r="CH1410" t="str">
        <f>H1410</f>
        <v>Громов А.В.</v>
      </c>
      <c r="CI1410">
        <f t="shared" si="336"/>
        <v>2013</v>
      </c>
    </row>
    <row r="1411" spans="1:88" s="10" customFormat="1" x14ac:dyDescent="0.45">
      <c r="A1411" s="9">
        <v>45744.56659722222</v>
      </c>
      <c r="B1411" s="10">
        <v>412819044</v>
      </c>
      <c r="C1411" s="6" t="s">
        <v>4897</v>
      </c>
      <c r="D1411" s="10">
        <v>1</v>
      </c>
      <c r="E1411" s="4" t="s">
        <v>51</v>
      </c>
      <c r="G1411" s="10">
        <v>3905</v>
      </c>
      <c r="H1411" s="44" t="s">
        <v>1801</v>
      </c>
      <c r="I1411" s="10">
        <v>1994</v>
      </c>
      <c r="J1411" s="10" t="s">
        <v>3555</v>
      </c>
      <c r="K1411" s="10" t="s">
        <v>3556</v>
      </c>
      <c r="L1411" s="10" t="s">
        <v>3557</v>
      </c>
      <c r="M1411" t="s">
        <v>39</v>
      </c>
      <c r="N1411" s="10" t="s">
        <v>102</v>
      </c>
      <c r="O1411" s="10" t="s">
        <v>3552</v>
      </c>
      <c r="P1411" s="10" t="s">
        <v>3553</v>
      </c>
      <c r="Q1411" t="str">
        <f t="shared" si="337"/>
        <v>40 km NE of Tekeli, upper flow of Kora River</v>
      </c>
      <c r="R1411" s="85" t="str">
        <f>T1411</f>
        <v>45.012491</v>
      </c>
      <c r="S1411" s="85" t="str">
        <f>U1411</f>
        <v>79.165937</v>
      </c>
      <c r="T1411" s="10" t="s">
        <v>3586</v>
      </c>
      <c r="U1411" s="10" t="s">
        <v>3587</v>
      </c>
      <c r="V1411" s="10" t="s">
        <v>106</v>
      </c>
      <c r="W1411" s="10" t="s">
        <v>3554</v>
      </c>
      <c r="Y1411" s="10">
        <v>1993</v>
      </c>
      <c r="Z1411" s="10">
        <v>6</v>
      </c>
      <c r="AF1411" s="10" t="s">
        <v>2219</v>
      </c>
      <c r="AH1411" s="10" t="s">
        <v>48</v>
      </c>
      <c r="AI1411" s="10" t="s">
        <v>961</v>
      </c>
      <c r="AJ1411" s="10" t="s">
        <v>2323</v>
      </c>
      <c r="AK1411" s="10" t="b">
        <v>1</v>
      </c>
      <c r="AL1411" s="10" t="b">
        <v>0</v>
      </c>
      <c r="AO1411" s="49" t="s">
        <v>4952</v>
      </c>
      <c r="AP1411" s="73"/>
      <c r="AQ1411" s="49" t="s">
        <v>4951</v>
      </c>
      <c r="AR1411" s="76" t="s">
        <v>5011</v>
      </c>
      <c r="AS1411" s="73" t="s">
        <v>5012</v>
      </c>
      <c r="AT1411" s="73">
        <f t="shared" si="326"/>
        <v>1</v>
      </c>
      <c r="AU1411" s="112" t="s">
        <v>5383</v>
      </c>
      <c r="AV1411" s="44" t="s">
        <v>5380</v>
      </c>
      <c r="AW1411" t="s">
        <v>2219</v>
      </c>
      <c r="AX1411" s="73"/>
      <c r="AY1411" s="73" t="str">
        <f t="shared" si="327"/>
        <v>Logunov D.V., Marusik Yu.M. 1994. New data on the jumping spiders of the Palearctic fauna (Aranei Salticidae) // Arthropoda Selecta. Vol.3. Nos 1–2. P.101–115</v>
      </c>
      <c r="AZ1411" s="49" t="s">
        <v>4903</v>
      </c>
      <c r="BA1411" s="44" t="str">
        <f>Y1411&amp;"-"&amp;IF(Z1411&lt;10,"0"&amp;Z1411,Z1411)</f>
        <v>1993-06</v>
      </c>
      <c r="BB1411" s="44" t="str">
        <f>Y1411&amp;IF(Z1411&lt;&gt;0,"-"&amp;Z1411,"")&amp;IF(AA1411&lt;&gt;0,"-"&amp;AA1411,"")&amp;IF(AB1411&lt;&gt;0,"/"&amp;AB1411,"")&amp;IF(AC1411&lt;&gt;0,"-"&amp;AC1411,"")&amp;IF(AD1411&lt;&gt;0,"-"&amp;AD1411,"")</f>
        <v>1993-6</v>
      </c>
      <c r="BC1411" s="44"/>
      <c r="BD1411" s="44"/>
      <c r="BE1411" s="44"/>
      <c r="BF1411" s="49" t="s">
        <v>4882</v>
      </c>
      <c r="BG1411" t="s">
        <v>4893</v>
      </c>
      <c r="BH1411" s="40" t="s">
        <v>5050</v>
      </c>
      <c r="BI1411" t="s">
        <v>39</v>
      </c>
      <c r="BJ1411" t="str">
        <f>N1411&amp;", "&amp;O1411&amp;", "&amp;P1411</f>
        <v>Taldy-Kurgan Area, Aksusky, 40 km NE of Tekeli, upper flow of Kora River</v>
      </c>
      <c r="BK1411" t="str">
        <f>T1411&amp;" N; "&amp;U1411&amp;" E"</f>
        <v>45.012491 N; 79.165937 E</v>
      </c>
      <c r="BL1411" t="s">
        <v>3586</v>
      </c>
      <c r="BM1411" s="85" t="s">
        <v>3587</v>
      </c>
      <c r="BN1411" t="s">
        <v>4895</v>
      </c>
      <c r="BO1411"/>
      <c r="BP1411" t="str">
        <f>IF(V1411="original",H1411,IF(V1411="volunteer",C1411,"Nekhaeva A.A."))</f>
        <v>Kim L.V.</v>
      </c>
      <c r="BQ1411" t="str">
        <f>IF(V1411="original",I1411,IF(V1411="volunteer",YEAR(A1411)&amp;"-"&amp;IF(MONTH(A1411)&lt;10,"0"&amp;MONTH(A1411),MONTH(A1411))&amp;"-"&amp;IF(DAY(A1411)&lt;10,"0"&amp;DAY(A1411),DAY(A1411)),"__2025-05-15"))</f>
        <v>2025-03-28</v>
      </c>
      <c r="BR1411"/>
      <c r="BS1411"/>
      <c r="BT1411" s="49" t="s">
        <v>4766</v>
      </c>
      <c r="BU1411" t="s">
        <v>3631</v>
      </c>
      <c r="BV1411" t="s">
        <v>3632</v>
      </c>
      <c r="BW1411" t="s">
        <v>3633</v>
      </c>
      <c r="BX1411" t="s">
        <v>3634</v>
      </c>
      <c r="BY1411" s="44" t="s">
        <v>48</v>
      </c>
      <c r="BZ1411" t="s">
        <v>961</v>
      </c>
      <c r="CA1411" t="s">
        <v>4671</v>
      </c>
      <c r="CB1411" s="44" t="s">
        <v>4671</v>
      </c>
      <c r="CC1411" t="s">
        <v>4673</v>
      </c>
      <c r="CD1411" t="s">
        <v>4671</v>
      </c>
      <c r="CE1411" t="s">
        <v>4672</v>
      </c>
      <c r="CF1411" t="s">
        <v>3630</v>
      </c>
      <c r="CG1411"/>
      <c r="CH1411" t="str">
        <f>H1411</f>
        <v>Logunov D.V., Marusik Yu.M.</v>
      </c>
      <c r="CI1411">
        <f t="shared" si="336"/>
        <v>1994</v>
      </c>
      <c r="CJ1411"/>
    </row>
    <row r="1412" spans="1:88" s="10" customFormat="1" x14ac:dyDescent="0.45">
      <c r="A1412" s="9">
        <v>45744.556724537033</v>
      </c>
      <c r="B1412" s="10">
        <v>412819044</v>
      </c>
      <c r="C1412" s="6" t="s">
        <v>4897</v>
      </c>
      <c r="D1412" s="10">
        <v>3</v>
      </c>
      <c r="E1412" s="4" t="s">
        <v>846</v>
      </c>
      <c r="G1412" s="10">
        <v>3905</v>
      </c>
      <c r="H1412" s="44" t="s">
        <v>1801</v>
      </c>
      <c r="I1412" s="10">
        <v>1994</v>
      </c>
      <c r="J1412" s="10" t="s">
        <v>3555</v>
      </c>
      <c r="K1412" s="10" t="s">
        <v>3556</v>
      </c>
      <c r="L1412" s="10" t="s">
        <v>3557</v>
      </c>
      <c r="M1412" t="s">
        <v>39</v>
      </c>
      <c r="N1412" s="10" t="s">
        <v>178</v>
      </c>
      <c r="O1412" s="10" t="s">
        <v>674</v>
      </c>
      <c r="P1412" s="10" t="s">
        <v>596</v>
      </c>
      <c r="Q1412" t="str">
        <f t="shared" si="337"/>
        <v>environs of Alma-Ata</v>
      </c>
      <c r="R1412" s="92">
        <v>43.289437</v>
      </c>
      <c r="S1412" s="92">
        <v>76.994337999999999</v>
      </c>
      <c r="T1412" s="10" t="s">
        <v>765</v>
      </c>
      <c r="U1412" s="10" t="s">
        <v>766</v>
      </c>
      <c r="V1412" s="10" t="s">
        <v>106</v>
      </c>
      <c r="W1412" s="10" t="s">
        <v>3558</v>
      </c>
      <c r="Y1412" s="10">
        <v>1922</v>
      </c>
      <c r="AF1412" s="10" t="s">
        <v>653</v>
      </c>
      <c r="AH1412" s="10" t="s">
        <v>48</v>
      </c>
      <c r="AI1412" s="10" t="s">
        <v>961</v>
      </c>
      <c r="AJ1412" s="10" t="s">
        <v>962</v>
      </c>
      <c r="AK1412" s="10" t="b">
        <v>1</v>
      </c>
      <c r="AL1412" s="10" t="b">
        <v>0</v>
      </c>
      <c r="AO1412" s="49" t="s">
        <v>4952</v>
      </c>
      <c r="AP1412" s="73"/>
      <c r="AQ1412" s="49" t="s">
        <v>4951</v>
      </c>
      <c r="AR1412" s="76" t="s">
        <v>5011</v>
      </c>
      <c r="AS1412" s="73" t="s">
        <v>5012</v>
      </c>
      <c r="AT1412" s="73">
        <f t="shared" ref="AT1412:AT1475" si="339">D1412</f>
        <v>3</v>
      </c>
      <c r="AU1412" s="112" t="s">
        <v>5384</v>
      </c>
      <c r="AV1412" s="44" t="s">
        <v>5380</v>
      </c>
      <c r="AW1412" t="s">
        <v>653</v>
      </c>
      <c r="AX1412" s="73"/>
      <c r="AY1412" s="73" t="str">
        <f t="shared" ref="AY1412:AY1475" si="340">H1412&amp;" "&amp;I1412&amp;". "&amp;J1412&amp;" // "&amp;K1412</f>
        <v>Logunov D.V., Marusik Yu.M. 1994. New data on the jumping spiders of the Palearctic fauna (Aranei Salticidae) // Arthropoda Selecta. Vol.3. Nos 1–2. P.101–115</v>
      </c>
      <c r="AZ1412" s="49" t="s">
        <v>4903</v>
      </c>
      <c r="BA1412" s="44">
        <f>Y1412</f>
        <v>1922</v>
      </c>
      <c r="BB1412" s="44" t="str">
        <f>Y1412&amp;IF(Z1412&lt;&gt;0,"-"&amp;Z1412,"")&amp;IF(AA1412&lt;&gt;0,"-"&amp;AA1412,"")&amp;IF(AB1412&lt;&gt;0,"/"&amp;AB1412,"")&amp;IF(AC1412&lt;&gt;0,"-"&amp;AC1412,"")&amp;IF(AD1412&lt;&gt;0,"-"&amp;AD1412,"")</f>
        <v>1922</v>
      </c>
      <c r="BC1412" s="44"/>
      <c r="BD1412" s="44"/>
      <c r="BE1412" s="44"/>
      <c r="BF1412" s="49" t="s">
        <v>4882</v>
      </c>
      <c r="BG1412" t="s">
        <v>4893</v>
      </c>
      <c r="BH1412" s="40" t="s">
        <v>5050</v>
      </c>
      <c r="BI1412" t="s">
        <v>39</v>
      </c>
      <c r="BJ1412" t="str">
        <f>N1412&amp;", "&amp;O1412&amp;", "&amp;P1412</f>
        <v>Alma-Ata Area, Alma-Ata, environs of Alma-Ata</v>
      </c>
      <c r="BK1412" t="str">
        <f>T1412&amp;" N; "&amp;U1412&amp;" E"</f>
        <v>43.289437 N; 76.994338 E</v>
      </c>
      <c r="BL1412" t="s">
        <v>765</v>
      </c>
      <c r="BM1412" s="85" t="s">
        <v>766</v>
      </c>
      <c r="BN1412" t="s">
        <v>4895</v>
      </c>
      <c r="BO1412"/>
      <c r="BP1412" t="str">
        <f>IF(V1412="original",H1412,IF(V1412="volunteer",C1412,"Nekhaeva A.A."))</f>
        <v>Kim L.V.</v>
      </c>
      <c r="BQ1412" t="str">
        <f>IF(V1412="original",I1412,IF(V1412="volunteer",YEAR(A1412)&amp;"-"&amp;IF(MONTH(A1412)&lt;10,"0"&amp;MONTH(A1412),MONTH(A1412))&amp;"-"&amp;IF(DAY(A1412)&lt;10,"0"&amp;DAY(A1412),DAY(A1412)),"__2025-05-15"))</f>
        <v>2025-03-28</v>
      </c>
      <c r="BR1412"/>
      <c r="BS1412"/>
      <c r="BT1412" s="49" t="s">
        <v>4766</v>
      </c>
      <c r="BU1412" t="s">
        <v>3631</v>
      </c>
      <c r="BV1412" t="s">
        <v>3632</v>
      </c>
      <c r="BW1412" t="s">
        <v>3633</v>
      </c>
      <c r="BX1412" t="s">
        <v>3634</v>
      </c>
      <c r="BY1412" s="44" t="s">
        <v>48</v>
      </c>
      <c r="BZ1412" t="s">
        <v>961</v>
      </c>
      <c r="CA1412" t="s">
        <v>3853</v>
      </c>
      <c r="CB1412" s="44" t="s">
        <v>3853</v>
      </c>
      <c r="CC1412" t="s">
        <v>4859</v>
      </c>
      <c r="CD1412" t="s">
        <v>3853</v>
      </c>
      <c r="CE1412" t="s">
        <v>3854</v>
      </c>
      <c r="CF1412" t="s">
        <v>3630</v>
      </c>
      <c r="CG1412"/>
      <c r="CH1412" t="str">
        <f>H1412</f>
        <v>Logunov D.V., Marusik Yu.M.</v>
      </c>
      <c r="CI1412">
        <f t="shared" si="336"/>
        <v>1994</v>
      </c>
      <c r="CJ1412"/>
    </row>
    <row r="1413" spans="1:88" s="10" customFormat="1" x14ac:dyDescent="0.45">
      <c r="A1413" s="9">
        <v>45744.555671296301</v>
      </c>
      <c r="B1413" s="10">
        <v>412819044</v>
      </c>
      <c r="C1413" s="6" t="s">
        <v>4897</v>
      </c>
      <c r="D1413" s="10">
        <v>1</v>
      </c>
      <c r="E1413" s="4" t="s">
        <v>51</v>
      </c>
      <c r="G1413" s="10">
        <v>3905</v>
      </c>
      <c r="H1413" s="44" t="s">
        <v>1801</v>
      </c>
      <c r="I1413" s="10">
        <v>1994</v>
      </c>
      <c r="J1413" s="10" t="s">
        <v>3555</v>
      </c>
      <c r="K1413" s="10" t="s">
        <v>3556</v>
      </c>
      <c r="L1413" s="10" t="s">
        <v>3557</v>
      </c>
      <c r="M1413" t="s">
        <v>39</v>
      </c>
      <c r="N1413" s="10" t="s">
        <v>178</v>
      </c>
      <c r="O1413" s="10" t="s">
        <v>674</v>
      </c>
      <c r="P1413" s="10" t="s">
        <v>3559</v>
      </c>
      <c r="Q1413" t="str">
        <f t="shared" si="337"/>
        <v>environs of Alma-Ata, 12 road-km to Medeo</v>
      </c>
      <c r="R1413" s="85" t="str">
        <f>T1413</f>
        <v>43.164497</v>
      </c>
      <c r="S1413" s="85" t="str">
        <f>U1413</f>
        <v>77.041997</v>
      </c>
      <c r="T1413" s="10" t="s">
        <v>3588</v>
      </c>
      <c r="U1413" s="10" t="s">
        <v>3589</v>
      </c>
      <c r="V1413" s="10" t="s">
        <v>106</v>
      </c>
      <c r="W1413" s="10" t="s">
        <v>3558</v>
      </c>
      <c r="Y1413" s="10">
        <v>1992</v>
      </c>
      <c r="Z1413" s="10">
        <v>5</v>
      </c>
      <c r="AA1413" s="10">
        <v>22</v>
      </c>
      <c r="AF1413" s="10" t="s">
        <v>3560</v>
      </c>
      <c r="AH1413" s="10" t="s">
        <v>48</v>
      </c>
      <c r="AI1413" s="10" t="s">
        <v>961</v>
      </c>
      <c r="AJ1413" s="10" t="s">
        <v>962</v>
      </c>
      <c r="AK1413" s="10" t="b">
        <v>1</v>
      </c>
      <c r="AL1413" s="10" t="b">
        <v>0</v>
      </c>
      <c r="AO1413" s="49" t="s">
        <v>4952</v>
      </c>
      <c r="AP1413" s="73"/>
      <c r="AQ1413" s="49" t="s">
        <v>4951</v>
      </c>
      <c r="AR1413" s="76" t="s">
        <v>5011</v>
      </c>
      <c r="AS1413" s="73" t="s">
        <v>5012</v>
      </c>
      <c r="AT1413" s="73">
        <f t="shared" si="339"/>
        <v>1</v>
      </c>
      <c r="AU1413" s="112" t="s">
        <v>5383</v>
      </c>
      <c r="AV1413" s="44" t="s">
        <v>5380</v>
      </c>
      <c r="AW1413" t="s">
        <v>5042</v>
      </c>
      <c r="AX1413" s="73"/>
      <c r="AY1413" s="73" t="str">
        <f t="shared" si="340"/>
        <v>Logunov D.V., Marusik Yu.M. 1994. New data on the jumping spiders of the Palearctic fauna (Aranei Salticidae) // Arthropoda Selecta. Vol.3. Nos 1–2. P.101–115</v>
      </c>
      <c r="AZ1413" s="49" t="s">
        <v>4903</v>
      </c>
      <c r="BA1413" s="58" t="str">
        <f>Y1413&amp;"-"&amp;IF(Z1413&lt;10,"0"&amp;Z1413,Z1413)&amp;"-"&amp;IF(AA1413&lt;10,"0"&amp;AA1413,AA1413)</f>
        <v>1992-05-22</v>
      </c>
      <c r="BB1413" s="44" t="str">
        <f>Y1413&amp;IF(Z1413&lt;&gt;0,"-"&amp;Z1413,"")&amp;IF(AA1413&lt;&gt;0,"-"&amp;AA1413,"")&amp;IF(AB1413&lt;&gt;0,"/"&amp;AB1413,"")&amp;IF(AC1413&lt;&gt;0,"-"&amp;AC1413,"")&amp;IF(AD1413&lt;&gt;0,"-"&amp;AD1413,"")</f>
        <v>1992-5-22</v>
      </c>
      <c r="BC1413" s="44"/>
      <c r="BD1413" s="44"/>
      <c r="BE1413" s="44"/>
      <c r="BF1413" s="49" t="s">
        <v>4882</v>
      </c>
      <c r="BG1413" t="s">
        <v>4893</v>
      </c>
      <c r="BH1413" s="40" t="s">
        <v>5050</v>
      </c>
      <c r="BI1413" t="s">
        <v>39</v>
      </c>
      <c r="BJ1413" t="str">
        <f>N1413&amp;", "&amp;O1413&amp;", "&amp;P1413</f>
        <v>Alma-Ata Area, Alma-Ata, environs of Alma-Ata, 12 road-km to Medeo</v>
      </c>
      <c r="BK1413" t="str">
        <f>T1413&amp;" N; "&amp;U1413&amp;" E"</f>
        <v>43.164497 N; 77.041997 E</v>
      </c>
      <c r="BL1413" t="s">
        <v>3588</v>
      </c>
      <c r="BM1413" s="85" t="s">
        <v>3589</v>
      </c>
      <c r="BN1413" t="s">
        <v>4895</v>
      </c>
      <c r="BO1413"/>
      <c r="BP1413" t="str">
        <f>IF(V1413="original",H1413,IF(V1413="volunteer",C1413,"Nekhaeva A.A."))</f>
        <v>Kim L.V.</v>
      </c>
      <c r="BQ1413" t="str">
        <f>IF(V1413="original",I1413,IF(V1413="volunteer",YEAR(A1413)&amp;"-"&amp;IF(MONTH(A1413)&lt;10,"0"&amp;MONTH(A1413),MONTH(A1413))&amp;"-"&amp;IF(DAY(A1413)&lt;10,"0"&amp;DAY(A1413),DAY(A1413)),"__2025-05-15"))</f>
        <v>2025-03-28</v>
      </c>
      <c r="BR1413"/>
      <c r="BS1413"/>
      <c r="BT1413" s="49" t="s">
        <v>4766</v>
      </c>
      <c r="BU1413" t="s">
        <v>3631</v>
      </c>
      <c r="BV1413" t="s">
        <v>3632</v>
      </c>
      <c r="BW1413" t="s">
        <v>3633</v>
      </c>
      <c r="BX1413" t="s">
        <v>3634</v>
      </c>
      <c r="BY1413" s="44" t="s">
        <v>48</v>
      </c>
      <c r="BZ1413" t="s">
        <v>961</v>
      </c>
      <c r="CA1413" t="s">
        <v>3853</v>
      </c>
      <c r="CB1413" s="44" t="s">
        <v>3853</v>
      </c>
      <c r="CC1413" t="s">
        <v>4859</v>
      </c>
      <c r="CD1413" t="s">
        <v>3853</v>
      </c>
      <c r="CE1413" t="s">
        <v>3854</v>
      </c>
      <c r="CF1413" t="s">
        <v>3630</v>
      </c>
      <c r="CG1413"/>
      <c r="CH1413" t="str">
        <f>H1413</f>
        <v>Logunov D.V., Marusik Yu.M.</v>
      </c>
      <c r="CI1413">
        <f t="shared" si="336"/>
        <v>1994</v>
      </c>
      <c r="CJ1413"/>
    </row>
    <row r="1414" spans="1:88" s="10" customFormat="1" x14ac:dyDescent="0.45">
      <c r="A1414" s="9">
        <v>45744.550937499997</v>
      </c>
      <c r="B1414" s="10">
        <v>412819044</v>
      </c>
      <c r="C1414" s="6" t="s">
        <v>4897</v>
      </c>
      <c r="D1414" s="10">
        <v>2</v>
      </c>
      <c r="E1414" s="4" t="s">
        <v>86</v>
      </c>
      <c r="G1414" s="10">
        <v>3905</v>
      </c>
      <c r="H1414" s="44" t="s">
        <v>1801</v>
      </c>
      <c r="I1414" s="10">
        <v>1994</v>
      </c>
      <c r="J1414" s="10" t="s">
        <v>3555</v>
      </c>
      <c r="K1414" s="10" t="s">
        <v>3556</v>
      </c>
      <c r="L1414" s="10" t="s">
        <v>3557</v>
      </c>
      <c r="M1414" t="s">
        <v>39</v>
      </c>
      <c r="N1414" s="10" t="s">
        <v>178</v>
      </c>
      <c r="O1414" s="10" t="s">
        <v>674</v>
      </c>
      <c r="P1414" s="10" t="s">
        <v>674</v>
      </c>
      <c r="Q1414" t="str">
        <f t="shared" si="337"/>
        <v>Alma-Ata</v>
      </c>
      <c r="R1414" s="92">
        <v>43.289437</v>
      </c>
      <c r="S1414" s="92">
        <v>76.994337999999999</v>
      </c>
      <c r="T1414" s="10" t="s">
        <v>765</v>
      </c>
      <c r="U1414" s="10" t="s">
        <v>766</v>
      </c>
      <c r="V1414" s="10" t="s">
        <v>106</v>
      </c>
      <c r="W1414" s="10" t="s">
        <v>3561</v>
      </c>
      <c r="Y1414" s="10">
        <v>1992</v>
      </c>
      <c r="Z1414" s="10">
        <v>5</v>
      </c>
      <c r="AA1414" s="10">
        <v>6</v>
      </c>
      <c r="AF1414" s="10" t="s">
        <v>613</v>
      </c>
      <c r="AH1414" s="10" t="s">
        <v>48</v>
      </c>
      <c r="AI1414" s="10" t="s">
        <v>961</v>
      </c>
      <c r="AJ1414" s="10" t="s">
        <v>962</v>
      </c>
      <c r="AK1414" s="10" t="b">
        <v>1</v>
      </c>
      <c r="AL1414" s="10" t="b">
        <v>0</v>
      </c>
      <c r="AO1414" s="49" t="s">
        <v>4952</v>
      </c>
      <c r="AP1414" s="73"/>
      <c r="AQ1414" s="49" t="s">
        <v>4951</v>
      </c>
      <c r="AR1414" s="76" t="s">
        <v>5011</v>
      </c>
      <c r="AS1414" s="73" t="s">
        <v>5012</v>
      </c>
      <c r="AT1414" s="73">
        <f t="shared" si="339"/>
        <v>2</v>
      </c>
      <c r="AU1414" s="112" t="s">
        <v>5383</v>
      </c>
      <c r="AV1414" s="44" t="s">
        <v>5380</v>
      </c>
      <c r="AW1414" t="s">
        <v>613</v>
      </c>
      <c r="AX1414" s="73"/>
      <c r="AY1414" s="73" t="str">
        <f t="shared" si="340"/>
        <v>Logunov D.V., Marusik Yu.M. 1994. New data on the jumping spiders of the Palearctic fauna (Aranei Salticidae) // Arthropoda Selecta. Vol.3. Nos 1–2. P.101–115</v>
      </c>
      <c r="AZ1414" s="49" t="s">
        <v>4903</v>
      </c>
      <c r="BA1414" s="58" t="str">
        <f>Y1414&amp;"-"&amp;IF(Z1414&lt;10,"0"&amp;Z1414,Z1414)&amp;"-"&amp;IF(AA1414&lt;10,"0"&amp;AA1414,AA1414)</f>
        <v>1992-05-06</v>
      </c>
      <c r="BB1414" s="44" t="str">
        <f>Y1414&amp;IF(Z1414&lt;&gt;0,"-"&amp;Z1414,"")&amp;IF(AA1414&lt;&gt;0,"-"&amp;AA1414,"")&amp;IF(AB1414&lt;&gt;0,"/"&amp;AB1414,"")&amp;IF(AC1414&lt;&gt;0,"-"&amp;AC1414,"")&amp;IF(AD1414&lt;&gt;0,"-"&amp;AD1414,"")</f>
        <v>1992-5-6</v>
      </c>
      <c r="BC1414" s="44"/>
      <c r="BD1414" s="44"/>
      <c r="BE1414" s="44"/>
      <c r="BF1414" s="49" t="s">
        <v>4882</v>
      </c>
      <c r="BG1414" t="s">
        <v>4893</v>
      </c>
      <c r="BH1414" s="40" t="s">
        <v>5050</v>
      </c>
      <c r="BI1414" t="s">
        <v>39</v>
      </c>
      <c r="BJ1414" t="str">
        <f>N1414&amp;", "&amp;O1414&amp;", "&amp;P1414</f>
        <v>Alma-Ata Area, Alma-Ata, Alma-Ata</v>
      </c>
      <c r="BK1414" t="str">
        <f>T1414&amp;" N; "&amp;U1414&amp;" E"</f>
        <v>43.289437 N; 76.994338 E</v>
      </c>
      <c r="BL1414" t="s">
        <v>765</v>
      </c>
      <c r="BM1414" s="85" t="s">
        <v>766</v>
      </c>
      <c r="BN1414" t="s">
        <v>4895</v>
      </c>
      <c r="BO1414"/>
      <c r="BP1414" t="str">
        <f>IF(V1414="original",H1414,IF(V1414="volunteer",C1414,"Nekhaeva A.A."))</f>
        <v>Kim L.V.</v>
      </c>
      <c r="BQ1414" t="str">
        <f>IF(V1414="original",I1414,IF(V1414="volunteer",YEAR(A1414)&amp;"-"&amp;IF(MONTH(A1414)&lt;10,"0"&amp;MONTH(A1414),MONTH(A1414))&amp;"-"&amp;IF(DAY(A1414)&lt;10,"0"&amp;DAY(A1414),DAY(A1414)),"__2025-05-15"))</f>
        <v>2025-03-28</v>
      </c>
      <c r="BR1414"/>
      <c r="BS1414"/>
      <c r="BT1414" s="49" t="s">
        <v>4766</v>
      </c>
      <c r="BU1414" t="s">
        <v>3631</v>
      </c>
      <c r="BV1414" t="s">
        <v>3632</v>
      </c>
      <c r="BW1414" t="s">
        <v>3633</v>
      </c>
      <c r="BX1414" t="s">
        <v>3634</v>
      </c>
      <c r="BY1414" s="44" t="s">
        <v>48</v>
      </c>
      <c r="BZ1414" t="s">
        <v>961</v>
      </c>
      <c r="CA1414" t="s">
        <v>3853</v>
      </c>
      <c r="CB1414" s="44" t="s">
        <v>3853</v>
      </c>
      <c r="CC1414" t="s">
        <v>4859</v>
      </c>
      <c r="CD1414" t="s">
        <v>3853</v>
      </c>
      <c r="CE1414" t="s">
        <v>3854</v>
      </c>
      <c r="CF1414" t="s">
        <v>3630</v>
      </c>
      <c r="CG1414"/>
      <c r="CH1414" t="str">
        <f>H1414</f>
        <v>Logunov D.V., Marusik Yu.M.</v>
      </c>
      <c r="CI1414">
        <f t="shared" si="336"/>
        <v>1994</v>
      </c>
      <c r="CJ1414"/>
    </row>
    <row r="1415" spans="1:88" s="10" customFormat="1" x14ac:dyDescent="0.45">
      <c r="A1415" s="9">
        <v>45744.511828703697</v>
      </c>
      <c r="B1415" s="10">
        <v>412819044</v>
      </c>
      <c r="C1415" s="6" t="s">
        <v>4897</v>
      </c>
      <c r="D1415" s="10">
        <v>1</v>
      </c>
      <c r="E1415" s="4" t="s">
        <v>51</v>
      </c>
      <c r="G1415" s="10">
        <v>3905</v>
      </c>
      <c r="H1415" s="44" t="s">
        <v>1801</v>
      </c>
      <c r="I1415" s="10">
        <v>1994</v>
      </c>
      <c r="J1415" s="10" t="s">
        <v>3555</v>
      </c>
      <c r="K1415" s="10" t="s">
        <v>3556</v>
      </c>
      <c r="L1415" s="10" t="s">
        <v>3557</v>
      </c>
      <c r="M1415" t="s">
        <v>39</v>
      </c>
      <c r="N1415" s="10" t="s">
        <v>178</v>
      </c>
      <c r="O1415" s="10" t="s">
        <v>3562</v>
      </c>
      <c r="P1415" s="10" t="s">
        <v>3563</v>
      </c>
      <c r="Q1415" t="str">
        <f t="shared" si="337"/>
        <v>Alma-Atinsky State Reserve, Praviy Talgar River</v>
      </c>
      <c r="R1415" s="92">
        <v>43.216700000000003</v>
      </c>
      <c r="S1415" s="92">
        <v>77.332400000000007</v>
      </c>
      <c r="T1415" s="10" t="s">
        <v>1506</v>
      </c>
      <c r="U1415" s="10" t="s">
        <v>1507</v>
      </c>
      <c r="V1415" s="10" t="s">
        <v>106</v>
      </c>
      <c r="Y1415" s="10">
        <v>1986</v>
      </c>
      <c r="Z1415" s="10">
        <v>8</v>
      </c>
      <c r="AA1415" s="10">
        <v>26</v>
      </c>
      <c r="AF1415" s="10" t="s">
        <v>2424</v>
      </c>
      <c r="AH1415" s="10" t="s">
        <v>48</v>
      </c>
      <c r="AI1415" s="10" t="s">
        <v>759</v>
      </c>
      <c r="AJ1415" s="10" t="s">
        <v>3564</v>
      </c>
      <c r="AK1415" s="10" t="b">
        <v>1</v>
      </c>
      <c r="AL1415" s="10" t="b">
        <v>1</v>
      </c>
      <c r="AM1415" s="10" t="s">
        <v>165</v>
      </c>
      <c r="AO1415" s="49" t="s">
        <v>4952</v>
      </c>
      <c r="AP1415" s="73"/>
      <c r="AQ1415" s="49" t="s">
        <v>4951</v>
      </c>
      <c r="AR1415" s="76" t="s">
        <v>5011</v>
      </c>
      <c r="AS1415" s="73" t="s">
        <v>5012</v>
      </c>
      <c r="AT1415" s="73">
        <f t="shared" si="339"/>
        <v>1</v>
      </c>
      <c r="AU1415" s="112" t="s">
        <v>5383</v>
      </c>
      <c r="AV1415" s="44" t="s">
        <v>5380</v>
      </c>
      <c r="AW1415" s="28" t="s">
        <v>2424</v>
      </c>
      <c r="AX1415" s="73"/>
      <c r="AY1415" s="73" t="str">
        <f t="shared" si="340"/>
        <v>Logunov D.V., Marusik Yu.M. 1994. New data on the jumping spiders of the Palearctic fauna (Aranei Salticidae) // Arthropoda Selecta. Vol.3. Nos 1–2. P.101–115</v>
      </c>
      <c r="AZ1415" s="49" t="s">
        <v>4903</v>
      </c>
      <c r="BA1415" s="58" t="str">
        <f>Y1415&amp;"-"&amp;IF(Z1415&lt;10,"0"&amp;Z1415,Z1415)&amp;"-"&amp;IF(AA1415&lt;10,"0"&amp;AA1415,AA1415)</f>
        <v>1986-08-26</v>
      </c>
      <c r="BB1415" s="44" t="str">
        <f>Y1415&amp;IF(Z1415&lt;&gt;0,"-"&amp;Z1415,"")&amp;IF(AA1415&lt;&gt;0,"-"&amp;AA1415,"")&amp;IF(AB1415&lt;&gt;0,"/"&amp;AB1415,"")&amp;IF(AC1415&lt;&gt;0,"-"&amp;AC1415,"")&amp;IF(AD1415&lt;&gt;0,"-"&amp;AD1415,"")</f>
        <v>1986-8-26</v>
      </c>
      <c r="BC1415" s="44"/>
      <c r="BD1415" s="44"/>
      <c r="BE1415" s="44"/>
      <c r="BF1415" s="49" t="s">
        <v>4882</v>
      </c>
      <c r="BG1415" t="s">
        <v>4893</v>
      </c>
      <c r="BH1415" s="40" t="s">
        <v>5050</v>
      </c>
      <c r="BI1415" t="s">
        <v>39</v>
      </c>
      <c r="BJ1415" t="str">
        <f>N1415&amp;", "&amp;O1415&amp;", "&amp;P1415</f>
        <v>Alma-Ata Area, Talgarski, Alma-Atinsky State Reserve, Praviy Talgar River</v>
      </c>
      <c r="BK1415" t="str">
        <f>T1415&amp;" N; "&amp;U1415&amp;" E"</f>
        <v>43.2167 N; 77.3324 E</v>
      </c>
      <c r="BL1415" t="s">
        <v>1506</v>
      </c>
      <c r="BM1415" s="85" t="s">
        <v>1507</v>
      </c>
      <c r="BN1415" t="s">
        <v>4895</v>
      </c>
      <c r="BO1415"/>
      <c r="BP1415" t="str">
        <f>IF(V1415="original",H1415,IF(V1415="volunteer",C1415,"Nekhaeva A.A."))</f>
        <v>Kim L.V.</v>
      </c>
      <c r="BQ1415" t="str">
        <f>IF(V1415="original",I1415,IF(V1415="volunteer",YEAR(A1415)&amp;"-"&amp;IF(MONTH(A1415)&lt;10,"0"&amp;MONTH(A1415),MONTH(A1415))&amp;"-"&amp;IF(DAY(A1415)&lt;10,"0"&amp;DAY(A1415),DAY(A1415)),"__2025-05-15"))</f>
        <v>2025-03-28</v>
      </c>
      <c r="BR1415"/>
      <c r="BS1415"/>
      <c r="BT1415" s="49" t="s">
        <v>4766</v>
      </c>
      <c r="BU1415" t="s">
        <v>3631</v>
      </c>
      <c r="BV1415" t="s">
        <v>3632</v>
      </c>
      <c r="BW1415" t="s">
        <v>3633</v>
      </c>
      <c r="BX1415" t="s">
        <v>3634</v>
      </c>
      <c r="BY1415" s="44" t="s">
        <v>48</v>
      </c>
      <c r="BZ1415" t="s">
        <v>759</v>
      </c>
      <c r="CA1415" t="s">
        <v>4674</v>
      </c>
      <c r="CB1415" s="44" t="s">
        <v>4674</v>
      </c>
      <c r="CC1415" t="s">
        <v>4673</v>
      </c>
      <c r="CD1415" t="s">
        <v>4674</v>
      </c>
      <c r="CE1415" t="s">
        <v>4675</v>
      </c>
      <c r="CF1415" t="s">
        <v>3630</v>
      </c>
      <c r="CG1415" t="s">
        <v>4737</v>
      </c>
      <c r="CH1415" t="str">
        <f>H1415</f>
        <v>Logunov D.V., Marusik Yu.M.</v>
      </c>
      <c r="CI1415">
        <f t="shared" si="336"/>
        <v>1994</v>
      </c>
      <c r="CJ1415" t="s">
        <v>4725</v>
      </c>
    </row>
    <row r="1416" spans="1:88" s="8" customFormat="1" x14ac:dyDescent="0.45">
      <c r="A1416" s="7">
        <v>45772.392812499987</v>
      </c>
      <c r="B1416" s="8">
        <v>412819044</v>
      </c>
      <c r="C1416" s="6" t="s">
        <v>4897</v>
      </c>
      <c r="D1416" s="8">
        <v>5</v>
      </c>
      <c r="E1416" s="4" t="s">
        <v>1274</v>
      </c>
      <c r="G1416" s="8">
        <v>2590</v>
      </c>
      <c r="H1416" s="44" t="s">
        <v>951</v>
      </c>
      <c r="I1416" s="8">
        <v>1937</v>
      </c>
      <c r="J1416" s="8" t="s">
        <v>952</v>
      </c>
      <c r="K1416" s="8" t="s">
        <v>953</v>
      </c>
      <c r="L1416" s="8" t="s">
        <v>954</v>
      </c>
      <c r="M1416" s="8" t="s">
        <v>267</v>
      </c>
      <c r="Q1416" t="str">
        <f t="shared" si="337"/>
        <v/>
      </c>
      <c r="R1416" s="90"/>
      <c r="S1416" s="90"/>
      <c r="V1416" s="8" t="s">
        <v>119</v>
      </c>
      <c r="X1416" s="8">
        <v>6000</v>
      </c>
      <c r="Y1416" s="8">
        <v>1919</v>
      </c>
      <c r="Z1416" s="8">
        <v>6</v>
      </c>
      <c r="AA1416" s="8">
        <v>25</v>
      </c>
      <c r="AB1416" s="8">
        <v>1919</v>
      </c>
      <c r="AC1416" s="8">
        <v>6</v>
      </c>
      <c r="AD1416" s="8">
        <v>30</v>
      </c>
      <c r="AF1416" s="8" t="s">
        <v>948</v>
      </c>
      <c r="AH1416" s="8" t="s">
        <v>274</v>
      </c>
      <c r="AI1416" s="8" t="s">
        <v>347</v>
      </c>
      <c r="AJ1416" s="8" t="s">
        <v>348</v>
      </c>
      <c r="AK1416" s="8" t="b">
        <v>1</v>
      </c>
      <c r="AL1416" s="8" t="b">
        <v>0</v>
      </c>
      <c r="AO1416" s="49" t="s">
        <v>4952</v>
      </c>
      <c r="AP1416" s="73"/>
      <c r="AQ1416" s="49" t="s">
        <v>4951</v>
      </c>
      <c r="AR1416" s="76" t="s">
        <v>5011</v>
      </c>
      <c r="AS1416" s="73" t="s">
        <v>5012</v>
      </c>
      <c r="AT1416" s="73">
        <f t="shared" si="339"/>
        <v>5</v>
      </c>
      <c r="AU1416" s="112" t="s">
        <v>5384</v>
      </c>
      <c r="AV1416" s="44" t="s">
        <v>5380</v>
      </c>
      <c r="AW1416" t="s">
        <v>5014</v>
      </c>
      <c r="AX1416" s="73"/>
      <c r="AY1416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16" s="49" t="s">
        <v>4903</v>
      </c>
      <c r="BA1416" s="58" t="str">
        <f>Y1416&amp;"-"&amp;IF(Z1416&lt;10,"0"&amp;Z1416,Z1416)&amp;"-"&amp;IF(AA1416&lt;10,"0"&amp;AA1416,AA1416)&amp;"/"&amp;IF(AD1416&lt;10,"0"&amp;AD1416,AD1416)</f>
        <v>1919-06-25/30</v>
      </c>
      <c r="BB1416" s="44" t="str">
        <f>Y1416&amp;IF(Z1416&lt;&gt;0,"-"&amp;Z1416,"")&amp;IF(AA1416&lt;&gt;0,"-"&amp;AA1416,"")&amp;IF(AB1416&lt;&gt;0,"/"&amp;AB1416,"")&amp;IF(AC1416&lt;&gt;0,"-"&amp;AC1416,"")&amp;IF(AD1416&lt;&gt;0,"-"&amp;AD1416,"")</f>
        <v>1919-6-25/1919-6-30</v>
      </c>
      <c r="BC1416" s="44"/>
      <c r="BD1416" s="44"/>
      <c r="BE1416" s="44"/>
      <c r="BF1416" s="49" t="s">
        <v>4882</v>
      </c>
      <c r="BG1416" t="s">
        <v>4893</v>
      </c>
      <c r="BH1416" s="40" t="s">
        <v>5050</v>
      </c>
      <c r="BI1416" t="s">
        <v>39</v>
      </c>
      <c r="BJ1416"/>
      <c r="BK1416"/>
      <c r="BL1416"/>
      <c r="BM1416" s="85"/>
      <c r="BN1416"/>
      <c r="BO1416">
        <f t="shared" ref="BO1416:BO1421" si="341">X1416</f>
        <v>6000</v>
      </c>
      <c r="BP1416" t="str">
        <f>IF(V1416="original",H1416,IF(V1416="volunteer",C1416,"Nekhaeva A.A."))</f>
        <v>Nekhaeva A.A.</v>
      </c>
      <c r="BQ1416" t="str">
        <f>IF(V1416="original",I1416,IF(V1416="volunteer",YEAR(A1416)&amp;"-"&amp;IF(MONTH(A1416)&lt;10,"0"&amp;MONTH(A1416),MONTH(A1416))&amp;"-"&amp;IF(DAY(A1416)&lt;10,"0"&amp;DAY(A1416),DAY(A1416)),"__2025-05-15"))</f>
        <v>__2025-05-15</v>
      </c>
      <c r="BR1416"/>
      <c r="BS1416"/>
      <c r="BT1416" s="49" t="s">
        <v>4766</v>
      </c>
      <c r="BU1416" t="s">
        <v>3631</v>
      </c>
      <c r="BV1416" t="s">
        <v>3632</v>
      </c>
      <c r="BW1416" t="s">
        <v>3633</v>
      </c>
      <c r="BX1416" t="s">
        <v>3634</v>
      </c>
      <c r="BY1416" s="44" t="s">
        <v>274</v>
      </c>
      <c r="BZ1416" t="s">
        <v>347</v>
      </c>
      <c r="CA1416" t="s">
        <v>3702</v>
      </c>
      <c r="CB1416" s="44" t="s">
        <v>3702</v>
      </c>
      <c r="CC1416" t="s">
        <v>4806</v>
      </c>
      <c r="CD1416" t="s">
        <v>3702</v>
      </c>
      <c r="CE1416" t="s">
        <v>3703</v>
      </c>
      <c r="CF1416" t="s">
        <v>3630</v>
      </c>
      <c r="CG1416"/>
      <c r="CH1416" t="str">
        <f>H1416</f>
        <v>Спасский С.А., Шнитников В.Н.</v>
      </c>
      <c r="CI1416">
        <f t="shared" si="336"/>
        <v>1937</v>
      </c>
      <c r="CJ1416"/>
    </row>
    <row r="1417" spans="1:88" s="8" customFormat="1" x14ac:dyDescent="0.45">
      <c r="A1417" s="7">
        <v>45772.392812499987</v>
      </c>
      <c r="B1417" s="8">
        <v>412819044</v>
      </c>
      <c r="C1417" s="6" t="s">
        <v>4897</v>
      </c>
      <c r="D1417" s="8">
        <v>2</v>
      </c>
      <c r="E1417" s="4" t="s">
        <v>5271</v>
      </c>
      <c r="G1417" s="8">
        <v>2590</v>
      </c>
      <c r="H1417" s="44" t="s">
        <v>951</v>
      </c>
      <c r="I1417" s="8">
        <v>1937</v>
      </c>
      <c r="J1417" s="8" t="s">
        <v>952</v>
      </c>
      <c r="K1417" s="8" t="s">
        <v>953</v>
      </c>
      <c r="L1417" s="8" t="s">
        <v>954</v>
      </c>
      <c r="M1417" s="8" t="s">
        <v>267</v>
      </c>
      <c r="Q1417" t="str">
        <f t="shared" si="337"/>
        <v/>
      </c>
      <c r="R1417" s="90"/>
      <c r="S1417" s="90"/>
      <c r="V1417" s="8" t="s">
        <v>119</v>
      </c>
      <c r="X1417" s="8">
        <v>6000</v>
      </c>
      <c r="Y1417" s="8">
        <v>1919</v>
      </c>
      <c r="Z1417" s="8">
        <v>6</v>
      </c>
      <c r="AA1417" s="8">
        <v>25</v>
      </c>
      <c r="AB1417" s="8">
        <v>1919</v>
      </c>
      <c r="AC1417" s="8">
        <v>6</v>
      </c>
      <c r="AD1417" s="8">
        <v>30</v>
      </c>
      <c r="AF1417" s="8" t="s">
        <v>948</v>
      </c>
      <c r="AH1417" s="8" t="s">
        <v>274</v>
      </c>
      <c r="AI1417" s="8" t="s">
        <v>347</v>
      </c>
      <c r="AJ1417" s="8" t="s">
        <v>348</v>
      </c>
      <c r="AK1417" s="8" t="b">
        <v>1</v>
      </c>
      <c r="AL1417" s="8" t="b">
        <v>0</v>
      </c>
      <c r="AO1417" s="49" t="s">
        <v>4952</v>
      </c>
      <c r="AP1417" s="73"/>
      <c r="AQ1417" s="49" t="s">
        <v>4951</v>
      </c>
      <c r="AR1417" s="76" t="s">
        <v>5011</v>
      </c>
      <c r="AS1417" s="73" t="s">
        <v>5012</v>
      </c>
      <c r="AT1417" s="73">
        <f t="shared" si="339"/>
        <v>2</v>
      </c>
      <c r="AU1417" s="112" t="s">
        <v>5383</v>
      </c>
      <c r="AV1417" s="44" t="s">
        <v>5382</v>
      </c>
      <c r="AW1417" t="s">
        <v>5014</v>
      </c>
      <c r="AX1417" s="73"/>
      <c r="AY1417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17" s="49" t="s">
        <v>4903</v>
      </c>
      <c r="BA1417" s="58" t="str">
        <f>Y1417&amp;"-"&amp;IF(Z1417&lt;10,"0"&amp;Z1417,Z1417)&amp;"-"&amp;IF(AA1417&lt;10,"0"&amp;AA1417,AA1417)&amp;"/"&amp;IF(AD1417&lt;10,"0"&amp;AD1417,AD1417)</f>
        <v>1919-06-25/30</v>
      </c>
      <c r="BB1417" s="44" t="str">
        <f>Y1417&amp;IF(Z1417&lt;&gt;0,"-"&amp;Z1417,"")&amp;IF(AA1417&lt;&gt;0,"-"&amp;AA1417,"")&amp;IF(AB1417&lt;&gt;0,"/"&amp;AB1417,"")&amp;IF(AC1417&lt;&gt;0,"-"&amp;AC1417,"")&amp;IF(AD1417&lt;&gt;0,"-"&amp;AD1417,"")</f>
        <v>1919-6-25/1919-6-30</v>
      </c>
      <c r="BC1417" s="44"/>
      <c r="BD1417" s="44"/>
      <c r="BE1417" s="44"/>
      <c r="BF1417" s="49" t="s">
        <v>4882</v>
      </c>
      <c r="BG1417" t="s">
        <v>4893</v>
      </c>
      <c r="BH1417" s="40" t="s">
        <v>5050</v>
      </c>
      <c r="BI1417" t="s">
        <v>39</v>
      </c>
      <c r="BJ1417"/>
      <c r="BK1417"/>
      <c r="BL1417"/>
      <c r="BM1417" s="85"/>
      <c r="BN1417"/>
      <c r="BO1417">
        <f t="shared" si="341"/>
        <v>6000</v>
      </c>
      <c r="BP1417" t="str">
        <f>IF(V1417="original",H1417,IF(V1417="volunteer",C1417,"Nekhaeva A.A."))</f>
        <v>Nekhaeva A.A.</v>
      </c>
      <c r="BQ1417" t="str">
        <f>IF(V1417="original",I1417,IF(V1417="volunteer",YEAR(A1417)&amp;"-"&amp;IF(MONTH(A1417)&lt;10,"0"&amp;MONTH(A1417),MONTH(A1417))&amp;"-"&amp;IF(DAY(A1417)&lt;10,"0"&amp;DAY(A1417),DAY(A1417)),"__2025-05-15"))</f>
        <v>__2025-05-15</v>
      </c>
      <c r="BR1417"/>
      <c r="BS1417"/>
      <c r="BT1417" s="49" t="s">
        <v>4766</v>
      </c>
      <c r="BU1417" t="s">
        <v>3631</v>
      </c>
      <c r="BV1417" t="s">
        <v>3632</v>
      </c>
      <c r="BW1417" t="s">
        <v>3633</v>
      </c>
      <c r="BX1417" t="s">
        <v>3634</v>
      </c>
      <c r="BY1417" s="44" t="s">
        <v>274</v>
      </c>
      <c r="BZ1417" t="s">
        <v>347</v>
      </c>
      <c r="CA1417" t="s">
        <v>3702</v>
      </c>
      <c r="CB1417" s="44" t="s">
        <v>3702</v>
      </c>
      <c r="CC1417" t="s">
        <v>4806</v>
      </c>
      <c r="CD1417" t="s">
        <v>3702</v>
      </c>
      <c r="CE1417" t="s">
        <v>3703</v>
      </c>
      <c r="CF1417" t="s">
        <v>3630</v>
      </c>
      <c r="CG1417"/>
      <c r="CH1417" t="str">
        <f>H1417</f>
        <v>Спасский С.А., Шнитников В.Н.</v>
      </c>
      <c r="CI1417">
        <f t="shared" si="336"/>
        <v>1937</v>
      </c>
      <c r="CJ1417"/>
    </row>
    <row r="1418" spans="1:88" s="8" customFormat="1" x14ac:dyDescent="0.45">
      <c r="A1418" s="7">
        <v>45772.392812499987</v>
      </c>
      <c r="B1418" s="8">
        <v>412819044</v>
      </c>
      <c r="C1418" s="6" t="s">
        <v>4897</v>
      </c>
      <c r="D1418" s="8">
        <v>1</v>
      </c>
      <c r="E1418" s="4" t="s">
        <v>995</v>
      </c>
      <c r="G1418" s="8">
        <v>2590</v>
      </c>
      <c r="H1418" s="44" t="s">
        <v>951</v>
      </c>
      <c r="I1418" s="8">
        <v>1937</v>
      </c>
      <c r="J1418" s="8" t="s">
        <v>952</v>
      </c>
      <c r="K1418" s="8" t="s">
        <v>953</v>
      </c>
      <c r="L1418" s="8" t="s">
        <v>954</v>
      </c>
      <c r="M1418" s="8" t="s">
        <v>267</v>
      </c>
      <c r="Q1418" t="str">
        <f t="shared" si="337"/>
        <v/>
      </c>
      <c r="R1418" s="90"/>
      <c r="S1418" s="90"/>
      <c r="V1418" s="8" t="s">
        <v>119</v>
      </c>
      <c r="X1418" s="8">
        <v>6000</v>
      </c>
      <c r="Y1418" s="8">
        <v>1919</v>
      </c>
      <c r="Z1418" s="8">
        <v>6</v>
      </c>
      <c r="AA1418" s="8">
        <v>25</v>
      </c>
      <c r="AB1418" s="8">
        <v>1919</v>
      </c>
      <c r="AC1418" s="8">
        <v>6</v>
      </c>
      <c r="AD1418" s="8">
        <v>30</v>
      </c>
      <c r="AF1418" s="8" t="s">
        <v>948</v>
      </c>
      <c r="AH1418" s="8" t="s">
        <v>274</v>
      </c>
      <c r="AI1418" s="8" t="s">
        <v>347</v>
      </c>
      <c r="AJ1418" s="8" t="s">
        <v>348</v>
      </c>
      <c r="AK1418" s="8" t="b">
        <v>1</v>
      </c>
      <c r="AL1418" s="8" t="b">
        <v>0</v>
      </c>
      <c r="AO1418" s="49" t="s">
        <v>4952</v>
      </c>
      <c r="AP1418" s="73"/>
      <c r="AQ1418" s="49" t="s">
        <v>4951</v>
      </c>
      <c r="AR1418" s="76" t="s">
        <v>5011</v>
      </c>
      <c r="AS1418" s="73" t="s">
        <v>5012</v>
      </c>
      <c r="AT1418" s="73">
        <f t="shared" si="339"/>
        <v>1</v>
      </c>
      <c r="AU1418" s="112" t="s">
        <v>5384</v>
      </c>
      <c r="AV1418" s="44" t="s">
        <v>5382</v>
      </c>
      <c r="AW1418" t="s">
        <v>5014</v>
      </c>
      <c r="AX1418" s="73"/>
      <c r="AY1418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18" s="49" t="s">
        <v>4903</v>
      </c>
      <c r="BA1418" s="58" t="str">
        <f>Y1418&amp;"-"&amp;IF(Z1418&lt;10,"0"&amp;Z1418,Z1418)&amp;"-"&amp;IF(AA1418&lt;10,"0"&amp;AA1418,AA1418)&amp;"/"&amp;IF(AD1418&lt;10,"0"&amp;AD1418,AD1418)</f>
        <v>1919-06-25/30</v>
      </c>
      <c r="BB1418" s="44" t="str">
        <f>Y1418&amp;IF(Z1418&lt;&gt;0,"-"&amp;Z1418,"")&amp;IF(AA1418&lt;&gt;0,"-"&amp;AA1418,"")&amp;IF(AB1418&lt;&gt;0,"/"&amp;AB1418,"")&amp;IF(AC1418&lt;&gt;0,"-"&amp;AC1418,"")&amp;IF(AD1418&lt;&gt;0,"-"&amp;AD1418,"")</f>
        <v>1919-6-25/1919-6-30</v>
      </c>
      <c r="BC1418" s="44"/>
      <c r="BD1418" s="44"/>
      <c r="BE1418" s="44"/>
      <c r="BF1418" s="49" t="s">
        <v>4882</v>
      </c>
      <c r="BG1418" t="s">
        <v>4893</v>
      </c>
      <c r="BH1418" s="40" t="s">
        <v>5050</v>
      </c>
      <c r="BI1418" t="s">
        <v>39</v>
      </c>
      <c r="BJ1418"/>
      <c r="BK1418"/>
      <c r="BL1418"/>
      <c r="BM1418" s="85"/>
      <c r="BN1418"/>
      <c r="BO1418">
        <f t="shared" si="341"/>
        <v>6000</v>
      </c>
      <c r="BP1418" t="str">
        <f>IF(V1418="original",H1418,IF(V1418="volunteer",C1418,"Nekhaeva A.A."))</f>
        <v>Nekhaeva A.A.</v>
      </c>
      <c r="BQ1418" t="str">
        <f>IF(V1418="original",I1418,IF(V1418="volunteer",YEAR(A1418)&amp;"-"&amp;IF(MONTH(A1418)&lt;10,"0"&amp;MONTH(A1418),MONTH(A1418))&amp;"-"&amp;IF(DAY(A1418)&lt;10,"0"&amp;DAY(A1418),DAY(A1418)),"__2025-05-15"))</f>
        <v>__2025-05-15</v>
      </c>
      <c r="BR1418"/>
      <c r="BS1418"/>
      <c r="BT1418" s="49" t="s">
        <v>4766</v>
      </c>
      <c r="BU1418" t="s">
        <v>3631</v>
      </c>
      <c r="BV1418" t="s">
        <v>3632</v>
      </c>
      <c r="BW1418" t="s">
        <v>3633</v>
      </c>
      <c r="BX1418" t="s">
        <v>3634</v>
      </c>
      <c r="BY1418" s="44" t="s">
        <v>274</v>
      </c>
      <c r="BZ1418" t="s">
        <v>347</v>
      </c>
      <c r="CA1418" t="s">
        <v>3702</v>
      </c>
      <c r="CB1418" s="44" t="s">
        <v>3702</v>
      </c>
      <c r="CC1418" t="s">
        <v>4806</v>
      </c>
      <c r="CD1418" t="s">
        <v>3702</v>
      </c>
      <c r="CE1418" t="s">
        <v>3703</v>
      </c>
      <c r="CF1418" t="s">
        <v>3630</v>
      </c>
      <c r="CG1418"/>
      <c r="CH1418" t="str">
        <f>H1418</f>
        <v>Спасский С.А., Шнитников В.Н.</v>
      </c>
      <c r="CI1418">
        <f t="shared" si="336"/>
        <v>1937</v>
      </c>
      <c r="CJ1418"/>
    </row>
    <row r="1419" spans="1:88" s="8" customFormat="1" x14ac:dyDescent="0.45">
      <c r="A1419" s="7">
        <v>45772.350254629629</v>
      </c>
      <c r="B1419" s="8">
        <v>412819044</v>
      </c>
      <c r="C1419" s="6" t="s">
        <v>4897</v>
      </c>
      <c r="D1419" s="8">
        <v>25</v>
      </c>
      <c r="E1419" s="4" t="s">
        <v>5272</v>
      </c>
      <c r="F1419" s="8" t="s">
        <v>1302</v>
      </c>
      <c r="G1419" s="8">
        <v>2590</v>
      </c>
      <c r="H1419" s="44" t="s">
        <v>951</v>
      </c>
      <c r="I1419" s="8">
        <v>1937</v>
      </c>
      <c r="J1419" s="8" t="s">
        <v>952</v>
      </c>
      <c r="K1419" s="8" t="s">
        <v>953</v>
      </c>
      <c r="L1419" s="8" t="s">
        <v>954</v>
      </c>
      <c r="M1419" s="8" t="s">
        <v>267</v>
      </c>
      <c r="Q1419" t="str">
        <f t="shared" si="337"/>
        <v/>
      </c>
      <c r="R1419" s="90"/>
      <c r="S1419" s="90"/>
      <c r="V1419" s="8" t="s">
        <v>119</v>
      </c>
      <c r="X1419" s="8">
        <v>30000</v>
      </c>
      <c r="Y1419" s="8">
        <v>1937</v>
      </c>
      <c r="AF1419" s="8" t="s">
        <v>948</v>
      </c>
      <c r="AG1419" s="65" t="s">
        <v>969</v>
      </c>
      <c r="AI1419" s="8" t="s">
        <v>1299</v>
      </c>
      <c r="AJ1419" s="8" t="s">
        <v>1300</v>
      </c>
      <c r="AK1419" s="8" t="b">
        <v>1</v>
      </c>
      <c r="AL1419" s="8" t="b">
        <v>0</v>
      </c>
      <c r="AO1419" s="49" t="s">
        <v>4952</v>
      </c>
      <c r="AP1419" s="73"/>
      <c r="AQ1419" s="49" t="s">
        <v>4951</v>
      </c>
      <c r="AR1419" s="76" t="s">
        <v>5011</v>
      </c>
      <c r="AS1419" s="73" t="s">
        <v>5012</v>
      </c>
      <c r="AT1419" s="73">
        <f t="shared" si="339"/>
        <v>25</v>
      </c>
      <c r="AU1419" s="112" t="s">
        <v>5384</v>
      </c>
      <c r="AV1419" s="44" t="s">
        <v>5380</v>
      </c>
      <c r="AW1419" t="s">
        <v>5014</v>
      </c>
      <c r="AX1419" s="112" t="s">
        <v>5330</v>
      </c>
      <c r="AY1419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19" s="49" t="s">
        <v>4903</v>
      </c>
      <c r="BA1419" s="44">
        <f>Y1419</f>
        <v>1937</v>
      </c>
      <c r="BB1419" s="44" t="str">
        <f>Y1419&amp;IF(Z1419&lt;&gt;0,"-"&amp;Z1419,"")&amp;IF(AA1419&lt;&gt;0,"-"&amp;AA1419,"")&amp;IF(AB1419&lt;&gt;0,"/"&amp;AB1419,"")&amp;IF(AC1419&lt;&gt;0,"-"&amp;AC1419,"")&amp;IF(AD1419&lt;&gt;0,"-"&amp;AD1419,"")</f>
        <v>1937</v>
      </c>
      <c r="BC1419" s="44"/>
      <c r="BD1419" s="44"/>
      <c r="BE1419" s="44"/>
      <c r="BF1419" s="49" t="s">
        <v>4882</v>
      </c>
      <c r="BG1419" t="s">
        <v>4893</v>
      </c>
      <c r="BH1419" s="40" t="s">
        <v>5050</v>
      </c>
      <c r="BI1419" t="s">
        <v>39</v>
      </c>
      <c r="BJ1419"/>
      <c r="BK1419"/>
      <c r="BL1419"/>
      <c r="BM1419" s="85"/>
      <c r="BN1419"/>
      <c r="BO1419">
        <f t="shared" si="341"/>
        <v>30000</v>
      </c>
      <c r="BP1419" t="str">
        <f>IF(V1419="original",H1419,IF(V1419="volunteer",C1419,"Nekhaeva A.A."))</f>
        <v>Nekhaeva A.A.</v>
      </c>
      <c r="BQ1419" t="str">
        <f>IF(V1419="original",I1419,IF(V1419="volunteer",YEAR(A1419)&amp;"-"&amp;IF(MONTH(A1419)&lt;10,"0"&amp;MONTH(A1419),MONTH(A1419))&amp;"-"&amp;IF(DAY(A1419)&lt;10,"0"&amp;DAY(A1419),DAY(A1419)),"__2025-05-15"))</f>
        <v>__2025-05-15</v>
      </c>
      <c r="BR1419"/>
      <c r="BS1419"/>
      <c r="BT1419" s="49" t="s">
        <v>4766</v>
      </c>
      <c r="BU1419" t="s">
        <v>3631</v>
      </c>
      <c r="BV1419" t="s">
        <v>3632</v>
      </c>
      <c r="BW1419" t="s">
        <v>3633</v>
      </c>
      <c r="BX1419" t="s">
        <v>3634</v>
      </c>
      <c r="BY1419" s="44" t="s">
        <v>207</v>
      </c>
      <c r="BZ1419" t="s">
        <v>4123</v>
      </c>
      <c r="CA1419" t="s">
        <v>4124</v>
      </c>
      <c r="CB1419" s="44" t="s">
        <v>4124</v>
      </c>
      <c r="CC1419" t="s">
        <v>4863</v>
      </c>
      <c r="CD1419" t="s">
        <v>4121</v>
      </c>
      <c r="CE1419" t="s">
        <v>4122</v>
      </c>
      <c r="CF1419" t="s">
        <v>3630</v>
      </c>
      <c r="CG1419"/>
      <c r="CH1419" t="str">
        <f>H1419</f>
        <v>Спасский С.А., Шнитников В.Н.</v>
      </c>
      <c r="CI1419">
        <f t="shared" si="336"/>
        <v>1937</v>
      </c>
      <c r="CJ1419"/>
    </row>
    <row r="1420" spans="1:88" s="8" customFormat="1" x14ac:dyDescent="0.45">
      <c r="A1420" s="7">
        <v>45772.350254629629</v>
      </c>
      <c r="B1420" s="8">
        <v>412819044</v>
      </c>
      <c r="C1420" s="6" t="s">
        <v>4897</v>
      </c>
      <c r="D1420" s="8">
        <v>1</v>
      </c>
      <c r="E1420" s="4" t="s">
        <v>995</v>
      </c>
      <c r="G1420" s="8">
        <v>2590</v>
      </c>
      <c r="H1420" s="44" t="s">
        <v>951</v>
      </c>
      <c r="I1420" s="8">
        <v>1937</v>
      </c>
      <c r="J1420" s="8" t="s">
        <v>952</v>
      </c>
      <c r="K1420" s="8" t="s">
        <v>953</v>
      </c>
      <c r="L1420" s="8" t="s">
        <v>954</v>
      </c>
      <c r="M1420" s="8" t="s">
        <v>267</v>
      </c>
      <c r="Q1420" t="str">
        <f t="shared" si="337"/>
        <v/>
      </c>
      <c r="R1420" s="90"/>
      <c r="S1420" s="90"/>
      <c r="V1420" s="8" t="s">
        <v>119</v>
      </c>
      <c r="X1420" s="8">
        <v>30000</v>
      </c>
      <c r="Y1420" s="8">
        <v>1937</v>
      </c>
      <c r="AF1420" s="8" t="s">
        <v>948</v>
      </c>
      <c r="AG1420" s="65" t="s">
        <v>969</v>
      </c>
      <c r="AI1420" s="8" t="s">
        <v>1299</v>
      </c>
      <c r="AJ1420" s="8" t="s">
        <v>1300</v>
      </c>
      <c r="AK1420" s="8" t="b">
        <v>1</v>
      </c>
      <c r="AL1420" s="8" t="b">
        <v>0</v>
      </c>
      <c r="AO1420" s="49" t="s">
        <v>4952</v>
      </c>
      <c r="AP1420" s="73"/>
      <c r="AQ1420" s="49" t="s">
        <v>4951</v>
      </c>
      <c r="AR1420" s="76" t="s">
        <v>5011</v>
      </c>
      <c r="AS1420" s="73" t="s">
        <v>5012</v>
      </c>
      <c r="AT1420" s="73">
        <f t="shared" si="339"/>
        <v>1</v>
      </c>
      <c r="AU1420" s="112" t="s">
        <v>5384</v>
      </c>
      <c r="AV1420" s="44" t="s">
        <v>5382</v>
      </c>
      <c r="AW1420" t="s">
        <v>5014</v>
      </c>
      <c r="AX1420" s="73"/>
      <c r="AY1420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20" s="49" t="s">
        <v>4903</v>
      </c>
      <c r="BA1420" s="44">
        <f>Y1420</f>
        <v>1937</v>
      </c>
      <c r="BB1420" s="44" t="str">
        <f>Y1420&amp;IF(Z1420&lt;&gt;0,"-"&amp;Z1420,"")&amp;IF(AA1420&lt;&gt;0,"-"&amp;AA1420,"")&amp;IF(AB1420&lt;&gt;0,"/"&amp;AB1420,"")&amp;IF(AC1420&lt;&gt;0,"-"&amp;AC1420,"")&amp;IF(AD1420&lt;&gt;0,"-"&amp;AD1420,"")</f>
        <v>1937</v>
      </c>
      <c r="BC1420" s="44"/>
      <c r="BD1420" s="44"/>
      <c r="BE1420" s="44"/>
      <c r="BF1420" s="49" t="s">
        <v>4882</v>
      </c>
      <c r="BG1420" t="s">
        <v>4893</v>
      </c>
      <c r="BH1420" s="40" t="s">
        <v>5050</v>
      </c>
      <c r="BI1420" t="s">
        <v>39</v>
      </c>
      <c r="BJ1420"/>
      <c r="BK1420"/>
      <c r="BL1420"/>
      <c r="BM1420" s="85"/>
      <c r="BN1420"/>
      <c r="BO1420">
        <f t="shared" si="341"/>
        <v>30000</v>
      </c>
      <c r="BP1420" t="str">
        <f>IF(V1420="original",H1420,IF(V1420="volunteer",C1420,"Nekhaeva A.A."))</f>
        <v>Nekhaeva A.A.</v>
      </c>
      <c r="BQ1420" t="str">
        <f>IF(V1420="original",I1420,IF(V1420="volunteer",YEAR(A1420)&amp;"-"&amp;IF(MONTH(A1420)&lt;10,"0"&amp;MONTH(A1420),MONTH(A1420))&amp;"-"&amp;IF(DAY(A1420)&lt;10,"0"&amp;DAY(A1420),DAY(A1420)),"__2025-05-15"))</f>
        <v>__2025-05-15</v>
      </c>
      <c r="BR1420"/>
      <c r="BS1420"/>
      <c r="BT1420" s="49" t="s">
        <v>4766</v>
      </c>
      <c r="BU1420" t="s">
        <v>3631</v>
      </c>
      <c r="BV1420" t="s">
        <v>3632</v>
      </c>
      <c r="BW1420" t="s">
        <v>3633</v>
      </c>
      <c r="BX1420" t="s">
        <v>3634</v>
      </c>
      <c r="BY1420" s="44" t="s">
        <v>207</v>
      </c>
      <c r="BZ1420" t="s">
        <v>4123</v>
      </c>
      <c r="CA1420" t="s">
        <v>4124</v>
      </c>
      <c r="CB1420" s="44" t="s">
        <v>4124</v>
      </c>
      <c r="CC1420" t="s">
        <v>4863</v>
      </c>
      <c r="CD1420" t="s">
        <v>4121</v>
      </c>
      <c r="CE1420" t="s">
        <v>4122</v>
      </c>
      <c r="CF1420" t="s">
        <v>3630</v>
      </c>
      <c r="CG1420"/>
      <c r="CH1420" t="str">
        <f>H1420</f>
        <v>Спасский С.А., Шнитников В.Н.</v>
      </c>
      <c r="CI1420">
        <f t="shared" si="336"/>
        <v>1937</v>
      </c>
      <c r="CJ1420"/>
    </row>
    <row r="1421" spans="1:88" s="6" customFormat="1" x14ac:dyDescent="0.45">
      <c r="A1421" s="5">
        <v>45775.542905092589</v>
      </c>
      <c r="B1421" s="6">
        <v>412819044</v>
      </c>
      <c r="C1421" s="6" t="s">
        <v>4897</v>
      </c>
      <c r="D1421" s="6">
        <v>2</v>
      </c>
      <c r="E1421" s="4" t="s">
        <v>247</v>
      </c>
      <c r="G1421" s="6">
        <v>2590</v>
      </c>
      <c r="H1421" s="44" t="s">
        <v>951</v>
      </c>
      <c r="I1421" s="6">
        <v>1937</v>
      </c>
      <c r="J1421" s="6" t="s">
        <v>952</v>
      </c>
      <c r="K1421" s="6" t="s">
        <v>953</v>
      </c>
      <c r="L1421" s="6" t="s">
        <v>954</v>
      </c>
      <c r="M1421" s="6" t="s">
        <v>267</v>
      </c>
      <c r="Q1421" t="str">
        <f t="shared" si="337"/>
        <v/>
      </c>
      <c r="R1421" s="84"/>
      <c r="S1421" s="84"/>
      <c r="V1421" s="6" t="s">
        <v>119</v>
      </c>
      <c r="X1421" s="6">
        <v>5000</v>
      </c>
      <c r="Y1421" s="6">
        <v>1916</v>
      </c>
      <c r="AF1421" s="6" t="s">
        <v>948</v>
      </c>
      <c r="AH1421" s="6" t="s">
        <v>490</v>
      </c>
      <c r="AI1421" s="6" t="s">
        <v>1166</v>
      </c>
      <c r="AJ1421" s="6" t="s">
        <v>1167</v>
      </c>
      <c r="AK1421" s="6" t="b">
        <v>1</v>
      </c>
      <c r="AL1421" s="6" t="b">
        <v>0</v>
      </c>
      <c r="AO1421" s="49" t="s">
        <v>4952</v>
      </c>
      <c r="AP1421" s="73"/>
      <c r="AQ1421" s="49" t="s">
        <v>4951</v>
      </c>
      <c r="AR1421" s="76" t="s">
        <v>5011</v>
      </c>
      <c r="AS1421" s="73" t="s">
        <v>5012</v>
      </c>
      <c r="AT1421" s="73">
        <f t="shared" si="339"/>
        <v>2</v>
      </c>
      <c r="AU1421" s="112" t="s">
        <v>5384</v>
      </c>
      <c r="AV1421" s="44" t="s">
        <v>5380</v>
      </c>
      <c r="AW1421" t="s">
        <v>5014</v>
      </c>
      <c r="AX1421" s="73"/>
      <c r="AY1421" s="73" t="str">
        <f t="shared" si="34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421" s="49" t="s">
        <v>4903</v>
      </c>
      <c r="BA1421" s="44">
        <f>Y1421</f>
        <v>1916</v>
      </c>
      <c r="BB1421" s="44" t="str">
        <f>Y1421&amp;IF(Z1421&lt;&gt;0,"-"&amp;Z1421,"")&amp;IF(AA1421&lt;&gt;0,"-"&amp;AA1421,"")&amp;IF(AB1421&lt;&gt;0,"/"&amp;AB1421,"")&amp;IF(AC1421&lt;&gt;0,"-"&amp;AC1421,"")&amp;IF(AD1421&lt;&gt;0,"-"&amp;AD1421,"")</f>
        <v>1916</v>
      </c>
      <c r="BC1421" s="44"/>
      <c r="BD1421" s="44"/>
      <c r="BE1421" s="44"/>
      <c r="BF1421" s="49" t="s">
        <v>4882</v>
      </c>
      <c r="BG1421" t="s">
        <v>4893</v>
      </c>
      <c r="BH1421" s="40" t="s">
        <v>5050</v>
      </c>
      <c r="BI1421" t="s">
        <v>39</v>
      </c>
      <c r="BJ1421"/>
      <c r="BK1421"/>
      <c r="BL1421"/>
      <c r="BM1421" s="85"/>
      <c r="BN1421"/>
      <c r="BO1421">
        <f t="shared" si="341"/>
        <v>5000</v>
      </c>
      <c r="BP1421" t="str">
        <f>IF(V1421="original",H1421,IF(V1421="volunteer",C1421,"Nekhaeva A.A."))</f>
        <v>Nekhaeva A.A.</v>
      </c>
      <c r="BQ1421" t="str">
        <f>IF(V1421="original",I1421,IF(V1421="volunteer",YEAR(A1421)&amp;"-"&amp;IF(MONTH(A1421)&lt;10,"0"&amp;MONTH(A1421),MONTH(A1421))&amp;"-"&amp;IF(DAY(A1421)&lt;10,"0"&amp;DAY(A1421),DAY(A1421)),"__2025-05-15"))</f>
        <v>__2025-05-15</v>
      </c>
      <c r="BR1421"/>
      <c r="BS1421"/>
      <c r="BT1421" s="49" t="s">
        <v>4766</v>
      </c>
      <c r="BU1421" t="s">
        <v>3631</v>
      </c>
      <c r="BV1421" t="s">
        <v>3632</v>
      </c>
      <c r="BW1421" t="s">
        <v>3633</v>
      </c>
      <c r="BX1421" t="s">
        <v>3634</v>
      </c>
      <c r="BY1421" s="44" t="s">
        <v>490</v>
      </c>
      <c r="BZ1421" t="s">
        <v>1166</v>
      </c>
      <c r="CA1421" t="s">
        <v>4063</v>
      </c>
      <c r="CB1421" s="44" t="s">
        <v>4063</v>
      </c>
      <c r="CC1421" t="s">
        <v>4817</v>
      </c>
      <c r="CD1421" t="s">
        <v>4061</v>
      </c>
      <c r="CE1421" t="s">
        <v>4062</v>
      </c>
      <c r="CF1421" t="s">
        <v>3630</v>
      </c>
      <c r="CG1421"/>
      <c r="CH1421" t="str">
        <f>H1421</f>
        <v>Спасский С.А., Шнитников В.Н.</v>
      </c>
      <c r="CI1421">
        <f t="shared" si="336"/>
        <v>1937</v>
      </c>
      <c r="CJ1421"/>
    </row>
    <row r="1422" spans="1:88" x14ac:dyDescent="0.45">
      <c r="A1422" s="1">
        <v>45772.555509259248</v>
      </c>
      <c r="B1422">
        <v>911269241</v>
      </c>
      <c r="C1422" t="s">
        <v>4896</v>
      </c>
      <c r="D1422">
        <v>1</v>
      </c>
      <c r="E1422" s="4" t="s">
        <v>65</v>
      </c>
      <c r="F1422" t="s">
        <v>5273</v>
      </c>
      <c r="G1422">
        <v>4587</v>
      </c>
      <c r="H1422" s="44" t="s">
        <v>1243</v>
      </c>
      <c r="I1422">
        <v>2004</v>
      </c>
      <c r="J1422" t="s">
        <v>1260</v>
      </c>
      <c r="K1422" t="s">
        <v>1261</v>
      </c>
      <c r="L1422" t="s">
        <v>1262</v>
      </c>
      <c r="M1422" t="s">
        <v>39</v>
      </c>
      <c r="N1422" t="s">
        <v>178</v>
      </c>
      <c r="P1422" t="s">
        <v>1265</v>
      </c>
      <c r="Q1422" t="str">
        <f t="shared" si="337"/>
        <v>environs of Alma-Ata, Zailiysky Alatau Mt. range, environs of Almaatinskoye Lake</v>
      </c>
      <c r="R1422" s="85">
        <v>43.085000000000001</v>
      </c>
      <c r="S1422" s="85">
        <v>76.900999999999996</v>
      </c>
      <c r="T1422" t="s">
        <v>1251</v>
      </c>
      <c r="U1422" t="s">
        <v>1252</v>
      </c>
      <c r="V1422" s="54" t="s">
        <v>44</v>
      </c>
      <c r="Y1422">
        <v>1992</v>
      </c>
      <c r="Z1422">
        <v>9</v>
      </c>
      <c r="AA1422">
        <v>2</v>
      </c>
      <c r="AB1422"/>
      <c r="AC1422"/>
      <c r="AD1422"/>
      <c r="AF1422" t="s">
        <v>1266</v>
      </c>
      <c r="AI1422" t="s">
        <v>1255</v>
      </c>
      <c r="AJ1422" t="s">
        <v>1256</v>
      </c>
      <c r="AK1422" t="b">
        <v>1</v>
      </c>
      <c r="AL1422" t="b">
        <v>1</v>
      </c>
      <c r="AM1422" t="s">
        <v>462</v>
      </c>
      <c r="AN1422" t="s">
        <v>4707</v>
      </c>
      <c r="AO1422" s="49" t="s">
        <v>4952</v>
      </c>
      <c r="AP1422" s="73"/>
      <c r="AQ1422" s="49" t="s">
        <v>4951</v>
      </c>
      <c r="AR1422" s="76" t="s">
        <v>5011</v>
      </c>
      <c r="AS1422" s="73" t="s">
        <v>5012</v>
      </c>
      <c r="AT1422" s="73">
        <f t="shared" si="339"/>
        <v>1</v>
      </c>
      <c r="AU1422" s="112" t="s">
        <v>5384</v>
      </c>
      <c r="AV1422" s="44" t="s">
        <v>5380</v>
      </c>
      <c r="AW1422" t="s">
        <v>2306</v>
      </c>
      <c r="AX1422" s="112" t="s">
        <v>5370</v>
      </c>
      <c r="AY1422" s="73" t="str">
        <f t="shared" si="340"/>
        <v>Saaristo M., Marusik Yu.M. 2004. Revision of the Holarctic spider genus Oreoneta Kulczyński, 1894 (Arachnida: Aranei: Linyphiidae) // Arthropoda Selecta. Vol.12 (for 2003). No.3–4. P.207–249</v>
      </c>
      <c r="AZ1422" s="49" t="s">
        <v>4903</v>
      </c>
      <c r="BA1422" s="58" t="str">
        <f>Y1422&amp;"-"&amp;IF(Z1422&lt;10,"0"&amp;Z1422,Z1422)&amp;"-"&amp;IF(AA1422&lt;10,"0"&amp;AA1422,AA1422)</f>
        <v>1992-09-02</v>
      </c>
      <c r="BB1422" s="44" t="str">
        <f>Y1422&amp;IF(Z1422&lt;&gt;0,"-"&amp;Z1422,"")&amp;IF(AA1422&lt;&gt;0,"-"&amp;AA1422,"")&amp;IF(AB1422&lt;&gt;0,"/"&amp;AB1422,"")&amp;IF(AC1422&lt;&gt;0,"-"&amp;AC1422,"")&amp;IF(AD1422&lt;&gt;0,"-"&amp;AD1422,"")</f>
        <v>1992-9-2</v>
      </c>
      <c r="BF1422" s="49" t="s">
        <v>4882</v>
      </c>
      <c r="BG1422" t="s">
        <v>4893</v>
      </c>
      <c r="BH1422" s="40" t="s">
        <v>5050</v>
      </c>
      <c r="BI1422" t="s">
        <v>39</v>
      </c>
      <c r="BJ1422" t="str">
        <f>N1422&amp;", "&amp;P1422</f>
        <v>Alma-Ata Area, environs of Alma-Ata, Zailiysky Alatau Mt. range, environs of Almaatinskoye Lake</v>
      </c>
      <c r="BK1422" t="str">
        <f>T1422&amp;" N; "&amp;U1422&amp;" E"</f>
        <v>43.085 N; 76.901 E</v>
      </c>
      <c r="BL1422" t="s">
        <v>1251</v>
      </c>
      <c r="BM1422" s="85" t="s">
        <v>1252</v>
      </c>
      <c r="BN1422" t="s">
        <v>4895</v>
      </c>
      <c r="BP1422" t="str">
        <f>IF(V1422="original",H1422,IF(V1422="volunteer",C1422,"Nekhaeva A.A."))</f>
        <v>Saaristo M., Marusik Yu.M.</v>
      </c>
      <c r="BQ1422">
        <f>IF(V1422="original",I1422,IF(V1422="volunteer",YEAR(A1422)&amp;"-"&amp;IF(MONTH(A1422)&lt;10,"0"&amp;MONTH(A1422),MONTH(A1422))&amp;"-"&amp;IF(DAY(A1422)&lt;10,"0"&amp;DAY(A1422),DAY(A1422)),"__2025-05-15"))</f>
        <v>2004</v>
      </c>
      <c r="BT1422" s="49" t="s">
        <v>4766</v>
      </c>
      <c r="BU1422" t="s">
        <v>3631</v>
      </c>
      <c r="BV1422" t="s">
        <v>3632</v>
      </c>
      <c r="BW1422" t="s">
        <v>3633</v>
      </c>
      <c r="BX1422" t="s">
        <v>3634</v>
      </c>
      <c r="BY1422" s="44" t="s">
        <v>533</v>
      </c>
      <c r="BZ1422" t="s">
        <v>1255</v>
      </c>
      <c r="CA1422" t="s">
        <v>4105</v>
      </c>
      <c r="CB1422" s="44" t="s">
        <v>4105</v>
      </c>
      <c r="CC1422" t="s">
        <v>4104</v>
      </c>
      <c r="CD1422" t="s">
        <v>4105</v>
      </c>
      <c r="CE1422" t="s">
        <v>4106</v>
      </c>
      <c r="CF1422" t="s">
        <v>3630</v>
      </c>
      <c r="CG1422" t="s">
        <v>4737</v>
      </c>
      <c r="CH1422" t="str">
        <f>H1422</f>
        <v>Saaristo M., Marusik Yu.M.</v>
      </c>
      <c r="CI1422">
        <f t="shared" si="336"/>
        <v>2004</v>
      </c>
      <c r="CJ1422" t="s">
        <v>4755</v>
      </c>
    </row>
    <row r="1423" spans="1:88" x14ac:dyDescent="0.45">
      <c r="A1423" s="1">
        <v>45749.82644675926</v>
      </c>
      <c r="B1423">
        <v>911269241</v>
      </c>
      <c r="C1423" t="s">
        <v>4896</v>
      </c>
      <c r="D1423">
        <v>1</v>
      </c>
      <c r="E1423" s="4" t="s">
        <v>65</v>
      </c>
      <c r="G1423">
        <v>2788</v>
      </c>
      <c r="H1423" s="44" t="s">
        <v>2834</v>
      </c>
      <c r="I1423">
        <v>1968</v>
      </c>
      <c r="J1423" t="s">
        <v>3086</v>
      </c>
      <c r="K1423" t="s">
        <v>3087</v>
      </c>
      <c r="L1423" t="s">
        <v>3088</v>
      </c>
      <c r="M1423" t="s">
        <v>267</v>
      </c>
      <c r="P1423" t="s">
        <v>3095</v>
      </c>
      <c r="Q1423" t="str">
        <f t="shared" si="337"/>
        <v>Кора</v>
      </c>
      <c r="R1423" s="85" t="str">
        <f>T1423</f>
        <v>44.962937</v>
      </c>
      <c r="S1423" s="85" t="str">
        <f>U1423</f>
        <v>78.928813</v>
      </c>
      <c r="T1423" t="s">
        <v>3609</v>
      </c>
      <c r="U1423" t="s">
        <v>3610</v>
      </c>
      <c r="V1423" s="54" t="s">
        <v>106</v>
      </c>
      <c r="W1423" t="s">
        <v>3096</v>
      </c>
      <c r="X1423">
        <v>10000</v>
      </c>
      <c r="Y1423">
        <v>1937</v>
      </c>
      <c r="Z1423">
        <v>8</v>
      </c>
      <c r="AA1423"/>
      <c r="AB1423"/>
      <c r="AC1423"/>
      <c r="AD1423"/>
      <c r="AF1423" t="s">
        <v>3093</v>
      </c>
      <c r="AG1423" s="60" t="s">
        <v>3097</v>
      </c>
      <c r="AH1423" t="s">
        <v>490</v>
      </c>
      <c r="AI1423" t="s">
        <v>1152</v>
      </c>
      <c r="AJ1423" t="s">
        <v>1715</v>
      </c>
      <c r="AK1423" t="b">
        <v>1</v>
      </c>
      <c r="AL1423" t="b">
        <v>1</v>
      </c>
      <c r="AM1423" t="s">
        <v>455</v>
      </c>
      <c r="AO1423" s="49" t="s">
        <v>4952</v>
      </c>
      <c r="AP1423" s="73"/>
      <c r="AQ1423" s="49" t="s">
        <v>4951</v>
      </c>
      <c r="AR1423" s="76" t="s">
        <v>5011</v>
      </c>
      <c r="AS1423" s="73" t="s">
        <v>5012</v>
      </c>
      <c r="AT1423" s="73">
        <f t="shared" si="339"/>
        <v>1</v>
      </c>
      <c r="AU1423" s="112" t="s">
        <v>5384</v>
      </c>
      <c r="AV1423" s="44" t="s">
        <v>5380</v>
      </c>
      <c r="AW1423" t="s">
        <v>5014</v>
      </c>
      <c r="AX1423" s="73" t="s">
        <v>4996</v>
      </c>
      <c r="AY1423" s="73" t="str">
        <f t="shared" si="340"/>
        <v>Уточкин А.С. 1968. Пауки рода Xysticus фауны СССР (определитель) (учебное пособие) // Пермь: Пермск. ун-т. 73 с. (рус.)</v>
      </c>
      <c r="AZ1423" s="49" t="s">
        <v>4903</v>
      </c>
      <c r="BA1423" s="44" t="str">
        <f>Y1423&amp;"-"&amp;IF(Z1423&lt;10,"0"&amp;Z1423,Z1423)</f>
        <v>1937-08</v>
      </c>
      <c r="BB1423" s="44" t="str">
        <f>Y1423&amp;IF(Z1423&lt;&gt;0,"-"&amp;Z1423,"")&amp;IF(AA1423&lt;&gt;0,"-"&amp;AA1423,"")&amp;IF(AB1423&lt;&gt;0,"/"&amp;AB1423,"")&amp;IF(AC1423&lt;&gt;0,"-"&amp;AC1423,"")&amp;IF(AD1423&lt;&gt;0,"-"&amp;AD1423,"")</f>
        <v>1937-8</v>
      </c>
      <c r="BF1423" s="49" t="s">
        <v>4882</v>
      </c>
      <c r="BG1423" t="s">
        <v>4893</v>
      </c>
      <c r="BH1423" s="40" t="s">
        <v>5050</v>
      </c>
      <c r="BI1423" t="s">
        <v>39</v>
      </c>
      <c r="BJ1423" t="str">
        <f>P1423</f>
        <v>Кора</v>
      </c>
      <c r="BK1423" t="str">
        <f>T1423&amp;" N; "&amp;U1423&amp;" E"</f>
        <v>44.962937 N; 78.928813 E</v>
      </c>
      <c r="BL1423" t="s">
        <v>3609</v>
      </c>
      <c r="BM1423" s="85" t="s">
        <v>3610</v>
      </c>
      <c r="BN1423" t="s">
        <v>4895</v>
      </c>
      <c r="BO1423">
        <f t="shared" ref="BO1423:BO1424" si="342">X1423</f>
        <v>10000</v>
      </c>
      <c r="BP1423" t="str">
        <f>IF(V1423="original",H1423,IF(V1423="volunteer",C1423,"Nekhaeva A.A."))</f>
        <v>Nekhaeva A.A.</v>
      </c>
      <c r="BQ1423" t="str">
        <f>IF(V1423="original",I1423,IF(V1423="volunteer",YEAR(A1423)&amp;"-"&amp;IF(MONTH(A1423)&lt;10,"0"&amp;MONTH(A1423),MONTH(A1423))&amp;"-"&amp;IF(DAY(A1423)&lt;10,"0"&amp;DAY(A1423),DAY(A1423)),"__2025-05-15"))</f>
        <v>2025-04-02</v>
      </c>
      <c r="BT1423" s="49" t="s">
        <v>4766</v>
      </c>
      <c r="BU1423" t="s">
        <v>3631</v>
      </c>
      <c r="BV1423" t="s">
        <v>3632</v>
      </c>
      <c r="BW1423" t="s">
        <v>3633</v>
      </c>
      <c r="BX1423" t="s">
        <v>3634</v>
      </c>
      <c r="BY1423" s="44" t="s">
        <v>490</v>
      </c>
      <c r="BZ1423" t="s">
        <v>1152</v>
      </c>
      <c r="CA1423" t="s">
        <v>4352</v>
      </c>
      <c r="CB1423" s="44" t="s">
        <v>4352</v>
      </c>
      <c r="CC1423" t="s">
        <v>4353</v>
      </c>
      <c r="CD1423" t="s">
        <v>4350</v>
      </c>
      <c r="CE1423" t="s">
        <v>4351</v>
      </c>
      <c r="CF1423" t="s">
        <v>3630</v>
      </c>
      <c r="CG1423" t="s">
        <v>4765</v>
      </c>
      <c r="CH1423" t="str">
        <f>H1423</f>
        <v>Уточкин А.С.</v>
      </c>
      <c r="CI1423">
        <f t="shared" si="336"/>
        <v>1968</v>
      </c>
      <c r="CJ1423" t="s">
        <v>4758</v>
      </c>
    </row>
    <row r="1424" spans="1:88" x14ac:dyDescent="0.45">
      <c r="A1424" s="1">
        <v>45749.82644675926</v>
      </c>
      <c r="B1424">
        <v>911269241</v>
      </c>
      <c r="C1424" t="s">
        <v>4896</v>
      </c>
      <c r="D1424">
        <v>8</v>
      </c>
      <c r="E1424" s="4" t="s">
        <v>1100</v>
      </c>
      <c r="G1424">
        <v>2788</v>
      </c>
      <c r="H1424" s="44" t="s">
        <v>2834</v>
      </c>
      <c r="I1424">
        <v>1968</v>
      </c>
      <c r="J1424" t="s">
        <v>3086</v>
      </c>
      <c r="K1424" t="s">
        <v>3087</v>
      </c>
      <c r="L1424" t="s">
        <v>3088</v>
      </c>
      <c r="M1424" t="s">
        <v>267</v>
      </c>
      <c r="P1424" t="s">
        <v>3095</v>
      </c>
      <c r="Q1424" t="str">
        <f t="shared" si="337"/>
        <v>Кора</v>
      </c>
      <c r="R1424" s="85" t="str">
        <f>T1424</f>
        <v>44.962937</v>
      </c>
      <c r="S1424" s="85" t="str">
        <f>U1424</f>
        <v>78.928813</v>
      </c>
      <c r="T1424" t="s">
        <v>3609</v>
      </c>
      <c r="U1424" t="s">
        <v>3610</v>
      </c>
      <c r="V1424" s="54" t="s">
        <v>106</v>
      </c>
      <c r="W1424" t="s">
        <v>3096</v>
      </c>
      <c r="X1424">
        <v>10000</v>
      </c>
      <c r="Y1424">
        <v>1937</v>
      </c>
      <c r="Z1424">
        <v>8</v>
      </c>
      <c r="AA1424"/>
      <c r="AB1424"/>
      <c r="AC1424"/>
      <c r="AD1424"/>
      <c r="AF1424" t="s">
        <v>3093</v>
      </c>
      <c r="AG1424" s="60" t="s">
        <v>3097</v>
      </c>
      <c r="AH1424" t="s">
        <v>490</v>
      </c>
      <c r="AI1424" t="s">
        <v>1152</v>
      </c>
      <c r="AJ1424" t="s">
        <v>1715</v>
      </c>
      <c r="AK1424" t="b">
        <v>1</v>
      </c>
      <c r="AL1424" t="b">
        <v>1</v>
      </c>
      <c r="AM1424" t="s">
        <v>455</v>
      </c>
      <c r="AO1424" s="49" t="s">
        <v>4952</v>
      </c>
      <c r="AP1424" s="73"/>
      <c r="AQ1424" s="49" t="s">
        <v>4951</v>
      </c>
      <c r="AR1424" s="76" t="s">
        <v>5011</v>
      </c>
      <c r="AS1424" s="73" t="s">
        <v>5012</v>
      </c>
      <c r="AT1424" s="73">
        <f t="shared" si="339"/>
        <v>8</v>
      </c>
      <c r="AV1424" s="44" t="s">
        <v>5381</v>
      </c>
      <c r="AW1424" t="s">
        <v>5014</v>
      </c>
      <c r="AX1424" s="73" t="s">
        <v>4996</v>
      </c>
      <c r="AY1424" s="73" t="str">
        <f t="shared" si="340"/>
        <v>Уточкин А.С. 1968. Пауки рода Xysticus фауны СССР (определитель) (учебное пособие) // Пермь: Пермск. ун-т. 73 с. (рус.)</v>
      </c>
      <c r="AZ1424" s="49" t="s">
        <v>4903</v>
      </c>
      <c r="BA1424" s="44" t="str">
        <f>Y1424&amp;"-"&amp;IF(Z1424&lt;10,"0"&amp;Z1424,Z1424)</f>
        <v>1937-08</v>
      </c>
      <c r="BB1424" s="44" t="str">
        <f>Y1424&amp;IF(Z1424&lt;&gt;0,"-"&amp;Z1424,"")&amp;IF(AA1424&lt;&gt;0,"-"&amp;AA1424,"")&amp;IF(AB1424&lt;&gt;0,"/"&amp;AB1424,"")&amp;IF(AC1424&lt;&gt;0,"-"&amp;AC1424,"")&amp;IF(AD1424&lt;&gt;0,"-"&amp;AD1424,"")</f>
        <v>1937-8</v>
      </c>
      <c r="BF1424" s="49" t="s">
        <v>4882</v>
      </c>
      <c r="BG1424" t="s">
        <v>4893</v>
      </c>
      <c r="BH1424" s="40" t="s">
        <v>5050</v>
      </c>
      <c r="BI1424" t="s">
        <v>39</v>
      </c>
      <c r="BJ1424" t="str">
        <f>P1424</f>
        <v>Кора</v>
      </c>
      <c r="BK1424" t="str">
        <f>T1424&amp;" N; "&amp;U1424&amp;" E"</f>
        <v>44.962937 N; 78.928813 E</v>
      </c>
      <c r="BL1424" t="s">
        <v>3609</v>
      </c>
      <c r="BM1424" s="85" t="s">
        <v>3610</v>
      </c>
      <c r="BN1424" t="s">
        <v>4895</v>
      </c>
      <c r="BO1424">
        <f t="shared" si="342"/>
        <v>10000</v>
      </c>
      <c r="BP1424" t="str">
        <f>IF(V1424="original",H1424,IF(V1424="volunteer",C1424,"Nekhaeva A.A."))</f>
        <v>Nekhaeva A.A.</v>
      </c>
      <c r="BQ1424" t="str">
        <f>IF(V1424="original",I1424,IF(V1424="volunteer",YEAR(A1424)&amp;"-"&amp;IF(MONTH(A1424)&lt;10,"0"&amp;MONTH(A1424),MONTH(A1424))&amp;"-"&amp;IF(DAY(A1424)&lt;10,"0"&amp;DAY(A1424),DAY(A1424)),"__2025-05-15"))</f>
        <v>2025-04-02</v>
      </c>
      <c r="BT1424" s="49" t="s">
        <v>4766</v>
      </c>
      <c r="BU1424" t="s">
        <v>3631</v>
      </c>
      <c r="BV1424" t="s">
        <v>3632</v>
      </c>
      <c r="BW1424" t="s">
        <v>3633</v>
      </c>
      <c r="BX1424" t="s">
        <v>3634</v>
      </c>
      <c r="BY1424" s="44" t="s">
        <v>490</v>
      </c>
      <c r="BZ1424" t="s">
        <v>1152</v>
      </c>
      <c r="CA1424" t="s">
        <v>4352</v>
      </c>
      <c r="CB1424" s="44" t="s">
        <v>4352</v>
      </c>
      <c r="CC1424" t="s">
        <v>4353</v>
      </c>
      <c r="CD1424" t="s">
        <v>4350</v>
      </c>
      <c r="CE1424" t="s">
        <v>4351</v>
      </c>
      <c r="CF1424" t="s">
        <v>3630</v>
      </c>
      <c r="CG1424" t="s">
        <v>4765</v>
      </c>
      <c r="CH1424" t="str">
        <f>H1424</f>
        <v>Уточкин А.С.</v>
      </c>
      <c r="CI1424">
        <f t="shared" si="336"/>
        <v>1968</v>
      </c>
      <c r="CJ1424" t="s">
        <v>4758</v>
      </c>
    </row>
    <row r="1425" spans="1:88" s="6" customFormat="1" x14ac:dyDescent="0.45">
      <c r="A1425" s="5">
        <v>45778.912997685176</v>
      </c>
      <c r="B1425" s="6">
        <v>412819044</v>
      </c>
      <c r="C1425" s="6" t="s">
        <v>4897</v>
      </c>
      <c r="D1425" s="6">
        <v>2</v>
      </c>
      <c r="E1425" s="4" t="s">
        <v>247</v>
      </c>
      <c r="F1425" s="6" t="s">
        <v>922</v>
      </c>
      <c r="G1425" s="6">
        <v>3597</v>
      </c>
      <c r="H1425" s="44" t="s">
        <v>889</v>
      </c>
      <c r="I1425" s="6">
        <v>2011</v>
      </c>
      <c r="J1425" s="6" t="s">
        <v>890</v>
      </c>
      <c r="K1425" s="6" t="s">
        <v>891</v>
      </c>
      <c r="L1425" s="6" t="s">
        <v>892</v>
      </c>
      <c r="M1425" t="s">
        <v>39</v>
      </c>
      <c r="N1425" s="6" t="s">
        <v>918</v>
      </c>
      <c r="P1425" s="6" t="s">
        <v>919</v>
      </c>
      <c r="Q1425" t="str">
        <f t="shared" si="337"/>
        <v>near Almaty</v>
      </c>
      <c r="R1425" s="84">
        <v>43.25</v>
      </c>
      <c r="S1425" s="84">
        <v>76.95</v>
      </c>
      <c r="T1425" s="6" t="s">
        <v>905</v>
      </c>
      <c r="U1425" s="6" t="s">
        <v>906</v>
      </c>
      <c r="V1425" s="6" t="s">
        <v>44</v>
      </c>
      <c r="W1425" s="6" t="s">
        <v>920</v>
      </c>
      <c r="Y1425" s="6">
        <v>1919</v>
      </c>
      <c r="Z1425" s="6">
        <v>7</v>
      </c>
      <c r="AF1425" s="6" t="s">
        <v>658</v>
      </c>
      <c r="AH1425" s="6" t="s">
        <v>887</v>
      </c>
      <c r="AI1425" s="6" t="s">
        <v>769</v>
      </c>
      <c r="AJ1425" s="6" t="s">
        <v>915</v>
      </c>
      <c r="AK1425" s="6" t="b">
        <v>1</v>
      </c>
      <c r="AL1425" s="6" t="b">
        <v>0</v>
      </c>
      <c r="AN1425" s="6" t="s">
        <v>921</v>
      </c>
      <c r="AO1425" s="49" t="s">
        <v>4952</v>
      </c>
      <c r="AP1425" s="73"/>
      <c r="AQ1425" s="49" t="s">
        <v>4951</v>
      </c>
      <c r="AR1425" s="76" t="s">
        <v>5011</v>
      </c>
      <c r="AS1425" s="73" t="s">
        <v>5012</v>
      </c>
      <c r="AT1425" s="73">
        <f t="shared" si="339"/>
        <v>2</v>
      </c>
      <c r="AU1425" s="112" t="s">
        <v>5384</v>
      </c>
      <c r="AV1425" s="44" t="s">
        <v>5380</v>
      </c>
      <c r="AW1425" t="s">
        <v>658</v>
      </c>
      <c r="AX1425" s="6" t="s">
        <v>922</v>
      </c>
      <c r="AY1425" s="73" t="str">
        <f t="shared" si="340"/>
        <v>Huber B.A. 2011. Revision and cladistic analysis of Pholcus and closely related taxa (Araneae, Pholcidae) // Bonner Zoologische Monographien. Nr.58. P.1–509</v>
      </c>
      <c r="AZ1425" s="49" t="s">
        <v>4903</v>
      </c>
      <c r="BA1425" s="44" t="str">
        <f>Y1425&amp;"-"&amp;IF(Z1425&lt;10,"0"&amp;Z1425,Z1425)</f>
        <v>1919-07</v>
      </c>
      <c r="BB1425" s="44" t="str">
        <f>Y1425&amp;IF(Z1425&lt;&gt;0,"-"&amp;Z1425,"")&amp;IF(AA1425&lt;&gt;0,"-"&amp;AA1425,"")&amp;IF(AB1425&lt;&gt;0,"/"&amp;AB1425,"")&amp;IF(AC1425&lt;&gt;0,"-"&amp;AC1425,"")&amp;IF(AD1425&lt;&gt;0,"-"&amp;AD1425,"")</f>
        <v>1919-7</v>
      </c>
      <c r="BC1425" s="44"/>
      <c r="BD1425" s="44"/>
      <c r="BE1425" s="44"/>
      <c r="BF1425" s="49" t="s">
        <v>4882</v>
      </c>
      <c r="BG1425" t="s">
        <v>4893</v>
      </c>
      <c r="BH1425" s="40" t="s">
        <v>5050</v>
      </c>
      <c r="BI1425" t="s">
        <v>39</v>
      </c>
      <c r="BJ1425" t="str">
        <f>N1425&amp;", "&amp;P1425</f>
        <v>Almaty (Alma-Ata) Region, near Almaty</v>
      </c>
      <c r="BK1425" t="str">
        <f>T1425&amp;" N; "&amp;U1425&amp;" E"</f>
        <v>43°15' N; 76°57' E</v>
      </c>
      <c r="BL1425" t="s">
        <v>5114</v>
      </c>
      <c r="BM1425" s="85" t="s">
        <v>5115</v>
      </c>
      <c r="BN1425" t="s">
        <v>4895</v>
      </c>
      <c r="BO1425"/>
      <c r="BP1425" t="str">
        <f>IF(V1425="original",H1425,IF(V1425="volunteer",C1425,"Nekhaeva A.A."))</f>
        <v>Huber B.A.</v>
      </c>
      <c r="BQ1425">
        <f>IF(V1425="original",I1425,IF(V1425="volunteer",YEAR(A1425)&amp;"-"&amp;IF(MONTH(A1425)&lt;10,"0"&amp;MONTH(A1425),MONTH(A1425))&amp;"-"&amp;IF(DAY(A1425)&lt;10,"0"&amp;DAY(A1425),DAY(A1425)),"__2025-05-15"))</f>
        <v>2011</v>
      </c>
      <c r="BR1425"/>
      <c r="BS1425"/>
      <c r="BT1425" s="49" t="s">
        <v>4766</v>
      </c>
      <c r="BU1425" t="s">
        <v>3631</v>
      </c>
      <c r="BV1425" t="s">
        <v>3632</v>
      </c>
      <c r="BW1425" t="s">
        <v>3633</v>
      </c>
      <c r="BX1425" t="s">
        <v>3634</v>
      </c>
      <c r="BY1425" s="44" t="s">
        <v>887</v>
      </c>
      <c r="BZ1425" t="s">
        <v>769</v>
      </c>
      <c r="CA1425" t="s">
        <v>3848</v>
      </c>
      <c r="CB1425" s="44" t="s">
        <v>3848</v>
      </c>
      <c r="CC1425" t="s">
        <v>3850</v>
      </c>
      <c r="CD1425" t="s">
        <v>3848</v>
      </c>
      <c r="CE1425" t="s">
        <v>3849</v>
      </c>
      <c r="CF1425" t="s">
        <v>3630</v>
      </c>
      <c r="CG1425" t="s">
        <v>4765</v>
      </c>
      <c r="CH1425" t="str">
        <f>H1425</f>
        <v>Huber B.A.</v>
      </c>
      <c r="CI1425">
        <f t="shared" si="336"/>
        <v>2011</v>
      </c>
      <c r="CJ1425" t="s">
        <v>921</v>
      </c>
    </row>
    <row r="1426" spans="1:88" s="6" customFormat="1" x14ac:dyDescent="0.45">
      <c r="A1426" s="5">
        <v>45780.447534722218</v>
      </c>
      <c r="B1426" s="6">
        <v>412819044</v>
      </c>
      <c r="C1426" s="6" t="s">
        <v>4897</v>
      </c>
      <c r="D1426" s="6">
        <v>1</v>
      </c>
      <c r="E1426" s="4" t="s">
        <v>65</v>
      </c>
      <c r="G1426" s="6">
        <v>4682</v>
      </c>
      <c r="H1426" s="44" t="s">
        <v>787</v>
      </c>
      <c r="I1426" s="6">
        <v>1934</v>
      </c>
      <c r="J1426" s="6" t="s">
        <v>788</v>
      </c>
      <c r="K1426" s="6" t="s">
        <v>789</v>
      </c>
      <c r="L1426" s="6" t="s">
        <v>790</v>
      </c>
      <c r="M1426" t="s">
        <v>39</v>
      </c>
      <c r="P1426" s="6" t="s">
        <v>791</v>
      </c>
      <c r="Q1426" t="str">
        <f t="shared" si="337"/>
        <v>vicinity of Lake Balkhash</v>
      </c>
      <c r="R1426" s="84">
        <v>45.667352999999999</v>
      </c>
      <c r="S1426" s="84">
        <v>75.449344999999994</v>
      </c>
      <c r="T1426" s="6" t="s">
        <v>792</v>
      </c>
      <c r="U1426" s="6" t="s">
        <v>793</v>
      </c>
      <c r="V1426" s="6" t="s">
        <v>106</v>
      </c>
      <c r="W1426" s="6" t="s">
        <v>794</v>
      </c>
      <c r="X1426" s="6">
        <v>50000</v>
      </c>
      <c r="Y1426" s="6">
        <v>1913</v>
      </c>
      <c r="Z1426" s="6">
        <v>5</v>
      </c>
      <c r="AF1426" s="6" t="s">
        <v>658</v>
      </c>
      <c r="AI1426" s="6" t="s">
        <v>795</v>
      </c>
      <c r="AJ1426" s="6" t="s">
        <v>796</v>
      </c>
      <c r="AK1426" s="6" t="b">
        <v>1</v>
      </c>
      <c r="AL1426" s="6" t="b">
        <v>1</v>
      </c>
      <c r="AM1426" s="6" t="s">
        <v>455</v>
      </c>
      <c r="AO1426" s="49" t="s">
        <v>4952</v>
      </c>
      <c r="AP1426" s="73"/>
      <c r="AQ1426" s="49" t="s">
        <v>4951</v>
      </c>
      <c r="AR1426" s="76" t="s">
        <v>5011</v>
      </c>
      <c r="AS1426" s="73" t="s">
        <v>5012</v>
      </c>
      <c r="AT1426" s="73">
        <f t="shared" si="339"/>
        <v>1</v>
      </c>
      <c r="AU1426" s="112" t="s">
        <v>5384</v>
      </c>
      <c r="AV1426" s="44" t="s">
        <v>5380</v>
      </c>
      <c r="AW1426" t="s">
        <v>658</v>
      </c>
      <c r="AX1426" s="73"/>
      <c r="AY1426" s="73" t="str">
        <f t="shared" si="340"/>
        <v>Spassky S. 1934. Aranearum species novae III // Rev. franc. Entomol. Vol.1. No.2. P.135–139</v>
      </c>
      <c r="AZ1426" s="49" t="s">
        <v>4903</v>
      </c>
      <c r="BA1426" s="44" t="str">
        <f>Y1426&amp;"-"&amp;IF(Z1426&lt;10,"0"&amp;Z1426,Z1426)</f>
        <v>1913-05</v>
      </c>
      <c r="BB1426" s="44" t="str">
        <f>Y1426&amp;IF(Z1426&lt;&gt;0,"-"&amp;Z1426,"")&amp;IF(AA1426&lt;&gt;0,"-"&amp;AA1426,"")&amp;IF(AB1426&lt;&gt;0,"/"&amp;AB1426,"")&amp;IF(AC1426&lt;&gt;0,"-"&amp;AC1426,"")&amp;IF(AD1426&lt;&gt;0,"-"&amp;AD1426,"")</f>
        <v>1913-5</v>
      </c>
      <c r="BC1426" s="44"/>
      <c r="BD1426" s="44"/>
      <c r="BE1426" s="44"/>
      <c r="BF1426" s="49" t="s">
        <v>4882</v>
      </c>
      <c r="BG1426" t="s">
        <v>4893</v>
      </c>
      <c r="BH1426" s="40" t="s">
        <v>5050</v>
      </c>
      <c r="BI1426" t="s">
        <v>39</v>
      </c>
      <c r="BJ1426" t="str">
        <f t="shared" ref="BJ1426:BJ1427" si="343">P1426</f>
        <v>vicinity of Lake Balkhash</v>
      </c>
      <c r="BK1426" t="str">
        <f>T1426&amp;" N; "&amp;U1426&amp;" E"</f>
        <v>45.667353 N; 75.449345 E</v>
      </c>
      <c r="BL1426" t="s">
        <v>792</v>
      </c>
      <c r="BM1426" s="85" t="s">
        <v>793</v>
      </c>
      <c r="BN1426" t="s">
        <v>4895</v>
      </c>
      <c r="BO1426">
        <f t="shared" ref="BO1426:BO1429" si="344">X1426</f>
        <v>50000</v>
      </c>
      <c r="BP1426" t="str">
        <f>IF(V1426="original",H1426,IF(V1426="volunteer",C1426,"Nekhaeva A.A."))</f>
        <v>Kim L.V.</v>
      </c>
      <c r="BQ1426" t="str">
        <f>IF(V1426="original",I1426,IF(V1426="volunteer",YEAR(A1426)&amp;"-"&amp;IF(MONTH(A1426)&lt;10,"0"&amp;MONTH(A1426),MONTH(A1426))&amp;"-"&amp;IF(DAY(A1426)&lt;10,"0"&amp;DAY(A1426),DAY(A1426)),"__2025-05-15"))</f>
        <v>2025-05-03</v>
      </c>
      <c r="BR1426"/>
      <c r="BS1426"/>
      <c r="BT1426" s="49" t="s">
        <v>4766</v>
      </c>
      <c r="BU1426" t="s">
        <v>3631</v>
      </c>
      <c r="BV1426" t="s">
        <v>3632</v>
      </c>
      <c r="BW1426" t="s">
        <v>3633</v>
      </c>
      <c r="BX1426" t="s">
        <v>3634</v>
      </c>
      <c r="BY1426" s="44" t="s">
        <v>229</v>
      </c>
      <c r="BZ1426" t="s">
        <v>1460</v>
      </c>
      <c r="CA1426" t="s">
        <v>3827</v>
      </c>
      <c r="CB1426" s="44" t="s">
        <v>3827</v>
      </c>
      <c r="CC1426" t="s">
        <v>4868</v>
      </c>
      <c r="CD1426" t="s">
        <v>3825</v>
      </c>
      <c r="CE1426" t="s">
        <v>3826</v>
      </c>
      <c r="CF1426" t="s">
        <v>3630</v>
      </c>
      <c r="CG1426" t="s">
        <v>4765</v>
      </c>
      <c r="CH1426" t="str">
        <f>H1426</f>
        <v>Spassky S.</v>
      </c>
      <c r="CI1426">
        <f t="shared" si="336"/>
        <v>1934</v>
      </c>
      <c r="CJ1426" t="s">
        <v>4756</v>
      </c>
    </row>
    <row r="1427" spans="1:88" s="6" customFormat="1" x14ac:dyDescent="0.45">
      <c r="A1427" s="5">
        <v>45780.468078703707</v>
      </c>
      <c r="B1427" s="6">
        <v>412819044</v>
      </c>
      <c r="C1427" s="6" t="s">
        <v>4897</v>
      </c>
      <c r="D1427" s="6">
        <v>2</v>
      </c>
      <c r="E1427" s="4" t="s">
        <v>247</v>
      </c>
      <c r="F1427" s="6" t="s">
        <v>773</v>
      </c>
      <c r="G1427" s="6">
        <v>4688</v>
      </c>
      <c r="H1427" s="44" t="s">
        <v>653</v>
      </c>
      <c r="I1427" s="6">
        <v>1940</v>
      </c>
      <c r="J1427" s="6" t="s">
        <v>774</v>
      </c>
      <c r="K1427" s="6" t="s">
        <v>775</v>
      </c>
      <c r="L1427" s="6" t="s">
        <v>776</v>
      </c>
      <c r="M1427" t="s">
        <v>39</v>
      </c>
      <c r="P1427" s="6" t="s">
        <v>681</v>
      </c>
      <c r="Q1427" t="str">
        <f t="shared" si="337"/>
        <v>near Alma-Ata</v>
      </c>
      <c r="R1427" s="84">
        <v>43.289437</v>
      </c>
      <c r="S1427" s="84">
        <v>76.994337999999999</v>
      </c>
      <c r="T1427" s="6" t="s">
        <v>765</v>
      </c>
      <c r="U1427" s="6" t="s">
        <v>766</v>
      </c>
      <c r="V1427" s="6" t="s">
        <v>106</v>
      </c>
      <c r="W1427" s="6" t="s">
        <v>767</v>
      </c>
      <c r="X1427" s="6">
        <v>6000</v>
      </c>
      <c r="Y1427" s="6">
        <v>1919</v>
      </c>
      <c r="Z1427" s="6">
        <v>7</v>
      </c>
      <c r="AB1427" s="6">
        <v>1929</v>
      </c>
      <c r="AC1427" s="6">
        <v>5</v>
      </c>
      <c r="AF1427" s="6" t="s">
        <v>658</v>
      </c>
      <c r="AG1427" s="67" t="s">
        <v>768</v>
      </c>
      <c r="AI1427" s="6" t="s">
        <v>769</v>
      </c>
      <c r="AJ1427" s="6" t="s">
        <v>770</v>
      </c>
      <c r="AK1427" s="6" t="b">
        <v>1</v>
      </c>
      <c r="AL1427" s="6" t="b">
        <v>1</v>
      </c>
      <c r="AM1427" s="6" t="s">
        <v>455</v>
      </c>
      <c r="AN1427" s="6" t="s">
        <v>771</v>
      </c>
      <c r="AO1427" s="49" t="s">
        <v>4952</v>
      </c>
      <c r="AP1427" s="73"/>
      <c r="AQ1427" s="49" t="s">
        <v>4951</v>
      </c>
      <c r="AR1427" s="76" t="s">
        <v>5011</v>
      </c>
      <c r="AS1427" s="73" t="s">
        <v>5012</v>
      </c>
      <c r="AT1427" s="73">
        <f t="shared" si="339"/>
        <v>2</v>
      </c>
      <c r="AU1427" s="112" t="s">
        <v>5384</v>
      </c>
      <c r="AV1427" s="44" t="s">
        <v>5380</v>
      </c>
      <c r="AW1427" t="s">
        <v>658</v>
      </c>
      <c r="AX1427" s="112" t="s">
        <v>5372</v>
      </c>
      <c r="AY1427" s="73" t="str">
        <f t="shared" si="340"/>
        <v>Spassky S.A. 1940. Araneae palaearcticae novae. V // Folia zool. hydrobiol. T.10. No.2. P.353–364</v>
      </c>
      <c r="AZ1427" s="49" t="s">
        <v>4903</v>
      </c>
      <c r="BA1427" s="44" t="str">
        <f>"1929-05/"&amp;"07"</f>
        <v>1929-05/07</v>
      </c>
      <c r="BB1427" s="44" t="s">
        <v>5003</v>
      </c>
      <c r="BC1427" s="44"/>
      <c r="BD1427" s="44"/>
      <c r="BE1427" s="44"/>
      <c r="BF1427" s="49" t="s">
        <v>4882</v>
      </c>
      <c r="BG1427" t="s">
        <v>4893</v>
      </c>
      <c r="BH1427" s="40" t="s">
        <v>5050</v>
      </c>
      <c r="BI1427" t="s">
        <v>39</v>
      </c>
      <c r="BJ1427" t="str">
        <f t="shared" si="343"/>
        <v>near Alma-Ata</v>
      </c>
      <c r="BK1427" t="str">
        <f>T1427&amp;" N; "&amp;U1427&amp;" E"</f>
        <v>43.289437 N; 76.994338 E</v>
      </c>
      <c r="BL1427" t="s">
        <v>765</v>
      </c>
      <c r="BM1427" s="85" t="s">
        <v>766</v>
      </c>
      <c r="BN1427" t="s">
        <v>4895</v>
      </c>
      <c r="BO1427">
        <f t="shared" si="344"/>
        <v>6000</v>
      </c>
      <c r="BP1427" t="str">
        <f>IF(V1427="original",H1427,IF(V1427="volunteer",C1427,"Nekhaeva A.A."))</f>
        <v>Kim L.V.</v>
      </c>
      <c r="BQ1427" t="str">
        <f>IF(V1427="original",I1427,IF(V1427="volunteer",YEAR(A1427)&amp;"-"&amp;IF(MONTH(A1427)&lt;10,"0"&amp;MONTH(A1427),MONTH(A1427))&amp;"-"&amp;IF(DAY(A1427)&lt;10,"0"&amp;DAY(A1427),DAY(A1427)),"__2025-05-15"))</f>
        <v>2025-05-03</v>
      </c>
      <c r="BR1427"/>
      <c r="BS1427"/>
      <c r="BT1427" s="49" t="s">
        <v>4766</v>
      </c>
      <c r="BU1427" t="s">
        <v>3631</v>
      </c>
      <c r="BV1427" t="s">
        <v>3632</v>
      </c>
      <c r="BW1427" t="s">
        <v>3633</v>
      </c>
      <c r="BX1427" t="s">
        <v>3634</v>
      </c>
      <c r="BY1427" s="44" t="s">
        <v>887</v>
      </c>
      <c r="BZ1427" t="s">
        <v>769</v>
      </c>
      <c r="CA1427" t="s">
        <v>3848</v>
      </c>
      <c r="CB1427" s="44" t="s">
        <v>3848</v>
      </c>
      <c r="CC1427" t="s">
        <v>3850</v>
      </c>
      <c r="CD1427" t="s">
        <v>3818</v>
      </c>
      <c r="CE1427" t="s">
        <v>3849</v>
      </c>
      <c r="CF1427" t="s">
        <v>3630</v>
      </c>
      <c r="CG1427" t="s">
        <v>4765</v>
      </c>
      <c r="CH1427" t="str">
        <f>H1427</f>
        <v>Spassky S.A.</v>
      </c>
      <c r="CI1427">
        <f t="shared" si="336"/>
        <v>1940</v>
      </c>
      <c r="CJ1427" t="s">
        <v>4780</v>
      </c>
    </row>
    <row r="1428" spans="1:88" x14ac:dyDescent="0.45">
      <c r="A1428" s="1">
        <v>45789.234652777777</v>
      </c>
      <c r="B1428">
        <v>911269241</v>
      </c>
      <c r="C1428" t="s">
        <v>4896</v>
      </c>
      <c r="D1428">
        <v>2</v>
      </c>
      <c r="E1428" s="4" t="s">
        <v>247</v>
      </c>
      <c r="F1428" t="s">
        <v>177</v>
      </c>
      <c r="G1428">
        <v>3901</v>
      </c>
      <c r="H1428" s="44" t="s">
        <v>167</v>
      </c>
      <c r="I1428">
        <v>1997</v>
      </c>
      <c r="J1428" t="s">
        <v>168</v>
      </c>
      <c r="K1428" t="s">
        <v>169</v>
      </c>
      <c r="L1428" t="s">
        <v>170</v>
      </c>
      <c r="M1428" t="s">
        <v>39</v>
      </c>
      <c r="N1428" t="s">
        <v>77</v>
      </c>
      <c r="O1428" t="s">
        <v>171</v>
      </c>
      <c r="P1428" t="s">
        <v>172</v>
      </c>
      <c r="Q1428" t="str">
        <f t="shared" si="337"/>
        <v>Bakanas, bank of Ili River</v>
      </c>
      <c r="R1428" s="85">
        <v>44.797756999999997</v>
      </c>
      <c r="S1428" s="85">
        <v>76.272239999999996</v>
      </c>
      <c r="T1428" t="s">
        <v>173</v>
      </c>
      <c r="U1428" t="s">
        <v>174</v>
      </c>
      <c r="V1428" s="54" t="s">
        <v>106</v>
      </c>
      <c r="X1428">
        <v>2400</v>
      </c>
      <c r="Y1428">
        <v>1986</v>
      </c>
      <c r="Z1428">
        <v>5</v>
      </c>
      <c r="AA1428">
        <v>11</v>
      </c>
      <c r="AB1428">
        <v>1986</v>
      </c>
      <c r="AC1428">
        <v>5</v>
      </c>
      <c r="AD1428">
        <v>13</v>
      </c>
      <c r="AF1428" t="s">
        <v>175</v>
      </c>
      <c r="AI1428" t="s">
        <v>163</v>
      </c>
      <c r="AJ1428" t="s">
        <v>164</v>
      </c>
      <c r="AK1428" t="b">
        <v>1</v>
      </c>
      <c r="AL1428" t="b">
        <v>1</v>
      </c>
      <c r="AM1428" t="s">
        <v>165</v>
      </c>
      <c r="AO1428" s="49" t="s">
        <v>4952</v>
      </c>
      <c r="AP1428" s="73"/>
      <c r="AQ1428" s="49" t="s">
        <v>4951</v>
      </c>
      <c r="AR1428" s="76" t="s">
        <v>5011</v>
      </c>
      <c r="AS1428" s="73" t="s">
        <v>5012</v>
      </c>
      <c r="AT1428" s="73">
        <f t="shared" si="339"/>
        <v>2</v>
      </c>
      <c r="AU1428" s="112" t="s">
        <v>5384</v>
      </c>
      <c r="AV1428" s="44" t="s">
        <v>5380</v>
      </c>
      <c r="AW1428" t="s">
        <v>566</v>
      </c>
      <c r="AX1428" t="s">
        <v>5355</v>
      </c>
      <c r="AY1428" s="73" t="str">
        <f t="shared" si="340"/>
        <v>Logunov D.V., Kronestedt T. 1997. A new Palearctic species of the genus Sitticus Simon, with notes on related species in the floricola group (Araneae, Salticidae) // Bull. Brit. arachnol. Soc. Vol.10. Pt.7. P.225–233</v>
      </c>
      <c r="AZ1428" s="49" t="s">
        <v>4903</v>
      </c>
      <c r="BA1428" s="58" t="str">
        <f>Y1428&amp;"-"&amp;IF(Z1428&lt;10,"0"&amp;Z1428,Z1428)&amp;"-"&amp;IF(AA1428&lt;10,"0"&amp;AA1428,AA1428)&amp;"/"&amp;IF(AD1428&lt;10,"0"&amp;AD1428,AD1428)</f>
        <v>1986-05-11/13</v>
      </c>
      <c r="BB1428" s="44" t="str">
        <f>Y1428&amp;IF(Z1428&lt;&gt;0,"-"&amp;Z1428,"")&amp;IF(AA1428&lt;&gt;0,"-"&amp;AA1428,"")&amp;IF(AB1428&lt;&gt;0,"/"&amp;AB1428,"")&amp;IF(AC1428&lt;&gt;0,"-"&amp;AC1428,"")&amp;IF(AD1428&lt;&gt;0,"-"&amp;AD1428,"")</f>
        <v>1986-5-11/1986-5-13</v>
      </c>
      <c r="BF1428" s="49" t="s">
        <v>4882</v>
      </c>
      <c r="BG1428" t="s">
        <v>4893</v>
      </c>
      <c r="BH1428" s="40" t="s">
        <v>5050</v>
      </c>
      <c r="BI1428" t="s">
        <v>39</v>
      </c>
      <c r="BJ1428" t="str">
        <f>N1428&amp;", "&amp;O1428&amp;", "&amp;P1428</f>
        <v>Almaty Area, Balkhanskiy District, Bakanas, bank of Ili River</v>
      </c>
      <c r="BK1428" t="str">
        <f>T1428&amp;" N; "&amp;U1428&amp;" E"</f>
        <v>44.797757 N; 76.27224 E</v>
      </c>
      <c r="BL1428" t="s">
        <v>173</v>
      </c>
      <c r="BM1428" s="85" t="s">
        <v>174</v>
      </c>
      <c r="BN1428" t="s">
        <v>4895</v>
      </c>
      <c r="BO1428">
        <f t="shared" si="344"/>
        <v>2400</v>
      </c>
      <c r="BP1428" t="str">
        <f>IF(V1428="original",H1428,IF(V1428="volunteer",C1428,"Nekhaeva A.A."))</f>
        <v>Nekhaeva A.A.</v>
      </c>
      <c r="BQ1428" t="str">
        <f>IF(V1428="original",I1428,IF(V1428="volunteer",YEAR(A1428)&amp;"-"&amp;IF(MONTH(A1428)&lt;10,"0"&amp;MONTH(A1428),MONTH(A1428))&amp;"-"&amp;IF(DAY(A1428)&lt;10,"0"&amp;DAY(A1428),DAY(A1428)),"__2025-05-15"))</f>
        <v>2025-05-12</v>
      </c>
      <c r="BT1428" s="49" t="s">
        <v>4766</v>
      </c>
      <c r="BU1428" t="s">
        <v>3631</v>
      </c>
      <c r="BV1428" t="s">
        <v>3632</v>
      </c>
      <c r="BW1428" t="s">
        <v>3633</v>
      </c>
      <c r="BX1428" t="s">
        <v>3634</v>
      </c>
      <c r="BY1428" s="44" t="s">
        <v>48</v>
      </c>
      <c r="BZ1428" t="s">
        <v>3660</v>
      </c>
      <c r="CA1428" t="s">
        <v>3661</v>
      </c>
      <c r="CB1428" s="44" t="s">
        <v>3661</v>
      </c>
      <c r="CC1428" t="s">
        <v>4847</v>
      </c>
      <c r="CD1428" t="s">
        <v>3658</v>
      </c>
      <c r="CE1428" t="s">
        <v>3659</v>
      </c>
      <c r="CF1428" t="s">
        <v>3630</v>
      </c>
      <c r="CG1428" t="s">
        <v>4737</v>
      </c>
      <c r="CH1428" t="str">
        <f>H1428</f>
        <v>Logunov D.V., Kronestedt T.</v>
      </c>
      <c r="CI1428">
        <f t="shared" si="336"/>
        <v>1997</v>
      </c>
      <c r="CJ1428" t="s">
        <v>4725</v>
      </c>
    </row>
    <row r="1429" spans="1:88" s="8" customFormat="1" x14ac:dyDescent="0.45">
      <c r="A1429" s="7">
        <v>45747.508055555547</v>
      </c>
      <c r="B1429" s="8">
        <v>412819044</v>
      </c>
      <c r="C1429" s="6" t="s">
        <v>4897</v>
      </c>
      <c r="D1429" s="8">
        <v>4</v>
      </c>
      <c r="E1429" s="4" t="s">
        <v>835</v>
      </c>
      <c r="G1429" s="8">
        <v>3908</v>
      </c>
      <c r="H1429" s="44" t="s">
        <v>1801</v>
      </c>
      <c r="I1429" s="8">
        <v>1999</v>
      </c>
      <c r="J1429" s="8" t="s">
        <v>3380</v>
      </c>
      <c r="K1429" s="8" t="s">
        <v>3381</v>
      </c>
      <c r="L1429" s="8" t="s">
        <v>3382</v>
      </c>
      <c r="M1429" t="s">
        <v>39</v>
      </c>
      <c r="N1429" s="8" t="s">
        <v>77</v>
      </c>
      <c r="O1429" s="8" t="s">
        <v>754</v>
      </c>
      <c r="P1429" s="8" t="s">
        <v>1604</v>
      </c>
      <c r="Q1429" t="str">
        <f t="shared" si="337"/>
        <v>Ili River</v>
      </c>
      <c r="R1429" s="90">
        <v>43.9328</v>
      </c>
      <c r="S1429" s="90">
        <v>77.141644999999997</v>
      </c>
      <c r="T1429" s="8" t="s">
        <v>3499</v>
      </c>
      <c r="U1429" s="8" t="s">
        <v>3500</v>
      </c>
      <c r="V1429" s="8" t="s">
        <v>106</v>
      </c>
      <c r="X1429" s="8">
        <v>5000</v>
      </c>
      <c r="Y1429" s="8">
        <v>1990</v>
      </c>
      <c r="Z1429" s="8">
        <v>5</v>
      </c>
      <c r="AA1429" s="8">
        <v>26</v>
      </c>
      <c r="AF1429" s="8" t="s">
        <v>1752</v>
      </c>
      <c r="AH1429" s="8" t="s">
        <v>48</v>
      </c>
      <c r="AI1429" s="8" t="s">
        <v>49</v>
      </c>
      <c r="AJ1429" s="8" t="s">
        <v>3140</v>
      </c>
      <c r="AK1429" s="8" t="b">
        <v>1</v>
      </c>
      <c r="AL1429" s="8" t="b">
        <v>0</v>
      </c>
      <c r="AO1429" s="49" t="s">
        <v>4952</v>
      </c>
      <c r="AP1429" s="73"/>
      <c r="AQ1429" s="49" t="s">
        <v>4951</v>
      </c>
      <c r="AR1429" s="76" t="s">
        <v>5011</v>
      </c>
      <c r="AS1429" s="73" t="s">
        <v>5012</v>
      </c>
      <c r="AT1429" s="73">
        <f t="shared" si="339"/>
        <v>4</v>
      </c>
      <c r="AU1429" s="112" t="s">
        <v>5384</v>
      </c>
      <c r="AV1429" s="44" t="s">
        <v>5380</v>
      </c>
      <c r="AW1429" t="s">
        <v>1752</v>
      </c>
      <c r="AX1429" s="73"/>
      <c r="AY1429" s="73" t="str">
        <f t="shared" si="340"/>
        <v>Logunov D.V., Marusik Yu.M. 1999. A brief review of the genus Chalcoscirtus Bertkau, 1880 in the fauna of Central Asia and the Caucasus (Aranei: Salticidae) // Arthropoda Selecta. Vol.7 (for 1998). No.3. P.205–226</v>
      </c>
      <c r="AZ1429" s="49" t="s">
        <v>4903</v>
      </c>
      <c r="BA1429" s="58" t="str">
        <f>Y1429&amp;"-"&amp;IF(Z1429&lt;10,"0"&amp;Z1429,Z1429)&amp;"-"&amp;IF(AA1429&lt;10,"0"&amp;AA1429,AA1429)</f>
        <v>1990-05-26</v>
      </c>
      <c r="BB1429" s="44" t="str">
        <f>Y1429&amp;IF(Z1429&lt;&gt;0,"-"&amp;Z1429,"")&amp;IF(AA1429&lt;&gt;0,"-"&amp;AA1429,"")&amp;IF(AB1429&lt;&gt;0,"/"&amp;AB1429,"")&amp;IF(AC1429&lt;&gt;0,"-"&amp;AC1429,"")&amp;IF(AD1429&lt;&gt;0,"-"&amp;AD1429,"")</f>
        <v>1990-5-26</v>
      </c>
      <c r="BC1429" s="44"/>
      <c r="BD1429" s="44"/>
      <c r="BE1429" s="44"/>
      <c r="BF1429" s="49" t="s">
        <v>4882</v>
      </c>
      <c r="BG1429" t="s">
        <v>4893</v>
      </c>
      <c r="BH1429" s="40" t="s">
        <v>5050</v>
      </c>
      <c r="BI1429" t="s">
        <v>39</v>
      </c>
      <c r="BJ1429" t="str">
        <f>N1429&amp;", "&amp;O1429&amp;", "&amp;P1429</f>
        <v>Almaty Area, Talgar Distr., Ili River</v>
      </c>
      <c r="BK1429" t="str">
        <f>T1429&amp;" N; "&amp;U1429&amp;" E"</f>
        <v>43.9328 N; 77.141645 E</v>
      </c>
      <c r="BL1429" t="s">
        <v>3499</v>
      </c>
      <c r="BM1429" s="85" t="s">
        <v>3500</v>
      </c>
      <c r="BN1429" t="s">
        <v>4895</v>
      </c>
      <c r="BO1429">
        <f t="shared" si="344"/>
        <v>5000</v>
      </c>
      <c r="BP1429" t="str">
        <f>IF(V1429="original",H1429,IF(V1429="volunteer",C1429,"Nekhaeva A.A."))</f>
        <v>Kim L.V.</v>
      </c>
      <c r="BQ1429" t="str">
        <f>IF(V1429="original",I1429,IF(V1429="volunteer",YEAR(A1429)&amp;"-"&amp;IF(MONTH(A1429)&lt;10,"0"&amp;MONTH(A1429),MONTH(A1429))&amp;"-"&amp;IF(DAY(A1429)&lt;10,"0"&amp;DAY(A1429),DAY(A1429)),"__2025-05-15"))</f>
        <v>2025-03-31</v>
      </c>
      <c r="BR1429"/>
      <c r="BS1429"/>
      <c r="BT1429" s="49" t="s">
        <v>4766</v>
      </c>
      <c r="BU1429" t="s">
        <v>3631</v>
      </c>
      <c r="BV1429" t="s">
        <v>3632</v>
      </c>
      <c r="BW1429" t="s">
        <v>3633</v>
      </c>
      <c r="BX1429" t="s">
        <v>3634</v>
      </c>
      <c r="BY1429" s="44" t="s">
        <v>48</v>
      </c>
      <c r="BZ1429" t="s">
        <v>49</v>
      </c>
      <c r="CA1429" t="s">
        <v>4606</v>
      </c>
      <c r="CB1429" s="44" t="s">
        <v>4606</v>
      </c>
      <c r="CC1429" t="s">
        <v>4608</v>
      </c>
      <c r="CD1429" t="s">
        <v>4606</v>
      </c>
      <c r="CE1429" t="s">
        <v>4607</v>
      </c>
      <c r="CF1429" t="s">
        <v>3630</v>
      </c>
      <c r="CG1429"/>
      <c r="CH1429" t="str">
        <f>H1429</f>
        <v>Logunov D.V., Marusik Yu.M.</v>
      </c>
      <c r="CI1429">
        <f t="shared" ref="CI1429:CI1492" si="345">I1429</f>
        <v>1999</v>
      </c>
      <c r="CJ1429"/>
    </row>
    <row r="1430" spans="1:88" x14ac:dyDescent="0.45">
      <c r="A1430" s="1">
        <v>45787.657627314809</v>
      </c>
      <c r="B1430">
        <v>911269241</v>
      </c>
      <c r="C1430" t="s">
        <v>4896</v>
      </c>
      <c r="D1430">
        <v>3</v>
      </c>
      <c r="E1430" s="113" t="s">
        <v>846</v>
      </c>
      <c r="F1430" t="s">
        <v>5282</v>
      </c>
      <c r="G1430">
        <v>3858</v>
      </c>
      <c r="H1430" s="44" t="s">
        <v>53</v>
      </c>
      <c r="I1430">
        <v>2013</v>
      </c>
      <c r="J1430" t="s">
        <v>475</v>
      </c>
      <c r="K1430" t="s">
        <v>476</v>
      </c>
      <c r="L1430" t="s">
        <v>477</v>
      </c>
      <c r="M1430" t="s">
        <v>39</v>
      </c>
      <c r="N1430" t="s">
        <v>463</v>
      </c>
      <c r="O1430" t="s">
        <v>464</v>
      </c>
      <c r="P1430" t="s">
        <v>465</v>
      </c>
      <c r="Q1430" t="str">
        <f t="shared" si="337"/>
        <v>c. 4.9 km W of Arna</v>
      </c>
      <c r="R1430" s="85">
        <v>43.777500000000003</v>
      </c>
      <c r="S1430" s="85">
        <v>77.032777999999993</v>
      </c>
      <c r="T1430" t="s">
        <v>466</v>
      </c>
      <c r="U1430" t="s">
        <v>467</v>
      </c>
      <c r="V1430" s="54"/>
      <c r="W1430" t="s">
        <v>468</v>
      </c>
      <c r="Y1430">
        <v>2012</v>
      </c>
      <c r="Z1430">
        <v>10</v>
      </c>
      <c r="AA1430"/>
      <c r="AB1430">
        <v>2012</v>
      </c>
      <c r="AC1430">
        <v>11</v>
      </c>
      <c r="AD1430"/>
      <c r="AE1430" t="s">
        <v>469</v>
      </c>
      <c r="AF1430" t="s">
        <v>470</v>
      </c>
      <c r="AH1430" t="s">
        <v>127</v>
      </c>
      <c r="AI1430" t="s">
        <v>471</v>
      </c>
      <c r="AJ1430" t="s">
        <v>472</v>
      </c>
      <c r="AK1430" t="b">
        <v>1</v>
      </c>
      <c r="AL1430" t="b">
        <v>1</v>
      </c>
      <c r="AM1430" t="s">
        <v>165</v>
      </c>
      <c r="AO1430" s="49" t="s">
        <v>4952</v>
      </c>
      <c r="AP1430" s="73"/>
      <c r="AQ1430" s="49" t="s">
        <v>4951</v>
      </c>
      <c r="AR1430" s="76" t="s">
        <v>5011</v>
      </c>
      <c r="AS1430" s="73" t="s">
        <v>5012</v>
      </c>
      <c r="AT1430" s="73">
        <f t="shared" si="339"/>
        <v>3</v>
      </c>
      <c r="AU1430" s="112" t="s">
        <v>5384</v>
      </c>
      <c r="AV1430" s="44" t="s">
        <v>5380</v>
      </c>
      <c r="AW1430" t="s">
        <v>2171</v>
      </c>
      <c r="AX1430" s="112" t="s">
        <v>5333</v>
      </c>
      <c r="AY1430" s="73" t="str">
        <f t="shared" si="340"/>
        <v>Logunov D.V. 2013. A new species of the genus Alopecosa Simon, 1885 (Aranei: Lycosidae) from south-east Kazakhstan // Arthropoda Selecta. Vol.22. No.2. P.163–169</v>
      </c>
      <c r="AZ1430" s="49" t="s">
        <v>4903</v>
      </c>
      <c r="BA1430" s="59" t="str">
        <f>Y1430&amp;"-"&amp;IF(Z1430&lt;10,"0"&amp;Z1430,Z1430)&amp;"/"&amp;IF(AC1430&lt;10,"0"&amp;AC1430,AC1430)</f>
        <v>2012-10/11</v>
      </c>
      <c r="BB1430" s="44" t="str">
        <f>Y1430&amp;IF(Z1430&lt;&gt;0,"-"&amp;Z1430,"")&amp;IF(AA1430&lt;&gt;0,"-"&amp;AA1430,"")&amp;IF(AB1430&lt;&gt;0,"/"&amp;AB1430,"")&amp;IF(AC1430&lt;&gt;0,"-"&amp;AC1430,"")&amp;IF(AD1430&lt;&gt;0,"-"&amp;AD1430,"")</f>
        <v>2012-10/2012-11</v>
      </c>
      <c r="BC1430" s="44" t="str">
        <f>AE1430</f>
        <v>sandy hills</v>
      </c>
      <c r="BF1430" s="49" t="s">
        <v>4882</v>
      </c>
      <c r="BG1430" t="s">
        <v>4893</v>
      </c>
      <c r="BH1430" s="40" t="s">
        <v>5050</v>
      </c>
      <c r="BI1430" t="s">
        <v>39</v>
      </c>
      <c r="BJ1430" t="str">
        <f>N1430&amp;", "&amp;O1430&amp;", "&amp;P1430</f>
        <v>Almaty [=Alma-Ata] Region, Kapchagai Territory, c. 4.9 km W of Arna</v>
      </c>
      <c r="BK1430" t="str">
        <f>T1430&amp;" N; "&amp;U1430&amp;" E"</f>
        <v>43°46'39" N; 77°1'58" E</v>
      </c>
      <c r="BL1430" t="s">
        <v>5091</v>
      </c>
      <c r="BM1430" s="85" t="s">
        <v>5092</v>
      </c>
      <c r="BN1430" t="s">
        <v>4895</v>
      </c>
      <c r="BP1430" t="str">
        <f>IF(V1430="original",H1430,IF(V1430="volunteer",C1430,"Nekhaeva A.A."))</f>
        <v>Nekhaeva A.A.</v>
      </c>
      <c r="BQ1430" t="str">
        <f>IF(V1430="original",I1430,IF(V1430="volunteer",YEAR(A1430)&amp;"-"&amp;IF(MONTH(A1430)&lt;10,"0"&amp;MONTH(A1430),MONTH(A1430))&amp;"-"&amp;IF(DAY(A1430)&lt;10,"0"&amp;DAY(A1430),DAY(A1430)),"__2025-05-15"))</f>
        <v>__2025-05-15</v>
      </c>
      <c r="BR1430">
        <v>520</v>
      </c>
      <c r="BS1430">
        <v>520</v>
      </c>
      <c r="BT1430" s="49" t="s">
        <v>4766</v>
      </c>
      <c r="BU1430" t="s">
        <v>3631</v>
      </c>
      <c r="BV1430" t="s">
        <v>3632</v>
      </c>
      <c r="BW1430" t="s">
        <v>3633</v>
      </c>
      <c r="BX1430" t="s">
        <v>3634</v>
      </c>
      <c r="BY1430" s="44" t="s">
        <v>127</v>
      </c>
      <c r="BZ1430" t="s">
        <v>471</v>
      </c>
      <c r="CA1430" t="s">
        <v>3736</v>
      </c>
      <c r="CB1430" s="44" t="s">
        <v>3736</v>
      </c>
      <c r="CC1430" t="s">
        <v>3738</v>
      </c>
      <c r="CD1430" t="s">
        <v>3736</v>
      </c>
      <c r="CE1430" t="s">
        <v>3737</v>
      </c>
      <c r="CF1430" t="s">
        <v>3630</v>
      </c>
      <c r="CG1430" t="s">
        <v>4737</v>
      </c>
      <c r="CH1430" t="str">
        <f>H1430</f>
        <v>Logunov D.V.</v>
      </c>
      <c r="CI1430">
        <f t="shared" si="345"/>
        <v>2013</v>
      </c>
      <c r="CJ1430" t="s">
        <v>4738</v>
      </c>
    </row>
    <row r="1431" spans="1:88" s="6" customFormat="1" x14ac:dyDescent="0.45">
      <c r="A1431" s="5">
        <v>45780.433379629627</v>
      </c>
      <c r="B1431" s="6">
        <v>412819044</v>
      </c>
      <c r="C1431" s="6" t="s">
        <v>4897</v>
      </c>
      <c r="D1431" s="6">
        <v>3</v>
      </c>
      <c r="E1431" s="4" t="s">
        <v>846</v>
      </c>
      <c r="F1431" s="6" t="s">
        <v>812</v>
      </c>
      <c r="G1431" s="6">
        <v>4432</v>
      </c>
      <c r="H1431" s="44" t="s">
        <v>813</v>
      </c>
      <c r="I1431" s="6">
        <v>1994</v>
      </c>
      <c r="J1431" s="6" t="s">
        <v>814</v>
      </c>
      <c r="K1431" s="6" t="s">
        <v>815</v>
      </c>
      <c r="L1431" s="6" t="s">
        <v>816</v>
      </c>
      <c r="M1431" t="s">
        <v>39</v>
      </c>
      <c r="N1431" s="6" t="s">
        <v>178</v>
      </c>
      <c r="P1431" s="6" t="s">
        <v>806</v>
      </c>
      <c r="Q1431" t="str">
        <f t="shared" si="337"/>
        <v>Kapchagai</v>
      </c>
      <c r="R1431" s="84">
        <v>43.871042000000003</v>
      </c>
      <c r="S1431" s="84">
        <v>77.055611999999996</v>
      </c>
      <c r="T1431" s="6" t="s">
        <v>807</v>
      </c>
      <c r="U1431" s="6" t="s">
        <v>808</v>
      </c>
      <c r="V1431" s="6" t="s">
        <v>106</v>
      </c>
      <c r="X1431" s="6">
        <v>2500</v>
      </c>
      <c r="Y1431" s="6">
        <v>1988</v>
      </c>
      <c r="Z1431" s="6">
        <v>5</v>
      </c>
      <c r="AA1431" s="6">
        <v>10</v>
      </c>
      <c r="AB1431" s="6">
        <v>1988</v>
      </c>
      <c r="AC1431" s="6">
        <v>5</v>
      </c>
      <c r="AD1431" s="6">
        <v>18</v>
      </c>
      <c r="AF1431" s="6" t="s">
        <v>566</v>
      </c>
      <c r="AI1431" s="6" t="s">
        <v>809</v>
      </c>
      <c r="AJ1431" s="6" t="s">
        <v>810</v>
      </c>
      <c r="AK1431" s="6" t="b">
        <v>1</v>
      </c>
      <c r="AL1431" s="6" t="b">
        <v>1</v>
      </c>
      <c r="AM1431" s="6" t="s">
        <v>455</v>
      </c>
      <c r="AO1431" s="49" t="s">
        <v>4952</v>
      </c>
      <c r="AP1431" s="73"/>
      <c r="AQ1431" s="49" t="s">
        <v>4951</v>
      </c>
      <c r="AR1431" s="76" t="s">
        <v>5011</v>
      </c>
      <c r="AS1431" s="73" t="s">
        <v>5012</v>
      </c>
      <c r="AT1431" s="73">
        <f t="shared" si="339"/>
        <v>3</v>
      </c>
      <c r="AU1431" s="112" t="s">
        <v>5384</v>
      </c>
      <c r="AV1431" s="44" t="s">
        <v>5380</v>
      </c>
      <c r="AW1431" t="s">
        <v>566</v>
      </c>
      <c r="AX1431" s="112" t="s">
        <v>5348</v>
      </c>
      <c r="AY1431" s="73" t="str">
        <f t="shared" si="340"/>
        <v>Ovtsharenko V.I., Levy G., Platnick N.I. 1994. A review of the ground spider genus Synaphosus (Araneae, Gnaphosidae) // Amer. Mus. Novit. No.3095. P.1–27</v>
      </c>
      <c r="AZ1431" s="49" t="s">
        <v>4903</v>
      </c>
      <c r="BA1431" s="58" t="str">
        <f>Y1431&amp;"-"&amp;IF(Z1431&lt;10,"0"&amp;Z1431,Z1431)&amp;"-"&amp;IF(AA1431&lt;10,"0"&amp;AA1431,AA1431)&amp;"/"&amp;IF(AD1431&lt;10,"0"&amp;AD1431,AD1431)</f>
        <v>1988-05-10/18</v>
      </c>
      <c r="BB1431" s="44" t="str">
        <f>Y1431&amp;IF(Z1431&lt;&gt;0,"-"&amp;Z1431,"")&amp;IF(AA1431&lt;&gt;0,"-"&amp;AA1431,"")&amp;IF(AB1431&lt;&gt;0,"/"&amp;AB1431,"")&amp;IF(AC1431&lt;&gt;0,"-"&amp;AC1431,"")&amp;IF(AD1431&lt;&gt;0,"-"&amp;AD1431,"")</f>
        <v>1988-5-10/1988-5-18</v>
      </c>
      <c r="BC1431" s="44"/>
      <c r="BD1431" s="44"/>
      <c r="BE1431" s="44"/>
      <c r="BF1431" s="49" t="s">
        <v>4882</v>
      </c>
      <c r="BG1431" t="s">
        <v>4893</v>
      </c>
      <c r="BH1431" s="40" t="s">
        <v>5050</v>
      </c>
      <c r="BI1431" t="s">
        <v>39</v>
      </c>
      <c r="BJ1431" t="str">
        <f>N1431&amp;", "&amp;P1431</f>
        <v>Alma-Ata Area, Kapchagai</v>
      </c>
      <c r="BK1431" t="str">
        <f>T1431&amp;" N; "&amp;U1431&amp;" E"</f>
        <v>43.871042 N; 77.055612 E</v>
      </c>
      <c r="BL1431" t="s">
        <v>807</v>
      </c>
      <c r="BM1431" s="85" t="s">
        <v>808</v>
      </c>
      <c r="BN1431" t="s">
        <v>4895</v>
      </c>
      <c r="BO1431">
        <f t="shared" ref="BO1431" si="346">X1431</f>
        <v>2500</v>
      </c>
      <c r="BP1431" t="str">
        <f>IF(V1431="original",H1431,IF(V1431="volunteer",C1431,"Nekhaeva A.A."))</f>
        <v>Kim L.V.</v>
      </c>
      <c r="BQ1431" t="str">
        <f>IF(V1431="original",I1431,IF(V1431="volunteer",YEAR(A1431)&amp;"-"&amp;IF(MONTH(A1431)&lt;10,"0"&amp;MONTH(A1431),MONTH(A1431))&amp;"-"&amp;IF(DAY(A1431)&lt;10,"0"&amp;DAY(A1431),DAY(A1431)),"__2025-05-15"))</f>
        <v>2025-05-03</v>
      </c>
      <c r="BR1431"/>
      <c r="BS1431"/>
      <c r="BT1431" s="49" t="s">
        <v>4766</v>
      </c>
      <c r="BU1431" t="s">
        <v>3631</v>
      </c>
      <c r="BV1431" t="s">
        <v>3632</v>
      </c>
      <c r="BW1431" t="s">
        <v>3633</v>
      </c>
      <c r="BX1431" t="s">
        <v>3634</v>
      </c>
      <c r="BY1431" s="44" t="s">
        <v>229</v>
      </c>
      <c r="BZ1431" t="s">
        <v>809</v>
      </c>
      <c r="CA1431" t="s">
        <v>3828</v>
      </c>
      <c r="CB1431" s="44" t="s">
        <v>3828</v>
      </c>
      <c r="CC1431" t="s">
        <v>3830</v>
      </c>
      <c r="CD1431" t="s">
        <v>3828</v>
      </c>
      <c r="CE1431" t="s">
        <v>3829</v>
      </c>
      <c r="CF1431" t="s">
        <v>3630</v>
      </c>
      <c r="CG1431" t="s">
        <v>4737</v>
      </c>
      <c r="CH1431" t="str">
        <f>H1431</f>
        <v>Ovtsharenko V.I., Levy G., Platnick N.I.</v>
      </c>
      <c r="CI1431">
        <f t="shared" si="345"/>
        <v>1994</v>
      </c>
      <c r="CJ1431" t="s">
        <v>4725</v>
      </c>
    </row>
    <row r="1432" spans="1:88" x14ac:dyDescent="0.45">
      <c r="A1432" s="1">
        <v>45787.666990740741</v>
      </c>
      <c r="B1432">
        <v>911269241</v>
      </c>
      <c r="C1432" t="s">
        <v>4896</v>
      </c>
      <c r="D1432">
        <v>2</v>
      </c>
      <c r="E1432" s="4" t="s">
        <v>247</v>
      </c>
      <c r="G1432">
        <v>5337</v>
      </c>
      <c r="H1432" s="44" t="s">
        <v>457</v>
      </c>
      <c r="I1432">
        <v>2025</v>
      </c>
      <c r="J1432" t="s">
        <v>458</v>
      </c>
      <c r="K1432" t="s">
        <v>459</v>
      </c>
      <c r="L1432" t="s">
        <v>460</v>
      </c>
      <c r="M1432" t="s">
        <v>39</v>
      </c>
      <c r="N1432" t="s">
        <v>77</v>
      </c>
      <c r="O1432" t="s">
        <v>447</v>
      </c>
      <c r="P1432" t="s">
        <v>448</v>
      </c>
      <c r="Q1432" t="str">
        <f t="shared" si="337"/>
        <v>Ili riverbank</v>
      </c>
      <c r="R1432" s="85">
        <v>43.951700000000002</v>
      </c>
      <c r="S1432" s="85">
        <v>77.051199999999994</v>
      </c>
      <c r="T1432" t="s">
        <v>449</v>
      </c>
      <c r="U1432" t="s">
        <v>450</v>
      </c>
      <c r="V1432" s="54" t="s">
        <v>44</v>
      </c>
      <c r="Y1432">
        <v>2005</v>
      </c>
      <c r="Z1432">
        <v>6</v>
      </c>
      <c r="AA1432">
        <v>10</v>
      </c>
      <c r="AB1432"/>
      <c r="AC1432"/>
      <c r="AD1432"/>
      <c r="AF1432" t="s">
        <v>461</v>
      </c>
      <c r="AH1432" t="s">
        <v>452</v>
      </c>
      <c r="AI1432" t="s">
        <v>453</v>
      </c>
      <c r="AJ1432" t="s">
        <v>454</v>
      </c>
      <c r="AK1432" t="b">
        <v>1</v>
      </c>
      <c r="AL1432" t="b">
        <v>1</v>
      </c>
      <c r="AM1432" t="s">
        <v>165</v>
      </c>
      <c r="AN1432" t="s">
        <v>4726</v>
      </c>
      <c r="AO1432" s="49" t="s">
        <v>4952</v>
      </c>
      <c r="AP1432" s="73"/>
      <c r="AQ1432" s="49" t="s">
        <v>4951</v>
      </c>
      <c r="AR1432" s="76" t="s">
        <v>5011</v>
      </c>
      <c r="AS1432" s="73" t="s">
        <v>5012</v>
      </c>
      <c r="AT1432" s="73">
        <f t="shared" si="339"/>
        <v>2</v>
      </c>
      <c r="AU1432" s="112" t="s">
        <v>5384</v>
      </c>
      <c r="AV1432" s="44" t="s">
        <v>5380</v>
      </c>
      <c r="AW1432" s="28" t="s">
        <v>461</v>
      </c>
      <c r="AX1432" s="73" t="s">
        <v>4726</v>
      </c>
      <c r="AY1432" s="73" t="str">
        <f t="shared" si="340"/>
        <v>Shafaie S., Pekár S. 2025. New taxonomic data on the genus Zodariellum (Araneae, Zodariidae), with description of a new species from Kazakhstan // Zootaxa. Vol. 5601. No. 2. P. 322-334.</v>
      </c>
      <c r="AZ1432" s="49" t="s">
        <v>4903</v>
      </c>
      <c r="BA1432" s="58" t="str">
        <f>Y1432&amp;"-"&amp;IF(Z1432&lt;10,"0"&amp;Z1432,Z1432)&amp;"-"&amp;IF(AA1432&lt;10,"0"&amp;AA1432,AA1432)</f>
        <v>2005-06-10</v>
      </c>
      <c r="BB1432" s="44" t="str">
        <f>Y1432&amp;IF(Z1432&lt;&gt;0,"-"&amp;Z1432,"")&amp;IF(AA1432&lt;&gt;0,"-"&amp;AA1432,"")&amp;IF(AB1432&lt;&gt;0,"/"&amp;AB1432,"")&amp;IF(AC1432&lt;&gt;0,"-"&amp;AC1432,"")&amp;IF(AD1432&lt;&gt;0,"-"&amp;AD1432,"")</f>
        <v>2005-6-10</v>
      </c>
      <c r="BF1432" s="49" t="s">
        <v>4882</v>
      </c>
      <c r="BG1432" t="s">
        <v>4893</v>
      </c>
      <c r="BH1432" s="40" t="s">
        <v>5050</v>
      </c>
      <c r="BI1432" t="s">
        <v>39</v>
      </c>
      <c r="BJ1432" t="str">
        <f>N1432&amp;", "&amp;O1432&amp;", "&amp;P1432</f>
        <v>Almaty Area, Konaev City, Ili riverbank</v>
      </c>
      <c r="BK1432" t="str">
        <f>T1432&amp;" N; "&amp;U1432&amp;" E"</f>
        <v>43.9517 N; 77.0512 E</v>
      </c>
      <c r="BL1432" t="s">
        <v>449</v>
      </c>
      <c r="BM1432" s="85" t="s">
        <v>450</v>
      </c>
      <c r="BN1432" t="s">
        <v>4895</v>
      </c>
      <c r="BP1432" t="str">
        <f>IF(V1432="original",H1432,IF(V1432="volunteer",C1432,"Nekhaeva A.A."))</f>
        <v>Shafaie S., Pekár S.</v>
      </c>
      <c r="BQ1432">
        <f>IF(V1432="original",I1432,IF(V1432="volunteer",YEAR(A1432)&amp;"-"&amp;IF(MONTH(A1432)&lt;10,"0"&amp;MONTH(A1432),MONTH(A1432))&amp;"-"&amp;IF(DAY(A1432)&lt;10,"0"&amp;DAY(A1432),DAY(A1432)),"__2025-05-15"))</f>
        <v>2025</v>
      </c>
      <c r="BT1432" s="49" t="s">
        <v>4766</v>
      </c>
      <c r="BU1432" t="s">
        <v>3631</v>
      </c>
      <c r="BV1432" t="s">
        <v>3632</v>
      </c>
      <c r="BW1432" t="s">
        <v>3633</v>
      </c>
      <c r="BX1432" t="s">
        <v>3634</v>
      </c>
      <c r="BY1432" s="44" t="s">
        <v>452</v>
      </c>
      <c r="BZ1432" t="s">
        <v>453</v>
      </c>
      <c r="CA1432" t="s">
        <v>3732</v>
      </c>
      <c r="CB1432" t="s">
        <v>3732</v>
      </c>
      <c r="CC1432" t="s">
        <v>4874</v>
      </c>
      <c r="CD1432" t="s">
        <v>3732</v>
      </c>
      <c r="CE1432" t="s">
        <v>4740</v>
      </c>
      <c r="CF1432" t="s">
        <v>3630</v>
      </c>
      <c r="CG1432" t="s">
        <v>4737</v>
      </c>
      <c r="CH1432" t="str">
        <f>H1432</f>
        <v>Shafaie S., Pekár S.</v>
      </c>
      <c r="CI1432">
        <f t="shared" si="345"/>
        <v>2025</v>
      </c>
      <c r="CJ1432" t="s">
        <v>4722</v>
      </c>
    </row>
    <row r="1433" spans="1:88" s="6" customFormat="1" x14ac:dyDescent="0.45">
      <c r="A1433" s="5">
        <v>45782.55296296296</v>
      </c>
      <c r="B1433" s="6">
        <v>412819044</v>
      </c>
      <c r="C1433" s="6" t="s">
        <v>4897</v>
      </c>
      <c r="D1433" s="6">
        <v>4</v>
      </c>
      <c r="E1433" s="4" t="s">
        <v>835</v>
      </c>
      <c r="F1433" s="6" t="s">
        <v>577</v>
      </c>
      <c r="G1433" s="6">
        <v>3378</v>
      </c>
      <c r="H1433" s="44" t="s">
        <v>717</v>
      </c>
      <c r="I1433" s="6">
        <v>1994</v>
      </c>
      <c r="J1433" s="6" t="s">
        <v>720</v>
      </c>
      <c r="K1433" s="6" t="s">
        <v>721</v>
      </c>
      <c r="L1433" s="6" t="s">
        <v>722</v>
      </c>
      <c r="M1433" s="6" t="s">
        <v>712</v>
      </c>
      <c r="N1433" s="6" t="s">
        <v>713</v>
      </c>
      <c r="O1433" s="6" t="s">
        <v>714</v>
      </c>
      <c r="P1433" s="6" t="s">
        <v>723</v>
      </c>
      <c r="Q1433" t="str">
        <f t="shared" si="337"/>
        <v>Troitsky Forest-Steppe Reserve</v>
      </c>
      <c r="R1433" s="84"/>
      <c r="S1433" s="84"/>
      <c r="V1433" s="6" t="s">
        <v>119</v>
      </c>
      <c r="Y1433" s="6">
        <v>1988</v>
      </c>
      <c r="Z1433" s="6">
        <v>7</v>
      </c>
      <c r="AA1433" s="6">
        <v>6</v>
      </c>
      <c r="AE1433" s="6" t="s">
        <v>730</v>
      </c>
      <c r="AF1433" s="6" t="s">
        <v>717</v>
      </c>
      <c r="AI1433" s="6" t="s">
        <v>718</v>
      </c>
      <c r="AJ1433" s="6" t="s">
        <v>725</v>
      </c>
      <c r="AK1433" s="6" t="b">
        <v>1</v>
      </c>
      <c r="AL1433" s="6" t="b">
        <v>1</v>
      </c>
      <c r="AM1433" s="6" t="s">
        <v>165</v>
      </c>
      <c r="AO1433" s="49" t="s">
        <v>4952</v>
      </c>
      <c r="AP1433" s="73"/>
      <c r="AQ1433" s="49" t="s">
        <v>4951</v>
      </c>
      <c r="AR1433" s="76" t="s">
        <v>5011</v>
      </c>
      <c r="AS1433" s="73" t="s">
        <v>5012</v>
      </c>
      <c r="AT1433" s="73">
        <f t="shared" si="339"/>
        <v>4</v>
      </c>
      <c r="AU1433" s="112" t="s">
        <v>5384</v>
      </c>
      <c r="AV1433" s="44" t="s">
        <v>5380</v>
      </c>
      <c r="AW1433" t="s">
        <v>5019</v>
      </c>
      <c r="AX1433" s="112" t="s">
        <v>5333</v>
      </c>
      <c r="AY1433" s="73" t="str">
        <f t="shared" si="340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433" s="49" t="s">
        <v>4903</v>
      </c>
      <c r="BA1433" s="58" t="str">
        <f>Y1433&amp;"-"&amp;IF(Z1433&lt;10,"0"&amp;Z1433,Z1433)&amp;"-"&amp;IF(AA1433&lt;10,"0"&amp;AA1433,AA1433)</f>
        <v>1988-07-06</v>
      </c>
      <c r="BB1433" s="44" t="str">
        <f>Y1433&amp;IF(Z1433&lt;&gt;0,"-"&amp;Z1433,"")&amp;IF(AA1433&lt;&gt;0,"-"&amp;AA1433,"")&amp;IF(AB1433&lt;&gt;0,"/"&amp;AB1433,"")&amp;IF(AC1433&lt;&gt;0,"-"&amp;AC1433,"")&amp;IF(AD1433&lt;&gt;0,"-"&amp;AD1433,"")</f>
        <v>1988-7-6</v>
      </c>
      <c r="BC1433" s="44" t="str">
        <f>AE1433</f>
        <v>salina, on soil surface</v>
      </c>
      <c r="BD1433" s="44"/>
      <c r="BE1433" s="44"/>
      <c r="BF1433" s="49" t="s">
        <v>4882</v>
      </c>
      <c r="BG1433" t="s">
        <v>4893</v>
      </c>
      <c r="BH1433" s="40" t="s">
        <v>5058</v>
      </c>
      <c r="BI1433" t="s">
        <v>745</v>
      </c>
      <c r="BJ1433" t="str">
        <f>N1433&amp;", "&amp;O1433&amp;", "&amp;P1433</f>
        <v>Chelyabinsk Oblast, Troitsky District, Troitsky Forest-Steppe Reserve</v>
      </c>
      <c r="BK1433"/>
      <c r="BL1433"/>
      <c r="BM1433" s="85"/>
      <c r="BN1433"/>
      <c r="BO1433"/>
      <c r="BP1433"/>
      <c r="BQ1433"/>
      <c r="BR1433"/>
      <c r="BS1433"/>
      <c r="BT1433" s="49" t="s">
        <v>4766</v>
      </c>
      <c r="BU1433" t="s">
        <v>3631</v>
      </c>
      <c r="BV1433" t="s">
        <v>3632</v>
      </c>
      <c r="BW1433" t="s">
        <v>3633</v>
      </c>
      <c r="BX1433" t="s">
        <v>3634</v>
      </c>
      <c r="BY1433" s="44" t="s">
        <v>1428</v>
      </c>
      <c r="BZ1433" t="s">
        <v>718</v>
      </c>
      <c r="CA1433" t="s">
        <v>3812</v>
      </c>
      <c r="CB1433" s="44" t="s">
        <v>3812</v>
      </c>
      <c r="CC1433" t="s">
        <v>4829</v>
      </c>
      <c r="CD1433" t="s">
        <v>3812</v>
      </c>
      <c r="CE1433" t="s">
        <v>3813</v>
      </c>
      <c r="CF1433" t="s">
        <v>3630</v>
      </c>
      <c r="CG1433" t="s">
        <v>4737</v>
      </c>
      <c r="CH1433" t="str">
        <f>H1433</f>
        <v>Esjunin S.L.</v>
      </c>
      <c r="CI1433">
        <f t="shared" si="345"/>
        <v>1994</v>
      </c>
      <c r="CJ1433" t="s">
        <v>4750</v>
      </c>
    </row>
    <row r="1434" spans="1:88" s="6" customFormat="1" x14ac:dyDescent="0.45">
      <c r="A1434" s="5">
        <v>45782.554467592592</v>
      </c>
      <c r="B1434" s="6">
        <v>412819044</v>
      </c>
      <c r="C1434" s="6" t="s">
        <v>4897</v>
      </c>
      <c r="D1434" s="6">
        <v>1</v>
      </c>
      <c r="E1434" s="4" t="s">
        <v>65</v>
      </c>
      <c r="F1434" s="6" t="s">
        <v>726</v>
      </c>
      <c r="G1434" s="6">
        <v>3378</v>
      </c>
      <c r="H1434" s="44" t="s">
        <v>717</v>
      </c>
      <c r="I1434" s="6">
        <v>1994</v>
      </c>
      <c r="J1434" s="6" t="s">
        <v>720</v>
      </c>
      <c r="K1434" s="6" t="s">
        <v>721</v>
      </c>
      <c r="L1434" s="6" t="s">
        <v>722</v>
      </c>
      <c r="M1434" s="6" t="s">
        <v>712</v>
      </c>
      <c r="N1434" s="6" t="s">
        <v>713</v>
      </c>
      <c r="O1434" s="6" t="s">
        <v>714</v>
      </c>
      <c r="P1434" s="6" t="s">
        <v>723</v>
      </c>
      <c r="Q1434" t="str">
        <f t="shared" si="337"/>
        <v>Troitsky Forest-Steppe Reserve</v>
      </c>
      <c r="R1434" s="84"/>
      <c r="S1434" s="84"/>
      <c r="V1434" s="6" t="s">
        <v>119</v>
      </c>
      <c r="Y1434" s="6">
        <v>1988</v>
      </c>
      <c r="Z1434" s="6">
        <v>7</v>
      </c>
      <c r="AA1434" s="6">
        <v>15</v>
      </c>
      <c r="AE1434" s="6" t="s">
        <v>730</v>
      </c>
      <c r="AF1434" s="6" t="s">
        <v>717</v>
      </c>
      <c r="AG1434" s="6" t="s">
        <v>724</v>
      </c>
      <c r="AI1434" s="6" t="s">
        <v>718</v>
      </c>
      <c r="AJ1434" s="6" t="s">
        <v>725</v>
      </c>
      <c r="AK1434" s="6" t="b">
        <v>1</v>
      </c>
      <c r="AL1434" s="6" t="b">
        <v>1</v>
      </c>
      <c r="AM1434" s="6" t="s">
        <v>165</v>
      </c>
      <c r="AO1434" s="49" t="s">
        <v>4952</v>
      </c>
      <c r="AP1434" s="73"/>
      <c r="AQ1434" s="49" t="s">
        <v>4951</v>
      </c>
      <c r="AR1434" s="76" t="s">
        <v>5011</v>
      </c>
      <c r="AS1434" s="73" t="s">
        <v>5012</v>
      </c>
      <c r="AT1434" s="73">
        <f t="shared" si="339"/>
        <v>1</v>
      </c>
      <c r="AU1434" s="112" t="s">
        <v>5384</v>
      </c>
      <c r="AV1434" s="44" t="s">
        <v>5380</v>
      </c>
      <c r="AW1434" t="s">
        <v>5019</v>
      </c>
      <c r="AX1434" s="112" t="s">
        <v>5331</v>
      </c>
      <c r="AY1434" s="73" t="str">
        <f t="shared" si="340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434" s="49" t="s">
        <v>4903</v>
      </c>
      <c r="BA1434" s="58" t="str">
        <f>Y1434&amp;"-"&amp;IF(Z1434&lt;10,"0"&amp;Z1434,Z1434)&amp;"-"&amp;IF(AA1434&lt;10,"0"&amp;AA1434,AA1434)</f>
        <v>1988-07-15</v>
      </c>
      <c r="BB1434" s="44" t="str">
        <f>Y1434&amp;IF(Z1434&lt;&gt;0,"-"&amp;Z1434,"")&amp;IF(AA1434&lt;&gt;0,"-"&amp;AA1434,"")&amp;IF(AB1434&lt;&gt;0,"/"&amp;AB1434,"")&amp;IF(AC1434&lt;&gt;0,"-"&amp;AC1434,"")&amp;IF(AD1434&lt;&gt;0,"-"&amp;AD1434,"")</f>
        <v>1988-7-15</v>
      </c>
      <c r="BC1434" s="44" t="str">
        <f>AE1434</f>
        <v>salina, on soil surface</v>
      </c>
      <c r="BD1434" s="44" t="s">
        <v>4911</v>
      </c>
      <c r="BE1434" s="44"/>
      <c r="BF1434" s="49" t="s">
        <v>4882</v>
      </c>
      <c r="BG1434" t="s">
        <v>4893</v>
      </c>
      <c r="BH1434" s="40" t="s">
        <v>5058</v>
      </c>
      <c r="BI1434" t="s">
        <v>745</v>
      </c>
      <c r="BJ1434" t="str">
        <f>N1434&amp;", "&amp;O1434&amp;", "&amp;P1434</f>
        <v>Chelyabinsk Oblast, Troitsky District, Troitsky Forest-Steppe Reserve</v>
      </c>
      <c r="BK1434"/>
      <c r="BL1434"/>
      <c r="BM1434" s="85"/>
      <c r="BN1434"/>
      <c r="BO1434"/>
      <c r="BP1434"/>
      <c r="BQ1434"/>
      <c r="BR1434"/>
      <c r="BS1434"/>
      <c r="BT1434" s="49" t="s">
        <v>4766</v>
      </c>
      <c r="BU1434" t="s">
        <v>3631</v>
      </c>
      <c r="BV1434" t="s">
        <v>3632</v>
      </c>
      <c r="BW1434" t="s">
        <v>3633</v>
      </c>
      <c r="BX1434" t="s">
        <v>3634</v>
      </c>
      <c r="BY1434" s="44" t="s">
        <v>1428</v>
      </c>
      <c r="BZ1434" t="s">
        <v>718</v>
      </c>
      <c r="CA1434" t="s">
        <v>3812</v>
      </c>
      <c r="CB1434" s="44" t="s">
        <v>3812</v>
      </c>
      <c r="CC1434" t="s">
        <v>4829</v>
      </c>
      <c r="CD1434" t="s">
        <v>3812</v>
      </c>
      <c r="CE1434" t="s">
        <v>3813</v>
      </c>
      <c r="CF1434" t="s">
        <v>3630</v>
      </c>
      <c r="CG1434" t="s">
        <v>4737</v>
      </c>
      <c r="CH1434" t="str">
        <f>H1434</f>
        <v>Esjunin S.L.</v>
      </c>
      <c r="CI1434">
        <f t="shared" si="345"/>
        <v>1994</v>
      </c>
      <c r="CJ1434" t="s">
        <v>4750</v>
      </c>
    </row>
    <row r="1435" spans="1:88" s="6" customFormat="1" x14ac:dyDescent="0.45">
      <c r="A1435" s="5">
        <v>45778.920474537037</v>
      </c>
      <c r="B1435" s="6">
        <v>412819044</v>
      </c>
      <c r="C1435" s="6" t="s">
        <v>4897</v>
      </c>
      <c r="D1435" s="6">
        <v>1</v>
      </c>
      <c r="E1435" s="4" t="s">
        <v>65</v>
      </c>
      <c r="F1435" s="6" t="s">
        <v>577</v>
      </c>
      <c r="G1435" s="6">
        <v>3597</v>
      </c>
      <c r="H1435" s="44" t="s">
        <v>889</v>
      </c>
      <c r="I1435" s="6">
        <v>2011</v>
      </c>
      <c r="J1435" s="6" t="s">
        <v>890</v>
      </c>
      <c r="K1435" s="6" t="s">
        <v>891</v>
      </c>
      <c r="L1435" s="6" t="s">
        <v>892</v>
      </c>
      <c r="M1435" t="s">
        <v>39</v>
      </c>
      <c r="N1435" s="6" t="s">
        <v>188</v>
      </c>
      <c r="P1435" s="6" t="s">
        <v>909</v>
      </c>
      <c r="Q1435" t="str">
        <f t="shared" si="337"/>
        <v>Charyn Canyon, Sartogai</v>
      </c>
      <c r="R1435" s="84">
        <v>43.366667</v>
      </c>
      <c r="S1435" s="84">
        <v>79.083332999999996</v>
      </c>
      <c r="T1435" s="6" t="s">
        <v>910</v>
      </c>
      <c r="U1435" s="6" t="s">
        <v>911</v>
      </c>
      <c r="V1435" s="6" t="s">
        <v>44</v>
      </c>
      <c r="Y1435" s="6">
        <v>1993</v>
      </c>
      <c r="Z1435" s="6">
        <v>7</v>
      </c>
      <c r="AA1435" s="6">
        <v>1</v>
      </c>
      <c r="AF1435" s="6" t="s">
        <v>641</v>
      </c>
      <c r="AI1435" s="6" t="s">
        <v>769</v>
      </c>
      <c r="AJ1435" s="6" t="s">
        <v>912</v>
      </c>
      <c r="AK1435" s="6" t="b">
        <v>1</v>
      </c>
      <c r="AL1435" s="6" t="b">
        <v>1</v>
      </c>
      <c r="AM1435" s="6" t="s">
        <v>455</v>
      </c>
      <c r="AO1435" s="49" t="s">
        <v>4952</v>
      </c>
      <c r="AP1435" s="73"/>
      <c r="AQ1435" s="49" t="s">
        <v>4951</v>
      </c>
      <c r="AR1435" s="76" t="s">
        <v>5011</v>
      </c>
      <c r="AS1435" s="73" t="s">
        <v>5012</v>
      </c>
      <c r="AT1435" s="73">
        <f t="shared" si="339"/>
        <v>1</v>
      </c>
      <c r="AU1435" s="112" t="s">
        <v>5384</v>
      </c>
      <c r="AV1435" s="44" t="s">
        <v>5380</v>
      </c>
      <c r="AW1435" t="s">
        <v>641</v>
      </c>
      <c r="AX1435" s="112" t="s">
        <v>5333</v>
      </c>
      <c r="AY1435" s="73" t="str">
        <f t="shared" si="340"/>
        <v>Huber B.A. 2011. Revision and cladistic analysis of Pholcus and closely related taxa (Araneae, Pholcidae) // Bonner Zoologische Monographien. Nr.58. P.1–509</v>
      </c>
      <c r="AZ1435" s="49" t="s">
        <v>4903</v>
      </c>
      <c r="BA1435" s="58" t="str">
        <f>Y1435&amp;"-"&amp;IF(Z1435&lt;10,"0"&amp;Z1435,Z1435)&amp;"-"&amp;IF(AA1435&lt;10,"0"&amp;AA1435,AA1435)</f>
        <v>1993-07-01</v>
      </c>
      <c r="BB1435" s="44" t="str">
        <f>Y1435&amp;IF(Z1435&lt;&gt;0,"-"&amp;Z1435,"")&amp;IF(AA1435&lt;&gt;0,"-"&amp;AA1435,"")&amp;IF(AB1435&lt;&gt;0,"/"&amp;AB1435,"")&amp;IF(AC1435&lt;&gt;0,"-"&amp;AC1435,"")&amp;IF(AD1435&lt;&gt;0,"-"&amp;AD1435,"")</f>
        <v>1993-7-1</v>
      </c>
      <c r="BC1435" s="44"/>
      <c r="BD1435" s="44"/>
      <c r="BE1435" s="44"/>
      <c r="BF1435" s="49" t="s">
        <v>4882</v>
      </c>
      <c r="BG1435" t="s">
        <v>4893</v>
      </c>
      <c r="BH1435" s="40" t="s">
        <v>5050</v>
      </c>
      <c r="BI1435" t="s">
        <v>39</v>
      </c>
      <c r="BJ1435" t="str">
        <f>N1435&amp;", "&amp;P1435</f>
        <v>Almaty Region, Charyn Canyon, Sartogai</v>
      </c>
      <c r="BK1435" t="str">
        <f>T1435&amp;" N; "&amp;U1435&amp;" E"</f>
        <v>43°22' N; 79°5' E</v>
      </c>
      <c r="BL1435" t="s">
        <v>5116</v>
      </c>
      <c r="BM1435" s="85" t="s">
        <v>5117</v>
      </c>
      <c r="BN1435" t="s">
        <v>4895</v>
      </c>
      <c r="BO1435"/>
      <c r="BP1435" t="str">
        <f>IF(V1435="original",H1435,IF(V1435="volunteer",C1435,"Nekhaeva A.A."))</f>
        <v>Huber B.A.</v>
      </c>
      <c r="BQ1435">
        <f>IF(V1435="original",I1435,IF(V1435="volunteer",YEAR(A1435)&amp;"-"&amp;IF(MONTH(A1435)&lt;10,"0"&amp;MONTH(A1435),MONTH(A1435))&amp;"-"&amp;IF(DAY(A1435)&lt;10,"0"&amp;DAY(A1435),DAY(A1435)),"__2025-05-15"))</f>
        <v>2011</v>
      </c>
      <c r="BR1435"/>
      <c r="BS1435"/>
      <c r="BT1435" s="49" t="s">
        <v>4766</v>
      </c>
      <c r="BU1435" t="s">
        <v>3631</v>
      </c>
      <c r="BV1435" t="s">
        <v>3632</v>
      </c>
      <c r="BW1435" t="s">
        <v>3633</v>
      </c>
      <c r="BX1435" t="s">
        <v>3634</v>
      </c>
      <c r="BY1435" s="44" t="s">
        <v>887</v>
      </c>
      <c r="BZ1435" t="s">
        <v>769</v>
      </c>
      <c r="CA1435" t="s">
        <v>3845</v>
      </c>
      <c r="CB1435" s="44" t="s">
        <v>3845</v>
      </c>
      <c r="CC1435" t="s">
        <v>3847</v>
      </c>
      <c r="CD1435" t="s">
        <v>3845</v>
      </c>
      <c r="CE1435" t="s">
        <v>3846</v>
      </c>
      <c r="CF1435" t="s">
        <v>3630</v>
      </c>
      <c r="CG1435" t="s">
        <v>4737</v>
      </c>
      <c r="CH1435" t="str">
        <f>H1435</f>
        <v>Huber B.A.</v>
      </c>
      <c r="CI1435">
        <f t="shared" si="345"/>
        <v>2011</v>
      </c>
      <c r="CJ1435" t="s">
        <v>4737</v>
      </c>
    </row>
    <row r="1436" spans="1:88" x14ac:dyDescent="0.45">
      <c r="A1436" s="1">
        <v>45772.557199074072</v>
      </c>
      <c r="B1436">
        <v>911269241</v>
      </c>
      <c r="C1436" t="s">
        <v>4896</v>
      </c>
      <c r="D1436">
        <v>2</v>
      </c>
      <c r="E1436" s="4" t="s">
        <v>247</v>
      </c>
      <c r="F1436" t="s">
        <v>5359</v>
      </c>
      <c r="G1436">
        <v>4587</v>
      </c>
      <c r="H1436" s="44" t="s">
        <v>1243</v>
      </c>
      <c r="I1436">
        <v>2004</v>
      </c>
      <c r="J1436" t="s">
        <v>1260</v>
      </c>
      <c r="K1436" t="s">
        <v>1261</v>
      </c>
      <c r="L1436" t="s">
        <v>1262</v>
      </c>
      <c r="M1436" t="s">
        <v>39</v>
      </c>
      <c r="N1436" t="s">
        <v>178</v>
      </c>
      <c r="P1436" t="s">
        <v>1263</v>
      </c>
      <c r="Q1436" t="str">
        <f t="shared" si="337"/>
        <v>environs of Alma-Ata, Zail- iysky Alatau Mt. range, environs of Almaatinskoye Lake</v>
      </c>
      <c r="R1436" s="85">
        <v>43.085000000000001</v>
      </c>
      <c r="S1436" s="85">
        <v>76.900999999999996</v>
      </c>
      <c r="T1436" t="s">
        <v>1251</v>
      </c>
      <c r="U1436" t="s">
        <v>1252</v>
      </c>
      <c r="V1436" s="54" t="s">
        <v>44</v>
      </c>
      <c r="Y1436">
        <v>1992</v>
      </c>
      <c r="Z1436">
        <v>9</v>
      </c>
      <c r="AA1436">
        <v>2</v>
      </c>
      <c r="AB1436"/>
      <c r="AC1436"/>
      <c r="AD1436"/>
      <c r="AF1436" t="s">
        <v>1254</v>
      </c>
      <c r="AI1436" t="s">
        <v>1255</v>
      </c>
      <c r="AJ1436" t="s">
        <v>1256</v>
      </c>
      <c r="AK1436" t="b">
        <v>1</v>
      </c>
      <c r="AL1436" t="b">
        <v>1</v>
      </c>
      <c r="AM1436" t="s">
        <v>165</v>
      </c>
      <c r="AN1436" t="s">
        <v>1257</v>
      </c>
      <c r="AO1436" s="49" t="s">
        <v>4952</v>
      </c>
      <c r="AP1436" s="73"/>
      <c r="AQ1436" s="49" t="s">
        <v>4951</v>
      </c>
      <c r="AR1436" s="76" t="s">
        <v>5011</v>
      </c>
      <c r="AS1436" s="73" t="s">
        <v>5012</v>
      </c>
      <c r="AT1436" s="73">
        <f t="shared" si="339"/>
        <v>2</v>
      </c>
      <c r="AU1436" s="112" t="s">
        <v>5384</v>
      </c>
      <c r="AV1436" s="44" t="s">
        <v>5380</v>
      </c>
      <c r="AW1436" t="s">
        <v>2306</v>
      </c>
      <c r="AX1436" s="73" t="s">
        <v>5359</v>
      </c>
      <c r="AY1436" s="73" t="str">
        <f t="shared" si="340"/>
        <v>Saaristo M., Marusik Yu.M. 2004. Revision of the Holarctic spider genus Oreoneta Kulczyński, 1894 (Arachnida: Aranei: Linyphiidae) // Arthropoda Selecta. Vol.12 (for 2003). No.3–4. P.207–249</v>
      </c>
      <c r="AZ1436" s="49" t="s">
        <v>4903</v>
      </c>
      <c r="BA1436" s="58" t="str">
        <f>Y1436&amp;"-"&amp;IF(Z1436&lt;10,"0"&amp;Z1436,Z1436)&amp;"-"&amp;IF(AA1436&lt;10,"0"&amp;AA1436,AA1436)</f>
        <v>1992-09-02</v>
      </c>
      <c r="BB1436" s="44" t="str">
        <f>Y1436&amp;IF(Z1436&lt;&gt;0,"-"&amp;Z1436,"")&amp;IF(AA1436&lt;&gt;0,"-"&amp;AA1436,"")&amp;IF(AB1436&lt;&gt;0,"/"&amp;AB1436,"")&amp;IF(AC1436&lt;&gt;0,"-"&amp;AC1436,"")&amp;IF(AD1436&lt;&gt;0,"-"&amp;AD1436,"")</f>
        <v>1992-9-2</v>
      </c>
      <c r="BF1436" s="49" t="s">
        <v>4882</v>
      </c>
      <c r="BG1436" t="s">
        <v>4893</v>
      </c>
      <c r="BH1436" s="40" t="s">
        <v>5050</v>
      </c>
      <c r="BI1436" t="s">
        <v>39</v>
      </c>
      <c r="BJ1436" t="str">
        <f>N1436&amp;", "&amp;P1436</f>
        <v>Alma-Ata Area, environs of Alma-Ata, Zail- iysky Alatau Mt. range, environs of Almaatinskoye Lake</v>
      </c>
      <c r="BK1436" t="str">
        <f>T1436&amp;" N; "&amp;U1436&amp;" E"</f>
        <v>43.085 N; 76.901 E</v>
      </c>
      <c r="BL1436" t="s">
        <v>1251</v>
      </c>
      <c r="BM1436" s="85" t="s">
        <v>1252</v>
      </c>
      <c r="BN1436" t="s">
        <v>4895</v>
      </c>
      <c r="BP1436" t="str">
        <f>IF(V1436="original",H1436,IF(V1436="volunteer",C1436,"Nekhaeva A.A."))</f>
        <v>Saaristo M., Marusik Yu.M.</v>
      </c>
      <c r="BQ1436">
        <f>IF(V1436="original",I1436,IF(V1436="volunteer",YEAR(A1436)&amp;"-"&amp;IF(MONTH(A1436)&lt;10,"0"&amp;MONTH(A1436),MONTH(A1436))&amp;"-"&amp;IF(DAY(A1436)&lt;10,"0"&amp;DAY(A1436),DAY(A1436)),"__2025-05-15"))</f>
        <v>2004</v>
      </c>
      <c r="BT1436" s="49" t="s">
        <v>4766</v>
      </c>
      <c r="BU1436" t="s">
        <v>3631</v>
      </c>
      <c r="BV1436" t="s">
        <v>3632</v>
      </c>
      <c r="BW1436" t="s">
        <v>3633</v>
      </c>
      <c r="BX1436" t="s">
        <v>3634</v>
      </c>
      <c r="BY1436" s="44" t="s">
        <v>533</v>
      </c>
      <c r="BZ1436" t="s">
        <v>1255</v>
      </c>
      <c r="CA1436" t="s">
        <v>4105</v>
      </c>
      <c r="CB1436" s="44" t="s">
        <v>4105</v>
      </c>
      <c r="CC1436" t="s">
        <v>4104</v>
      </c>
      <c r="CD1436" t="s">
        <v>4105</v>
      </c>
      <c r="CE1436" t="s">
        <v>4106</v>
      </c>
      <c r="CF1436" t="s">
        <v>3630</v>
      </c>
      <c r="CG1436" t="s">
        <v>4737</v>
      </c>
      <c r="CH1436" t="str">
        <f>H1436</f>
        <v>Saaristo M., Marusik Yu.M.</v>
      </c>
      <c r="CI1436">
        <f t="shared" si="345"/>
        <v>2004</v>
      </c>
      <c r="CJ1436" t="s">
        <v>4755</v>
      </c>
    </row>
    <row r="1437" spans="1:88" x14ac:dyDescent="0.45">
      <c r="A1437" s="1">
        <v>45772.558368055557</v>
      </c>
      <c r="B1437">
        <v>911269241</v>
      </c>
      <c r="C1437" t="s">
        <v>4896</v>
      </c>
      <c r="D1437">
        <v>20</v>
      </c>
      <c r="E1437" s="4" t="s">
        <v>5284</v>
      </c>
      <c r="F1437" t="s">
        <v>1259</v>
      </c>
      <c r="G1437">
        <v>4587</v>
      </c>
      <c r="H1437" s="44" t="s">
        <v>1243</v>
      </c>
      <c r="I1437">
        <v>2004</v>
      </c>
      <c r="J1437" t="s">
        <v>1260</v>
      </c>
      <c r="K1437" t="s">
        <v>1261</v>
      </c>
      <c r="L1437" t="s">
        <v>1262</v>
      </c>
      <c r="M1437" t="s">
        <v>39</v>
      </c>
      <c r="N1437" t="s">
        <v>178</v>
      </c>
      <c r="P1437" t="s">
        <v>1250</v>
      </c>
      <c r="Q1437" t="str">
        <f t="shared" si="337"/>
        <v>environs of Alma-Ata, Zailiysky Alatau Mt. range, Bolshaya Almaatinka River Canyon</v>
      </c>
      <c r="R1437" s="85">
        <v>43.085000000000001</v>
      </c>
      <c r="S1437" s="85">
        <v>76.900999999999996</v>
      </c>
      <c r="T1437" t="s">
        <v>1251</v>
      </c>
      <c r="U1437" t="s">
        <v>1252</v>
      </c>
      <c r="V1437" s="54" t="s">
        <v>44</v>
      </c>
      <c r="Y1437">
        <v>1992</v>
      </c>
      <c r="Z1437">
        <v>9</v>
      </c>
      <c r="AA1437">
        <v>1</v>
      </c>
      <c r="AB1437">
        <v>1992</v>
      </c>
      <c r="AC1437">
        <v>9</v>
      </c>
      <c r="AD1437">
        <v>2</v>
      </c>
      <c r="AE1437" t="s">
        <v>1253</v>
      </c>
      <c r="AF1437" t="s">
        <v>1254</v>
      </c>
      <c r="AG1437" s="60" t="s">
        <v>1226</v>
      </c>
      <c r="AI1437" t="s">
        <v>1255</v>
      </c>
      <c r="AJ1437" t="s">
        <v>1256</v>
      </c>
      <c r="AK1437" t="b">
        <v>1</v>
      </c>
      <c r="AL1437" t="b">
        <v>1</v>
      </c>
      <c r="AM1437" t="s">
        <v>165</v>
      </c>
      <c r="AN1437" t="s">
        <v>1257</v>
      </c>
      <c r="AO1437" s="49" t="s">
        <v>4952</v>
      </c>
      <c r="AP1437" s="73"/>
      <c r="AQ1437" s="49" t="s">
        <v>4951</v>
      </c>
      <c r="AR1437" s="76" t="s">
        <v>5011</v>
      </c>
      <c r="AS1437" s="73" t="s">
        <v>5012</v>
      </c>
      <c r="AT1437" s="73">
        <f t="shared" si="339"/>
        <v>20</v>
      </c>
      <c r="AU1437" s="112" t="s">
        <v>5384</v>
      </c>
      <c r="AV1437" s="44" t="s">
        <v>5380</v>
      </c>
      <c r="AW1437" t="s">
        <v>2306</v>
      </c>
      <c r="AX1437" s="112" t="s">
        <v>5338</v>
      </c>
      <c r="AY1437" s="73" t="str">
        <f t="shared" si="340"/>
        <v>Saaristo M., Marusik Yu.M. 2004. Revision of the Holarctic spider genus Oreoneta Kulczyński, 1894 (Arachnida: Aranei: Linyphiidae) // Arthropoda Selecta. Vol.12 (for 2003). No.3–4. P.207–249</v>
      </c>
      <c r="AZ1437" s="49" t="s">
        <v>4903</v>
      </c>
      <c r="BA1437" s="58" t="str">
        <f>Y1437&amp;"-"&amp;IF(Z1437&lt;10,"0"&amp;Z1437,Z1437)&amp;"-"&amp;IF(AA1437&lt;10,"0"&amp;AA1437,AA1437)&amp;"/"&amp;IF(AD1437&lt;10,"0"&amp;AD1437,AD1437)</f>
        <v>1992-09-01/02</v>
      </c>
      <c r="BB1437" s="44" t="str">
        <f>Y1437&amp;IF(Z1437&lt;&gt;0,"-"&amp;Z1437,"")&amp;IF(AA1437&lt;&gt;0,"-"&amp;AA1437,"")&amp;IF(AB1437&lt;&gt;0,"/"&amp;AB1437,"")&amp;IF(AC1437&lt;&gt;0,"-"&amp;AC1437,"")&amp;IF(AD1437&lt;&gt;0,"-"&amp;AD1437,"")</f>
        <v>1992-9-1/1992-9-2</v>
      </c>
      <c r="BC1437" s="44" t="str">
        <f t="shared" ref="BC1437" si="347">AE1437</f>
        <v>moss bog along creek</v>
      </c>
      <c r="BF1437" s="49" t="s">
        <v>4882</v>
      </c>
      <c r="BG1437" t="s">
        <v>4893</v>
      </c>
      <c r="BH1437" s="40" t="s">
        <v>5050</v>
      </c>
      <c r="BI1437" t="s">
        <v>39</v>
      </c>
      <c r="BJ1437" t="str">
        <f>N1437&amp;", "&amp;P1437</f>
        <v>Alma-Ata Area, environs of Alma-Ata, Zailiysky Alatau Mt. range, Bolshaya Almaatinka River Canyon</v>
      </c>
      <c r="BK1437" t="str">
        <f>T1437&amp;" N; "&amp;U1437&amp;" E"</f>
        <v>43.085 N; 76.901 E</v>
      </c>
      <c r="BL1437" t="s">
        <v>1251</v>
      </c>
      <c r="BM1437" s="85" t="s">
        <v>1252</v>
      </c>
      <c r="BN1437" t="s">
        <v>4895</v>
      </c>
      <c r="BP1437" t="str">
        <f>IF(V1437="original",H1437,IF(V1437="volunteer",C1437,"Nekhaeva A.A."))</f>
        <v>Saaristo M., Marusik Yu.M.</v>
      </c>
      <c r="BQ1437">
        <f>IF(V1437="original",I1437,IF(V1437="volunteer",YEAR(A1437)&amp;"-"&amp;IF(MONTH(A1437)&lt;10,"0"&amp;MONTH(A1437),MONTH(A1437))&amp;"-"&amp;IF(DAY(A1437)&lt;10,"0"&amp;DAY(A1437),DAY(A1437)),"__2025-05-15"))</f>
        <v>2004</v>
      </c>
      <c r="BR1437" t="str">
        <f>LEFT(AG1437,SEARCH(" ",AG1437)-1)</f>
        <v>2600</v>
      </c>
      <c r="BS1437" t="str">
        <f>BR1437</f>
        <v>2600</v>
      </c>
      <c r="BT1437" s="49" t="s">
        <v>4766</v>
      </c>
      <c r="BU1437" t="s">
        <v>3631</v>
      </c>
      <c r="BV1437" t="s">
        <v>3632</v>
      </c>
      <c r="BW1437" t="s">
        <v>3633</v>
      </c>
      <c r="BX1437" t="s">
        <v>3634</v>
      </c>
      <c r="BY1437" s="44" t="s">
        <v>533</v>
      </c>
      <c r="BZ1437" t="s">
        <v>1255</v>
      </c>
      <c r="CA1437" t="s">
        <v>4105</v>
      </c>
      <c r="CB1437" s="44" t="s">
        <v>4105</v>
      </c>
      <c r="CC1437" t="s">
        <v>4104</v>
      </c>
      <c r="CD1437" t="s">
        <v>4105</v>
      </c>
      <c r="CE1437" t="s">
        <v>4106</v>
      </c>
      <c r="CF1437" t="s">
        <v>3630</v>
      </c>
      <c r="CG1437" t="s">
        <v>4737</v>
      </c>
      <c r="CH1437" t="str">
        <f>H1437</f>
        <v>Saaristo M., Marusik Yu.M.</v>
      </c>
      <c r="CI1437">
        <f t="shared" si="345"/>
        <v>2004</v>
      </c>
      <c r="CJ1437" t="s">
        <v>4755</v>
      </c>
    </row>
    <row r="1438" spans="1:88" s="6" customFormat="1" x14ac:dyDescent="0.45">
      <c r="A1438" s="5">
        <v>45757.353622685187</v>
      </c>
      <c r="B1438" s="6">
        <v>412819044</v>
      </c>
      <c r="C1438" s="6" t="s">
        <v>4897</v>
      </c>
      <c r="D1438" s="6">
        <v>1</v>
      </c>
      <c r="E1438" s="4" t="s">
        <v>65</v>
      </c>
      <c r="F1438" s="6" t="s">
        <v>2438</v>
      </c>
      <c r="G1438" s="6">
        <v>3785</v>
      </c>
      <c r="H1438" s="44" t="s">
        <v>53</v>
      </c>
      <c r="I1438" s="6">
        <v>1992</v>
      </c>
      <c r="J1438" s="6" t="s">
        <v>2346</v>
      </c>
      <c r="K1438" s="6" t="s">
        <v>2347</v>
      </c>
      <c r="L1438" s="6" t="s">
        <v>2348</v>
      </c>
      <c r="M1438" t="s">
        <v>39</v>
      </c>
      <c r="N1438" s="6" t="s">
        <v>178</v>
      </c>
      <c r="O1438" s="6" t="s">
        <v>754</v>
      </c>
      <c r="P1438" s="6" t="s">
        <v>2432</v>
      </c>
      <c r="Q1438" t="str">
        <f t="shared" si="337"/>
        <v>Alma-Atinsky State Reserve, Valley of Monashka River</v>
      </c>
      <c r="R1438" s="84">
        <v>43.223998000000002</v>
      </c>
      <c r="S1438" s="84">
        <v>77.259134000000003</v>
      </c>
      <c r="T1438" s="6" t="s">
        <v>2433</v>
      </c>
      <c r="U1438" s="6" t="s">
        <v>2434</v>
      </c>
      <c r="V1438" s="6" t="s">
        <v>106</v>
      </c>
      <c r="W1438" s="6" t="s">
        <v>2435</v>
      </c>
      <c r="X1438" s="6">
        <v>500</v>
      </c>
      <c r="Y1438" s="6">
        <v>1983</v>
      </c>
      <c r="Z1438" s="6">
        <v>9</v>
      </c>
      <c r="AA1438" s="6">
        <v>1</v>
      </c>
      <c r="AF1438" s="6" t="s">
        <v>680</v>
      </c>
      <c r="AI1438" s="6" t="s">
        <v>163</v>
      </c>
      <c r="AJ1438" s="6" t="s">
        <v>1319</v>
      </c>
      <c r="AK1438" s="6" t="b">
        <v>1</v>
      </c>
      <c r="AL1438" s="6" t="b">
        <v>1</v>
      </c>
      <c r="AM1438" s="6" t="s">
        <v>165</v>
      </c>
      <c r="AO1438" s="49" t="s">
        <v>4952</v>
      </c>
      <c r="AP1438" s="73"/>
      <c r="AQ1438" s="49" t="s">
        <v>4951</v>
      </c>
      <c r="AR1438" s="76" t="s">
        <v>5011</v>
      </c>
      <c r="AS1438" s="73" t="s">
        <v>5012</v>
      </c>
      <c r="AT1438" s="73">
        <f t="shared" si="339"/>
        <v>1</v>
      </c>
      <c r="AU1438" s="112" t="s">
        <v>5384</v>
      </c>
      <c r="AV1438" s="44" t="s">
        <v>5380</v>
      </c>
      <c r="AW1438" t="s">
        <v>5013</v>
      </c>
      <c r="AX1438" s="112" t="s">
        <v>5347</v>
      </c>
      <c r="AY1438" s="73" t="str">
        <f t="shared" si="340"/>
        <v>Logunov D.V. 1992. Salticidae of the Middle Asia (Aranei). I. New species of the genera Heliophanus, Salticus and Sitticus, with notes on new faunistic records of the family // Arthropoda Selecta. Vol.1. No.1. P.51–67</v>
      </c>
      <c r="AZ1438" s="49" t="s">
        <v>4903</v>
      </c>
      <c r="BA1438" s="58" t="str">
        <f>Y1438&amp;"-"&amp;IF(Z1438&lt;10,"0"&amp;Z1438,Z1438)&amp;"-"&amp;IF(AA1438&lt;10,"0"&amp;AA1438,AA1438)</f>
        <v>1983-09-01</v>
      </c>
      <c r="BB1438" s="44" t="str">
        <f>Y1438&amp;IF(Z1438&lt;&gt;0,"-"&amp;Z1438,"")&amp;IF(AA1438&lt;&gt;0,"-"&amp;AA1438,"")&amp;IF(AB1438&lt;&gt;0,"/"&amp;AB1438,"")&amp;IF(AC1438&lt;&gt;0,"-"&amp;AC1438,"")&amp;IF(AD1438&lt;&gt;0,"-"&amp;AD1438,"")</f>
        <v>1983-9-1</v>
      </c>
      <c r="BC1438" s="44"/>
      <c r="BD1438" s="44"/>
      <c r="BE1438" s="44"/>
      <c r="BF1438" s="49" t="s">
        <v>4882</v>
      </c>
      <c r="BG1438" t="s">
        <v>4893</v>
      </c>
      <c r="BH1438" s="40" t="s">
        <v>5050</v>
      </c>
      <c r="BI1438" t="s">
        <v>39</v>
      </c>
      <c r="BJ1438" t="str">
        <f>N1438&amp;", "&amp;O1438&amp;", "&amp;P1438</f>
        <v>Alma-Ata Area, Talgar Distr., Alma-Atinsky State Reserve, Valley of Monashka River</v>
      </c>
      <c r="BK1438" t="str">
        <f>T1438&amp;" N; "&amp;U1438&amp;" E"</f>
        <v>43.223998 N; 77.259134 E</v>
      </c>
      <c r="BL1438" t="s">
        <v>2433</v>
      </c>
      <c r="BM1438" s="85" t="s">
        <v>2434</v>
      </c>
      <c r="BN1438" t="s">
        <v>4895</v>
      </c>
      <c r="BO1438">
        <f>X1438</f>
        <v>500</v>
      </c>
      <c r="BP1438" t="str">
        <f>IF(V1438="original",H1438,IF(V1438="volunteer",C1438,"Nekhaeva A.A."))</f>
        <v>Kim L.V.</v>
      </c>
      <c r="BQ1438" t="str">
        <f>IF(V1438="original",I1438,IF(V1438="volunteer",YEAR(A1438)&amp;"-"&amp;IF(MONTH(A1438)&lt;10,"0"&amp;MONTH(A1438),MONTH(A1438))&amp;"-"&amp;IF(DAY(A1438)&lt;10,"0"&amp;DAY(A1438),DAY(A1438)),"__2025-05-15"))</f>
        <v>2025-04-10</v>
      </c>
      <c r="BR1438"/>
      <c r="BS1438"/>
      <c r="BT1438" s="49" t="s">
        <v>4766</v>
      </c>
      <c r="BU1438" t="s">
        <v>3631</v>
      </c>
      <c r="BV1438" t="s">
        <v>3632</v>
      </c>
      <c r="BW1438" t="s">
        <v>3633</v>
      </c>
      <c r="BX1438" t="s">
        <v>3634</v>
      </c>
      <c r="BY1438" s="44" t="s">
        <v>48</v>
      </c>
      <c r="BZ1438" t="s">
        <v>3660</v>
      </c>
      <c r="CA1438" t="s">
        <v>4130</v>
      </c>
      <c r="CB1438" s="44" t="s">
        <v>4130</v>
      </c>
      <c r="CC1438" t="s">
        <v>4818</v>
      </c>
      <c r="CD1438" t="s">
        <v>4129</v>
      </c>
      <c r="CE1438" t="s">
        <v>2425</v>
      </c>
      <c r="CF1438" t="s">
        <v>3630</v>
      </c>
      <c r="CG1438" t="s">
        <v>4737</v>
      </c>
      <c r="CH1438" t="str">
        <f>H1438</f>
        <v>Logunov D.V.</v>
      </c>
      <c r="CI1438">
        <f t="shared" si="345"/>
        <v>1992</v>
      </c>
      <c r="CJ1438" t="s">
        <v>4725</v>
      </c>
    </row>
    <row r="1439" spans="1:88" s="10" customFormat="1" x14ac:dyDescent="0.45">
      <c r="A1439" s="9">
        <v>45756.524699074071</v>
      </c>
      <c r="B1439" s="10">
        <v>412819044</v>
      </c>
      <c r="C1439" s="6" t="s">
        <v>4897</v>
      </c>
      <c r="D1439" s="10">
        <v>5</v>
      </c>
      <c r="E1439" s="4" t="s">
        <v>1274</v>
      </c>
      <c r="F1439" s="10" t="s">
        <v>836</v>
      </c>
      <c r="G1439" s="10">
        <v>3222</v>
      </c>
      <c r="H1439" s="44" t="s">
        <v>2613</v>
      </c>
      <c r="I1439" s="10">
        <v>2001</v>
      </c>
      <c r="J1439" s="10" t="s">
        <v>2614</v>
      </c>
      <c r="K1439" s="10" t="s">
        <v>2615</v>
      </c>
      <c r="L1439" s="10" t="s">
        <v>2616</v>
      </c>
      <c r="M1439" t="s">
        <v>39</v>
      </c>
      <c r="N1439" s="10" t="s">
        <v>178</v>
      </c>
      <c r="O1439" s="10" t="s">
        <v>674</v>
      </c>
      <c r="P1439" s="10" t="s">
        <v>2617</v>
      </c>
      <c r="Q1439" t="str">
        <f t="shared" si="337"/>
        <v>Alma-Ata, botanical garden</v>
      </c>
      <c r="R1439" s="92">
        <v>43.2</v>
      </c>
      <c r="S1439" s="92">
        <v>76.900000000000006</v>
      </c>
      <c r="T1439" s="10" t="s">
        <v>2618</v>
      </c>
      <c r="U1439" s="10" t="s">
        <v>260</v>
      </c>
      <c r="V1439" s="10" t="s">
        <v>44</v>
      </c>
      <c r="Y1439" s="10">
        <v>1996</v>
      </c>
      <c r="Z1439" s="10">
        <v>5</v>
      </c>
      <c r="AA1439" s="10">
        <v>20</v>
      </c>
      <c r="AB1439" s="10">
        <v>1997</v>
      </c>
      <c r="AC1439" s="10">
        <v>6</v>
      </c>
      <c r="AD1439" s="10">
        <v>5</v>
      </c>
      <c r="AF1439" s="10" t="s">
        <v>613</v>
      </c>
      <c r="AG1439" s="70" t="s">
        <v>2619</v>
      </c>
      <c r="AH1439" s="10" t="s">
        <v>490</v>
      </c>
      <c r="AI1439" s="10" t="s">
        <v>1152</v>
      </c>
      <c r="AJ1439" s="10" t="s">
        <v>2612</v>
      </c>
      <c r="AK1439" s="10" t="b">
        <v>1</v>
      </c>
      <c r="AL1439" s="10" t="b">
        <v>1</v>
      </c>
      <c r="AM1439" s="10" t="s">
        <v>165</v>
      </c>
      <c r="AO1439" s="49" t="s">
        <v>4952</v>
      </c>
      <c r="AP1439" s="73"/>
      <c r="AQ1439" s="49" t="s">
        <v>4951</v>
      </c>
      <c r="AR1439" s="76" t="s">
        <v>5011</v>
      </c>
      <c r="AS1439" s="73" t="s">
        <v>5012</v>
      </c>
      <c r="AT1439" s="73">
        <f t="shared" si="339"/>
        <v>5</v>
      </c>
      <c r="AU1439" s="112" t="s">
        <v>5384</v>
      </c>
      <c r="AV1439" s="44" t="s">
        <v>5380</v>
      </c>
      <c r="AW1439" t="s">
        <v>613</v>
      </c>
      <c r="AX1439" s="112" t="s">
        <v>5322</v>
      </c>
      <c r="AY1439" s="73" t="str">
        <f t="shared" si="340"/>
        <v>Azarkina G.N., Logunov D.V. 2001. Separation and distribution of Xysticus cristatus (Clerck, 1758) and X. audax (Schrank, 1803) in eastern Eurasia, with description of a new species from the mountains of Central Asia (Aranei: Thomisidae) // Arthropoda Selecta. Vol.9 (for 2000). No.2. P.133–150</v>
      </c>
      <c r="AZ1439" s="49" t="s">
        <v>4903</v>
      </c>
      <c r="BA1439" s="58" t="str">
        <f>Y1439&amp;"-"&amp;IF(Z1439&lt;10,"0"&amp;Z1439,Z1439)&amp;"-"&amp;IF(AA1439&lt;10,"0"&amp;AA1439,AA1439)&amp;"/"&amp;IF(AC1439&lt;10,"0"&amp;AC1439,AC1439)&amp;"-"&amp;IF(AD1439&lt;10,"0"&amp;AD1439,AD1439)</f>
        <v>1996-05-20/06-05</v>
      </c>
      <c r="BB1439" s="44" t="str">
        <f>Y1439&amp;IF(Z1439&lt;&gt;0,"-"&amp;Z1439,"")&amp;IF(AA1439&lt;&gt;0,"-"&amp;AA1439,"")&amp;IF(AB1439&lt;&gt;0,"/"&amp;AB1439,"")&amp;IF(AC1439&lt;&gt;0,"-"&amp;AC1439,"")&amp;IF(AD1439&lt;&gt;0,"-"&amp;AD1439,"")</f>
        <v>1996-5-20/1997-6-5</v>
      </c>
      <c r="BC1439" s="44"/>
      <c r="BD1439" s="44"/>
      <c r="BE1439" s="44" t="s">
        <v>4949</v>
      </c>
      <c r="BF1439" s="49" t="s">
        <v>4882</v>
      </c>
      <c r="BG1439" t="s">
        <v>4893</v>
      </c>
      <c r="BH1439" s="40" t="s">
        <v>5050</v>
      </c>
      <c r="BI1439" t="s">
        <v>39</v>
      </c>
      <c r="BJ1439" t="str">
        <f>N1439&amp;", "&amp;O1439&amp;", "&amp;P1439</f>
        <v>Alma-Ata Area, Alma-Ata, Alma-Ata, botanical garden</v>
      </c>
      <c r="BK1439" t="str">
        <f>T1439&amp;" N; "&amp;U1439&amp;" E"</f>
        <v>43°12' N; 76°54' E</v>
      </c>
      <c r="BL1439" t="s">
        <v>5195</v>
      </c>
      <c r="BM1439" s="85" t="s">
        <v>5090</v>
      </c>
      <c r="BN1439" t="s">
        <v>4895</v>
      </c>
      <c r="BO1439"/>
      <c r="BP1439" t="str">
        <f>IF(V1439="original",H1439,IF(V1439="volunteer",C1439,"Nekhaeva A.A."))</f>
        <v>Azarkina G.N., Logunov D.V.</v>
      </c>
      <c r="BQ1439">
        <f>IF(V1439="original",I1439,IF(V1439="volunteer",YEAR(A1439)&amp;"-"&amp;IF(MONTH(A1439)&lt;10,"0"&amp;MONTH(A1439),MONTH(A1439))&amp;"-"&amp;IF(DAY(A1439)&lt;10,"0"&amp;DAY(A1439),DAY(A1439)),"__2025-05-15"))</f>
        <v>2001</v>
      </c>
      <c r="BR1439"/>
      <c r="BS1439"/>
      <c r="BT1439" s="49" t="s">
        <v>4766</v>
      </c>
      <c r="BU1439" t="s">
        <v>3631</v>
      </c>
      <c r="BV1439" t="s">
        <v>3632</v>
      </c>
      <c r="BW1439" t="s">
        <v>3633</v>
      </c>
      <c r="BX1439" t="s">
        <v>3634</v>
      </c>
      <c r="BY1439" s="44" t="s">
        <v>490</v>
      </c>
      <c r="BZ1439" t="s">
        <v>1152</v>
      </c>
      <c r="CA1439" t="s">
        <v>4538</v>
      </c>
      <c r="CB1439" s="44" t="s">
        <v>4538</v>
      </c>
      <c r="CC1439" t="s">
        <v>4540</v>
      </c>
      <c r="CD1439" t="s">
        <v>4538</v>
      </c>
      <c r="CE1439" t="s">
        <v>4539</v>
      </c>
      <c r="CF1439" t="s">
        <v>3630</v>
      </c>
      <c r="CG1439" t="s">
        <v>4737</v>
      </c>
      <c r="CH1439" t="str">
        <f>H1439</f>
        <v>Azarkina G.N., Logunov D.V.</v>
      </c>
      <c r="CI1439">
        <f t="shared" si="345"/>
        <v>2001</v>
      </c>
      <c r="CJ1439" t="s">
        <v>4725</v>
      </c>
    </row>
    <row r="1440" spans="1:88" s="4" customFormat="1" x14ac:dyDescent="0.45">
      <c r="A1440" s="3">
        <v>45783.483287037037</v>
      </c>
      <c r="B1440" s="4">
        <v>412819044</v>
      </c>
      <c r="C1440" s="6" t="s">
        <v>4897</v>
      </c>
      <c r="D1440" s="4">
        <v>5</v>
      </c>
      <c r="E1440" s="4" t="s">
        <v>1274</v>
      </c>
      <c r="F1440" s="4" t="s">
        <v>577</v>
      </c>
      <c r="G1440" s="4">
        <v>4270</v>
      </c>
      <c r="H1440" s="44" t="s">
        <v>597</v>
      </c>
      <c r="I1440" s="4">
        <v>1992</v>
      </c>
      <c r="J1440" s="4" t="s">
        <v>630</v>
      </c>
      <c r="K1440" s="4" t="s">
        <v>631</v>
      </c>
      <c r="L1440" s="4" t="s">
        <v>632</v>
      </c>
      <c r="M1440" t="s">
        <v>39</v>
      </c>
      <c r="N1440" s="4" t="s">
        <v>178</v>
      </c>
      <c r="P1440" s="4" t="s">
        <v>642</v>
      </c>
      <c r="Q1440" t="str">
        <f t="shared" si="337"/>
        <v>environs of Alma-Ata, Aksay Canyon</v>
      </c>
      <c r="R1440" s="89">
        <v>43.126710000000003</v>
      </c>
      <c r="S1440" s="89">
        <v>76.801472000000004</v>
      </c>
      <c r="T1440" s="4" t="s">
        <v>639</v>
      </c>
      <c r="U1440" s="4" t="s">
        <v>640</v>
      </c>
      <c r="V1440" s="4" t="s">
        <v>106</v>
      </c>
      <c r="W1440" s="4" t="s">
        <v>643</v>
      </c>
      <c r="X1440" s="4">
        <v>2000</v>
      </c>
      <c r="Y1440" s="4">
        <v>1983</v>
      </c>
      <c r="Z1440" s="4">
        <v>8</v>
      </c>
      <c r="AA1440" s="4">
        <v>28</v>
      </c>
      <c r="AE1440" s="4" t="s">
        <v>644</v>
      </c>
      <c r="AF1440" s="4" t="s">
        <v>645</v>
      </c>
      <c r="AH1440" s="4" t="s">
        <v>599</v>
      </c>
      <c r="AI1440" s="4" t="s">
        <v>600</v>
      </c>
      <c r="AJ1440" s="4" t="s">
        <v>601</v>
      </c>
      <c r="AK1440" s="4" t="b">
        <v>1</v>
      </c>
      <c r="AL1440" s="4" t="b">
        <v>1</v>
      </c>
      <c r="AM1440" s="4" t="s">
        <v>165</v>
      </c>
      <c r="AN1440" s="4" t="s">
        <v>629</v>
      </c>
      <c r="AO1440" s="49" t="s">
        <v>4952</v>
      </c>
      <c r="AP1440" s="73"/>
      <c r="AQ1440" s="49" t="s">
        <v>4951</v>
      </c>
      <c r="AR1440" s="76" t="s">
        <v>5011</v>
      </c>
      <c r="AS1440" s="73" t="s">
        <v>5012</v>
      </c>
      <c r="AT1440" s="73">
        <f t="shared" si="339"/>
        <v>5</v>
      </c>
      <c r="AU1440" s="112" t="s">
        <v>5384</v>
      </c>
      <c r="AV1440" s="44" t="s">
        <v>5380</v>
      </c>
      <c r="AW1440" t="s">
        <v>645</v>
      </c>
      <c r="AX1440" s="112" t="s">
        <v>5333</v>
      </c>
      <c r="AY1440" s="73" t="str">
        <f t="shared" si="340"/>
        <v>Mikhailov K.G. 1992. The spider genus Clubiona Latreille, 1804 (Arachnida Aranei Clubionidae) in the USSR fauna: a critical review with taxonomical remarks // Arthropoda Selecta. Vol.1. No.3. P.3–34</v>
      </c>
      <c r="AZ1440" s="49" t="s">
        <v>4903</v>
      </c>
      <c r="BA1440" s="58" t="str">
        <f>Y1440&amp;"-"&amp;IF(Z1440&lt;10,"0"&amp;Z1440,Z1440)&amp;"-"&amp;IF(AA1440&lt;10,"0"&amp;AA1440,AA1440)</f>
        <v>1983-08-28</v>
      </c>
      <c r="BB1440" s="44" t="str">
        <f>Y1440&amp;IF(Z1440&lt;&gt;0,"-"&amp;Z1440,"")&amp;IF(AA1440&lt;&gt;0,"-"&amp;AA1440,"")&amp;IF(AB1440&lt;&gt;0,"/"&amp;AB1440,"")&amp;IF(AC1440&lt;&gt;0,"-"&amp;AC1440,"")&amp;IF(AD1440&lt;&gt;0,"-"&amp;AD1440,"")</f>
        <v>1983-8-28</v>
      </c>
      <c r="BC1440" s="44" t="str">
        <f>AE1440</f>
        <v>litter</v>
      </c>
      <c r="BD1440" s="44"/>
      <c r="BE1440" s="44"/>
      <c r="BF1440" s="49" t="s">
        <v>4882</v>
      </c>
      <c r="BG1440" t="s">
        <v>4893</v>
      </c>
      <c r="BH1440" s="40" t="s">
        <v>5050</v>
      </c>
      <c r="BI1440" t="s">
        <v>39</v>
      </c>
      <c r="BJ1440" t="str">
        <f>N1440&amp;", "&amp;P1440</f>
        <v>Alma-Ata Area, environs of Alma-Ata, Aksay Canyon</v>
      </c>
      <c r="BK1440" t="str">
        <f>T1440&amp;" N; "&amp;U1440&amp;" E"</f>
        <v>43.12671 N; 76.801472 E</v>
      </c>
      <c r="BL1440" t="s">
        <v>639</v>
      </c>
      <c r="BM1440" s="85" t="s">
        <v>640</v>
      </c>
      <c r="BN1440" t="s">
        <v>4895</v>
      </c>
      <c r="BO1440">
        <f t="shared" ref="BO1440:BO1445" si="348">X1440</f>
        <v>2000</v>
      </c>
      <c r="BP1440" t="str">
        <f>IF(V1440="original",H1440,IF(V1440="volunteer",C1440,"Nekhaeva A.A."))</f>
        <v>Kim L.V.</v>
      </c>
      <c r="BQ1440" t="str">
        <f>IF(V1440="original",I1440,IF(V1440="volunteer",YEAR(A1440)&amp;"-"&amp;IF(MONTH(A1440)&lt;10,"0"&amp;MONTH(A1440),MONTH(A1440))&amp;"-"&amp;IF(DAY(A1440)&lt;10,"0"&amp;DAY(A1440),DAY(A1440)),"__2025-05-15"))</f>
        <v>2025-05-06</v>
      </c>
      <c r="BR1440"/>
      <c r="BS1440"/>
      <c r="BT1440" s="49" t="s">
        <v>4766</v>
      </c>
      <c r="BU1440" t="s">
        <v>3631</v>
      </c>
      <c r="BV1440" t="s">
        <v>3632</v>
      </c>
      <c r="BW1440" t="s">
        <v>3633</v>
      </c>
      <c r="BX1440" t="s">
        <v>3634</v>
      </c>
      <c r="BY1440" s="44" t="s">
        <v>599</v>
      </c>
      <c r="BZ1440" t="s">
        <v>600</v>
      </c>
      <c r="CA1440" t="s">
        <v>3766</v>
      </c>
      <c r="CB1440" s="44" t="s">
        <v>3766</v>
      </c>
      <c r="CC1440" t="s">
        <v>3768</v>
      </c>
      <c r="CD1440" t="s">
        <v>3766</v>
      </c>
      <c r="CE1440" t="s">
        <v>3767</v>
      </c>
      <c r="CF1440" t="s">
        <v>3630</v>
      </c>
      <c r="CG1440" t="s">
        <v>4737</v>
      </c>
      <c r="CH1440" t="str">
        <f>H1440</f>
        <v>Mikhailov K.G.</v>
      </c>
      <c r="CI1440">
        <f t="shared" si="345"/>
        <v>1992</v>
      </c>
      <c r="CJ1440" t="s">
        <v>4722</v>
      </c>
    </row>
    <row r="1441" spans="1:88" s="4" customFormat="1" x14ac:dyDescent="0.45">
      <c r="A1441" s="3">
        <v>45783.490497685183</v>
      </c>
      <c r="B1441" s="4">
        <v>412819044</v>
      </c>
      <c r="C1441" s="6" t="s">
        <v>4897</v>
      </c>
      <c r="D1441" s="4">
        <v>1</v>
      </c>
      <c r="E1441" s="4" t="s">
        <v>65</v>
      </c>
      <c r="G1441" s="4">
        <v>4270</v>
      </c>
      <c r="H1441" s="44" t="s">
        <v>597</v>
      </c>
      <c r="I1441" s="4">
        <v>1992</v>
      </c>
      <c r="J1441" s="4" t="s">
        <v>630</v>
      </c>
      <c r="K1441" s="4" t="s">
        <v>631</v>
      </c>
      <c r="L1441" s="4" t="s">
        <v>632</v>
      </c>
      <c r="M1441" t="s">
        <v>39</v>
      </c>
      <c r="N1441" s="4" t="s">
        <v>178</v>
      </c>
      <c r="P1441" s="4" t="s">
        <v>633</v>
      </c>
      <c r="Q1441" t="str">
        <f t="shared" si="337"/>
        <v>Alma-Ata State Reserve, Canyon of Sredniy Talgar River</v>
      </c>
      <c r="R1441" s="89">
        <v>43.207659999999997</v>
      </c>
      <c r="S1441" s="89">
        <v>77.282061999999996</v>
      </c>
      <c r="T1441" s="4" t="s">
        <v>634</v>
      </c>
      <c r="U1441" s="4" t="s">
        <v>635</v>
      </c>
      <c r="V1441" s="4" t="s">
        <v>106</v>
      </c>
      <c r="W1441" s="4" t="s">
        <v>636</v>
      </c>
      <c r="X1441" s="4">
        <v>2000</v>
      </c>
      <c r="Y1441" s="4">
        <v>1984</v>
      </c>
      <c r="Z1441" s="4">
        <v>9</v>
      </c>
      <c r="AA1441" s="4">
        <v>18</v>
      </c>
      <c r="AF1441" s="4" t="s">
        <v>637</v>
      </c>
      <c r="AH1441" s="4" t="s">
        <v>599</v>
      </c>
      <c r="AI1441" s="4" t="s">
        <v>600</v>
      </c>
      <c r="AJ1441" s="4" t="s">
        <v>601</v>
      </c>
      <c r="AK1441" s="4" t="b">
        <v>1</v>
      </c>
      <c r="AL1441" s="4" t="b">
        <v>1</v>
      </c>
      <c r="AM1441" s="4" t="s">
        <v>165</v>
      </c>
      <c r="AN1441" s="4" t="s">
        <v>629</v>
      </c>
      <c r="AO1441" s="49" t="s">
        <v>4952</v>
      </c>
      <c r="AP1441" s="73"/>
      <c r="AQ1441" s="49" t="s">
        <v>4951</v>
      </c>
      <c r="AR1441" s="76" t="s">
        <v>5011</v>
      </c>
      <c r="AS1441" s="73" t="s">
        <v>5012</v>
      </c>
      <c r="AT1441" s="73">
        <f t="shared" si="339"/>
        <v>1</v>
      </c>
      <c r="AU1441" s="112" t="s">
        <v>5384</v>
      </c>
      <c r="AV1441" s="44" t="s">
        <v>5380</v>
      </c>
      <c r="AW1441" t="s">
        <v>637</v>
      </c>
      <c r="AX1441" s="73"/>
      <c r="AY1441" s="73" t="str">
        <f t="shared" si="340"/>
        <v>Mikhailov K.G. 1992. The spider genus Clubiona Latreille, 1804 (Arachnida Aranei Clubionidae) in the USSR fauna: a critical review with taxonomical remarks // Arthropoda Selecta. Vol.1. No.3. P.3–34</v>
      </c>
      <c r="AZ1441" s="49" t="s">
        <v>4903</v>
      </c>
      <c r="BA1441" s="58" t="str">
        <f>Y1441&amp;"-"&amp;IF(Z1441&lt;10,"0"&amp;Z1441,Z1441)&amp;"-"&amp;IF(AA1441&lt;10,"0"&amp;AA1441,AA1441)</f>
        <v>1984-09-18</v>
      </c>
      <c r="BB1441" s="44" t="str">
        <f>Y1441&amp;IF(Z1441&lt;&gt;0,"-"&amp;Z1441,"")&amp;IF(AA1441&lt;&gt;0,"-"&amp;AA1441,"")&amp;IF(AB1441&lt;&gt;0,"/"&amp;AB1441,"")&amp;IF(AC1441&lt;&gt;0,"-"&amp;AC1441,"")&amp;IF(AD1441&lt;&gt;0,"-"&amp;AD1441,"")</f>
        <v>1984-9-18</v>
      </c>
      <c r="BC1441" s="44"/>
      <c r="BD1441" s="44"/>
      <c r="BE1441" s="44"/>
      <c r="BF1441" s="49" t="s">
        <v>4882</v>
      </c>
      <c r="BG1441" t="s">
        <v>4893</v>
      </c>
      <c r="BH1441" s="40" t="s">
        <v>5050</v>
      </c>
      <c r="BI1441" t="s">
        <v>39</v>
      </c>
      <c r="BJ1441" t="str">
        <f>N1441&amp;", "&amp;P1441</f>
        <v>Alma-Ata Area, Alma-Ata State Reserve, Canyon of Sredniy Talgar River</v>
      </c>
      <c r="BK1441" t="str">
        <f>T1441&amp;" N; "&amp;U1441&amp;" E"</f>
        <v>43.20766 N; 77.282062 E</v>
      </c>
      <c r="BL1441" t="s">
        <v>634</v>
      </c>
      <c r="BM1441" s="85" t="s">
        <v>635</v>
      </c>
      <c r="BN1441" t="s">
        <v>4895</v>
      </c>
      <c r="BO1441">
        <f t="shared" si="348"/>
        <v>2000</v>
      </c>
      <c r="BP1441" t="str">
        <f>IF(V1441="original",H1441,IF(V1441="volunteer",C1441,"Nekhaeva A.A."))</f>
        <v>Kim L.V.</v>
      </c>
      <c r="BQ1441" t="str">
        <f>IF(V1441="original",I1441,IF(V1441="volunteer",YEAR(A1441)&amp;"-"&amp;IF(MONTH(A1441)&lt;10,"0"&amp;MONTH(A1441),MONTH(A1441))&amp;"-"&amp;IF(DAY(A1441)&lt;10,"0"&amp;DAY(A1441),DAY(A1441)),"__2025-05-15"))</f>
        <v>2025-05-06</v>
      </c>
      <c r="BR1441"/>
      <c r="BS1441"/>
      <c r="BT1441" s="49" t="s">
        <v>4766</v>
      </c>
      <c r="BU1441" t="s">
        <v>3631</v>
      </c>
      <c r="BV1441" t="s">
        <v>3632</v>
      </c>
      <c r="BW1441" t="s">
        <v>3633</v>
      </c>
      <c r="BX1441" t="s">
        <v>3634</v>
      </c>
      <c r="BY1441" s="44" t="s">
        <v>599</v>
      </c>
      <c r="BZ1441" t="s">
        <v>600</v>
      </c>
      <c r="CA1441" t="s">
        <v>3766</v>
      </c>
      <c r="CB1441" s="44" t="s">
        <v>3766</v>
      </c>
      <c r="CC1441" t="s">
        <v>3768</v>
      </c>
      <c r="CD1441" t="s">
        <v>3766</v>
      </c>
      <c r="CE1441" t="s">
        <v>3767</v>
      </c>
      <c r="CF1441" t="s">
        <v>3630</v>
      </c>
      <c r="CG1441" t="s">
        <v>4737</v>
      </c>
      <c r="CH1441" t="str">
        <f>H1441</f>
        <v>Mikhailov K.G.</v>
      </c>
      <c r="CI1441">
        <f t="shared" si="345"/>
        <v>1992</v>
      </c>
      <c r="CJ1441" t="s">
        <v>4722</v>
      </c>
    </row>
    <row r="1442" spans="1:88" x14ac:dyDescent="0.45">
      <c r="A1442" s="1">
        <v>45772.565810185188</v>
      </c>
      <c r="B1442">
        <v>911269241</v>
      </c>
      <c r="C1442" t="s">
        <v>4896</v>
      </c>
      <c r="D1442">
        <v>3</v>
      </c>
      <c r="E1442" s="4" t="s">
        <v>846</v>
      </c>
      <c r="F1442" t="s">
        <v>5360</v>
      </c>
      <c r="G1442">
        <v>4588</v>
      </c>
      <c r="H1442" s="44" t="s">
        <v>1243</v>
      </c>
      <c r="I1442">
        <v>2004</v>
      </c>
      <c r="J1442" t="s">
        <v>1244</v>
      </c>
      <c r="K1442" t="s">
        <v>1245</v>
      </c>
      <c r="L1442" t="s">
        <v>1246</v>
      </c>
      <c r="M1442" t="s">
        <v>39</v>
      </c>
      <c r="N1442" t="s">
        <v>178</v>
      </c>
      <c r="O1442" t="s">
        <v>224</v>
      </c>
      <c r="P1442" t="s">
        <v>1234</v>
      </c>
      <c r="Q1442" t="str">
        <f t="shared" si="337"/>
        <v>National Reserve Park near Orman 10 km from Talgar</v>
      </c>
      <c r="R1442" s="85">
        <v>43.263680000000001</v>
      </c>
      <c r="S1442" s="85">
        <v>77.361059999999995</v>
      </c>
      <c r="T1442" t="s">
        <v>1235</v>
      </c>
      <c r="U1442" t="s">
        <v>1236</v>
      </c>
      <c r="V1442" s="54" t="s">
        <v>106</v>
      </c>
      <c r="X1442">
        <v>500</v>
      </c>
      <c r="Y1442">
        <v>1990</v>
      </c>
      <c r="Z1442">
        <v>4</v>
      </c>
      <c r="AA1442">
        <v>24</v>
      </c>
      <c r="AB1442"/>
      <c r="AC1442"/>
      <c r="AD1442"/>
      <c r="AE1442" t="s">
        <v>1237</v>
      </c>
      <c r="AF1442" t="s">
        <v>1238</v>
      </c>
      <c r="AG1442" s="60" t="s">
        <v>1239</v>
      </c>
      <c r="AI1442" t="s">
        <v>1240</v>
      </c>
      <c r="AJ1442" t="s">
        <v>687</v>
      </c>
      <c r="AK1442" t="b">
        <v>1</v>
      </c>
      <c r="AL1442" t="b">
        <v>1</v>
      </c>
      <c r="AM1442" t="s">
        <v>165</v>
      </c>
      <c r="AO1442" s="49" t="s">
        <v>4952</v>
      </c>
      <c r="AP1442" s="73"/>
      <c r="AQ1442" s="49" t="s">
        <v>4951</v>
      </c>
      <c r="AR1442" s="76" t="s">
        <v>5011</v>
      </c>
      <c r="AS1442" s="73" t="s">
        <v>5012</v>
      </c>
      <c r="AT1442" s="73">
        <f t="shared" si="339"/>
        <v>3</v>
      </c>
      <c r="AU1442" s="112" t="s">
        <v>5384</v>
      </c>
      <c r="AV1442" s="44" t="s">
        <v>5380</v>
      </c>
      <c r="AW1442" s="28" t="s">
        <v>1238</v>
      </c>
      <c r="AX1442" s="73" t="s">
        <v>5360</v>
      </c>
      <c r="AY1442" s="73" t="str">
        <f t="shared" si="340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1442" s="49" t="s">
        <v>4903</v>
      </c>
      <c r="BA1442" s="58" t="str">
        <f>Y1442&amp;"-"&amp;IF(Z1442&lt;10,"0"&amp;Z1442,Z1442)&amp;"-"&amp;IF(AA1442&lt;10,"0"&amp;AA1442,AA1442)</f>
        <v>1990-04-24</v>
      </c>
      <c r="BB1442" s="44" t="str">
        <f>Y1442&amp;IF(Z1442&lt;&gt;0,"-"&amp;Z1442,"")&amp;IF(AA1442&lt;&gt;0,"-"&amp;AA1442,"")&amp;IF(AB1442&lt;&gt;0,"/"&amp;AB1442,"")&amp;IF(AC1442&lt;&gt;0,"-"&amp;AC1442,"")&amp;IF(AD1442&lt;&gt;0,"-"&amp;AD1442,"")</f>
        <v>1990-4-24</v>
      </c>
      <c r="BC1442" s="44" t="str">
        <f t="shared" ref="BC1442:BC1445" si="349">AE1442</f>
        <v>river valley, under large boulders</v>
      </c>
      <c r="BF1442" s="49" t="s">
        <v>4882</v>
      </c>
      <c r="BG1442" t="s">
        <v>4893</v>
      </c>
      <c r="BH1442" s="40" t="s">
        <v>5050</v>
      </c>
      <c r="BI1442" t="s">
        <v>39</v>
      </c>
      <c r="BJ1442" t="str">
        <f>N1442&amp;", "&amp;O1442&amp;", "&amp;P1442</f>
        <v>Alma-Ata Area, Chilik District, National Reserve Park near Orman 10 km from Talgar</v>
      </c>
      <c r="BK1442" t="str">
        <f>T1442&amp;" N; "&amp;U1442&amp;" E"</f>
        <v>43.26368 N; 77.36106 E</v>
      </c>
      <c r="BL1442" t="s">
        <v>1235</v>
      </c>
      <c r="BM1442" s="85" t="s">
        <v>1236</v>
      </c>
      <c r="BN1442" t="s">
        <v>4895</v>
      </c>
      <c r="BO1442">
        <f t="shared" si="348"/>
        <v>500</v>
      </c>
      <c r="BP1442" t="str">
        <f>IF(V1442="original",H1442,IF(V1442="volunteer",C1442,"Nekhaeva A.A."))</f>
        <v>Nekhaeva A.A.</v>
      </c>
      <c r="BQ1442" t="str">
        <f>IF(V1442="original",I1442,IF(V1442="volunteer",YEAR(A1442)&amp;"-"&amp;IF(MONTH(A1442)&lt;10,"0"&amp;MONTH(A1442),MONTH(A1442))&amp;"-"&amp;IF(DAY(A1442)&lt;10,"0"&amp;DAY(A1442),DAY(A1442)),"__2025-05-15"))</f>
        <v>2025-04-25</v>
      </c>
      <c r="BR1442">
        <v>1300</v>
      </c>
      <c r="BS1442">
        <f t="shared" ref="BS1442:BS1444" si="350">BR1442</f>
        <v>1300</v>
      </c>
      <c r="BT1442" s="49" t="s">
        <v>4766</v>
      </c>
      <c r="BU1442" t="s">
        <v>3631</v>
      </c>
      <c r="BV1442" t="s">
        <v>3632</v>
      </c>
      <c r="BW1442" t="s">
        <v>3633</v>
      </c>
      <c r="BX1442" t="s">
        <v>3634</v>
      </c>
      <c r="BY1442" s="44" t="s">
        <v>533</v>
      </c>
      <c r="BZ1442" t="s">
        <v>1240</v>
      </c>
      <c r="CA1442" t="s">
        <v>4102</v>
      </c>
      <c r="CB1442" s="44" t="s">
        <v>4102</v>
      </c>
      <c r="CC1442" t="s">
        <v>4104</v>
      </c>
      <c r="CD1442" t="s">
        <v>4102</v>
      </c>
      <c r="CE1442" t="s">
        <v>4103</v>
      </c>
      <c r="CF1442" t="s">
        <v>3630</v>
      </c>
      <c r="CG1442" t="s">
        <v>4737</v>
      </c>
      <c r="CH1442" t="str">
        <f>H1442</f>
        <v>Saaristo M., Marusik Yu.M.</v>
      </c>
      <c r="CI1442">
        <f t="shared" si="345"/>
        <v>2004</v>
      </c>
      <c r="CJ1442" t="s">
        <v>4725</v>
      </c>
    </row>
    <row r="1443" spans="1:88" x14ac:dyDescent="0.45">
      <c r="A1443" s="1">
        <v>45772.565810185188</v>
      </c>
      <c r="B1443">
        <v>911269241</v>
      </c>
      <c r="C1443" t="s">
        <v>4896</v>
      </c>
      <c r="D1443">
        <v>4</v>
      </c>
      <c r="E1443" s="4" t="s">
        <v>5286</v>
      </c>
      <c r="F1443" t="s">
        <v>5360</v>
      </c>
      <c r="G1443">
        <v>4588</v>
      </c>
      <c r="H1443" s="44" t="s">
        <v>1243</v>
      </c>
      <c r="I1443">
        <v>2004</v>
      </c>
      <c r="J1443" t="s">
        <v>1244</v>
      </c>
      <c r="K1443" t="s">
        <v>1245</v>
      </c>
      <c r="L1443" t="s">
        <v>1246</v>
      </c>
      <c r="M1443" t="s">
        <v>39</v>
      </c>
      <c r="N1443" t="s">
        <v>178</v>
      </c>
      <c r="O1443" t="s">
        <v>224</v>
      </c>
      <c r="P1443" t="s">
        <v>1234</v>
      </c>
      <c r="Q1443" t="str">
        <f t="shared" si="337"/>
        <v>National Reserve Park near Orman 10 km from Talgar</v>
      </c>
      <c r="R1443" s="85">
        <v>43.263680000000001</v>
      </c>
      <c r="S1443" s="85">
        <v>77.361059999999995</v>
      </c>
      <c r="T1443" t="s">
        <v>1235</v>
      </c>
      <c r="U1443" t="s">
        <v>1236</v>
      </c>
      <c r="V1443" s="54" t="s">
        <v>106</v>
      </c>
      <c r="X1443">
        <v>500</v>
      </c>
      <c r="Y1443">
        <v>1990</v>
      </c>
      <c r="Z1443">
        <v>4</v>
      </c>
      <c r="AA1443">
        <v>24</v>
      </c>
      <c r="AB1443"/>
      <c r="AC1443"/>
      <c r="AD1443"/>
      <c r="AE1443" t="s">
        <v>1237</v>
      </c>
      <c r="AF1443" t="s">
        <v>1238</v>
      </c>
      <c r="AG1443" s="60" t="s">
        <v>1239</v>
      </c>
      <c r="AI1443" t="s">
        <v>1240</v>
      </c>
      <c r="AJ1443" t="s">
        <v>687</v>
      </c>
      <c r="AK1443" t="b">
        <v>1</v>
      </c>
      <c r="AL1443" t="b">
        <v>1</v>
      </c>
      <c r="AM1443" t="s">
        <v>165</v>
      </c>
      <c r="AO1443" s="49" t="s">
        <v>4952</v>
      </c>
      <c r="AP1443" s="73"/>
      <c r="AQ1443" s="49" t="s">
        <v>4951</v>
      </c>
      <c r="AR1443" s="76" t="s">
        <v>5011</v>
      </c>
      <c r="AS1443" s="73" t="s">
        <v>5012</v>
      </c>
      <c r="AT1443" s="73">
        <f t="shared" si="339"/>
        <v>4</v>
      </c>
      <c r="AV1443" s="44" t="s">
        <v>5381</v>
      </c>
      <c r="AW1443" s="28" t="s">
        <v>1238</v>
      </c>
      <c r="AX1443" s="73" t="s">
        <v>5360</v>
      </c>
      <c r="AY1443" s="73" t="str">
        <f t="shared" si="340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1443" s="49" t="s">
        <v>4903</v>
      </c>
      <c r="BA1443" s="58" t="str">
        <f>Y1443&amp;"-"&amp;IF(Z1443&lt;10,"0"&amp;Z1443,Z1443)&amp;"-"&amp;IF(AA1443&lt;10,"0"&amp;AA1443,AA1443)</f>
        <v>1990-04-24</v>
      </c>
      <c r="BB1443" s="44" t="str">
        <f>Y1443&amp;IF(Z1443&lt;&gt;0,"-"&amp;Z1443,"")&amp;IF(AA1443&lt;&gt;0,"-"&amp;AA1443,"")&amp;IF(AB1443&lt;&gt;0,"/"&amp;AB1443,"")&amp;IF(AC1443&lt;&gt;0,"-"&amp;AC1443,"")&amp;IF(AD1443&lt;&gt;0,"-"&amp;AD1443,"")</f>
        <v>1990-4-24</v>
      </c>
      <c r="BC1443" s="44" t="str">
        <f t="shared" si="349"/>
        <v>river valley, under large boulders</v>
      </c>
      <c r="BF1443" s="49" t="s">
        <v>4882</v>
      </c>
      <c r="BG1443" t="s">
        <v>4893</v>
      </c>
      <c r="BH1443" s="40" t="s">
        <v>5050</v>
      </c>
      <c r="BI1443" t="s">
        <v>39</v>
      </c>
      <c r="BJ1443" t="str">
        <f>N1443&amp;", "&amp;O1443&amp;", "&amp;P1443</f>
        <v>Alma-Ata Area, Chilik District, National Reserve Park near Orman 10 km from Talgar</v>
      </c>
      <c r="BK1443" t="str">
        <f>T1443&amp;" N; "&amp;U1443&amp;" E"</f>
        <v>43.26368 N; 77.36106 E</v>
      </c>
      <c r="BL1443" t="s">
        <v>1235</v>
      </c>
      <c r="BM1443" s="85" t="s">
        <v>1236</v>
      </c>
      <c r="BN1443" t="s">
        <v>4895</v>
      </c>
      <c r="BO1443">
        <f t="shared" si="348"/>
        <v>500</v>
      </c>
      <c r="BP1443" t="str">
        <f>IF(V1443="original",H1443,IF(V1443="volunteer",C1443,"Nekhaeva A.A."))</f>
        <v>Nekhaeva A.A.</v>
      </c>
      <c r="BQ1443" t="str">
        <f>IF(V1443="original",I1443,IF(V1443="volunteer",YEAR(A1443)&amp;"-"&amp;IF(MONTH(A1443)&lt;10,"0"&amp;MONTH(A1443),MONTH(A1443))&amp;"-"&amp;IF(DAY(A1443)&lt;10,"0"&amp;DAY(A1443),DAY(A1443)),"__2025-05-15"))</f>
        <v>2025-04-25</v>
      </c>
      <c r="BR1443">
        <v>1300</v>
      </c>
      <c r="BS1443">
        <f t="shared" si="350"/>
        <v>1300</v>
      </c>
      <c r="BT1443" s="49" t="s">
        <v>4766</v>
      </c>
      <c r="BU1443" t="s">
        <v>3631</v>
      </c>
      <c r="BV1443" t="s">
        <v>3632</v>
      </c>
      <c r="BW1443" t="s">
        <v>3633</v>
      </c>
      <c r="BX1443" t="s">
        <v>3634</v>
      </c>
      <c r="BY1443" s="44" t="s">
        <v>533</v>
      </c>
      <c r="BZ1443" t="s">
        <v>1240</v>
      </c>
      <c r="CA1443" t="s">
        <v>4102</v>
      </c>
      <c r="CB1443" s="44" t="s">
        <v>4102</v>
      </c>
      <c r="CC1443" t="s">
        <v>4104</v>
      </c>
      <c r="CD1443" t="s">
        <v>4102</v>
      </c>
      <c r="CE1443" t="s">
        <v>4103</v>
      </c>
      <c r="CF1443" t="s">
        <v>3630</v>
      </c>
      <c r="CG1443" t="s">
        <v>4737</v>
      </c>
      <c r="CH1443" t="str">
        <f>H1443</f>
        <v>Saaristo M., Marusik Yu.M.</v>
      </c>
      <c r="CI1443">
        <f t="shared" si="345"/>
        <v>2004</v>
      </c>
      <c r="CJ1443" t="s">
        <v>4725</v>
      </c>
    </row>
    <row r="1444" spans="1:88" x14ac:dyDescent="0.45">
      <c r="A1444" s="1">
        <v>45772.566284722227</v>
      </c>
      <c r="B1444">
        <v>911269241</v>
      </c>
      <c r="C1444" t="s">
        <v>4896</v>
      </c>
      <c r="D1444">
        <v>1</v>
      </c>
      <c r="E1444" s="4" t="s">
        <v>65</v>
      </c>
      <c r="F1444" t="s">
        <v>166</v>
      </c>
      <c r="G1444">
        <v>4588</v>
      </c>
      <c r="H1444" s="44" t="s">
        <v>1243</v>
      </c>
      <c r="I1444">
        <v>2004</v>
      </c>
      <c r="J1444" t="s">
        <v>1244</v>
      </c>
      <c r="K1444" t="s">
        <v>1245</v>
      </c>
      <c r="L1444" t="s">
        <v>1246</v>
      </c>
      <c r="M1444" t="s">
        <v>39</v>
      </c>
      <c r="N1444" t="s">
        <v>178</v>
      </c>
      <c r="O1444" t="s">
        <v>224</v>
      </c>
      <c r="P1444" t="s">
        <v>1234</v>
      </c>
      <c r="Q1444" t="str">
        <f t="shared" si="337"/>
        <v>National Reserve Park near Orman 10 km from Talgar</v>
      </c>
      <c r="R1444" s="85">
        <v>43.263680000000001</v>
      </c>
      <c r="S1444" s="85">
        <v>77.361059999999995</v>
      </c>
      <c r="T1444" t="s">
        <v>1235</v>
      </c>
      <c r="U1444" t="s">
        <v>1236</v>
      </c>
      <c r="V1444" s="54" t="s">
        <v>106</v>
      </c>
      <c r="X1444">
        <v>500</v>
      </c>
      <c r="Y1444">
        <v>1990</v>
      </c>
      <c r="Z1444">
        <v>4</v>
      </c>
      <c r="AA1444">
        <v>24</v>
      </c>
      <c r="AB1444"/>
      <c r="AC1444"/>
      <c r="AD1444"/>
      <c r="AE1444" t="s">
        <v>1237</v>
      </c>
      <c r="AF1444" t="s">
        <v>1238</v>
      </c>
      <c r="AG1444" s="60" t="s">
        <v>1239</v>
      </c>
      <c r="AI1444" t="s">
        <v>1240</v>
      </c>
      <c r="AJ1444" t="s">
        <v>687</v>
      </c>
      <c r="AK1444" t="b">
        <v>1</v>
      </c>
      <c r="AL1444" t="b">
        <v>1</v>
      </c>
      <c r="AM1444" t="s">
        <v>165</v>
      </c>
      <c r="AO1444" s="49" t="s">
        <v>4952</v>
      </c>
      <c r="AP1444" s="73"/>
      <c r="AQ1444" s="49" t="s">
        <v>4951</v>
      </c>
      <c r="AR1444" s="76" t="s">
        <v>5011</v>
      </c>
      <c r="AS1444" s="73" t="s">
        <v>5012</v>
      </c>
      <c r="AT1444" s="73">
        <f t="shared" si="339"/>
        <v>1</v>
      </c>
      <c r="AU1444" s="112" t="s">
        <v>5384</v>
      </c>
      <c r="AV1444" s="44" t="s">
        <v>5380</v>
      </c>
      <c r="AW1444" s="28" t="s">
        <v>1238</v>
      </c>
      <c r="AX1444" s="59" t="s">
        <v>5333</v>
      </c>
      <c r="AY1444" s="73" t="str">
        <f t="shared" si="340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1444" s="49" t="s">
        <v>4903</v>
      </c>
      <c r="BA1444" s="58" t="str">
        <f>Y1444&amp;"-"&amp;IF(Z1444&lt;10,"0"&amp;Z1444,Z1444)&amp;"-"&amp;IF(AA1444&lt;10,"0"&amp;AA1444,AA1444)</f>
        <v>1990-04-24</v>
      </c>
      <c r="BB1444" s="44" t="str">
        <f>Y1444&amp;IF(Z1444&lt;&gt;0,"-"&amp;Z1444,"")&amp;IF(AA1444&lt;&gt;0,"-"&amp;AA1444,"")&amp;IF(AB1444&lt;&gt;0,"/"&amp;AB1444,"")&amp;IF(AC1444&lt;&gt;0,"-"&amp;AC1444,"")&amp;IF(AD1444&lt;&gt;0,"-"&amp;AD1444,"")</f>
        <v>1990-4-24</v>
      </c>
      <c r="BC1444" s="44" t="str">
        <f t="shared" si="349"/>
        <v>river valley, under large boulders</v>
      </c>
      <c r="BF1444" s="49" t="s">
        <v>4882</v>
      </c>
      <c r="BG1444" t="s">
        <v>4893</v>
      </c>
      <c r="BH1444" s="40" t="s">
        <v>5050</v>
      </c>
      <c r="BI1444" t="s">
        <v>39</v>
      </c>
      <c r="BJ1444" t="str">
        <f>N1444&amp;", "&amp;O1444&amp;", "&amp;P1444</f>
        <v>Alma-Ata Area, Chilik District, National Reserve Park near Orman 10 km from Talgar</v>
      </c>
      <c r="BK1444" t="str">
        <f>T1444&amp;" N; "&amp;U1444&amp;" E"</f>
        <v>43.26368 N; 77.36106 E</v>
      </c>
      <c r="BL1444" t="s">
        <v>1235</v>
      </c>
      <c r="BM1444" s="85" t="s">
        <v>1236</v>
      </c>
      <c r="BN1444" t="s">
        <v>4895</v>
      </c>
      <c r="BO1444">
        <f t="shared" si="348"/>
        <v>500</v>
      </c>
      <c r="BP1444" t="str">
        <f>IF(V1444="original",H1444,IF(V1444="volunteer",C1444,"Nekhaeva A.A."))</f>
        <v>Nekhaeva A.A.</v>
      </c>
      <c r="BQ1444" t="str">
        <f>IF(V1444="original",I1444,IF(V1444="volunteer",YEAR(A1444)&amp;"-"&amp;IF(MONTH(A1444)&lt;10,"0"&amp;MONTH(A1444),MONTH(A1444))&amp;"-"&amp;IF(DAY(A1444)&lt;10,"0"&amp;DAY(A1444),DAY(A1444)),"__2025-05-15"))</f>
        <v>2025-04-25</v>
      </c>
      <c r="BR1444">
        <v>1300</v>
      </c>
      <c r="BS1444">
        <f t="shared" si="350"/>
        <v>1300</v>
      </c>
      <c r="BT1444" s="49" t="s">
        <v>4766</v>
      </c>
      <c r="BU1444" t="s">
        <v>3631</v>
      </c>
      <c r="BV1444" t="s">
        <v>3632</v>
      </c>
      <c r="BW1444" t="s">
        <v>3633</v>
      </c>
      <c r="BX1444" t="s">
        <v>3634</v>
      </c>
      <c r="BY1444" s="44" t="s">
        <v>533</v>
      </c>
      <c r="BZ1444" t="s">
        <v>1240</v>
      </c>
      <c r="CA1444" t="s">
        <v>4102</v>
      </c>
      <c r="CB1444" s="44" t="s">
        <v>4102</v>
      </c>
      <c r="CC1444" t="s">
        <v>4104</v>
      </c>
      <c r="CD1444" t="s">
        <v>4102</v>
      </c>
      <c r="CE1444" t="s">
        <v>4103</v>
      </c>
      <c r="CF1444" t="s">
        <v>3630</v>
      </c>
      <c r="CG1444" t="s">
        <v>4737</v>
      </c>
      <c r="CH1444" t="str">
        <f>H1444</f>
        <v>Saaristo M., Marusik Yu.M.</v>
      </c>
      <c r="CI1444">
        <f t="shared" si="345"/>
        <v>2004</v>
      </c>
      <c r="CJ1444" t="s">
        <v>4725</v>
      </c>
    </row>
    <row r="1445" spans="1:88" x14ac:dyDescent="0.45">
      <c r="A1445" s="1">
        <v>45772.566817129627</v>
      </c>
      <c r="B1445">
        <v>911269241</v>
      </c>
      <c r="C1445" t="s">
        <v>4896</v>
      </c>
      <c r="D1445">
        <v>1</v>
      </c>
      <c r="E1445" s="4" t="s">
        <v>1115</v>
      </c>
      <c r="F1445" t="s">
        <v>1242</v>
      </c>
      <c r="G1445">
        <v>4588</v>
      </c>
      <c r="H1445" s="44" t="s">
        <v>1243</v>
      </c>
      <c r="I1445">
        <v>2004</v>
      </c>
      <c r="J1445" t="s">
        <v>1244</v>
      </c>
      <c r="K1445" t="s">
        <v>1245</v>
      </c>
      <c r="L1445" t="s">
        <v>1246</v>
      </c>
      <c r="M1445" t="s">
        <v>39</v>
      </c>
      <c r="N1445" t="s">
        <v>178</v>
      </c>
      <c r="O1445" t="s">
        <v>224</v>
      </c>
      <c r="P1445" t="s">
        <v>1234</v>
      </c>
      <c r="Q1445" t="str">
        <f t="shared" si="337"/>
        <v>National Reserve Park near Orman 10 km from Talgar</v>
      </c>
      <c r="R1445" s="85">
        <v>43.263680000000001</v>
      </c>
      <c r="S1445" s="85">
        <v>77.361059999999995</v>
      </c>
      <c r="T1445" t="s">
        <v>1235</v>
      </c>
      <c r="U1445" t="s">
        <v>1236</v>
      </c>
      <c r="V1445" s="54" t="s">
        <v>106</v>
      </c>
      <c r="X1445">
        <v>500</v>
      </c>
      <c r="Y1445">
        <v>1990</v>
      </c>
      <c r="Z1445">
        <v>4</v>
      </c>
      <c r="AA1445">
        <v>24</v>
      </c>
      <c r="AB1445"/>
      <c r="AC1445"/>
      <c r="AD1445"/>
      <c r="AE1445" t="s">
        <v>1237</v>
      </c>
      <c r="AF1445" t="s">
        <v>1238</v>
      </c>
      <c r="AG1445" s="60" t="s">
        <v>1239</v>
      </c>
      <c r="AI1445" t="s">
        <v>1240</v>
      </c>
      <c r="AJ1445" t="s">
        <v>687</v>
      </c>
      <c r="AK1445" t="b">
        <v>1</v>
      </c>
      <c r="AL1445" t="b">
        <v>1</v>
      </c>
      <c r="AM1445" t="s">
        <v>165</v>
      </c>
      <c r="AO1445" s="49" t="s">
        <v>4952</v>
      </c>
      <c r="AP1445" s="73"/>
      <c r="AQ1445" s="49" t="s">
        <v>4951</v>
      </c>
      <c r="AR1445" s="76" t="s">
        <v>5011</v>
      </c>
      <c r="AS1445" s="73" t="s">
        <v>5012</v>
      </c>
      <c r="AT1445" s="73">
        <f t="shared" si="339"/>
        <v>1</v>
      </c>
      <c r="AV1445" s="44" t="s">
        <v>5381</v>
      </c>
      <c r="AW1445" s="28" t="s">
        <v>1238</v>
      </c>
      <c r="AX1445" s="73" t="s">
        <v>1242</v>
      </c>
      <c r="AY1445" s="73" t="str">
        <f t="shared" si="340"/>
        <v>Saaristo M., Marusik Yu.M. 2004. Two new petrophilous micronetine genera, Agyphantes gen.n and Lidia gen.n. (Araneae, Linyphiidae, Micronetinae) from the eastern Palaearctic with descriptions of two new species // Bull. Brit. arachnol. Soc. Vol.13. Pt.3. P.76–82</v>
      </c>
      <c r="AZ1445" s="49" t="s">
        <v>4903</v>
      </c>
      <c r="BA1445" s="58" t="str">
        <f>Y1445&amp;"-"&amp;IF(Z1445&lt;10,"0"&amp;Z1445,Z1445)&amp;"-"&amp;IF(AA1445&lt;10,"0"&amp;AA1445,AA1445)</f>
        <v>1990-04-24</v>
      </c>
      <c r="BB1445" s="44" t="str">
        <f>Y1445&amp;IF(Z1445&lt;&gt;0,"-"&amp;Z1445,"")&amp;IF(AA1445&lt;&gt;0,"-"&amp;AA1445,"")&amp;IF(AB1445&lt;&gt;0,"/"&amp;AB1445,"")&amp;IF(AC1445&lt;&gt;0,"-"&amp;AC1445,"")&amp;IF(AD1445&lt;&gt;0,"-"&amp;AD1445,"")</f>
        <v>1990-4-24</v>
      </c>
      <c r="BC1445" s="44" t="str">
        <f t="shared" si="349"/>
        <v>river valley, under large boulders</v>
      </c>
      <c r="BF1445" s="49" t="s">
        <v>4882</v>
      </c>
      <c r="BG1445" t="s">
        <v>4893</v>
      </c>
      <c r="BH1445" s="40" t="s">
        <v>5050</v>
      </c>
      <c r="BI1445" t="s">
        <v>39</v>
      </c>
      <c r="BJ1445" t="str">
        <f>N1445&amp;", "&amp;O1445&amp;", "&amp;P1445</f>
        <v>Alma-Ata Area, Chilik District, National Reserve Park near Orman 10 km from Talgar</v>
      </c>
      <c r="BK1445" t="str">
        <f>T1445&amp;" N; "&amp;U1445&amp;" E"</f>
        <v>43.26368 N; 77.36106 E</v>
      </c>
      <c r="BL1445" t="s">
        <v>1235</v>
      </c>
      <c r="BM1445" s="85" t="s">
        <v>1236</v>
      </c>
      <c r="BN1445" t="s">
        <v>4895</v>
      </c>
      <c r="BO1445">
        <f t="shared" si="348"/>
        <v>500</v>
      </c>
      <c r="BP1445" t="str">
        <f>IF(V1445="original",H1445,IF(V1445="volunteer",C1445,"Nekhaeva A.A."))</f>
        <v>Nekhaeva A.A.</v>
      </c>
      <c r="BQ1445" t="str">
        <f>IF(V1445="original",I1445,IF(V1445="volunteer",YEAR(A1445)&amp;"-"&amp;IF(MONTH(A1445)&lt;10,"0"&amp;MONTH(A1445),MONTH(A1445))&amp;"-"&amp;IF(DAY(A1445)&lt;10,"0"&amp;DAY(A1445),DAY(A1445)),"__2025-05-15"))</f>
        <v>2025-04-25</v>
      </c>
      <c r="BR1445">
        <v>1300</v>
      </c>
      <c r="BS1445">
        <f>BR1445</f>
        <v>1300</v>
      </c>
      <c r="BT1445" s="49" t="s">
        <v>4766</v>
      </c>
      <c r="BU1445" t="s">
        <v>3631</v>
      </c>
      <c r="BV1445" t="s">
        <v>3632</v>
      </c>
      <c r="BW1445" t="s">
        <v>3633</v>
      </c>
      <c r="BX1445" t="s">
        <v>3634</v>
      </c>
      <c r="BY1445" s="44" t="s">
        <v>533</v>
      </c>
      <c r="BZ1445" t="s">
        <v>1240</v>
      </c>
      <c r="CA1445" t="s">
        <v>4102</v>
      </c>
      <c r="CB1445" s="44" t="s">
        <v>4102</v>
      </c>
      <c r="CC1445" t="s">
        <v>4104</v>
      </c>
      <c r="CD1445" t="s">
        <v>4102</v>
      </c>
      <c r="CE1445" t="s">
        <v>4103</v>
      </c>
      <c r="CF1445" t="s">
        <v>3630</v>
      </c>
      <c r="CG1445" t="s">
        <v>4737</v>
      </c>
      <c r="CH1445" t="str">
        <f>H1445</f>
        <v>Saaristo M., Marusik Yu.M.</v>
      </c>
      <c r="CI1445">
        <f t="shared" si="345"/>
        <v>2004</v>
      </c>
      <c r="CJ1445" t="s">
        <v>4725</v>
      </c>
    </row>
    <row r="1446" spans="1:88" x14ac:dyDescent="0.45">
      <c r="A1446" s="1">
        <v>45757.309050925927</v>
      </c>
      <c r="B1446">
        <v>911269241</v>
      </c>
      <c r="C1446" t="s">
        <v>4896</v>
      </c>
      <c r="D1446">
        <v>7</v>
      </c>
      <c r="E1446" s="4" t="s">
        <v>1014</v>
      </c>
      <c r="F1446" t="s">
        <v>2305</v>
      </c>
      <c r="G1446">
        <v>3385</v>
      </c>
      <c r="H1446" s="44" t="s">
        <v>2306</v>
      </c>
      <c r="I1446">
        <v>1987</v>
      </c>
      <c r="J1446" t="s">
        <v>2307</v>
      </c>
      <c r="K1446" t="s">
        <v>2308</v>
      </c>
      <c r="L1446" t="s">
        <v>2309</v>
      </c>
      <c r="M1446" t="s">
        <v>2499</v>
      </c>
      <c r="N1446" t="s">
        <v>2335</v>
      </c>
      <c r="O1446" t="s">
        <v>2338</v>
      </c>
      <c r="P1446" t="s">
        <v>2341</v>
      </c>
      <c r="Q1446" t="str">
        <f t="shared" si="337"/>
        <v>Siberia, Taymura River, delta of Chambe River</v>
      </c>
      <c r="V1446" s="54" t="s">
        <v>119</v>
      </c>
      <c r="Y1446">
        <v>1982</v>
      </c>
      <c r="Z1446">
        <v>8</v>
      </c>
      <c r="AA1446">
        <v>22</v>
      </c>
      <c r="AB1446"/>
      <c r="AC1446"/>
      <c r="AD1446"/>
      <c r="AE1446" t="s">
        <v>2350</v>
      </c>
      <c r="AF1446" t="s">
        <v>1266</v>
      </c>
      <c r="AH1446" t="s">
        <v>207</v>
      </c>
      <c r="AI1446" t="s">
        <v>2302</v>
      </c>
      <c r="AJ1446" t="s">
        <v>2486</v>
      </c>
      <c r="AK1446" t="b">
        <v>1</v>
      </c>
      <c r="AL1446" t="b">
        <v>1</v>
      </c>
      <c r="AM1446" t="s">
        <v>165</v>
      </c>
      <c r="AO1446" s="49" t="s">
        <v>4952</v>
      </c>
      <c r="AP1446" s="73"/>
      <c r="AQ1446" s="49" t="s">
        <v>4951</v>
      </c>
      <c r="AR1446" s="76" t="s">
        <v>5011</v>
      </c>
      <c r="AS1446" s="73" t="s">
        <v>5012</v>
      </c>
      <c r="AT1446" s="73">
        <f t="shared" si="339"/>
        <v>7</v>
      </c>
      <c r="AU1446" s="112" t="s">
        <v>5384</v>
      </c>
      <c r="AV1446" s="44" t="s">
        <v>5380</v>
      </c>
      <c r="AW1446" t="s">
        <v>2306</v>
      </c>
      <c r="AX1446" s="59" t="s">
        <v>5333</v>
      </c>
      <c r="AY1446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46" s="49" t="s">
        <v>4903</v>
      </c>
      <c r="BA1446" s="58" t="str">
        <f>Y1446&amp;"-"&amp;IF(Z1446&lt;10,"0"&amp;Z1446,Z1446)&amp;"-"&amp;IF(AA1446&lt;10,"0"&amp;AA1446,AA1446)</f>
        <v>1982-08-22</v>
      </c>
      <c r="BB1446" s="44" t="str">
        <f>Y1446&amp;IF(Z1446&lt;&gt;0,"-"&amp;Z1446,"")&amp;IF(AA1446&lt;&gt;0,"-"&amp;AA1446,"")&amp;IF(AB1446&lt;&gt;0,"/"&amp;AB1446,"")&amp;IF(AC1446&lt;&gt;0,"-"&amp;AC1446,"")&amp;IF(AD1446&lt;&gt;0,"-"&amp;AD1446,"")</f>
        <v>1982-8-22</v>
      </c>
      <c r="BC1446" s="44" t="str">
        <f>AE1446</f>
        <v>forestless Sphagnum bog with Betula nana</v>
      </c>
      <c r="BF1446" s="49" t="s">
        <v>4882</v>
      </c>
      <c r="BG1446" t="s">
        <v>4893</v>
      </c>
      <c r="BH1446" s="40" t="s">
        <v>5058</v>
      </c>
      <c r="BI1446" t="s">
        <v>745</v>
      </c>
      <c r="BJ1446" t="str">
        <f>N1446&amp;", "&amp;O1446&amp;", "&amp;P1446</f>
        <v>Krasnoyarsk area, Evenk Autonomous Region, Siberia, Taymura River, delta of Chambe River</v>
      </c>
      <c r="BT1446" s="49" t="s">
        <v>4766</v>
      </c>
      <c r="BU1446" t="s">
        <v>3631</v>
      </c>
      <c r="BV1446" t="s">
        <v>3632</v>
      </c>
      <c r="BW1446" t="s">
        <v>3633</v>
      </c>
      <c r="BX1446" t="s">
        <v>3634</v>
      </c>
      <c r="BY1446" s="44" t="s">
        <v>207</v>
      </c>
      <c r="BZ1446" t="s">
        <v>2302</v>
      </c>
      <c r="CA1446" t="s">
        <v>4527</v>
      </c>
      <c r="CB1446" s="44" t="s">
        <v>4527</v>
      </c>
      <c r="CC1446" t="s">
        <v>2304</v>
      </c>
      <c r="CD1446" t="s">
        <v>4527</v>
      </c>
      <c r="CE1446" t="s">
        <v>4528</v>
      </c>
      <c r="CF1446" t="s">
        <v>3630</v>
      </c>
      <c r="CG1446" t="s">
        <v>4737</v>
      </c>
      <c r="CH1446" t="str">
        <f>H1446</f>
        <v>Eskov K.Yu.</v>
      </c>
      <c r="CI1446">
        <f t="shared" si="345"/>
        <v>1987</v>
      </c>
      <c r="CJ1446" t="s">
        <v>4725</v>
      </c>
    </row>
    <row r="1447" spans="1:88" x14ac:dyDescent="0.45">
      <c r="A1447" s="1">
        <v>45757.309444444443</v>
      </c>
      <c r="B1447">
        <v>911269241</v>
      </c>
      <c r="C1447" t="s">
        <v>4896</v>
      </c>
      <c r="D1447">
        <v>2</v>
      </c>
      <c r="E1447" s="4" t="s">
        <v>247</v>
      </c>
      <c r="F1447" t="s">
        <v>2516</v>
      </c>
      <c r="G1447">
        <v>3385</v>
      </c>
      <c r="H1447" s="44" t="s">
        <v>2306</v>
      </c>
      <c r="I1447">
        <v>1987</v>
      </c>
      <c r="J1447" t="s">
        <v>2307</v>
      </c>
      <c r="K1447" t="s">
        <v>2308</v>
      </c>
      <c r="L1447" t="s">
        <v>2309</v>
      </c>
      <c r="M1447" t="s">
        <v>2499</v>
      </c>
      <c r="N1447" t="s">
        <v>2335</v>
      </c>
      <c r="O1447" t="s">
        <v>2338</v>
      </c>
      <c r="P1447" t="s">
        <v>2341</v>
      </c>
      <c r="Q1447" t="str">
        <f t="shared" si="337"/>
        <v>Siberia, Taymura River, delta of Chambe River</v>
      </c>
      <c r="V1447" s="54" t="s">
        <v>119</v>
      </c>
      <c r="Y1447">
        <v>1982</v>
      </c>
      <c r="Z1447">
        <v>8</v>
      </c>
      <c r="AA1447">
        <v>22</v>
      </c>
      <c r="AB1447"/>
      <c r="AC1447"/>
      <c r="AD1447"/>
      <c r="AE1447" t="s">
        <v>2350</v>
      </c>
      <c r="AF1447" t="s">
        <v>1266</v>
      </c>
      <c r="AH1447" t="s">
        <v>207</v>
      </c>
      <c r="AI1447" t="s">
        <v>2302</v>
      </c>
      <c r="AJ1447" t="s">
        <v>2486</v>
      </c>
      <c r="AK1447" t="b">
        <v>1</v>
      </c>
      <c r="AL1447" t="b">
        <v>1</v>
      </c>
      <c r="AM1447" t="s">
        <v>165</v>
      </c>
      <c r="AO1447" s="49" t="s">
        <v>4952</v>
      </c>
      <c r="AP1447" s="73"/>
      <c r="AQ1447" s="49" t="s">
        <v>4951</v>
      </c>
      <c r="AR1447" s="76" t="s">
        <v>5011</v>
      </c>
      <c r="AS1447" s="73" t="s">
        <v>5012</v>
      </c>
      <c r="AT1447" s="73">
        <f t="shared" si="339"/>
        <v>2</v>
      </c>
      <c r="AU1447" s="112" t="s">
        <v>5384</v>
      </c>
      <c r="AV1447" s="44" t="s">
        <v>5380</v>
      </c>
      <c r="AW1447" t="s">
        <v>2306</v>
      </c>
      <c r="AX1447" s="115" t="s">
        <v>5319</v>
      </c>
      <c r="AY1447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47" s="49" t="s">
        <v>4903</v>
      </c>
      <c r="BA1447" s="58" t="str">
        <f>Y1447&amp;"-"&amp;IF(Z1447&lt;10,"0"&amp;Z1447,Z1447)&amp;"-"&amp;IF(AA1447&lt;10,"0"&amp;AA1447,AA1447)</f>
        <v>1982-08-22</v>
      </c>
      <c r="BB1447" s="44" t="str">
        <f>Y1447&amp;IF(Z1447&lt;&gt;0,"-"&amp;Z1447,"")&amp;IF(AA1447&lt;&gt;0,"-"&amp;AA1447,"")&amp;IF(AB1447&lt;&gt;0,"/"&amp;AB1447,"")&amp;IF(AC1447&lt;&gt;0,"-"&amp;AC1447,"")&amp;IF(AD1447&lt;&gt;0,"-"&amp;AD1447,"")</f>
        <v>1982-8-22</v>
      </c>
      <c r="BC1447" s="44" t="str">
        <f>AE1447</f>
        <v>forestless Sphagnum bog with Betula nana</v>
      </c>
      <c r="BF1447" s="49" t="s">
        <v>4882</v>
      </c>
      <c r="BG1447" t="s">
        <v>4893</v>
      </c>
      <c r="BH1447" s="40" t="s">
        <v>5058</v>
      </c>
      <c r="BI1447" t="s">
        <v>745</v>
      </c>
      <c r="BJ1447" t="str">
        <f>N1447&amp;", "&amp;O1447&amp;", "&amp;P1447</f>
        <v>Krasnoyarsk area, Evenk Autonomous Region, Siberia, Taymura River, delta of Chambe River</v>
      </c>
      <c r="BT1447" s="49" t="s">
        <v>4766</v>
      </c>
      <c r="BU1447" t="s">
        <v>3631</v>
      </c>
      <c r="BV1447" t="s">
        <v>3632</v>
      </c>
      <c r="BW1447" t="s">
        <v>3633</v>
      </c>
      <c r="BX1447" t="s">
        <v>3634</v>
      </c>
      <c r="BY1447" s="44" t="s">
        <v>207</v>
      </c>
      <c r="BZ1447" t="s">
        <v>2302</v>
      </c>
      <c r="CA1447" t="s">
        <v>4527</v>
      </c>
      <c r="CB1447" s="44" t="s">
        <v>4527</v>
      </c>
      <c r="CC1447" t="s">
        <v>2304</v>
      </c>
      <c r="CD1447" t="s">
        <v>4527</v>
      </c>
      <c r="CE1447" t="s">
        <v>4528</v>
      </c>
      <c r="CF1447" t="s">
        <v>3630</v>
      </c>
      <c r="CG1447" t="s">
        <v>4737</v>
      </c>
      <c r="CH1447" t="str">
        <f>H1447</f>
        <v>Eskov K.Yu.</v>
      </c>
      <c r="CI1447">
        <f t="shared" si="345"/>
        <v>1987</v>
      </c>
      <c r="CJ1447" t="s">
        <v>4725</v>
      </c>
    </row>
    <row r="1448" spans="1:88" x14ac:dyDescent="0.45">
      <c r="A1448" s="1">
        <v>45757.310960648138</v>
      </c>
      <c r="B1448">
        <v>911269241</v>
      </c>
      <c r="C1448" t="s">
        <v>4896</v>
      </c>
      <c r="D1448">
        <v>26</v>
      </c>
      <c r="E1448" s="4" t="s">
        <v>2124</v>
      </c>
      <c r="F1448" t="s">
        <v>2305</v>
      </c>
      <c r="G1448">
        <v>3385</v>
      </c>
      <c r="H1448" s="44" t="s">
        <v>2306</v>
      </c>
      <c r="I1448">
        <v>1987</v>
      </c>
      <c r="J1448" t="s">
        <v>2307</v>
      </c>
      <c r="K1448" t="s">
        <v>2308</v>
      </c>
      <c r="L1448" t="s">
        <v>2309</v>
      </c>
      <c r="M1448" t="s">
        <v>2499</v>
      </c>
      <c r="N1448" t="s">
        <v>2335</v>
      </c>
      <c r="O1448" t="s">
        <v>2338</v>
      </c>
      <c r="P1448" t="s">
        <v>2341</v>
      </c>
      <c r="Q1448" t="str">
        <f t="shared" si="337"/>
        <v>Siberia, Taymura River, delta of Chambe River</v>
      </c>
      <c r="V1448" s="54" t="s">
        <v>119</v>
      </c>
      <c r="Y1448">
        <v>1982</v>
      </c>
      <c r="Z1448">
        <v>8</v>
      </c>
      <c r="AA1448">
        <v>19</v>
      </c>
      <c r="AB1448">
        <v>1982</v>
      </c>
      <c r="AC1448">
        <v>8</v>
      </c>
      <c r="AD1448">
        <v>20</v>
      </c>
      <c r="AE1448" t="s">
        <v>2514</v>
      </c>
      <c r="AF1448" t="s">
        <v>1266</v>
      </c>
      <c r="AH1448" t="s">
        <v>207</v>
      </c>
      <c r="AI1448" t="s">
        <v>2302</v>
      </c>
      <c r="AJ1448" t="s">
        <v>2486</v>
      </c>
      <c r="AK1448" t="b">
        <v>1</v>
      </c>
      <c r="AL1448" t="b">
        <v>1</v>
      </c>
      <c r="AM1448" t="s">
        <v>165</v>
      </c>
      <c r="AO1448" s="49" t="s">
        <v>4952</v>
      </c>
      <c r="AP1448" s="73"/>
      <c r="AQ1448" s="49" t="s">
        <v>4951</v>
      </c>
      <c r="AR1448" s="76" t="s">
        <v>5011</v>
      </c>
      <c r="AS1448" s="73" t="s">
        <v>5012</v>
      </c>
      <c r="AT1448" s="73">
        <f t="shared" si="339"/>
        <v>26</v>
      </c>
      <c r="AU1448" s="112" t="s">
        <v>5384</v>
      </c>
      <c r="AV1448" s="44" t="s">
        <v>5380</v>
      </c>
      <c r="AW1448" t="s">
        <v>2306</v>
      </c>
      <c r="AX1448" s="59" t="s">
        <v>5333</v>
      </c>
      <c r="AY1448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48" s="49" t="s">
        <v>4903</v>
      </c>
      <c r="BA1448" s="58" t="str">
        <f>Y1448&amp;"-"&amp;IF(Z1448&lt;10,"0"&amp;Z1448,Z1448)&amp;"-"&amp;IF(AA1448&lt;10,"0"&amp;AA1448,AA1448)&amp;"/"&amp;IF(AD1448&lt;10,"0"&amp;AD1448,AD1448)</f>
        <v>1982-08-19/20</v>
      </c>
      <c r="BB1448" s="44" t="str">
        <f>Y1448&amp;IF(Z1448&lt;&gt;0,"-"&amp;Z1448,"")&amp;IF(AA1448&lt;&gt;0,"-"&amp;AA1448,"")&amp;IF(AB1448&lt;&gt;0,"/"&amp;AB1448,"")&amp;IF(AC1448&lt;&gt;0,"-"&amp;AC1448,"")&amp;IF(AD1448&lt;&gt;0,"-"&amp;AD1448,"")</f>
        <v>1982-8-19/1982-8-20</v>
      </c>
      <c r="BC1448" s="44" t="str">
        <f>AE1448</f>
        <v>boggy forest of depressed Larix dahurica with Andromeda palustre, Vaccinium uliginosum and Betula nana</v>
      </c>
      <c r="BF1448" s="49" t="s">
        <v>4882</v>
      </c>
      <c r="BG1448" t="s">
        <v>4893</v>
      </c>
      <c r="BH1448" s="40" t="s">
        <v>5058</v>
      </c>
      <c r="BI1448" t="s">
        <v>745</v>
      </c>
      <c r="BJ1448" t="str">
        <f>N1448&amp;", "&amp;O1448&amp;", "&amp;P1448</f>
        <v>Krasnoyarsk area, Evenk Autonomous Region, Siberia, Taymura River, delta of Chambe River</v>
      </c>
      <c r="BT1448" s="49" t="s">
        <v>4766</v>
      </c>
      <c r="BU1448" t="s">
        <v>3631</v>
      </c>
      <c r="BV1448" t="s">
        <v>3632</v>
      </c>
      <c r="BW1448" t="s">
        <v>3633</v>
      </c>
      <c r="BX1448" t="s">
        <v>3634</v>
      </c>
      <c r="BY1448" s="44" t="s">
        <v>207</v>
      </c>
      <c r="BZ1448" t="s">
        <v>2302</v>
      </c>
      <c r="CA1448" t="s">
        <v>4527</v>
      </c>
      <c r="CB1448" s="44" t="s">
        <v>4527</v>
      </c>
      <c r="CC1448" t="s">
        <v>2304</v>
      </c>
      <c r="CD1448" t="s">
        <v>4527</v>
      </c>
      <c r="CE1448" t="s">
        <v>4528</v>
      </c>
      <c r="CF1448" t="s">
        <v>3630</v>
      </c>
      <c r="CG1448" t="s">
        <v>4737</v>
      </c>
      <c r="CH1448" t="str">
        <f>H1448</f>
        <v>Eskov K.Yu.</v>
      </c>
      <c r="CI1448">
        <f t="shared" si="345"/>
        <v>1987</v>
      </c>
      <c r="CJ1448" t="s">
        <v>4725</v>
      </c>
    </row>
    <row r="1449" spans="1:88" x14ac:dyDescent="0.45">
      <c r="A1449" s="1">
        <v>45757.313217592593</v>
      </c>
      <c r="B1449">
        <v>911269241</v>
      </c>
      <c r="C1449" t="s">
        <v>4896</v>
      </c>
      <c r="D1449">
        <v>8</v>
      </c>
      <c r="E1449" s="4" t="s">
        <v>1200</v>
      </c>
      <c r="F1449" t="s">
        <v>2305</v>
      </c>
      <c r="G1449">
        <v>3385</v>
      </c>
      <c r="H1449" s="44" t="s">
        <v>2306</v>
      </c>
      <c r="I1449">
        <v>1987</v>
      </c>
      <c r="J1449" t="s">
        <v>2307</v>
      </c>
      <c r="K1449" t="s">
        <v>2308</v>
      </c>
      <c r="L1449" t="s">
        <v>2309</v>
      </c>
      <c r="M1449" t="s">
        <v>2499</v>
      </c>
      <c r="N1449" t="s">
        <v>2335</v>
      </c>
      <c r="O1449" t="s">
        <v>2338</v>
      </c>
      <c r="P1449" t="s">
        <v>2513</v>
      </c>
      <c r="Q1449" t="str">
        <f t="shared" si="337"/>
        <v>Siberia, Taymura River, delta of Neptenne River</v>
      </c>
      <c r="V1449" s="54" t="s">
        <v>119</v>
      </c>
      <c r="Y1449">
        <v>1982</v>
      </c>
      <c r="Z1449">
        <v>8</v>
      </c>
      <c r="AA1449">
        <v>2</v>
      </c>
      <c r="AB1449">
        <v>1982</v>
      </c>
      <c r="AC1449">
        <v>8</v>
      </c>
      <c r="AD1449">
        <v>20</v>
      </c>
      <c r="AE1449" t="s">
        <v>2350</v>
      </c>
      <c r="AF1449" t="s">
        <v>1266</v>
      </c>
      <c r="AH1449" t="s">
        <v>207</v>
      </c>
      <c r="AI1449" t="s">
        <v>2302</v>
      </c>
      <c r="AJ1449" t="s">
        <v>2486</v>
      </c>
      <c r="AK1449" t="b">
        <v>1</v>
      </c>
      <c r="AL1449" t="b">
        <v>1</v>
      </c>
      <c r="AM1449" t="s">
        <v>165</v>
      </c>
      <c r="AO1449" s="49" t="s">
        <v>4952</v>
      </c>
      <c r="AP1449" s="73"/>
      <c r="AQ1449" s="49" t="s">
        <v>4951</v>
      </c>
      <c r="AR1449" s="76" t="s">
        <v>5011</v>
      </c>
      <c r="AS1449" s="73" t="s">
        <v>5012</v>
      </c>
      <c r="AT1449" s="73">
        <f t="shared" si="339"/>
        <v>8</v>
      </c>
      <c r="AU1449" s="112" t="s">
        <v>5384</v>
      </c>
      <c r="AV1449" s="44" t="s">
        <v>5380</v>
      </c>
      <c r="AW1449" t="s">
        <v>2306</v>
      </c>
      <c r="AX1449" s="59" t="s">
        <v>5333</v>
      </c>
      <c r="AY1449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49" s="49" t="s">
        <v>4903</v>
      </c>
      <c r="BA1449" s="58" t="str">
        <f>Y1449&amp;"-"&amp;IF(Z1449&lt;10,"0"&amp;Z1449,Z1449)&amp;"-"&amp;IF(AA1449&lt;10,"0"&amp;AA1449,AA1449)&amp;"/"&amp;IF(AD1449&lt;10,"0"&amp;AD1449,AD1449)</f>
        <v>1982-08-02/20</v>
      </c>
      <c r="BB1449" s="44" t="str">
        <f>Y1449&amp;IF(Z1449&lt;&gt;0,"-"&amp;Z1449,"")&amp;IF(AA1449&lt;&gt;0,"-"&amp;AA1449,"")&amp;IF(AB1449&lt;&gt;0,"/"&amp;AB1449,"")&amp;IF(AC1449&lt;&gt;0,"-"&amp;AC1449,"")&amp;IF(AD1449&lt;&gt;0,"-"&amp;AD1449,"")</f>
        <v>1982-8-2/1982-8-20</v>
      </c>
      <c r="BC1449" s="44" t="str">
        <f>AE1449</f>
        <v>forestless Sphagnum bog with Betula nana</v>
      </c>
      <c r="BF1449" s="49" t="s">
        <v>4882</v>
      </c>
      <c r="BG1449" t="s">
        <v>4893</v>
      </c>
      <c r="BH1449" s="40" t="s">
        <v>5058</v>
      </c>
      <c r="BI1449" t="s">
        <v>745</v>
      </c>
      <c r="BJ1449" t="str">
        <f>N1449&amp;", "&amp;O1449&amp;", "&amp;P1449</f>
        <v>Krasnoyarsk area, Evenk Autonomous Region, Siberia, Taymura River, delta of Neptenne River</v>
      </c>
      <c r="BT1449" s="49" t="s">
        <v>4766</v>
      </c>
      <c r="BU1449" t="s">
        <v>3631</v>
      </c>
      <c r="BV1449" t="s">
        <v>3632</v>
      </c>
      <c r="BW1449" t="s">
        <v>3633</v>
      </c>
      <c r="BX1449" t="s">
        <v>3634</v>
      </c>
      <c r="BY1449" s="44" t="s">
        <v>207</v>
      </c>
      <c r="BZ1449" t="s">
        <v>2302</v>
      </c>
      <c r="CA1449" t="s">
        <v>4527</v>
      </c>
      <c r="CB1449" s="44" t="s">
        <v>4527</v>
      </c>
      <c r="CC1449" t="s">
        <v>2304</v>
      </c>
      <c r="CD1449" t="s">
        <v>4527</v>
      </c>
      <c r="CE1449" t="s">
        <v>4528</v>
      </c>
      <c r="CF1449" t="s">
        <v>3630</v>
      </c>
      <c r="CG1449" t="s">
        <v>4737</v>
      </c>
      <c r="CH1449" t="str">
        <f>H1449</f>
        <v>Eskov K.Yu.</v>
      </c>
      <c r="CI1449">
        <f t="shared" si="345"/>
        <v>1987</v>
      </c>
      <c r="CJ1449" t="s">
        <v>4725</v>
      </c>
    </row>
    <row r="1450" spans="1:88" x14ac:dyDescent="0.45">
      <c r="A1450" s="1">
        <v>45757.316400462973</v>
      </c>
      <c r="B1450">
        <v>911269241</v>
      </c>
      <c r="C1450" t="s">
        <v>4896</v>
      </c>
      <c r="D1450">
        <v>13</v>
      </c>
      <c r="E1450" s="4" t="s">
        <v>5287</v>
      </c>
      <c r="F1450" t="s">
        <v>2305</v>
      </c>
      <c r="G1450">
        <v>3385</v>
      </c>
      <c r="H1450" s="44" t="s">
        <v>2306</v>
      </c>
      <c r="I1450">
        <v>1987</v>
      </c>
      <c r="J1450" t="s">
        <v>2307</v>
      </c>
      <c r="K1450" t="s">
        <v>2308</v>
      </c>
      <c r="L1450" t="s">
        <v>2309</v>
      </c>
      <c r="M1450" t="s">
        <v>2499</v>
      </c>
      <c r="N1450" t="s">
        <v>2504</v>
      </c>
      <c r="P1450" t="s">
        <v>2505</v>
      </c>
      <c r="Q1450" t="str">
        <f t="shared" si="337"/>
        <v>Dzhugdzhur Mt. Range, Amka River Valley, delta of Khetana Stream (Ulya River Basin)</v>
      </c>
      <c r="V1450" s="54" t="s">
        <v>119</v>
      </c>
      <c r="Y1450">
        <v>1985</v>
      </c>
      <c r="Z1450">
        <v>8</v>
      </c>
      <c r="AA1450">
        <v>19</v>
      </c>
      <c r="AB1450">
        <v>1982</v>
      </c>
      <c r="AC1450">
        <v>8</v>
      </c>
      <c r="AD1450">
        <v>20</v>
      </c>
      <c r="AE1450" t="s">
        <v>2506</v>
      </c>
      <c r="AF1450" t="s">
        <v>2507</v>
      </c>
      <c r="AH1450" t="s">
        <v>207</v>
      </c>
      <c r="AI1450" t="s">
        <v>2302</v>
      </c>
      <c r="AJ1450" t="s">
        <v>2486</v>
      </c>
      <c r="AK1450" t="b">
        <v>1</v>
      </c>
      <c r="AL1450" t="b">
        <v>1</v>
      </c>
      <c r="AM1450" t="s">
        <v>165</v>
      </c>
      <c r="AO1450" s="49" t="s">
        <v>4952</v>
      </c>
      <c r="AP1450" s="73"/>
      <c r="AQ1450" s="49" t="s">
        <v>4951</v>
      </c>
      <c r="AR1450" s="76" t="s">
        <v>5011</v>
      </c>
      <c r="AS1450" s="73" t="s">
        <v>5012</v>
      </c>
      <c r="AT1450" s="73">
        <f t="shared" si="339"/>
        <v>13</v>
      </c>
      <c r="AU1450" s="112" t="s">
        <v>5384</v>
      </c>
      <c r="AV1450" s="44" t="s">
        <v>5380</v>
      </c>
      <c r="AW1450" s="28" t="s">
        <v>2507</v>
      </c>
      <c r="AX1450" s="59" t="s">
        <v>5333</v>
      </c>
      <c r="AY1450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0" s="49" t="s">
        <v>4903</v>
      </c>
      <c r="BA1450" s="58" t="str">
        <f>Y1450&amp;"-"&amp;IF(Z1450&lt;10,"0"&amp;Z1450,Z1450)&amp;"-"&amp;IF(AA1450&lt;10,"0"&amp;AA1450,AA1450)&amp;"/"&amp;IF(AC1450&lt;10,"0"&amp;AC1450,AC1450)&amp;"-"&amp;IF(AD1450&lt;10,"0"&amp;AD1450,AD1450)</f>
        <v>1985-08-19/08-20</v>
      </c>
      <c r="BB1450" s="44" t="str">
        <f>Y1450&amp;IF(Z1450&lt;&gt;0,"-"&amp;Z1450,"")&amp;IF(AA1450&lt;&gt;0,"-"&amp;AA1450,"")&amp;IF(AB1450&lt;&gt;0,"/"&amp;AB1450,"")&amp;IF(AC1450&lt;&gt;0,"-"&amp;AC1450,"")&amp;IF(AD1450&lt;&gt;0,"-"&amp;AD1450,"")</f>
        <v>1985-8-19/1982-8-20</v>
      </c>
      <c r="BC1450" s="44" t="str">
        <f>AE1450</f>
        <v>Sphagnum tussock in valley forest of Larix dahurica, Betula platyphylla, Rosa bush, Gramineae</v>
      </c>
      <c r="BF1450" s="49" t="s">
        <v>4882</v>
      </c>
      <c r="BG1450" t="s">
        <v>4893</v>
      </c>
      <c r="BH1450" s="40" t="s">
        <v>5058</v>
      </c>
      <c r="BI1450" t="s">
        <v>745</v>
      </c>
      <c r="BJ1450" t="str">
        <f>N1450&amp;", "&amp;P1450</f>
        <v>Khabarovsk Province, Dzhugdzhur Mt. Range, Amka River Valley, delta of Khetana Stream (Ulya River Basin)</v>
      </c>
      <c r="BT1450" s="49" t="s">
        <v>4766</v>
      </c>
      <c r="BU1450" t="s">
        <v>3631</v>
      </c>
      <c r="BV1450" t="s">
        <v>3632</v>
      </c>
      <c r="BW1450" t="s">
        <v>3633</v>
      </c>
      <c r="BX1450" t="s">
        <v>3634</v>
      </c>
      <c r="BY1450" s="44" t="s">
        <v>207</v>
      </c>
      <c r="BZ1450" t="s">
        <v>2302</v>
      </c>
      <c r="CA1450" t="s">
        <v>4527</v>
      </c>
      <c r="CB1450" s="44" t="s">
        <v>4527</v>
      </c>
      <c r="CC1450" t="s">
        <v>2304</v>
      </c>
      <c r="CD1450" t="s">
        <v>4527</v>
      </c>
      <c r="CE1450" t="s">
        <v>4528</v>
      </c>
      <c r="CF1450" t="s">
        <v>3630</v>
      </c>
      <c r="CG1450" t="s">
        <v>4737</v>
      </c>
      <c r="CH1450" t="str">
        <f>H1450</f>
        <v>Eskov K.Yu.</v>
      </c>
      <c r="CI1450">
        <f t="shared" si="345"/>
        <v>1987</v>
      </c>
      <c r="CJ1450" t="s">
        <v>4725</v>
      </c>
    </row>
    <row r="1451" spans="1:88" x14ac:dyDescent="0.45">
      <c r="A1451" s="1">
        <v>45757.317685185189</v>
      </c>
      <c r="B1451">
        <v>911269241</v>
      </c>
      <c r="C1451" t="s">
        <v>4896</v>
      </c>
      <c r="D1451">
        <v>2</v>
      </c>
      <c r="E1451" s="4" t="s">
        <v>247</v>
      </c>
      <c r="F1451" t="s">
        <v>2305</v>
      </c>
      <c r="G1451">
        <v>3385</v>
      </c>
      <c r="H1451" s="44" t="s">
        <v>2306</v>
      </c>
      <c r="I1451">
        <v>1987</v>
      </c>
      <c r="J1451" t="s">
        <v>2307</v>
      </c>
      <c r="K1451" t="s">
        <v>2308</v>
      </c>
      <c r="L1451" t="s">
        <v>2309</v>
      </c>
      <c r="M1451" t="s">
        <v>2499</v>
      </c>
      <c r="N1451" t="s">
        <v>2500</v>
      </c>
      <c r="P1451" t="s">
        <v>2501</v>
      </c>
      <c r="Q1451" t="str">
        <f t="shared" si="337"/>
        <v>environs of Magadan, 10 km N of Palatka</v>
      </c>
      <c r="V1451" s="54" t="s">
        <v>119</v>
      </c>
      <c r="Y1451">
        <v>1985</v>
      </c>
      <c r="Z1451">
        <v>7</v>
      </c>
      <c r="AA1451">
        <v>3</v>
      </c>
      <c r="AB1451">
        <v>1982</v>
      </c>
      <c r="AC1451">
        <v>8</v>
      </c>
      <c r="AD1451">
        <v>20</v>
      </c>
      <c r="AE1451" t="s">
        <v>2502</v>
      </c>
      <c r="AF1451" t="s">
        <v>2503</v>
      </c>
      <c r="AH1451" t="s">
        <v>207</v>
      </c>
      <c r="AI1451" t="s">
        <v>2302</v>
      </c>
      <c r="AJ1451" t="s">
        <v>2486</v>
      </c>
      <c r="AK1451" t="b">
        <v>1</v>
      </c>
      <c r="AL1451" t="b">
        <v>1</v>
      </c>
      <c r="AM1451" t="s">
        <v>165</v>
      </c>
      <c r="AO1451" s="49" t="s">
        <v>4952</v>
      </c>
      <c r="AP1451" s="73"/>
      <c r="AQ1451" s="49" t="s">
        <v>4951</v>
      </c>
      <c r="AR1451" s="76" t="s">
        <v>5011</v>
      </c>
      <c r="AS1451" s="73" t="s">
        <v>5012</v>
      </c>
      <c r="AT1451" s="73">
        <f t="shared" si="339"/>
        <v>2</v>
      </c>
      <c r="AU1451" s="112" t="s">
        <v>5384</v>
      </c>
      <c r="AV1451" s="44" t="s">
        <v>5380</v>
      </c>
      <c r="AW1451" t="s">
        <v>5013</v>
      </c>
      <c r="AX1451" s="59" t="s">
        <v>5333</v>
      </c>
      <c r="AY1451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1" s="49" t="s">
        <v>4903</v>
      </c>
      <c r="BA1451" s="58" t="str">
        <f>Y1451&amp;"-"&amp;IF(Z1451&lt;10,"0"&amp;Z1451,Z1451)&amp;"-"&amp;IF(AA1451&lt;10,"0"&amp;AA1451,AA1451)&amp;"/"&amp;IF(AC1451&lt;10,"0"&amp;AC1451,AC1451)&amp;"-"&amp;IF(AD1451&lt;10,"0"&amp;AD1451,AD1451)</f>
        <v>1985-07-03/08-20</v>
      </c>
      <c r="BB1451" s="44" t="str">
        <f>Y1451&amp;IF(Z1451&lt;&gt;0,"-"&amp;Z1451,"")&amp;IF(AA1451&lt;&gt;0,"-"&amp;AA1451,"")&amp;IF(AB1451&lt;&gt;0,"/"&amp;AB1451,"")&amp;IF(AC1451&lt;&gt;0,"-"&amp;AC1451,"")&amp;IF(AD1451&lt;&gt;0,"-"&amp;AD1451,"")</f>
        <v>1985-7-3/1982-8-20</v>
      </c>
      <c r="BC1451" s="44" t="str">
        <f>AE1451</f>
        <v>in Sphagnum</v>
      </c>
      <c r="BF1451" s="49" t="s">
        <v>4882</v>
      </c>
      <c r="BG1451" t="s">
        <v>4893</v>
      </c>
      <c r="BH1451" s="40" t="s">
        <v>5058</v>
      </c>
      <c r="BI1451" t="s">
        <v>745</v>
      </c>
      <c r="BJ1451" t="str">
        <f>N1451&amp;", "&amp;P1451</f>
        <v>Magadan Area, environs of Magadan, 10 km N of Palatka</v>
      </c>
      <c r="BT1451" s="49" t="s">
        <v>4766</v>
      </c>
      <c r="BU1451" t="s">
        <v>3631</v>
      </c>
      <c r="BV1451" t="s">
        <v>3632</v>
      </c>
      <c r="BW1451" t="s">
        <v>3633</v>
      </c>
      <c r="BX1451" t="s">
        <v>3634</v>
      </c>
      <c r="BY1451" s="44" t="s">
        <v>207</v>
      </c>
      <c r="BZ1451" t="s">
        <v>2302</v>
      </c>
      <c r="CA1451" t="s">
        <v>4527</v>
      </c>
      <c r="CB1451" s="44" t="s">
        <v>4527</v>
      </c>
      <c r="CC1451" t="s">
        <v>2304</v>
      </c>
      <c r="CD1451" t="s">
        <v>4527</v>
      </c>
      <c r="CE1451" t="s">
        <v>4528</v>
      </c>
      <c r="CF1451" t="s">
        <v>3630</v>
      </c>
      <c r="CG1451" t="s">
        <v>4737</v>
      </c>
      <c r="CH1451" t="str">
        <f>H1451</f>
        <v>Eskov K.Yu.</v>
      </c>
      <c r="CI1451">
        <f t="shared" si="345"/>
        <v>1987</v>
      </c>
      <c r="CJ1451" t="s">
        <v>4725</v>
      </c>
    </row>
    <row r="1452" spans="1:88" x14ac:dyDescent="0.45">
      <c r="A1452" s="1">
        <v>45757.3200462963</v>
      </c>
      <c r="B1452">
        <v>911269241</v>
      </c>
      <c r="C1452" t="s">
        <v>4896</v>
      </c>
      <c r="D1452">
        <v>3</v>
      </c>
      <c r="E1452" s="4" t="s">
        <v>846</v>
      </c>
      <c r="F1452" t="s">
        <v>2305</v>
      </c>
      <c r="G1452">
        <v>3385</v>
      </c>
      <c r="H1452" s="44" t="s">
        <v>2306</v>
      </c>
      <c r="I1452">
        <v>1987</v>
      </c>
      <c r="J1452" t="s">
        <v>2307</v>
      </c>
      <c r="K1452" t="s">
        <v>2308</v>
      </c>
      <c r="L1452" t="s">
        <v>2309</v>
      </c>
      <c r="M1452" t="s">
        <v>2298</v>
      </c>
      <c r="N1452" t="s">
        <v>2318</v>
      </c>
      <c r="P1452" t="s">
        <v>2488</v>
      </c>
      <c r="Q1452" t="str">
        <f t="shared" si="337"/>
        <v>upper flow of Kolyma River, Sibit-Tyellakh (Bolshoy Annachag Mt. Ridge)</v>
      </c>
      <c r="V1452" s="54" t="s">
        <v>119</v>
      </c>
      <c r="Y1452">
        <v>1983</v>
      </c>
      <c r="Z1452">
        <v>8</v>
      </c>
      <c r="AA1452">
        <v>24</v>
      </c>
      <c r="AB1452">
        <v>1982</v>
      </c>
      <c r="AC1452">
        <v>8</v>
      </c>
      <c r="AD1452">
        <v>20</v>
      </c>
      <c r="AE1452" t="s">
        <v>2494</v>
      </c>
      <c r="AF1452" t="s">
        <v>2493</v>
      </c>
      <c r="AG1452" s="60" t="s">
        <v>2322</v>
      </c>
      <c r="AH1452" t="s">
        <v>207</v>
      </c>
      <c r="AI1452" t="s">
        <v>2302</v>
      </c>
      <c r="AJ1452" t="s">
        <v>2486</v>
      </c>
      <c r="AK1452" t="b">
        <v>1</v>
      </c>
      <c r="AL1452" t="b">
        <v>1</v>
      </c>
      <c r="AM1452" t="s">
        <v>165</v>
      </c>
      <c r="AO1452" s="49" t="s">
        <v>4952</v>
      </c>
      <c r="AP1452" s="73"/>
      <c r="AQ1452" s="49" t="s">
        <v>4951</v>
      </c>
      <c r="AR1452" s="76" t="s">
        <v>5011</v>
      </c>
      <c r="AS1452" s="73" t="s">
        <v>5012</v>
      </c>
      <c r="AT1452" s="73">
        <f t="shared" si="339"/>
        <v>3</v>
      </c>
      <c r="AU1452" s="112" t="s">
        <v>5384</v>
      </c>
      <c r="AV1452" s="44" t="s">
        <v>5380</v>
      </c>
      <c r="AW1452" t="s">
        <v>1979</v>
      </c>
      <c r="AX1452" s="59" t="s">
        <v>5333</v>
      </c>
      <c r="AY1452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2" s="49" t="s">
        <v>4903</v>
      </c>
      <c r="BA1452" s="58" t="str">
        <f>Y1452&amp;"-"&amp;IF(Z1452&lt;10,"0"&amp;Z1452,Z1452)&amp;"-"&amp;IF(AA1452&lt;10,"0"&amp;AA1452,AA1452)&amp;"/"&amp;IF(AC1452&lt;10,"0"&amp;AC1452,AC1452)&amp;"-"&amp;IF(AD1452&lt;10,"0"&amp;AD1452,AD1452)</f>
        <v>1983-08-24/08-20</v>
      </c>
      <c r="BB1452" s="44" t="str">
        <f>Y1452&amp;IF(Z1452&lt;&gt;0,"-"&amp;Z1452,"")&amp;IF(AA1452&lt;&gt;0,"-"&amp;AA1452,"")&amp;IF(AB1452&lt;&gt;0,"/"&amp;AB1452,"")&amp;IF(AC1452&lt;&gt;0,"-"&amp;AC1452,"")&amp;IF(AD1452&lt;&gt;0,"-"&amp;AD1452,"")</f>
        <v>1983-8-24/1982-8-20</v>
      </c>
      <c r="BC1452" s="44" t="str">
        <f>AE1452</f>
        <v>Alnus fruticosa bushes with Hylacomium and Pleurozium along spring</v>
      </c>
      <c r="BF1452" s="49" t="s">
        <v>4882</v>
      </c>
      <c r="BG1452" t="s">
        <v>4893</v>
      </c>
      <c r="BH1452" s="40" t="s">
        <v>5058</v>
      </c>
      <c r="BI1452" t="s">
        <v>745</v>
      </c>
      <c r="BJ1452" t="str">
        <f>N1452&amp;", "&amp;P1452</f>
        <v>Magadan area, upper flow of Kolyma River, Sibit-Tyellakh (Bolshoy Annachag Mt. Ridge)</v>
      </c>
      <c r="BR1452" t="str">
        <f>LEFT(AG1452,SEARCH(" ",AG1452)-1)</f>
        <v>500</v>
      </c>
      <c r="BS1452" t="str">
        <f>BR1452</f>
        <v>500</v>
      </c>
      <c r="BT1452" s="49" t="s">
        <v>4766</v>
      </c>
      <c r="BU1452" t="s">
        <v>3631</v>
      </c>
      <c r="BV1452" t="s">
        <v>3632</v>
      </c>
      <c r="BW1452" t="s">
        <v>3633</v>
      </c>
      <c r="BX1452" t="s">
        <v>3634</v>
      </c>
      <c r="BY1452" s="44" t="s">
        <v>207</v>
      </c>
      <c r="BZ1452" t="s">
        <v>2302</v>
      </c>
      <c r="CA1452" t="s">
        <v>4527</v>
      </c>
      <c r="CB1452" s="44" t="s">
        <v>4527</v>
      </c>
      <c r="CC1452" t="s">
        <v>2304</v>
      </c>
      <c r="CD1452" t="s">
        <v>4527</v>
      </c>
      <c r="CE1452" t="s">
        <v>4528</v>
      </c>
      <c r="CF1452" t="s">
        <v>3630</v>
      </c>
      <c r="CG1452" t="s">
        <v>4737</v>
      </c>
      <c r="CH1452" t="str">
        <f>H1452</f>
        <v>Eskov K.Yu.</v>
      </c>
      <c r="CI1452">
        <f t="shared" si="345"/>
        <v>1987</v>
      </c>
      <c r="CJ1452" t="s">
        <v>4725</v>
      </c>
    </row>
    <row r="1453" spans="1:88" x14ac:dyDescent="0.45">
      <c r="A1453" s="1">
        <v>45757.322581018518</v>
      </c>
      <c r="B1453">
        <v>911269241</v>
      </c>
      <c r="C1453" t="s">
        <v>4896</v>
      </c>
      <c r="D1453">
        <v>6</v>
      </c>
      <c r="E1453" s="4" t="s">
        <v>1197</v>
      </c>
      <c r="F1453" t="s">
        <v>2305</v>
      </c>
      <c r="G1453">
        <v>3385</v>
      </c>
      <c r="H1453" s="44" t="s">
        <v>2306</v>
      </c>
      <c r="I1453">
        <v>1987</v>
      </c>
      <c r="J1453" t="s">
        <v>2307</v>
      </c>
      <c r="K1453" t="s">
        <v>2308</v>
      </c>
      <c r="L1453" t="s">
        <v>2309</v>
      </c>
      <c r="M1453" t="s">
        <v>2298</v>
      </c>
      <c r="N1453" t="s">
        <v>2318</v>
      </c>
      <c r="P1453" t="s">
        <v>2488</v>
      </c>
      <c r="Q1453" t="str">
        <f t="shared" si="337"/>
        <v>upper flow of Kolyma River, Sibit-Tyellakh (Bolshoy Annachag Mt. Ridge)</v>
      </c>
      <c r="V1453" s="54" t="s">
        <v>119</v>
      </c>
      <c r="Y1453">
        <v>1984</v>
      </c>
      <c r="Z1453">
        <v>8</v>
      </c>
      <c r="AA1453">
        <v>3</v>
      </c>
      <c r="AB1453">
        <v>1984</v>
      </c>
      <c r="AC1453">
        <v>8</v>
      </c>
      <c r="AD1453">
        <v>24</v>
      </c>
      <c r="AE1453" t="s">
        <v>2489</v>
      </c>
      <c r="AF1453" t="s">
        <v>2490</v>
      </c>
      <c r="AH1453" t="s">
        <v>207</v>
      </c>
      <c r="AI1453" t="s">
        <v>2302</v>
      </c>
      <c r="AJ1453" t="s">
        <v>2486</v>
      </c>
      <c r="AK1453" t="b">
        <v>1</v>
      </c>
      <c r="AL1453" t="b">
        <v>1</v>
      </c>
      <c r="AM1453" t="s">
        <v>165</v>
      </c>
      <c r="AO1453" s="49" t="s">
        <v>4952</v>
      </c>
      <c r="AP1453" s="73"/>
      <c r="AQ1453" s="49" t="s">
        <v>4951</v>
      </c>
      <c r="AR1453" s="76" t="s">
        <v>5011</v>
      </c>
      <c r="AS1453" s="73" t="s">
        <v>5012</v>
      </c>
      <c r="AT1453" s="73">
        <f t="shared" si="339"/>
        <v>6</v>
      </c>
      <c r="AU1453" s="112" t="s">
        <v>5384</v>
      </c>
      <c r="AV1453" s="44" t="s">
        <v>5380</v>
      </c>
      <c r="AW1453" s="28" t="s">
        <v>2490</v>
      </c>
      <c r="AX1453" s="59" t="s">
        <v>5333</v>
      </c>
      <c r="AY1453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3" s="49" t="s">
        <v>4903</v>
      </c>
      <c r="BA1453" s="58" t="str">
        <f>Y1453&amp;"-"&amp;IF(Z1453&lt;10,"0"&amp;Z1453,Z1453)&amp;"-"&amp;IF(AA1453&lt;10,"0"&amp;AA1453,AA1453)&amp;"/"&amp;IF(AD1453&lt;10,"0"&amp;AD1453,AD1453)</f>
        <v>1984-08-03/24</v>
      </c>
      <c r="BB1453" s="44" t="str">
        <f>Y1453&amp;IF(Z1453&lt;&gt;0,"-"&amp;Z1453,"")&amp;IF(AA1453&lt;&gt;0,"-"&amp;AA1453,"")&amp;IF(AB1453&lt;&gt;0,"/"&amp;AB1453,"")&amp;IF(AC1453&lt;&gt;0,"-"&amp;AC1453,"")&amp;IF(AD1453&lt;&gt;0,"-"&amp;AD1453,"")</f>
        <v>1984-8-3/1984-8-24</v>
      </c>
      <c r="BC1453" s="44" t="str">
        <f>AE1453</f>
        <v>boggy sparse forest of depressed Larix dihurica</v>
      </c>
      <c r="BF1453" s="49" t="s">
        <v>4882</v>
      </c>
      <c r="BG1453" t="s">
        <v>4893</v>
      </c>
      <c r="BH1453" s="40" t="s">
        <v>5058</v>
      </c>
      <c r="BI1453" t="s">
        <v>745</v>
      </c>
      <c r="BJ1453" t="str">
        <f>N1453&amp;", "&amp;P1453</f>
        <v>Magadan area, upper flow of Kolyma River, Sibit-Tyellakh (Bolshoy Annachag Mt. Ridge)</v>
      </c>
      <c r="BT1453" s="49" t="s">
        <v>4766</v>
      </c>
      <c r="BU1453" t="s">
        <v>3631</v>
      </c>
      <c r="BV1453" t="s">
        <v>3632</v>
      </c>
      <c r="BW1453" t="s">
        <v>3633</v>
      </c>
      <c r="BX1453" t="s">
        <v>3634</v>
      </c>
      <c r="BY1453" s="44" t="s">
        <v>207</v>
      </c>
      <c r="BZ1453" t="s">
        <v>2302</v>
      </c>
      <c r="CA1453" t="s">
        <v>4527</v>
      </c>
      <c r="CB1453" s="44" t="s">
        <v>4527</v>
      </c>
      <c r="CC1453" t="s">
        <v>2304</v>
      </c>
      <c r="CD1453" t="s">
        <v>4527</v>
      </c>
      <c r="CE1453" t="s">
        <v>4528</v>
      </c>
      <c r="CF1453" t="s">
        <v>3630</v>
      </c>
      <c r="CG1453" t="s">
        <v>4737</v>
      </c>
      <c r="CH1453" t="str">
        <f>H1453</f>
        <v>Eskov K.Yu.</v>
      </c>
      <c r="CI1453">
        <f t="shared" si="345"/>
        <v>1987</v>
      </c>
      <c r="CJ1453" t="s">
        <v>4725</v>
      </c>
    </row>
    <row r="1454" spans="1:88" x14ac:dyDescent="0.45">
      <c r="A1454" s="1">
        <v>45757.324456018519</v>
      </c>
      <c r="B1454">
        <v>911269241</v>
      </c>
      <c r="C1454" t="s">
        <v>4896</v>
      </c>
      <c r="D1454">
        <v>5</v>
      </c>
      <c r="E1454" s="4" t="s">
        <v>1274</v>
      </c>
      <c r="F1454" t="s">
        <v>2305</v>
      </c>
      <c r="G1454">
        <v>3385</v>
      </c>
      <c r="H1454" s="44" t="s">
        <v>2306</v>
      </c>
      <c r="I1454">
        <v>1987</v>
      </c>
      <c r="J1454" t="s">
        <v>2307</v>
      </c>
      <c r="K1454" t="s">
        <v>2308</v>
      </c>
      <c r="L1454" t="s">
        <v>2309</v>
      </c>
      <c r="M1454" t="s">
        <v>2298</v>
      </c>
      <c r="N1454" t="s">
        <v>2318</v>
      </c>
      <c r="P1454" t="s">
        <v>2484</v>
      </c>
      <c r="Q1454" t="str">
        <f t="shared" si="337"/>
        <v>Kolyma River 10 km upstream of Vetrennyi</v>
      </c>
      <c r="V1454" s="54" t="s">
        <v>119</v>
      </c>
      <c r="Y1454">
        <v>1984</v>
      </c>
      <c r="Z1454">
        <v>8</v>
      </c>
      <c r="AA1454">
        <v>5</v>
      </c>
      <c r="AB1454">
        <v>1984</v>
      </c>
      <c r="AC1454">
        <v>8</v>
      </c>
      <c r="AD1454">
        <v>24</v>
      </c>
      <c r="AE1454" t="s">
        <v>2485</v>
      </c>
      <c r="AF1454" t="s">
        <v>1975</v>
      </c>
      <c r="AH1454" t="s">
        <v>207</v>
      </c>
      <c r="AI1454" t="s">
        <v>2302</v>
      </c>
      <c r="AJ1454" t="s">
        <v>2486</v>
      </c>
      <c r="AK1454" t="b">
        <v>1</v>
      </c>
      <c r="AL1454" t="b">
        <v>1</v>
      </c>
      <c r="AM1454" t="s">
        <v>165</v>
      </c>
      <c r="AO1454" s="49" t="s">
        <v>4952</v>
      </c>
      <c r="AP1454" s="73"/>
      <c r="AQ1454" s="49" t="s">
        <v>4951</v>
      </c>
      <c r="AR1454" s="76" t="s">
        <v>5011</v>
      </c>
      <c r="AS1454" s="73" t="s">
        <v>5012</v>
      </c>
      <c r="AT1454" s="73">
        <f t="shared" si="339"/>
        <v>5</v>
      </c>
      <c r="AU1454" s="112" t="s">
        <v>5384</v>
      </c>
      <c r="AV1454" s="44" t="s">
        <v>5380</v>
      </c>
      <c r="AW1454" t="s">
        <v>2306</v>
      </c>
      <c r="AX1454" s="59" t="s">
        <v>5333</v>
      </c>
      <c r="AY1454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4" s="49" t="s">
        <v>4903</v>
      </c>
      <c r="BA1454" s="58" t="str">
        <f>Y1454&amp;"-"&amp;IF(Z1454&lt;10,"0"&amp;Z1454,Z1454)&amp;"-"&amp;IF(AA1454&lt;10,"0"&amp;AA1454,AA1454)&amp;"/"&amp;IF(AD1454&lt;10,"0"&amp;AD1454,AD1454)</f>
        <v>1984-08-05/24</v>
      </c>
      <c r="BB1454" s="44" t="str">
        <f>Y1454&amp;IF(Z1454&lt;&gt;0,"-"&amp;Z1454,"")&amp;IF(AA1454&lt;&gt;0,"-"&amp;AA1454,"")&amp;IF(AB1454&lt;&gt;0,"/"&amp;AB1454,"")&amp;IF(AC1454&lt;&gt;0,"-"&amp;AC1454,"")&amp;IF(AD1454&lt;&gt;0,"-"&amp;AD1454,"")</f>
        <v>1984-8-5/1984-8-24</v>
      </c>
      <c r="BC1454" s="44" t="str">
        <f>AE1454</f>
        <v>Alnus fruticosa bushes with Sphagnum, Hylacomium and Pleurozium</v>
      </c>
      <c r="BF1454" s="49" t="s">
        <v>4882</v>
      </c>
      <c r="BG1454" t="s">
        <v>4893</v>
      </c>
      <c r="BH1454" s="40" t="s">
        <v>5058</v>
      </c>
      <c r="BI1454" t="s">
        <v>745</v>
      </c>
      <c r="BJ1454" t="str">
        <f>N1454&amp;", "&amp;P1454</f>
        <v>Magadan area, Kolyma River 10 km upstream of Vetrennyi</v>
      </c>
      <c r="BT1454" s="49" t="s">
        <v>4766</v>
      </c>
      <c r="BU1454" t="s">
        <v>3631</v>
      </c>
      <c r="BV1454" t="s">
        <v>3632</v>
      </c>
      <c r="BW1454" t="s">
        <v>3633</v>
      </c>
      <c r="BX1454" t="s">
        <v>3634</v>
      </c>
      <c r="BY1454" s="44" t="s">
        <v>207</v>
      </c>
      <c r="BZ1454" t="s">
        <v>2302</v>
      </c>
      <c r="CA1454" t="s">
        <v>4527</v>
      </c>
      <c r="CB1454" s="44" t="s">
        <v>4527</v>
      </c>
      <c r="CC1454" t="s">
        <v>2304</v>
      </c>
      <c r="CD1454" t="s">
        <v>4527</v>
      </c>
      <c r="CE1454" t="s">
        <v>4528</v>
      </c>
      <c r="CF1454" t="s">
        <v>3630</v>
      </c>
      <c r="CG1454" t="s">
        <v>4737</v>
      </c>
      <c r="CH1454" t="str">
        <f>H1454</f>
        <v>Eskov K.Yu.</v>
      </c>
      <c r="CI1454">
        <f t="shared" si="345"/>
        <v>1987</v>
      </c>
      <c r="CJ1454" t="s">
        <v>4725</v>
      </c>
    </row>
    <row r="1455" spans="1:88" x14ac:dyDescent="0.45">
      <c r="A1455" s="1">
        <v>45757.324826388889</v>
      </c>
      <c r="B1455">
        <v>911269241</v>
      </c>
      <c r="C1455" t="s">
        <v>4896</v>
      </c>
      <c r="D1455">
        <v>1</v>
      </c>
      <c r="E1455" s="4" t="s">
        <v>65</v>
      </c>
      <c r="F1455" t="s">
        <v>2487</v>
      </c>
      <c r="G1455">
        <v>3385</v>
      </c>
      <c r="H1455" s="44" t="s">
        <v>2306</v>
      </c>
      <c r="I1455">
        <v>1987</v>
      </c>
      <c r="J1455" t="s">
        <v>2307</v>
      </c>
      <c r="K1455" t="s">
        <v>2308</v>
      </c>
      <c r="L1455" t="s">
        <v>2309</v>
      </c>
      <c r="M1455" t="s">
        <v>2298</v>
      </c>
      <c r="N1455" t="s">
        <v>2318</v>
      </c>
      <c r="P1455" t="s">
        <v>2484</v>
      </c>
      <c r="Q1455" t="str">
        <f t="shared" si="337"/>
        <v>Kolyma River 10 km upstream of Vetrennyi</v>
      </c>
      <c r="V1455" s="54" t="s">
        <v>119</v>
      </c>
      <c r="Y1455">
        <v>1984</v>
      </c>
      <c r="Z1455">
        <v>8</v>
      </c>
      <c r="AA1455">
        <v>5</v>
      </c>
      <c r="AB1455">
        <v>1984</v>
      </c>
      <c r="AC1455">
        <v>8</v>
      </c>
      <c r="AD1455">
        <v>24</v>
      </c>
      <c r="AE1455" t="s">
        <v>2485</v>
      </c>
      <c r="AF1455" t="s">
        <v>1975</v>
      </c>
      <c r="AH1455" t="s">
        <v>207</v>
      </c>
      <c r="AI1455" t="s">
        <v>2302</v>
      </c>
      <c r="AJ1455" t="s">
        <v>2486</v>
      </c>
      <c r="AK1455" t="b">
        <v>1</v>
      </c>
      <c r="AL1455" t="b">
        <v>1</v>
      </c>
      <c r="AM1455" t="s">
        <v>165</v>
      </c>
      <c r="AO1455" s="49" t="s">
        <v>4952</v>
      </c>
      <c r="AP1455" s="73"/>
      <c r="AQ1455" s="49" t="s">
        <v>4951</v>
      </c>
      <c r="AR1455" s="76" t="s">
        <v>5011</v>
      </c>
      <c r="AS1455" s="73" t="s">
        <v>5012</v>
      </c>
      <c r="AT1455" s="73">
        <f t="shared" si="339"/>
        <v>1</v>
      </c>
      <c r="AU1455" s="112" t="s">
        <v>5384</v>
      </c>
      <c r="AV1455" s="44" t="s">
        <v>5380</v>
      </c>
      <c r="AW1455" t="s">
        <v>2306</v>
      </c>
      <c r="AX1455" s="115" t="s">
        <v>5318</v>
      </c>
      <c r="AY1455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5" s="49" t="s">
        <v>4903</v>
      </c>
      <c r="BA1455" s="58" t="str">
        <f>Y1455&amp;"-"&amp;IF(Z1455&lt;10,"0"&amp;Z1455,Z1455)&amp;"-"&amp;IF(AA1455&lt;10,"0"&amp;AA1455,AA1455)&amp;"/"&amp;IF(AD1455&lt;10,"0"&amp;AD1455,AD1455)</f>
        <v>1984-08-05/24</v>
      </c>
      <c r="BB1455" s="44" t="str">
        <f>Y1455&amp;IF(Z1455&lt;&gt;0,"-"&amp;Z1455,"")&amp;IF(AA1455&lt;&gt;0,"-"&amp;AA1455,"")&amp;IF(AB1455&lt;&gt;0,"/"&amp;AB1455,"")&amp;IF(AC1455&lt;&gt;0,"-"&amp;AC1455,"")&amp;IF(AD1455&lt;&gt;0,"-"&amp;AD1455,"")</f>
        <v>1984-8-5/1984-8-24</v>
      </c>
      <c r="BC1455" s="44" t="str">
        <f>AE1455</f>
        <v>Alnus fruticosa bushes with Sphagnum, Hylacomium and Pleurozium</v>
      </c>
      <c r="BF1455" s="49" t="s">
        <v>4882</v>
      </c>
      <c r="BG1455" t="s">
        <v>4893</v>
      </c>
      <c r="BH1455" s="40" t="s">
        <v>5058</v>
      </c>
      <c r="BI1455" t="s">
        <v>745</v>
      </c>
      <c r="BJ1455" t="str">
        <f>N1455&amp;", "&amp;P1455</f>
        <v>Magadan area, Kolyma River 10 km upstream of Vetrennyi</v>
      </c>
      <c r="BT1455" s="49" t="s">
        <v>4766</v>
      </c>
      <c r="BU1455" t="s">
        <v>3631</v>
      </c>
      <c r="BV1455" t="s">
        <v>3632</v>
      </c>
      <c r="BW1455" t="s">
        <v>3633</v>
      </c>
      <c r="BX1455" t="s">
        <v>3634</v>
      </c>
      <c r="BY1455" s="44" t="s">
        <v>207</v>
      </c>
      <c r="BZ1455" t="s">
        <v>2302</v>
      </c>
      <c r="CA1455" t="s">
        <v>4527</v>
      </c>
      <c r="CB1455" s="44" t="s">
        <v>4527</v>
      </c>
      <c r="CC1455" t="s">
        <v>2304</v>
      </c>
      <c r="CD1455" t="s">
        <v>4527</v>
      </c>
      <c r="CE1455" t="s">
        <v>4528</v>
      </c>
      <c r="CF1455" t="s">
        <v>3630</v>
      </c>
      <c r="CG1455" t="s">
        <v>4737</v>
      </c>
      <c r="CH1455" t="str">
        <f>H1455</f>
        <v>Eskov K.Yu.</v>
      </c>
      <c r="CI1455">
        <f t="shared" si="345"/>
        <v>1987</v>
      </c>
      <c r="CJ1455" t="s">
        <v>4725</v>
      </c>
    </row>
    <row r="1456" spans="1:88" x14ac:dyDescent="0.45">
      <c r="A1456" s="1">
        <v>45757.451967592591</v>
      </c>
      <c r="B1456">
        <v>911269241</v>
      </c>
      <c r="C1456" t="s">
        <v>4896</v>
      </c>
      <c r="D1456">
        <v>16</v>
      </c>
      <c r="E1456" s="44" t="s">
        <v>5376</v>
      </c>
      <c r="F1456" t="s">
        <v>2358</v>
      </c>
      <c r="G1456">
        <v>3385</v>
      </c>
      <c r="H1456" s="44" t="s">
        <v>2306</v>
      </c>
      <c r="I1456">
        <v>1987</v>
      </c>
      <c r="J1456" t="s">
        <v>2307</v>
      </c>
      <c r="K1456" t="s">
        <v>2308</v>
      </c>
      <c r="L1456" t="s">
        <v>2309</v>
      </c>
      <c r="M1456" t="s">
        <v>2298</v>
      </c>
      <c r="N1456" t="s">
        <v>2335</v>
      </c>
      <c r="O1456" t="s">
        <v>2338</v>
      </c>
      <c r="P1456" t="s">
        <v>2341</v>
      </c>
      <c r="Q1456" t="str">
        <f t="shared" si="337"/>
        <v>Siberia, Taymura River, delta of Chambe River</v>
      </c>
      <c r="V1456" s="54" t="s">
        <v>119</v>
      </c>
      <c r="Y1456">
        <v>1982</v>
      </c>
      <c r="Z1456">
        <v>8</v>
      </c>
      <c r="AA1456">
        <v>23</v>
      </c>
      <c r="AB1456"/>
      <c r="AC1456"/>
      <c r="AD1456"/>
      <c r="AE1456" t="s">
        <v>2356</v>
      </c>
      <c r="AF1456" t="s">
        <v>1975</v>
      </c>
      <c r="AH1456" t="s">
        <v>207</v>
      </c>
      <c r="AI1456" t="s">
        <v>2302</v>
      </c>
      <c r="AJ1456" t="s">
        <v>2323</v>
      </c>
      <c r="AK1456" t="b">
        <v>1</v>
      </c>
      <c r="AL1456" t="b">
        <v>1</v>
      </c>
      <c r="AM1456" t="s">
        <v>165</v>
      </c>
      <c r="AO1456" s="49" t="s">
        <v>4952</v>
      </c>
      <c r="AP1456" s="73"/>
      <c r="AQ1456" s="49" t="s">
        <v>4951</v>
      </c>
      <c r="AR1456" s="76" t="s">
        <v>5011</v>
      </c>
      <c r="AS1456" s="73" t="s">
        <v>5012</v>
      </c>
      <c r="AT1456" s="73">
        <f t="shared" si="339"/>
        <v>16</v>
      </c>
      <c r="AU1456" s="112" t="s">
        <v>5384</v>
      </c>
      <c r="AV1456" s="44" t="s">
        <v>5380</v>
      </c>
      <c r="AW1456" t="s">
        <v>2306</v>
      </c>
      <c r="AX1456" s="112" t="s">
        <v>5333</v>
      </c>
      <c r="AY1456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6" s="49" t="s">
        <v>4903</v>
      </c>
      <c r="BA1456" s="58" t="str">
        <f>Y1456&amp;"-"&amp;IF(Z1456&lt;10,"0"&amp;Z1456,Z1456)&amp;"-"&amp;IF(AA1456&lt;10,"0"&amp;AA1456,AA1456)</f>
        <v>1982-08-23</v>
      </c>
      <c r="BB1456" s="44" t="str">
        <f>Y1456&amp;IF(Z1456&lt;&gt;0,"-"&amp;Z1456,"")&amp;IF(AA1456&lt;&gt;0,"-"&amp;AA1456,"")&amp;IF(AB1456&lt;&gt;0,"/"&amp;AB1456,"")&amp;IF(AC1456&lt;&gt;0,"-"&amp;AC1456,"")&amp;IF(AD1456&lt;&gt;0,"-"&amp;AD1456,"")</f>
        <v>1982-8-23</v>
      </c>
      <c r="BC1456" s="44" t="str">
        <f>AE1456</f>
        <v>boggy forest of depressed Larix dahurica with Andromeda palustris and Betula nana</v>
      </c>
      <c r="BF1456" s="49" t="s">
        <v>4882</v>
      </c>
      <c r="BG1456" t="s">
        <v>4893</v>
      </c>
      <c r="BH1456" s="40" t="s">
        <v>5058</v>
      </c>
      <c r="BI1456" t="s">
        <v>745</v>
      </c>
      <c r="BJ1456" t="str">
        <f>N1456&amp;", "&amp;O1456&amp;", "&amp;P1456</f>
        <v>Krasnoyarsk area, Evenk Autonomous Region, Siberia, Taymura River, delta of Chambe River</v>
      </c>
      <c r="BT1456" s="49" t="s">
        <v>4766</v>
      </c>
      <c r="BU1456" t="s">
        <v>3631</v>
      </c>
      <c r="BV1456" t="s">
        <v>3632</v>
      </c>
      <c r="BW1456" t="s">
        <v>3633</v>
      </c>
      <c r="BX1456" t="s">
        <v>3634</v>
      </c>
      <c r="BY1456" s="44" t="s">
        <v>207</v>
      </c>
      <c r="BZ1456" t="s">
        <v>2302</v>
      </c>
      <c r="CA1456" t="s">
        <v>4506</v>
      </c>
      <c r="CB1456" s="44" t="s">
        <v>4506</v>
      </c>
      <c r="CC1456" t="s">
        <v>2304</v>
      </c>
      <c r="CD1456" t="s">
        <v>4506</v>
      </c>
      <c r="CE1456" t="s">
        <v>4507</v>
      </c>
      <c r="CF1456" t="s">
        <v>3630</v>
      </c>
      <c r="CG1456" t="s">
        <v>4737</v>
      </c>
      <c r="CH1456" t="str">
        <f>H1456</f>
        <v>Eskov K.Yu.</v>
      </c>
      <c r="CI1456">
        <f t="shared" si="345"/>
        <v>1987</v>
      </c>
      <c r="CJ1456" t="s">
        <v>4725</v>
      </c>
    </row>
    <row r="1457" spans="1:88" x14ac:dyDescent="0.45">
      <c r="A1457" s="1">
        <v>45757.457349537042</v>
      </c>
      <c r="B1457">
        <v>911269241</v>
      </c>
      <c r="C1457" t="s">
        <v>4896</v>
      </c>
      <c r="D1457">
        <v>1</v>
      </c>
      <c r="E1457" s="4" t="s">
        <v>65</v>
      </c>
      <c r="F1457" t="s">
        <v>2305</v>
      </c>
      <c r="G1457">
        <v>3385</v>
      </c>
      <c r="H1457" s="44" t="s">
        <v>2306</v>
      </c>
      <c r="I1457">
        <v>1987</v>
      </c>
      <c r="J1457" t="s">
        <v>2307</v>
      </c>
      <c r="K1457" t="s">
        <v>2308</v>
      </c>
      <c r="L1457" t="s">
        <v>2309</v>
      </c>
      <c r="M1457" t="s">
        <v>2298</v>
      </c>
      <c r="N1457" t="s">
        <v>2335</v>
      </c>
      <c r="P1457" t="s">
        <v>2336</v>
      </c>
      <c r="Q1457" t="str">
        <f t="shared" si="337"/>
        <v>West Sayan Mts., upper flow of Us River</v>
      </c>
      <c r="V1457" s="54" t="s">
        <v>119</v>
      </c>
      <c r="Y1457">
        <v>1984</v>
      </c>
      <c r="Z1457">
        <v>8</v>
      </c>
      <c r="AA1457">
        <v>15</v>
      </c>
      <c r="AB1457"/>
      <c r="AC1457"/>
      <c r="AD1457"/>
      <c r="AE1457" t="s">
        <v>2337</v>
      </c>
      <c r="AF1457" t="s">
        <v>2331</v>
      </c>
      <c r="AH1457" t="s">
        <v>207</v>
      </c>
      <c r="AI1457" t="s">
        <v>2302</v>
      </c>
      <c r="AJ1457" t="s">
        <v>2323</v>
      </c>
      <c r="AK1457" t="b">
        <v>1</v>
      </c>
      <c r="AL1457" t="b">
        <v>1</v>
      </c>
      <c r="AM1457" t="s">
        <v>165</v>
      </c>
      <c r="AO1457" s="49" t="s">
        <v>4952</v>
      </c>
      <c r="AP1457" s="73"/>
      <c r="AQ1457" s="49" t="s">
        <v>4951</v>
      </c>
      <c r="AR1457" s="76" t="s">
        <v>5011</v>
      </c>
      <c r="AS1457" s="73" t="s">
        <v>5012</v>
      </c>
      <c r="AT1457" s="73">
        <f t="shared" si="339"/>
        <v>1</v>
      </c>
      <c r="AU1457" s="112" t="s">
        <v>5384</v>
      </c>
      <c r="AV1457" s="44" t="s">
        <v>5380</v>
      </c>
      <c r="AW1457" s="28" t="s">
        <v>2331</v>
      </c>
      <c r="AX1457" s="59" t="s">
        <v>5333</v>
      </c>
      <c r="AY1457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7" s="49" t="s">
        <v>4903</v>
      </c>
      <c r="BA1457" s="58" t="str">
        <f>Y1457&amp;"-"&amp;IF(Z1457&lt;10,"0"&amp;Z1457,Z1457)&amp;"-"&amp;IF(AA1457&lt;10,"0"&amp;AA1457,AA1457)</f>
        <v>1984-08-15</v>
      </c>
      <c r="BB1457" s="44" t="str">
        <f>Y1457&amp;IF(Z1457&lt;&gt;0,"-"&amp;Z1457,"")&amp;IF(AA1457&lt;&gt;0,"-"&amp;AA1457,"")&amp;IF(AB1457&lt;&gt;0,"/"&amp;AB1457,"")&amp;IF(AC1457&lt;&gt;0,"-"&amp;AC1457,"")&amp;IF(AD1457&lt;&gt;0,"-"&amp;AD1457,"")</f>
        <v>1984-8-15</v>
      </c>
      <c r="BC1457" s="44" t="str">
        <f t="shared" ref="BC1457:BC1459" si="351">AE1457</f>
        <v>forest of Picea sibirica - Abies sibiricus - Pinus sibiricus in canyon along stream</v>
      </c>
      <c r="BF1457" s="49" t="s">
        <v>4882</v>
      </c>
      <c r="BG1457" t="s">
        <v>4893</v>
      </c>
      <c r="BH1457" s="40" t="s">
        <v>5058</v>
      </c>
      <c r="BI1457" t="s">
        <v>745</v>
      </c>
      <c r="BJ1457" t="str">
        <f>N1457&amp;", "&amp;P1457</f>
        <v>Krasnoyarsk area, West Sayan Mts., upper flow of Us River</v>
      </c>
      <c r="BT1457" s="49" t="s">
        <v>4766</v>
      </c>
      <c r="BU1457" t="s">
        <v>3631</v>
      </c>
      <c r="BV1457" t="s">
        <v>3632</v>
      </c>
      <c r="BW1457" t="s">
        <v>3633</v>
      </c>
      <c r="BX1457" t="s">
        <v>3634</v>
      </c>
      <c r="BY1457" s="44" t="s">
        <v>207</v>
      </c>
      <c r="BZ1457" t="s">
        <v>2302</v>
      </c>
      <c r="CA1457" t="s">
        <v>4506</v>
      </c>
      <c r="CB1457" s="44" t="s">
        <v>4506</v>
      </c>
      <c r="CC1457" t="s">
        <v>2304</v>
      </c>
      <c r="CD1457" t="s">
        <v>4506</v>
      </c>
      <c r="CE1457" t="s">
        <v>4507</v>
      </c>
      <c r="CF1457" t="s">
        <v>3630</v>
      </c>
      <c r="CG1457" t="s">
        <v>4737</v>
      </c>
      <c r="CH1457" t="str">
        <f>H1457</f>
        <v>Eskov K.Yu.</v>
      </c>
      <c r="CI1457">
        <f t="shared" si="345"/>
        <v>1987</v>
      </c>
      <c r="CJ1457" t="s">
        <v>4725</v>
      </c>
    </row>
    <row r="1458" spans="1:88" x14ac:dyDescent="0.45">
      <c r="A1458" s="1">
        <v>45757.459907407407</v>
      </c>
      <c r="B1458">
        <v>911269241</v>
      </c>
      <c r="C1458" t="s">
        <v>4896</v>
      </c>
      <c r="D1458">
        <v>1</v>
      </c>
      <c r="E1458" s="4" t="s">
        <v>65</v>
      </c>
      <c r="F1458" t="s">
        <v>2305</v>
      </c>
      <c r="G1458">
        <v>3385</v>
      </c>
      <c r="H1458" s="44" t="s">
        <v>2306</v>
      </c>
      <c r="I1458">
        <v>1987</v>
      </c>
      <c r="J1458" t="s">
        <v>2307</v>
      </c>
      <c r="K1458" t="s">
        <v>2308</v>
      </c>
      <c r="L1458" t="s">
        <v>2309</v>
      </c>
      <c r="M1458" t="s">
        <v>2298</v>
      </c>
      <c r="N1458" t="s">
        <v>2328</v>
      </c>
      <c r="P1458" t="s">
        <v>2329</v>
      </c>
      <c r="Q1458" t="str">
        <f t="shared" si="337"/>
        <v>Siberia, middle flow of Lena River, Pokrovsk</v>
      </c>
      <c r="V1458" s="54" t="s">
        <v>119</v>
      </c>
      <c r="Y1458">
        <v>1984</v>
      </c>
      <c r="Z1458">
        <v>8</v>
      </c>
      <c r="AA1458">
        <v>28</v>
      </c>
      <c r="AB1458"/>
      <c r="AC1458"/>
      <c r="AD1458"/>
      <c r="AE1458" t="s">
        <v>2330</v>
      </c>
      <c r="AF1458" t="s">
        <v>2331</v>
      </c>
      <c r="AH1458" t="s">
        <v>207</v>
      </c>
      <c r="AI1458" t="s">
        <v>2302</v>
      </c>
      <c r="AJ1458" t="s">
        <v>2323</v>
      </c>
      <c r="AK1458" t="b">
        <v>1</v>
      </c>
      <c r="AL1458" t="b">
        <v>1</v>
      </c>
      <c r="AM1458" t="s">
        <v>165</v>
      </c>
      <c r="AO1458" s="49" t="s">
        <v>4952</v>
      </c>
      <c r="AP1458" s="73"/>
      <c r="AQ1458" s="49" t="s">
        <v>4951</v>
      </c>
      <c r="AR1458" s="76" t="s">
        <v>5011</v>
      </c>
      <c r="AS1458" s="73" t="s">
        <v>5012</v>
      </c>
      <c r="AT1458" s="73">
        <f t="shared" si="339"/>
        <v>1</v>
      </c>
      <c r="AU1458" s="112" t="s">
        <v>5384</v>
      </c>
      <c r="AV1458" s="44" t="s">
        <v>5380</v>
      </c>
      <c r="AW1458" s="28" t="s">
        <v>2331</v>
      </c>
      <c r="AX1458" s="59" t="s">
        <v>5333</v>
      </c>
      <c r="AY1458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8" s="49" t="s">
        <v>4903</v>
      </c>
      <c r="BA1458" s="58" t="str">
        <f>Y1458&amp;"-"&amp;IF(Z1458&lt;10,"0"&amp;Z1458,Z1458)&amp;"-"&amp;IF(AA1458&lt;10,"0"&amp;AA1458,AA1458)</f>
        <v>1984-08-28</v>
      </c>
      <c r="BB1458" s="44" t="str">
        <f>Y1458&amp;IF(Z1458&lt;&gt;0,"-"&amp;Z1458,"")&amp;IF(AA1458&lt;&gt;0,"-"&amp;AA1458,"")&amp;IF(AB1458&lt;&gt;0,"/"&amp;AB1458,"")&amp;IF(AC1458&lt;&gt;0,"-"&amp;AC1458,"")&amp;IF(AD1458&lt;&gt;0,"-"&amp;AD1458,"")</f>
        <v>1984-8-28</v>
      </c>
      <c r="BC1458" s="44" t="str">
        <f t="shared" si="351"/>
        <v xml:space="preserve"> Sphagnum bog in forest of Larix dahurica</v>
      </c>
      <c r="BF1458" s="49" t="s">
        <v>4882</v>
      </c>
      <c r="BG1458" t="s">
        <v>4893</v>
      </c>
      <c r="BH1458" s="40" t="s">
        <v>5058</v>
      </c>
      <c r="BI1458" t="s">
        <v>745</v>
      </c>
      <c r="BJ1458" t="str">
        <f>N1458&amp;", "&amp;P1458</f>
        <v>Yakut Autonomous Republic, Siberia, middle flow of Lena River, Pokrovsk</v>
      </c>
      <c r="BT1458" s="49" t="s">
        <v>4766</v>
      </c>
      <c r="BU1458" t="s">
        <v>3631</v>
      </c>
      <c r="BV1458" t="s">
        <v>3632</v>
      </c>
      <c r="BW1458" t="s">
        <v>3633</v>
      </c>
      <c r="BX1458" t="s">
        <v>3634</v>
      </c>
      <c r="BY1458" s="44" t="s">
        <v>207</v>
      </c>
      <c r="BZ1458" t="s">
        <v>2302</v>
      </c>
      <c r="CA1458" t="s">
        <v>4506</v>
      </c>
      <c r="CB1458" s="44" t="s">
        <v>4506</v>
      </c>
      <c r="CC1458" t="s">
        <v>2304</v>
      </c>
      <c r="CD1458" t="s">
        <v>4506</v>
      </c>
      <c r="CE1458" t="s">
        <v>4507</v>
      </c>
      <c r="CF1458" t="s">
        <v>3630</v>
      </c>
      <c r="CG1458" t="s">
        <v>4737</v>
      </c>
      <c r="CH1458" t="str">
        <f>H1458</f>
        <v>Eskov K.Yu.</v>
      </c>
      <c r="CI1458">
        <f t="shared" si="345"/>
        <v>1987</v>
      </c>
      <c r="CJ1458" t="s">
        <v>4725</v>
      </c>
    </row>
    <row r="1459" spans="1:88" x14ac:dyDescent="0.45">
      <c r="A1459" s="1">
        <v>45757.461921296301</v>
      </c>
      <c r="B1459">
        <v>911269241</v>
      </c>
      <c r="C1459" t="s">
        <v>4896</v>
      </c>
      <c r="D1459">
        <v>4</v>
      </c>
      <c r="E1459" s="4" t="s">
        <v>835</v>
      </c>
      <c r="F1459" t="s">
        <v>2327</v>
      </c>
      <c r="G1459">
        <v>3385</v>
      </c>
      <c r="H1459" s="44" t="s">
        <v>2306</v>
      </c>
      <c r="I1459">
        <v>1987</v>
      </c>
      <c r="J1459" t="s">
        <v>2307</v>
      </c>
      <c r="K1459" t="s">
        <v>2308</v>
      </c>
      <c r="L1459" t="s">
        <v>2309</v>
      </c>
      <c r="M1459" t="s">
        <v>2298</v>
      </c>
      <c r="N1459" t="s">
        <v>2310</v>
      </c>
      <c r="P1459" t="s">
        <v>2324</v>
      </c>
      <c r="Q1459" t="str">
        <f t="shared" si="337"/>
        <v>Siberia, environs of Zeya (Tukuringra Mt. Ridge)</v>
      </c>
      <c r="V1459" s="54" t="s">
        <v>119</v>
      </c>
      <c r="Y1459">
        <v>1979</v>
      </c>
      <c r="Z1459">
        <v>9</v>
      </c>
      <c r="AA1459">
        <v>1</v>
      </c>
      <c r="AB1459">
        <v>1979</v>
      </c>
      <c r="AC1459">
        <v>9</v>
      </c>
      <c r="AD1459">
        <v>11</v>
      </c>
      <c r="AE1459" t="s">
        <v>2325</v>
      </c>
      <c r="AF1459" t="s">
        <v>2326</v>
      </c>
      <c r="AG1459" s="60" t="s">
        <v>192</v>
      </c>
      <c r="AH1459" t="s">
        <v>207</v>
      </c>
      <c r="AI1459" t="s">
        <v>2302</v>
      </c>
      <c r="AJ1459" t="s">
        <v>2323</v>
      </c>
      <c r="AK1459" t="b">
        <v>1</v>
      </c>
      <c r="AL1459" t="b">
        <v>1</v>
      </c>
      <c r="AM1459" t="s">
        <v>165</v>
      </c>
      <c r="AO1459" s="49" t="s">
        <v>4952</v>
      </c>
      <c r="AP1459" s="73"/>
      <c r="AQ1459" s="49" t="s">
        <v>4951</v>
      </c>
      <c r="AR1459" s="76" t="s">
        <v>5011</v>
      </c>
      <c r="AS1459" s="73" t="s">
        <v>5012</v>
      </c>
      <c r="AT1459" s="73">
        <f t="shared" si="339"/>
        <v>4</v>
      </c>
      <c r="AU1459" s="112" t="s">
        <v>5384</v>
      </c>
      <c r="AV1459" s="44" t="s">
        <v>5380</v>
      </c>
      <c r="AW1459" s="28" t="s">
        <v>2326</v>
      </c>
      <c r="AX1459" s="112" t="s">
        <v>5333</v>
      </c>
      <c r="AY1459" s="73" t="str">
        <f t="shared" si="340"/>
        <v>Eskov K.Yu. 1987. The spider genus Robertus O.Pickard-Cambridge in the USSR, with an analysis of its distribution (Arachnida: Araneae: Theridiidae) // Senckenberg. biol. Bd.67 (1986). H.4–6. P.279–296</v>
      </c>
      <c r="AZ1459" s="49" t="s">
        <v>4903</v>
      </c>
      <c r="BA1459" s="58" t="str">
        <f>Y1459&amp;"-"&amp;IF(Z1459&lt;10,"0"&amp;Z1459,Z1459)&amp;"-"&amp;IF(AA1459&lt;10,"0"&amp;AA1459,AA1459)&amp;"/"&amp;IF(AD1459&lt;10,"0"&amp;AD1459,AD1459)</f>
        <v>1979-09-01/11</v>
      </c>
      <c r="BB1459" s="44" t="str">
        <f>Y1459&amp;IF(Z1459&lt;&gt;0,"-"&amp;Z1459,"")&amp;IF(AA1459&lt;&gt;0,"-"&amp;AA1459,"")&amp;IF(AB1459&lt;&gt;0,"/"&amp;AB1459,"")&amp;IF(AC1459&lt;&gt;0,"-"&amp;AC1459,"")&amp;IF(AD1459&lt;&gt;0,"-"&amp;AD1459,"")</f>
        <v>1979-9-1/1979-9-11</v>
      </c>
      <c r="BC1459" s="44" t="str">
        <f t="shared" si="351"/>
        <v>Sphagnum bog</v>
      </c>
      <c r="BF1459" s="49" t="s">
        <v>4882</v>
      </c>
      <c r="BG1459" t="s">
        <v>4893</v>
      </c>
      <c r="BH1459" s="40" t="s">
        <v>5058</v>
      </c>
      <c r="BI1459" t="s">
        <v>745</v>
      </c>
      <c r="BJ1459" t="str">
        <f>N1459&amp;", "&amp;P1459</f>
        <v>Amur area, Siberia, environs of Zeya (Tukuringra Mt. Ridge)</v>
      </c>
      <c r="BR1459" t="str">
        <f>LEFT(AG1459,SEARCH(" ",AG1459)-1)</f>
        <v>400</v>
      </c>
      <c r="BS1459" t="str">
        <f t="shared" ref="BS1459" si="352">BR1459</f>
        <v>400</v>
      </c>
      <c r="BT1459" s="49" t="s">
        <v>4766</v>
      </c>
      <c r="BU1459" t="s">
        <v>3631</v>
      </c>
      <c r="BV1459" t="s">
        <v>3632</v>
      </c>
      <c r="BW1459" t="s">
        <v>3633</v>
      </c>
      <c r="BX1459" t="s">
        <v>3634</v>
      </c>
      <c r="BY1459" s="44" t="s">
        <v>207</v>
      </c>
      <c r="BZ1459" t="s">
        <v>2302</v>
      </c>
      <c r="CA1459" t="s">
        <v>4506</v>
      </c>
      <c r="CB1459" s="44" t="s">
        <v>4506</v>
      </c>
      <c r="CC1459" t="s">
        <v>2304</v>
      </c>
      <c r="CD1459" t="s">
        <v>4506</v>
      </c>
      <c r="CE1459" t="s">
        <v>4507</v>
      </c>
      <c r="CF1459" t="s">
        <v>3630</v>
      </c>
      <c r="CG1459" t="s">
        <v>4737</v>
      </c>
      <c r="CH1459" t="str">
        <f>H1459</f>
        <v>Eskov K.Yu.</v>
      </c>
      <c r="CI1459">
        <f t="shared" si="345"/>
        <v>1987</v>
      </c>
      <c r="CJ1459" t="s">
        <v>4725</v>
      </c>
    </row>
    <row r="1460" spans="1:88" s="12" customFormat="1" x14ac:dyDescent="0.45">
      <c r="A1460" s="11">
        <v>45763.479166666672</v>
      </c>
      <c r="B1460" s="12">
        <v>412819044</v>
      </c>
      <c r="C1460" s="6" t="s">
        <v>4897</v>
      </c>
      <c r="D1460" s="12">
        <v>1</v>
      </c>
      <c r="E1460" s="4" t="s">
        <v>65</v>
      </c>
      <c r="F1460" s="12" t="s">
        <v>577</v>
      </c>
      <c r="G1460" s="12">
        <v>3913</v>
      </c>
      <c r="H1460" s="44" t="s">
        <v>1801</v>
      </c>
      <c r="I1460" s="12">
        <v>2003</v>
      </c>
      <c r="J1460" s="12" t="s">
        <v>1802</v>
      </c>
      <c r="K1460" s="12" t="s">
        <v>1803</v>
      </c>
      <c r="L1460" s="12" t="s">
        <v>1804</v>
      </c>
      <c r="M1460" t="s">
        <v>39</v>
      </c>
      <c r="N1460" s="12" t="s">
        <v>841</v>
      </c>
      <c r="O1460" s="12" t="s">
        <v>1794</v>
      </c>
      <c r="P1460" s="12" t="s">
        <v>1842</v>
      </c>
      <c r="Q1460" t="str">
        <f t="shared" si="337"/>
        <v>ca 15 km ENE of Uzyntan, Karabaskum sands</v>
      </c>
      <c r="R1460" s="94">
        <v>43.683332999999998</v>
      </c>
      <c r="S1460" s="94">
        <v>79.866667000000007</v>
      </c>
      <c r="T1460" s="12" t="s">
        <v>1843</v>
      </c>
      <c r="U1460" s="12" t="s">
        <v>1844</v>
      </c>
      <c r="V1460" s="12" t="s">
        <v>44</v>
      </c>
      <c r="Y1460" s="12">
        <v>1989</v>
      </c>
      <c r="Z1460" s="12">
        <v>10</v>
      </c>
      <c r="AA1460" s="12">
        <v>5</v>
      </c>
      <c r="AF1460" s="12" t="s">
        <v>566</v>
      </c>
      <c r="AH1460" s="12" t="s">
        <v>48</v>
      </c>
      <c r="AI1460" s="12" t="s">
        <v>1799</v>
      </c>
      <c r="AJ1460" s="12" t="s">
        <v>1822</v>
      </c>
      <c r="AK1460" s="12" t="b">
        <v>1</v>
      </c>
      <c r="AL1460" s="12" t="b">
        <v>1</v>
      </c>
      <c r="AM1460" s="12" t="s">
        <v>165</v>
      </c>
      <c r="AO1460" s="49" t="s">
        <v>4952</v>
      </c>
      <c r="AP1460" s="73"/>
      <c r="AQ1460" s="49" t="s">
        <v>4951</v>
      </c>
      <c r="AR1460" s="76" t="s">
        <v>5011</v>
      </c>
      <c r="AS1460" s="73" t="s">
        <v>5012</v>
      </c>
      <c r="AT1460" s="73">
        <f t="shared" si="339"/>
        <v>1</v>
      </c>
      <c r="AU1460" s="112" t="s">
        <v>5384</v>
      </c>
      <c r="AV1460" s="44" t="s">
        <v>5380</v>
      </c>
      <c r="AW1460" t="s">
        <v>566</v>
      </c>
      <c r="AX1460" s="112" t="s">
        <v>5333</v>
      </c>
      <c r="AY1460" s="73" t="str">
        <f t="shared" si="340"/>
        <v>Logunov D.V., Marusik Yu.M. 2003. A revision of the genus Yllenus Simon, 1868 (Arachnida, Araneae, Salticidae) // Moscow: KMK Sci. Press Ltd. 167 p., il</v>
      </c>
      <c r="AZ1460" s="49" t="s">
        <v>4903</v>
      </c>
      <c r="BA1460" s="58" t="str">
        <f>Y1460&amp;"-"&amp;IF(Z1460&lt;10,"0"&amp;Z1460,Z1460)&amp;"-"&amp;IF(AA1460&lt;10,"0"&amp;AA1460,AA1460)</f>
        <v>1989-10-05</v>
      </c>
      <c r="BB1460" s="44" t="str">
        <f>Y1460&amp;IF(Z1460&lt;&gt;0,"-"&amp;Z1460,"")&amp;IF(AA1460&lt;&gt;0,"-"&amp;AA1460,"")&amp;IF(AB1460&lt;&gt;0,"/"&amp;AB1460,"")&amp;IF(AC1460&lt;&gt;0,"-"&amp;AC1460,"")&amp;IF(AD1460&lt;&gt;0,"-"&amp;AD1460,"")</f>
        <v>1989-10-5</v>
      </c>
      <c r="BC1460" s="44"/>
      <c r="BD1460" s="44"/>
      <c r="BE1460" s="44"/>
      <c r="BF1460" s="49" t="s">
        <v>4882</v>
      </c>
      <c r="BG1460" t="s">
        <v>4893</v>
      </c>
      <c r="BH1460" s="40" t="s">
        <v>5050</v>
      </c>
      <c r="BI1460" t="s">
        <v>39</v>
      </c>
      <c r="BJ1460" t="str">
        <f>N1460&amp;", "&amp;O1460&amp;", "&amp;P1460</f>
        <v>Almaty [=Alma-Ata] Area, Uigur Distr., ca 15 km ENE of Uzyntan, Karabaskum sands</v>
      </c>
      <c r="BK1460" t="str">
        <f>T1460&amp;" N; "&amp;U1460&amp;" E"</f>
        <v>43°41' N; 79°52' E</v>
      </c>
      <c r="BL1460" t="s">
        <v>5146</v>
      </c>
      <c r="BM1460" s="85" t="s">
        <v>5147</v>
      </c>
      <c r="BN1460" t="s">
        <v>4895</v>
      </c>
      <c r="BO1460"/>
      <c r="BP1460" t="str">
        <f>IF(V1460="original",H1460,IF(V1460="volunteer",C1460,"Nekhaeva A.A."))</f>
        <v>Logunov D.V., Marusik Yu.M.</v>
      </c>
      <c r="BQ1460">
        <f>IF(V1460="original",I1460,IF(V1460="volunteer",YEAR(A1460)&amp;"-"&amp;IF(MONTH(A1460)&lt;10,"0"&amp;MONTH(A1460),MONTH(A1460))&amp;"-"&amp;IF(DAY(A1460)&lt;10,"0"&amp;DAY(A1460),DAY(A1460)),"__2025-05-15"))</f>
        <v>2003</v>
      </c>
      <c r="BR1460"/>
      <c r="BS1460"/>
      <c r="BT1460" s="49" t="s">
        <v>4766</v>
      </c>
      <c r="BU1460" t="s">
        <v>3631</v>
      </c>
      <c r="BV1460" t="s">
        <v>3632</v>
      </c>
      <c r="BW1460" t="s">
        <v>3633</v>
      </c>
      <c r="BX1460" t="s">
        <v>3634</v>
      </c>
      <c r="BY1460" s="44" t="s">
        <v>48</v>
      </c>
      <c r="BZ1460" t="s">
        <v>1799</v>
      </c>
      <c r="CA1460" t="s">
        <v>4383</v>
      </c>
      <c r="CB1460" s="44" t="s">
        <v>4383</v>
      </c>
      <c r="CC1460" t="s">
        <v>4382</v>
      </c>
      <c r="CD1460" t="s">
        <v>4383</v>
      </c>
      <c r="CE1460" t="s">
        <v>4384</v>
      </c>
      <c r="CF1460" t="s">
        <v>3630</v>
      </c>
      <c r="CG1460" t="s">
        <v>4737</v>
      </c>
      <c r="CH1460" t="str">
        <f>H1460</f>
        <v>Logunov D.V., Marusik Yu.M.</v>
      </c>
      <c r="CI1460">
        <f t="shared" si="345"/>
        <v>2003</v>
      </c>
      <c r="CJ1460" t="s">
        <v>4725</v>
      </c>
    </row>
    <row r="1461" spans="1:88" s="12" customFormat="1" x14ac:dyDescent="0.45">
      <c r="A1461" s="11">
        <v>45763.486203703702</v>
      </c>
      <c r="B1461" s="12">
        <v>412819044</v>
      </c>
      <c r="C1461" s="6" t="s">
        <v>4897</v>
      </c>
      <c r="D1461" s="12">
        <v>1</v>
      </c>
      <c r="E1461" s="4" t="s">
        <v>65</v>
      </c>
      <c r="F1461" s="12" t="s">
        <v>1809</v>
      </c>
      <c r="G1461" s="12">
        <v>3913</v>
      </c>
      <c r="H1461" s="44" t="s">
        <v>1801</v>
      </c>
      <c r="I1461" s="12">
        <v>2003</v>
      </c>
      <c r="J1461" s="12" t="s">
        <v>1802</v>
      </c>
      <c r="K1461" s="12" t="s">
        <v>1803</v>
      </c>
      <c r="L1461" s="12" t="s">
        <v>1804</v>
      </c>
      <c r="M1461" t="s">
        <v>39</v>
      </c>
      <c r="N1461" s="12" t="s">
        <v>841</v>
      </c>
      <c r="O1461" s="12" t="s">
        <v>828</v>
      </c>
      <c r="P1461" s="12" t="s">
        <v>1832</v>
      </c>
      <c r="Q1461" t="str">
        <f t="shared" si="337"/>
        <v>ca 5 km SE of Aidarly, Kumkala Sands</v>
      </c>
      <c r="R1461" s="94">
        <v>44.016666999999998</v>
      </c>
      <c r="S1461" s="94">
        <v>79.583332999999996</v>
      </c>
      <c r="T1461" s="12" t="s">
        <v>1833</v>
      </c>
      <c r="U1461" s="12" t="s">
        <v>1834</v>
      </c>
      <c r="V1461" s="12" t="s">
        <v>44</v>
      </c>
      <c r="Y1461" s="12">
        <v>1989</v>
      </c>
      <c r="Z1461" s="12">
        <v>10</v>
      </c>
      <c r="AA1461" s="12">
        <v>7</v>
      </c>
      <c r="AF1461" s="12" t="s">
        <v>566</v>
      </c>
      <c r="AH1461" s="12" t="s">
        <v>48</v>
      </c>
      <c r="AI1461" s="12" t="s">
        <v>1799</v>
      </c>
      <c r="AJ1461" s="12" t="s">
        <v>1822</v>
      </c>
      <c r="AK1461" s="12" t="b">
        <v>1</v>
      </c>
      <c r="AL1461" s="12" t="b">
        <v>1</v>
      </c>
      <c r="AM1461" s="12" t="s">
        <v>165</v>
      </c>
      <c r="AO1461" s="49" t="s">
        <v>4952</v>
      </c>
      <c r="AP1461" s="73"/>
      <c r="AQ1461" s="49" t="s">
        <v>4951</v>
      </c>
      <c r="AR1461" s="76" t="s">
        <v>5011</v>
      </c>
      <c r="AS1461" s="73" t="s">
        <v>5012</v>
      </c>
      <c r="AT1461" s="73">
        <f t="shared" si="339"/>
        <v>1</v>
      </c>
      <c r="AU1461" s="112" t="s">
        <v>5384</v>
      </c>
      <c r="AV1461" s="44" t="s">
        <v>5380</v>
      </c>
      <c r="AW1461" t="s">
        <v>566</v>
      </c>
      <c r="AX1461" t="s">
        <v>5355</v>
      </c>
      <c r="AY1461" s="73" t="str">
        <f t="shared" si="340"/>
        <v>Logunov D.V., Marusik Yu.M. 2003. A revision of the genus Yllenus Simon, 1868 (Arachnida, Araneae, Salticidae) // Moscow: KMK Sci. Press Ltd. 167 p., il</v>
      </c>
      <c r="AZ1461" s="49" t="s">
        <v>4903</v>
      </c>
      <c r="BA1461" s="58" t="str">
        <f>Y1461&amp;"-"&amp;IF(Z1461&lt;10,"0"&amp;Z1461,Z1461)&amp;"-"&amp;IF(AA1461&lt;10,"0"&amp;AA1461,AA1461)</f>
        <v>1989-10-07</v>
      </c>
      <c r="BB1461" s="44" t="str">
        <f>Y1461&amp;IF(Z1461&lt;&gt;0,"-"&amp;Z1461,"")&amp;IF(AA1461&lt;&gt;0,"-"&amp;AA1461,"")&amp;IF(AB1461&lt;&gt;0,"/"&amp;AB1461,"")&amp;IF(AC1461&lt;&gt;0,"-"&amp;AC1461,"")&amp;IF(AD1461&lt;&gt;0,"-"&amp;AD1461,"")</f>
        <v>1989-10-7</v>
      </c>
      <c r="BC1461" s="44"/>
      <c r="BD1461" s="44"/>
      <c r="BE1461" s="44"/>
      <c r="BF1461" s="49" t="s">
        <v>4882</v>
      </c>
      <c r="BG1461" t="s">
        <v>4893</v>
      </c>
      <c r="BH1461" s="40" t="s">
        <v>5050</v>
      </c>
      <c r="BI1461" t="s">
        <v>39</v>
      </c>
      <c r="BJ1461" t="str">
        <f>N1461&amp;", "&amp;O1461&amp;", "&amp;P1461</f>
        <v>Almaty [=Alma-Ata] Area, Panfilov [=Zharkent] Distr., ca 5 km SE of Aidarly, Kumkala Sands</v>
      </c>
      <c r="BK1461" t="str">
        <f>T1461&amp;" N; "&amp;U1461&amp;" E"</f>
        <v>44°1' N; 79°35' E</v>
      </c>
      <c r="BL1461" t="s">
        <v>5141</v>
      </c>
      <c r="BM1461" s="85" t="s">
        <v>5142</v>
      </c>
      <c r="BN1461" t="s">
        <v>4895</v>
      </c>
      <c r="BO1461"/>
      <c r="BP1461" t="str">
        <f>IF(V1461="original",H1461,IF(V1461="volunteer",C1461,"Nekhaeva A.A."))</f>
        <v>Logunov D.V., Marusik Yu.M.</v>
      </c>
      <c r="BQ1461">
        <f>IF(V1461="original",I1461,IF(V1461="volunteer",YEAR(A1461)&amp;"-"&amp;IF(MONTH(A1461)&lt;10,"0"&amp;MONTH(A1461),MONTH(A1461))&amp;"-"&amp;IF(DAY(A1461)&lt;10,"0"&amp;DAY(A1461),DAY(A1461)),"__2025-05-15"))</f>
        <v>2003</v>
      </c>
      <c r="BR1461"/>
      <c r="BS1461"/>
      <c r="BT1461" s="49" t="s">
        <v>4766</v>
      </c>
      <c r="BU1461" t="s">
        <v>3631</v>
      </c>
      <c r="BV1461" t="s">
        <v>3632</v>
      </c>
      <c r="BW1461" t="s">
        <v>3633</v>
      </c>
      <c r="BX1461" t="s">
        <v>3634</v>
      </c>
      <c r="BY1461" s="44" t="s">
        <v>48</v>
      </c>
      <c r="BZ1461" t="s">
        <v>1799</v>
      </c>
      <c r="CA1461" t="s">
        <v>4383</v>
      </c>
      <c r="CB1461" s="44" t="s">
        <v>4383</v>
      </c>
      <c r="CC1461" t="s">
        <v>4382</v>
      </c>
      <c r="CD1461" t="s">
        <v>4383</v>
      </c>
      <c r="CE1461" t="s">
        <v>4384</v>
      </c>
      <c r="CF1461" t="s">
        <v>3630</v>
      </c>
      <c r="CG1461" t="s">
        <v>4737</v>
      </c>
      <c r="CH1461" t="str">
        <f>H1461</f>
        <v>Logunov D.V., Marusik Yu.M.</v>
      </c>
      <c r="CI1461">
        <f t="shared" si="345"/>
        <v>2003</v>
      </c>
      <c r="CJ1461" t="s">
        <v>4725</v>
      </c>
    </row>
    <row r="1462" spans="1:88" s="12" customFormat="1" x14ac:dyDescent="0.45">
      <c r="A1462" s="11">
        <v>45763.486886574072</v>
      </c>
      <c r="B1462" s="12">
        <v>412819044</v>
      </c>
      <c r="C1462" s="6" t="s">
        <v>4897</v>
      </c>
      <c r="D1462" s="12">
        <v>3</v>
      </c>
      <c r="E1462" s="4" t="s">
        <v>846</v>
      </c>
      <c r="F1462" s="12" t="s">
        <v>1810</v>
      </c>
      <c r="G1462" s="12">
        <v>3913</v>
      </c>
      <c r="H1462" s="44" t="s">
        <v>1801</v>
      </c>
      <c r="I1462" s="12">
        <v>2003</v>
      </c>
      <c r="J1462" s="12" t="s">
        <v>1802</v>
      </c>
      <c r="K1462" s="12" t="s">
        <v>1803</v>
      </c>
      <c r="L1462" s="12" t="s">
        <v>1804</v>
      </c>
      <c r="M1462" t="s">
        <v>39</v>
      </c>
      <c r="N1462" s="12" t="s">
        <v>841</v>
      </c>
      <c r="O1462" s="12" t="s">
        <v>828</v>
      </c>
      <c r="P1462" s="12" t="s">
        <v>1832</v>
      </c>
      <c r="Q1462" t="str">
        <f t="shared" si="337"/>
        <v>ca 5 km SE of Aidarly, Kumkala Sands</v>
      </c>
      <c r="R1462" s="94">
        <v>44.016666999999998</v>
      </c>
      <c r="S1462" s="94">
        <v>79.583332999999996</v>
      </c>
      <c r="T1462" s="12" t="s">
        <v>1833</v>
      </c>
      <c r="U1462" s="12" t="s">
        <v>1834</v>
      </c>
      <c r="V1462" s="12" t="s">
        <v>44</v>
      </c>
      <c r="Y1462" s="12">
        <v>1989</v>
      </c>
      <c r="Z1462" s="12">
        <v>10</v>
      </c>
      <c r="AA1462" s="12">
        <v>8</v>
      </c>
      <c r="AF1462" s="12" t="s">
        <v>566</v>
      </c>
      <c r="AH1462" s="12" t="s">
        <v>48</v>
      </c>
      <c r="AI1462" s="12" t="s">
        <v>1799</v>
      </c>
      <c r="AJ1462" s="12" t="s">
        <v>1822</v>
      </c>
      <c r="AK1462" s="12" t="b">
        <v>1</v>
      </c>
      <c r="AL1462" s="12" t="b">
        <v>1</v>
      </c>
      <c r="AM1462" s="12" t="s">
        <v>165</v>
      </c>
      <c r="AO1462" s="49" t="s">
        <v>4952</v>
      </c>
      <c r="AP1462" s="73"/>
      <c r="AQ1462" s="49" t="s">
        <v>4951</v>
      </c>
      <c r="AR1462" s="76" t="s">
        <v>5011</v>
      </c>
      <c r="AS1462" s="73" t="s">
        <v>5012</v>
      </c>
      <c r="AT1462" s="73">
        <f t="shared" si="339"/>
        <v>3</v>
      </c>
      <c r="AU1462" s="112" t="s">
        <v>5384</v>
      </c>
      <c r="AV1462" s="44" t="s">
        <v>5380</v>
      </c>
      <c r="AW1462" t="s">
        <v>566</v>
      </c>
      <c r="AX1462" s="112" t="s">
        <v>5356</v>
      </c>
      <c r="AY1462" s="73" t="str">
        <f t="shared" si="340"/>
        <v>Logunov D.V., Marusik Yu.M. 2003. A revision of the genus Yllenus Simon, 1868 (Arachnida, Araneae, Salticidae) // Moscow: KMK Sci. Press Ltd. 167 p., il</v>
      </c>
      <c r="AZ1462" s="49" t="s">
        <v>4903</v>
      </c>
      <c r="BA1462" s="58" t="str">
        <f>Y1462&amp;"-"&amp;IF(Z1462&lt;10,"0"&amp;Z1462,Z1462)&amp;"-"&amp;IF(AA1462&lt;10,"0"&amp;AA1462,AA1462)</f>
        <v>1989-10-08</v>
      </c>
      <c r="BB1462" s="44" t="str">
        <f>Y1462&amp;IF(Z1462&lt;&gt;0,"-"&amp;Z1462,"")&amp;IF(AA1462&lt;&gt;0,"-"&amp;AA1462,"")&amp;IF(AB1462&lt;&gt;0,"/"&amp;AB1462,"")&amp;IF(AC1462&lt;&gt;0,"-"&amp;AC1462,"")&amp;IF(AD1462&lt;&gt;0,"-"&amp;AD1462,"")</f>
        <v>1989-10-8</v>
      </c>
      <c r="BC1462" s="44"/>
      <c r="BD1462" s="44"/>
      <c r="BE1462" s="44"/>
      <c r="BF1462" s="49" t="s">
        <v>4882</v>
      </c>
      <c r="BG1462" t="s">
        <v>4893</v>
      </c>
      <c r="BH1462" s="40" t="s">
        <v>5050</v>
      </c>
      <c r="BI1462" t="s">
        <v>39</v>
      </c>
      <c r="BJ1462" t="str">
        <f>N1462&amp;", "&amp;O1462&amp;", "&amp;P1462</f>
        <v>Almaty [=Alma-Ata] Area, Panfilov [=Zharkent] Distr., ca 5 km SE of Aidarly, Kumkala Sands</v>
      </c>
      <c r="BK1462" t="str">
        <f>T1462&amp;" N; "&amp;U1462&amp;" E"</f>
        <v>44°1' N; 79°35' E</v>
      </c>
      <c r="BL1462" t="s">
        <v>5141</v>
      </c>
      <c r="BM1462" s="85" t="s">
        <v>5142</v>
      </c>
      <c r="BN1462" t="s">
        <v>4895</v>
      </c>
      <c r="BO1462"/>
      <c r="BP1462" t="str">
        <f>IF(V1462="original",H1462,IF(V1462="volunteer",C1462,"Nekhaeva A.A."))</f>
        <v>Logunov D.V., Marusik Yu.M.</v>
      </c>
      <c r="BQ1462">
        <f>IF(V1462="original",I1462,IF(V1462="volunteer",YEAR(A1462)&amp;"-"&amp;IF(MONTH(A1462)&lt;10,"0"&amp;MONTH(A1462),MONTH(A1462))&amp;"-"&amp;IF(DAY(A1462)&lt;10,"0"&amp;DAY(A1462),DAY(A1462)),"__2025-05-15"))</f>
        <v>2003</v>
      </c>
      <c r="BR1462"/>
      <c r="BS1462"/>
      <c r="BT1462" s="49" t="s">
        <v>4766</v>
      </c>
      <c r="BU1462" t="s">
        <v>3631</v>
      </c>
      <c r="BV1462" t="s">
        <v>3632</v>
      </c>
      <c r="BW1462" t="s">
        <v>3633</v>
      </c>
      <c r="BX1462" t="s">
        <v>3634</v>
      </c>
      <c r="BY1462" s="44" t="s">
        <v>48</v>
      </c>
      <c r="BZ1462" t="s">
        <v>1799</v>
      </c>
      <c r="CA1462" t="s">
        <v>4383</v>
      </c>
      <c r="CB1462" s="44" t="s">
        <v>4383</v>
      </c>
      <c r="CC1462" t="s">
        <v>4382</v>
      </c>
      <c r="CD1462" t="s">
        <v>4383</v>
      </c>
      <c r="CE1462" t="s">
        <v>4384</v>
      </c>
      <c r="CF1462" t="s">
        <v>3630</v>
      </c>
      <c r="CG1462" t="s">
        <v>4737</v>
      </c>
      <c r="CH1462" t="str">
        <f>H1462</f>
        <v>Logunov D.V., Marusik Yu.M.</v>
      </c>
      <c r="CI1462">
        <f t="shared" si="345"/>
        <v>2003</v>
      </c>
      <c r="CJ1462" t="s">
        <v>4725</v>
      </c>
    </row>
    <row r="1463" spans="1:88" s="12" customFormat="1" x14ac:dyDescent="0.45">
      <c r="A1463" s="11">
        <v>45763.49591435185</v>
      </c>
      <c r="B1463" s="12">
        <v>412819044</v>
      </c>
      <c r="C1463" s="6" t="s">
        <v>4897</v>
      </c>
      <c r="D1463" s="12">
        <v>1</v>
      </c>
      <c r="E1463" s="4" t="s">
        <v>65</v>
      </c>
      <c r="F1463" s="12" t="s">
        <v>1810</v>
      </c>
      <c r="G1463" s="12">
        <v>3913</v>
      </c>
      <c r="H1463" s="44" t="s">
        <v>1801</v>
      </c>
      <c r="I1463" s="12">
        <v>2003</v>
      </c>
      <c r="J1463" s="12" t="s">
        <v>1802</v>
      </c>
      <c r="K1463" s="12" t="s">
        <v>1803</v>
      </c>
      <c r="L1463" s="12" t="s">
        <v>1804</v>
      </c>
      <c r="M1463" t="s">
        <v>39</v>
      </c>
      <c r="N1463" s="12" t="s">
        <v>841</v>
      </c>
      <c r="O1463" s="12" t="s">
        <v>754</v>
      </c>
      <c r="P1463" s="12" t="s">
        <v>1826</v>
      </c>
      <c r="Q1463" t="str">
        <f t="shared" si="337"/>
        <v>ca 12 km ENE of Kapchagai, Bokter Station</v>
      </c>
      <c r="R1463" s="94">
        <v>43.9</v>
      </c>
      <c r="S1463" s="94">
        <v>77.216667000000001</v>
      </c>
      <c r="T1463" s="12" t="s">
        <v>1827</v>
      </c>
      <c r="U1463" s="12" t="s">
        <v>1828</v>
      </c>
      <c r="V1463" s="12" t="s">
        <v>44</v>
      </c>
      <c r="Y1463" s="12">
        <v>1996</v>
      </c>
      <c r="Z1463" s="12">
        <v>10</v>
      </c>
      <c r="AA1463" s="12">
        <v>11</v>
      </c>
      <c r="AF1463" s="12" t="s">
        <v>566</v>
      </c>
      <c r="AH1463" s="12" t="s">
        <v>48</v>
      </c>
      <c r="AI1463" s="12" t="s">
        <v>1799</v>
      </c>
      <c r="AJ1463" s="12" t="s">
        <v>1822</v>
      </c>
      <c r="AK1463" s="12" t="b">
        <v>1</v>
      </c>
      <c r="AL1463" s="12" t="b">
        <v>1</v>
      </c>
      <c r="AM1463" s="12" t="s">
        <v>165</v>
      </c>
      <c r="AO1463" s="49" t="s">
        <v>4952</v>
      </c>
      <c r="AP1463" s="73"/>
      <c r="AQ1463" s="49" t="s">
        <v>4951</v>
      </c>
      <c r="AR1463" s="76" t="s">
        <v>5011</v>
      </c>
      <c r="AS1463" s="73" t="s">
        <v>5012</v>
      </c>
      <c r="AT1463" s="73">
        <f t="shared" si="339"/>
        <v>1</v>
      </c>
      <c r="AU1463" s="112" t="s">
        <v>5384</v>
      </c>
      <c r="AV1463" s="44" t="s">
        <v>5380</v>
      </c>
      <c r="AW1463" t="s">
        <v>566</v>
      </c>
      <c r="AX1463" s="112" t="s">
        <v>5356</v>
      </c>
      <c r="AY1463" s="73" t="str">
        <f t="shared" si="340"/>
        <v>Logunov D.V., Marusik Yu.M. 2003. A revision of the genus Yllenus Simon, 1868 (Arachnida, Araneae, Salticidae) // Moscow: KMK Sci. Press Ltd. 167 p., il</v>
      </c>
      <c r="AZ1463" s="49" t="s">
        <v>4903</v>
      </c>
      <c r="BA1463" s="58" t="str">
        <f>Y1463&amp;"-"&amp;IF(Z1463&lt;10,"0"&amp;Z1463,Z1463)&amp;"-"&amp;IF(AA1463&lt;10,"0"&amp;AA1463,AA1463)</f>
        <v>1996-10-11</v>
      </c>
      <c r="BB1463" s="44" t="str">
        <f>Y1463&amp;IF(Z1463&lt;&gt;0,"-"&amp;Z1463,"")&amp;IF(AA1463&lt;&gt;0,"-"&amp;AA1463,"")&amp;IF(AB1463&lt;&gt;0,"/"&amp;AB1463,"")&amp;IF(AC1463&lt;&gt;0,"-"&amp;AC1463,"")&amp;IF(AD1463&lt;&gt;0,"-"&amp;AD1463,"")</f>
        <v>1996-10-11</v>
      </c>
      <c r="BC1463" s="44"/>
      <c r="BD1463" s="44"/>
      <c r="BE1463" s="44"/>
      <c r="BF1463" s="49" t="s">
        <v>4882</v>
      </c>
      <c r="BG1463" t="s">
        <v>4893</v>
      </c>
      <c r="BH1463" s="40" t="s">
        <v>5050</v>
      </c>
      <c r="BI1463" t="s">
        <v>39</v>
      </c>
      <c r="BJ1463" t="str">
        <f>N1463&amp;", "&amp;O1463&amp;", "&amp;P1463</f>
        <v>Almaty [=Alma-Ata] Area, Talgar Distr., ca 12 km ENE of Kapchagai, Bokter Station</v>
      </c>
      <c r="BK1463" t="str">
        <f>T1463&amp;" N; "&amp;U1463&amp;" E"</f>
        <v>43°54' N; 77°13' E</v>
      </c>
      <c r="BL1463" t="s">
        <v>5138</v>
      </c>
      <c r="BM1463" s="85" t="s">
        <v>5139</v>
      </c>
      <c r="BN1463" t="s">
        <v>4895</v>
      </c>
      <c r="BO1463"/>
      <c r="BP1463" t="str">
        <f>IF(V1463="original",H1463,IF(V1463="volunteer",C1463,"Nekhaeva A.A."))</f>
        <v>Logunov D.V., Marusik Yu.M.</v>
      </c>
      <c r="BQ1463">
        <f>IF(V1463="original",I1463,IF(V1463="volunteer",YEAR(A1463)&amp;"-"&amp;IF(MONTH(A1463)&lt;10,"0"&amp;MONTH(A1463),MONTH(A1463))&amp;"-"&amp;IF(DAY(A1463)&lt;10,"0"&amp;DAY(A1463),DAY(A1463)),"__2025-05-15"))</f>
        <v>2003</v>
      </c>
      <c r="BR1463"/>
      <c r="BS1463"/>
      <c r="BT1463" s="49" t="s">
        <v>4766</v>
      </c>
      <c r="BU1463" t="s">
        <v>3631</v>
      </c>
      <c r="BV1463" t="s">
        <v>3632</v>
      </c>
      <c r="BW1463" t="s">
        <v>3633</v>
      </c>
      <c r="BX1463" t="s">
        <v>3634</v>
      </c>
      <c r="BY1463" s="44" t="s">
        <v>48</v>
      </c>
      <c r="BZ1463" t="s">
        <v>1799</v>
      </c>
      <c r="CA1463" t="s">
        <v>4383</v>
      </c>
      <c r="CB1463" s="44" t="s">
        <v>4383</v>
      </c>
      <c r="CC1463" t="s">
        <v>4382</v>
      </c>
      <c r="CD1463" t="s">
        <v>4383</v>
      </c>
      <c r="CE1463" t="s">
        <v>4384</v>
      </c>
      <c r="CF1463" t="s">
        <v>3630</v>
      </c>
      <c r="CG1463" t="s">
        <v>4737</v>
      </c>
      <c r="CH1463" t="str">
        <f>H1463</f>
        <v>Logunov D.V., Marusik Yu.M.</v>
      </c>
      <c r="CI1463">
        <f t="shared" si="345"/>
        <v>2003</v>
      </c>
      <c r="CJ1463" t="s">
        <v>4725</v>
      </c>
    </row>
    <row r="1464" spans="1:88" s="12" customFormat="1" x14ac:dyDescent="0.45">
      <c r="A1464" s="11">
        <v>45763.500821759248</v>
      </c>
      <c r="B1464" s="12">
        <v>412819044</v>
      </c>
      <c r="C1464" s="6" t="s">
        <v>4897</v>
      </c>
      <c r="D1464" s="12">
        <v>1</v>
      </c>
      <c r="E1464" s="4" t="s">
        <v>65</v>
      </c>
      <c r="F1464" s="12" t="s">
        <v>577</v>
      </c>
      <c r="G1464" s="12">
        <v>3913</v>
      </c>
      <c r="H1464" s="44" t="s">
        <v>1801</v>
      </c>
      <c r="I1464" s="12">
        <v>2003</v>
      </c>
      <c r="J1464" s="12" t="s">
        <v>1802</v>
      </c>
      <c r="K1464" s="12" t="s">
        <v>1803</v>
      </c>
      <c r="L1464" s="12" t="s">
        <v>1804</v>
      </c>
      <c r="M1464" t="s">
        <v>39</v>
      </c>
      <c r="N1464" s="12" t="s">
        <v>77</v>
      </c>
      <c r="O1464" s="12" t="s">
        <v>1811</v>
      </c>
      <c r="P1464" s="12" t="s">
        <v>1815</v>
      </c>
      <c r="Q1464" t="str">
        <f t="shared" si="337"/>
        <v>Sogety Valley, ca 5 km NW of Charyn Canyon</v>
      </c>
      <c r="R1464" s="94">
        <v>43.383333</v>
      </c>
      <c r="S1464" s="94">
        <v>79.033332999999999</v>
      </c>
      <c r="T1464" s="12" t="s">
        <v>1769</v>
      </c>
      <c r="U1464" s="12" t="s">
        <v>1816</v>
      </c>
      <c r="V1464" s="12" t="s">
        <v>44</v>
      </c>
      <c r="Y1464" s="12">
        <v>1989</v>
      </c>
      <c r="Z1464" s="12">
        <v>10</v>
      </c>
      <c r="AA1464" s="12">
        <v>2</v>
      </c>
      <c r="AF1464" s="12" t="s">
        <v>566</v>
      </c>
      <c r="AH1464" s="12" t="s">
        <v>48</v>
      </c>
      <c r="AI1464" s="12" t="s">
        <v>1799</v>
      </c>
      <c r="AJ1464" s="12" t="s">
        <v>1808</v>
      </c>
      <c r="AK1464" s="12" t="b">
        <v>1</v>
      </c>
      <c r="AL1464" s="12" t="b">
        <v>1</v>
      </c>
      <c r="AM1464" s="12" t="s">
        <v>165</v>
      </c>
      <c r="AO1464" s="49" t="s">
        <v>4952</v>
      </c>
      <c r="AP1464" s="73"/>
      <c r="AQ1464" s="49" t="s">
        <v>4951</v>
      </c>
      <c r="AR1464" s="76" t="s">
        <v>5011</v>
      </c>
      <c r="AS1464" s="73" t="s">
        <v>5012</v>
      </c>
      <c r="AT1464" s="73">
        <f t="shared" si="339"/>
        <v>1</v>
      </c>
      <c r="AU1464" s="112" t="s">
        <v>5384</v>
      </c>
      <c r="AV1464" s="44" t="s">
        <v>5380</v>
      </c>
      <c r="AW1464" t="s">
        <v>566</v>
      </c>
      <c r="AX1464" s="112" t="s">
        <v>5333</v>
      </c>
      <c r="AY1464" s="73" t="str">
        <f t="shared" si="340"/>
        <v>Logunov D.V., Marusik Yu.M. 2003. A revision of the genus Yllenus Simon, 1868 (Arachnida, Araneae, Salticidae) // Moscow: KMK Sci. Press Ltd. 167 p., il</v>
      </c>
      <c r="AZ1464" s="49" t="s">
        <v>4903</v>
      </c>
      <c r="BA1464" s="58" t="str">
        <f>Y1464&amp;"-"&amp;IF(Z1464&lt;10,"0"&amp;Z1464,Z1464)&amp;"-"&amp;IF(AA1464&lt;10,"0"&amp;AA1464,AA1464)</f>
        <v>1989-10-02</v>
      </c>
      <c r="BB1464" s="44" t="str">
        <f>Y1464&amp;IF(Z1464&lt;&gt;0,"-"&amp;Z1464,"")&amp;IF(AA1464&lt;&gt;0,"-"&amp;AA1464,"")&amp;IF(AB1464&lt;&gt;0,"/"&amp;AB1464,"")&amp;IF(AC1464&lt;&gt;0,"-"&amp;AC1464,"")&amp;IF(AD1464&lt;&gt;0,"-"&amp;AD1464,"")</f>
        <v>1989-10-2</v>
      </c>
      <c r="BC1464" s="44"/>
      <c r="BD1464" s="44"/>
      <c r="BE1464" s="44"/>
      <c r="BF1464" s="49" t="s">
        <v>4882</v>
      </c>
      <c r="BG1464" t="s">
        <v>4893</v>
      </c>
      <c r="BH1464" s="40" t="s">
        <v>5050</v>
      </c>
      <c r="BI1464" t="s">
        <v>39</v>
      </c>
      <c r="BJ1464" t="str">
        <f>N1464&amp;", "&amp;O1464&amp;", "&amp;P1464</f>
        <v>Almaty Area, Enbekshikazakhskii Distr., Sogety Valley, ca 5 km NW of Charyn Canyon</v>
      </c>
      <c r="BK1464" t="str">
        <f>T1464&amp;" N; "&amp;U1464&amp;" E"</f>
        <v>43°23' N; 79°2' E</v>
      </c>
      <c r="BL1464" t="s">
        <v>5126</v>
      </c>
      <c r="BM1464" s="85" t="s">
        <v>5134</v>
      </c>
      <c r="BN1464" t="s">
        <v>4895</v>
      </c>
      <c r="BO1464"/>
      <c r="BP1464" t="str">
        <f>IF(V1464="original",H1464,IF(V1464="volunteer",C1464,"Nekhaeva A.A."))</f>
        <v>Logunov D.V., Marusik Yu.M.</v>
      </c>
      <c r="BQ1464">
        <f>IF(V1464="original",I1464,IF(V1464="volunteer",YEAR(A1464)&amp;"-"&amp;IF(MONTH(A1464)&lt;10,"0"&amp;MONTH(A1464),MONTH(A1464))&amp;"-"&amp;IF(DAY(A1464)&lt;10,"0"&amp;DAY(A1464),DAY(A1464)),"__2025-05-15"))</f>
        <v>2003</v>
      </c>
      <c r="BR1464"/>
      <c r="BS1464"/>
      <c r="BT1464" s="49" t="s">
        <v>4766</v>
      </c>
      <c r="BU1464" t="s">
        <v>3631</v>
      </c>
      <c r="BV1464" t="s">
        <v>3632</v>
      </c>
      <c r="BW1464" t="s">
        <v>3633</v>
      </c>
      <c r="BX1464" t="s">
        <v>3634</v>
      </c>
      <c r="BY1464" s="44" t="s">
        <v>48</v>
      </c>
      <c r="BZ1464" t="s">
        <v>1799</v>
      </c>
      <c r="CA1464" t="s">
        <v>4380</v>
      </c>
      <c r="CB1464" s="44" t="s">
        <v>4380</v>
      </c>
      <c r="CC1464" t="s">
        <v>4382</v>
      </c>
      <c r="CD1464" t="s">
        <v>4380</v>
      </c>
      <c r="CE1464" t="s">
        <v>4381</v>
      </c>
      <c r="CF1464" t="s">
        <v>3630</v>
      </c>
      <c r="CG1464" t="s">
        <v>4737</v>
      </c>
      <c r="CH1464" t="str">
        <f>H1464</f>
        <v>Logunov D.V., Marusik Yu.M.</v>
      </c>
      <c r="CI1464">
        <f t="shared" si="345"/>
        <v>2003</v>
      </c>
      <c r="CJ1464" t="s">
        <v>4725</v>
      </c>
    </row>
    <row r="1465" spans="1:88" s="12" customFormat="1" x14ac:dyDescent="0.45">
      <c r="A1465" s="11">
        <v>45763.503865740742</v>
      </c>
      <c r="B1465" s="12">
        <v>412819044</v>
      </c>
      <c r="C1465" s="6" t="s">
        <v>4897</v>
      </c>
      <c r="D1465" s="12">
        <v>3</v>
      </c>
      <c r="E1465" s="4" t="s">
        <v>846</v>
      </c>
      <c r="F1465" s="12" t="s">
        <v>1810</v>
      </c>
      <c r="G1465" s="12">
        <v>3913</v>
      </c>
      <c r="H1465" s="44" t="s">
        <v>1801</v>
      </c>
      <c r="I1465" s="12">
        <v>2003</v>
      </c>
      <c r="J1465" s="12" t="s">
        <v>1802</v>
      </c>
      <c r="K1465" s="12" t="s">
        <v>1803</v>
      </c>
      <c r="L1465" s="12" t="s">
        <v>1804</v>
      </c>
      <c r="M1465" t="s">
        <v>39</v>
      </c>
      <c r="N1465" s="12" t="s">
        <v>77</v>
      </c>
      <c r="O1465" s="12" t="s">
        <v>1794</v>
      </c>
      <c r="P1465" s="12" t="s">
        <v>1805</v>
      </c>
      <c r="Q1465" t="str">
        <f t="shared" si="337"/>
        <v>near Charyn [=Sherin] (W cicinities)</v>
      </c>
      <c r="R1465" s="94">
        <v>43.766666999999998</v>
      </c>
      <c r="S1465" s="94">
        <v>79.366667000000007</v>
      </c>
      <c r="T1465" s="12" t="s">
        <v>1806</v>
      </c>
      <c r="U1465" s="12" t="s">
        <v>1807</v>
      </c>
      <c r="V1465" s="12" t="s">
        <v>44</v>
      </c>
      <c r="Y1465" s="12">
        <v>1989</v>
      </c>
      <c r="Z1465" s="12">
        <v>10</v>
      </c>
      <c r="AA1465" s="12">
        <v>8</v>
      </c>
      <c r="AF1465" s="12" t="s">
        <v>566</v>
      </c>
      <c r="AH1465" s="12" t="s">
        <v>48</v>
      </c>
      <c r="AI1465" s="12" t="s">
        <v>1799</v>
      </c>
      <c r="AJ1465" s="12" t="s">
        <v>1808</v>
      </c>
      <c r="AK1465" s="12" t="b">
        <v>1</v>
      </c>
      <c r="AL1465" s="12" t="b">
        <v>1</v>
      </c>
      <c r="AM1465" s="12" t="s">
        <v>165</v>
      </c>
      <c r="AO1465" s="49" t="s">
        <v>4952</v>
      </c>
      <c r="AP1465" s="73"/>
      <c r="AQ1465" s="49" t="s">
        <v>4951</v>
      </c>
      <c r="AR1465" s="76" t="s">
        <v>5011</v>
      </c>
      <c r="AS1465" s="73" t="s">
        <v>5012</v>
      </c>
      <c r="AT1465" s="73">
        <f t="shared" si="339"/>
        <v>3</v>
      </c>
      <c r="AU1465" s="112" t="s">
        <v>5384</v>
      </c>
      <c r="AV1465" s="44" t="s">
        <v>5380</v>
      </c>
      <c r="AW1465" t="s">
        <v>566</v>
      </c>
      <c r="AX1465" s="112" t="s">
        <v>5356</v>
      </c>
      <c r="AY1465" s="73" t="str">
        <f t="shared" si="340"/>
        <v>Logunov D.V., Marusik Yu.M. 2003. A revision of the genus Yllenus Simon, 1868 (Arachnida, Araneae, Salticidae) // Moscow: KMK Sci. Press Ltd. 167 p., il</v>
      </c>
      <c r="AZ1465" s="49" t="s">
        <v>4903</v>
      </c>
      <c r="BA1465" s="58" t="str">
        <f>Y1465&amp;"-"&amp;IF(Z1465&lt;10,"0"&amp;Z1465,Z1465)&amp;"-"&amp;IF(AA1465&lt;10,"0"&amp;AA1465,AA1465)</f>
        <v>1989-10-08</v>
      </c>
      <c r="BB1465" s="44" t="str">
        <f>Y1465&amp;IF(Z1465&lt;&gt;0,"-"&amp;Z1465,"")&amp;IF(AA1465&lt;&gt;0,"-"&amp;AA1465,"")&amp;IF(AB1465&lt;&gt;0,"/"&amp;AB1465,"")&amp;IF(AC1465&lt;&gt;0,"-"&amp;AC1465,"")&amp;IF(AD1465&lt;&gt;0,"-"&amp;AD1465,"")</f>
        <v>1989-10-8</v>
      </c>
      <c r="BC1465" s="44"/>
      <c r="BD1465" s="44"/>
      <c r="BE1465" s="44"/>
      <c r="BF1465" s="49" t="s">
        <v>4882</v>
      </c>
      <c r="BG1465" t="s">
        <v>4893</v>
      </c>
      <c r="BH1465" s="40" t="s">
        <v>5050</v>
      </c>
      <c r="BI1465" t="s">
        <v>39</v>
      </c>
      <c r="BJ1465" t="str">
        <f>N1465&amp;", "&amp;O1465&amp;", "&amp;P1465</f>
        <v>Almaty Area, Uigur Distr., near Charyn [=Sherin] (W cicinities)</v>
      </c>
      <c r="BK1465" t="str">
        <f>T1465&amp;" N; "&amp;U1465&amp;" E"</f>
        <v>43°46' N; 79°22' E</v>
      </c>
      <c r="BL1465" t="s">
        <v>5130</v>
      </c>
      <c r="BM1465" s="85" t="s">
        <v>5131</v>
      </c>
      <c r="BN1465" t="s">
        <v>4895</v>
      </c>
      <c r="BO1465"/>
      <c r="BP1465" t="str">
        <f>IF(V1465="original",H1465,IF(V1465="volunteer",C1465,"Nekhaeva A.A."))</f>
        <v>Logunov D.V., Marusik Yu.M.</v>
      </c>
      <c r="BQ1465">
        <f>IF(V1465="original",I1465,IF(V1465="volunteer",YEAR(A1465)&amp;"-"&amp;IF(MONTH(A1465)&lt;10,"0"&amp;MONTH(A1465),MONTH(A1465))&amp;"-"&amp;IF(DAY(A1465)&lt;10,"0"&amp;DAY(A1465),DAY(A1465)),"__2025-05-15"))</f>
        <v>2003</v>
      </c>
      <c r="BR1465"/>
      <c r="BS1465"/>
      <c r="BT1465" s="49" t="s">
        <v>4766</v>
      </c>
      <c r="BU1465" t="s">
        <v>3631</v>
      </c>
      <c r="BV1465" t="s">
        <v>3632</v>
      </c>
      <c r="BW1465" t="s">
        <v>3633</v>
      </c>
      <c r="BX1465" t="s">
        <v>3634</v>
      </c>
      <c r="BY1465" s="44" t="s">
        <v>48</v>
      </c>
      <c r="BZ1465" t="s">
        <v>1799</v>
      </c>
      <c r="CA1465" t="s">
        <v>4380</v>
      </c>
      <c r="CB1465" s="44" t="s">
        <v>4380</v>
      </c>
      <c r="CC1465" t="s">
        <v>4382</v>
      </c>
      <c r="CD1465" t="s">
        <v>4380</v>
      </c>
      <c r="CE1465" t="s">
        <v>4381</v>
      </c>
      <c r="CF1465" t="s">
        <v>3630</v>
      </c>
      <c r="CG1465" t="s">
        <v>4737</v>
      </c>
      <c r="CH1465" t="str">
        <f>H1465</f>
        <v>Logunov D.V., Marusik Yu.M.</v>
      </c>
      <c r="CI1465">
        <f t="shared" si="345"/>
        <v>2003</v>
      </c>
      <c r="CJ1465" t="s">
        <v>4725</v>
      </c>
    </row>
    <row r="1466" spans="1:88" s="44" customFormat="1" x14ac:dyDescent="0.45">
      <c r="A1466" s="48">
        <v>45787.385740740741</v>
      </c>
      <c r="B1466" s="44">
        <v>911269241</v>
      </c>
      <c r="C1466" t="s">
        <v>4896</v>
      </c>
      <c r="D1466" s="44">
        <v>5</v>
      </c>
      <c r="E1466" s="4" t="s">
        <v>1274</v>
      </c>
      <c r="G1466" s="44">
        <v>3239</v>
      </c>
      <c r="H1466" s="44" t="s">
        <v>504</v>
      </c>
      <c r="I1466" s="44">
        <v>2012</v>
      </c>
      <c r="J1466" s="44" t="s">
        <v>505</v>
      </c>
      <c r="K1466" s="44" t="s">
        <v>506</v>
      </c>
      <c r="L1466" s="44" t="s">
        <v>507</v>
      </c>
      <c r="M1466" t="s">
        <v>39</v>
      </c>
      <c r="N1466" s="44" t="s">
        <v>77</v>
      </c>
      <c r="O1466" s="44" t="s">
        <v>517</v>
      </c>
      <c r="P1466" s="44" t="s">
        <v>518</v>
      </c>
      <c r="Q1466" t="str">
        <f t="shared" si="337"/>
        <v>ca. 2.5 km south-east of Matai, left bank of Aksu River</v>
      </c>
      <c r="R1466" s="88">
        <v>45.883333</v>
      </c>
      <c r="S1466" s="88">
        <v>78.75</v>
      </c>
      <c r="T1466" s="44" t="s">
        <v>519</v>
      </c>
      <c r="U1466" s="44" t="s">
        <v>520</v>
      </c>
      <c r="V1466" s="54" t="s">
        <v>44</v>
      </c>
      <c r="Y1466" s="44">
        <v>2001</v>
      </c>
      <c r="Z1466" s="44">
        <v>6</v>
      </c>
      <c r="AA1466" s="44">
        <v>29</v>
      </c>
      <c r="AF1466" s="44" t="s">
        <v>501</v>
      </c>
      <c r="AH1466" s="44" t="s">
        <v>127</v>
      </c>
      <c r="AI1466" s="44" t="s">
        <v>502</v>
      </c>
      <c r="AJ1466" s="44" t="s">
        <v>503</v>
      </c>
      <c r="AK1466" s="44" t="b">
        <v>1</v>
      </c>
      <c r="AL1466" s="44" t="b">
        <v>1</v>
      </c>
      <c r="AM1466" s="44" t="s">
        <v>3596</v>
      </c>
      <c r="AN1466" s="44" t="s">
        <v>521</v>
      </c>
      <c r="AO1466" s="49" t="s">
        <v>4952</v>
      </c>
      <c r="AP1466" s="73"/>
      <c r="AQ1466" s="49" t="s">
        <v>4951</v>
      </c>
      <c r="AR1466" s="76" t="s">
        <v>5011</v>
      </c>
      <c r="AS1466" s="73" t="s">
        <v>5012</v>
      </c>
      <c r="AT1466" s="73">
        <f t="shared" si="339"/>
        <v>5</v>
      </c>
      <c r="AU1466" s="112" t="s">
        <v>5384</v>
      </c>
      <c r="AV1466" s="44" t="s">
        <v>5380</v>
      </c>
      <c r="AW1466" t="s">
        <v>613</v>
      </c>
      <c r="AX1466" s="73" t="s">
        <v>5279</v>
      </c>
      <c r="AY1466" s="73" t="str">
        <f t="shared" si="340"/>
        <v>Ballarin F., Marusik Yu.M., Omelko M.M., Koponen S. 2012. On the Pardosa monticola species-group (Araneae: Lycosidae) from Middle Asia // Arthropoda Selecta. Vol.21. No.2. P.161–182</v>
      </c>
      <c r="AZ1466" s="49" t="s">
        <v>4903</v>
      </c>
      <c r="BA1466" s="58" t="str">
        <f>Y1466&amp;"-"&amp;IF(Z1466&lt;10,"0"&amp;Z1466,Z1466)&amp;"-"&amp;IF(AA1466&lt;10,"0"&amp;AA1466,AA1466)</f>
        <v>2001-06-29</v>
      </c>
      <c r="BB1466" s="44" t="str">
        <f>Y1466&amp;IF(Z1466&lt;&gt;0,"-"&amp;Z1466,"")&amp;IF(AA1466&lt;&gt;0,"-"&amp;AA1466,"")&amp;IF(AB1466&lt;&gt;0,"/"&amp;AB1466,"")&amp;IF(AC1466&lt;&gt;0,"-"&amp;AC1466,"")&amp;IF(AD1466&lt;&gt;0,"-"&amp;AD1466,"")</f>
        <v>2001-6-29</v>
      </c>
      <c r="BF1466" s="49" t="s">
        <v>4882</v>
      </c>
      <c r="BG1466" t="s">
        <v>4893</v>
      </c>
      <c r="BH1466" s="40" t="s">
        <v>5050</v>
      </c>
      <c r="BI1466" t="s">
        <v>39</v>
      </c>
      <c r="BJ1466" t="str">
        <f>N1466&amp;", "&amp;O1466&amp;", "&amp;P1466</f>
        <v>Almaty Area, Aksu District, ca. 2.5 km south-east of Matai, left bank of Aksu River</v>
      </c>
      <c r="BK1466" t="str">
        <f>T1466&amp;" N; "&amp;U1466&amp;" E"</f>
        <v>45°53' N; 78°45' E</v>
      </c>
      <c r="BL1466" t="s">
        <v>5099</v>
      </c>
      <c r="BM1466" s="85" t="s">
        <v>5100</v>
      </c>
      <c r="BN1466" t="s">
        <v>4895</v>
      </c>
      <c r="BO1466"/>
      <c r="BP1466" t="str">
        <f>IF(V1466="original",H1466,IF(V1466="volunteer",C1466,"Nekhaeva A.A."))</f>
        <v>Ballarin F., Marusik Yu.M., Omelko M.M., Koponen S.</v>
      </c>
      <c r="BQ1466">
        <f>IF(V1466="original",I1466,IF(V1466="volunteer",YEAR(A1466)&amp;"-"&amp;IF(MONTH(A1466)&lt;10,"0"&amp;MONTH(A1466),MONTH(A1466))&amp;"-"&amp;IF(DAY(A1466)&lt;10,"0"&amp;DAY(A1466),DAY(A1466)),"__2025-05-15"))</f>
        <v>2012</v>
      </c>
      <c r="BR1466"/>
      <c r="BS1466"/>
      <c r="BT1466" s="49" t="s">
        <v>4766</v>
      </c>
      <c r="BU1466" s="44" t="s">
        <v>3631</v>
      </c>
      <c r="BV1466" s="44" t="s">
        <v>3632</v>
      </c>
      <c r="BW1466" s="44" t="s">
        <v>3633</v>
      </c>
      <c r="BX1466" s="44" t="s">
        <v>3634</v>
      </c>
      <c r="BY1466" s="44" t="s">
        <v>127</v>
      </c>
      <c r="BZ1466" s="44" t="s">
        <v>502</v>
      </c>
      <c r="CA1466" s="44" t="s">
        <v>3745</v>
      </c>
      <c r="CB1466" s="44" t="s">
        <v>3745</v>
      </c>
      <c r="CC1466" s="44" t="s">
        <v>3747</v>
      </c>
      <c r="CD1466" s="44" t="s">
        <v>3745</v>
      </c>
      <c r="CE1466" s="44" t="s">
        <v>3746</v>
      </c>
      <c r="CF1466" s="44" t="s">
        <v>3630</v>
      </c>
      <c r="CG1466" s="44" t="s">
        <v>4737</v>
      </c>
      <c r="CH1466" t="str">
        <f>H1466</f>
        <v>Ballarin F., Marusik Yu.M., Omelko M.M., Koponen S.</v>
      </c>
      <c r="CI1466">
        <f t="shared" si="345"/>
        <v>2012</v>
      </c>
      <c r="CJ1466" s="44" t="s">
        <v>5281</v>
      </c>
    </row>
    <row r="1467" spans="1:88" x14ac:dyDescent="0.45">
      <c r="A1467" s="1">
        <v>45787.3903125</v>
      </c>
      <c r="B1467">
        <v>911269241</v>
      </c>
      <c r="C1467" t="s">
        <v>4896</v>
      </c>
      <c r="D1467">
        <v>7</v>
      </c>
      <c r="E1467" s="4" t="s">
        <v>1014</v>
      </c>
      <c r="G1467">
        <v>3239</v>
      </c>
      <c r="H1467" s="44" t="s">
        <v>504</v>
      </c>
      <c r="I1467">
        <v>2012</v>
      </c>
      <c r="J1467" t="s">
        <v>505</v>
      </c>
      <c r="K1467" t="s">
        <v>506</v>
      </c>
      <c r="L1467" t="s">
        <v>507</v>
      </c>
      <c r="M1467" t="s">
        <v>39</v>
      </c>
      <c r="N1467" t="s">
        <v>77</v>
      </c>
      <c r="Q1467" t="str">
        <f t="shared" si="337"/>
        <v/>
      </c>
      <c r="R1467" s="85">
        <v>43.296111000000003</v>
      </c>
      <c r="S1467" s="85">
        <v>76.112499999999997</v>
      </c>
      <c r="T1467" t="s">
        <v>513</v>
      </c>
      <c r="U1467" t="s">
        <v>514</v>
      </c>
      <c r="V1467" s="54" t="s">
        <v>44</v>
      </c>
      <c r="W1467" t="s">
        <v>515</v>
      </c>
      <c r="Y1467">
        <v>2011</v>
      </c>
      <c r="Z1467">
        <v>6</v>
      </c>
      <c r="AA1467">
        <v>24</v>
      </c>
      <c r="AB1467"/>
      <c r="AC1467"/>
      <c r="AD1467"/>
      <c r="AF1467" t="s">
        <v>501</v>
      </c>
      <c r="AH1467" t="s">
        <v>127</v>
      </c>
      <c r="AI1467" t="s">
        <v>502</v>
      </c>
      <c r="AJ1467" t="s">
        <v>503</v>
      </c>
      <c r="AK1467" t="b">
        <v>1</v>
      </c>
      <c r="AL1467" t="b">
        <v>1</v>
      </c>
      <c r="AM1467" t="s">
        <v>455</v>
      </c>
      <c r="AN1467" t="s">
        <v>4732</v>
      </c>
      <c r="AO1467" s="49" t="s">
        <v>4952</v>
      </c>
      <c r="AP1467" s="73"/>
      <c r="AQ1467" s="49" t="s">
        <v>4951</v>
      </c>
      <c r="AR1467" s="76" t="s">
        <v>5011</v>
      </c>
      <c r="AS1467" s="73" t="s">
        <v>5012</v>
      </c>
      <c r="AT1467" s="73">
        <f t="shared" si="339"/>
        <v>7</v>
      </c>
      <c r="AU1467" s="112" t="s">
        <v>5384</v>
      </c>
      <c r="AV1467" s="44" t="s">
        <v>5380</v>
      </c>
      <c r="AW1467" t="s">
        <v>613</v>
      </c>
      <c r="AX1467" s="73" t="s">
        <v>4732</v>
      </c>
      <c r="AY1467" s="73" t="str">
        <f t="shared" si="340"/>
        <v>Ballarin F., Marusik Yu.M., Omelko M.M., Koponen S. 2012. On the Pardosa monticola species-group (Araneae: Lycosidae) from Middle Asia // Arthropoda Selecta. Vol.21. No.2. P.161–182</v>
      </c>
      <c r="AZ1467" s="49" t="s">
        <v>4903</v>
      </c>
      <c r="BA1467" s="58" t="str">
        <f>Y1467&amp;"-"&amp;IF(Z1467&lt;10,"0"&amp;Z1467,Z1467)&amp;"-"&amp;IF(AA1467&lt;10,"0"&amp;AA1467,AA1467)</f>
        <v>2011-06-24</v>
      </c>
      <c r="BB1467" s="44" t="str">
        <f>Y1467&amp;IF(Z1467&lt;&gt;0,"-"&amp;Z1467,"")&amp;IF(AA1467&lt;&gt;0,"-"&amp;AA1467,"")&amp;IF(AB1467&lt;&gt;0,"/"&amp;AB1467,"")&amp;IF(AC1467&lt;&gt;0,"-"&amp;AC1467,"")&amp;IF(AD1467&lt;&gt;0,"-"&amp;AD1467,"")</f>
        <v>2011-6-24</v>
      </c>
      <c r="BF1467" s="49" t="s">
        <v>4882</v>
      </c>
      <c r="BG1467" t="s">
        <v>4893</v>
      </c>
      <c r="BH1467" s="40" t="s">
        <v>5050</v>
      </c>
      <c r="BI1467" t="s">
        <v>39</v>
      </c>
      <c r="BJ1467" t="str">
        <f t="shared" ref="BJ1467:BJ1469" si="353">N1467</f>
        <v>Almaty Area</v>
      </c>
      <c r="BK1467" t="str">
        <f>T1467&amp;" N; "&amp;U1467&amp;" E"</f>
        <v>43°17'46" N; 76°6'45" E</v>
      </c>
      <c r="BL1467" t="s">
        <v>5097</v>
      </c>
      <c r="BM1467" s="85" t="s">
        <v>5098</v>
      </c>
      <c r="BN1467" t="s">
        <v>4895</v>
      </c>
      <c r="BP1467" t="str">
        <f>IF(V1467="original",H1467,IF(V1467="volunteer",C1467,"Nekhaeva A.A."))</f>
        <v>Ballarin F., Marusik Yu.M., Omelko M.M., Koponen S.</v>
      </c>
      <c r="BQ1467">
        <f>IF(V1467="original",I1467,IF(V1467="volunteer",YEAR(A1467)&amp;"-"&amp;IF(MONTH(A1467)&lt;10,"0"&amp;MONTH(A1467),MONTH(A1467))&amp;"-"&amp;IF(DAY(A1467)&lt;10,"0"&amp;DAY(A1467),DAY(A1467)),"__2025-05-15"))</f>
        <v>2012</v>
      </c>
      <c r="BR1467">
        <v>794</v>
      </c>
      <c r="BS1467">
        <v>794</v>
      </c>
      <c r="BT1467" s="49" t="s">
        <v>4766</v>
      </c>
      <c r="BU1467" t="s">
        <v>3631</v>
      </c>
      <c r="BV1467" t="s">
        <v>3632</v>
      </c>
      <c r="BW1467" t="s">
        <v>3633</v>
      </c>
      <c r="BX1467" t="s">
        <v>3634</v>
      </c>
      <c r="BY1467" s="44" t="s">
        <v>127</v>
      </c>
      <c r="BZ1467" t="s">
        <v>502</v>
      </c>
      <c r="CA1467" t="s">
        <v>3745</v>
      </c>
      <c r="CB1467" s="44" t="s">
        <v>3745</v>
      </c>
      <c r="CC1467" t="s">
        <v>3747</v>
      </c>
      <c r="CD1467" t="s">
        <v>3745</v>
      </c>
      <c r="CE1467" t="s">
        <v>3746</v>
      </c>
      <c r="CF1467" t="s">
        <v>3630</v>
      </c>
      <c r="CG1467" t="s">
        <v>4737</v>
      </c>
      <c r="CH1467" t="str">
        <f>H1467</f>
        <v>Ballarin F., Marusik Yu.M., Omelko M.M., Koponen S.</v>
      </c>
      <c r="CI1467">
        <f t="shared" si="345"/>
        <v>2012</v>
      </c>
      <c r="CJ1467" t="s">
        <v>4722</v>
      </c>
    </row>
    <row r="1468" spans="1:88" x14ac:dyDescent="0.45">
      <c r="A1468" s="1">
        <v>45787.393518518518</v>
      </c>
      <c r="B1468">
        <v>911269241</v>
      </c>
      <c r="C1468" t="s">
        <v>4896</v>
      </c>
      <c r="D1468">
        <v>2</v>
      </c>
      <c r="E1468" s="4" t="s">
        <v>247</v>
      </c>
      <c r="G1468">
        <v>3239</v>
      </c>
      <c r="H1468" s="44" t="s">
        <v>504</v>
      </c>
      <c r="I1468">
        <v>2012</v>
      </c>
      <c r="J1468" t="s">
        <v>505</v>
      </c>
      <c r="K1468" t="s">
        <v>506</v>
      </c>
      <c r="L1468" t="s">
        <v>507</v>
      </c>
      <c r="M1468" t="s">
        <v>39</v>
      </c>
      <c r="N1468" t="s">
        <v>508</v>
      </c>
      <c r="Q1468" t="str">
        <f t="shared" ref="Q1468:Q1531" si="354">IF(LEN(P1468)&gt;0,P1468,"")</f>
        <v/>
      </c>
      <c r="R1468" s="85">
        <v>43.966388999999999</v>
      </c>
      <c r="S1468" s="85">
        <v>79.472222000000002</v>
      </c>
      <c r="T1468" t="s">
        <v>509</v>
      </c>
      <c r="U1468" t="s">
        <v>510</v>
      </c>
      <c r="V1468" s="54" t="s">
        <v>44</v>
      </c>
      <c r="W1468" t="s">
        <v>511</v>
      </c>
      <c r="Y1468">
        <v>2010</v>
      </c>
      <c r="Z1468">
        <v>5</v>
      </c>
      <c r="AA1468">
        <v>3</v>
      </c>
      <c r="AB1468"/>
      <c r="AC1468"/>
      <c r="AD1468"/>
      <c r="AE1468" t="s">
        <v>512</v>
      </c>
      <c r="AF1468" t="s">
        <v>501</v>
      </c>
      <c r="AH1468" t="s">
        <v>127</v>
      </c>
      <c r="AI1468" t="s">
        <v>502</v>
      </c>
      <c r="AJ1468" t="s">
        <v>503</v>
      </c>
      <c r="AK1468" t="b">
        <v>1</v>
      </c>
      <c r="AL1468" t="b">
        <v>1</v>
      </c>
      <c r="AM1468" t="s">
        <v>455</v>
      </c>
      <c r="AN1468" t="s">
        <v>4731</v>
      </c>
      <c r="AO1468" s="49" t="s">
        <v>4952</v>
      </c>
      <c r="AP1468" s="73"/>
      <c r="AQ1468" s="49" t="s">
        <v>4951</v>
      </c>
      <c r="AR1468" s="76" t="s">
        <v>5011</v>
      </c>
      <c r="AS1468" s="73" t="s">
        <v>5012</v>
      </c>
      <c r="AT1468" s="73">
        <f t="shared" si="339"/>
        <v>2</v>
      </c>
      <c r="AU1468" s="112" t="s">
        <v>5384</v>
      </c>
      <c r="AV1468" s="44" t="s">
        <v>5380</v>
      </c>
      <c r="AW1468" t="s">
        <v>613</v>
      </c>
      <c r="AX1468" s="73" t="s">
        <v>5279</v>
      </c>
      <c r="AY1468" s="73" t="str">
        <f t="shared" si="340"/>
        <v>Ballarin F., Marusik Yu.M., Omelko M.M., Koponen S. 2012. On the Pardosa monticola species-group (Araneae: Lycosidae) from Middle Asia // Arthropoda Selecta. Vol.21. No.2. P.161–182</v>
      </c>
      <c r="AZ1468" s="49" t="s">
        <v>4903</v>
      </c>
      <c r="BA1468" s="58" t="str">
        <f>Y1468&amp;"-"&amp;IF(Z1468&lt;10,"0"&amp;Z1468,Z1468)&amp;"-"&amp;IF(AA1468&lt;10,"0"&amp;AA1468,AA1468)</f>
        <v>2010-05-03</v>
      </c>
      <c r="BB1468" s="44" t="str">
        <f>Y1468&amp;IF(Z1468&lt;&gt;0,"-"&amp;Z1468,"")&amp;IF(AA1468&lt;&gt;0,"-"&amp;AA1468,"")&amp;IF(AB1468&lt;&gt;0,"/"&amp;AB1468,"")&amp;IF(AC1468&lt;&gt;0,"-"&amp;AC1468,"")&amp;IF(AD1468&lt;&gt;0,"-"&amp;AD1468,"")</f>
        <v>2010-5-3</v>
      </c>
      <c r="BC1468" s="44" t="str">
        <f>AE1468</f>
        <v>saline soil and meadow</v>
      </c>
      <c r="BF1468" s="49" t="s">
        <v>4882</v>
      </c>
      <c r="BG1468" t="s">
        <v>4893</v>
      </c>
      <c r="BH1468" s="40" t="s">
        <v>5050</v>
      </c>
      <c r="BI1468" t="s">
        <v>39</v>
      </c>
      <c r="BJ1468" t="str">
        <f t="shared" si="353"/>
        <v>Zhetysu Area</v>
      </c>
      <c r="BK1468" t="str">
        <f>T1468&amp;" N; "&amp;U1468&amp;" E"</f>
        <v>43°57'59" N; 79°28'20" E</v>
      </c>
      <c r="BL1468" t="s">
        <v>5095</v>
      </c>
      <c r="BM1468" s="85" t="s">
        <v>5096</v>
      </c>
      <c r="BN1468" t="s">
        <v>4895</v>
      </c>
      <c r="BP1468" t="str">
        <f>IF(V1468="original",H1468,IF(V1468="volunteer",C1468,"Nekhaeva A.A."))</f>
        <v>Ballarin F., Marusik Yu.M., Omelko M.M., Koponen S.</v>
      </c>
      <c r="BQ1468">
        <f>IF(V1468="original",I1468,IF(V1468="volunteer",YEAR(A1468)&amp;"-"&amp;IF(MONTH(A1468)&lt;10,"0"&amp;MONTH(A1468),MONTH(A1468))&amp;"-"&amp;IF(DAY(A1468)&lt;10,"0"&amp;DAY(A1468),DAY(A1468)),"__2025-05-15"))</f>
        <v>2012</v>
      </c>
      <c r="BR1468">
        <v>498</v>
      </c>
      <c r="BS1468">
        <v>498</v>
      </c>
      <c r="BT1468" s="49" t="s">
        <v>4766</v>
      </c>
      <c r="BU1468" t="s">
        <v>3631</v>
      </c>
      <c r="BV1468" t="s">
        <v>3632</v>
      </c>
      <c r="BW1468" t="s">
        <v>3633</v>
      </c>
      <c r="BX1468" t="s">
        <v>3634</v>
      </c>
      <c r="BY1468" s="44" t="s">
        <v>127</v>
      </c>
      <c r="BZ1468" t="s">
        <v>502</v>
      </c>
      <c r="CA1468" t="s">
        <v>3745</v>
      </c>
      <c r="CB1468" s="44" t="s">
        <v>3745</v>
      </c>
      <c r="CC1468" t="s">
        <v>3747</v>
      </c>
      <c r="CD1468" t="s">
        <v>3745</v>
      </c>
      <c r="CE1468" t="s">
        <v>3746</v>
      </c>
      <c r="CF1468" t="s">
        <v>3630</v>
      </c>
      <c r="CG1468" t="s">
        <v>4737</v>
      </c>
      <c r="CH1468" t="str">
        <f>H1468</f>
        <v>Ballarin F., Marusik Yu.M., Omelko M.M., Koponen S.</v>
      </c>
      <c r="CI1468">
        <f t="shared" si="345"/>
        <v>2012</v>
      </c>
      <c r="CJ1468" t="s">
        <v>4722</v>
      </c>
    </row>
    <row r="1469" spans="1:88" ht="16.5" customHeight="1" x14ac:dyDescent="0.45">
      <c r="A1469" s="1">
        <v>45787.396736111114</v>
      </c>
      <c r="B1469">
        <v>911269241</v>
      </c>
      <c r="C1469" t="s">
        <v>4896</v>
      </c>
      <c r="D1469">
        <v>1</v>
      </c>
      <c r="E1469" s="4" t="s">
        <v>65</v>
      </c>
      <c r="G1469">
        <v>3239</v>
      </c>
      <c r="H1469" s="44" t="s">
        <v>504</v>
      </c>
      <c r="I1469">
        <v>2012</v>
      </c>
      <c r="J1469" t="s">
        <v>505</v>
      </c>
      <c r="K1469" t="s">
        <v>506</v>
      </c>
      <c r="L1469" t="s">
        <v>507</v>
      </c>
      <c r="M1469" t="s">
        <v>39</v>
      </c>
      <c r="N1469" t="s">
        <v>77</v>
      </c>
      <c r="Q1469" t="str">
        <f t="shared" si="354"/>
        <v/>
      </c>
      <c r="R1469" s="85">
        <v>43.267499999999998</v>
      </c>
      <c r="S1469" s="85">
        <v>76.299722000000003</v>
      </c>
      <c r="T1469" t="s">
        <v>498</v>
      </c>
      <c r="U1469" t="s">
        <v>499</v>
      </c>
      <c r="V1469" s="54" t="s">
        <v>44</v>
      </c>
      <c r="W1469" t="s">
        <v>500</v>
      </c>
      <c r="Y1469">
        <v>2011</v>
      </c>
      <c r="Z1469">
        <v>6</v>
      </c>
      <c r="AA1469">
        <v>24</v>
      </c>
      <c r="AB1469"/>
      <c r="AC1469"/>
      <c r="AD1469"/>
      <c r="AF1469" t="s">
        <v>501</v>
      </c>
      <c r="AH1469" t="s">
        <v>127</v>
      </c>
      <c r="AI1469" t="s">
        <v>502</v>
      </c>
      <c r="AJ1469" t="s">
        <v>503</v>
      </c>
      <c r="AK1469" t="b">
        <v>1</v>
      </c>
      <c r="AL1469" t="b">
        <v>1</v>
      </c>
      <c r="AM1469" t="s">
        <v>455</v>
      </c>
      <c r="AN1469" s="45" t="s">
        <v>4730</v>
      </c>
      <c r="AO1469" s="49" t="s">
        <v>4952</v>
      </c>
      <c r="AP1469" s="73"/>
      <c r="AQ1469" s="49" t="s">
        <v>4951</v>
      </c>
      <c r="AR1469" s="76" t="s">
        <v>5011</v>
      </c>
      <c r="AS1469" s="73" t="s">
        <v>5012</v>
      </c>
      <c r="AT1469" s="73">
        <f t="shared" si="339"/>
        <v>1</v>
      </c>
      <c r="AU1469" s="112" t="s">
        <v>5384</v>
      </c>
      <c r="AV1469" s="44" t="s">
        <v>5380</v>
      </c>
      <c r="AW1469" t="s">
        <v>613</v>
      </c>
      <c r="AX1469" s="73" t="s">
        <v>5280</v>
      </c>
      <c r="AY1469" s="73" t="str">
        <f t="shared" si="340"/>
        <v>Ballarin F., Marusik Yu.M., Omelko M.M., Koponen S. 2012. On the Pardosa monticola species-group (Araneae: Lycosidae) from Middle Asia // Arthropoda Selecta. Vol.21. No.2. P.161–182</v>
      </c>
      <c r="AZ1469" s="49" t="s">
        <v>4903</v>
      </c>
      <c r="BA1469" s="58" t="str">
        <f>Y1469&amp;"-"&amp;IF(Z1469&lt;10,"0"&amp;Z1469,Z1469)&amp;"-"&amp;IF(AA1469&lt;10,"0"&amp;AA1469,AA1469)</f>
        <v>2011-06-24</v>
      </c>
      <c r="BB1469" s="44" t="str">
        <f>Y1469&amp;IF(Z1469&lt;&gt;0,"-"&amp;Z1469,"")&amp;IF(AA1469&lt;&gt;0,"-"&amp;AA1469,"")&amp;IF(AB1469&lt;&gt;0,"/"&amp;AB1469,"")&amp;IF(AC1469&lt;&gt;0,"-"&amp;AC1469,"")&amp;IF(AD1469&lt;&gt;0,"-"&amp;AD1469,"")</f>
        <v>2011-6-24</v>
      </c>
      <c r="BD1469" s="57"/>
      <c r="BE1469" s="57"/>
      <c r="BF1469" s="49" t="s">
        <v>4882</v>
      </c>
      <c r="BG1469" t="s">
        <v>4893</v>
      </c>
      <c r="BH1469" s="40" t="s">
        <v>5050</v>
      </c>
      <c r="BI1469" t="s">
        <v>39</v>
      </c>
      <c r="BJ1469" t="str">
        <f t="shared" si="353"/>
        <v>Almaty Area</v>
      </c>
      <c r="BK1469" t="str">
        <f>T1469&amp;" N; "&amp;U1469&amp;" E"</f>
        <v>43°16'3" N; 76°17'59" E</v>
      </c>
      <c r="BL1469" t="s">
        <v>5093</v>
      </c>
      <c r="BM1469" s="85" t="s">
        <v>5094</v>
      </c>
      <c r="BN1469" t="s">
        <v>4895</v>
      </c>
      <c r="BP1469" t="str">
        <f>IF(V1469="original",H1469,IF(V1469="volunteer",C1469,"Nekhaeva A.A."))</f>
        <v>Ballarin F., Marusik Yu.M., Omelko M.M., Koponen S.</v>
      </c>
      <c r="BQ1469">
        <f>IF(V1469="original",I1469,IF(V1469="volunteer",YEAR(A1469)&amp;"-"&amp;IF(MONTH(A1469)&lt;10,"0"&amp;MONTH(A1469),MONTH(A1469))&amp;"-"&amp;IF(DAY(A1469)&lt;10,"0"&amp;DAY(A1469),DAY(A1469)),"__2025-05-15"))</f>
        <v>2012</v>
      </c>
      <c r="BR1469">
        <v>777</v>
      </c>
      <c r="BS1469">
        <v>777</v>
      </c>
      <c r="BT1469" s="49" t="s">
        <v>4766</v>
      </c>
      <c r="BU1469" t="s">
        <v>3631</v>
      </c>
      <c r="BV1469" t="s">
        <v>3632</v>
      </c>
      <c r="BW1469" t="s">
        <v>3633</v>
      </c>
      <c r="BX1469" t="s">
        <v>3634</v>
      </c>
      <c r="BY1469" s="44" t="s">
        <v>127</v>
      </c>
      <c r="BZ1469" t="s">
        <v>502</v>
      </c>
      <c r="CA1469" t="s">
        <v>3745</v>
      </c>
      <c r="CB1469" s="44" t="s">
        <v>3745</v>
      </c>
      <c r="CC1469" t="s">
        <v>3747</v>
      </c>
      <c r="CD1469" t="s">
        <v>3745</v>
      </c>
      <c r="CE1469" t="s">
        <v>3746</v>
      </c>
      <c r="CF1469" t="s">
        <v>3630</v>
      </c>
      <c r="CG1469" s="42" t="s">
        <v>4737</v>
      </c>
      <c r="CH1469" t="str">
        <f>H1469</f>
        <v>Ballarin F., Marusik Yu.M., Omelko M.M., Koponen S.</v>
      </c>
      <c r="CI1469">
        <f t="shared" si="345"/>
        <v>2012</v>
      </c>
      <c r="CJ1469" s="42" t="s">
        <v>4722</v>
      </c>
    </row>
    <row r="1470" spans="1:88" s="4" customFormat="1" x14ac:dyDescent="0.45">
      <c r="A1470" s="3">
        <v>45783.517407407402</v>
      </c>
      <c r="B1470" s="4">
        <v>412819044</v>
      </c>
      <c r="C1470" s="6" t="s">
        <v>4897</v>
      </c>
      <c r="D1470" s="4">
        <v>7</v>
      </c>
      <c r="E1470" s="4" t="s">
        <v>5290</v>
      </c>
      <c r="F1470" s="4" t="s">
        <v>592</v>
      </c>
      <c r="G1470" s="4">
        <v>5327</v>
      </c>
      <c r="H1470" s="44" t="s">
        <v>588</v>
      </c>
      <c r="I1470" s="4">
        <v>2009</v>
      </c>
      <c r="J1470" s="4" t="s">
        <v>593</v>
      </c>
      <c r="K1470" s="4" t="s">
        <v>594</v>
      </c>
      <c r="L1470" s="4" t="s">
        <v>595</v>
      </c>
      <c r="M1470" t="s">
        <v>39</v>
      </c>
      <c r="N1470" s="4" t="s">
        <v>178</v>
      </c>
      <c r="P1470" s="4" t="s">
        <v>583</v>
      </c>
      <c r="Q1470" t="str">
        <f t="shared" si="354"/>
        <v>along the Illi River, near the city of Kapchagay</v>
      </c>
      <c r="R1470" s="89">
        <v>43.942610999999999</v>
      </c>
      <c r="S1470" s="89">
        <v>77.065749999999994</v>
      </c>
      <c r="T1470" s="4" t="s">
        <v>584</v>
      </c>
      <c r="U1470" s="4" t="s">
        <v>585</v>
      </c>
      <c r="V1470" s="4" t="s">
        <v>106</v>
      </c>
      <c r="W1470" s="4" t="s">
        <v>586</v>
      </c>
      <c r="Y1470" s="4">
        <v>2009</v>
      </c>
      <c r="Z1470" s="4">
        <v>4</v>
      </c>
      <c r="AE1470" s="4" t="s">
        <v>587</v>
      </c>
      <c r="AF1470" s="4" t="s">
        <v>588</v>
      </c>
      <c r="AG1470" s="69" t="s">
        <v>589</v>
      </c>
      <c r="AH1470" s="4" t="s">
        <v>452</v>
      </c>
      <c r="AI1470" s="4" t="s">
        <v>453</v>
      </c>
      <c r="AJ1470" s="4" t="s">
        <v>590</v>
      </c>
      <c r="AK1470" s="4" t="b">
        <v>1</v>
      </c>
      <c r="AL1470" s="4" t="b">
        <v>0</v>
      </c>
      <c r="AO1470" s="49" t="s">
        <v>4952</v>
      </c>
      <c r="AP1470" s="73"/>
      <c r="AQ1470" s="49" t="s">
        <v>4951</v>
      </c>
      <c r="AR1470" s="76" t="s">
        <v>5011</v>
      </c>
      <c r="AS1470" s="73" t="s">
        <v>5012</v>
      </c>
      <c r="AT1470" s="73">
        <f t="shared" si="339"/>
        <v>7</v>
      </c>
      <c r="AU1470" s="44"/>
      <c r="AV1470" s="44" t="s">
        <v>5381</v>
      </c>
      <c r="AW1470" s="28" t="s">
        <v>588</v>
      </c>
      <c r="AX1470" s="4" t="s">
        <v>592</v>
      </c>
      <c r="AY1470" s="73" t="str">
        <f t="shared" si="340"/>
        <v>Pekar S. 2009. Capture efficiency of an ant-eating spider, Zodariellum asiaticum (Araneae: Zodariidae), from Kazakhstan // The Journal of Arachnology. Vol. 37. P. 388-391.</v>
      </c>
      <c r="AZ1470" s="49" t="s">
        <v>4903</v>
      </c>
      <c r="BA1470" s="44" t="str">
        <f>Y1470&amp;"-"&amp;IF(Z1470&lt;10,"0"&amp;Z1470,Z1470)</f>
        <v>2009-04</v>
      </c>
      <c r="BB1470" s="44" t="str">
        <f>Y1470&amp;IF(Z1470&lt;&gt;0,"-"&amp;Z1470,"")&amp;IF(AA1470&lt;&gt;0,"-"&amp;AA1470,"")&amp;IF(AB1470&lt;&gt;0,"/"&amp;AB1470,"")&amp;IF(AC1470&lt;&gt;0,"-"&amp;AC1470,"")&amp;IF(AD1470&lt;&gt;0,"-"&amp;AD1470,"")</f>
        <v>2009-4</v>
      </c>
      <c r="BC1470" s="44" t="str">
        <f>AE1470</f>
        <v>sandy slopes of a semi-desert habitat</v>
      </c>
      <c r="BD1470" s="44"/>
      <c r="BE1470" s="44" t="s">
        <v>4943</v>
      </c>
      <c r="BF1470" s="49" t="s">
        <v>4882</v>
      </c>
      <c r="BG1470" t="s">
        <v>4893</v>
      </c>
      <c r="BH1470" s="40" t="s">
        <v>5050</v>
      </c>
      <c r="BI1470" t="s">
        <v>39</v>
      </c>
      <c r="BJ1470" t="str">
        <f>N1470&amp;", "&amp;P1470</f>
        <v>Alma-Ata Area, along the Illi River, near the city of Kapchagay</v>
      </c>
      <c r="BK1470" t="str">
        <f>T1470&amp;" N; "&amp;U1470&amp;" E"</f>
        <v>43°56'33.4" N; 77°3'56.7" E</v>
      </c>
      <c r="BL1470" t="s">
        <v>5107</v>
      </c>
      <c r="BM1470" s="85" t="s">
        <v>5108</v>
      </c>
      <c r="BN1470" t="s">
        <v>4895</v>
      </c>
      <c r="BO1470"/>
      <c r="BP1470" t="str">
        <f>IF(V1470="original",H1470,IF(V1470="volunteer",C1470,"Nekhaeva A.A."))</f>
        <v>Kim L.V.</v>
      </c>
      <c r="BQ1470" t="str">
        <f>IF(V1470="original",I1470,IF(V1470="volunteer",YEAR(A1470)&amp;"-"&amp;IF(MONTH(A1470)&lt;10,"0"&amp;MONTH(A1470),MONTH(A1470))&amp;"-"&amp;IF(DAY(A1470)&lt;10,"0"&amp;DAY(A1470),DAY(A1470)),"__2025-05-15"))</f>
        <v>2025-05-06</v>
      </c>
      <c r="BR1470"/>
      <c r="BS1470"/>
      <c r="BT1470" s="49" t="s">
        <v>4766</v>
      </c>
      <c r="BU1470" t="s">
        <v>3631</v>
      </c>
      <c r="BV1470" t="s">
        <v>3632</v>
      </c>
      <c r="BW1470" t="s">
        <v>3633</v>
      </c>
      <c r="BX1470" t="s">
        <v>3634</v>
      </c>
      <c r="BY1470" s="44" t="s">
        <v>452</v>
      </c>
      <c r="BZ1470" t="s">
        <v>453</v>
      </c>
      <c r="CA1470" t="s">
        <v>3763</v>
      </c>
      <c r="CB1470" s="44" t="s">
        <v>3763</v>
      </c>
      <c r="CC1470" t="s">
        <v>4869</v>
      </c>
      <c r="CD1470" t="s">
        <v>3763</v>
      </c>
      <c r="CE1470" t="s">
        <v>3764</v>
      </c>
      <c r="CF1470" t="s">
        <v>3630</v>
      </c>
      <c r="CG1470"/>
      <c r="CH1470" t="str">
        <f>H1470</f>
        <v>Pekar S.</v>
      </c>
      <c r="CI1470">
        <f t="shared" si="345"/>
        <v>2009</v>
      </c>
      <c r="CJ1470"/>
    </row>
    <row r="1471" spans="1:88" x14ac:dyDescent="0.45">
      <c r="A1471" s="1">
        <v>45787.669386574067</v>
      </c>
      <c r="B1471">
        <v>911269241</v>
      </c>
      <c r="C1471" t="s">
        <v>4896</v>
      </c>
      <c r="D1471">
        <v>19</v>
      </c>
      <c r="E1471" s="4" t="s">
        <v>5291</v>
      </c>
      <c r="G1471">
        <v>5337</v>
      </c>
      <c r="H1471" s="44" t="s">
        <v>457</v>
      </c>
      <c r="I1471">
        <v>2025</v>
      </c>
      <c r="J1471" t="s">
        <v>458</v>
      </c>
      <c r="K1471" t="s">
        <v>459</v>
      </c>
      <c r="L1471" t="s">
        <v>460</v>
      </c>
      <c r="M1471" t="s">
        <v>39</v>
      </c>
      <c r="N1471" t="s">
        <v>77</v>
      </c>
      <c r="O1471" t="s">
        <v>447</v>
      </c>
      <c r="P1471" t="s">
        <v>448</v>
      </c>
      <c r="Q1471" t="str">
        <f t="shared" si="354"/>
        <v>Ili riverbank</v>
      </c>
      <c r="R1471" s="85">
        <v>43.951700000000002</v>
      </c>
      <c r="S1471" s="85">
        <v>77.051199999999994</v>
      </c>
      <c r="T1471" t="s">
        <v>449</v>
      </c>
      <c r="U1471" t="s">
        <v>450</v>
      </c>
      <c r="V1471" s="54" t="s">
        <v>44</v>
      </c>
      <c r="Y1471">
        <v>2004</v>
      </c>
      <c r="Z1471">
        <v>4</v>
      </c>
      <c r="AA1471">
        <v>29</v>
      </c>
      <c r="AB1471"/>
      <c r="AC1471"/>
      <c r="AD1471"/>
      <c r="AF1471" t="s">
        <v>451</v>
      </c>
      <c r="AH1471" t="s">
        <v>452</v>
      </c>
      <c r="AI1471" t="s">
        <v>453</v>
      </c>
      <c r="AJ1471" t="s">
        <v>454</v>
      </c>
      <c r="AK1471" t="b">
        <v>1</v>
      </c>
      <c r="AL1471" t="b">
        <v>1</v>
      </c>
      <c r="AM1471" t="s">
        <v>455</v>
      </c>
      <c r="AN1471" t="s">
        <v>4733</v>
      </c>
      <c r="AO1471" s="49" t="s">
        <v>4952</v>
      </c>
      <c r="AP1471" s="73"/>
      <c r="AQ1471" s="49" t="s">
        <v>4951</v>
      </c>
      <c r="AR1471" s="76" t="s">
        <v>5011</v>
      </c>
      <c r="AS1471" s="73" t="s">
        <v>5012</v>
      </c>
      <c r="AT1471" s="73">
        <f t="shared" si="339"/>
        <v>19</v>
      </c>
      <c r="AV1471" s="44" t="s">
        <v>5381</v>
      </c>
      <c r="AW1471" s="28" t="s">
        <v>451</v>
      </c>
      <c r="AX1471" s="73" t="s">
        <v>4733</v>
      </c>
      <c r="AY1471" s="73" t="str">
        <f t="shared" si="340"/>
        <v>Shafaie S., Pekár S. 2025. New taxonomic data on the genus Zodariellum (Araneae, Zodariidae), with description of a new species from Kazakhstan // Zootaxa. Vol. 5601. No. 2. P. 322-334.</v>
      </c>
      <c r="AZ1471" s="49" t="s">
        <v>4903</v>
      </c>
      <c r="BA1471" s="58" t="str">
        <f>Y1471&amp;"-"&amp;IF(Z1471&lt;10,"0"&amp;Z1471,Z1471)&amp;"-"&amp;IF(AA1471&lt;10,"0"&amp;AA1471,AA1471)</f>
        <v>2004-04-29</v>
      </c>
      <c r="BB1471" s="44" t="str">
        <f>Y1471&amp;IF(Z1471&lt;&gt;0,"-"&amp;Z1471,"")&amp;IF(AA1471&lt;&gt;0,"-"&amp;AA1471,"")&amp;IF(AB1471&lt;&gt;0,"/"&amp;AB1471,"")&amp;IF(AC1471&lt;&gt;0,"-"&amp;AC1471,"")&amp;IF(AD1471&lt;&gt;0,"-"&amp;AD1471,"")</f>
        <v>2004-4-29</v>
      </c>
      <c r="BF1471" s="49" t="s">
        <v>4882</v>
      </c>
      <c r="BG1471" t="s">
        <v>4893</v>
      </c>
      <c r="BH1471" s="40" t="s">
        <v>5050</v>
      </c>
      <c r="BI1471" t="s">
        <v>39</v>
      </c>
      <c r="BJ1471" t="str">
        <f>N1471&amp;", "&amp;O1471&amp;", "&amp;P1471</f>
        <v>Almaty Area, Konaev City, Ili riverbank</v>
      </c>
      <c r="BK1471" t="str">
        <f>T1471&amp;" N; "&amp;U1471&amp;" E"</f>
        <v>43.9517 N; 77.0512 E</v>
      </c>
      <c r="BL1471" t="s">
        <v>449</v>
      </c>
      <c r="BM1471" s="85" t="s">
        <v>450</v>
      </c>
      <c r="BN1471" t="s">
        <v>4895</v>
      </c>
      <c r="BP1471" t="str">
        <f>IF(V1471="original",H1471,IF(V1471="volunteer",C1471,"Nekhaeva A.A."))</f>
        <v>Shafaie S., Pekár S.</v>
      </c>
      <c r="BQ1471">
        <f>IF(V1471="original",I1471,IF(V1471="volunteer",YEAR(A1471)&amp;"-"&amp;IF(MONTH(A1471)&lt;10,"0"&amp;MONTH(A1471),MONTH(A1471))&amp;"-"&amp;IF(DAY(A1471)&lt;10,"0"&amp;DAY(A1471),DAY(A1471)),"__2025-05-15"))</f>
        <v>2025</v>
      </c>
      <c r="BT1471" s="49" t="s">
        <v>4766</v>
      </c>
      <c r="BU1471" t="s">
        <v>3631</v>
      </c>
      <c r="BV1471" t="s">
        <v>3632</v>
      </c>
      <c r="BW1471" t="s">
        <v>3633</v>
      </c>
      <c r="BX1471" t="s">
        <v>3634</v>
      </c>
      <c r="BY1471" s="44" t="s">
        <v>452</v>
      </c>
      <c r="BZ1471" t="s">
        <v>453</v>
      </c>
      <c r="CA1471" t="s">
        <v>3732</v>
      </c>
      <c r="CB1471" t="s">
        <v>3732</v>
      </c>
      <c r="CC1471" t="s">
        <v>4874</v>
      </c>
      <c r="CD1471" t="s">
        <v>3732</v>
      </c>
      <c r="CE1471" t="s">
        <v>4740</v>
      </c>
      <c r="CF1471" t="s">
        <v>3630</v>
      </c>
      <c r="CH1471" t="str">
        <f>H1471</f>
        <v>Shafaie S., Pekár S.</v>
      </c>
      <c r="CI1471">
        <f t="shared" si="345"/>
        <v>2025</v>
      </c>
      <c r="CJ1471" t="s">
        <v>5278</v>
      </c>
    </row>
    <row r="1472" spans="1:88" s="26" customFormat="1" x14ac:dyDescent="0.45">
      <c r="A1472" s="25">
        <v>45751.695706018523</v>
      </c>
      <c r="B1472" s="26">
        <v>950994899</v>
      </c>
      <c r="C1472" s="26" t="s">
        <v>4898</v>
      </c>
      <c r="D1472" s="26">
        <v>8</v>
      </c>
      <c r="E1472" s="4" t="s">
        <v>1200</v>
      </c>
      <c r="G1472" s="26">
        <v>4907</v>
      </c>
      <c r="H1472" s="44" t="s">
        <v>2869</v>
      </c>
      <c r="I1472" s="26">
        <v>2004</v>
      </c>
      <c r="J1472" s="26" t="s">
        <v>2870</v>
      </c>
      <c r="K1472" s="26" t="s">
        <v>2871</v>
      </c>
      <c r="L1472" s="26" t="s">
        <v>2872</v>
      </c>
      <c r="M1472" t="s">
        <v>39</v>
      </c>
      <c r="N1472" s="26" t="s">
        <v>77</v>
      </c>
      <c r="O1472" s="26" t="s">
        <v>1557</v>
      </c>
      <c r="P1472" s="26" t="s">
        <v>2873</v>
      </c>
      <c r="Q1472" t="str">
        <f t="shared" si="354"/>
        <v>c. 11 km north-west of Chundzha, Charyn River Canyon, 650 m a.s.l.</v>
      </c>
      <c r="R1472" s="91">
        <v>43.629370000000002</v>
      </c>
      <c r="S1472" s="91">
        <v>79.362729999999999</v>
      </c>
      <c r="T1472" s="26" t="s">
        <v>1558</v>
      </c>
      <c r="U1472" s="26" t="s">
        <v>1559</v>
      </c>
      <c r="V1472" s="26" t="s">
        <v>106</v>
      </c>
      <c r="X1472" s="26">
        <v>4000</v>
      </c>
      <c r="Y1472" s="26">
        <v>2001</v>
      </c>
      <c r="Z1472" s="26">
        <v>5</v>
      </c>
      <c r="AA1472" s="26">
        <v>29</v>
      </c>
      <c r="AB1472" s="26">
        <v>2001</v>
      </c>
      <c r="AC1472" s="26">
        <v>5</v>
      </c>
      <c r="AD1472" s="26">
        <v>31</v>
      </c>
      <c r="AE1472" s="26" t="s">
        <v>2874</v>
      </c>
      <c r="AF1472" s="26" t="s">
        <v>2404</v>
      </c>
      <c r="AH1472" s="26" t="s">
        <v>229</v>
      </c>
      <c r="AI1472" s="26" t="s">
        <v>1634</v>
      </c>
      <c r="AJ1472" s="26" t="s">
        <v>770</v>
      </c>
      <c r="AK1472" s="26" t="b">
        <v>1</v>
      </c>
      <c r="AL1472" s="26" t="b">
        <v>0</v>
      </c>
      <c r="AO1472" s="49" t="s">
        <v>4952</v>
      </c>
      <c r="AP1472" s="73"/>
      <c r="AQ1472" s="49" t="s">
        <v>4951</v>
      </c>
      <c r="AR1472" s="76" t="s">
        <v>5011</v>
      </c>
      <c r="AS1472" s="73" t="s">
        <v>5012</v>
      </c>
      <c r="AT1472" s="73">
        <f t="shared" si="339"/>
        <v>8</v>
      </c>
      <c r="AU1472" s="112" t="s">
        <v>5384</v>
      </c>
      <c r="AV1472" s="44" t="s">
        <v>5380</v>
      </c>
      <c r="AW1472" s="28" t="s">
        <v>2404</v>
      </c>
      <c r="AX1472" s="73"/>
      <c r="AY1472" s="73" t="str">
        <f t="shared" si="340"/>
        <v>Tuneva T.K. 2004. A contribution on the gnaphosid spider fauna (Araneae: Gnaphosidae) of east Kazakhstan // D.V. Logunov, D. Penney (eds.). European Arachnology 2003. Proc. 21st Europ. Colloq. Arachnol., St.-Petersb., 4–9 Aug. 2003. Moscow: KMK Sci. Press Ltd. P.319–332</v>
      </c>
      <c r="AZ1472" s="49" t="s">
        <v>4903</v>
      </c>
      <c r="BA1472" s="58" t="str">
        <f>Y1472&amp;"-"&amp;IF(Z1472&lt;10,"0"&amp;Z1472,Z1472)&amp;"-"&amp;IF(AA1472&lt;10,"0"&amp;AA1472,AA1472)&amp;"/"&amp;IF(AD1472&lt;10,"0"&amp;AD1472,AD1472)</f>
        <v>2001-05-29/31</v>
      </c>
      <c r="BB1472" s="44" t="str">
        <f>Y1472&amp;IF(Z1472&lt;&gt;0,"-"&amp;Z1472,"")&amp;IF(AA1472&lt;&gt;0,"-"&amp;AA1472,"")&amp;IF(AB1472&lt;&gt;0,"/"&amp;AB1472,"")&amp;IF(AC1472&lt;&gt;0,"-"&amp;AC1472,"")&amp;IF(AD1472&lt;&gt;0,"-"&amp;AD1472,"")</f>
        <v>2001-5-29/2001-5-31</v>
      </c>
      <c r="BC1472" s="44" t="str">
        <f>AE1472</f>
        <v>riverine Fraxinus-Populus-Salix forest</v>
      </c>
      <c r="BD1472" s="44"/>
      <c r="BE1472" s="44"/>
      <c r="BF1472" s="49" t="s">
        <v>4882</v>
      </c>
      <c r="BG1472" t="s">
        <v>4893</v>
      </c>
      <c r="BH1472" s="40" t="s">
        <v>5050</v>
      </c>
      <c r="BI1472" t="s">
        <v>39</v>
      </c>
      <c r="BJ1472" t="str">
        <f>N1472&amp;", "&amp;O1472&amp;", "&amp;P1472</f>
        <v>Almaty Area, Uigursky district, c. 11 km north-west of Chundzha, Charyn River Canyon, 650 m a.s.l.</v>
      </c>
      <c r="BK1472" t="str">
        <f>T1472&amp;" N; "&amp;U1472&amp;" E"</f>
        <v>43.62937 N; 79.36273 E</v>
      </c>
      <c r="BL1472" t="s">
        <v>1558</v>
      </c>
      <c r="BM1472" s="85" t="s">
        <v>1559</v>
      </c>
      <c r="BN1472" t="s">
        <v>4895</v>
      </c>
      <c r="BO1472">
        <f>X1472</f>
        <v>4000</v>
      </c>
      <c r="BP1472" t="str">
        <f>IF(V1472="original",H1472,IF(V1472="volunteer",C1472,"Nekhaeva A.A."))</f>
        <v>Ishaeva A.</v>
      </c>
      <c r="BQ1472" t="str">
        <f>IF(V1472="original",I1472,IF(V1472="volunteer",YEAR(A1472)&amp;"-"&amp;IF(MONTH(A1472)&lt;10,"0"&amp;MONTH(A1472),MONTH(A1472))&amp;"-"&amp;IF(DAY(A1472)&lt;10,"0"&amp;DAY(A1472),DAY(A1472)),"__2025-05-15"))</f>
        <v>2025-04-04</v>
      </c>
      <c r="BR1472"/>
      <c r="BS1472"/>
      <c r="BT1472" s="49" t="s">
        <v>4766</v>
      </c>
      <c r="BU1472" t="s">
        <v>3631</v>
      </c>
      <c r="BV1472" t="s">
        <v>3632</v>
      </c>
      <c r="BW1472" t="s">
        <v>3633</v>
      </c>
      <c r="BX1472" t="s">
        <v>3634</v>
      </c>
      <c r="BY1472" s="44" t="s">
        <v>229</v>
      </c>
      <c r="BZ1472" t="s">
        <v>1634</v>
      </c>
      <c r="CA1472" t="s">
        <v>4325</v>
      </c>
      <c r="CB1472" s="44" t="s">
        <v>4325</v>
      </c>
      <c r="CC1472" t="s">
        <v>4327</v>
      </c>
      <c r="CD1472" t="s">
        <v>4325</v>
      </c>
      <c r="CE1472" t="s">
        <v>4326</v>
      </c>
      <c r="CF1472" t="s">
        <v>3630</v>
      </c>
      <c r="CG1472"/>
      <c r="CH1472" t="str">
        <f>H1472</f>
        <v>Tuneva T.K.</v>
      </c>
      <c r="CI1472">
        <f t="shared" si="345"/>
        <v>2004</v>
      </c>
      <c r="CJ1472"/>
    </row>
    <row r="1473" spans="1:88" s="12" customFormat="1" x14ac:dyDescent="0.45">
      <c r="A1473" s="11">
        <v>45757.534837962958</v>
      </c>
      <c r="B1473" s="12">
        <v>412819044</v>
      </c>
      <c r="C1473" s="6" t="s">
        <v>4897</v>
      </c>
      <c r="D1473" s="12">
        <v>1</v>
      </c>
      <c r="E1473" s="4" t="s">
        <v>65</v>
      </c>
      <c r="F1473" s="12" t="s">
        <v>836</v>
      </c>
      <c r="G1473" s="12">
        <v>4549</v>
      </c>
      <c r="H1473" s="44" t="s">
        <v>2179</v>
      </c>
      <c r="I1473" s="12">
        <v>1997</v>
      </c>
      <c r="J1473" s="12" t="s">
        <v>2180</v>
      </c>
      <c r="K1473" s="12" t="s">
        <v>2181</v>
      </c>
      <c r="L1473" s="12" t="s">
        <v>2182</v>
      </c>
      <c r="M1473" t="s">
        <v>39</v>
      </c>
      <c r="N1473" s="12" t="s">
        <v>77</v>
      </c>
      <c r="O1473" s="12" t="s">
        <v>754</v>
      </c>
      <c r="P1473" s="12" t="s">
        <v>806</v>
      </c>
      <c r="Q1473" t="str">
        <f t="shared" si="354"/>
        <v>Kapchagai</v>
      </c>
      <c r="R1473" s="94">
        <v>43.876071000000003</v>
      </c>
      <c r="S1473" s="94">
        <v>77.054473000000002</v>
      </c>
      <c r="T1473" s="12" t="s">
        <v>2253</v>
      </c>
      <c r="U1473" s="12" t="s">
        <v>2254</v>
      </c>
      <c r="V1473" s="12" t="s">
        <v>106</v>
      </c>
      <c r="X1473" s="12">
        <v>1500</v>
      </c>
      <c r="Y1473" s="12">
        <v>1992</v>
      </c>
      <c r="Z1473" s="12">
        <v>8</v>
      </c>
      <c r="AA1473" s="12">
        <v>27</v>
      </c>
      <c r="AF1473" s="12" t="s">
        <v>2255</v>
      </c>
      <c r="AH1473" s="12" t="s">
        <v>48</v>
      </c>
      <c r="AI1473" s="12" t="s">
        <v>1021</v>
      </c>
      <c r="AJ1473" s="12" t="s">
        <v>2234</v>
      </c>
      <c r="AK1473" s="12" t="b">
        <v>1</v>
      </c>
      <c r="AL1473" s="12" t="b">
        <v>0</v>
      </c>
      <c r="AO1473" s="49" t="s">
        <v>4952</v>
      </c>
      <c r="AP1473" s="73"/>
      <c r="AQ1473" s="49" t="s">
        <v>4951</v>
      </c>
      <c r="AR1473" s="76" t="s">
        <v>5011</v>
      </c>
      <c r="AS1473" s="73" t="s">
        <v>5012</v>
      </c>
      <c r="AT1473" s="73">
        <f t="shared" si="339"/>
        <v>1</v>
      </c>
      <c r="AU1473" s="112" t="s">
        <v>5384</v>
      </c>
      <c r="AV1473" s="44" t="s">
        <v>5380</v>
      </c>
      <c r="AW1473" s="28" t="s">
        <v>2255</v>
      </c>
      <c r="AX1473" s="112" t="s">
        <v>5322</v>
      </c>
      <c r="AY1473" s="73" t="str">
        <f t="shared" si="340"/>
        <v>Rakov S.Yu., Logunov D.V. 1997. A critical review of the genus Heliophanus C.L. Koch, 1833, of Middle Asia and the Caucasus (Aranei Salticidae) // Arthropoda Selecta. Vol.5 (for 1996). No.3/4. P.67–104</v>
      </c>
      <c r="AZ1473" s="49" t="s">
        <v>4903</v>
      </c>
      <c r="BA1473" s="58" t="str">
        <f>Y1473&amp;"-"&amp;IF(Z1473&lt;10,"0"&amp;Z1473,Z1473)&amp;"-"&amp;IF(AA1473&lt;10,"0"&amp;AA1473,AA1473)</f>
        <v>1992-08-27</v>
      </c>
      <c r="BB1473" s="44" t="str">
        <f>Y1473&amp;IF(Z1473&lt;&gt;0,"-"&amp;Z1473,"")&amp;IF(AA1473&lt;&gt;0,"-"&amp;AA1473,"")&amp;IF(AB1473&lt;&gt;0,"/"&amp;AB1473,"")&amp;IF(AC1473&lt;&gt;0,"-"&amp;AC1473,"")&amp;IF(AD1473&lt;&gt;0,"-"&amp;AD1473,"")</f>
        <v>1992-8-27</v>
      </c>
      <c r="BC1473" s="44"/>
      <c r="BD1473" s="44"/>
      <c r="BE1473" s="44"/>
      <c r="BF1473" s="49" t="s">
        <v>4882</v>
      </c>
      <c r="BG1473" t="s">
        <v>4893</v>
      </c>
      <c r="BH1473" s="40" t="s">
        <v>5050</v>
      </c>
      <c r="BI1473" t="s">
        <v>39</v>
      </c>
      <c r="BJ1473" t="str">
        <f>N1473&amp;", "&amp;O1473&amp;", "&amp;P1473</f>
        <v>Almaty Area, Talgar Distr., Kapchagai</v>
      </c>
      <c r="BK1473" t="str">
        <f>T1473&amp;" N; "&amp;U1473&amp;" E"</f>
        <v>43.876071 N; 77.054473 E</v>
      </c>
      <c r="BL1473" t="s">
        <v>2253</v>
      </c>
      <c r="BM1473" s="85" t="s">
        <v>2254</v>
      </c>
      <c r="BN1473" t="s">
        <v>4895</v>
      </c>
      <c r="BO1473">
        <f t="shared" ref="BO1473:BO1477" si="355">X1473</f>
        <v>1500</v>
      </c>
      <c r="BP1473" t="str">
        <f>IF(V1473="original",H1473,IF(V1473="volunteer",C1473,"Nekhaeva A.A."))</f>
        <v>Kim L.V.</v>
      </c>
      <c r="BQ1473" t="str">
        <f>IF(V1473="original",I1473,IF(V1473="volunteer",YEAR(A1473)&amp;"-"&amp;IF(MONTH(A1473)&lt;10,"0"&amp;MONTH(A1473),MONTH(A1473))&amp;"-"&amp;IF(DAY(A1473)&lt;10,"0"&amp;DAY(A1473),DAY(A1473)),"__2025-05-15"))</f>
        <v>2025-04-10</v>
      </c>
      <c r="BR1473"/>
      <c r="BS1473"/>
      <c r="BT1473" s="49" t="s">
        <v>4766</v>
      </c>
      <c r="BU1473" t="s">
        <v>3631</v>
      </c>
      <c r="BV1473" t="s">
        <v>3632</v>
      </c>
      <c r="BW1473" t="s">
        <v>3633</v>
      </c>
      <c r="BX1473" t="s">
        <v>3634</v>
      </c>
      <c r="BY1473" s="44" t="s">
        <v>48</v>
      </c>
      <c r="BZ1473" t="s">
        <v>1021</v>
      </c>
      <c r="CA1473" t="s">
        <v>4487</v>
      </c>
      <c r="CB1473" s="44" t="s">
        <v>4487</v>
      </c>
      <c r="CC1473" t="s">
        <v>4773</v>
      </c>
      <c r="CD1473" t="s">
        <v>4487</v>
      </c>
      <c r="CE1473" t="str">
        <f t="shared" ref="CE1473:CE1475" si="356">CB1473&amp;" "&amp;CC1473</f>
        <v>Heliophanus chovdensis Prószyński, 1982</v>
      </c>
      <c r="CF1473" t="s">
        <v>3630</v>
      </c>
      <c r="CG1473"/>
      <c r="CH1473" t="str">
        <f>H1473</f>
        <v>Rakov S.Yu., Logunov D.V.</v>
      </c>
      <c r="CI1473">
        <f t="shared" si="345"/>
        <v>1997</v>
      </c>
      <c r="CJ1473"/>
    </row>
    <row r="1474" spans="1:88" s="12" customFormat="1" x14ac:dyDescent="0.45">
      <c r="A1474" s="11">
        <v>45757.536770833343</v>
      </c>
      <c r="B1474" s="12">
        <v>412819044</v>
      </c>
      <c r="C1474" s="6" t="s">
        <v>4897</v>
      </c>
      <c r="D1474" s="12">
        <v>1</v>
      </c>
      <c r="E1474" s="4" t="s">
        <v>65</v>
      </c>
      <c r="F1474" s="12" t="s">
        <v>577</v>
      </c>
      <c r="G1474" s="12">
        <v>4549</v>
      </c>
      <c r="H1474" s="44" t="s">
        <v>2179</v>
      </c>
      <c r="I1474" s="12">
        <v>1997</v>
      </c>
      <c r="J1474" s="12" t="s">
        <v>2180</v>
      </c>
      <c r="K1474" s="12" t="s">
        <v>2181</v>
      </c>
      <c r="L1474" s="12" t="s">
        <v>2182</v>
      </c>
      <c r="M1474" t="s">
        <v>39</v>
      </c>
      <c r="N1474" s="12" t="s">
        <v>77</v>
      </c>
      <c r="O1474" s="12" t="s">
        <v>754</v>
      </c>
      <c r="P1474" s="12" t="s">
        <v>2200</v>
      </c>
      <c r="Q1474" t="str">
        <f t="shared" si="354"/>
        <v>Kapchagaiskoye Reservoir</v>
      </c>
      <c r="R1474" s="94">
        <v>43.990265000000001</v>
      </c>
      <c r="S1474" s="94">
        <v>77.212399000000005</v>
      </c>
      <c r="T1474" s="12" t="s">
        <v>2250</v>
      </c>
      <c r="U1474" s="12" t="s">
        <v>2251</v>
      </c>
      <c r="V1474" s="12" t="s">
        <v>106</v>
      </c>
      <c r="X1474" s="12">
        <v>5000</v>
      </c>
      <c r="Y1474" s="12">
        <v>1990</v>
      </c>
      <c r="Z1474" s="12">
        <v>9</v>
      </c>
      <c r="AA1474" s="12">
        <v>11</v>
      </c>
      <c r="AF1474" s="12" t="s">
        <v>2252</v>
      </c>
      <c r="AH1474" s="12" t="s">
        <v>48</v>
      </c>
      <c r="AI1474" s="12" t="s">
        <v>1021</v>
      </c>
      <c r="AJ1474" s="12" t="s">
        <v>2234</v>
      </c>
      <c r="AK1474" s="12" t="b">
        <v>1</v>
      </c>
      <c r="AL1474" s="12" t="b">
        <v>0</v>
      </c>
      <c r="AO1474" s="49" t="s">
        <v>4952</v>
      </c>
      <c r="AP1474" s="73"/>
      <c r="AQ1474" s="49" t="s">
        <v>4951</v>
      </c>
      <c r="AR1474" s="76" t="s">
        <v>5011</v>
      </c>
      <c r="AS1474" s="73" t="s">
        <v>5012</v>
      </c>
      <c r="AT1474" s="73">
        <f t="shared" si="339"/>
        <v>1</v>
      </c>
      <c r="AU1474" s="112" t="s">
        <v>5384</v>
      </c>
      <c r="AV1474" s="44" t="s">
        <v>5380</v>
      </c>
      <c r="AW1474" t="s">
        <v>2252</v>
      </c>
      <c r="AX1474" s="112" t="s">
        <v>5333</v>
      </c>
      <c r="AY1474" s="73" t="str">
        <f t="shared" si="340"/>
        <v>Rakov S.Yu., Logunov D.V. 1997. A critical review of the genus Heliophanus C.L. Koch, 1833, of Middle Asia and the Caucasus (Aranei Salticidae) // Arthropoda Selecta. Vol.5 (for 1996). No.3/4. P.67–104</v>
      </c>
      <c r="AZ1474" s="49" t="s">
        <v>4903</v>
      </c>
      <c r="BA1474" s="58" t="str">
        <f>Y1474&amp;"-"&amp;IF(Z1474&lt;10,"0"&amp;Z1474,Z1474)&amp;"-"&amp;IF(AA1474&lt;10,"0"&amp;AA1474,AA1474)</f>
        <v>1990-09-11</v>
      </c>
      <c r="BB1474" s="44" t="str">
        <f>Y1474&amp;IF(Z1474&lt;&gt;0,"-"&amp;Z1474,"")&amp;IF(AA1474&lt;&gt;0,"-"&amp;AA1474,"")&amp;IF(AB1474&lt;&gt;0,"/"&amp;AB1474,"")&amp;IF(AC1474&lt;&gt;0,"-"&amp;AC1474,"")&amp;IF(AD1474&lt;&gt;0,"-"&amp;AD1474,"")</f>
        <v>1990-9-11</v>
      </c>
      <c r="BC1474" s="44"/>
      <c r="BD1474" s="44"/>
      <c r="BE1474" s="44"/>
      <c r="BF1474" s="49" t="s">
        <v>4882</v>
      </c>
      <c r="BG1474" t="s">
        <v>4893</v>
      </c>
      <c r="BH1474" s="40" t="s">
        <v>5050</v>
      </c>
      <c r="BI1474" t="s">
        <v>39</v>
      </c>
      <c r="BJ1474" t="str">
        <f>N1474&amp;", "&amp;O1474&amp;", "&amp;P1474</f>
        <v>Almaty Area, Talgar Distr., Kapchagaiskoye Reservoir</v>
      </c>
      <c r="BK1474" t="str">
        <f>T1474&amp;" N; "&amp;U1474&amp;" E"</f>
        <v>43.990265 N; 77.212399 E</v>
      </c>
      <c r="BL1474" t="s">
        <v>2250</v>
      </c>
      <c r="BM1474" s="85" t="s">
        <v>2251</v>
      </c>
      <c r="BN1474" t="s">
        <v>4895</v>
      </c>
      <c r="BO1474">
        <f t="shared" si="355"/>
        <v>5000</v>
      </c>
      <c r="BP1474" t="str">
        <f>IF(V1474="original",H1474,IF(V1474="volunteer",C1474,"Nekhaeva A.A."))</f>
        <v>Kim L.V.</v>
      </c>
      <c r="BQ1474" t="str">
        <f>IF(V1474="original",I1474,IF(V1474="volunteer",YEAR(A1474)&amp;"-"&amp;IF(MONTH(A1474)&lt;10,"0"&amp;MONTH(A1474),MONTH(A1474))&amp;"-"&amp;IF(DAY(A1474)&lt;10,"0"&amp;DAY(A1474),DAY(A1474)),"__2025-05-15"))</f>
        <v>2025-04-10</v>
      </c>
      <c r="BR1474"/>
      <c r="BS1474"/>
      <c r="BT1474" s="49" t="s">
        <v>4766</v>
      </c>
      <c r="BU1474" t="s">
        <v>3631</v>
      </c>
      <c r="BV1474" t="s">
        <v>3632</v>
      </c>
      <c r="BW1474" t="s">
        <v>3633</v>
      </c>
      <c r="BX1474" t="s">
        <v>3634</v>
      </c>
      <c r="BY1474" s="44" t="s">
        <v>48</v>
      </c>
      <c r="BZ1474" t="s">
        <v>1021</v>
      </c>
      <c r="CA1474" t="s">
        <v>4487</v>
      </c>
      <c r="CB1474" s="44" t="s">
        <v>4487</v>
      </c>
      <c r="CC1474" t="s">
        <v>4773</v>
      </c>
      <c r="CD1474" t="s">
        <v>4487</v>
      </c>
      <c r="CE1474" t="str">
        <f t="shared" si="356"/>
        <v>Heliophanus chovdensis Prószyński, 1982</v>
      </c>
      <c r="CF1474" t="s">
        <v>3630</v>
      </c>
      <c r="CG1474"/>
      <c r="CH1474" t="str">
        <f>H1474</f>
        <v>Rakov S.Yu., Logunov D.V.</v>
      </c>
      <c r="CI1474">
        <f t="shared" si="345"/>
        <v>1997</v>
      </c>
      <c r="CJ1474"/>
    </row>
    <row r="1475" spans="1:88" s="12" customFormat="1" x14ac:dyDescent="0.45">
      <c r="A1475" s="11">
        <v>45757.541990740741</v>
      </c>
      <c r="B1475" s="12">
        <v>412819044</v>
      </c>
      <c r="C1475" s="6" t="s">
        <v>4897</v>
      </c>
      <c r="D1475" s="12">
        <v>7</v>
      </c>
      <c r="E1475" s="4" t="s">
        <v>1014</v>
      </c>
      <c r="F1475" s="12" t="s">
        <v>836</v>
      </c>
      <c r="G1475" s="12">
        <v>4549</v>
      </c>
      <c r="H1475" s="44" t="s">
        <v>2179</v>
      </c>
      <c r="I1475" s="12">
        <v>1997</v>
      </c>
      <c r="J1475" s="12" t="s">
        <v>2180</v>
      </c>
      <c r="K1475" s="12" t="s">
        <v>2181</v>
      </c>
      <c r="L1475" s="12" t="s">
        <v>2182</v>
      </c>
      <c r="M1475" t="s">
        <v>39</v>
      </c>
      <c r="N1475" s="12" t="s">
        <v>77</v>
      </c>
      <c r="O1475" s="12" t="s">
        <v>931</v>
      </c>
      <c r="P1475" s="12" t="s">
        <v>2243</v>
      </c>
      <c r="Q1475" t="str">
        <f t="shared" si="354"/>
        <v>24 km SE of Bakanas</v>
      </c>
      <c r="R1475" s="94">
        <v>44.674399999999999</v>
      </c>
      <c r="S1475" s="94">
        <v>76.505437000000001</v>
      </c>
      <c r="T1475" s="12" t="s">
        <v>2244</v>
      </c>
      <c r="U1475" s="12" t="s">
        <v>2245</v>
      </c>
      <c r="V1475" s="12" t="s">
        <v>106</v>
      </c>
      <c r="X1475" s="12">
        <v>1000</v>
      </c>
      <c r="Y1475" s="12">
        <v>1995</v>
      </c>
      <c r="Z1475" s="12">
        <v>5</v>
      </c>
      <c r="AA1475" s="12">
        <v>28</v>
      </c>
      <c r="AF1475" s="12" t="s">
        <v>566</v>
      </c>
      <c r="AH1475" s="12" t="s">
        <v>48</v>
      </c>
      <c r="AI1475" s="12" t="s">
        <v>1021</v>
      </c>
      <c r="AJ1475" s="12" t="s">
        <v>2234</v>
      </c>
      <c r="AK1475" s="12" t="b">
        <v>1</v>
      </c>
      <c r="AL1475" s="12" t="b">
        <v>0</v>
      </c>
      <c r="AO1475" s="49" t="s">
        <v>4952</v>
      </c>
      <c r="AP1475" s="73"/>
      <c r="AQ1475" s="49" t="s">
        <v>4951</v>
      </c>
      <c r="AR1475" s="76" t="s">
        <v>5011</v>
      </c>
      <c r="AS1475" s="73" t="s">
        <v>5012</v>
      </c>
      <c r="AT1475" s="73">
        <f t="shared" si="339"/>
        <v>7</v>
      </c>
      <c r="AU1475" s="112" t="s">
        <v>5384</v>
      </c>
      <c r="AV1475" s="44" t="s">
        <v>5380</v>
      </c>
      <c r="AW1475" t="s">
        <v>566</v>
      </c>
      <c r="AX1475" s="112" t="s">
        <v>5322</v>
      </c>
      <c r="AY1475" s="73" t="str">
        <f t="shared" si="340"/>
        <v>Rakov S.Yu., Logunov D.V. 1997. A critical review of the genus Heliophanus C.L. Koch, 1833, of Middle Asia and the Caucasus (Aranei Salticidae) // Arthropoda Selecta. Vol.5 (for 1996). No.3/4. P.67–104</v>
      </c>
      <c r="AZ1475" s="49" t="s">
        <v>4903</v>
      </c>
      <c r="BA1475" s="58" t="str">
        <f>Y1475&amp;"-"&amp;IF(Z1475&lt;10,"0"&amp;Z1475,Z1475)&amp;"-"&amp;IF(AA1475&lt;10,"0"&amp;AA1475,AA1475)</f>
        <v>1995-05-28</v>
      </c>
      <c r="BB1475" s="44" t="str">
        <f>Y1475&amp;IF(Z1475&lt;&gt;0,"-"&amp;Z1475,"")&amp;IF(AA1475&lt;&gt;0,"-"&amp;AA1475,"")&amp;IF(AB1475&lt;&gt;0,"/"&amp;AB1475,"")&amp;IF(AC1475&lt;&gt;0,"-"&amp;AC1475,"")&amp;IF(AD1475&lt;&gt;0,"-"&amp;AD1475,"")</f>
        <v>1995-5-28</v>
      </c>
      <c r="BC1475" s="44"/>
      <c r="BD1475" s="44"/>
      <c r="BE1475" s="44"/>
      <c r="BF1475" s="49" t="s">
        <v>4882</v>
      </c>
      <c r="BG1475" t="s">
        <v>4893</v>
      </c>
      <c r="BH1475" s="40" t="s">
        <v>5050</v>
      </c>
      <c r="BI1475" t="s">
        <v>39</v>
      </c>
      <c r="BJ1475" t="str">
        <f>N1475&amp;", "&amp;O1475&amp;", "&amp;P1475</f>
        <v>Almaty Area, Balkhash Distr., 24 km SE of Bakanas</v>
      </c>
      <c r="BK1475" t="str">
        <f>T1475&amp;" N; "&amp;U1475&amp;" E"</f>
        <v>44.6744 N; 76.505437 E</v>
      </c>
      <c r="BL1475" t="s">
        <v>2244</v>
      </c>
      <c r="BM1475" s="85" t="s">
        <v>2245</v>
      </c>
      <c r="BN1475" t="s">
        <v>4895</v>
      </c>
      <c r="BO1475">
        <f t="shared" si="355"/>
        <v>1000</v>
      </c>
      <c r="BP1475" t="str">
        <f>IF(V1475="original",H1475,IF(V1475="volunteer",C1475,"Nekhaeva A.A."))</f>
        <v>Kim L.V.</v>
      </c>
      <c r="BQ1475" t="str">
        <f>IF(V1475="original",I1475,IF(V1475="volunteer",YEAR(A1475)&amp;"-"&amp;IF(MONTH(A1475)&lt;10,"0"&amp;MONTH(A1475),MONTH(A1475))&amp;"-"&amp;IF(DAY(A1475)&lt;10,"0"&amp;DAY(A1475),DAY(A1475)),"__2025-05-15"))</f>
        <v>2025-04-10</v>
      </c>
      <c r="BR1475"/>
      <c r="BS1475"/>
      <c r="BT1475" s="49" t="s">
        <v>4766</v>
      </c>
      <c r="BU1475" t="s">
        <v>3631</v>
      </c>
      <c r="BV1475" t="s">
        <v>3632</v>
      </c>
      <c r="BW1475" t="s">
        <v>3633</v>
      </c>
      <c r="BX1475" t="s">
        <v>3634</v>
      </c>
      <c r="BY1475" s="44" t="s">
        <v>48</v>
      </c>
      <c r="BZ1475" t="s">
        <v>1021</v>
      </c>
      <c r="CA1475" t="s">
        <v>4487</v>
      </c>
      <c r="CB1475" s="44" t="s">
        <v>4487</v>
      </c>
      <c r="CC1475" t="s">
        <v>4773</v>
      </c>
      <c r="CD1475" t="s">
        <v>4487</v>
      </c>
      <c r="CE1475" t="str">
        <f t="shared" si="356"/>
        <v>Heliophanus chovdensis Prószyński, 1982</v>
      </c>
      <c r="CF1475" t="s">
        <v>3630</v>
      </c>
      <c r="CG1475"/>
      <c r="CH1475" t="str">
        <f>H1475</f>
        <v>Rakov S.Yu., Logunov D.V.</v>
      </c>
      <c r="CI1475">
        <f t="shared" si="345"/>
        <v>1997</v>
      </c>
      <c r="CJ1475"/>
    </row>
    <row r="1476" spans="1:88" s="12" customFormat="1" x14ac:dyDescent="0.45">
      <c r="A1476" s="11">
        <v>45757.557372685187</v>
      </c>
      <c r="B1476" s="12">
        <v>412819044</v>
      </c>
      <c r="C1476" s="6" t="s">
        <v>4897</v>
      </c>
      <c r="D1476" s="12">
        <v>3</v>
      </c>
      <c r="E1476" s="4" t="s">
        <v>846</v>
      </c>
      <c r="F1476" s="12" t="s">
        <v>836</v>
      </c>
      <c r="G1476" s="12">
        <v>4549</v>
      </c>
      <c r="H1476" s="44" t="s">
        <v>2179</v>
      </c>
      <c r="I1476" s="12">
        <v>1997</v>
      </c>
      <c r="J1476" s="12" t="s">
        <v>2180</v>
      </c>
      <c r="K1476" s="12" t="s">
        <v>2181</v>
      </c>
      <c r="L1476" s="12" t="s">
        <v>2182</v>
      </c>
      <c r="M1476" t="s">
        <v>39</v>
      </c>
      <c r="N1476" s="12" t="s">
        <v>77</v>
      </c>
      <c r="P1476" s="12" t="s">
        <v>806</v>
      </c>
      <c r="Q1476" t="str">
        <f t="shared" si="354"/>
        <v>Kapchagai</v>
      </c>
      <c r="R1476" s="94">
        <v>43.883502</v>
      </c>
      <c r="S1476" s="94">
        <v>77.049619000000007</v>
      </c>
      <c r="T1476" s="12" t="s">
        <v>2228</v>
      </c>
      <c r="U1476" s="12" t="s">
        <v>2229</v>
      </c>
      <c r="V1476" s="12" t="s">
        <v>106</v>
      </c>
      <c r="X1476" s="12">
        <v>1500</v>
      </c>
      <c r="Y1476" s="12">
        <v>1986</v>
      </c>
      <c r="Z1476" s="12">
        <v>5</v>
      </c>
      <c r="AA1476" s="12">
        <v>10</v>
      </c>
      <c r="AF1476" s="12" t="s">
        <v>566</v>
      </c>
      <c r="AH1476" s="12" t="s">
        <v>48</v>
      </c>
      <c r="AI1476" s="12" t="s">
        <v>1021</v>
      </c>
      <c r="AJ1476" s="12" t="s">
        <v>2230</v>
      </c>
      <c r="AK1476" s="12" t="b">
        <v>1</v>
      </c>
      <c r="AL1476" s="12" t="b">
        <v>0</v>
      </c>
      <c r="AO1476" s="49" t="s">
        <v>4952</v>
      </c>
      <c r="AP1476" s="73"/>
      <c r="AQ1476" s="49" t="s">
        <v>4951</v>
      </c>
      <c r="AR1476" s="76" t="s">
        <v>5011</v>
      </c>
      <c r="AS1476" s="73" t="s">
        <v>5012</v>
      </c>
      <c r="AT1476" s="73">
        <f t="shared" ref="AT1476:AT1539" si="357">D1476</f>
        <v>3</v>
      </c>
      <c r="AU1476" s="112" t="s">
        <v>5384</v>
      </c>
      <c r="AV1476" s="44" t="s">
        <v>5380</v>
      </c>
      <c r="AW1476" t="s">
        <v>566</v>
      </c>
      <c r="AX1476" s="112" t="s">
        <v>5322</v>
      </c>
      <c r="AY1476" s="73" t="str">
        <f t="shared" ref="AY1476:AY1539" si="358">H1476&amp;" "&amp;I1476&amp;". "&amp;J1476&amp;" // "&amp;K1476</f>
        <v>Rakov S.Yu., Logunov D.V. 1997. A critical review of the genus Heliophanus C.L. Koch, 1833, of Middle Asia and the Caucasus (Aranei Salticidae) // Arthropoda Selecta. Vol.5 (for 1996). No.3/4. P.67–104</v>
      </c>
      <c r="AZ1476" s="49" t="s">
        <v>4903</v>
      </c>
      <c r="BA1476" s="58" t="str">
        <f>Y1476&amp;"-"&amp;IF(Z1476&lt;10,"0"&amp;Z1476,Z1476)&amp;"-"&amp;IF(AA1476&lt;10,"0"&amp;AA1476,AA1476)</f>
        <v>1986-05-10</v>
      </c>
      <c r="BB1476" s="44" t="str">
        <f>Y1476&amp;IF(Z1476&lt;&gt;0,"-"&amp;Z1476,"")&amp;IF(AA1476&lt;&gt;0,"-"&amp;AA1476,"")&amp;IF(AB1476&lt;&gt;0,"/"&amp;AB1476,"")&amp;IF(AC1476&lt;&gt;0,"-"&amp;AC1476,"")&amp;IF(AD1476&lt;&gt;0,"-"&amp;AD1476,"")</f>
        <v>1986-5-10</v>
      </c>
      <c r="BC1476" s="44"/>
      <c r="BD1476" s="44"/>
      <c r="BE1476" s="44"/>
      <c r="BF1476" s="49" t="s">
        <v>4882</v>
      </c>
      <c r="BG1476" t="s">
        <v>4893</v>
      </c>
      <c r="BH1476" s="40" t="s">
        <v>5050</v>
      </c>
      <c r="BI1476" t="s">
        <v>39</v>
      </c>
      <c r="BJ1476" t="str">
        <f>N1476&amp;", "&amp;P1476</f>
        <v>Almaty Area, Kapchagai</v>
      </c>
      <c r="BK1476" t="str">
        <f>T1476&amp;" N; "&amp;U1476&amp;" E"</f>
        <v>43.883502 N; 77.049619 E</v>
      </c>
      <c r="BL1476" t="s">
        <v>2228</v>
      </c>
      <c r="BM1476" s="85" t="s">
        <v>2229</v>
      </c>
      <c r="BN1476" t="s">
        <v>4895</v>
      </c>
      <c r="BO1476">
        <f t="shared" si="355"/>
        <v>1500</v>
      </c>
      <c r="BP1476" t="str">
        <f>IF(V1476="original",H1476,IF(V1476="volunteer",C1476,"Nekhaeva A.A."))</f>
        <v>Kim L.V.</v>
      </c>
      <c r="BQ1476" t="str">
        <f>IF(V1476="original",I1476,IF(V1476="volunteer",YEAR(A1476)&amp;"-"&amp;IF(MONTH(A1476)&lt;10,"0"&amp;MONTH(A1476),MONTH(A1476))&amp;"-"&amp;IF(DAY(A1476)&lt;10,"0"&amp;DAY(A1476),DAY(A1476)),"__2025-05-15"))</f>
        <v>2025-04-10</v>
      </c>
      <c r="BR1476"/>
      <c r="BS1476"/>
      <c r="BT1476" s="49" t="s">
        <v>4766</v>
      </c>
      <c r="BU1476" t="s">
        <v>3631</v>
      </c>
      <c r="BV1476" t="s">
        <v>3632</v>
      </c>
      <c r="BW1476" t="s">
        <v>3633</v>
      </c>
      <c r="BX1476" t="s">
        <v>3634</v>
      </c>
      <c r="BY1476" s="44" t="s">
        <v>48</v>
      </c>
      <c r="BZ1476" t="s">
        <v>1021</v>
      </c>
      <c r="CA1476" t="s">
        <v>4485</v>
      </c>
      <c r="CB1476" s="44" t="s">
        <v>4485</v>
      </c>
      <c r="CC1476" t="s">
        <v>4829</v>
      </c>
      <c r="CD1476" t="s">
        <v>4485</v>
      </c>
      <c r="CE1476" t="s">
        <v>4486</v>
      </c>
      <c r="CF1476" t="s">
        <v>3630</v>
      </c>
      <c r="CG1476"/>
      <c r="CH1476" t="str">
        <f>H1476</f>
        <v>Rakov S.Yu., Logunov D.V.</v>
      </c>
      <c r="CI1476">
        <f t="shared" si="345"/>
        <v>1997</v>
      </c>
      <c r="CJ1476"/>
    </row>
    <row r="1477" spans="1:88" s="12" customFormat="1" x14ac:dyDescent="0.45">
      <c r="A1477" s="11">
        <v>45757.602604166663</v>
      </c>
      <c r="B1477" s="12">
        <v>412819044</v>
      </c>
      <c r="C1477" s="6" t="s">
        <v>4897</v>
      </c>
      <c r="D1477" s="12">
        <v>1</v>
      </c>
      <c r="E1477" s="4" t="s">
        <v>65</v>
      </c>
      <c r="F1477" s="12" t="s">
        <v>836</v>
      </c>
      <c r="G1477" s="12">
        <v>4549</v>
      </c>
      <c r="H1477" s="44" t="s">
        <v>2179</v>
      </c>
      <c r="I1477" s="12">
        <v>1997</v>
      </c>
      <c r="J1477" s="12" t="s">
        <v>2180</v>
      </c>
      <c r="K1477" s="12" t="s">
        <v>2181</v>
      </c>
      <c r="L1477" s="12" t="s">
        <v>2182</v>
      </c>
      <c r="M1477" t="s">
        <v>39</v>
      </c>
      <c r="N1477" s="12" t="s">
        <v>77</v>
      </c>
      <c r="P1477" s="12" t="s">
        <v>2191</v>
      </c>
      <c r="Q1477" t="str">
        <f t="shared" si="354"/>
        <v>Uzunagach</v>
      </c>
      <c r="R1477" s="94">
        <v>43.224977000000003</v>
      </c>
      <c r="S1477" s="94">
        <v>76.310733999999997</v>
      </c>
      <c r="T1477" s="12" t="s">
        <v>2192</v>
      </c>
      <c r="U1477" s="12" t="s">
        <v>2193</v>
      </c>
      <c r="V1477" s="12" t="s">
        <v>106</v>
      </c>
      <c r="W1477" s="12" t="s">
        <v>2194</v>
      </c>
      <c r="X1477" s="12">
        <v>2000</v>
      </c>
      <c r="Y1477" s="12">
        <v>1992</v>
      </c>
      <c r="Z1477" s="12">
        <v>5</v>
      </c>
      <c r="AA1477" s="12">
        <v>12</v>
      </c>
      <c r="AF1477" s="12" t="s">
        <v>566</v>
      </c>
      <c r="AH1477" s="12" t="s">
        <v>48</v>
      </c>
      <c r="AI1477" s="12" t="s">
        <v>1021</v>
      </c>
      <c r="AJ1477" s="12" t="s">
        <v>2185</v>
      </c>
      <c r="AK1477" s="12" t="b">
        <v>1</v>
      </c>
      <c r="AL1477" s="12" t="b">
        <v>0</v>
      </c>
      <c r="AO1477" s="49" t="s">
        <v>4952</v>
      </c>
      <c r="AP1477" s="73"/>
      <c r="AQ1477" s="49" t="s">
        <v>4951</v>
      </c>
      <c r="AR1477" s="76" t="s">
        <v>5011</v>
      </c>
      <c r="AS1477" s="73" t="s">
        <v>5012</v>
      </c>
      <c r="AT1477" s="73">
        <f t="shared" si="357"/>
        <v>1</v>
      </c>
      <c r="AU1477" s="112" t="s">
        <v>5384</v>
      </c>
      <c r="AV1477" s="44" t="s">
        <v>5380</v>
      </c>
      <c r="AW1477" t="s">
        <v>566</v>
      </c>
      <c r="AX1477" s="112" t="s">
        <v>5322</v>
      </c>
      <c r="AY1477" s="73" t="str">
        <f t="shared" si="358"/>
        <v>Rakov S.Yu., Logunov D.V. 1997. A critical review of the genus Heliophanus C.L. Koch, 1833, of Middle Asia and the Caucasus (Aranei Salticidae) // Arthropoda Selecta. Vol.5 (for 1996). No.3/4. P.67–104</v>
      </c>
      <c r="AZ1477" s="49" t="s">
        <v>4903</v>
      </c>
      <c r="BA1477" s="58" t="str">
        <f>Y1477&amp;"-"&amp;IF(Z1477&lt;10,"0"&amp;Z1477,Z1477)&amp;"-"&amp;IF(AA1477&lt;10,"0"&amp;AA1477,AA1477)</f>
        <v>1992-05-12</v>
      </c>
      <c r="BB1477" s="44" t="str">
        <f>Y1477&amp;IF(Z1477&lt;&gt;0,"-"&amp;Z1477,"")&amp;IF(AA1477&lt;&gt;0,"-"&amp;AA1477,"")&amp;IF(AB1477&lt;&gt;0,"/"&amp;AB1477,"")&amp;IF(AC1477&lt;&gt;0,"-"&amp;AC1477,"")&amp;IF(AD1477&lt;&gt;0,"-"&amp;AD1477,"")</f>
        <v>1992-5-12</v>
      </c>
      <c r="BC1477" s="44"/>
      <c r="BD1477" s="44"/>
      <c r="BE1477" s="44"/>
      <c r="BF1477" s="49" t="s">
        <v>4882</v>
      </c>
      <c r="BG1477" t="s">
        <v>4893</v>
      </c>
      <c r="BH1477" s="40" t="s">
        <v>5050</v>
      </c>
      <c r="BI1477" t="s">
        <v>39</v>
      </c>
      <c r="BJ1477" t="str">
        <f>N1477&amp;", "&amp;P1477</f>
        <v>Almaty Area, Uzunagach</v>
      </c>
      <c r="BK1477" t="str">
        <f>T1477&amp;" N; "&amp;U1477&amp;" E"</f>
        <v>43.224977 N; 76.310734 E</v>
      </c>
      <c r="BL1477" t="s">
        <v>2192</v>
      </c>
      <c r="BM1477" s="85" t="s">
        <v>2193</v>
      </c>
      <c r="BN1477" t="s">
        <v>4895</v>
      </c>
      <c r="BO1477">
        <f t="shared" si="355"/>
        <v>2000</v>
      </c>
      <c r="BP1477" t="str">
        <f>IF(V1477="original",H1477,IF(V1477="volunteer",C1477,"Nekhaeva A.A."))</f>
        <v>Kim L.V.</v>
      </c>
      <c r="BQ1477" t="str">
        <f>IF(V1477="original",I1477,IF(V1477="volunteer",YEAR(A1477)&amp;"-"&amp;IF(MONTH(A1477)&lt;10,"0"&amp;MONTH(A1477),MONTH(A1477))&amp;"-"&amp;IF(DAY(A1477)&lt;10,"0"&amp;DAY(A1477),DAY(A1477)),"__2025-05-15"))</f>
        <v>2025-04-10</v>
      </c>
      <c r="BR1477"/>
      <c r="BS1477"/>
      <c r="BT1477" s="49" t="s">
        <v>4766</v>
      </c>
      <c r="BU1477" t="s">
        <v>3631</v>
      </c>
      <c r="BV1477" t="s">
        <v>3632</v>
      </c>
      <c r="BW1477" t="s">
        <v>3633</v>
      </c>
      <c r="BX1477" t="s">
        <v>3634</v>
      </c>
      <c r="BY1477" s="44" t="s">
        <v>48</v>
      </c>
      <c r="BZ1477" t="s">
        <v>1021</v>
      </c>
      <c r="CA1477" t="s">
        <v>4478</v>
      </c>
      <c r="CB1477" s="44" t="s">
        <v>4478</v>
      </c>
      <c r="CC1477" t="s">
        <v>4343</v>
      </c>
      <c r="CD1477" t="s">
        <v>4478</v>
      </c>
      <c r="CE1477" t="s">
        <v>4479</v>
      </c>
      <c r="CF1477" t="s">
        <v>3630</v>
      </c>
      <c r="CG1477"/>
      <c r="CH1477" t="str">
        <f>H1477</f>
        <v>Rakov S.Yu., Logunov D.V.</v>
      </c>
      <c r="CI1477">
        <f t="shared" si="345"/>
        <v>1997</v>
      </c>
      <c r="CJ1477"/>
    </row>
    <row r="1478" spans="1:88" x14ac:dyDescent="0.45">
      <c r="A1478" s="1">
        <v>45789.254178240742</v>
      </c>
      <c r="B1478">
        <v>911269241</v>
      </c>
      <c r="C1478" t="s">
        <v>4896</v>
      </c>
      <c r="D1478">
        <v>3</v>
      </c>
      <c r="E1478" s="4" t="s">
        <v>846</v>
      </c>
      <c r="F1478" t="s">
        <v>132</v>
      </c>
      <c r="G1478">
        <v>3926</v>
      </c>
      <c r="H1478" s="44" t="s">
        <v>133</v>
      </c>
      <c r="I1478">
        <v>2020</v>
      </c>
      <c r="J1478" t="s">
        <v>134</v>
      </c>
      <c r="K1478" t="s">
        <v>135</v>
      </c>
      <c r="L1478" t="s">
        <v>136</v>
      </c>
      <c r="M1478" t="s">
        <v>39</v>
      </c>
      <c r="N1478" t="s">
        <v>77</v>
      </c>
      <c r="O1478" t="s">
        <v>121</v>
      </c>
      <c r="P1478" t="s">
        <v>122</v>
      </c>
      <c r="Q1478" t="str">
        <f t="shared" si="354"/>
        <v>near Kapchagay (on left side of road before reaching town)</v>
      </c>
      <c r="R1478" s="85">
        <v>43.838138999999998</v>
      </c>
      <c r="S1478" s="85">
        <v>76.970805999999996</v>
      </c>
      <c r="T1478" t="s">
        <v>123</v>
      </c>
      <c r="U1478" t="s">
        <v>124</v>
      </c>
      <c r="V1478" s="54" t="s">
        <v>44</v>
      </c>
      <c r="Y1478">
        <v>1990</v>
      </c>
      <c r="Z1478">
        <v>5</v>
      </c>
      <c r="AA1478">
        <v>25</v>
      </c>
      <c r="AB1478">
        <v>1990</v>
      </c>
      <c r="AC1478">
        <v>5</v>
      </c>
      <c r="AD1478">
        <v>26</v>
      </c>
      <c r="AE1478" t="s">
        <v>125</v>
      </c>
      <c r="AF1478" t="s">
        <v>566</v>
      </c>
      <c r="AH1478" t="s">
        <v>127</v>
      </c>
      <c r="AI1478" t="s">
        <v>128</v>
      </c>
      <c r="AJ1478" t="s">
        <v>129</v>
      </c>
      <c r="AK1478" t="b">
        <v>1</v>
      </c>
      <c r="AL1478" t="b">
        <v>0</v>
      </c>
      <c r="AN1478" t="s">
        <v>130</v>
      </c>
      <c r="AO1478" s="49" t="s">
        <v>4952</v>
      </c>
      <c r="AP1478" s="73"/>
      <c r="AQ1478" s="49" t="s">
        <v>4951</v>
      </c>
      <c r="AR1478" s="76" t="s">
        <v>5011</v>
      </c>
      <c r="AS1478" s="73" t="s">
        <v>5012</v>
      </c>
      <c r="AT1478" s="73">
        <f t="shared" si="357"/>
        <v>3</v>
      </c>
      <c r="AU1478" s="112" t="s">
        <v>5384</v>
      </c>
      <c r="AV1478" s="44" t="s">
        <v>5380</v>
      </c>
      <c r="AW1478" t="s">
        <v>566</v>
      </c>
      <c r="AX1478" t="s">
        <v>132</v>
      </c>
      <c r="AY1478" s="73" t="str">
        <f t="shared" si="358"/>
        <v>Logunov D.V., Ponomarev A.V. 2020. Karakumosa gen.nov., a new Central Asian genus of fossorial wolf spiders (Araneae: Lycosidae: Lycosinae) // Rev. suisse Zool. T.127. Fasc.2. P.275–313</v>
      </c>
      <c r="AZ1478" s="49" t="s">
        <v>4903</v>
      </c>
      <c r="BA1478" s="58" t="str">
        <f>Y1478&amp;"-"&amp;IF(Z1478&lt;10,"0"&amp;Z1478,Z1478)&amp;"-"&amp;IF(AA1478&lt;10,"0"&amp;AA1478,AA1478)&amp;"/"&amp;IF(AD1478&lt;10,"0"&amp;AD1478,AD1478)</f>
        <v>1990-05-25/26</v>
      </c>
      <c r="BB1478" s="44" t="str">
        <f>Y1478&amp;IF(Z1478&lt;&gt;0,"-"&amp;Z1478,"")&amp;IF(AA1478&lt;&gt;0,"-"&amp;AA1478,"")&amp;IF(AB1478&lt;&gt;0,"/"&amp;AB1478,"")&amp;IF(AC1478&lt;&gt;0,"-"&amp;AC1478,"")&amp;IF(AD1478&lt;&gt;0,"-"&amp;AD1478,"")</f>
        <v>1990-5-25/1990-5-26</v>
      </c>
      <c r="BC1478" s="44" t="str">
        <f>AE1478</f>
        <v>sands</v>
      </c>
      <c r="BF1478" s="49" t="s">
        <v>4882</v>
      </c>
      <c r="BG1478" t="s">
        <v>4893</v>
      </c>
      <c r="BH1478" s="40" t="s">
        <v>5050</v>
      </c>
      <c r="BI1478" t="s">
        <v>39</v>
      </c>
      <c r="BJ1478" t="str">
        <f>N1478&amp;", "&amp;O1478&amp;", "&amp;P1478</f>
        <v>Almaty Area, Ili District, near Kapchagay (on left side of road before reaching town)</v>
      </c>
      <c r="BK1478" t="str">
        <f>T1478&amp;" N; "&amp;U1478&amp;" E"</f>
        <v>43°50'17.3" N; 76°58'14.9" E</v>
      </c>
      <c r="BL1478" t="s">
        <v>5082</v>
      </c>
      <c r="BM1478" s="85" t="s">
        <v>5083</v>
      </c>
      <c r="BN1478" t="s">
        <v>4895</v>
      </c>
      <c r="BP1478" t="str">
        <f>IF(V1478="original",H1478,IF(V1478="volunteer",C1478,"Nekhaeva A.A."))</f>
        <v>Logunov D.V., Ponomarev A.V.</v>
      </c>
      <c r="BQ1478">
        <f>IF(V1478="original",I1478,IF(V1478="volunteer",YEAR(A1478)&amp;"-"&amp;IF(MONTH(A1478)&lt;10,"0"&amp;MONTH(A1478),MONTH(A1478))&amp;"-"&amp;IF(DAY(A1478)&lt;10,"0"&amp;DAY(A1478),DAY(A1478)),"__2025-05-15"))</f>
        <v>2020</v>
      </c>
      <c r="BT1478" s="49" t="s">
        <v>4766</v>
      </c>
      <c r="BU1478" t="s">
        <v>3631</v>
      </c>
      <c r="BV1478" t="s">
        <v>3632</v>
      </c>
      <c r="BW1478" t="s">
        <v>3633</v>
      </c>
      <c r="BX1478" t="s">
        <v>3634</v>
      </c>
      <c r="BY1478" s="44" t="s">
        <v>127</v>
      </c>
      <c r="BZ1478" t="s">
        <v>128</v>
      </c>
      <c r="CA1478" t="s">
        <v>3649</v>
      </c>
      <c r="CB1478" s="44" t="s">
        <v>3649</v>
      </c>
      <c r="CC1478" t="s">
        <v>4806</v>
      </c>
      <c r="CD1478" t="s">
        <v>3649</v>
      </c>
      <c r="CE1478" t="s">
        <v>3650</v>
      </c>
      <c r="CF1478" t="s">
        <v>3630</v>
      </c>
      <c r="CH1478" t="str">
        <f>H1478</f>
        <v>Logunov D.V., Ponomarev A.V.</v>
      </c>
      <c r="CI1478">
        <f t="shared" si="345"/>
        <v>2020</v>
      </c>
      <c r="CJ1478" t="s">
        <v>4701</v>
      </c>
    </row>
    <row r="1479" spans="1:88" s="26" customFormat="1" x14ac:dyDescent="0.45">
      <c r="A1479" s="25">
        <v>45772.354953703703</v>
      </c>
      <c r="B1479" s="26">
        <v>950994899</v>
      </c>
      <c r="C1479" s="26" t="s">
        <v>4898</v>
      </c>
      <c r="D1479" s="26">
        <v>3</v>
      </c>
      <c r="E1479" s="4" t="s">
        <v>846</v>
      </c>
      <c r="G1479" s="26">
        <v>5092</v>
      </c>
      <c r="H1479" s="44" t="s">
        <v>1284</v>
      </c>
      <c r="I1479" s="26">
        <v>2000</v>
      </c>
      <c r="J1479" s="26" t="s">
        <v>1285</v>
      </c>
      <c r="K1479" s="26" t="s">
        <v>1286</v>
      </c>
      <c r="L1479" s="26" t="s">
        <v>1287</v>
      </c>
      <c r="M1479" t="s">
        <v>39</v>
      </c>
      <c r="N1479" s="26" t="s">
        <v>77</v>
      </c>
      <c r="O1479" s="26" t="s">
        <v>1278</v>
      </c>
      <c r="P1479" s="26" t="s">
        <v>1279</v>
      </c>
      <c r="Q1479" t="str">
        <f t="shared" si="354"/>
        <v>c. 7 km SE of Aidarly</v>
      </c>
      <c r="R1479" s="91">
        <v>44.169972000000001</v>
      </c>
      <c r="S1479" s="91">
        <v>75.914717999999993</v>
      </c>
      <c r="T1479" s="26" t="s">
        <v>1280</v>
      </c>
      <c r="U1479" s="26" t="s">
        <v>1281</v>
      </c>
      <c r="V1479" s="26" t="s">
        <v>106</v>
      </c>
      <c r="X1479" s="26">
        <v>2500</v>
      </c>
      <c r="Y1479" s="26">
        <v>1987</v>
      </c>
      <c r="Z1479" s="26">
        <v>7</v>
      </c>
      <c r="AA1479" s="26">
        <v>3</v>
      </c>
      <c r="AB1479" s="26">
        <v>1987</v>
      </c>
      <c r="AC1479" s="26">
        <v>7</v>
      </c>
      <c r="AD1479" s="26">
        <v>8</v>
      </c>
      <c r="AF1479" s="26" t="s">
        <v>1282</v>
      </c>
      <c r="AH1479" s="26" t="s">
        <v>127</v>
      </c>
      <c r="AI1479" s="26" t="s">
        <v>1046</v>
      </c>
      <c r="AJ1479" s="26" t="s">
        <v>1283</v>
      </c>
      <c r="AK1479" s="26" t="b">
        <v>1</v>
      </c>
      <c r="AL1479" s="26" t="b">
        <v>0</v>
      </c>
      <c r="AO1479" s="49" t="s">
        <v>4952</v>
      </c>
      <c r="AP1479" s="73"/>
      <c r="AQ1479" s="49" t="s">
        <v>4951</v>
      </c>
      <c r="AR1479" s="76" t="s">
        <v>5011</v>
      </c>
      <c r="AS1479" s="73" t="s">
        <v>5012</v>
      </c>
      <c r="AT1479" s="73">
        <f t="shared" si="357"/>
        <v>3</v>
      </c>
      <c r="AU1479" s="112" t="s">
        <v>5384</v>
      </c>
      <c r="AV1479" s="44" t="s">
        <v>5380</v>
      </c>
      <c r="AW1479" t="s">
        <v>566</v>
      </c>
      <c r="AX1479" s="73"/>
      <c r="AY1479" s="73" t="str">
        <f t="shared" si="358"/>
        <v>Zyuzin A.A., Logunov D.V. 2000. New and little-known species of the Lycosidae from Azerbaijan, the Caucasus (Araneae, Lycosidae) // Bull. Brit. arachnol. Soc. Vol.11. Pt.8. P.305–319</v>
      </c>
      <c r="AZ1479" s="49" t="s">
        <v>4903</v>
      </c>
      <c r="BA1479" s="58" t="str">
        <f>Y1479&amp;"-"&amp;IF(Z1479&lt;10,"0"&amp;Z1479,Z1479)&amp;"-"&amp;IF(AA1479&lt;10,"0"&amp;AA1479,AA1479)&amp;"/"&amp;IF(AD1479&lt;10,"0"&amp;AD1479,AD1479)</f>
        <v>1987-07-03/08</v>
      </c>
      <c r="BB1479" s="44" t="str">
        <f>Y1479&amp;IF(Z1479&lt;&gt;0,"-"&amp;Z1479,"")&amp;IF(AA1479&lt;&gt;0,"-"&amp;AA1479,"")&amp;IF(AB1479&lt;&gt;0,"/"&amp;AB1479,"")&amp;IF(AC1479&lt;&gt;0,"-"&amp;AC1479,"")&amp;IF(AD1479&lt;&gt;0,"-"&amp;AD1479,"")</f>
        <v>1987-7-3/1987-7-8</v>
      </c>
      <c r="BC1479" s="44"/>
      <c r="BD1479" s="44"/>
      <c r="BE1479" s="44"/>
      <c r="BF1479" s="49" t="s">
        <v>4882</v>
      </c>
      <c r="BG1479" t="s">
        <v>4893</v>
      </c>
      <c r="BH1479" s="40" t="s">
        <v>5050</v>
      </c>
      <c r="BI1479" t="s">
        <v>39</v>
      </c>
      <c r="BJ1479" t="str">
        <f>N1479&amp;", "&amp;O1479&amp;", "&amp;P1479</f>
        <v>Almaty Area, Kurty Distr., c. 7 km SE of Aidarly</v>
      </c>
      <c r="BK1479" t="str">
        <f>T1479&amp;" N; "&amp;U1479&amp;" E"</f>
        <v>44.169972 N; 75.914718 E</v>
      </c>
      <c r="BL1479" t="s">
        <v>1280</v>
      </c>
      <c r="BM1479" s="85" t="s">
        <v>1281</v>
      </c>
      <c r="BN1479" t="s">
        <v>4895</v>
      </c>
      <c r="BO1479">
        <f t="shared" ref="BO1479:BO1483" si="359">X1479</f>
        <v>2500</v>
      </c>
      <c r="BP1479" t="str">
        <f>IF(V1479="original",H1479,IF(V1479="volunteer",C1479,"Nekhaeva A.A."))</f>
        <v>Ishaeva A.</v>
      </c>
      <c r="BQ1479" t="str">
        <f>IF(V1479="original",I1479,IF(V1479="volunteer",YEAR(A1479)&amp;"-"&amp;IF(MONTH(A1479)&lt;10,"0"&amp;MONTH(A1479),MONTH(A1479))&amp;"-"&amp;IF(DAY(A1479)&lt;10,"0"&amp;DAY(A1479),DAY(A1479)),"__2025-05-15"))</f>
        <v>2025-04-25</v>
      </c>
      <c r="BR1479"/>
      <c r="BS1479"/>
      <c r="BT1479" s="49" t="s">
        <v>4766</v>
      </c>
      <c r="BU1479" t="s">
        <v>3631</v>
      </c>
      <c r="BV1479" t="s">
        <v>3632</v>
      </c>
      <c r="BW1479" t="s">
        <v>3633</v>
      </c>
      <c r="BX1479" t="s">
        <v>3634</v>
      </c>
      <c r="BY1479" s="44" t="s">
        <v>127</v>
      </c>
      <c r="BZ1479" t="s">
        <v>1046</v>
      </c>
      <c r="CA1479" t="s">
        <v>4111</v>
      </c>
      <c r="CB1479" s="44" t="s">
        <v>4111</v>
      </c>
      <c r="CC1479" t="s">
        <v>4113</v>
      </c>
      <c r="CD1479" t="s">
        <v>4111</v>
      </c>
      <c r="CE1479" t="s">
        <v>4112</v>
      </c>
      <c r="CF1479" t="s">
        <v>3630</v>
      </c>
      <c r="CG1479"/>
      <c r="CH1479" t="str">
        <f>H1479</f>
        <v>Zyuzin A.A., Logunov D.V.</v>
      </c>
      <c r="CI1479">
        <f t="shared" si="345"/>
        <v>2000</v>
      </c>
      <c r="CJ1479"/>
    </row>
    <row r="1480" spans="1:88" x14ac:dyDescent="0.45">
      <c r="A1480" s="1">
        <v>45789.244942129633</v>
      </c>
      <c r="B1480">
        <v>911269241</v>
      </c>
      <c r="C1480" t="s">
        <v>4896</v>
      </c>
      <c r="D1480">
        <v>1</v>
      </c>
      <c r="E1480" s="4" t="s">
        <v>65</v>
      </c>
      <c r="F1480" t="s">
        <v>109</v>
      </c>
      <c r="G1480">
        <v>3799</v>
      </c>
      <c r="H1480" s="44" t="s">
        <v>53</v>
      </c>
      <c r="I1480">
        <v>1997</v>
      </c>
      <c r="J1480" t="s">
        <v>143</v>
      </c>
      <c r="K1480" t="s">
        <v>144</v>
      </c>
      <c r="L1480" t="s">
        <v>145</v>
      </c>
      <c r="M1480" t="s">
        <v>39</v>
      </c>
      <c r="N1480" t="s">
        <v>77</v>
      </c>
      <c r="O1480" t="s">
        <v>147</v>
      </c>
      <c r="P1480" t="s">
        <v>148</v>
      </c>
      <c r="Q1480" t="str">
        <f t="shared" si="354"/>
        <v>80–95 km NW of Uzunagach, Aktau Mts.</v>
      </c>
      <c r="R1480" s="85">
        <v>43.378464999999998</v>
      </c>
      <c r="S1480" s="85">
        <v>75.150187000000003</v>
      </c>
      <c r="T1480" t="s">
        <v>149</v>
      </c>
      <c r="U1480" t="s">
        <v>150</v>
      </c>
      <c r="V1480" s="54" t="s">
        <v>106</v>
      </c>
      <c r="X1480">
        <v>5000</v>
      </c>
      <c r="Y1480">
        <v>1992</v>
      </c>
      <c r="Z1480">
        <v>5</v>
      </c>
      <c r="AA1480">
        <v>17</v>
      </c>
      <c r="AB1480"/>
      <c r="AC1480"/>
      <c r="AD1480"/>
      <c r="AF1480" t="s">
        <v>151</v>
      </c>
      <c r="AH1480" t="s">
        <v>48</v>
      </c>
      <c r="AI1480" t="s">
        <v>141</v>
      </c>
      <c r="AJ1480" t="s">
        <v>152</v>
      </c>
      <c r="AK1480" t="b">
        <v>1</v>
      </c>
      <c r="AL1480" t="b">
        <v>0</v>
      </c>
      <c r="AO1480" s="49" t="s">
        <v>4952</v>
      </c>
      <c r="AP1480" s="73"/>
      <c r="AQ1480" s="49" t="s">
        <v>4951</v>
      </c>
      <c r="AR1480" s="76" t="s">
        <v>5011</v>
      </c>
      <c r="AS1480" s="73" t="s">
        <v>5012</v>
      </c>
      <c r="AT1480" s="73">
        <f t="shared" si="357"/>
        <v>1</v>
      </c>
      <c r="AU1480" s="112" t="s">
        <v>5384</v>
      </c>
      <c r="AV1480" s="44" t="s">
        <v>5380</v>
      </c>
      <c r="AW1480" t="s">
        <v>1752</v>
      </c>
      <c r="AX1480" s="112" t="s">
        <v>5322</v>
      </c>
      <c r="AY1480" s="73" t="str">
        <f t="shared" si="358"/>
        <v>Logunov D.V. 1997. Salticidae of Middle Asia. 4. A review of the genus Euophrys (s.str.) C.L.Koch (Araneae, Salticidae) // Bull. Brit. arachnol. Soc. Vol.10. Pt.9. P.344–352</v>
      </c>
      <c r="AZ1480" s="49" t="s">
        <v>4903</v>
      </c>
      <c r="BA1480" s="58" t="str">
        <f>Y1480&amp;"-"&amp;IF(Z1480&lt;10,"0"&amp;Z1480,Z1480)&amp;"-"&amp;IF(AA1480&lt;10,"0"&amp;AA1480,AA1480)</f>
        <v>1992-05-17</v>
      </c>
      <c r="BB1480" s="44" t="str">
        <f>Y1480&amp;IF(Z1480&lt;&gt;0,"-"&amp;Z1480,"")&amp;IF(AA1480&lt;&gt;0,"-"&amp;AA1480,"")&amp;IF(AB1480&lt;&gt;0,"/"&amp;AB1480,"")&amp;IF(AC1480&lt;&gt;0,"-"&amp;AC1480,"")&amp;IF(AD1480&lt;&gt;0,"-"&amp;AD1480,"")</f>
        <v>1992-5-17</v>
      </c>
      <c r="BF1480" s="49" t="s">
        <v>4882</v>
      </c>
      <c r="BG1480" t="s">
        <v>4893</v>
      </c>
      <c r="BH1480" s="40" t="s">
        <v>5050</v>
      </c>
      <c r="BI1480" t="s">
        <v>39</v>
      </c>
      <c r="BJ1480" t="str">
        <f>N1480&amp;", "&amp;O1480&amp;", "&amp;P1480</f>
        <v>Almaty Area, Dzhambulskiy District, 80–95 km NW of Uzunagach, Aktau Mts.</v>
      </c>
      <c r="BK1480" t="str">
        <f>T1480&amp;" N; "&amp;U1480&amp;" E"</f>
        <v>43.378465 N; 75.150187 E</v>
      </c>
      <c r="BL1480" t="s">
        <v>149</v>
      </c>
      <c r="BM1480" s="85" t="s">
        <v>150</v>
      </c>
      <c r="BN1480" t="s">
        <v>4895</v>
      </c>
      <c r="BO1480">
        <f t="shared" si="359"/>
        <v>5000</v>
      </c>
      <c r="BP1480" t="str">
        <f>IF(V1480="original",H1480,IF(V1480="volunteer",C1480,"Nekhaeva A.A."))</f>
        <v>Nekhaeva A.A.</v>
      </c>
      <c r="BQ1480" t="str">
        <f>IF(V1480="original",I1480,IF(V1480="volunteer",YEAR(A1480)&amp;"-"&amp;IF(MONTH(A1480)&lt;10,"0"&amp;MONTH(A1480),MONTH(A1480))&amp;"-"&amp;IF(DAY(A1480)&lt;10,"0"&amp;DAY(A1480),DAY(A1480)),"__2025-05-15"))</f>
        <v>2025-05-12</v>
      </c>
      <c r="BT1480" s="49" t="s">
        <v>4766</v>
      </c>
      <c r="BU1480" t="s">
        <v>3631</v>
      </c>
      <c r="BV1480" t="s">
        <v>3632</v>
      </c>
      <c r="BW1480" t="s">
        <v>3633</v>
      </c>
      <c r="BX1480" t="s">
        <v>3634</v>
      </c>
      <c r="BY1480" s="44" t="s">
        <v>48</v>
      </c>
      <c r="BZ1480" t="s">
        <v>141</v>
      </c>
      <c r="CA1480" t="s">
        <v>3655</v>
      </c>
      <c r="CB1480" s="44" t="s">
        <v>3655</v>
      </c>
      <c r="CC1480" t="s">
        <v>4835</v>
      </c>
      <c r="CD1480" t="s">
        <v>3655</v>
      </c>
      <c r="CE1480" t="s">
        <v>3656</v>
      </c>
      <c r="CF1480" t="s">
        <v>3630</v>
      </c>
      <c r="CH1480" t="str">
        <f>H1480</f>
        <v>Logunov D.V.</v>
      </c>
      <c r="CI1480">
        <f t="shared" si="345"/>
        <v>1997</v>
      </c>
    </row>
    <row r="1481" spans="1:88" s="8" customFormat="1" x14ac:dyDescent="0.45">
      <c r="A1481" s="7">
        <v>45763.400972222233</v>
      </c>
      <c r="B1481" s="8">
        <v>412819044</v>
      </c>
      <c r="C1481" s="6" t="s">
        <v>4897</v>
      </c>
      <c r="D1481" s="8">
        <v>1</v>
      </c>
      <c r="E1481" s="4" t="s">
        <v>65</v>
      </c>
      <c r="F1481" s="8" t="s">
        <v>1969</v>
      </c>
      <c r="G1481" s="8">
        <v>3805</v>
      </c>
      <c r="H1481" s="44" t="s">
        <v>53</v>
      </c>
      <c r="I1481" s="8">
        <v>1998</v>
      </c>
      <c r="J1481" s="8" t="s">
        <v>1953</v>
      </c>
      <c r="K1481" s="8" t="s">
        <v>1954</v>
      </c>
      <c r="L1481" s="8" t="s">
        <v>1955</v>
      </c>
      <c r="M1481" t="s">
        <v>39</v>
      </c>
      <c r="N1481" s="8" t="s">
        <v>77</v>
      </c>
      <c r="O1481" s="8" t="s">
        <v>852</v>
      </c>
      <c r="P1481" s="8" t="s">
        <v>852</v>
      </c>
      <c r="Q1481" t="str">
        <f t="shared" si="354"/>
        <v>Almaty</v>
      </c>
      <c r="R1481" s="90">
        <v>43.251072999999998</v>
      </c>
      <c r="S1481" s="90">
        <v>76.925980999999993</v>
      </c>
      <c r="T1481" s="8" t="s">
        <v>1967</v>
      </c>
      <c r="U1481" s="8" t="s">
        <v>1968</v>
      </c>
      <c r="V1481" s="8" t="s">
        <v>106</v>
      </c>
      <c r="X1481" s="8">
        <v>6000</v>
      </c>
      <c r="Y1481" s="8">
        <v>1993</v>
      </c>
      <c r="Z1481" s="8">
        <v>5</v>
      </c>
      <c r="AA1481" s="8">
        <v>28</v>
      </c>
      <c r="AB1481" s="8">
        <v>1997</v>
      </c>
      <c r="AC1481" s="8">
        <v>5</v>
      </c>
      <c r="AD1481" s="8">
        <v>15</v>
      </c>
      <c r="AF1481" s="8" t="s">
        <v>613</v>
      </c>
      <c r="AH1481" s="8" t="s">
        <v>48</v>
      </c>
      <c r="AI1481" s="8" t="s">
        <v>1950</v>
      </c>
      <c r="AJ1481" s="8" t="s">
        <v>1951</v>
      </c>
      <c r="AK1481" s="8" t="b">
        <v>1</v>
      </c>
      <c r="AL1481" s="8" t="b">
        <v>0</v>
      </c>
      <c r="AO1481" s="49" t="s">
        <v>4952</v>
      </c>
      <c r="AP1481" s="73"/>
      <c r="AQ1481" s="49" t="s">
        <v>4951</v>
      </c>
      <c r="AR1481" s="76" t="s">
        <v>5011</v>
      </c>
      <c r="AS1481" s="73" t="s">
        <v>5012</v>
      </c>
      <c r="AT1481" s="73">
        <f t="shared" si="357"/>
        <v>1</v>
      </c>
      <c r="AU1481" s="112" t="s">
        <v>5384</v>
      </c>
      <c r="AV1481" s="44" t="s">
        <v>5380</v>
      </c>
      <c r="AW1481" t="s">
        <v>613</v>
      </c>
      <c r="AX1481" s="112" t="s">
        <v>5362</v>
      </c>
      <c r="AY1481" s="73" t="str">
        <f t="shared" si="358"/>
        <v>Logunov D.V. 1998. Pseudeuophrys is a valid genus of the jumping spiders (Araneae, Salticidae) // Rev. Arachnol. T.12. Fasc.11. P.109–128</v>
      </c>
      <c r="AZ1481" s="49" t="s">
        <v>4903</v>
      </c>
      <c r="BA1481" s="58" t="str">
        <f>Y1481&amp;"-"&amp;IF(Z1481&lt;10,"0"&amp;Z1481,Z1481)&amp;"-"&amp;IF(AA1481&lt;10,"0"&amp;AA1481,AA1481)&amp;"/"&amp;IF(AC1481&lt;10,"0"&amp;AC1481,AC1481)&amp;"-"&amp;IF(AD1481&lt;10,"0"&amp;AD1481,AD1481)</f>
        <v>1993-05-28/05-15</v>
      </c>
      <c r="BB1481" s="44" t="str">
        <f>Y1481&amp;IF(Z1481&lt;&gt;0,"-"&amp;Z1481,"")&amp;IF(AA1481&lt;&gt;0,"-"&amp;AA1481,"")&amp;IF(AB1481&lt;&gt;0,"/"&amp;AB1481,"")&amp;IF(AC1481&lt;&gt;0,"-"&amp;AC1481,"")&amp;IF(AD1481&lt;&gt;0,"-"&amp;AD1481,"")</f>
        <v>1993-5-28/1997-5-15</v>
      </c>
      <c r="BC1481" s="44"/>
      <c r="BD1481" s="44"/>
      <c r="BE1481" s="44"/>
      <c r="BF1481" s="49" t="s">
        <v>4882</v>
      </c>
      <c r="BG1481" t="s">
        <v>4893</v>
      </c>
      <c r="BH1481" s="40" t="s">
        <v>5050</v>
      </c>
      <c r="BI1481" t="s">
        <v>39</v>
      </c>
      <c r="BJ1481" t="str">
        <f>N1481&amp;", "&amp;O1481&amp;", "&amp;P1481</f>
        <v>Almaty Area, Almaty, Almaty</v>
      </c>
      <c r="BK1481" t="str">
        <f>T1481&amp;" N; "&amp;U1481&amp;" E"</f>
        <v>43.251073 N; 76.925981 E</v>
      </c>
      <c r="BL1481" t="s">
        <v>1967</v>
      </c>
      <c r="BM1481" s="85" t="s">
        <v>1968</v>
      </c>
      <c r="BN1481" t="s">
        <v>4895</v>
      </c>
      <c r="BO1481">
        <f t="shared" si="359"/>
        <v>6000</v>
      </c>
      <c r="BP1481" t="str">
        <f>IF(V1481="original",H1481,IF(V1481="volunteer",C1481,"Nekhaeva A.A."))</f>
        <v>Kim L.V.</v>
      </c>
      <c r="BQ1481" t="str">
        <f>IF(V1481="original",I1481,IF(V1481="volunteer",YEAR(A1481)&amp;"-"&amp;IF(MONTH(A1481)&lt;10,"0"&amp;MONTH(A1481),MONTH(A1481))&amp;"-"&amp;IF(DAY(A1481)&lt;10,"0"&amp;DAY(A1481),DAY(A1481)),"__2025-05-15"))</f>
        <v>2025-04-16</v>
      </c>
      <c r="BR1481"/>
      <c r="BS1481"/>
      <c r="BT1481" s="49" t="s">
        <v>4766</v>
      </c>
      <c r="BU1481" t="s">
        <v>3631</v>
      </c>
      <c r="BV1481" t="s">
        <v>3632</v>
      </c>
      <c r="BW1481" t="s">
        <v>3633</v>
      </c>
      <c r="BX1481" t="s">
        <v>3634</v>
      </c>
      <c r="BY1481" s="44" t="s">
        <v>48</v>
      </c>
      <c r="BZ1481" t="s">
        <v>1950</v>
      </c>
      <c r="CA1481" t="s">
        <v>3880</v>
      </c>
      <c r="CB1481" s="44" t="s">
        <v>3880</v>
      </c>
      <c r="CC1481" t="s">
        <v>4842</v>
      </c>
      <c r="CD1481" t="s">
        <v>3880</v>
      </c>
      <c r="CE1481" t="s">
        <v>3879</v>
      </c>
      <c r="CF1481" t="s">
        <v>3630</v>
      </c>
      <c r="CG1481"/>
      <c r="CH1481" t="str">
        <f>H1481</f>
        <v>Logunov D.V.</v>
      </c>
      <c r="CI1481">
        <f t="shared" si="345"/>
        <v>1998</v>
      </c>
      <c r="CJ1481" t="s">
        <v>4701</v>
      </c>
    </row>
    <row r="1482" spans="1:88" s="6" customFormat="1" x14ac:dyDescent="0.45">
      <c r="A1482" s="5">
        <v>45763.401504629634</v>
      </c>
      <c r="B1482" s="6">
        <v>412819044</v>
      </c>
      <c r="C1482" s="6" t="s">
        <v>4897</v>
      </c>
      <c r="D1482" s="6">
        <v>2</v>
      </c>
      <c r="E1482" s="4" t="s">
        <v>247</v>
      </c>
      <c r="F1482" s="6" t="s">
        <v>836</v>
      </c>
      <c r="G1482" s="6">
        <v>3805</v>
      </c>
      <c r="H1482" s="44" t="s">
        <v>53</v>
      </c>
      <c r="I1482" s="6">
        <v>1998</v>
      </c>
      <c r="J1482" s="6" t="s">
        <v>1953</v>
      </c>
      <c r="K1482" s="6" t="s">
        <v>1954</v>
      </c>
      <c r="L1482" s="6" t="s">
        <v>1955</v>
      </c>
      <c r="M1482" t="s">
        <v>39</v>
      </c>
      <c r="N1482" s="6" t="s">
        <v>77</v>
      </c>
      <c r="O1482" s="6" t="s">
        <v>852</v>
      </c>
      <c r="P1482" s="6" t="s">
        <v>852</v>
      </c>
      <c r="Q1482" t="str">
        <f t="shared" si="354"/>
        <v>Almaty</v>
      </c>
      <c r="R1482" s="84">
        <v>43.251072999999998</v>
      </c>
      <c r="S1482" s="84">
        <v>76.925980999999993</v>
      </c>
      <c r="T1482" s="6" t="s">
        <v>1967</v>
      </c>
      <c r="U1482" s="6" t="s">
        <v>1968</v>
      </c>
      <c r="V1482" s="6" t="s">
        <v>106</v>
      </c>
      <c r="X1482" s="6">
        <v>6000</v>
      </c>
      <c r="Y1482" s="6">
        <v>1993</v>
      </c>
      <c r="Z1482" s="6">
        <v>5</v>
      </c>
      <c r="AA1482" s="6">
        <v>28</v>
      </c>
      <c r="AB1482" s="6">
        <v>1997</v>
      </c>
      <c r="AC1482" s="6">
        <v>5</v>
      </c>
      <c r="AD1482" s="6">
        <v>15</v>
      </c>
      <c r="AF1482" s="6" t="s">
        <v>613</v>
      </c>
      <c r="AH1482" s="6" t="s">
        <v>48</v>
      </c>
      <c r="AI1482" s="6" t="s">
        <v>1950</v>
      </c>
      <c r="AJ1482" s="6" t="s">
        <v>1951</v>
      </c>
      <c r="AK1482" s="6" t="b">
        <v>1</v>
      </c>
      <c r="AL1482" s="6" t="b">
        <v>0</v>
      </c>
      <c r="AO1482" s="49" t="s">
        <v>4952</v>
      </c>
      <c r="AP1482" s="73"/>
      <c r="AQ1482" s="49" t="s">
        <v>4951</v>
      </c>
      <c r="AR1482" s="76" t="s">
        <v>5011</v>
      </c>
      <c r="AS1482" s="73" t="s">
        <v>5012</v>
      </c>
      <c r="AT1482" s="73">
        <f t="shared" si="357"/>
        <v>2</v>
      </c>
      <c r="AU1482" s="112" t="s">
        <v>5384</v>
      </c>
      <c r="AV1482" s="44" t="s">
        <v>5380</v>
      </c>
      <c r="AW1482" t="s">
        <v>613</v>
      </c>
      <c r="AX1482" s="112" t="s">
        <v>5322</v>
      </c>
      <c r="AY1482" s="73" t="str">
        <f t="shared" si="358"/>
        <v>Logunov D.V. 1998. Pseudeuophrys is a valid genus of the jumping spiders (Araneae, Salticidae) // Rev. Arachnol. T.12. Fasc.11. P.109–128</v>
      </c>
      <c r="AZ1482" s="49" t="s">
        <v>4903</v>
      </c>
      <c r="BA1482" s="58" t="str">
        <f>Y1482&amp;"-"&amp;IF(Z1482&lt;10,"0"&amp;Z1482,Z1482)&amp;"-"&amp;IF(AA1482&lt;10,"0"&amp;AA1482,AA1482)&amp;"/"&amp;IF(AC1482&lt;10,"0"&amp;AC1482,AC1482)&amp;"-"&amp;IF(AD1482&lt;10,"0"&amp;AD1482,AD1482)</f>
        <v>1993-05-28/05-15</v>
      </c>
      <c r="BB1482" s="44" t="str">
        <f>Y1482&amp;IF(Z1482&lt;&gt;0,"-"&amp;Z1482,"")&amp;IF(AA1482&lt;&gt;0,"-"&amp;AA1482,"")&amp;IF(AB1482&lt;&gt;0,"/"&amp;AB1482,"")&amp;IF(AC1482&lt;&gt;0,"-"&amp;AC1482,"")&amp;IF(AD1482&lt;&gt;0,"-"&amp;AD1482,"")</f>
        <v>1993-5-28/1997-5-15</v>
      </c>
      <c r="BC1482" s="44"/>
      <c r="BD1482" s="44"/>
      <c r="BE1482" s="44"/>
      <c r="BF1482" s="49" t="s">
        <v>4882</v>
      </c>
      <c r="BG1482" t="s">
        <v>4893</v>
      </c>
      <c r="BH1482" s="40" t="s">
        <v>5050</v>
      </c>
      <c r="BI1482" t="s">
        <v>39</v>
      </c>
      <c r="BJ1482" t="str">
        <f>N1482&amp;", "&amp;O1482&amp;", "&amp;P1482</f>
        <v>Almaty Area, Almaty, Almaty</v>
      </c>
      <c r="BK1482" t="str">
        <f>T1482&amp;" N; "&amp;U1482&amp;" E"</f>
        <v>43.251073 N; 76.925981 E</v>
      </c>
      <c r="BL1482" t="s">
        <v>1967</v>
      </c>
      <c r="BM1482" s="85" t="s">
        <v>1968</v>
      </c>
      <c r="BN1482" t="s">
        <v>4895</v>
      </c>
      <c r="BO1482">
        <f t="shared" si="359"/>
        <v>6000</v>
      </c>
      <c r="BP1482" t="str">
        <f>IF(V1482="original",H1482,IF(V1482="volunteer",C1482,"Nekhaeva A.A."))</f>
        <v>Kim L.V.</v>
      </c>
      <c r="BQ1482" t="str">
        <f>IF(V1482="original",I1482,IF(V1482="volunteer",YEAR(A1482)&amp;"-"&amp;IF(MONTH(A1482)&lt;10,"0"&amp;MONTH(A1482),MONTH(A1482))&amp;"-"&amp;IF(DAY(A1482)&lt;10,"0"&amp;DAY(A1482),DAY(A1482)),"__2025-05-15"))</f>
        <v>2025-04-16</v>
      </c>
      <c r="BR1482"/>
      <c r="BS1482"/>
      <c r="BT1482" s="49" t="s">
        <v>4766</v>
      </c>
      <c r="BU1482" t="s">
        <v>3631</v>
      </c>
      <c r="BV1482" t="s">
        <v>3632</v>
      </c>
      <c r="BW1482" t="s">
        <v>3633</v>
      </c>
      <c r="BX1482" t="s">
        <v>3634</v>
      </c>
      <c r="BY1482" s="44" t="s">
        <v>48</v>
      </c>
      <c r="BZ1482" t="s">
        <v>1950</v>
      </c>
      <c r="CA1482" t="s">
        <v>3880</v>
      </c>
      <c r="CB1482" s="44" t="s">
        <v>3880</v>
      </c>
      <c r="CC1482" t="s">
        <v>4842</v>
      </c>
      <c r="CD1482" t="s">
        <v>3880</v>
      </c>
      <c r="CE1482" t="s">
        <v>3879</v>
      </c>
      <c r="CF1482" t="s">
        <v>3630</v>
      </c>
      <c r="CG1482"/>
      <c r="CH1482" t="str">
        <f>H1482</f>
        <v>Logunov D.V.</v>
      </c>
      <c r="CI1482">
        <f t="shared" si="345"/>
        <v>1998</v>
      </c>
      <c r="CJ1482" t="s">
        <v>4701</v>
      </c>
    </row>
    <row r="1483" spans="1:88" s="10" customFormat="1" x14ac:dyDescent="0.45">
      <c r="A1483" s="9">
        <v>45763.408738425933</v>
      </c>
      <c r="B1483" s="10">
        <v>412819044</v>
      </c>
      <c r="C1483" s="6" t="s">
        <v>4897</v>
      </c>
      <c r="D1483" s="10">
        <v>4</v>
      </c>
      <c r="E1483" s="4" t="s">
        <v>835</v>
      </c>
      <c r="F1483" s="10" t="s">
        <v>836</v>
      </c>
      <c r="G1483" s="10">
        <v>3805</v>
      </c>
      <c r="H1483" s="44" t="s">
        <v>53</v>
      </c>
      <c r="I1483" s="10">
        <v>1998</v>
      </c>
      <c r="J1483" s="10" t="s">
        <v>1953</v>
      </c>
      <c r="K1483" s="10" t="s">
        <v>1954</v>
      </c>
      <c r="L1483" s="10" t="s">
        <v>1955</v>
      </c>
      <c r="M1483" t="s">
        <v>39</v>
      </c>
      <c r="N1483" s="10" t="s">
        <v>77</v>
      </c>
      <c r="O1483" s="10" t="s">
        <v>893</v>
      </c>
      <c r="P1483" s="10" t="s">
        <v>1788</v>
      </c>
      <c r="Q1483" t="str">
        <f t="shared" si="354"/>
        <v>Fabrichnyi</v>
      </c>
      <c r="R1483" s="92">
        <v>43.166859000000002</v>
      </c>
      <c r="S1483" s="92">
        <v>76.408816000000002</v>
      </c>
      <c r="T1483" s="10" t="s">
        <v>1789</v>
      </c>
      <c r="U1483" s="10" t="s">
        <v>1790</v>
      </c>
      <c r="V1483" s="10" t="s">
        <v>106</v>
      </c>
      <c r="X1483" s="10">
        <v>3000</v>
      </c>
      <c r="Y1483" s="10">
        <v>1995</v>
      </c>
      <c r="Z1483" s="10">
        <v>4</v>
      </c>
      <c r="AA1483" s="10">
        <v>29</v>
      </c>
      <c r="AB1483" s="10">
        <v>1997</v>
      </c>
      <c r="AC1483" s="10">
        <v>4</v>
      </c>
      <c r="AD1483" s="10">
        <v>27</v>
      </c>
      <c r="AF1483" s="10" t="s">
        <v>566</v>
      </c>
      <c r="AH1483" s="10" t="s">
        <v>48</v>
      </c>
      <c r="AI1483" s="10" t="s">
        <v>1950</v>
      </c>
      <c r="AJ1483" s="10" t="s">
        <v>1951</v>
      </c>
      <c r="AK1483" s="10" t="b">
        <v>1</v>
      </c>
      <c r="AL1483" s="10" t="b">
        <v>0</v>
      </c>
      <c r="AO1483" s="49" t="s">
        <v>4952</v>
      </c>
      <c r="AP1483" s="73"/>
      <c r="AQ1483" s="49" t="s">
        <v>4951</v>
      </c>
      <c r="AR1483" s="76" t="s">
        <v>5011</v>
      </c>
      <c r="AS1483" s="73" t="s">
        <v>5012</v>
      </c>
      <c r="AT1483" s="73">
        <f t="shared" si="357"/>
        <v>4</v>
      </c>
      <c r="AU1483" s="112" t="s">
        <v>5384</v>
      </c>
      <c r="AV1483" s="44" t="s">
        <v>5380</v>
      </c>
      <c r="AW1483" t="s">
        <v>566</v>
      </c>
      <c r="AX1483" s="112" t="s">
        <v>5322</v>
      </c>
      <c r="AY1483" s="73" t="str">
        <f t="shared" si="358"/>
        <v>Logunov D.V. 1998. Pseudeuophrys is a valid genus of the jumping spiders (Araneae, Salticidae) // Rev. Arachnol. T.12. Fasc.11. P.109–128</v>
      </c>
      <c r="AZ1483" s="49" t="s">
        <v>4903</v>
      </c>
      <c r="BA1483" s="58" t="str">
        <f>Y1483&amp;"-"&amp;IF(Z1483&lt;10,"0"&amp;Z1483,Z1483)&amp;"-"&amp;IF(AA1483&lt;10,"0"&amp;AA1483,AA1483)&amp;"/"&amp;IF(AC1483&lt;10,"0"&amp;AC1483,AC1483)&amp;"-"&amp;IF(AD1483&lt;10,"0"&amp;AD1483,AD1483)</f>
        <v>1995-04-29/04-27</v>
      </c>
      <c r="BB1483" s="44" t="str">
        <f>Y1483&amp;IF(Z1483&lt;&gt;0,"-"&amp;Z1483,"")&amp;IF(AA1483&lt;&gt;0,"-"&amp;AA1483,"")&amp;IF(AB1483&lt;&gt;0,"/"&amp;AB1483,"")&amp;IF(AC1483&lt;&gt;0,"-"&amp;AC1483,"")&amp;IF(AD1483&lt;&gt;0,"-"&amp;AD1483,"")</f>
        <v>1995-4-29/1997-4-27</v>
      </c>
      <c r="BC1483" s="44"/>
      <c r="BD1483" s="44"/>
      <c r="BE1483" s="44"/>
      <c r="BF1483" s="49" t="s">
        <v>4882</v>
      </c>
      <c r="BG1483" t="s">
        <v>4893</v>
      </c>
      <c r="BH1483" s="40" t="s">
        <v>5050</v>
      </c>
      <c r="BI1483" t="s">
        <v>39</v>
      </c>
      <c r="BJ1483" t="str">
        <f>N1483&amp;", "&amp;O1483&amp;", "&amp;P1483</f>
        <v>Almaty Area, Zhambyl Distr., Fabrichnyi</v>
      </c>
      <c r="BK1483" t="str">
        <f>T1483&amp;" N; "&amp;U1483&amp;" E"</f>
        <v>43.166859 N; 76.408816 E</v>
      </c>
      <c r="BL1483" t="s">
        <v>1789</v>
      </c>
      <c r="BM1483" s="85" t="s">
        <v>1790</v>
      </c>
      <c r="BN1483" t="s">
        <v>4895</v>
      </c>
      <c r="BO1483">
        <f t="shared" si="359"/>
        <v>3000</v>
      </c>
      <c r="BP1483" t="str">
        <f>IF(V1483="original",H1483,IF(V1483="volunteer",C1483,"Nekhaeva A.A."))</f>
        <v>Kim L.V.</v>
      </c>
      <c r="BQ1483" t="str">
        <f>IF(V1483="original",I1483,IF(V1483="volunteer",YEAR(A1483)&amp;"-"&amp;IF(MONTH(A1483)&lt;10,"0"&amp;MONTH(A1483),MONTH(A1483))&amp;"-"&amp;IF(DAY(A1483)&lt;10,"0"&amp;DAY(A1483),DAY(A1483)),"__2025-05-15"))</f>
        <v>2025-04-16</v>
      </c>
      <c r="BR1483"/>
      <c r="BS1483"/>
      <c r="BT1483" s="49" t="s">
        <v>4766</v>
      </c>
      <c r="BU1483" t="s">
        <v>3631</v>
      </c>
      <c r="BV1483" t="s">
        <v>3632</v>
      </c>
      <c r="BW1483" t="s">
        <v>3633</v>
      </c>
      <c r="BX1483" t="s">
        <v>3634</v>
      </c>
      <c r="BY1483" s="44" t="s">
        <v>48</v>
      </c>
      <c r="BZ1483" t="s">
        <v>1950</v>
      </c>
      <c r="CA1483" t="s">
        <v>3880</v>
      </c>
      <c r="CB1483" s="44" t="s">
        <v>3880</v>
      </c>
      <c r="CC1483" t="s">
        <v>4842</v>
      </c>
      <c r="CD1483" t="s">
        <v>3880</v>
      </c>
      <c r="CE1483" t="s">
        <v>3879</v>
      </c>
      <c r="CF1483" t="s">
        <v>3630</v>
      </c>
      <c r="CG1483"/>
      <c r="CH1483" t="str">
        <f>H1483</f>
        <v>Logunov D.V.</v>
      </c>
      <c r="CI1483">
        <f t="shared" si="345"/>
        <v>1998</v>
      </c>
      <c r="CJ1483" t="s">
        <v>4701</v>
      </c>
    </row>
    <row r="1484" spans="1:88" x14ac:dyDescent="0.45">
      <c r="A1484" s="1">
        <v>45788.648541666669</v>
      </c>
      <c r="B1484">
        <v>911269241</v>
      </c>
      <c r="C1484" t="s">
        <v>4896</v>
      </c>
      <c r="D1484">
        <v>1</v>
      </c>
      <c r="E1484" s="4" t="s">
        <v>65</v>
      </c>
      <c r="F1484" t="s">
        <v>223</v>
      </c>
      <c r="G1484">
        <v>4068</v>
      </c>
      <c r="H1484" s="44" t="s">
        <v>212</v>
      </c>
      <c r="I1484">
        <v>2016</v>
      </c>
      <c r="J1484" t="s">
        <v>213</v>
      </c>
      <c r="K1484" t="s">
        <v>214</v>
      </c>
      <c r="L1484" t="s">
        <v>215</v>
      </c>
      <c r="M1484" t="s">
        <v>39</v>
      </c>
      <c r="N1484" t="s">
        <v>216</v>
      </c>
      <c r="P1484" t="s">
        <v>217</v>
      </c>
      <c r="Q1484" t="str">
        <f t="shared" si="354"/>
        <v>23 km SE of Inderborski Village, SE slope of Inderbor Highland</v>
      </c>
      <c r="R1484" s="85">
        <v>48.406942999999998</v>
      </c>
      <c r="S1484" s="85">
        <v>51.982480000000002</v>
      </c>
      <c r="T1484" t="s">
        <v>218</v>
      </c>
      <c r="U1484" t="s">
        <v>219</v>
      </c>
      <c r="V1484" s="54" t="s">
        <v>106</v>
      </c>
      <c r="X1484">
        <v>1000</v>
      </c>
      <c r="Y1484">
        <v>1984</v>
      </c>
      <c r="Z1484">
        <v>5</v>
      </c>
      <c r="AA1484">
        <v>15</v>
      </c>
      <c r="AB1484"/>
      <c r="AC1484"/>
      <c r="AD1484"/>
      <c r="AE1484" t="s">
        <v>220</v>
      </c>
      <c r="AF1484" t="s">
        <v>221</v>
      </c>
      <c r="AH1484" t="s">
        <v>207</v>
      </c>
      <c r="AI1484" t="s">
        <v>208</v>
      </c>
      <c r="AJ1484" t="s">
        <v>209</v>
      </c>
      <c r="AK1484" t="b">
        <v>1</v>
      </c>
      <c r="AL1484" t="b">
        <v>0</v>
      </c>
      <c r="AO1484" s="49" t="s">
        <v>4952</v>
      </c>
      <c r="AP1484" s="73"/>
      <c r="AQ1484" s="49" t="s">
        <v>4951</v>
      </c>
      <c r="AR1484" s="76" t="s">
        <v>5011</v>
      </c>
      <c r="AS1484" s="73" t="s">
        <v>5012</v>
      </c>
      <c r="AT1484" s="73">
        <f t="shared" si="357"/>
        <v>1</v>
      </c>
      <c r="AU1484" s="112" t="s">
        <v>5384</v>
      </c>
      <c r="AV1484" s="44" t="s">
        <v>5380</v>
      </c>
      <c r="AW1484" t="s">
        <v>5018</v>
      </c>
      <c r="AX1484" s="112" t="s">
        <v>5333</v>
      </c>
      <c r="AY1484" s="73" t="str">
        <f t="shared" si="358"/>
        <v>Marusik Yu.M., Fomichev A.A., Tuneva T.K. 2016. Redescription of Asagena semideserta (Ponomarev, 2005) comb. n. (Araneae: Theridiidae) // Acta zool. bulg. Vol.68. No.4. P.477–482</v>
      </c>
      <c r="AZ1484" s="49" t="s">
        <v>4903</v>
      </c>
      <c r="BA1484" s="58" t="str">
        <f>Y1484&amp;"-"&amp;IF(Z1484&lt;10,"0"&amp;Z1484,Z1484)&amp;"-"&amp;IF(AA1484&lt;10,"0"&amp;AA1484,AA1484)</f>
        <v>1984-05-15</v>
      </c>
      <c r="BB1484" s="44" t="str">
        <f>Y1484&amp;IF(Z1484&lt;&gt;0,"-"&amp;Z1484,"")&amp;IF(AA1484&lt;&gt;0,"-"&amp;AA1484,"")&amp;IF(AB1484&lt;&gt;0,"/"&amp;AB1484,"")&amp;IF(AC1484&lt;&gt;0,"-"&amp;AC1484,"")&amp;IF(AD1484&lt;&gt;0,"-"&amp;AD1484,"")</f>
        <v>1984-5-15</v>
      </c>
      <c r="BC1484" s="44" t="str">
        <f>AE1484</f>
        <v>Artemisia lercheana and Anabasis ramosissima steppe</v>
      </c>
      <c r="BF1484" s="49" t="s">
        <v>4882</v>
      </c>
      <c r="BG1484" t="s">
        <v>4893</v>
      </c>
      <c r="BH1484" s="40" t="s">
        <v>5050</v>
      </c>
      <c r="BI1484" t="s">
        <v>39</v>
      </c>
      <c r="BJ1484" t="str">
        <f>N1484&amp;", "&amp;P1484</f>
        <v>Atyrau Region, 23 km SE of Inderborski Village, SE slope of Inderbor Highland</v>
      </c>
      <c r="BK1484" t="str">
        <f>T1484&amp;" N; "&amp;U1484&amp;" E"</f>
        <v>48.406943 N; 51.98248 E</v>
      </c>
      <c r="BL1484" t="s">
        <v>218</v>
      </c>
      <c r="BM1484" s="85" t="s">
        <v>219</v>
      </c>
      <c r="BN1484" t="s">
        <v>4895</v>
      </c>
      <c r="BO1484">
        <f>X1484</f>
        <v>1000</v>
      </c>
      <c r="BP1484" t="str">
        <f>IF(V1484="original",H1484,IF(V1484="volunteer",C1484,"Nekhaeva A.A."))</f>
        <v>Nekhaeva A.A.</v>
      </c>
      <c r="BQ1484" t="str">
        <f>IF(V1484="original",I1484,IF(V1484="volunteer",YEAR(A1484)&amp;"-"&amp;IF(MONTH(A1484)&lt;10,"0"&amp;MONTH(A1484),MONTH(A1484))&amp;"-"&amp;IF(DAY(A1484)&lt;10,"0"&amp;DAY(A1484),DAY(A1484)),"__2025-05-15"))</f>
        <v>2025-05-11</v>
      </c>
      <c r="BT1484" s="49" t="s">
        <v>4766</v>
      </c>
      <c r="BU1484" t="s">
        <v>3631</v>
      </c>
      <c r="BV1484" t="s">
        <v>3632</v>
      </c>
      <c r="BW1484" t="s">
        <v>3633</v>
      </c>
      <c r="BX1484" t="s">
        <v>3634</v>
      </c>
      <c r="BY1484" s="44" t="s">
        <v>207</v>
      </c>
      <c r="BZ1484" t="s">
        <v>208</v>
      </c>
      <c r="CA1484" t="s">
        <v>3669</v>
      </c>
      <c r="CB1484" s="44" t="s">
        <v>3669</v>
      </c>
      <c r="CC1484" t="s">
        <v>4866</v>
      </c>
      <c r="CD1484" t="s">
        <v>3669</v>
      </c>
      <c r="CE1484" t="s">
        <v>3670</v>
      </c>
      <c r="CF1484" t="s">
        <v>3630</v>
      </c>
      <c r="CG1484" t="s">
        <v>4737</v>
      </c>
      <c r="CH1484" t="str">
        <f>H1484</f>
        <v>Marusik Yu.M., Fomichev A.A., Tuneva T.K.</v>
      </c>
      <c r="CI1484">
        <f t="shared" si="345"/>
        <v>2016</v>
      </c>
    </row>
    <row r="1485" spans="1:88" x14ac:dyDescent="0.45">
      <c r="A1485" s="1">
        <v>45788.650601851863</v>
      </c>
      <c r="B1485">
        <v>911269241</v>
      </c>
      <c r="C1485" t="s">
        <v>4896</v>
      </c>
      <c r="D1485">
        <v>4</v>
      </c>
      <c r="E1485" s="4" t="s">
        <v>835</v>
      </c>
      <c r="F1485" t="s">
        <v>211</v>
      </c>
      <c r="G1485">
        <v>4068</v>
      </c>
      <c r="H1485" s="44" t="s">
        <v>212</v>
      </c>
      <c r="I1485">
        <v>2016</v>
      </c>
      <c r="J1485" t="s">
        <v>213</v>
      </c>
      <c r="K1485" t="s">
        <v>214</v>
      </c>
      <c r="L1485" t="s">
        <v>215</v>
      </c>
      <c r="M1485" t="s">
        <v>39</v>
      </c>
      <c r="N1485" t="s">
        <v>202</v>
      </c>
      <c r="P1485" t="s">
        <v>203</v>
      </c>
      <c r="Q1485" t="str">
        <f t="shared" si="354"/>
        <v>ca 2 km W of Chubar-Tyubek Vil., Balkhash Lake shore</v>
      </c>
      <c r="R1485" s="85">
        <v>46.766666999999998</v>
      </c>
      <c r="S1485" s="85">
        <v>74.733333000000002</v>
      </c>
      <c r="T1485" t="s">
        <v>204</v>
      </c>
      <c r="U1485" t="s">
        <v>205</v>
      </c>
      <c r="V1485" s="54" t="s">
        <v>44</v>
      </c>
      <c r="Y1485">
        <v>2010</v>
      </c>
      <c r="Z1485">
        <v>5</v>
      </c>
      <c r="AA1485">
        <v>15</v>
      </c>
      <c r="AB1485"/>
      <c r="AC1485"/>
      <c r="AD1485"/>
      <c r="AF1485" t="s">
        <v>206</v>
      </c>
      <c r="AH1485" t="s">
        <v>207</v>
      </c>
      <c r="AI1485" t="s">
        <v>208</v>
      </c>
      <c r="AJ1485" t="s">
        <v>209</v>
      </c>
      <c r="AK1485" t="b">
        <v>1</v>
      </c>
      <c r="AL1485" t="b">
        <v>0</v>
      </c>
      <c r="AO1485" s="49" t="s">
        <v>4952</v>
      </c>
      <c r="AP1485" s="73"/>
      <c r="AQ1485" s="49" t="s">
        <v>4951</v>
      </c>
      <c r="AR1485" s="76" t="s">
        <v>5011</v>
      </c>
      <c r="AS1485" s="73" t="s">
        <v>5012</v>
      </c>
      <c r="AT1485" s="73">
        <f t="shared" si="357"/>
        <v>4</v>
      </c>
      <c r="AU1485" s="112" t="s">
        <v>5384</v>
      </c>
      <c r="AV1485" s="44" t="s">
        <v>5380</v>
      </c>
      <c r="AW1485" s="28" t="s">
        <v>206</v>
      </c>
      <c r="AX1485" t="s">
        <v>5331</v>
      </c>
      <c r="AY1485" s="73" t="str">
        <f t="shared" si="358"/>
        <v>Marusik Yu.M., Fomichev A.A., Tuneva T.K. 2016. Redescription of Asagena semideserta (Ponomarev, 2005) comb. n. (Araneae: Theridiidae) // Acta zool. bulg. Vol.68. No.4. P.477–482</v>
      </c>
      <c r="AZ1485" s="49" t="s">
        <v>4903</v>
      </c>
      <c r="BA1485" s="58" t="str">
        <f>Y1485&amp;"-"&amp;IF(Z1485&lt;10,"0"&amp;Z1485,Z1485)&amp;"-"&amp;IF(AA1485&lt;10,"0"&amp;AA1485,AA1485)</f>
        <v>2010-05-15</v>
      </c>
      <c r="BB1485" s="44" t="str">
        <f>Y1485&amp;IF(Z1485&lt;&gt;0,"-"&amp;Z1485,"")&amp;IF(AA1485&lt;&gt;0,"-"&amp;AA1485,"")&amp;IF(AB1485&lt;&gt;0,"/"&amp;AB1485,"")&amp;IF(AC1485&lt;&gt;0,"-"&amp;AC1485,"")&amp;IF(AD1485&lt;&gt;0,"-"&amp;AD1485,"")</f>
        <v>2010-5-15</v>
      </c>
      <c r="BF1485" s="49" t="s">
        <v>4882</v>
      </c>
      <c r="BG1485" t="s">
        <v>4893</v>
      </c>
      <c r="BH1485" s="40" t="s">
        <v>5050</v>
      </c>
      <c r="BI1485" t="s">
        <v>39</v>
      </c>
      <c r="BJ1485" t="str">
        <f>N1485&amp;", "&amp;P1485</f>
        <v>Karaganda Region, ca 2 km W of Chubar-Tyubek Vil., Balkhash Lake shore</v>
      </c>
      <c r="BK1485" t="str">
        <f>T1485&amp;" N; "&amp;U1485&amp;" E"</f>
        <v>46°46' N; 74°44' E</v>
      </c>
      <c r="BL1485" t="s">
        <v>5086</v>
      </c>
      <c r="BM1485" s="85" t="s">
        <v>5087</v>
      </c>
      <c r="BN1485" t="s">
        <v>4895</v>
      </c>
      <c r="BP1485" t="str">
        <f>IF(V1485="original",H1485,IF(V1485="volunteer",C1485,"Nekhaeva A.A."))</f>
        <v>Marusik Yu.M., Fomichev A.A., Tuneva T.K.</v>
      </c>
      <c r="BQ1485">
        <f>IF(V1485="original",I1485,IF(V1485="volunteer",YEAR(A1485)&amp;"-"&amp;IF(MONTH(A1485)&lt;10,"0"&amp;MONTH(A1485),MONTH(A1485))&amp;"-"&amp;IF(DAY(A1485)&lt;10,"0"&amp;DAY(A1485),DAY(A1485)),"__2025-05-15"))</f>
        <v>2016</v>
      </c>
      <c r="BT1485" s="49" t="s">
        <v>4766</v>
      </c>
      <c r="BU1485" t="s">
        <v>3631</v>
      </c>
      <c r="BV1485" t="s">
        <v>3632</v>
      </c>
      <c r="BW1485" t="s">
        <v>3633</v>
      </c>
      <c r="BX1485" t="s">
        <v>3634</v>
      </c>
      <c r="BY1485" s="44" t="s">
        <v>207</v>
      </c>
      <c r="BZ1485" t="s">
        <v>208</v>
      </c>
      <c r="CA1485" t="s">
        <v>3669</v>
      </c>
      <c r="CB1485" s="44" t="s">
        <v>3669</v>
      </c>
      <c r="CC1485" t="s">
        <v>4866</v>
      </c>
      <c r="CD1485" t="s">
        <v>3669</v>
      </c>
      <c r="CE1485" t="s">
        <v>3670</v>
      </c>
      <c r="CF1485" t="s">
        <v>3630</v>
      </c>
      <c r="CH1485" t="str">
        <f>H1485</f>
        <v>Marusik Yu.M., Fomichev A.A., Tuneva T.K.</v>
      </c>
      <c r="CI1485">
        <f t="shared" si="345"/>
        <v>2016</v>
      </c>
    </row>
    <row r="1486" spans="1:88" x14ac:dyDescent="0.45">
      <c r="A1486" s="1">
        <v>45788.650601851863</v>
      </c>
      <c r="B1486">
        <v>911269241</v>
      </c>
      <c r="C1486" t="s">
        <v>4896</v>
      </c>
      <c r="D1486">
        <v>3</v>
      </c>
      <c r="E1486" s="4" t="s">
        <v>5293</v>
      </c>
      <c r="F1486" t="s">
        <v>211</v>
      </c>
      <c r="G1486">
        <v>4068</v>
      </c>
      <c r="H1486" s="44" t="s">
        <v>212</v>
      </c>
      <c r="I1486">
        <v>2016</v>
      </c>
      <c r="J1486" t="s">
        <v>213</v>
      </c>
      <c r="K1486" t="s">
        <v>214</v>
      </c>
      <c r="L1486" t="s">
        <v>215</v>
      </c>
      <c r="M1486" t="s">
        <v>39</v>
      </c>
      <c r="N1486" t="s">
        <v>202</v>
      </c>
      <c r="P1486" t="s">
        <v>203</v>
      </c>
      <c r="Q1486" t="str">
        <f t="shared" si="354"/>
        <v>ca 2 km W of Chubar-Tyubek Vil., Balkhash Lake shore</v>
      </c>
      <c r="R1486" s="85">
        <v>46.766666999999998</v>
      </c>
      <c r="S1486" s="85">
        <v>74.733333000000002</v>
      </c>
      <c r="T1486" t="s">
        <v>204</v>
      </c>
      <c r="U1486" t="s">
        <v>205</v>
      </c>
      <c r="V1486" s="54" t="s">
        <v>44</v>
      </c>
      <c r="Y1486">
        <v>2010</v>
      </c>
      <c r="Z1486">
        <v>5</v>
      </c>
      <c r="AA1486">
        <v>15</v>
      </c>
      <c r="AB1486"/>
      <c r="AC1486"/>
      <c r="AD1486"/>
      <c r="AF1486" t="s">
        <v>206</v>
      </c>
      <c r="AH1486" t="s">
        <v>207</v>
      </c>
      <c r="AI1486" t="s">
        <v>208</v>
      </c>
      <c r="AJ1486" t="s">
        <v>209</v>
      </c>
      <c r="AK1486" t="b">
        <v>1</v>
      </c>
      <c r="AL1486" t="b">
        <v>0</v>
      </c>
      <c r="AO1486" s="49" t="s">
        <v>4952</v>
      </c>
      <c r="AP1486" s="73"/>
      <c r="AQ1486" s="49" t="s">
        <v>4951</v>
      </c>
      <c r="AR1486" s="76" t="s">
        <v>5011</v>
      </c>
      <c r="AS1486" s="73" t="s">
        <v>5012</v>
      </c>
      <c r="AT1486" s="73">
        <f t="shared" si="357"/>
        <v>3</v>
      </c>
      <c r="AU1486" s="112" t="s">
        <v>5383</v>
      </c>
      <c r="AV1486" s="44" t="s">
        <v>5382</v>
      </c>
      <c r="AW1486" s="28" t="s">
        <v>206</v>
      </c>
      <c r="AX1486" t="s">
        <v>5331</v>
      </c>
      <c r="AY1486" s="73" t="str">
        <f t="shared" si="358"/>
        <v>Marusik Yu.M., Fomichev A.A., Tuneva T.K. 2016. Redescription of Asagena semideserta (Ponomarev, 2005) comb. n. (Araneae: Theridiidae) // Acta zool. bulg. Vol.68. No.4. P.477–482</v>
      </c>
      <c r="AZ1486" s="49" t="s">
        <v>4903</v>
      </c>
      <c r="BA1486" s="58" t="str">
        <f>Y1486&amp;"-"&amp;IF(Z1486&lt;10,"0"&amp;Z1486,Z1486)&amp;"-"&amp;IF(AA1486&lt;10,"0"&amp;AA1486,AA1486)</f>
        <v>2010-05-15</v>
      </c>
      <c r="BB1486" s="44" t="str">
        <f>Y1486&amp;IF(Z1486&lt;&gt;0,"-"&amp;Z1486,"")&amp;IF(AA1486&lt;&gt;0,"-"&amp;AA1486,"")&amp;IF(AB1486&lt;&gt;0,"/"&amp;AB1486,"")&amp;IF(AC1486&lt;&gt;0,"-"&amp;AC1486,"")&amp;IF(AD1486&lt;&gt;0,"-"&amp;AD1486,"")</f>
        <v>2010-5-15</v>
      </c>
      <c r="BF1486" s="49" t="s">
        <v>4882</v>
      </c>
      <c r="BG1486" t="s">
        <v>4893</v>
      </c>
      <c r="BH1486" s="40" t="s">
        <v>5050</v>
      </c>
      <c r="BI1486" t="s">
        <v>39</v>
      </c>
      <c r="BJ1486" t="str">
        <f>N1486&amp;", "&amp;P1486</f>
        <v>Karaganda Region, ca 2 km W of Chubar-Tyubek Vil., Balkhash Lake shore</v>
      </c>
      <c r="BK1486" t="str">
        <f>T1486&amp;" N; "&amp;U1486&amp;" E"</f>
        <v>46°46' N; 74°44' E</v>
      </c>
      <c r="BL1486" t="s">
        <v>5086</v>
      </c>
      <c r="BM1486" s="85" t="s">
        <v>5087</v>
      </c>
      <c r="BN1486" t="s">
        <v>4895</v>
      </c>
      <c r="BP1486" t="str">
        <f>IF(V1486="original",H1486,IF(V1486="volunteer",C1486,"Nekhaeva A.A."))</f>
        <v>Marusik Yu.M., Fomichev A.A., Tuneva T.K.</v>
      </c>
      <c r="BQ1486">
        <f>IF(V1486="original",I1486,IF(V1486="volunteer",YEAR(A1486)&amp;"-"&amp;IF(MONTH(A1486)&lt;10,"0"&amp;MONTH(A1486),MONTH(A1486))&amp;"-"&amp;IF(DAY(A1486)&lt;10,"0"&amp;DAY(A1486),DAY(A1486)),"__2025-05-15"))</f>
        <v>2016</v>
      </c>
      <c r="BT1486" s="49" t="s">
        <v>4766</v>
      </c>
      <c r="BU1486" t="s">
        <v>3631</v>
      </c>
      <c r="BV1486" t="s">
        <v>3632</v>
      </c>
      <c r="BW1486" t="s">
        <v>3633</v>
      </c>
      <c r="BX1486" t="s">
        <v>3634</v>
      </c>
      <c r="BY1486" s="44" t="s">
        <v>207</v>
      </c>
      <c r="BZ1486" t="s">
        <v>208</v>
      </c>
      <c r="CA1486" t="s">
        <v>3669</v>
      </c>
      <c r="CB1486" s="44" t="s">
        <v>3669</v>
      </c>
      <c r="CC1486" t="s">
        <v>4866</v>
      </c>
      <c r="CD1486" t="s">
        <v>3669</v>
      </c>
      <c r="CE1486" t="s">
        <v>3670</v>
      </c>
      <c r="CF1486" t="s">
        <v>3630</v>
      </c>
      <c r="CH1486" t="str">
        <f>H1486</f>
        <v>Marusik Yu.M., Fomichev A.A., Tuneva T.K.</v>
      </c>
      <c r="CI1486">
        <f t="shared" si="345"/>
        <v>2016</v>
      </c>
    </row>
    <row r="1487" spans="1:88" s="6" customFormat="1" x14ac:dyDescent="0.45">
      <c r="A1487" s="47">
        <v>45783.523252314822</v>
      </c>
      <c r="B1487" s="29">
        <v>412819044</v>
      </c>
      <c r="C1487" s="6" t="s">
        <v>4897</v>
      </c>
      <c r="D1487" s="29">
        <v>2</v>
      </c>
      <c r="E1487" s="4" t="s">
        <v>247</v>
      </c>
      <c r="F1487" s="29" t="s">
        <v>568</v>
      </c>
      <c r="G1487" s="29">
        <v>4749</v>
      </c>
      <c r="H1487" s="44" t="s">
        <v>537</v>
      </c>
      <c r="I1487" s="6">
        <v>1990</v>
      </c>
      <c r="J1487" s="6" t="s">
        <v>538</v>
      </c>
      <c r="K1487" s="6" t="s">
        <v>539</v>
      </c>
      <c r="L1487" s="6" t="s">
        <v>540</v>
      </c>
      <c r="M1487" t="s">
        <v>39</v>
      </c>
      <c r="N1487" s="6" t="s">
        <v>178</v>
      </c>
      <c r="Q1487" t="str">
        <f t="shared" si="354"/>
        <v/>
      </c>
      <c r="R1487" s="84"/>
      <c r="S1487" s="84"/>
      <c r="V1487" s="6" t="s">
        <v>119</v>
      </c>
      <c r="Y1487" s="6">
        <v>1988</v>
      </c>
      <c r="Z1487" s="6">
        <v>5</v>
      </c>
      <c r="AF1487" s="6" t="s">
        <v>582</v>
      </c>
      <c r="AH1487" s="6" t="s">
        <v>533</v>
      </c>
      <c r="AI1487" s="6" t="s">
        <v>534</v>
      </c>
      <c r="AJ1487" s="6" t="s">
        <v>535</v>
      </c>
      <c r="AK1487" s="6" t="b">
        <v>1</v>
      </c>
      <c r="AL1487" s="6" t="b">
        <v>0</v>
      </c>
      <c r="AO1487" s="49" t="s">
        <v>4952</v>
      </c>
      <c r="AP1487" s="73"/>
      <c r="AQ1487" s="49" t="s">
        <v>4951</v>
      </c>
      <c r="AR1487" s="76" t="s">
        <v>5011</v>
      </c>
      <c r="AS1487" s="73" t="s">
        <v>5012</v>
      </c>
      <c r="AT1487" s="73">
        <f t="shared" si="357"/>
        <v>2</v>
      </c>
      <c r="AU1487" s="112" t="s">
        <v>5384</v>
      </c>
      <c r="AV1487" s="44" t="s">
        <v>5380</v>
      </c>
      <c r="AW1487" t="s">
        <v>5028</v>
      </c>
      <c r="AX1487" s="73"/>
      <c r="AY1487" s="73" t="str">
        <f t="shared" si="358"/>
        <v>Tanasevich A.V. 1990. Zoogeography of the genus Lepthyphantes in the USSR (Araneae, Linyphiidae) // Acta zool. fenn. No.190. P.357–362</v>
      </c>
      <c r="AZ1487" s="49" t="s">
        <v>4903</v>
      </c>
      <c r="BA1487" s="44" t="str">
        <f>Y1487&amp;"-"&amp;IF(Z1487&lt;10,"0"&amp;Z1487,Z1487)</f>
        <v>1988-05</v>
      </c>
      <c r="BB1487" s="44" t="str">
        <f>Y1487&amp;IF(Z1487&lt;&gt;0,"-"&amp;Z1487,"")&amp;IF(AA1487&lt;&gt;0,"-"&amp;AA1487,"")&amp;IF(AB1487&lt;&gt;0,"/"&amp;AB1487,"")&amp;IF(AC1487&lt;&gt;0,"-"&amp;AC1487,"")&amp;IF(AD1487&lt;&gt;0,"-"&amp;AD1487,"")</f>
        <v>1988-5</v>
      </c>
      <c r="BC1487" s="44"/>
      <c r="BD1487" s="44"/>
      <c r="BE1487" s="44"/>
      <c r="BF1487" s="49" t="s">
        <v>4882</v>
      </c>
      <c r="BG1487" t="s">
        <v>4893</v>
      </c>
      <c r="BH1487" s="40" t="s">
        <v>5050</v>
      </c>
      <c r="BI1487" t="s">
        <v>39</v>
      </c>
      <c r="BJ1487" t="str">
        <f t="shared" ref="BJ1487:BJ1488" si="360">N1487</f>
        <v>Alma-Ata Area</v>
      </c>
      <c r="BK1487"/>
      <c r="BL1487"/>
      <c r="BM1487" s="85"/>
      <c r="BN1487"/>
      <c r="BO1487"/>
      <c r="BP1487"/>
      <c r="BQ1487"/>
      <c r="BR1487"/>
      <c r="BS1487"/>
      <c r="BT1487" s="49" t="s">
        <v>4766</v>
      </c>
      <c r="BU1487" t="s">
        <v>3631</v>
      </c>
      <c r="BV1487" t="s">
        <v>3632</v>
      </c>
      <c r="BW1487" t="s">
        <v>3633</v>
      </c>
      <c r="BX1487" t="s">
        <v>3634</v>
      </c>
      <c r="BY1487" s="44" t="s">
        <v>533</v>
      </c>
      <c r="BZ1487" t="s">
        <v>801</v>
      </c>
      <c r="CA1487" t="s">
        <v>3752</v>
      </c>
      <c r="CB1487" s="44" t="s">
        <v>3752</v>
      </c>
      <c r="CC1487" t="s">
        <v>4851</v>
      </c>
      <c r="CD1487" t="s">
        <v>3750</v>
      </c>
      <c r="CE1487" t="s">
        <v>3751</v>
      </c>
      <c r="CF1487" t="s">
        <v>3630</v>
      </c>
      <c r="CG1487"/>
      <c r="CH1487" t="str">
        <f>H1487</f>
        <v>Tanasevich A.V.</v>
      </c>
      <c r="CI1487">
        <f t="shared" si="345"/>
        <v>1990</v>
      </c>
      <c r="CJ1487" t="s">
        <v>4689</v>
      </c>
    </row>
    <row r="1488" spans="1:88" s="6" customFormat="1" x14ac:dyDescent="0.45">
      <c r="A1488" s="47">
        <v>45783.523553240739</v>
      </c>
      <c r="B1488" s="29">
        <v>412819044</v>
      </c>
      <c r="C1488" s="6" t="s">
        <v>4897</v>
      </c>
      <c r="D1488" s="29">
        <v>2</v>
      </c>
      <c r="E1488" s="4" t="s">
        <v>247</v>
      </c>
      <c r="F1488" s="29" t="s">
        <v>568</v>
      </c>
      <c r="G1488" s="29">
        <v>4749</v>
      </c>
      <c r="H1488" s="44" t="s">
        <v>537</v>
      </c>
      <c r="I1488" s="6">
        <v>1990</v>
      </c>
      <c r="J1488" s="6" t="s">
        <v>538</v>
      </c>
      <c r="K1488" s="6" t="s">
        <v>539</v>
      </c>
      <c r="L1488" s="6" t="s">
        <v>540</v>
      </c>
      <c r="M1488" t="s">
        <v>39</v>
      </c>
      <c r="N1488" s="6" t="s">
        <v>102</v>
      </c>
      <c r="Q1488" t="str">
        <f t="shared" si="354"/>
        <v/>
      </c>
      <c r="R1488" s="84"/>
      <c r="S1488" s="84"/>
      <c r="V1488" s="6" t="s">
        <v>119</v>
      </c>
      <c r="Y1488" s="6">
        <v>1988</v>
      </c>
      <c r="Z1488" s="6">
        <v>5</v>
      </c>
      <c r="AF1488" s="6" t="s">
        <v>582</v>
      </c>
      <c r="AH1488" s="6" t="s">
        <v>533</v>
      </c>
      <c r="AI1488" s="6" t="s">
        <v>534</v>
      </c>
      <c r="AJ1488" s="6" t="s">
        <v>535</v>
      </c>
      <c r="AK1488" s="6" t="b">
        <v>1</v>
      </c>
      <c r="AL1488" s="6" t="b">
        <v>0</v>
      </c>
      <c r="AO1488" s="49" t="s">
        <v>4952</v>
      </c>
      <c r="AP1488" s="73"/>
      <c r="AQ1488" s="49" t="s">
        <v>4951</v>
      </c>
      <c r="AR1488" s="76" t="s">
        <v>5011</v>
      </c>
      <c r="AS1488" s="73" t="s">
        <v>5012</v>
      </c>
      <c r="AT1488" s="73">
        <f t="shared" si="357"/>
        <v>2</v>
      </c>
      <c r="AU1488" s="112" t="s">
        <v>5384</v>
      </c>
      <c r="AV1488" s="44" t="s">
        <v>5380</v>
      </c>
      <c r="AW1488" t="s">
        <v>5028</v>
      </c>
      <c r="AX1488" s="73"/>
      <c r="AY1488" s="73" t="str">
        <f t="shared" si="358"/>
        <v>Tanasevich A.V. 1990. Zoogeography of the genus Lepthyphantes in the USSR (Araneae, Linyphiidae) // Acta zool. fenn. No.190. P.357–362</v>
      </c>
      <c r="AZ1488" s="49" t="s">
        <v>4903</v>
      </c>
      <c r="BA1488" s="44" t="str">
        <f>Y1488&amp;"-"&amp;IF(Z1488&lt;10,"0"&amp;Z1488,Z1488)</f>
        <v>1988-05</v>
      </c>
      <c r="BB1488" s="44" t="str">
        <f>Y1488&amp;IF(Z1488&lt;&gt;0,"-"&amp;Z1488,"")&amp;IF(AA1488&lt;&gt;0,"-"&amp;AA1488,"")&amp;IF(AB1488&lt;&gt;0,"/"&amp;AB1488,"")&amp;IF(AC1488&lt;&gt;0,"-"&amp;AC1488,"")&amp;IF(AD1488&lt;&gt;0,"-"&amp;AD1488,"")</f>
        <v>1988-5</v>
      </c>
      <c r="BC1488" s="44"/>
      <c r="BD1488" s="44"/>
      <c r="BE1488" s="44"/>
      <c r="BF1488" s="49" t="s">
        <v>4882</v>
      </c>
      <c r="BG1488" t="s">
        <v>4893</v>
      </c>
      <c r="BH1488" s="40" t="s">
        <v>5050</v>
      </c>
      <c r="BI1488" t="s">
        <v>39</v>
      </c>
      <c r="BJ1488" t="str">
        <f t="shared" si="360"/>
        <v>Taldy-Kurgan Area</v>
      </c>
      <c r="BK1488"/>
      <c r="BL1488"/>
      <c r="BM1488" s="85"/>
      <c r="BN1488"/>
      <c r="BO1488"/>
      <c r="BP1488"/>
      <c r="BQ1488"/>
      <c r="BR1488"/>
      <c r="BS1488"/>
      <c r="BT1488" s="49" t="s">
        <v>4766</v>
      </c>
      <c r="BU1488" t="s">
        <v>3631</v>
      </c>
      <c r="BV1488" t="s">
        <v>3632</v>
      </c>
      <c r="BW1488" t="s">
        <v>3633</v>
      </c>
      <c r="BX1488" t="s">
        <v>3634</v>
      </c>
      <c r="BY1488" s="44" t="s">
        <v>533</v>
      </c>
      <c r="BZ1488" t="s">
        <v>801</v>
      </c>
      <c r="CA1488" t="s">
        <v>3752</v>
      </c>
      <c r="CB1488" s="44" t="s">
        <v>3752</v>
      </c>
      <c r="CC1488" t="s">
        <v>4851</v>
      </c>
      <c r="CD1488" t="s">
        <v>3750</v>
      </c>
      <c r="CE1488" t="s">
        <v>3751</v>
      </c>
      <c r="CF1488" t="s">
        <v>3630</v>
      </c>
      <c r="CG1488"/>
      <c r="CH1488" t="str">
        <f>H1488</f>
        <v>Tanasevich A.V.</v>
      </c>
      <c r="CI1488">
        <f t="shared" si="345"/>
        <v>1990</v>
      </c>
      <c r="CJ1488" t="s">
        <v>4689</v>
      </c>
    </row>
    <row r="1489" spans="1:88" x14ac:dyDescent="0.45">
      <c r="A1489" s="1">
        <v>45772.574537037042</v>
      </c>
      <c r="B1489">
        <v>911269241</v>
      </c>
      <c r="C1489" t="s">
        <v>4896</v>
      </c>
      <c r="D1489">
        <v>14</v>
      </c>
      <c r="E1489" s="4" t="s">
        <v>5294</v>
      </c>
      <c r="F1489" t="s">
        <v>166</v>
      </c>
      <c r="G1489">
        <v>4585</v>
      </c>
      <c r="H1489" s="44" t="s">
        <v>1230</v>
      </c>
      <c r="I1489">
        <v>1996</v>
      </c>
      <c r="J1489" t="s">
        <v>1231</v>
      </c>
      <c r="K1489" t="s">
        <v>1232</v>
      </c>
      <c r="L1489" t="s">
        <v>1233</v>
      </c>
      <c r="M1489" t="s">
        <v>39</v>
      </c>
      <c r="P1489" t="s">
        <v>1221</v>
      </c>
      <c r="Q1489" t="str">
        <f t="shared" si="354"/>
        <v>Alma-Ata N.P., Zailiysky Alatau Mt.Range</v>
      </c>
      <c r="R1489" s="85">
        <v>43.163476000000003</v>
      </c>
      <c r="S1489" s="85">
        <v>77.301473999999999</v>
      </c>
      <c r="T1489" t="s">
        <v>1222</v>
      </c>
      <c r="U1489" t="s">
        <v>1223</v>
      </c>
      <c r="V1489" s="54" t="s">
        <v>106</v>
      </c>
      <c r="X1489">
        <v>500</v>
      </c>
      <c r="Y1489">
        <v>1992</v>
      </c>
      <c r="Z1489">
        <v>9</v>
      </c>
      <c r="AA1489">
        <v>2</v>
      </c>
      <c r="AB1489"/>
      <c r="AC1489"/>
      <c r="AD1489"/>
      <c r="AE1489" t="s">
        <v>1224</v>
      </c>
      <c r="AF1489" t="s">
        <v>1225</v>
      </c>
      <c r="AG1489" s="60" t="s">
        <v>1226</v>
      </c>
      <c r="AH1489" t="s">
        <v>533</v>
      </c>
      <c r="AI1489" t="s">
        <v>1227</v>
      </c>
      <c r="AJ1489" t="s">
        <v>1228</v>
      </c>
      <c r="AK1489" t="b">
        <v>1</v>
      </c>
      <c r="AL1489" t="b">
        <v>0</v>
      </c>
      <c r="AO1489" s="49" t="s">
        <v>4952</v>
      </c>
      <c r="AP1489" s="73"/>
      <c r="AQ1489" s="49" t="s">
        <v>4951</v>
      </c>
      <c r="AR1489" s="76" t="s">
        <v>5011</v>
      </c>
      <c r="AS1489" s="73" t="s">
        <v>5012</v>
      </c>
      <c r="AT1489" s="73">
        <f t="shared" si="357"/>
        <v>14</v>
      </c>
      <c r="AU1489" s="112" t="s">
        <v>5384</v>
      </c>
      <c r="AV1489" s="44" t="s">
        <v>5380</v>
      </c>
      <c r="AW1489" t="s">
        <v>2306</v>
      </c>
      <c r="AX1489" t="s">
        <v>5333</v>
      </c>
      <c r="AY1489" s="73" t="str">
        <f t="shared" si="358"/>
        <v>Saaristo M.I., Eskov K.Yu. 1996. Taxonomy and zoogeography of the hypoarctic erigonine spider genus Semljicola (Araneida, Linyphiidae) // Acta Zool. Fennica. Vol.201. P.47–69</v>
      </c>
      <c r="AZ1489" s="49" t="s">
        <v>4903</v>
      </c>
      <c r="BA1489" s="58" t="str">
        <f>Y1489&amp;"-"&amp;IF(Z1489&lt;10,"0"&amp;Z1489,Z1489)&amp;"-"&amp;IF(AA1489&lt;10,"0"&amp;AA1489,AA1489)</f>
        <v>1992-09-02</v>
      </c>
      <c r="BB1489" s="44" t="str">
        <f>Y1489&amp;IF(Z1489&lt;&gt;0,"-"&amp;Z1489,"")&amp;IF(AA1489&lt;&gt;0,"-"&amp;AA1489,"")&amp;IF(AB1489&lt;&gt;0,"/"&amp;AB1489,"")&amp;IF(AC1489&lt;&gt;0,"-"&amp;AC1489,"")&amp;IF(AD1489&lt;&gt;0,"-"&amp;AD1489,"")</f>
        <v>1992-9-2</v>
      </c>
      <c r="BC1489" s="44" t="str">
        <f t="shared" ref="BC1489" si="361">AE1489</f>
        <v>small peat bog along stream</v>
      </c>
      <c r="BF1489" s="49" t="s">
        <v>4882</v>
      </c>
      <c r="BG1489" t="s">
        <v>4893</v>
      </c>
      <c r="BH1489" s="40" t="s">
        <v>5050</v>
      </c>
      <c r="BI1489" t="s">
        <v>39</v>
      </c>
      <c r="BJ1489" t="str">
        <f t="shared" ref="BJ1489" si="362">P1489</f>
        <v>Alma-Ata N.P., Zailiysky Alatau Mt.Range</v>
      </c>
      <c r="BK1489" t="str">
        <f>T1489&amp;" N; "&amp;U1489&amp;" E"</f>
        <v>43.163476 N; 77.301474 E</v>
      </c>
      <c r="BL1489" t="s">
        <v>1222</v>
      </c>
      <c r="BM1489" s="85" t="s">
        <v>1223</v>
      </c>
      <c r="BN1489" t="s">
        <v>4895</v>
      </c>
      <c r="BO1489">
        <f t="shared" ref="BO1489:BO1491" si="363">X1489</f>
        <v>500</v>
      </c>
      <c r="BP1489" t="str">
        <f>IF(V1489="original",H1489,IF(V1489="volunteer",C1489,"Nekhaeva A.A."))</f>
        <v>Nekhaeva A.A.</v>
      </c>
      <c r="BQ1489" t="str">
        <f>IF(V1489="original",I1489,IF(V1489="volunteer",YEAR(A1489)&amp;"-"&amp;IF(MONTH(A1489)&lt;10,"0"&amp;MONTH(A1489),MONTH(A1489))&amp;"-"&amp;IF(DAY(A1489)&lt;10,"0"&amp;DAY(A1489),DAY(A1489)),"__2025-05-15"))</f>
        <v>2025-04-25</v>
      </c>
      <c r="BR1489" t="str">
        <f>LEFT(AG1489,SEARCH(" ",AG1489)-1)</f>
        <v>2600</v>
      </c>
      <c r="BS1489" t="str">
        <f>BR1489</f>
        <v>2600</v>
      </c>
      <c r="BT1489" s="49" t="s">
        <v>4766</v>
      </c>
      <c r="BU1489" t="s">
        <v>3631</v>
      </c>
      <c r="BV1489" t="s">
        <v>3632</v>
      </c>
      <c r="BW1489" t="s">
        <v>3633</v>
      </c>
      <c r="BX1489" t="s">
        <v>3634</v>
      </c>
      <c r="BY1489" s="44" t="s">
        <v>533</v>
      </c>
      <c r="BZ1489" t="s">
        <v>1227</v>
      </c>
      <c r="CA1489" t="s">
        <v>4099</v>
      </c>
      <c r="CB1489" s="44" t="s">
        <v>4099</v>
      </c>
      <c r="CC1489" t="s">
        <v>4826</v>
      </c>
      <c r="CD1489" t="s">
        <v>4099</v>
      </c>
      <c r="CE1489" t="s">
        <v>4100</v>
      </c>
      <c r="CF1489" t="s">
        <v>3630</v>
      </c>
      <c r="CH1489" t="str">
        <f>H1489</f>
        <v>Saaristo M.I., Eskov K.Yu.</v>
      </c>
      <c r="CI1489">
        <f t="shared" si="345"/>
        <v>1996</v>
      </c>
    </row>
    <row r="1490" spans="1:88" s="6" customFormat="1" x14ac:dyDescent="0.45">
      <c r="A1490" s="5">
        <v>45780.43922453704</v>
      </c>
      <c r="B1490" s="6">
        <v>412819044</v>
      </c>
      <c r="C1490" s="6" t="s">
        <v>4897</v>
      </c>
      <c r="D1490" s="6">
        <v>1</v>
      </c>
      <c r="E1490" s="4" t="s">
        <v>65</v>
      </c>
      <c r="G1490" s="6">
        <v>4584</v>
      </c>
      <c r="H1490" s="44" t="s">
        <v>802</v>
      </c>
      <c r="I1490" s="6">
        <v>2007</v>
      </c>
      <c r="J1490" s="6" t="s">
        <v>803</v>
      </c>
      <c r="K1490" s="6" t="s">
        <v>804</v>
      </c>
      <c r="L1490" s="6" t="s">
        <v>805</v>
      </c>
      <c r="M1490" t="s">
        <v>39</v>
      </c>
      <c r="N1490" s="6" t="s">
        <v>102</v>
      </c>
      <c r="P1490" s="6" t="s">
        <v>797</v>
      </c>
      <c r="Q1490" t="str">
        <f t="shared" si="354"/>
        <v>20 km NE of Lake Ushkole</v>
      </c>
      <c r="R1490" s="84">
        <v>45.901406999999999</v>
      </c>
      <c r="S1490" s="84">
        <v>78.168687000000006</v>
      </c>
      <c r="T1490" s="6" t="s">
        <v>798</v>
      </c>
      <c r="U1490" s="6" t="s">
        <v>799</v>
      </c>
      <c r="V1490" s="6" t="s">
        <v>106</v>
      </c>
      <c r="X1490" s="6">
        <v>2500</v>
      </c>
      <c r="Y1490" s="6">
        <v>1988</v>
      </c>
      <c r="Z1490" s="6">
        <v>7</v>
      </c>
      <c r="AA1490" s="6">
        <v>31</v>
      </c>
      <c r="AF1490" s="6" t="s">
        <v>800</v>
      </c>
      <c r="AI1490" s="6" t="s">
        <v>801</v>
      </c>
      <c r="AJ1490" s="6" t="s">
        <v>535</v>
      </c>
      <c r="AK1490" s="6" t="b">
        <v>1</v>
      </c>
      <c r="AL1490" s="6" t="b">
        <v>0</v>
      </c>
      <c r="AO1490" s="49" t="s">
        <v>4952</v>
      </c>
      <c r="AP1490" s="73"/>
      <c r="AQ1490" s="49" t="s">
        <v>4951</v>
      </c>
      <c r="AR1490" s="76" t="s">
        <v>5011</v>
      </c>
      <c r="AS1490" s="73" t="s">
        <v>5012</v>
      </c>
      <c r="AT1490" s="73">
        <f t="shared" si="357"/>
        <v>1</v>
      </c>
      <c r="AU1490" s="112" t="s">
        <v>5384</v>
      </c>
      <c r="AV1490" s="44" t="s">
        <v>5380</v>
      </c>
      <c r="AW1490" t="s">
        <v>5030</v>
      </c>
      <c r="AX1490" s="73"/>
      <c r="AY1490" s="73" t="str">
        <f t="shared" si="358"/>
        <v>Saaristo M. 2007. A new subfamily of linyphiid spiders based on a new genus created for the keyserlingi-group of the genus Lepthyphantes (Aranei: Linyphiidae) // Arthropoda Selecta. Vol.16. No.1. P.33–42</v>
      </c>
      <c r="AZ1490" s="49" t="s">
        <v>4903</v>
      </c>
      <c r="BA1490" s="58" t="str">
        <f>Y1490&amp;"-"&amp;IF(Z1490&lt;10,"0"&amp;Z1490,Z1490)&amp;"-"&amp;IF(AA1490&lt;10,"0"&amp;AA1490,AA1490)</f>
        <v>1988-07-31</v>
      </c>
      <c r="BB1490" s="44" t="str">
        <f>Y1490&amp;IF(Z1490&lt;&gt;0,"-"&amp;Z1490,"")&amp;IF(AA1490&lt;&gt;0,"-"&amp;AA1490,"")&amp;IF(AB1490&lt;&gt;0,"/"&amp;AB1490,"")&amp;IF(AC1490&lt;&gt;0,"-"&amp;AC1490,"")&amp;IF(AD1490&lt;&gt;0,"-"&amp;AD1490,"")</f>
        <v>1988-7-31</v>
      </c>
      <c r="BC1490" s="44"/>
      <c r="BD1490" s="44"/>
      <c r="BE1490" s="44"/>
      <c r="BF1490" s="49" t="s">
        <v>4882</v>
      </c>
      <c r="BG1490" t="s">
        <v>4893</v>
      </c>
      <c r="BH1490" s="40" t="s">
        <v>5050</v>
      </c>
      <c r="BI1490" t="s">
        <v>39</v>
      </c>
      <c r="BJ1490" t="str">
        <f>N1490&amp;", "&amp;P1490</f>
        <v>Taldy-Kurgan Area, 20 km NE of Lake Ushkole</v>
      </c>
      <c r="BK1490" t="str">
        <f>T1490&amp;" N; "&amp;U1490&amp;" E"</f>
        <v>45.901407 N; 78.168687 E</v>
      </c>
      <c r="BL1490" t="s">
        <v>798</v>
      </c>
      <c r="BM1490" s="85" t="s">
        <v>799</v>
      </c>
      <c r="BN1490" t="s">
        <v>4895</v>
      </c>
      <c r="BO1490">
        <f t="shared" si="363"/>
        <v>2500</v>
      </c>
      <c r="BP1490" t="str">
        <f>IF(V1490="original",H1490,IF(V1490="volunteer",C1490,"Nekhaeva A.A."))</f>
        <v>Kim L.V.</v>
      </c>
      <c r="BQ1490" t="str">
        <f>IF(V1490="original",I1490,IF(V1490="volunteer",YEAR(A1490)&amp;"-"&amp;IF(MONTH(A1490)&lt;10,"0"&amp;MONTH(A1490),MONTH(A1490))&amp;"-"&amp;IF(DAY(A1490)&lt;10,"0"&amp;DAY(A1490),DAY(A1490)),"__2025-05-15"))</f>
        <v>2025-05-03</v>
      </c>
      <c r="BR1490"/>
      <c r="BS1490"/>
      <c r="BT1490" s="49" t="s">
        <v>4766</v>
      </c>
      <c r="BU1490" t="s">
        <v>3631</v>
      </c>
      <c r="BV1490" t="s">
        <v>3632</v>
      </c>
      <c r="BW1490" t="s">
        <v>3633</v>
      </c>
      <c r="BX1490" t="s">
        <v>3634</v>
      </c>
      <c r="BY1490" s="44" t="s">
        <v>533</v>
      </c>
      <c r="BZ1490" t="s">
        <v>801</v>
      </c>
      <c r="CA1490" t="s">
        <v>3752</v>
      </c>
      <c r="CB1490" s="44" t="s">
        <v>3752</v>
      </c>
      <c r="CC1490" t="s">
        <v>4851</v>
      </c>
      <c r="CD1490" t="s">
        <v>3752</v>
      </c>
      <c r="CE1490" t="s">
        <v>3751</v>
      </c>
      <c r="CF1490" t="s">
        <v>3630</v>
      </c>
      <c r="CG1490"/>
      <c r="CH1490" t="str">
        <f>H1490</f>
        <v>Saaristo M.</v>
      </c>
      <c r="CI1490">
        <f t="shared" si="345"/>
        <v>2007</v>
      </c>
      <c r="CJ1490" t="s">
        <v>4701</v>
      </c>
    </row>
    <row r="1491" spans="1:88" s="4" customFormat="1" x14ac:dyDescent="0.45">
      <c r="A1491" s="3">
        <v>45783.502766203703</v>
      </c>
      <c r="B1491" s="4">
        <v>412819044</v>
      </c>
      <c r="C1491" s="6" t="s">
        <v>4897</v>
      </c>
      <c r="D1491" s="4">
        <v>5</v>
      </c>
      <c r="E1491" s="4" t="s">
        <v>1274</v>
      </c>
      <c r="F1491" s="4" t="s">
        <v>622</v>
      </c>
      <c r="G1491" s="4">
        <v>4287</v>
      </c>
      <c r="H1491" s="44" t="s">
        <v>597</v>
      </c>
      <c r="I1491" s="4">
        <v>2003</v>
      </c>
      <c r="J1491" s="4" t="s">
        <v>604</v>
      </c>
      <c r="K1491" s="4" t="s">
        <v>605</v>
      </c>
      <c r="L1491" s="4" t="s">
        <v>606</v>
      </c>
      <c r="M1491" t="s">
        <v>39</v>
      </c>
      <c r="N1491" s="4" t="s">
        <v>102</v>
      </c>
      <c r="O1491" s="4" t="s">
        <v>616</v>
      </c>
      <c r="P1491" s="4" t="s">
        <v>617</v>
      </c>
      <c r="Q1491" t="str">
        <f t="shared" si="354"/>
        <v>7 km E of Kospan</v>
      </c>
      <c r="R1491" s="89">
        <v>44.502397000000002</v>
      </c>
      <c r="S1491" s="89">
        <v>78.354219999999998</v>
      </c>
      <c r="T1491" s="4" t="s">
        <v>618</v>
      </c>
      <c r="U1491" s="4" t="s">
        <v>619</v>
      </c>
      <c r="V1491" s="4" t="s">
        <v>106</v>
      </c>
      <c r="X1491" s="4">
        <v>1000</v>
      </c>
      <c r="Y1491" s="4">
        <v>1996</v>
      </c>
      <c r="Z1491" s="4">
        <v>6</v>
      </c>
      <c r="AA1491" s="4">
        <v>18</v>
      </c>
      <c r="AB1491" s="4">
        <v>1996</v>
      </c>
      <c r="AC1491" s="4">
        <v>6</v>
      </c>
      <c r="AD1491" s="4">
        <v>20</v>
      </c>
      <c r="AF1491" s="4" t="s">
        <v>620</v>
      </c>
      <c r="AH1491" s="4" t="s">
        <v>599</v>
      </c>
      <c r="AI1491" s="4" t="s">
        <v>600</v>
      </c>
      <c r="AJ1491" s="4" t="s">
        <v>614</v>
      </c>
      <c r="AK1491" s="4" t="b">
        <v>1</v>
      </c>
      <c r="AL1491" s="4" t="b">
        <v>0</v>
      </c>
      <c r="AN1491" s="4" t="s">
        <v>615</v>
      </c>
      <c r="AO1491" s="49" t="s">
        <v>4952</v>
      </c>
      <c r="AP1491" s="73"/>
      <c r="AQ1491" s="49" t="s">
        <v>4951</v>
      </c>
      <c r="AR1491" s="76" t="s">
        <v>5011</v>
      </c>
      <c r="AS1491" s="73" t="s">
        <v>5012</v>
      </c>
      <c r="AT1491" s="73">
        <f t="shared" si="357"/>
        <v>5</v>
      </c>
      <c r="AU1491" s="112" t="s">
        <v>5384</v>
      </c>
      <c r="AV1491" s="44" t="s">
        <v>5380</v>
      </c>
      <c r="AW1491" s="28" t="s">
        <v>620</v>
      </c>
      <c r="AX1491" s="4" t="s">
        <v>622</v>
      </c>
      <c r="AY1491" s="73" t="str">
        <f t="shared" si="358"/>
        <v>Mikhailov K.G. 2003. The spider genus Clubiona Latreille, 1804 (Aranei, Clubionidae) in the fauna of the former USSR: 2003 update // Arthropoda Selecta. Vol.11 (for 2002). No.4. P.283–317</v>
      </c>
      <c r="AZ1491" s="49" t="s">
        <v>4903</v>
      </c>
      <c r="BA1491" s="58" t="str">
        <f>Y1491&amp;"-"&amp;IF(Z1491&lt;10,"0"&amp;Z1491,Z1491)&amp;"-"&amp;IF(AA1491&lt;10,"0"&amp;AA1491,AA1491)&amp;"/"&amp;IF(AD1491&lt;10,"0"&amp;AD1491,AD1491)</f>
        <v>1996-06-18/20</v>
      </c>
      <c r="BB1491" s="44" t="str">
        <f>Y1491&amp;IF(Z1491&lt;&gt;0,"-"&amp;Z1491,"")&amp;IF(AA1491&lt;&gt;0,"-"&amp;AA1491,"")&amp;IF(AB1491&lt;&gt;0,"/"&amp;AB1491,"")&amp;IF(AC1491&lt;&gt;0,"-"&amp;AC1491,"")&amp;IF(AD1491&lt;&gt;0,"-"&amp;AD1491,"")</f>
        <v>1996-6-18/1996-6-20</v>
      </c>
      <c r="BC1491" s="44"/>
      <c r="BD1491" s="44"/>
      <c r="BE1491" s="44"/>
      <c r="BF1491" s="49" t="s">
        <v>4882</v>
      </c>
      <c r="BG1491" t="s">
        <v>4893</v>
      </c>
      <c r="BH1491" s="40" t="s">
        <v>5050</v>
      </c>
      <c r="BI1491" t="s">
        <v>39</v>
      </c>
      <c r="BJ1491" t="str">
        <f>N1491&amp;", "&amp;O1491&amp;", "&amp;P1491</f>
        <v>Taldy-Kurgan Area, Gvardeiskiy Distr., 7 km E of Kospan</v>
      </c>
      <c r="BK1491" t="str">
        <f>T1491&amp;" N; "&amp;U1491&amp;" E"</f>
        <v>44.502397 N; 78.35422 E</v>
      </c>
      <c r="BL1491" t="s">
        <v>618</v>
      </c>
      <c r="BM1491" s="85" t="s">
        <v>619</v>
      </c>
      <c r="BN1491" t="s">
        <v>4895</v>
      </c>
      <c r="BO1491">
        <f t="shared" si="363"/>
        <v>1000</v>
      </c>
      <c r="BP1491" t="str">
        <f>IF(V1491="original",H1491,IF(V1491="volunteer",C1491,"Nekhaeva A.A."))</f>
        <v>Kim L.V.</v>
      </c>
      <c r="BQ1491" t="str">
        <f>IF(V1491="original",I1491,IF(V1491="volunteer",YEAR(A1491)&amp;"-"&amp;IF(MONTH(A1491)&lt;10,"0"&amp;MONTH(A1491),MONTH(A1491))&amp;"-"&amp;IF(DAY(A1491)&lt;10,"0"&amp;DAY(A1491),DAY(A1491)),"__2025-05-15"))</f>
        <v>2025-05-06</v>
      </c>
      <c r="BR1491"/>
      <c r="BS1491"/>
      <c r="BT1491" s="49" t="s">
        <v>4766</v>
      </c>
      <c r="BU1491" t="s">
        <v>3631</v>
      </c>
      <c r="BV1491" t="s">
        <v>3632</v>
      </c>
      <c r="BW1491" t="s">
        <v>3633</v>
      </c>
      <c r="BX1491" t="s">
        <v>3634</v>
      </c>
      <c r="BY1491" s="44" t="s">
        <v>599</v>
      </c>
      <c r="BZ1491" t="s">
        <v>600</v>
      </c>
      <c r="CA1491" t="s">
        <v>3772</v>
      </c>
      <c r="CB1491" s="44" t="s">
        <v>3772</v>
      </c>
      <c r="CC1491" t="s">
        <v>3774</v>
      </c>
      <c r="CD1491" t="s">
        <v>3772</v>
      </c>
      <c r="CE1491" t="s">
        <v>3773</v>
      </c>
      <c r="CF1491" t="s">
        <v>3630</v>
      </c>
      <c r="CG1491"/>
      <c r="CH1491" t="str">
        <f>H1491</f>
        <v>Mikhailov K.G.</v>
      </c>
      <c r="CI1491">
        <f t="shared" si="345"/>
        <v>2003</v>
      </c>
      <c r="CJ1491"/>
    </row>
    <row r="1492" spans="1:88" s="8" customFormat="1" x14ac:dyDescent="0.45">
      <c r="A1492" s="7">
        <v>45749.430937500001</v>
      </c>
      <c r="B1492" s="8">
        <v>950994899</v>
      </c>
      <c r="C1492" s="26" t="s">
        <v>4898</v>
      </c>
      <c r="D1492" s="8">
        <v>1</v>
      </c>
      <c r="E1492" s="4" t="s">
        <v>65</v>
      </c>
      <c r="G1492" s="8">
        <v>3896</v>
      </c>
      <c r="H1492" s="44" t="s">
        <v>3168</v>
      </c>
      <c r="I1492" s="8">
        <v>2008</v>
      </c>
      <c r="J1492" s="8" t="s">
        <v>3169</v>
      </c>
      <c r="K1492" s="8" t="s">
        <v>3170</v>
      </c>
      <c r="L1492" s="8" t="s">
        <v>3171</v>
      </c>
      <c r="M1492" t="s">
        <v>39</v>
      </c>
      <c r="N1492" s="8" t="s">
        <v>188</v>
      </c>
      <c r="O1492" s="8" t="s">
        <v>3177</v>
      </c>
      <c r="P1492" s="8" t="s">
        <v>3178</v>
      </c>
      <c r="Q1492" t="str">
        <f t="shared" si="354"/>
        <v xml:space="preserve"> c. 7 km E of Lepsinsk, canyon of Chernaya Rechka river 1200 m a.s.l. </v>
      </c>
      <c r="R1492" s="90">
        <v>45.5</v>
      </c>
      <c r="S1492" s="90">
        <v>80.716667000000001</v>
      </c>
      <c r="T1492" s="8" t="s">
        <v>3179</v>
      </c>
      <c r="U1492" s="8" t="s">
        <v>3180</v>
      </c>
      <c r="V1492" s="8" t="s">
        <v>44</v>
      </c>
      <c r="Y1492" s="8">
        <v>2001</v>
      </c>
      <c r="Z1492" s="8">
        <v>6</v>
      </c>
      <c r="AA1492" s="8">
        <v>14</v>
      </c>
      <c r="AB1492" s="8">
        <v>2001</v>
      </c>
      <c r="AC1492" s="8">
        <v>6</v>
      </c>
      <c r="AD1492" s="8">
        <v>15</v>
      </c>
      <c r="AF1492" s="8" t="s">
        <v>501</v>
      </c>
      <c r="AH1492" s="8" t="s">
        <v>832</v>
      </c>
      <c r="AI1492" s="8" t="s">
        <v>1138</v>
      </c>
      <c r="AJ1492" s="8" t="s">
        <v>3181</v>
      </c>
      <c r="AK1492" s="8" t="b">
        <v>1</v>
      </c>
      <c r="AL1492" s="8" t="b">
        <v>0</v>
      </c>
      <c r="AO1492" s="49" t="s">
        <v>4952</v>
      </c>
      <c r="AP1492" s="73"/>
      <c r="AQ1492" s="49" t="s">
        <v>4951</v>
      </c>
      <c r="AR1492" s="76" t="s">
        <v>5011</v>
      </c>
      <c r="AS1492" s="73" t="s">
        <v>5012</v>
      </c>
      <c r="AT1492" s="73">
        <f t="shared" si="357"/>
        <v>1</v>
      </c>
      <c r="AU1492" s="112" t="s">
        <v>5384</v>
      </c>
      <c r="AV1492" s="44" t="s">
        <v>5380</v>
      </c>
      <c r="AW1492" t="s">
        <v>613</v>
      </c>
      <c r="AX1492" s="73"/>
      <c r="AY1492" s="73" t="str">
        <f t="shared" si="358"/>
        <v>Logunov D.V., Huseynov E.F. 2008. A faunistic review of the spider family Philodromidae (Aranei) of Azerbaijan // Arthropoda Selecta. Vol.17. No.1–2. P.117–131</v>
      </c>
      <c r="AZ1492" s="49" t="s">
        <v>4903</v>
      </c>
      <c r="BA1492" s="58" t="str">
        <f>Y1492&amp;"-"&amp;IF(Z1492&lt;10,"0"&amp;Z1492,Z1492)&amp;"-"&amp;IF(AA1492&lt;10,"0"&amp;AA1492,AA1492)&amp;"/"&amp;IF(AD1492&lt;10,"0"&amp;AD1492,AD1492)</f>
        <v>2001-06-14/15</v>
      </c>
      <c r="BB1492" s="44" t="str">
        <f>Y1492&amp;IF(Z1492&lt;&gt;0,"-"&amp;Z1492,"")&amp;IF(AA1492&lt;&gt;0,"-"&amp;AA1492,"")&amp;IF(AB1492&lt;&gt;0,"/"&amp;AB1492,"")&amp;IF(AC1492&lt;&gt;0,"-"&amp;AC1492,"")&amp;IF(AD1492&lt;&gt;0,"-"&amp;AD1492,"")</f>
        <v>2001-6-14/2001-6-15</v>
      </c>
      <c r="BC1492" s="44"/>
      <c r="BD1492" s="44"/>
      <c r="BE1492" s="44"/>
      <c r="BF1492" s="49" t="s">
        <v>4882</v>
      </c>
      <c r="BG1492" t="s">
        <v>4893</v>
      </c>
      <c r="BH1492" s="40" t="s">
        <v>5050</v>
      </c>
      <c r="BI1492" t="s">
        <v>39</v>
      </c>
      <c r="BJ1492" t="str">
        <f>N1492&amp;", "&amp;O1492&amp;", "&amp;P1492</f>
        <v xml:space="preserve">Almaty Region, Alakol Distr.,  c. 7 km E of Lepsinsk, canyon of Chernaya Rechka river 1200 m a.s.l. </v>
      </c>
      <c r="BK1492" t="str">
        <f>T1492&amp;" N; "&amp;U1492&amp;" E"</f>
        <v>45°30' N; 80°43' E</v>
      </c>
      <c r="BL1492" t="s">
        <v>5201</v>
      </c>
      <c r="BM1492" s="85" t="s">
        <v>5202</v>
      </c>
      <c r="BN1492" t="s">
        <v>4895</v>
      </c>
      <c r="BO1492"/>
      <c r="BP1492" t="str">
        <f>IF(V1492="original",H1492,IF(V1492="volunteer",C1492,"Nekhaeva A.A."))</f>
        <v>Logunov D.V., Huseynov E.F.</v>
      </c>
      <c r="BQ1492">
        <f>IF(V1492="original",I1492,IF(V1492="volunteer",YEAR(A1492)&amp;"-"&amp;IF(MONTH(A1492)&lt;10,"0"&amp;MONTH(A1492),MONTH(A1492))&amp;"-"&amp;IF(DAY(A1492)&lt;10,"0"&amp;DAY(A1492),DAY(A1492)),"__2025-05-15"))</f>
        <v>2008</v>
      </c>
      <c r="BR1492"/>
      <c r="BS1492"/>
      <c r="BT1492" s="49" t="s">
        <v>4766</v>
      </c>
      <c r="BU1492" t="s">
        <v>3631</v>
      </c>
      <c r="BV1492" t="s">
        <v>3632</v>
      </c>
      <c r="BW1492" t="s">
        <v>3633</v>
      </c>
      <c r="BX1492" t="s">
        <v>3634</v>
      </c>
      <c r="BY1492" s="44" t="s">
        <v>832</v>
      </c>
      <c r="BZ1492" t="s">
        <v>1138</v>
      </c>
      <c r="CA1492" t="s">
        <v>4618</v>
      </c>
      <c r="CB1492" s="44" t="s">
        <v>4618</v>
      </c>
      <c r="CC1492" t="s">
        <v>4620</v>
      </c>
      <c r="CD1492" t="s">
        <v>4618</v>
      </c>
      <c r="CE1492" t="s">
        <v>4619</v>
      </c>
      <c r="CF1492" t="s">
        <v>3630</v>
      </c>
      <c r="CG1492"/>
      <c r="CH1492" t="str">
        <f>H1492</f>
        <v>Logunov D.V., Huseynov E.F.</v>
      </c>
      <c r="CI1492">
        <f t="shared" si="345"/>
        <v>2008</v>
      </c>
      <c r="CJ1492"/>
    </row>
    <row r="1493" spans="1:88" s="12" customFormat="1" x14ac:dyDescent="0.45">
      <c r="A1493" s="11">
        <v>45763.590358796297</v>
      </c>
      <c r="B1493" s="12">
        <v>412819044</v>
      </c>
      <c r="C1493" s="6" t="s">
        <v>4897</v>
      </c>
      <c r="D1493" s="12">
        <v>1</v>
      </c>
      <c r="E1493" s="4" t="s">
        <v>65</v>
      </c>
      <c r="F1493" s="12" t="s">
        <v>1748</v>
      </c>
      <c r="G1493" s="12">
        <v>3919</v>
      </c>
      <c r="H1493" s="44" t="s">
        <v>1738</v>
      </c>
      <c r="I1493" s="12">
        <v>1999</v>
      </c>
      <c r="J1493" s="12" t="s">
        <v>1739</v>
      </c>
      <c r="K1493" s="12" t="s">
        <v>1740</v>
      </c>
      <c r="L1493" s="12" t="s">
        <v>1741</v>
      </c>
      <c r="M1493" t="s">
        <v>39</v>
      </c>
      <c r="N1493" s="12" t="s">
        <v>1583</v>
      </c>
      <c r="O1493" s="12" t="s">
        <v>1742</v>
      </c>
      <c r="P1493" s="12" t="s">
        <v>1743</v>
      </c>
      <c r="Q1493" t="str">
        <f t="shared" si="354"/>
        <v>21st-70th km of highway Akkol'-Ulanbel'</v>
      </c>
      <c r="R1493" s="94">
        <v>43.730162999999997</v>
      </c>
      <c r="S1493" s="94">
        <v>70.939181000000005</v>
      </c>
      <c r="T1493" s="12" t="s">
        <v>1744</v>
      </c>
      <c r="U1493" s="12" t="s">
        <v>1745</v>
      </c>
      <c r="V1493" s="12" t="s">
        <v>106</v>
      </c>
      <c r="X1493" s="12">
        <v>25000</v>
      </c>
      <c r="Y1493" s="12">
        <v>1991</v>
      </c>
      <c r="Z1493" s="12">
        <v>5</v>
      </c>
      <c r="AA1493" s="12">
        <v>15</v>
      </c>
      <c r="AF1493" s="12" t="s">
        <v>826</v>
      </c>
      <c r="AH1493" s="12" t="s">
        <v>48</v>
      </c>
      <c r="AI1493" s="12" t="s">
        <v>961</v>
      </c>
      <c r="AJ1493" s="12" t="s">
        <v>1746</v>
      </c>
      <c r="AK1493" s="12" t="b">
        <v>1</v>
      </c>
      <c r="AL1493" s="12" t="b">
        <v>0</v>
      </c>
      <c r="AN1493" s="12" t="s">
        <v>1747</v>
      </c>
      <c r="AO1493" s="49" t="s">
        <v>4952</v>
      </c>
      <c r="AP1493" s="73"/>
      <c r="AQ1493" s="49" t="s">
        <v>4951</v>
      </c>
      <c r="AR1493" s="76" t="s">
        <v>5011</v>
      </c>
      <c r="AS1493" s="73" t="s">
        <v>5012</v>
      </c>
      <c r="AT1493" s="73">
        <f t="shared" si="357"/>
        <v>1</v>
      </c>
      <c r="AU1493" s="112" t="s">
        <v>5384</v>
      </c>
      <c r="AV1493" s="44" t="s">
        <v>5380</v>
      </c>
      <c r="AW1493" t="s">
        <v>826</v>
      </c>
      <c r="AX1493" s="12" t="s">
        <v>1748</v>
      </c>
      <c r="AY1493" s="73" t="str">
        <f t="shared" si="358"/>
        <v>Logunov D.V., Marusik Yu.M., Rakov S.Yu. 1999. A review of the genus Pellenes in the fauna of Central Asia and the Caucasus (Araneae, Salticidae) // J. Nat. Hist. Vol.33. No.1. P.89–148</v>
      </c>
      <c r="AZ1493" s="49" t="s">
        <v>4903</v>
      </c>
      <c r="BA1493" s="58" t="str">
        <f>Y1493&amp;"-"&amp;IF(Z1493&lt;10,"0"&amp;Z1493,Z1493)&amp;"-"&amp;IF(AA1493&lt;10,"0"&amp;AA1493,AA1493)</f>
        <v>1991-05-15</v>
      </c>
      <c r="BB1493" s="44" t="str">
        <f>Y1493&amp;IF(Z1493&lt;&gt;0,"-"&amp;Z1493,"")&amp;IF(AA1493&lt;&gt;0,"-"&amp;AA1493,"")&amp;IF(AB1493&lt;&gt;0,"/"&amp;AB1493,"")&amp;IF(AC1493&lt;&gt;0,"-"&amp;AC1493,"")&amp;IF(AD1493&lt;&gt;0,"-"&amp;AD1493,"")</f>
        <v>1991-5-15</v>
      </c>
      <c r="BC1493" s="44"/>
      <c r="BD1493" s="44"/>
      <c r="BE1493" s="44"/>
      <c r="BF1493" s="49" t="s">
        <v>4882</v>
      </c>
      <c r="BG1493" t="s">
        <v>4893</v>
      </c>
      <c r="BH1493" s="40" t="s">
        <v>5050</v>
      </c>
      <c r="BI1493" t="s">
        <v>39</v>
      </c>
      <c r="BJ1493" t="str">
        <f>N1493&amp;", "&amp;O1493&amp;", "&amp;P1493</f>
        <v>Zhambyl Area, Talass Distr., 21st-70th km of highway Akkol'-Ulanbel'</v>
      </c>
      <c r="BK1493" t="str">
        <f>T1493&amp;" N; "&amp;U1493&amp;" E"</f>
        <v>43.730163 N; 70.939181 E</v>
      </c>
      <c r="BL1493" t="s">
        <v>1744</v>
      </c>
      <c r="BM1493" s="85" t="s">
        <v>1745</v>
      </c>
      <c r="BN1493" t="s">
        <v>4895</v>
      </c>
      <c r="BO1493">
        <f t="shared" ref="BO1493:BO1494" si="364">X1493</f>
        <v>25000</v>
      </c>
      <c r="BP1493" t="str">
        <f>IF(V1493="original",H1493,IF(V1493="volunteer",C1493,"Nekhaeva A.A."))</f>
        <v>Kim L.V.</v>
      </c>
      <c r="BQ1493" t="str">
        <f>IF(V1493="original",I1493,IF(V1493="volunteer",YEAR(A1493)&amp;"-"&amp;IF(MONTH(A1493)&lt;10,"0"&amp;MONTH(A1493),MONTH(A1493))&amp;"-"&amp;IF(DAY(A1493)&lt;10,"0"&amp;DAY(A1493),DAY(A1493)),"__2025-05-15"))</f>
        <v>2025-04-16</v>
      </c>
      <c r="BR1493"/>
      <c r="BS1493"/>
      <c r="BT1493" s="49" t="s">
        <v>4766</v>
      </c>
      <c r="BU1493" t="s">
        <v>3631</v>
      </c>
      <c r="BV1493" t="s">
        <v>3632</v>
      </c>
      <c r="BW1493" t="s">
        <v>3633</v>
      </c>
      <c r="BX1493" t="s">
        <v>3634</v>
      </c>
      <c r="BY1493" s="44" t="s">
        <v>48</v>
      </c>
      <c r="BZ1493" t="s">
        <v>961</v>
      </c>
      <c r="CA1493" t="s">
        <v>4366</v>
      </c>
      <c r="CB1493" s="44" t="s">
        <v>4366</v>
      </c>
      <c r="CC1493" t="s">
        <v>4842</v>
      </c>
      <c r="CD1493" t="s">
        <v>4366</v>
      </c>
      <c r="CE1493" t="s">
        <v>4367</v>
      </c>
      <c r="CF1493" t="s">
        <v>3630</v>
      </c>
      <c r="CG1493"/>
      <c r="CH1493" t="str">
        <f>H1493</f>
        <v>Logunov D.V., Marusik Yu.M., Rakov S.Yu.</v>
      </c>
      <c r="CI1493">
        <f t="shared" ref="CI1493:CI1545" si="365">I1493</f>
        <v>1999</v>
      </c>
      <c r="CJ1493" t="s">
        <v>4701</v>
      </c>
    </row>
    <row r="1494" spans="1:88" s="6" customFormat="1" x14ac:dyDescent="0.45">
      <c r="A1494" s="5">
        <v>45783.46365740741</v>
      </c>
      <c r="B1494" s="6">
        <v>412819044</v>
      </c>
      <c r="C1494" s="6" t="s">
        <v>4897</v>
      </c>
      <c r="D1494" s="6">
        <v>4</v>
      </c>
      <c r="E1494" s="4" t="s">
        <v>835</v>
      </c>
      <c r="G1494" s="6">
        <v>4270</v>
      </c>
      <c r="H1494" s="44" t="s">
        <v>597</v>
      </c>
      <c r="I1494" s="6">
        <v>1992</v>
      </c>
      <c r="J1494" s="6" t="s">
        <v>630</v>
      </c>
      <c r="K1494" s="6" t="s">
        <v>631</v>
      </c>
      <c r="L1494" s="6" t="s">
        <v>632</v>
      </c>
      <c r="M1494" t="s">
        <v>39</v>
      </c>
      <c r="N1494" s="6" t="s">
        <v>178</v>
      </c>
      <c r="O1494" s="6" t="s">
        <v>674</v>
      </c>
      <c r="P1494" s="6" t="s">
        <v>675</v>
      </c>
      <c r="Q1494" t="str">
        <f t="shared" si="354"/>
        <v>Alma-Ata, Medeo</v>
      </c>
      <c r="R1494" s="84">
        <v>43.155467999999999</v>
      </c>
      <c r="S1494" s="84">
        <v>77.051480999999995</v>
      </c>
      <c r="T1494" s="6" t="s">
        <v>676</v>
      </c>
      <c r="U1494" s="6" t="s">
        <v>677</v>
      </c>
      <c r="V1494" s="6" t="s">
        <v>106</v>
      </c>
      <c r="W1494" s="6" t="s">
        <v>678</v>
      </c>
      <c r="X1494" s="6">
        <v>1000</v>
      </c>
      <c r="Y1494" s="6">
        <v>1983</v>
      </c>
      <c r="Z1494" s="6">
        <v>8</v>
      </c>
      <c r="AA1494" s="6">
        <v>27</v>
      </c>
      <c r="AE1494" s="6" t="s">
        <v>679</v>
      </c>
      <c r="AF1494" s="6" t="s">
        <v>680</v>
      </c>
      <c r="AH1494" s="6" t="s">
        <v>599</v>
      </c>
      <c r="AI1494" s="6" t="s">
        <v>600</v>
      </c>
      <c r="AJ1494" s="6" t="s">
        <v>624</v>
      </c>
      <c r="AK1494" s="6" t="b">
        <v>1</v>
      </c>
      <c r="AL1494" s="6" t="b">
        <v>0</v>
      </c>
      <c r="AN1494" s="6" t="s">
        <v>625</v>
      </c>
      <c r="AO1494" s="49" t="s">
        <v>4952</v>
      </c>
      <c r="AP1494" s="73"/>
      <c r="AQ1494" s="49" t="s">
        <v>4951</v>
      </c>
      <c r="AR1494" s="76" t="s">
        <v>5011</v>
      </c>
      <c r="AS1494" s="73" t="s">
        <v>5012</v>
      </c>
      <c r="AT1494" s="73">
        <f t="shared" si="357"/>
        <v>4</v>
      </c>
      <c r="AU1494" s="112" t="s">
        <v>5384</v>
      </c>
      <c r="AV1494" s="44" t="s">
        <v>5380</v>
      </c>
      <c r="AW1494" t="s">
        <v>5013</v>
      </c>
      <c r="AX1494" s="73"/>
      <c r="AY1494" s="73" t="str">
        <f t="shared" si="358"/>
        <v>Mikhailov K.G. 1992. The spider genus Clubiona Latreille, 1804 (Arachnida Aranei Clubionidae) in the USSR fauna: a critical review with taxonomical remarks // Arthropoda Selecta. Vol.1. No.3. P.3–34</v>
      </c>
      <c r="AZ1494" s="49" t="s">
        <v>4903</v>
      </c>
      <c r="BA1494" s="58" t="str">
        <f>Y1494&amp;"-"&amp;IF(Z1494&lt;10,"0"&amp;Z1494,Z1494)&amp;"-"&amp;IF(AA1494&lt;10,"0"&amp;AA1494,AA1494)</f>
        <v>1983-08-27</v>
      </c>
      <c r="BB1494" s="44" t="str">
        <f>Y1494&amp;IF(Z1494&lt;&gt;0,"-"&amp;Z1494,"")&amp;IF(AA1494&lt;&gt;0,"-"&amp;AA1494,"")&amp;IF(AB1494&lt;&gt;0,"/"&amp;AB1494,"")&amp;IF(AC1494&lt;&gt;0,"-"&amp;AC1494,"")&amp;IF(AD1494&lt;&gt;0,"-"&amp;AD1494,"")</f>
        <v>1983-8-27</v>
      </c>
      <c r="BC1494" s="44" t="str">
        <f>AE1494</f>
        <v>S slope, litter</v>
      </c>
      <c r="BD1494" s="44"/>
      <c r="BE1494" s="44"/>
      <c r="BF1494" s="49" t="s">
        <v>4882</v>
      </c>
      <c r="BG1494" t="s">
        <v>4893</v>
      </c>
      <c r="BH1494" s="40" t="s">
        <v>5050</v>
      </c>
      <c r="BI1494" t="s">
        <v>39</v>
      </c>
      <c r="BJ1494" t="str">
        <f>N1494&amp;", "&amp;O1494&amp;", "&amp;P1494</f>
        <v>Alma-Ata Area, Alma-Ata, Alma-Ata, Medeo</v>
      </c>
      <c r="BK1494" t="str">
        <f>T1494&amp;" N; "&amp;U1494&amp;" E"</f>
        <v>43.155468 N; 77.051481 E</v>
      </c>
      <c r="BL1494" t="s">
        <v>676</v>
      </c>
      <c r="BM1494" s="85" t="s">
        <v>677</v>
      </c>
      <c r="BN1494" t="s">
        <v>4895</v>
      </c>
      <c r="BO1494">
        <f t="shared" si="364"/>
        <v>1000</v>
      </c>
      <c r="BP1494" t="str">
        <f>IF(V1494="original",H1494,IF(V1494="volunteer",C1494,"Nekhaeva A.A."))</f>
        <v>Kim L.V.</v>
      </c>
      <c r="BQ1494" t="str">
        <f>IF(V1494="original",I1494,IF(V1494="volunteer",YEAR(A1494)&amp;"-"&amp;IF(MONTH(A1494)&lt;10,"0"&amp;MONTH(A1494),MONTH(A1494))&amp;"-"&amp;IF(DAY(A1494)&lt;10,"0"&amp;DAY(A1494),DAY(A1494)),"__2025-05-15"))</f>
        <v>2025-05-06</v>
      </c>
      <c r="BR1494"/>
      <c r="BS1494"/>
      <c r="BT1494" s="49" t="s">
        <v>4766</v>
      </c>
      <c r="BU1494" t="s">
        <v>3631</v>
      </c>
      <c r="BV1494" t="s">
        <v>3632</v>
      </c>
      <c r="BW1494" t="s">
        <v>3633</v>
      </c>
      <c r="BX1494" t="s">
        <v>3634</v>
      </c>
      <c r="BY1494" s="44" t="s">
        <v>599</v>
      </c>
      <c r="BZ1494" t="s">
        <v>600</v>
      </c>
      <c r="CA1494" t="s">
        <v>3775</v>
      </c>
      <c r="CB1494" s="44" t="s">
        <v>3775</v>
      </c>
      <c r="CC1494" t="s">
        <v>3774</v>
      </c>
      <c r="CD1494" t="s">
        <v>3775</v>
      </c>
      <c r="CE1494" t="s">
        <v>3776</v>
      </c>
      <c r="CF1494" t="s">
        <v>3630</v>
      </c>
      <c r="CG1494"/>
      <c r="CH1494" t="str">
        <f>H1494</f>
        <v>Mikhailov K.G.</v>
      </c>
      <c r="CI1494">
        <f t="shared" si="365"/>
        <v>1992</v>
      </c>
      <c r="CJ1494"/>
    </row>
    <row r="1495" spans="1:88" x14ac:dyDescent="0.45">
      <c r="A1495" s="1">
        <v>45788.634340277778</v>
      </c>
      <c r="B1495">
        <v>911269241</v>
      </c>
      <c r="C1495" t="s">
        <v>4896</v>
      </c>
      <c r="D1495">
        <v>1</v>
      </c>
      <c r="E1495" s="4" t="s">
        <v>65</v>
      </c>
      <c r="F1495" t="s">
        <v>5366</v>
      </c>
      <c r="G1495">
        <v>4095</v>
      </c>
      <c r="H1495" s="44" t="s">
        <v>232</v>
      </c>
      <c r="I1495">
        <v>2001</v>
      </c>
      <c r="J1495" t="s">
        <v>233</v>
      </c>
      <c r="K1495" t="s">
        <v>234</v>
      </c>
      <c r="L1495" t="s">
        <v>235</v>
      </c>
      <c r="M1495" t="s">
        <v>39</v>
      </c>
      <c r="N1495" t="s">
        <v>236</v>
      </c>
      <c r="P1495" t="s">
        <v>237</v>
      </c>
      <c r="Q1495" t="str">
        <f t="shared" si="354"/>
        <v>~10 km from Kokpek wards Alma-Ata</v>
      </c>
      <c r="R1495" s="85">
        <v>43.520850000000003</v>
      </c>
      <c r="S1495" s="85">
        <v>78.610450999999998</v>
      </c>
      <c r="T1495" t="s">
        <v>238</v>
      </c>
      <c r="U1495" t="s">
        <v>239</v>
      </c>
      <c r="V1495" s="54" t="s">
        <v>106</v>
      </c>
      <c r="X1495">
        <v>1000</v>
      </c>
      <c r="Y1495">
        <v>1990</v>
      </c>
      <c r="Z1495">
        <v>4</v>
      </c>
      <c r="AA1495">
        <v>22</v>
      </c>
      <c r="AB1495"/>
      <c r="AC1495"/>
      <c r="AD1495"/>
      <c r="AE1495" t="s">
        <v>240</v>
      </c>
      <c r="AF1495" t="s">
        <v>228</v>
      </c>
      <c r="AH1495" t="s">
        <v>229</v>
      </c>
      <c r="AI1495" t="s">
        <v>230</v>
      </c>
      <c r="AJ1495" t="s">
        <v>231</v>
      </c>
      <c r="AK1495" t="b">
        <v>1</v>
      </c>
      <c r="AL1495" t="b">
        <v>0</v>
      </c>
      <c r="AO1495" s="49" t="s">
        <v>4952</v>
      </c>
      <c r="AP1495" s="73"/>
      <c r="AQ1495" s="49" t="s">
        <v>4951</v>
      </c>
      <c r="AR1495" s="76" t="s">
        <v>5011</v>
      </c>
      <c r="AS1495" s="73" t="s">
        <v>5012</v>
      </c>
      <c r="AT1495" s="73">
        <f t="shared" si="357"/>
        <v>1</v>
      </c>
      <c r="AU1495" s="112" t="s">
        <v>5384</v>
      </c>
      <c r="AV1495" s="44" t="s">
        <v>5380</v>
      </c>
      <c r="AW1495" s="28" t="s">
        <v>228</v>
      </c>
      <c r="AX1495" t="s">
        <v>5366</v>
      </c>
      <c r="AY1495" s="73" t="str">
        <f t="shared" si="358"/>
        <v>Marusik Yu.M., Koponen S. 2001. Description of a new species and new records of some species of the genus Gnaphosa (Araneae: Gnaphosidae) from east Palaearctic // Acta arachnol. Vol.50. No.2. P.135–144</v>
      </c>
      <c r="AZ1495" s="49" t="s">
        <v>4903</v>
      </c>
      <c r="BA1495" s="58" t="str">
        <f>Y1495&amp;"-"&amp;IF(Z1495&lt;10,"0"&amp;Z1495,Z1495)&amp;"-"&amp;IF(AA1495&lt;10,"0"&amp;AA1495,AA1495)</f>
        <v>1990-04-22</v>
      </c>
      <c r="BB1495" s="44" t="str">
        <f>Y1495&amp;IF(Z1495&lt;&gt;0,"-"&amp;Z1495,"")&amp;IF(AA1495&lt;&gt;0,"-"&amp;AA1495,"")&amp;IF(AB1495&lt;&gt;0,"/"&amp;AB1495,"")&amp;IF(AC1495&lt;&gt;0,"-"&amp;AC1495,"")&amp;IF(AD1495&lt;&gt;0,"-"&amp;AD1495,"")</f>
        <v>1990-4-22</v>
      </c>
      <c r="BC1495" s="44" t="str">
        <f>AE1495</f>
        <v>in valley under stones</v>
      </c>
      <c r="BF1495" s="49" t="s">
        <v>4882</v>
      </c>
      <c r="BG1495" t="s">
        <v>4893</v>
      </c>
      <c r="BH1495" s="40" t="s">
        <v>5050</v>
      </c>
      <c r="BI1495" t="s">
        <v>39</v>
      </c>
      <c r="BJ1495" t="str">
        <f>N1495&amp;", "&amp;P1495</f>
        <v>Alma-Ata Area:, ~10 km from Kokpek wards Alma-Ata</v>
      </c>
      <c r="BK1495" t="str">
        <f>T1495&amp;" N; "&amp;U1495&amp;" E"</f>
        <v>43.52085 N; 78.610451 E</v>
      </c>
      <c r="BL1495" t="s">
        <v>238</v>
      </c>
      <c r="BM1495" s="85" t="s">
        <v>239</v>
      </c>
      <c r="BN1495" t="s">
        <v>4895</v>
      </c>
      <c r="BO1495">
        <f>X1495</f>
        <v>1000</v>
      </c>
      <c r="BP1495" t="str">
        <f>IF(V1495="original",H1495,IF(V1495="volunteer",C1495,"Nekhaeva A.A."))</f>
        <v>Nekhaeva A.A.</v>
      </c>
      <c r="BQ1495" t="str">
        <f>IF(V1495="original",I1495,IF(V1495="volunteer",YEAR(A1495)&amp;"-"&amp;IF(MONTH(A1495)&lt;10,"0"&amp;MONTH(A1495),MONTH(A1495))&amp;"-"&amp;IF(DAY(A1495)&lt;10,"0"&amp;DAY(A1495),DAY(A1495)),"__2025-05-15"))</f>
        <v>2025-05-11</v>
      </c>
      <c r="BT1495" s="49" t="s">
        <v>4766</v>
      </c>
      <c r="BU1495" t="s">
        <v>3631</v>
      </c>
      <c r="BV1495" t="s">
        <v>3632</v>
      </c>
      <c r="BW1495" t="s">
        <v>3633</v>
      </c>
      <c r="BX1495" t="s">
        <v>3634</v>
      </c>
      <c r="BY1495" s="44" t="s">
        <v>229</v>
      </c>
      <c r="BZ1495" t="s">
        <v>230</v>
      </c>
      <c r="CA1495" t="s">
        <v>3672</v>
      </c>
      <c r="CB1495" s="44" t="s">
        <v>3672</v>
      </c>
      <c r="CC1495" t="s">
        <v>3674</v>
      </c>
      <c r="CD1495" t="s">
        <v>3672</v>
      </c>
      <c r="CE1495" t="s">
        <v>3673</v>
      </c>
      <c r="CF1495" t="s">
        <v>3630</v>
      </c>
      <c r="CH1495" t="str">
        <f>H1495</f>
        <v>Marusik Yu.M., Koponen S.</v>
      </c>
      <c r="CI1495">
        <f t="shared" si="365"/>
        <v>2001</v>
      </c>
    </row>
    <row r="1496" spans="1:88" x14ac:dyDescent="0.45">
      <c r="A1496" s="1">
        <v>45788.637048611112</v>
      </c>
      <c r="B1496">
        <v>911269241</v>
      </c>
      <c r="C1496" t="s">
        <v>4896</v>
      </c>
      <c r="D1496">
        <v>1</v>
      </c>
      <c r="E1496" s="4" t="s">
        <v>65</v>
      </c>
      <c r="F1496" t="s">
        <v>166</v>
      </c>
      <c r="G1496">
        <v>4095</v>
      </c>
      <c r="H1496" s="44" t="s">
        <v>232</v>
      </c>
      <c r="I1496">
        <v>2001</v>
      </c>
      <c r="J1496" t="s">
        <v>233</v>
      </c>
      <c r="K1496" t="s">
        <v>234</v>
      </c>
      <c r="L1496" t="s">
        <v>235</v>
      </c>
      <c r="M1496" t="s">
        <v>39</v>
      </c>
      <c r="N1496" t="s">
        <v>178</v>
      </c>
      <c r="O1496" t="s">
        <v>224</v>
      </c>
      <c r="P1496" t="s">
        <v>225</v>
      </c>
      <c r="Q1496" t="str">
        <f t="shared" si="354"/>
        <v>Charyn Canyon</v>
      </c>
      <c r="R1496" s="85">
        <v>43.349559999999997</v>
      </c>
      <c r="S1496" s="85">
        <v>79.081284999999994</v>
      </c>
      <c r="T1496" t="s">
        <v>226</v>
      </c>
      <c r="U1496" t="s">
        <v>227</v>
      </c>
      <c r="V1496" s="54" t="s">
        <v>106</v>
      </c>
      <c r="X1496">
        <v>500</v>
      </c>
      <c r="Y1496">
        <v>1990</v>
      </c>
      <c r="Z1496">
        <v>4</v>
      </c>
      <c r="AA1496">
        <v>21</v>
      </c>
      <c r="AB1496"/>
      <c r="AC1496"/>
      <c r="AD1496"/>
      <c r="AF1496" t="s">
        <v>228</v>
      </c>
      <c r="AH1496" t="s">
        <v>229</v>
      </c>
      <c r="AI1496" t="s">
        <v>230</v>
      </c>
      <c r="AJ1496" t="s">
        <v>231</v>
      </c>
      <c r="AK1496" t="b">
        <v>1</v>
      </c>
      <c r="AL1496" t="b">
        <v>0</v>
      </c>
      <c r="AO1496" s="49" t="s">
        <v>4952</v>
      </c>
      <c r="AP1496" s="73"/>
      <c r="AQ1496" s="49" t="s">
        <v>4951</v>
      </c>
      <c r="AR1496" s="76" t="s">
        <v>5011</v>
      </c>
      <c r="AS1496" s="73" t="s">
        <v>5012</v>
      </c>
      <c r="AT1496" s="73">
        <f t="shared" si="357"/>
        <v>1</v>
      </c>
      <c r="AU1496" s="112" t="s">
        <v>5384</v>
      </c>
      <c r="AV1496" s="44" t="s">
        <v>5380</v>
      </c>
      <c r="AW1496" s="28" t="s">
        <v>228</v>
      </c>
      <c r="AX1496" t="s">
        <v>5333</v>
      </c>
      <c r="AY1496" s="73" t="str">
        <f t="shared" si="358"/>
        <v>Marusik Yu.M., Koponen S. 2001. Description of a new species and new records of some species of the genus Gnaphosa (Araneae: Gnaphosidae) from east Palaearctic // Acta arachnol. Vol.50. No.2. P.135–144</v>
      </c>
      <c r="AZ1496" s="49" t="s">
        <v>4903</v>
      </c>
      <c r="BA1496" s="58" t="str">
        <f>Y1496&amp;"-"&amp;IF(Z1496&lt;10,"0"&amp;Z1496,Z1496)&amp;"-"&amp;IF(AA1496&lt;10,"0"&amp;AA1496,AA1496)</f>
        <v>1990-04-21</v>
      </c>
      <c r="BB1496" s="44" t="str">
        <f>Y1496&amp;IF(Z1496&lt;&gt;0,"-"&amp;Z1496,"")&amp;IF(AA1496&lt;&gt;0,"-"&amp;AA1496,"")&amp;IF(AB1496&lt;&gt;0,"/"&amp;AB1496,"")&amp;IF(AC1496&lt;&gt;0,"-"&amp;AC1496,"")&amp;IF(AD1496&lt;&gt;0,"-"&amp;AD1496,"")</f>
        <v>1990-4-21</v>
      </c>
      <c r="BF1496" s="49" t="s">
        <v>4882</v>
      </c>
      <c r="BG1496" t="s">
        <v>4893</v>
      </c>
      <c r="BH1496" s="40" t="s">
        <v>5050</v>
      </c>
      <c r="BI1496" t="s">
        <v>39</v>
      </c>
      <c r="BJ1496" t="str">
        <f>N1496&amp;", "&amp;O1496&amp;", "&amp;P1496</f>
        <v>Alma-Ata Area, Chilik District, Charyn Canyon</v>
      </c>
      <c r="BK1496" t="str">
        <f>T1496&amp;" N; "&amp;U1496&amp;" E"</f>
        <v>43.34956 N; 79.081285 E</v>
      </c>
      <c r="BL1496" t="s">
        <v>226</v>
      </c>
      <c r="BM1496" s="85" t="s">
        <v>227</v>
      </c>
      <c r="BN1496" t="s">
        <v>4895</v>
      </c>
      <c r="BO1496">
        <f>X1496</f>
        <v>500</v>
      </c>
      <c r="BP1496" t="str">
        <f>IF(V1496="original",H1496,IF(V1496="volunteer",C1496,"Nekhaeva A.A."))</f>
        <v>Nekhaeva A.A.</v>
      </c>
      <c r="BQ1496" t="str">
        <f>IF(V1496="original",I1496,IF(V1496="volunteer",YEAR(A1496)&amp;"-"&amp;IF(MONTH(A1496)&lt;10,"0"&amp;MONTH(A1496),MONTH(A1496))&amp;"-"&amp;IF(DAY(A1496)&lt;10,"0"&amp;DAY(A1496),DAY(A1496)),"__2025-05-15"))</f>
        <v>2025-05-11</v>
      </c>
      <c r="BT1496" s="49" t="s">
        <v>4766</v>
      </c>
      <c r="BU1496" t="s">
        <v>3631</v>
      </c>
      <c r="BV1496" t="s">
        <v>3632</v>
      </c>
      <c r="BW1496" t="s">
        <v>3633</v>
      </c>
      <c r="BX1496" t="s">
        <v>3634</v>
      </c>
      <c r="BY1496" s="44" t="s">
        <v>229</v>
      </c>
      <c r="BZ1496" t="s">
        <v>230</v>
      </c>
      <c r="CA1496" t="s">
        <v>3672</v>
      </c>
      <c r="CB1496" s="44" t="s">
        <v>3672</v>
      </c>
      <c r="CC1496" t="s">
        <v>3674</v>
      </c>
      <c r="CD1496" t="s">
        <v>3672</v>
      </c>
      <c r="CE1496" t="s">
        <v>3673</v>
      </c>
      <c r="CF1496" t="s">
        <v>3630</v>
      </c>
      <c r="CH1496" t="str">
        <f>H1496</f>
        <v>Marusik Yu.M., Koponen S.</v>
      </c>
      <c r="CI1496">
        <f t="shared" si="365"/>
        <v>2001</v>
      </c>
    </row>
    <row r="1497" spans="1:88" s="12" customFormat="1" x14ac:dyDescent="0.45">
      <c r="A1497" s="11">
        <v>45757.471215277779</v>
      </c>
      <c r="B1497" s="12">
        <v>412819044</v>
      </c>
      <c r="C1497" s="6" t="s">
        <v>4897</v>
      </c>
      <c r="D1497" s="12">
        <v>1</v>
      </c>
      <c r="E1497" s="4" t="s">
        <v>65</v>
      </c>
      <c r="F1497" s="12" t="s">
        <v>812</v>
      </c>
      <c r="G1497" s="12">
        <v>4437</v>
      </c>
      <c r="H1497" s="44" t="s">
        <v>2274</v>
      </c>
      <c r="I1497" s="12">
        <v>1992</v>
      </c>
      <c r="J1497" s="12" t="s">
        <v>2275</v>
      </c>
      <c r="K1497" s="12" t="s">
        <v>2276</v>
      </c>
      <c r="L1497" s="12" t="s">
        <v>2277</v>
      </c>
      <c r="M1497" t="s">
        <v>39</v>
      </c>
      <c r="N1497" s="12" t="s">
        <v>77</v>
      </c>
      <c r="O1497" s="12" t="s">
        <v>674</v>
      </c>
      <c r="P1497" s="12" t="s">
        <v>2295</v>
      </c>
      <c r="Q1497" t="str">
        <f t="shared" si="354"/>
        <v>Alma-Ata, Kaskelen</v>
      </c>
      <c r="R1497" s="94">
        <v>43.198996000000001</v>
      </c>
      <c r="S1497" s="94">
        <v>76.624820999999997</v>
      </c>
      <c r="T1497" s="12" t="s">
        <v>2287</v>
      </c>
      <c r="U1497" s="12" t="s">
        <v>2288</v>
      </c>
      <c r="V1497" s="12" t="s">
        <v>106</v>
      </c>
      <c r="X1497" s="12">
        <v>1500</v>
      </c>
      <c r="Y1497" s="12">
        <v>1979</v>
      </c>
      <c r="Z1497" s="12">
        <v>6</v>
      </c>
      <c r="AA1497" s="12">
        <v>7</v>
      </c>
      <c r="AB1497" s="12">
        <v>1979</v>
      </c>
      <c r="AC1497" s="12">
        <v>6</v>
      </c>
      <c r="AD1497" s="12">
        <v>22</v>
      </c>
      <c r="AF1497" s="12" t="s">
        <v>2289</v>
      </c>
      <c r="AH1497" s="12" t="s">
        <v>229</v>
      </c>
      <c r="AI1497" s="12" t="s">
        <v>230</v>
      </c>
      <c r="AJ1497" s="12" t="s">
        <v>2296</v>
      </c>
      <c r="AK1497" s="12" t="b">
        <v>1</v>
      </c>
      <c r="AL1497" s="12" t="b">
        <v>0</v>
      </c>
      <c r="AO1497" s="49" t="s">
        <v>4952</v>
      </c>
      <c r="AP1497" s="73"/>
      <c r="AQ1497" s="49" t="s">
        <v>4951</v>
      </c>
      <c r="AR1497" s="76" t="s">
        <v>5011</v>
      </c>
      <c r="AS1497" s="73" t="s">
        <v>5012</v>
      </c>
      <c r="AT1497" s="73">
        <f t="shared" si="357"/>
        <v>1</v>
      </c>
      <c r="AU1497" s="112" t="s">
        <v>5384</v>
      </c>
      <c r="AV1497" s="44" t="s">
        <v>5380</v>
      </c>
      <c r="AW1497" t="s">
        <v>2289</v>
      </c>
      <c r="AX1497" s="112" t="s">
        <v>5348</v>
      </c>
      <c r="AY1497" s="73" t="str">
        <f t="shared" si="358"/>
        <v>Ovtsharenko V.I., Platnick N.I., Song D.X. 1992. A review of the North Asian ground spiders of the genus Gnaphosa (Araneae, Gnaphosidae) // Bull. Amer. Mus. Natur. Hist. No.212. P.1–88</v>
      </c>
      <c r="AZ1497" s="49" t="s">
        <v>4903</v>
      </c>
      <c r="BA1497" s="58" t="str">
        <f>Y1497&amp;"-"&amp;IF(Z1497&lt;10,"0"&amp;Z1497,Z1497)&amp;"-"&amp;IF(AA1497&lt;10,"0"&amp;AA1497,AA1497)&amp;"/"&amp;IF(AD1497&lt;10,"0"&amp;AD1497,AD1497)</f>
        <v>1979-06-07/22</v>
      </c>
      <c r="BB1497" s="44" t="str">
        <f>Y1497&amp;IF(Z1497&lt;&gt;0,"-"&amp;Z1497,"")&amp;IF(AA1497&lt;&gt;0,"-"&amp;AA1497,"")&amp;IF(AB1497&lt;&gt;0,"/"&amp;AB1497,"")&amp;IF(AC1497&lt;&gt;0,"-"&amp;AC1497,"")&amp;IF(AD1497&lt;&gt;0,"-"&amp;AD1497,"")</f>
        <v>1979-6-7/1979-6-22</v>
      </c>
      <c r="BC1497" s="44"/>
      <c r="BD1497" s="44"/>
      <c r="BE1497" s="44"/>
      <c r="BF1497" s="49" t="s">
        <v>4882</v>
      </c>
      <c r="BG1497" t="s">
        <v>4893</v>
      </c>
      <c r="BH1497" s="40" t="s">
        <v>5050</v>
      </c>
      <c r="BI1497" t="s">
        <v>39</v>
      </c>
      <c r="BJ1497" t="str">
        <f>N1497&amp;", "&amp;O1497&amp;", "&amp;P1497</f>
        <v>Almaty Area, Alma-Ata, Alma-Ata, Kaskelen</v>
      </c>
      <c r="BK1497" t="str">
        <f>T1497&amp;" N; "&amp;U1497&amp;" E"</f>
        <v>43.198996 N; 76.624821 E</v>
      </c>
      <c r="BL1497" t="s">
        <v>2287</v>
      </c>
      <c r="BM1497" s="85" t="s">
        <v>2288</v>
      </c>
      <c r="BN1497" t="s">
        <v>4895</v>
      </c>
      <c r="BO1497">
        <f t="shared" ref="BO1497:BO1499" si="366">X1497</f>
        <v>1500</v>
      </c>
      <c r="BP1497" t="str">
        <f>IF(V1497="original",H1497,IF(V1497="volunteer",C1497,"Nekhaeva A.A."))</f>
        <v>Kim L.V.</v>
      </c>
      <c r="BQ1497" t="str">
        <f>IF(V1497="original",I1497,IF(V1497="volunteer",YEAR(A1497)&amp;"-"&amp;IF(MONTH(A1497)&lt;10,"0"&amp;MONTH(A1497),MONTH(A1497))&amp;"-"&amp;IF(DAY(A1497)&lt;10,"0"&amp;DAY(A1497),DAY(A1497)),"__2025-05-15"))</f>
        <v>2025-04-10</v>
      </c>
      <c r="BR1497"/>
      <c r="BS1497"/>
      <c r="BT1497" s="49" t="s">
        <v>4766</v>
      </c>
      <c r="BU1497" t="s">
        <v>3631</v>
      </c>
      <c r="BV1497" t="s">
        <v>3632</v>
      </c>
      <c r="BW1497" t="s">
        <v>3633</v>
      </c>
      <c r="BX1497" t="s">
        <v>3634</v>
      </c>
      <c r="BY1497" s="44" t="s">
        <v>229</v>
      </c>
      <c r="BZ1497" t="s">
        <v>230</v>
      </c>
      <c r="CA1497" t="s">
        <v>4498</v>
      </c>
      <c r="CB1497" s="44" t="s">
        <v>4498</v>
      </c>
      <c r="CC1497" t="s">
        <v>4500</v>
      </c>
      <c r="CD1497" t="s">
        <v>4498</v>
      </c>
      <c r="CE1497" t="s">
        <v>4499</v>
      </c>
      <c r="CF1497" t="s">
        <v>3630</v>
      </c>
      <c r="CG1497"/>
      <c r="CH1497" t="str">
        <f>H1497</f>
        <v>Ovtsharenko V.I., Platnick N.I., Song D.X.</v>
      </c>
      <c r="CI1497">
        <f t="shared" si="365"/>
        <v>1992</v>
      </c>
      <c r="CJ1497"/>
    </row>
    <row r="1498" spans="1:88" s="12" customFormat="1" x14ac:dyDescent="0.45">
      <c r="A1498" s="11">
        <v>45757.474756944437</v>
      </c>
      <c r="B1498" s="12">
        <v>412819044</v>
      </c>
      <c r="C1498" s="6" t="s">
        <v>4897</v>
      </c>
      <c r="D1498" s="12">
        <v>1</v>
      </c>
      <c r="E1498" s="4" t="s">
        <v>65</v>
      </c>
      <c r="F1498" s="12" t="s">
        <v>812</v>
      </c>
      <c r="G1498" s="12">
        <v>4437</v>
      </c>
      <c r="H1498" s="44" t="s">
        <v>2274</v>
      </c>
      <c r="I1498" s="12">
        <v>1992</v>
      </c>
      <c r="J1498" s="12" t="s">
        <v>2275</v>
      </c>
      <c r="K1498" s="12" t="s">
        <v>2276</v>
      </c>
      <c r="L1498" s="12" t="s">
        <v>2277</v>
      </c>
      <c r="M1498" t="s">
        <v>39</v>
      </c>
      <c r="N1498" s="12" t="s">
        <v>178</v>
      </c>
      <c r="O1498" s="12" t="s">
        <v>674</v>
      </c>
      <c r="P1498" s="12" t="s">
        <v>674</v>
      </c>
      <c r="Q1498" t="str">
        <f t="shared" si="354"/>
        <v>Alma-Ata</v>
      </c>
      <c r="R1498" s="94">
        <v>43.250720000000001</v>
      </c>
      <c r="S1498" s="94">
        <v>76.926940999999999</v>
      </c>
      <c r="T1498" s="12" t="s">
        <v>2292</v>
      </c>
      <c r="U1498" s="12" t="s">
        <v>2293</v>
      </c>
      <c r="V1498" s="12" t="s">
        <v>106</v>
      </c>
      <c r="X1498" s="12">
        <v>6000</v>
      </c>
      <c r="Y1498" s="12">
        <v>1979</v>
      </c>
      <c r="Z1498" s="12">
        <v>6</v>
      </c>
      <c r="AA1498" s="12">
        <v>14</v>
      </c>
      <c r="AB1498" s="12">
        <v>1979</v>
      </c>
      <c r="AC1498" s="12">
        <v>7</v>
      </c>
      <c r="AD1498" s="12">
        <v>13</v>
      </c>
      <c r="AF1498" s="12" t="s">
        <v>2289</v>
      </c>
      <c r="AH1498" s="12" t="s">
        <v>229</v>
      </c>
      <c r="AI1498" s="12" t="s">
        <v>230</v>
      </c>
      <c r="AJ1498" s="12" t="s">
        <v>2294</v>
      </c>
      <c r="AK1498" s="12" t="b">
        <v>1</v>
      </c>
      <c r="AL1498" s="12" t="b">
        <v>0</v>
      </c>
      <c r="AO1498" s="49" t="s">
        <v>4952</v>
      </c>
      <c r="AP1498" s="73"/>
      <c r="AQ1498" s="49" t="s">
        <v>4951</v>
      </c>
      <c r="AR1498" s="76" t="s">
        <v>5011</v>
      </c>
      <c r="AS1498" s="73" t="s">
        <v>5012</v>
      </c>
      <c r="AT1498" s="73">
        <f t="shared" si="357"/>
        <v>1</v>
      </c>
      <c r="AU1498" s="112" t="s">
        <v>5384</v>
      </c>
      <c r="AV1498" s="44" t="s">
        <v>5380</v>
      </c>
      <c r="AW1498" t="s">
        <v>2289</v>
      </c>
      <c r="AX1498" s="112" t="s">
        <v>5348</v>
      </c>
      <c r="AY1498" s="73" t="str">
        <f t="shared" si="358"/>
        <v>Ovtsharenko V.I., Platnick N.I., Song D.X. 1992. A review of the North Asian ground spiders of the genus Gnaphosa (Araneae, Gnaphosidae) // Bull. Amer. Mus. Natur. Hist. No.212. P.1–88</v>
      </c>
      <c r="AZ1498" s="49" t="s">
        <v>4903</v>
      </c>
      <c r="BA1498" s="58" t="str">
        <f>Y1498&amp;"-"&amp;IF(Z1498&lt;10,"0"&amp;Z1498,Z1498)&amp;"-"&amp;IF(AA1498&lt;10,"0"&amp;AA1498,AA1498)&amp;"/"&amp;IF(AC1498&lt;10,"0"&amp;AC1498,AC1498)&amp;"-"&amp;IF(AD1498&lt;10,"0"&amp;AD1498,AD1498)</f>
        <v>1979-06-14/07-13</v>
      </c>
      <c r="BB1498" s="44" t="str">
        <f>Y1498&amp;IF(Z1498&lt;&gt;0,"-"&amp;Z1498,"")&amp;IF(AA1498&lt;&gt;0,"-"&amp;AA1498,"")&amp;IF(AB1498&lt;&gt;0,"/"&amp;AB1498,"")&amp;IF(AC1498&lt;&gt;0,"-"&amp;AC1498,"")&amp;IF(AD1498&lt;&gt;0,"-"&amp;AD1498,"")</f>
        <v>1979-6-14/1979-7-13</v>
      </c>
      <c r="BC1498" s="44"/>
      <c r="BD1498" s="44"/>
      <c r="BE1498" s="44"/>
      <c r="BF1498" s="49" t="s">
        <v>4882</v>
      </c>
      <c r="BG1498" t="s">
        <v>4893</v>
      </c>
      <c r="BH1498" s="40" t="s">
        <v>5050</v>
      </c>
      <c r="BI1498" t="s">
        <v>39</v>
      </c>
      <c r="BJ1498" t="str">
        <f>N1498&amp;", "&amp;O1498&amp;", "&amp;P1498</f>
        <v>Alma-Ata Area, Alma-Ata, Alma-Ata</v>
      </c>
      <c r="BK1498" t="str">
        <f>T1498&amp;" N; "&amp;U1498&amp;" E"</f>
        <v>43.25072 N; 76.926941 E</v>
      </c>
      <c r="BL1498" t="s">
        <v>2292</v>
      </c>
      <c r="BM1498" s="85" t="s">
        <v>2293</v>
      </c>
      <c r="BN1498" t="s">
        <v>4895</v>
      </c>
      <c r="BO1498">
        <f t="shared" si="366"/>
        <v>6000</v>
      </c>
      <c r="BP1498" t="str">
        <f>IF(V1498="original",H1498,IF(V1498="volunteer",C1498,"Nekhaeva A.A."))</f>
        <v>Kim L.V.</v>
      </c>
      <c r="BQ1498" t="str">
        <f>IF(V1498="original",I1498,IF(V1498="volunteer",YEAR(A1498)&amp;"-"&amp;IF(MONTH(A1498)&lt;10,"0"&amp;MONTH(A1498),MONTH(A1498))&amp;"-"&amp;IF(DAY(A1498)&lt;10,"0"&amp;DAY(A1498),DAY(A1498)),"__2025-05-15"))</f>
        <v>2025-04-10</v>
      </c>
      <c r="BR1498"/>
      <c r="BS1498"/>
      <c r="BT1498" s="49" t="s">
        <v>4766</v>
      </c>
      <c r="BU1498" t="s">
        <v>3631</v>
      </c>
      <c r="BV1498" t="s">
        <v>3632</v>
      </c>
      <c r="BW1498" t="s">
        <v>3633</v>
      </c>
      <c r="BX1498" t="s">
        <v>3634</v>
      </c>
      <c r="BY1498" s="44" t="s">
        <v>229</v>
      </c>
      <c r="BZ1498" t="s">
        <v>230</v>
      </c>
      <c r="CA1498" t="s">
        <v>4495</v>
      </c>
      <c r="CB1498" s="44" t="s">
        <v>4495</v>
      </c>
      <c r="CC1498" t="s">
        <v>4497</v>
      </c>
      <c r="CD1498" t="s">
        <v>4495</v>
      </c>
      <c r="CE1498" t="s">
        <v>4496</v>
      </c>
      <c r="CF1498" t="s">
        <v>3630</v>
      </c>
      <c r="CG1498"/>
      <c r="CH1498" t="str">
        <f>H1498</f>
        <v>Ovtsharenko V.I., Platnick N.I., Song D.X.</v>
      </c>
      <c r="CI1498">
        <f t="shared" si="365"/>
        <v>1992</v>
      </c>
      <c r="CJ1498"/>
    </row>
    <row r="1499" spans="1:88" s="12" customFormat="1" x14ac:dyDescent="0.45">
      <c r="A1499" s="11">
        <v>45757.485266203701</v>
      </c>
      <c r="B1499" s="12">
        <v>412819044</v>
      </c>
      <c r="C1499" s="6" t="s">
        <v>4897</v>
      </c>
      <c r="D1499" s="12">
        <v>2</v>
      </c>
      <c r="E1499" s="4" t="s">
        <v>247</v>
      </c>
      <c r="F1499" s="12" t="s">
        <v>812</v>
      </c>
      <c r="G1499" s="12">
        <v>4437</v>
      </c>
      <c r="H1499" s="44" t="s">
        <v>2274</v>
      </c>
      <c r="I1499" s="12">
        <v>1992</v>
      </c>
      <c r="J1499" s="12" t="s">
        <v>2275</v>
      </c>
      <c r="K1499" s="12" t="s">
        <v>2276</v>
      </c>
      <c r="L1499" s="12" t="s">
        <v>2277</v>
      </c>
      <c r="M1499" t="s">
        <v>39</v>
      </c>
      <c r="N1499" s="12" t="s">
        <v>674</v>
      </c>
      <c r="P1499" s="12" t="s">
        <v>2286</v>
      </c>
      <c r="Q1499" t="str">
        <f t="shared" si="354"/>
        <v>Kaskelen</v>
      </c>
      <c r="R1499" s="94">
        <v>43.198996000000001</v>
      </c>
      <c r="S1499" s="94">
        <v>76.624820999999997</v>
      </c>
      <c r="T1499" s="12" t="s">
        <v>2287</v>
      </c>
      <c r="U1499" s="12" t="s">
        <v>2288</v>
      </c>
      <c r="V1499" s="12" t="s">
        <v>106</v>
      </c>
      <c r="X1499" s="12">
        <v>3000</v>
      </c>
      <c r="Y1499" s="12">
        <v>1979</v>
      </c>
      <c r="Z1499" s="12">
        <v>6</v>
      </c>
      <c r="AA1499" s="12">
        <v>7</v>
      </c>
      <c r="AB1499" s="12">
        <v>1979</v>
      </c>
      <c r="AC1499" s="12">
        <v>6</v>
      </c>
      <c r="AD1499" s="12">
        <v>27</v>
      </c>
      <c r="AF1499" s="12" t="s">
        <v>2289</v>
      </c>
      <c r="AH1499" s="12" t="s">
        <v>229</v>
      </c>
      <c r="AI1499" s="12" t="s">
        <v>230</v>
      </c>
      <c r="AJ1499" s="12" t="s">
        <v>2290</v>
      </c>
      <c r="AK1499" s="12" t="b">
        <v>1</v>
      </c>
      <c r="AL1499" s="12" t="b">
        <v>0</v>
      </c>
      <c r="AO1499" s="49" t="s">
        <v>4952</v>
      </c>
      <c r="AP1499" s="73"/>
      <c r="AQ1499" s="49" t="s">
        <v>4951</v>
      </c>
      <c r="AR1499" s="76" t="s">
        <v>5011</v>
      </c>
      <c r="AS1499" s="73" t="s">
        <v>5012</v>
      </c>
      <c r="AT1499" s="73">
        <f t="shared" si="357"/>
        <v>2</v>
      </c>
      <c r="AU1499" s="112" t="s">
        <v>5384</v>
      </c>
      <c r="AV1499" s="44" t="s">
        <v>5380</v>
      </c>
      <c r="AW1499" t="s">
        <v>2289</v>
      </c>
      <c r="AX1499" s="112" t="s">
        <v>5348</v>
      </c>
      <c r="AY1499" s="73" t="str">
        <f t="shared" si="358"/>
        <v>Ovtsharenko V.I., Platnick N.I., Song D.X. 1992. A review of the North Asian ground spiders of the genus Gnaphosa (Araneae, Gnaphosidae) // Bull. Amer. Mus. Natur. Hist. No.212. P.1–88</v>
      </c>
      <c r="AZ1499" s="49" t="s">
        <v>4903</v>
      </c>
      <c r="BA1499" s="58" t="str">
        <f>Y1499&amp;"-"&amp;IF(Z1499&lt;10,"0"&amp;Z1499,Z1499)&amp;"-"&amp;IF(AA1499&lt;10,"0"&amp;AA1499,AA1499)&amp;"/"&amp;IF(AD1499&lt;10,"0"&amp;AD1499,AD1499)</f>
        <v>1979-06-07/27</v>
      </c>
      <c r="BB1499" s="44" t="str">
        <f>Y1499&amp;IF(Z1499&lt;&gt;0,"-"&amp;Z1499,"")&amp;IF(AA1499&lt;&gt;0,"-"&amp;AA1499,"")&amp;IF(AB1499&lt;&gt;0,"/"&amp;AB1499,"")&amp;IF(AC1499&lt;&gt;0,"-"&amp;AC1499,"")&amp;IF(AD1499&lt;&gt;0,"-"&amp;AD1499,"")</f>
        <v>1979-6-7/1979-6-27</v>
      </c>
      <c r="BC1499" s="44"/>
      <c r="BD1499" s="44"/>
      <c r="BE1499" s="44"/>
      <c r="BF1499" s="49" t="s">
        <v>4882</v>
      </c>
      <c r="BG1499" t="s">
        <v>4893</v>
      </c>
      <c r="BH1499" s="40" t="s">
        <v>5050</v>
      </c>
      <c r="BI1499" t="s">
        <v>39</v>
      </c>
      <c r="BJ1499" t="str">
        <f>N1499&amp;", "&amp;P1499</f>
        <v>Alma-Ata, Kaskelen</v>
      </c>
      <c r="BK1499" t="str">
        <f>T1499&amp;" N; "&amp;U1499&amp;" E"</f>
        <v>43.198996 N; 76.624821 E</v>
      </c>
      <c r="BL1499" t="s">
        <v>2287</v>
      </c>
      <c r="BM1499" s="85" t="s">
        <v>2288</v>
      </c>
      <c r="BN1499" t="s">
        <v>4895</v>
      </c>
      <c r="BO1499">
        <f t="shared" si="366"/>
        <v>3000</v>
      </c>
      <c r="BP1499" t="str">
        <f>IF(V1499="original",H1499,IF(V1499="volunteer",C1499,"Nekhaeva A.A."))</f>
        <v>Kim L.V.</v>
      </c>
      <c r="BQ1499" t="str">
        <f>IF(V1499="original",I1499,IF(V1499="volunteer",YEAR(A1499)&amp;"-"&amp;IF(MONTH(A1499)&lt;10,"0"&amp;MONTH(A1499),MONTH(A1499))&amp;"-"&amp;IF(DAY(A1499)&lt;10,"0"&amp;DAY(A1499),DAY(A1499)),"__2025-05-15"))</f>
        <v>2025-04-10</v>
      </c>
      <c r="BR1499"/>
      <c r="BS1499"/>
      <c r="BT1499" s="49" t="s">
        <v>4766</v>
      </c>
      <c r="BU1499" t="s">
        <v>3631</v>
      </c>
      <c r="BV1499" t="s">
        <v>3632</v>
      </c>
      <c r="BW1499" t="s">
        <v>3633</v>
      </c>
      <c r="BX1499" t="s">
        <v>3634</v>
      </c>
      <c r="BY1499" s="44" t="s">
        <v>229</v>
      </c>
      <c r="BZ1499" t="s">
        <v>230</v>
      </c>
      <c r="CA1499" t="s">
        <v>4492</v>
      </c>
      <c r="CB1499" s="44" t="s">
        <v>4492</v>
      </c>
      <c r="CC1499" t="s">
        <v>4494</v>
      </c>
      <c r="CD1499" t="s">
        <v>4492</v>
      </c>
      <c r="CE1499" t="s">
        <v>4493</v>
      </c>
      <c r="CF1499" t="s">
        <v>3630</v>
      </c>
      <c r="CG1499"/>
      <c r="CH1499" t="str">
        <f>H1499</f>
        <v>Ovtsharenko V.I., Platnick N.I., Song D.X.</v>
      </c>
      <c r="CI1499">
        <f t="shared" si="365"/>
        <v>1992</v>
      </c>
      <c r="CJ1499"/>
    </row>
    <row r="1500" spans="1:88" s="12" customFormat="1" x14ac:dyDescent="0.45">
      <c r="A1500" s="11">
        <v>45757.63076388889</v>
      </c>
      <c r="B1500" s="12">
        <v>412819044</v>
      </c>
      <c r="C1500" s="6" t="s">
        <v>4897</v>
      </c>
      <c r="D1500" s="12">
        <v>5</v>
      </c>
      <c r="E1500" s="4" t="s">
        <v>1274</v>
      </c>
      <c r="F1500" s="12" t="s">
        <v>577</v>
      </c>
      <c r="G1500" s="12">
        <v>4736</v>
      </c>
      <c r="H1500" s="44" t="s">
        <v>2091</v>
      </c>
      <c r="I1500" s="12">
        <v>2008</v>
      </c>
      <c r="J1500" s="12" t="s">
        <v>2092</v>
      </c>
      <c r="K1500" s="12" t="s">
        <v>2093</v>
      </c>
      <c r="L1500" s="12" t="s">
        <v>2094</v>
      </c>
      <c r="M1500" t="s">
        <v>39</v>
      </c>
      <c r="N1500" s="12" t="s">
        <v>2083</v>
      </c>
      <c r="O1500" s="12" t="s">
        <v>2144</v>
      </c>
      <c r="P1500" s="12" t="s">
        <v>2145</v>
      </c>
      <c r="Q1500" t="str">
        <f t="shared" si="354"/>
        <v>E shore of Balkhash Lake, N environses of Ayakoz [=Ayaguz] River mouth, nr. Karatas ruins</v>
      </c>
      <c r="R1500" s="94">
        <v>46.688889000000003</v>
      </c>
      <c r="S1500" s="94">
        <v>79.233333000000002</v>
      </c>
      <c r="T1500" s="12" t="s">
        <v>2146</v>
      </c>
      <c r="U1500" s="12" t="s">
        <v>2147</v>
      </c>
      <c r="V1500" s="12" t="s">
        <v>44</v>
      </c>
      <c r="W1500" s="12" t="s">
        <v>2148</v>
      </c>
      <c r="Y1500" s="12">
        <v>1988</v>
      </c>
      <c r="Z1500" s="12">
        <v>8</v>
      </c>
      <c r="AA1500" s="12">
        <v>3</v>
      </c>
      <c r="AF1500" s="12" t="s">
        <v>566</v>
      </c>
      <c r="AH1500" s="12" t="s">
        <v>832</v>
      </c>
      <c r="AI1500" s="12" t="s">
        <v>1138</v>
      </c>
      <c r="AJ1500" s="12" t="s">
        <v>2149</v>
      </c>
      <c r="AK1500" s="12" t="b">
        <v>1</v>
      </c>
      <c r="AL1500" s="12" t="b">
        <v>0</v>
      </c>
      <c r="AO1500" s="49" t="s">
        <v>4952</v>
      </c>
      <c r="AP1500" s="73"/>
      <c r="AQ1500" s="49" t="s">
        <v>4951</v>
      </c>
      <c r="AR1500" s="76" t="s">
        <v>5011</v>
      </c>
      <c r="AS1500" s="73" t="s">
        <v>5012</v>
      </c>
      <c r="AT1500" s="73">
        <f t="shared" si="357"/>
        <v>5</v>
      </c>
      <c r="AU1500" s="112" t="s">
        <v>5384</v>
      </c>
      <c r="AV1500" s="44" t="s">
        <v>5380</v>
      </c>
      <c r="AW1500" t="s">
        <v>566</v>
      </c>
      <c r="AX1500" s="112" t="s">
        <v>5333</v>
      </c>
      <c r="AY1500" s="73" t="str">
        <f t="shared" si="358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500" s="49" t="s">
        <v>4903</v>
      </c>
      <c r="BA1500" s="58" t="str">
        <f>Y1500&amp;"-"&amp;IF(Z1500&lt;10,"0"&amp;Z1500,Z1500)&amp;"-"&amp;IF(AA1500&lt;10,"0"&amp;AA1500,AA1500)</f>
        <v>1988-08-03</v>
      </c>
      <c r="BB1500" s="44" t="str">
        <f>Y1500&amp;IF(Z1500&lt;&gt;0,"-"&amp;Z1500,"")&amp;IF(AA1500&lt;&gt;0,"-"&amp;AA1500,"")&amp;IF(AB1500&lt;&gt;0,"/"&amp;AB1500,"")&amp;IF(AC1500&lt;&gt;0,"-"&amp;AC1500,"")&amp;IF(AD1500&lt;&gt;0,"-"&amp;AD1500,"")</f>
        <v>1988-8-3</v>
      </c>
      <c r="BC1500" s="44"/>
      <c r="BD1500" s="44"/>
      <c r="BE1500" s="44"/>
      <c r="BF1500" s="49" t="s">
        <v>4882</v>
      </c>
      <c r="BG1500" t="s">
        <v>4893</v>
      </c>
      <c r="BH1500" s="40" t="s">
        <v>5050</v>
      </c>
      <c r="BI1500" t="s">
        <v>39</v>
      </c>
      <c r="BJ1500" t="str">
        <f>N1500&amp;", "&amp;O1500&amp;", "&amp;P1500</f>
        <v>Almaty [= Alma-Ata] Region, Alakol' Distr., E shore of Balkhash Lake, N environses of Ayakoz [=Ayaguz] River mouth, nr. Karatas ruins</v>
      </c>
      <c r="BK1500" t="str">
        <f>T1500&amp;" N; "&amp;U1500&amp;" E"</f>
        <v>46°41'20" N; 79°14'0" E</v>
      </c>
      <c r="BL1500" t="s">
        <v>5185</v>
      </c>
      <c r="BM1500" s="85" t="s">
        <v>5186</v>
      </c>
      <c r="BN1500" t="s">
        <v>4895</v>
      </c>
      <c r="BO1500"/>
      <c r="BP1500" t="str">
        <f>IF(V1500="original",H1500,IF(V1500="volunteer",C1500,"Nekhaeva A.A."))</f>
        <v>Szita E., Logunov D.</v>
      </c>
      <c r="BQ1500">
        <f>IF(V1500="original",I1500,IF(V1500="volunteer",YEAR(A1500)&amp;"-"&amp;IF(MONTH(A1500)&lt;10,"0"&amp;MONTH(A1500),MONTH(A1500))&amp;"-"&amp;IF(DAY(A1500)&lt;10,"0"&amp;DAY(A1500),DAY(A1500)),"__2025-05-15"))</f>
        <v>2008</v>
      </c>
      <c r="BR1500"/>
      <c r="BS1500"/>
      <c r="BT1500" s="49" t="s">
        <v>4766</v>
      </c>
      <c r="BU1500" t="s">
        <v>3631</v>
      </c>
      <c r="BV1500" t="s">
        <v>3632</v>
      </c>
      <c r="BW1500" t="s">
        <v>3633</v>
      </c>
      <c r="BX1500" t="s">
        <v>3634</v>
      </c>
      <c r="BY1500" s="44" t="s">
        <v>832</v>
      </c>
      <c r="BZ1500" t="s">
        <v>4031</v>
      </c>
      <c r="CA1500" t="s">
        <v>4457</v>
      </c>
      <c r="CB1500" s="44" t="s">
        <v>4457</v>
      </c>
      <c r="CC1500" t="s">
        <v>4824</v>
      </c>
      <c r="CD1500" t="s">
        <v>4455</v>
      </c>
      <c r="CE1500" t="s">
        <v>4456</v>
      </c>
      <c r="CF1500" t="s">
        <v>3630</v>
      </c>
      <c r="CG1500"/>
      <c r="CH1500" t="str">
        <f>H1500</f>
        <v>Szita E., Logunov D.</v>
      </c>
      <c r="CI1500">
        <f t="shared" si="365"/>
        <v>2008</v>
      </c>
      <c r="CJ1500"/>
    </row>
    <row r="1501" spans="1:88" s="12" customFormat="1" x14ac:dyDescent="0.45">
      <c r="A1501" s="11">
        <v>45757.648194444453</v>
      </c>
      <c r="B1501" s="12">
        <v>412819044</v>
      </c>
      <c r="C1501" s="6" t="s">
        <v>4897</v>
      </c>
      <c r="D1501" s="12">
        <v>1</v>
      </c>
      <c r="E1501" s="4" t="s">
        <v>65</v>
      </c>
      <c r="F1501" s="12" t="s">
        <v>577</v>
      </c>
      <c r="G1501" s="12">
        <v>4736</v>
      </c>
      <c r="H1501" s="44" t="s">
        <v>2091</v>
      </c>
      <c r="I1501" s="12">
        <v>2008</v>
      </c>
      <c r="J1501" s="12" t="s">
        <v>2092</v>
      </c>
      <c r="K1501" s="12" t="s">
        <v>2093</v>
      </c>
      <c r="L1501" s="12" t="s">
        <v>2094</v>
      </c>
      <c r="M1501" t="s">
        <v>39</v>
      </c>
      <c r="N1501" s="12" t="s">
        <v>2083</v>
      </c>
      <c r="O1501" s="12" t="s">
        <v>754</v>
      </c>
      <c r="P1501" s="12" t="s">
        <v>2110</v>
      </c>
      <c r="Q1501" t="str">
        <f t="shared" si="354"/>
        <v>N foothills of Transili [=Zailiiskii] Alatau Mt. Range, c. 6 km SE of Almaty, nr. Butakovka</v>
      </c>
      <c r="R1501" s="94">
        <v>43.174999999999997</v>
      </c>
      <c r="S1501" s="94">
        <v>77.019443999999993</v>
      </c>
      <c r="T1501" s="12" t="s">
        <v>2111</v>
      </c>
      <c r="U1501" s="12" t="s">
        <v>2112</v>
      </c>
      <c r="V1501" s="12" t="s">
        <v>44</v>
      </c>
      <c r="W1501" s="12" t="s">
        <v>2113</v>
      </c>
      <c r="Y1501" s="12">
        <v>1997</v>
      </c>
      <c r="Z1501" s="12">
        <v>6</v>
      </c>
      <c r="AA1501" s="12">
        <v>3</v>
      </c>
      <c r="AF1501" s="12" t="s">
        <v>613</v>
      </c>
      <c r="AH1501" s="12" t="s">
        <v>832</v>
      </c>
      <c r="AI1501" s="12" t="s">
        <v>1138</v>
      </c>
      <c r="AJ1501" s="12" t="s">
        <v>1146</v>
      </c>
      <c r="AK1501" s="12" t="b">
        <v>1</v>
      </c>
      <c r="AL1501" s="12" t="b">
        <v>0</v>
      </c>
      <c r="AO1501" s="49" t="s">
        <v>4952</v>
      </c>
      <c r="AP1501" s="73"/>
      <c r="AQ1501" s="49" t="s">
        <v>4951</v>
      </c>
      <c r="AR1501" s="76" t="s">
        <v>5011</v>
      </c>
      <c r="AS1501" s="73" t="s">
        <v>5012</v>
      </c>
      <c r="AT1501" s="73">
        <f t="shared" si="357"/>
        <v>1</v>
      </c>
      <c r="AU1501" s="112" t="s">
        <v>5384</v>
      </c>
      <c r="AV1501" s="44" t="s">
        <v>5380</v>
      </c>
      <c r="AW1501" t="s">
        <v>613</v>
      </c>
      <c r="AX1501" s="112" t="s">
        <v>5333</v>
      </c>
      <c r="AY1501" s="73" t="str">
        <f t="shared" si="358"/>
        <v>Szita E., Logunov D. 2008. A review of the histrio group of the spider genus Philodromus Walckenaer, 1826 (Araneae, Philodromidae) of the eastern Palaearctic Region // Acta Zoologica Academiae Scientarum Hungariae. Vol.54. No.1. P.23–73</v>
      </c>
      <c r="AZ1501" s="49" t="s">
        <v>4903</v>
      </c>
      <c r="BA1501" s="58" t="str">
        <f>Y1501&amp;"-"&amp;IF(Z1501&lt;10,"0"&amp;Z1501,Z1501)&amp;"-"&amp;IF(AA1501&lt;10,"0"&amp;AA1501,AA1501)</f>
        <v>1997-06-03</v>
      </c>
      <c r="BB1501" s="44" t="str">
        <f>Y1501&amp;IF(Z1501&lt;&gt;0,"-"&amp;Z1501,"")&amp;IF(AA1501&lt;&gt;0,"-"&amp;AA1501,"")&amp;IF(AB1501&lt;&gt;0,"/"&amp;AB1501,"")&amp;IF(AC1501&lt;&gt;0,"-"&amp;AC1501,"")&amp;IF(AD1501&lt;&gt;0,"-"&amp;AD1501,"")</f>
        <v>1997-6-3</v>
      </c>
      <c r="BC1501" s="44"/>
      <c r="BD1501" s="44"/>
      <c r="BE1501" s="44"/>
      <c r="BF1501" s="49" t="s">
        <v>4882</v>
      </c>
      <c r="BG1501" t="s">
        <v>4893</v>
      </c>
      <c r="BH1501" s="40" t="s">
        <v>5050</v>
      </c>
      <c r="BI1501" t="s">
        <v>39</v>
      </c>
      <c r="BJ1501" t="str">
        <f>N1501&amp;", "&amp;O1501&amp;", "&amp;P1501</f>
        <v>Almaty [= Alma-Ata] Region, Talgar Distr., N foothills of Transili [=Zailiiskii] Alatau Mt. Range, c. 6 km SE of Almaty, nr. Butakovka</v>
      </c>
      <c r="BK1501" t="str">
        <f>T1501&amp;" N; "&amp;U1501&amp;" E"</f>
        <v>43°10'30" N; 77°1'10" E</v>
      </c>
      <c r="BL1501" t="s">
        <v>5175</v>
      </c>
      <c r="BM1501" s="85" t="s">
        <v>5176</v>
      </c>
      <c r="BN1501" t="s">
        <v>4895</v>
      </c>
      <c r="BO1501"/>
      <c r="BP1501" t="str">
        <f>IF(V1501="original",H1501,IF(V1501="volunteer",C1501,"Nekhaeva A.A."))</f>
        <v>Szita E., Logunov D.</v>
      </c>
      <c r="BQ1501">
        <f>IF(V1501="original",I1501,IF(V1501="volunteer",YEAR(A1501)&amp;"-"&amp;IF(MONTH(A1501)&lt;10,"0"&amp;MONTH(A1501),MONTH(A1501))&amp;"-"&amp;IF(DAY(A1501)&lt;10,"0"&amp;DAY(A1501),DAY(A1501)),"__2025-05-15"))</f>
        <v>2008</v>
      </c>
      <c r="BR1501"/>
      <c r="BS1501"/>
      <c r="BT1501" s="49" t="s">
        <v>4766</v>
      </c>
      <c r="BU1501" t="s">
        <v>3631</v>
      </c>
      <c r="BV1501" t="s">
        <v>3632</v>
      </c>
      <c r="BW1501" t="s">
        <v>3633</v>
      </c>
      <c r="BX1501" t="s">
        <v>3634</v>
      </c>
      <c r="BY1501" s="44" t="s">
        <v>832</v>
      </c>
      <c r="BZ1501" t="s">
        <v>4031</v>
      </c>
      <c r="CA1501" t="s">
        <v>4036</v>
      </c>
      <c r="CB1501" s="44" t="s">
        <v>4036</v>
      </c>
      <c r="CC1501" t="s">
        <v>4806</v>
      </c>
      <c r="CD1501" t="s">
        <v>4034</v>
      </c>
      <c r="CE1501" t="s">
        <v>4035</v>
      </c>
      <c r="CF1501" t="s">
        <v>3630</v>
      </c>
      <c r="CG1501"/>
      <c r="CH1501" t="str">
        <f>H1501</f>
        <v>Szita E., Logunov D.</v>
      </c>
      <c r="CI1501">
        <f t="shared" si="365"/>
        <v>2008</v>
      </c>
      <c r="CJ1501"/>
    </row>
    <row r="1502" spans="1:88" s="10" customFormat="1" x14ac:dyDescent="0.45">
      <c r="A1502" s="9">
        <v>45757.308055555557</v>
      </c>
      <c r="B1502" s="10">
        <v>412819044</v>
      </c>
      <c r="C1502" s="6" t="s">
        <v>4897</v>
      </c>
      <c r="D1502" s="10">
        <v>2</v>
      </c>
      <c r="E1502" s="4" t="s">
        <v>247</v>
      </c>
      <c r="F1502" s="10" t="s">
        <v>2521</v>
      </c>
      <c r="G1502" s="10">
        <v>3785</v>
      </c>
      <c r="H1502" s="44" t="s">
        <v>53</v>
      </c>
      <c r="I1502" s="10">
        <v>1992</v>
      </c>
      <c r="J1502" s="10" t="s">
        <v>2346</v>
      </c>
      <c r="K1502" s="10" t="s">
        <v>2347</v>
      </c>
      <c r="L1502" s="10" t="s">
        <v>2348</v>
      </c>
      <c r="M1502" t="s">
        <v>39</v>
      </c>
      <c r="N1502" s="10" t="s">
        <v>178</v>
      </c>
      <c r="O1502" s="10" t="s">
        <v>754</v>
      </c>
      <c r="P1502" s="10" t="s">
        <v>2517</v>
      </c>
      <c r="Q1502" t="str">
        <f t="shared" si="354"/>
        <v>Ili River, near Kapchagai reservoir</v>
      </c>
      <c r="R1502" s="92">
        <v>43.976439999999997</v>
      </c>
      <c r="S1502" s="92">
        <v>77.339781000000002</v>
      </c>
      <c r="T1502" s="10" t="s">
        <v>2518</v>
      </c>
      <c r="U1502" s="10" t="s">
        <v>2519</v>
      </c>
      <c r="V1502" s="10" t="s">
        <v>106</v>
      </c>
      <c r="X1502" s="10">
        <v>2000</v>
      </c>
      <c r="Y1502" s="10">
        <v>1991</v>
      </c>
      <c r="Z1502" s="10">
        <v>5</v>
      </c>
      <c r="AA1502" s="10">
        <v>8</v>
      </c>
      <c r="AF1502" s="10" t="s">
        <v>2171</v>
      </c>
      <c r="AH1502" s="10" t="s">
        <v>48</v>
      </c>
      <c r="AI1502" s="10" t="s">
        <v>99</v>
      </c>
      <c r="AJ1502" s="10" t="s">
        <v>100</v>
      </c>
      <c r="AK1502" s="10" t="b">
        <v>1</v>
      </c>
      <c r="AL1502" s="10" t="b">
        <v>0</v>
      </c>
      <c r="AO1502" s="49" t="s">
        <v>4952</v>
      </c>
      <c r="AP1502" s="73"/>
      <c r="AQ1502" s="49" t="s">
        <v>4951</v>
      </c>
      <c r="AR1502" s="76" t="s">
        <v>5011</v>
      </c>
      <c r="AS1502" s="73" t="s">
        <v>5012</v>
      </c>
      <c r="AT1502" s="73">
        <f t="shared" si="357"/>
        <v>2</v>
      </c>
      <c r="AU1502" s="112" t="s">
        <v>5384</v>
      </c>
      <c r="AV1502" s="44" t="s">
        <v>5380</v>
      </c>
      <c r="AW1502" t="s">
        <v>2171</v>
      </c>
      <c r="AX1502" s="112" t="s">
        <v>5347</v>
      </c>
      <c r="AY1502" s="73" t="str">
        <f t="shared" si="358"/>
        <v>Logunov D.V. 1992. Salticidae of the Middle Asia (Aranei). I. New species of the genera Heliophanus, Salticus and Sitticus, with notes on new faunistic records of the family // Arthropoda Selecta. Vol.1. No.1. P.51–67</v>
      </c>
      <c r="AZ1502" s="49" t="s">
        <v>4903</v>
      </c>
      <c r="BA1502" s="58" t="str">
        <f>Y1502&amp;"-"&amp;IF(Z1502&lt;10,"0"&amp;Z1502,Z1502)&amp;"-"&amp;IF(AA1502&lt;10,"0"&amp;AA1502,AA1502)</f>
        <v>1991-05-08</v>
      </c>
      <c r="BB1502" s="44" t="str">
        <f>Y1502&amp;IF(Z1502&lt;&gt;0,"-"&amp;Z1502,"")&amp;IF(AA1502&lt;&gt;0,"-"&amp;AA1502,"")&amp;IF(AB1502&lt;&gt;0,"/"&amp;AB1502,"")&amp;IF(AC1502&lt;&gt;0,"-"&amp;AC1502,"")&amp;IF(AD1502&lt;&gt;0,"-"&amp;AD1502,"")</f>
        <v>1991-5-8</v>
      </c>
      <c r="BC1502" s="44"/>
      <c r="BD1502" s="44"/>
      <c r="BE1502" s="44"/>
      <c r="BF1502" s="49" t="s">
        <v>4882</v>
      </c>
      <c r="BG1502" t="s">
        <v>4893</v>
      </c>
      <c r="BH1502" s="40" t="s">
        <v>5050</v>
      </c>
      <c r="BI1502" t="s">
        <v>39</v>
      </c>
      <c r="BJ1502" t="str">
        <f>N1502&amp;", "&amp;O1502&amp;", "&amp;P1502</f>
        <v>Alma-Ata Area, Talgar Distr., Ili River, near Kapchagai reservoir</v>
      </c>
      <c r="BK1502" t="str">
        <f>T1502&amp;" N; "&amp;U1502&amp;" E"</f>
        <v>43.97644 N; 77.339781 E</v>
      </c>
      <c r="BL1502" t="s">
        <v>2518</v>
      </c>
      <c r="BM1502" s="85" t="s">
        <v>2519</v>
      </c>
      <c r="BN1502" t="s">
        <v>4895</v>
      </c>
      <c r="BO1502">
        <f>X1502</f>
        <v>2000</v>
      </c>
      <c r="BP1502" t="str">
        <f>IF(V1502="original",H1502,IF(V1502="volunteer",C1502,"Nekhaeva A.A."))</f>
        <v>Kim L.V.</v>
      </c>
      <c r="BQ1502" t="str">
        <f>IF(V1502="original",I1502,IF(V1502="volunteer",YEAR(A1502)&amp;"-"&amp;IF(MONTH(A1502)&lt;10,"0"&amp;MONTH(A1502),MONTH(A1502))&amp;"-"&amp;IF(DAY(A1502)&lt;10,"0"&amp;DAY(A1502),DAY(A1502)),"__2025-05-15"))</f>
        <v>2025-04-10</v>
      </c>
      <c r="BR1502"/>
      <c r="BS1502"/>
      <c r="BT1502" s="49" t="s">
        <v>4766</v>
      </c>
      <c r="BU1502" t="s">
        <v>3631</v>
      </c>
      <c r="BV1502" t="s">
        <v>3632</v>
      </c>
      <c r="BW1502" t="s">
        <v>3633</v>
      </c>
      <c r="BX1502" t="s">
        <v>3634</v>
      </c>
      <c r="BY1502" s="44" t="s">
        <v>48</v>
      </c>
      <c r="BZ1502" t="s">
        <v>99</v>
      </c>
      <c r="CA1502" t="s">
        <v>3639</v>
      </c>
      <c r="CB1502" s="44" t="s">
        <v>3639</v>
      </c>
      <c r="CC1502" t="s">
        <v>4794</v>
      </c>
      <c r="CD1502" t="s">
        <v>3639</v>
      </c>
      <c r="CE1502" t="s">
        <v>3640</v>
      </c>
      <c r="CF1502" t="s">
        <v>3630</v>
      </c>
      <c r="CG1502"/>
      <c r="CH1502" t="str">
        <f>H1502</f>
        <v>Logunov D.V.</v>
      </c>
      <c r="CI1502">
        <f t="shared" si="365"/>
        <v>1992</v>
      </c>
      <c r="CJ1502"/>
    </row>
    <row r="1503" spans="1:88" s="12" customFormat="1" x14ac:dyDescent="0.45">
      <c r="A1503" s="11">
        <v>45757.452094907407</v>
      </c>
      <c r="B1503" s="12">
        <v>412819044</v>
      </c>
      <c r="C1503" s="6" t="s">
        <v>4897</v>
      </c>
      <c r="D1503" s="12">
        <v>1</v>
      </c>
      <c r="E1503" s="4" t="s">
        <v>65</v>
      </c>
      <c r="F1503" s="12" t="s">
        <v>1661</v>
      </c>
      <c r="G1503" s="12">
        <v>3785</v>
      </c>
      <c r="H1503" s="44" t="s">
        <v>53</v>
      </c>
      <c r="I1503" s="12">
        <v>1992</v>
      </c>
      <c r="J1503" s="12" t="s">
        <v>2346</v>
      </c>
      <c r="K1503" s="12" t="s">
        <v>2347</v>
      </c>
      <c r="L1503" s="12" t="s">
        <v>2348</v>
      </c>
      <c r="M1503" t="s">
        <v>39</v>
      </c>
      <c r="N1503" s="12" t="s">
        <v>178</v>
      </c>
      <c r="O1503" s="12" t="s">
        <v>2351</v>
      </c>
      <c r="P1503" s="12" t="s">
        <v>2352</v>
      </c>
      <c r="Q1503" t="str">
        <f t="shared" si="354"/>
        <v>Akterek Vill.</v>
      </c>
      <c r="R1503" s="94">
        <v>43.269741000000003</v>
      </c>
      <c r="S1503" s="94">
        <v>75.484063000000006</v>
      </c>
      <c r="T1503" s="12" t="s">
        <v>2353</v>
      </c>
      <c r="U1503" s="12" t="s">
        <v>2354</v>
      </c>
      <c r="V1503" s="12" t="s">
        <v>106</v>
      </c>
      <c r="X1503" s="12">
        <v>1000</v>
      </c>
      <c r="Y1503" s="12">
        <v>1988</v>
      </c>
      <c r="Z1503" s="12">
        <v>5</v>
      </c>
      <c r="AA1503" s="12">
        <v>23</v>
      </c>
      <c r="AB1503" s="12">
        <v>1988</v>
      </c>
      <c r="AC1503" s="12">
        <v>6</v>
      </c>
      <c r="AD1503" s="12">
        <v>3</v>
      </c>
      <c r="AF1503" s="12" t="s">
        <v>2355</v>
      </c>
      <c r="AH1503" s="12" t="s">
        <v>48</v>
      </c>
      <c r="AI1503" s="12" t="s">
        <v>1021</v>
      </c>
      <c r="AJ1503" s="12" t="s">
        <v>2185</v>
      </c>
      <c r="AK1503" s="12" t="b">
        <v>1</v>
      </c>
      <c r="AL1503" s="12" t="b">
        <v>0</v>
      </c>
      <c r="AO1503" s="49" t="s">
        <v>4952</v>
      </c>
      <c r="AP1503" s="73"/>
      <c r="AQ1503" s="49" t="s">
        <v>4951</v>
      </c>
      <c r="AR1503" s="76" t="s">
        <v>5011</v>
      </c>
      <c r="AS1503" s="73" t="s">
        <v>5012</v>
      </c>
      <c r="AT1503" s="73">
        <f t="shared" si="357"/>
        <v>1</v>
      </c>
      <c r="AU1503" s="112" t="s">
        <v>5384</v>
      </c>
      <c r="AV1503" s="44" t="s">
        <v>5380</v>
      </c>
      <c r="AW1503" t="s">
        <v>2355</v>
      </c>
      <c r="AX1503" s="112" t="s">
        <v>5347</v>
      </c>
      <c r="AY1503" s="73" t="str">
        <f t="shared" si="358"/>
        <v>Logunov D.V. 1992. Salticidae of the Middle Asia (Aranei). I. New species of the genera Heliophanus, Salticus and Sitticus, with notes on new faunistic records of the family // Arthropoda Selecta. Vol.1. No.1. P.51–67</v>
      </c>
      <c r="AZ1503" s="49" t="s">
        <v>4903</v>
      </c>
      <c r="BA1503" s="58" t="str">
        <f>Y1503&amp;"-"&amp;IF(Z1503&lt;10,"0"&amp;Z1503,Z1503)&amp;"-"&amp;IF(AA1503&lt;10,"0"&amp;AA1503,AA1503)&amp;"/"&amp;IF(AC1503&lt;10,"0"&amp;AC1503,AC1503)&amp;"-"&amp;IF(AD1503&lt;10,"0"&amp;AD1503,AD1503)</f>
        <v>1988-05-23/06-03</v>
      </c>
      <c r="BB1503" s="44" t="str">
        <f>Y1503&amp;IF(Z1503&lt;&gt;0,"-"&amp;Z1503,"")&amp;IF(AA1503&lt;&gt;0,"-"&amp;AA1503,"")&amp;IF(AB1503&lt;&gt;0,"/"&amp;AB1503,"")&amp;IF(AC1503&lt;&gt;0,"-"&amp;AC1503,"")&amp;IF(AD1503&lt;&gt;0,"-"&amp;AD1503,"")</f>
        <v>1988-5-23/1988-6-3</v>
      </c>
      <c r="BC1503" s="44"/>
      <c r="BD1503" s="44"/>
      <c r="BE1503" s="44"/>
      <c r="BF1503" s="49" t="s">
        <v>4882</v>
      </c>
      <c r="BG1503" t="s">
        <v>4893</v>
      </c>
      <c r="BH1503" s="40" t="s">
        <v>5050</v>
      </c>
      <c r="BI1503" t="s">
        <v>39</v>
      </c>
      <c r="BJ1503" t="str">
        <f>N1503&amp;", "&amp;O1503&amp;", "&amp;P1503</f>
        <v>Alma-Ata Area, Djambul Distr., Akterek Vill.</v>
      </c>
      <c r="BK1503" t="str">
        <f>T1503&amp;" N; "&amp;U1503&amp;" E"</f>
        <v>43.269741 N; 75.484063 E</v>
      </c>
      <c r="BL1503" t="s">
        <v>2353</v>
      </c>
      <c r="BM1503" s="85" t="s">
        <v>2354</v>
      </c>
      <c r="BN1503" t="s">
        <v>4895</v>
      </c>
      <c r="BO1503">
        <f>X1503</f>
        <v>1000</v>
      </c>
      <c r="BP1503" t="str">
        <f>IF(V1503="original",H1503,IF(V1503="volunteer",C1503,"Nekhaeva A.A."))</f>
        <v>Kim L.V.</v>
      </c>
      <c r="BQ1503" t="str">
        <f>IF(V1503="original",I1503,IF(V1503="volunteer",YEAR(A1503)&amp;"-"&amp;IF(MONTH(A1503)&lt;10,"0"&amp;MONTH(A1503),MONTH(A1503))&amp;"-"&amp;IF(DAY(A1503)&lt;10,"0"&amp;DAY(A1503),DAY(A1503)),"__2025-05-15"))</f>
        <v>2025-04-10</v>
      </c>
      <c r="BR1503"/>
      <c r="BS1503"/>
      <c r="BT1503" s="49" t="s">
        <v>4766</v>
      </c>
      <c r="BU1503" t="s">
        <v>3631</v>
      </c>
      <c r="BV1503" t="s">
        <v>3632</v>
      </c>
      <c r="BW1503" t="s">
        <v>3633</v>
      </c>
      <c r="BX1503" t="s">
        <v>3634</v>
      </c>
      <c r="BY1503" s="44" t="s">
        <v>48</v>
      </c>
      <c r="BZ1503" t="s">
        <v>1021</v>
      </c>
      <c r="CA1503" t="s">
        <v>4478</v>
      </c>
      <c r="CB1503" s="44" t="s">
        <v>4478</v>
      </c>
      <c r="CC1503" t="s">
        <v>4343</v>
      </c>
      <c r="CD1503" t="s">
        <v>4478</v>
      </c>
      <c r="CE1503" t="s">
        <v>4479</v>
      </c>
      <c r="CF1503" t="s">
        <v>3630</v>
      </c>
      <c r="CG1503"/>
      <c r="CH1503" t="str">
        <f>H1503</f>
        <v>Logunov D.V.</v>
      </c>
      <c r="CI1503">
        <f t="shared" si="365"/>
        <v>1992</v>
      </c>
      <c r="CJ1503"/>
    </row>
    <row r="1504" spans="1:88" s="22" customFormat="1" x14ac:dyDescent="0.45">
      <c r="A1504" s="21">
        <v>45757.454282407409</v>
      </c>
      <c r="B1504" s="22">
        <v>412819044</v>
      </c>
      <c r="C1504" s="6" t="s">
        <v>4897</v>
      </c>
      <c r="D1504" s="22">
        <v>1</v>
      </c>
      <c r="E1504" s="4" t="s">
        <v>65</v>
      </c>
      <c r="F1504" s="22" t="s">
        <v>1661</v>
      </c>
      <c r="G1504" s="22">
        <v>3785</v>
      </c>
      <c r="H1504" s="44" t="s">
        <v>53</v>
      </c>
      <c r="I1504" s="22">
        <v>1992</v>
      </c>
      <c r="J1504" s="22" t="s">
        <v>2346</v>
      </c>
      <c r="K1504" s="22" t="s">
        <v>2347</v>
      </c>
      <c r="L1504" s="22" t="s">
        <v>2348</v>
      </c>
      <c r="M1504" t="s">
        <v>39</v>
      </c>
      <c r="N1504" s="22" t="s">
        <v>178</v>
      </c>
      <c r="P1504" s="22" t="s">
        <v>2343</v>
      </c>
      <c r="Q1504" t="str">
        <f t="shared" si="354"/>
        <v>road to Narynkol, Kokpekskoye Canyon</v>
      </c>
      <c r="R1504" s="103">
        <v>43.469163000000002</v>
      </c>
      <c r="S1504" s="103">
        <v>78.639229</v>
      </c>
      <c r="T1504" s="22" t="s">
        <v>2344</v>
      </c>
      <c r="U1504" s="22" t="s">
        <v>2345</v>
      </c>
      <c r="V1504" s="22" t="s">
        <v>106</v>
      </c>
      <c r="X1504" s="22">
        <v>1500</v>
      </c>
      <c r="Y1504" s="22">
        <v>1988</v>
      </c>
      <c r="Z1504" s="22">
        <v>5</v>
      </c>
      <c r="AA1504" s="22">
        <v>28</v>
      </c>
      <c r="AB1504" s="22">
        <v>1988</v>
      </c>
      <c r="AC1504" s="22">
        <v>5</v>
      </c>
      <c r="AD1504" s="22">
        <v>29</v>
      </c>
      <c r="AF1504" s="22" t="s">
        <v>648</v>
      </c>
      <c r="AH1504" s="22" t="s">
        <v>48</v>
      </c>
      <c r="AI1504" s="22" t="s">
        <v>1021</v>
      </c>
      <c r="AJ1504" s="22" t="s">
        <v>2185</v>
      </c>
      <c r="AK1504" s="22" t="b">
        <v>1</v>
      </c>
      <c r="AL1504" s="22" t="b">
        <v>0</v>
      </c>
      <c r="AO1504" s="49" t="s">
        <v>4952</v>
      </c>
      <c r="AP1504" s="73"/>
      <c r="AQ1504" s="49" t="s">
        <v>4951</v>
      </c>
      <c r="AR1504" s="76" t="s">
        <v>5011</v>
      </c>
      <c r="AS1504" s="73" t="s">
        <v>5012</v>
      </c>
      <c r="AT1504" s="73">
        <f t="shared" si="357"/>
        <v>1</v>
      </c>
      <c r="AU1504" s="112" t="s">
        <v>5384</v>
      </c>
      <c r="AV1504" s="44" t="s">
        <v>5380</v>
      </c>
      <c r="AW1504" t="s">
        <v>648</v>
      </c>
      <c r="AX1504" s="112" t="s">
        <v>5347</v>
      </c>
      <c r="AY1504" s="73" t="str">
        <f t="shared" si="358"/>
        <v>Logunov D.V. 1992. Salticidae of the Middle Asia (Aranei). I. New species of the genera Heliophanus, Salticus and Sitticus, with notes on new faunistic records of the family // Arthropoda Selecta. Vol.1. No.1. P.51–67</v>
      </c>
      <c r="AZ1504" s="49" t="s">
        <v>4903</v>
      </c>
      <c r="BA1504" s="58" t="str">
        <f>Y1504&amp;"-"&amp;IF(Z1504&lt;10,"0"&amp;Z1504,Z1504)&amp;"-"&amp;IF(AA1504&lt;10,"0"&amp;AA1504,AA1504)&amp;"/"&amp;IF(AD1504&lt;10,"0"&amp;AD1504,AD1504)</f>
        <v>1988-05-28/29</v>
      </c>
      <c r="BB1504" s="44" t="str">
        <f>Y1504&amp;IF(Z1504&lt;&gt;0,"-"&amp;Z1504,"")&amp;IF(AA1504&lt;&gt;0,"-"&amp;AA1504,"")&amp;IF(AB1504&lt;&gt;0,"/"&amp;AB1504,"")&amp;IF(AC1504&lt;&gt;0,"-"&amp;AC1504,"")&amp;IF(AD1504&lt;&gt;0,"-"&amp;AD1504,"")</f>
        <v>1988-5-28/1988-5-29</v>
      </c>
      <c r="BC1504" s="44"/>
      <c r="BD1504" s="44"/>
      <c r="BE1504" s="44"/>
      <c r="BF1504" s="49" t="s">
        <v>4882</v>
      </c>
      <c r="BG1504" t="s">
        <v>4893</v>
      </c>
      <c r="BH1504" s="40" t="s">
        <v>5050</v>
      </c>
      <c r="BI1504" t="s">
        <v>39</v>
      </c>
      <c r="BJ1504" t="str">
        <f>N1504&amp;", "&amp;P1504</f>
        <v>Alma-Ata Area, road to Narynkol, Kokpekskoye Canyon</v>
      </c>
      <c r="BK1504" t="str">
        <f>T1504&amp;" N; "&amp;U1504&amp;" E"</f>
        <v>43.469163 N; 78.639229 E</v>
      </c>
      <c r="BL1504" t="s">
        <v>2344</v>
      </c>
      <c r="BM1504" s="85" t="s">
        <v>2345</v>
      </c>
      <c r="BN1504" t="s">
        <v>4895</v>
      </c>
      <c r="BO1504">
        <f>X1504</f>
        <v>1500</v>
      </c>
      <c r="BP1504" t="str">
        <f>IF(V1504="original",H1504,IF(V1504="volunteer",C1504,"Nekhaeva A.A."))</f>
        <v>Kim L.V.</v>
      </c>
      <c r="BQ1504" t="str">
        <f>IF(V1504="original",I1504,IF(V1504="volunteer",YEAR(A1504)&amp;"-"&amp;IF(MONTH(A1504)&lt;10,"0"&amp;MONTH(A1504),MONTH(A1504))&amp;"-"&amp;IF(DAY(A1504)&lt;10,"0"&amp;DAY(A1504),DAY(A1504)),"__2025-05-15"))</f>
        <v>2025-04-10</v>
      </c>
      <c r="BR1504"/>
      <c r="BS1504"/>
      <c r="BT1504" s="49" t="s">
        <v>4766</v>
      </c>
      <c r="BU1504" t="s">
        <v>3631</v>
      </c>
      <c r="BV1504" t="s">
        <v>3632</v>
      </c>
      <c r="BW1504" t="s">
        <v>3633</v>
      </c>
      <c r="BX1504" t="s">
        <v>3634</v>
      </c>
      <c r="BY1504" s="44" t="s">
        <v>48</v>
      </c>
      <c r="BZ1504" t="s">
        <v>1021</v>
      </c>
      <c r="CA1504" t="s">
        <v>4478</v>
      </c>
      <c r="CB1504" s="44" t="s">
        <v>4478</v>
      </c>
      <c r="CC1504" t="s">
        <v>4343</v>
      </c>
      <c r="CD1504" t="s">
        <v>4478</v>
      </c>
      <c r="CE1504" t="s">
        <v>4479</v>
      </c>
      <c r="CF1504" t="s">
        <v>3630</v>
      </c>
      <c r="CG1504"/>
      <c r="CH1504" t="str">
        <f>H1504</f>
        <v>Logunov D.V.</v>
      </c>
      <c r="CI1504">
        <f t="shared" si="365"/>
        <v>1992</v>
      </c>
      <c r="CJ1504"/>
    </row>
    <row r="1505" spans="1:90" s="26" customFormat="1" x14ac:dyDescent="0.45">
      <c r="A1505" s="25">
        <v>45763.434594907398</v>
      </c>
      <c r="B1505" s="26">
        <v>950994899</v>
      </c>
      <c r="C1505" s="26" t="s">
        <v>4898</v>
      </c>
      <c r="D1505" s="26">
        <v>1</v>
      </c>
      <c r="E1505" s="4" t="s">
        <v>65</v>
      </c>
      <c r="G1505" s="26">
        <v>3930</v>
      </c>
      <c r="H1505" s="44" t="s">
        <v>1509</v>
      </c>
      <c r="I1505" s="26">
        <v>1998</v>
      </c>
      <c r="J1505" s="26" t="s">
        <v>1510</v>
      </c>
      <c r="K1505" s="26" t="s">
        <v>1511</v>
      </c>
      <c r="L1505" s="26" t="s">
        <v>1512</v>
      </c>
      <c r="M1505" t="s">
        <v>39</v>
      </c>
      <c r="N1505" s="26" t="s">
        <v>77</v>
      </c>
      <c r="O1505" s="26" t="s">
        <v>852</v>
      </c>
      <c r="P1505" s="26" t="s">
        <v>1547</v>
      </c>
      <c r="Q1505" t="str">
        <f t="shared" si="354"/>
        <v>near Almaty, Medeo</v>
      </c>
      <c r="R1505" s="91">
        <v>43.154989999999998</v>
      </c>
      <c r="S1505" s="91">
        <v>77.058588999999998</v>
      </c>
      <c r="T1505" s="26" t="s">
        <v>1544</v>
      </c>
      <c r="U1505" s="26" t="s">
        <v>1545</v>
      </c>
      <c r="V1505" s="26" t="s">
        <v>106</v>
      </c>
      <c r="X1505" s="26">
        <v>1500</v>
      </c>
      <c r="Y1505" s="26">
        <v>1993</v>
      </c>
      <c r="Z1505" s="26">
        <v>6</v>
      </c>
      <c r="AA1505" s="26">
        <v>30</v>
      </c>
      <c r="AF1505" s="26" t="s">
        <v>501</v>
      </c>
      <c r="AH1505" s="26" t="s">
        <v>48</v>
      </c>
      <c r="AI1505" s="26" t="s">
        <v>63</v>
      </c>
      <c r="AJ1505" s="26" t="s">
        <v>64</v>
      </c>
      <c r="AK1505" s="26" t="b">
        <v>1</v>
      </c>
      <c r="AL1505" s="26" t="b">
        <v>0</v>
      </c>
      <c r="AO1505" s="49" t="s">
        <v>4952</v>
      </c>
      <c r="AP1505" s="73"/>
      <c r="AQ1505" s="49" t="s">
        <v>4951</v>
      </c>
      <c r="AR1505" s="76" t="s">
        <v>5011</v>
      </c>
      <c r="AS1505" s="73" t="s">
        <v>5012</v>
      </c>
      <c r="AT1505" s="73">
        <f t="shared" si="357"/>
        <v>1</v>
      </c>
      <c r="AU1505" s="112" t="s">
        <v>5384</v>
      </c>
      <c r="AV1505" s="44" t="s">
        <v>5380</v>
      </c>
      <c r="AW1505" t="s">
        <v>613</v>
      </c>
      <c r="AX1505" s="73"/>
      <c r="AY1505" s="73" t="str">
        <f t="shared" si="358"/>
        <v>Logunov D.V., Rakov S.Yu. 1998. Miscellaneous notes on Middle Asian jumping spiders (Aranei: Salticidae) // Arthropoda Selecta. Vol.7. No.2. P.117–144</v>
      </c>
      <c r="AZ1505" s="49" t="s">
        <v>4903</v>
      </c>
      <c r="BA1505" s="58" t="str">
        <f>Y1505&amp;"-"&amp;IF(Z1505&lt;10,"0"&amp;Z1505,Z1505)&amp;"-"&amp;IF(AA1505&lt;10,"0"&amp;AA1505,AA1505)</f>
        <v>1993-06-30</v>
      </c>
      <c r="BB1505" s="44" t="str">
        <f>Y1505&amp;IF(Z1505&lt;&gt;0,"-"&amp;Z1505,"")&amp;IF(AA1505&lt;&gt;0,"-"&amp;AA1505,"")&amp;IF(AB1505&lt;&gt;0,"/"&amp;AB1505,"")&amp;IF(AC1505&lt;&gt;0,"-"&amp;AC1505,"")&amp;IF(AD1505&lt;&gt;0,"-"&amp;AD1505,"")</f>
        <v>1993-6-30</v>
      </c>
      <c r="BC1505" s="44"/>
      <c r="BD1505" s="44"/>
      <c r="BE1505" s="44"/>
      <c r="BF1505" s="49" t="s">
        <v>4882</v>
      </c>
      <c r="BG1505" t="s">
        <v>4893</v>
      </c>
      <c r="BH1505" s="40" t="s">
        <v>5050</v>
      </c>
      <c r="BI1505" t="s">
        <v>39</v>
      </c>
      <c r="BJ1505" t="str">
        <f>N1505&amp;", "&amp;O1505&amp;", "&amp;P1505</f>
        <v>Almaty Area, Almaty, near Almaty, Medeo</v>
      </c>
      <c r="BK1505" t="str">
        <f>T1505&amp;" N; "&amp;U1505&amp;" E"</f>
        <v>43.15499 N; 77.058589 E</v>
      </c>
      <c r="BL1505" t="s">
        <v>1544</v>
      </c>
      <c r="BM1505" s="85" t="s">
        <v>1545</v>
      </c>
      <c r="BN1505" t="s">
        <v>4895</v>
      </c>
      <c r="BO1505">
        <f t="shared" ref="BO1505:BO1510" si="367">X1505</f>
        <v>1500</v>
      </c>
      <c r="BP1505" t="str">
        <f>IF(V1505="original",H1505,IF(V1505="volunteer",C1505,"Nekhaeva A.A."))</f>
        <v>Ishaeva A.</v>
      </c>
      <c r="BQ1505" t="str">
        <f>IF(V1505="original",I1505,IF(V1505="volunteer",YEAR(A1505)&amp;"-"&amp;IF(MONTH(A1505)&lt;10,"0"&amp;MONTH(A1505),MONTH(A1505))&amp;"-"&amp;IF(DAY(A1505)&lt;10,"0"&amp;DAY(A1505),DAY(A1505)),"__2025-05-15"))</f>
        <v>2025-04-16</v>
      </c>
      <c r="BR1505"/>
      <c r="BS1505"/>
      <c r="BT1505" s="49" t="s">
        <v>4766</v>
      </c>
      <c r="BU1505" t="s">
        <v>3631</v>
      </c>
      <c r="BV1505" t="s">
        <v>3632</v>
      </c>
      <c r="BW1505" t="s">
        <v>3633</v>
      </c>
      <c r="BX1505" t="s">
        <v>3634</v>
      </c>
      <c r="BY1505" s="44" t="s">
        <v>48</v>
      </c>
      <c r="BZ1505" t="s">
        <v>63</v>
      </c>
      <c r="CA1505" t="s">
        <v>3636</v>
      </c>
      <c r="CB1505" s="44" t="s">
        <v>3636</v>
      </c>
      <c r="CC1505" t="s">
        <v>4821</v>
      </c>
      <c r="CD1505" t="s">
        <v>3636</v>
      </c>
      <c r="CE1505" t="s">
        <v>3637</v>
      </c>
      <c r="CF1505" t="s">
        <v>3630</v>
      </c>
      <c r="CG1505"/>
      <c r="CH1505" t="str">
        <f>H1505</f>
        <v>Logunov D.V., Rakov S.Yu.</v>
      </c>
      <c r="CI1505">
        <f t="shared" si="365"/>
        <v>1998</v>
      </c>
      <c r="CJ1505"/>
    </row>
    <row r="1506" spans="1:90" s="26" customFormat="1" x14ac:dyDescent="0.45">
      <c r="A1506" s="25">
        <v>45763.440752314811</v>
      </c>
      <c r="B1506" s="26">
        <v>950994899</v>
      </c>
      <c r="C1506" s="26" t="s">
        <v>4898</v>
      </c>
      <c r="D1506" s="26">
        <v>1</v>
      </c>
      <c r="E1506" s="4" t="s">
        <v>65</v>
      </c>
      <c r="G1506" s="26">
        <v>3930</v>
      </c>
      <c r="H1506" s="44" t="s">
        <v>1509</v>
      </c>
      <c r="I1506" s="26">
        <v>1998</v>
      </c>
      <c r="J1506" s="26" t="s">
        <v>1510</v>
      </c>
      <c r="K1506" s="26" t="s">
        <v>1511</v>
      </c>
      <c r="L1506" s="26" t="s">
        <v>1512</v>
      </c>
      <c r="M1506" t="s">
        <v>39</v>
      </c>
      <c r="N1506" s="26" t="s">
        <v>77</v>
      </c>
      <c r="O1506" s="26" t="s">
        <v>1922</v>
      </c>
      <c r="P1506" s="26" t="s">
        <v>1923</v>
      </c>
      <c r="Q1506" t="str">
        <f t="shared" si="354"/>
        <v>9 km N of Kapchagai</v>
      </c>
      <c r="R1506" s="91">
        <v>44.034274000000003</v>
      </c>
      <c r="S1506" s="91">
        <v>77.080286999999998</v>
      </c>
      <c r="T1506" s="26" t="s">
        <v>1924</v>
      </c>
      <c r="U1506" s="26" t="s">
        <v>1925</v>
      </c>
      <c r="V1506" s="26" t="s">
        <v>106</v>
      </c>
      <c r="X1506" s="26">
        <v>2000</v>
      </c>
      <c r="Y1506" s="26">
        <v>1996</v>
      </c>
      <c r="Z1506" s="26">
        <v>4</v>
      </c>
      <c r="AA1506" s="26">
        <v>23</v>
      </c>
      <c r="AF1506" s="26" t="s">
        <v>501</v>
      </c>
      <c r="AH1506" s="26" t="s">
        <v>48</v>
      </c>
      <c r="AI1506" s="26" t="s">
        <v>63</v>
      </c>
      <c r="AJ1506" s="26" t="s">
        <v>64</v>
      </c>
      <c r="AK1506" s="26" t="b">
        <v>1</v>
      </c>
      <c r="AL1506" s="26" t="b">
        <v>0</v>
      </c>
      <c r="AO1506" s="49" t="s">
        <v>4952</v>
      </c>
      <c r="AP1506" s="73"/>
      <c r="AQ1506" s="49" t="s">
        <v>4951</v>
      </c>
      <c r="AR1506" s="76" t="s">
        <v>5011</v>
      </c>
      <c r="AS1506" s="73" t="s">
        <v>5012</v>
      </c>
      <c r="AT1506" s="73">
        <f t="shared" si="357"/>
        <v>1</v>
      </c>
      <c r="AU1506" s="112" t="s">
        <v>5384</v>
      </c>
      <c r="AV1506" s="44" t="s">
        <v>5380</v>
      </c>
      <c r="AW1506" t="s">
        <v>613</v>
      </c>
      <c r="AX1506" s="73"/>
      <c r="AY1506" s="73" t="str">
        <f t="shared" si="358"/>
        <v>Logunov D.V., Rakov S.Yu. 1998. Miscellaneous notes on Middle Asian jumping spiders (Aranei: Salticidae) // Arthropoda Selecta. Vol.7. No.2. P.117–144</v>
      </c>
      <c r="AZ1506" s="49" t="s">
        <v>4903</v>
      </c>
      <c r="BA1506" s="58" t="str">
        <f>Y1506&amp;"-"&amp;IF(Z1506&lt;10,"0"&amp;Z1506,Z1506)&amp;"-"&amp;IF(AA1506&lt;10,"0"&amp;AA1506,AA1506)</f>
        <v>1996-04-23</v>
      </c>
      <c r="BB1506" s="44" t="str">
        <f>Y1506&amp;IF(Z1506&lt;&gt;0,"-"&amp;Z1506,"")&amp;IF(AA1506&lt;&gt;0,"-"&amp;AA1506,"")&amp;IF(AB1506&lt;&gt;0,"/"&amp;AB1506,"")&amp;IF(AC1506&lt;&gt;0,"-"&amp;AC1506,"")&amp;IF(AD1506&lt;&gt;0,"-"&amp;AD1506,"")</f>
        <v>1996-4-23</v>
      </c>
      <c r="BC1506" s="44"/>
      <c r="BD1506" s="44"/>
      <c r="BE1506" s="44"/>
      <c r="BF1506" s="49" t="s">
        <v>4882</v>
      </c>
      <c r="BG1506" t="s">
        <v>4893</v>
      </c>
      <c r="BH1506" s="40" t="s">
        <v>5050</v>
      </c>
      <c r="BI1506" t="s">
        <v>39</v>
      </c>
      <c r="BJ1506" t="str">
        <f>N1506&amp;", "&amp;O1506&amp;", "&amp;P1506</f>
        <v>Almaty Area, Zhetysu Distr., 9 km N of Kapchagai</v>
      </c>
      <c r="BK1506" t="str">
        <f>T1506&amp;" N; "&amp;U1506&amp;" E"</f>
        <v>44.034274 N; 77.080287 E</v>
      </c>
      <c r="BL1506" t="s">
        <v>1924</v>
      </c>
      <c r="BM1506" s="85" t="s">
        <v>1925</v>
      </c>
      <c r="BN1506" t="s">
        <v>4895</v>
      </c>
      <c r="BO1506">
        <f t="shared" si="367"/>
        <v>2000</v>
      </c>
      <c r="BP1506" t="str">
        <f>IF(V1506="original",H1506,IF(V1506="volunteer",C1506,"Nekhaeva A.A."))</f>
        <v>Ishaeva A.</v>
      </c>
      <c r="BQ1506" t="str">
        <f>IF(V1506="original",I1506,IF(V1506="volunteer",YEAR(A1506)&amp;"-"&amp;IF(MONTH(A1506)&lt;10,"0"&amp;MONTH(A1506),MONTH(A1506))&amp;"-"&amp;IF(DAY(A1506)&lt;10,"0"&amp;DAY(A1506),DAY(A1506)),"__2025-05-15"))</f>
        <v>2025-04-16</v>
      </c>
      <c r="BR1506"/>
      <c r="BS1506"/>
      <c r="BT1506" s="49" t="s">
        <v>4766</v>
      </c>
      <c r="BU1506" t="s">
        <v>3631</v>
      </c>
      <c r="BV1506" t="s">
        <v>3632</v>
      </c>
      <c r="BW1506" t="s">
        <v>3633</v>
      </c>
      <c r="BX1506" t="s">
        <v>3634</v>
      </c>
      <c r="BY1506" s="44" t="s">
        <v>48</v>
      </c>
      <c r="BZ1506" t="s">
        <v>63</v>
      </c>
      <c r="CA1506" t="s">
        <v>3636</v>
      </c>
      <c r="CB1506" s="44" t="s">
        <v>3636</v>
      </c>
      <c r="CC1506" t="s">
        <v>4821</v>
      </c>
      <c r="CD1506" t="s">
        <v>3636</v>
      </c>
      <c r="CE1506" t="s">
        <v>3637</v>
      </c>
      <c r="CF1506" t="s">
        <v>3630</v>
      </c>
      <c r="CG1506"/>
      <c r="CH1506" t="str">
        <f>H1506</f>
        <v>Logunov D.V., Rakov S.Yu.</v>
      </c>
      <c r="CI1506">
        <f t="shared" si="365"/>
        <v>1998</v>
      </c>
      <c r="CJ1506"/>
    </row>
    <row r="1507" spans="1:90" s="12" customFormat="1" x14ac:dyDescent="0.45">
      <c r="A1507" s="11">
        <v>45767.368634259263</v>
      </c>
      <c r="B1507" s="12">
        <v>950994899</v>
      </c>
      <c r="C1507" s="26" t="s">
        <v>4898</v>
      </c>
      <c r="D1507" s="12">
        <v>3</v>
      </c>
      <c r="E1507" s="4" t="s">
        <v>846</v>
      </c>
      <c r="G1507" s="12">
        <v>3930</v>
      </c>
      <c r="H1507" s="44" t="s">
        <v>1509</v>
      </c>
      <c r="I1507" s="12">
        <v>1998</v>
      </c>
      <c r="J1507" s="12" t="s">
        <v>1510</v>
      </c>
      <c r="K1507" s="12" t="s">
        <v>1511</v>
      </c>
      <c r="L1507" s="12" t="s">
        <v>1512</v>
      </c>
      <c r="M1507" t="s">
        <v>39</v>
      </c>
      <c r="N1507" s="12" t="s">
        <v>77</v>
      </c>
      <c r="O1507" s="12" t="s">
        <v>883</v>
      </c>
      <c r="P1507" s="12" t="s">
        <v>1626</v>
      </c>
      <c r="Q1507" t="str">
        <f t="shared" si="354"/>
        <v>17–18 km E of Kapchagai</v>
      </c>
      <c r="R1507" s="94">
        <v>43.949420000000003</v>
      </c>
      <c r="S1507" s="94">
        <v>77.332239999999999</v>
      </c>
      <c r="T1507" s="12" t="s">
        <v>1622</v>
      </c>
      <c r="U1507" s="12" t="s">
        <v>1623</v>
      </c>
      <c r="V1507" s="12" t="s">
        <v>106</v>
      </c>
      <c r="X1507" s="12">
        <v>5000</v>
      </c>
      <c r="Y1507" s="12">
        <v>1992</v>
      </c>
      <c r="Z1507" s="12">
        <v>8</v>
      </c>
      <c r="AA1507" s="12">
        <v>27</v>
      </c>
      <c r="AF1507" s="12" t="s">
        <v>1627</v>
      </c>
      <c r="AH1507" s="12" t="s">
        <v>48</v>
      </c>
      <c r="AI1507" s="12" t="s">
        <v>983</v>
      </c>
      <c r="AJ1507" s="12" t="s">
        <v>1625</v>
      </c>
      <c r="AK1507" s="12" t="b">
        <v>1</v>
      </c>
      <c r="AL1507" s="12" t="b">
        <v>0</v>
      </c>
      <c r="AO1507" s="49" t="s">
        <v>4952</v>
      </c>
      <c r="AP1507" s="73"/>
      <c r="AQ1507" s="49" t="s">
        <v>4951</v>
      </c>
      <c r="AR1507" s="76" t="s">
        <v>5011</v>
      </c>
      <c r="AS1507" s="73" t="s">
        <v>5012</v>
      </c>
      <c r="AT1507" s="73">
        <f t="shared" si="357"/>
        <v>3</v>
      </c>
      <c r="AU1507" s="112" t="s">
        <v>5384</v>
      </c>
      <c r="AV1507" s="44" t="s">
        <v>5380</v>
      </c>
      <c r="AW1507" s="28" t="s">
        <v>1627</v>
      </c>
      <c r="AX1507" s="73"/>
      <c r="AY1507" s="73" t="str">
        <f t="shared" si="358"/>
        <v>Logunov D.V., Rakov S.Yu. 1998. Miscellaneous notes on Middle Asian jumping spiders (Aranei: Salticidae) // Arthropoda Selecta. Vol.7. No.2. P.117–144</v>
      </c>
      <c r="AZ1507" s="49" t="s">
        <v>4903</v>
      </c>
      <c r="BA1507" s="58" t="str">
        <f>Y1507&amp;"-"&amp;IF(Z1507&lt;10,"0"&amp;Z1507,Z1507)&amp;"-"&amp;IF(AA1507&lt;10,"0"&amp;AA1507,AA1507)</f>
        <v>1992-08-27</v>
      </c>
      <c r="BB1507" s="44" t="str">
        <f>Y1507&amp;IF(Z1507&lt;&gt;0,"-"&amp;Z1507,"")&amp;IF(AA1507&lt;&gt;0,"-"&amp;AA1507,"")&amp;IF(AB1507&lt;&gt;0,"/"&amp;AB1507,"")&amp;IF(AC1507&lt;&gt;0,"-"&amp;AC1507,"")&amp;IF(AD1507&lt;&gt;0,"-"&amp;AD1507,"")</f>
        <v>1992-8-27</v>
      </c>
      <c r="BC1507" s="44"/>
      <c r="BD1507" s="44"/>
      <c r="BE1507" s="44"/>
      <c r="BF1507" s="49" t="s">
        <v>4882</v>
      </c>
      <c r="BG1507" t="s">
        <v>4893</v>
      </c>
      <c r="BH1507" s="40" t="s">
        <v>5050</v>
      </c>
      <c r="BI1507" t="s">
        <v>39</v>
      </c>
      <c r="BJ1507" t="str">
        <f>N1507&amp;", "&amp;O1507&amp;", "&amp;P1507</f>
        <v>Almaty Area, Talgarsky Distr., 17–18 km E of Kapchagai</v>
      </c>
      <c r="BK1507" t="str">
        <f>T1507&amp;" N; "&amp;U1507&amp;" E"</f>
        <v>43.94942 N; 77.33224 E</v>
      </c>
      <c r="BL1507" t="s">
        <v>1622</v>
      </c>
      <c r="BM1507" s="85" t="s">
        <v>1623</v>
      </c>
      <c r="BN1507" t="s">
        <v>4895</v>
      </c>
      <c r="BO1507">
        <f t="shared" si="367"/>
        <v>5000</v>
      </c>
      <c r="BP1507" t="str">
        <f>IF(V1507="original",H1507,IF(V1507="volunteer",C1507,"Nekhaeva A.A."))</f>
        <v>Ishaeva A.</v>
      </c>
      <c r="BQ1507" t="str">
        <f>IF(V1507="original",I1507,IF(V1507="volunteer",YEAR(A1507)&amp;"-"&amp;IF(MONTH(A1507)&lt;10,"0"&amp;MONTH(A1507),MONTH(A1507))&amp;"-"&amp;IF(DAY(A1507)&lt;10,"0"&amp;DAY(A1507),DAY(A1507)),"__2025-05-15"))</f>
        <v>2025-04-20</v>
      </c>
      <c r="BR1507"/>
      <c r="BS1507"/>
      <c r="BT1507" s="49" t="s">
        <v>4766</v>
      </c>
      <c r="BU1507" t="s">
        <v>3631</v>
      </c>
      <c r="BV1507" t="s">
        <v>3632</v>
      </c>
      <c r="BW1507" t="s">
        <v>3633</v>
      </c>
      <c r="BX1507" t="s">
        <v>3634</v>
      </c>
      <c r="BY1507" s="44" t="s">
        <v>48</v>
      </c>
      <c r="BZ1507" t="s">
        <v>983</v>
      </c>
      <c r="CA1507" t="s">
        <v>4322</v>
      </c>
      <c r="CB1507" s="44" t="s">
        <v>4322</v>
      </c>
      <c r="CC1507" t="s">
        <v>4324</v>
      </c>
      <c r="CD1507" t="s">
        <v>4322</v>
      </c>
      <c r="CE1507" t="s">
        <v>4323</v>
      </c>
      <c r="CF1507" t="s">
        <v>3630</v>
      </c>
      <c r="CG1507"/>
      <c r="CH1507" t="str">
        <f>H1507</f>
        <v>Logunov D.V., Rakov S.Yu.</v>
      </c>
      <c r="CI1507">
        <f t="shared" si="365"/>
        <v>1998</v>
      </c>
      <c r="CJ1507"/>
    </row>
    <row r="1508" spans="1:90" s="12" customFormat="1" x14ac:dyDescent="0.45">
      <c r="A1508" s="11">
        <v>45767.388113425928</v>
      </c>
      <c r="B1508" s="12">
        <v>950994899</v>
      </c>
      <c r="C1508" s="26" t="s">
        <v>4898</v>
      </c>
      <c r="D1508" s="12">
        <v>1</v>
      </c>
      <c r="E1508" s="4" t="s">
        <v>65</v>
      </c>
      <c r="G1508" s="12">
        <v>3930</v>
      </c>
      <c r="H1508" s="44" t="s">
        <v>1509</v>
      </c>
      <c r="I1508" s="12">
        <v>1998</v>
      </c>
      <c r="J1508" s="12" t="s">
        <v>1510</v>
      </c>
      <c r="K1508" s="12" t="s">
        <v>1511</v>
      </c>
      <c r="L1508" s="12" t="s">
        <v>1512</v>
      </c>
      <c r="M1508" t="s">
        <v>39</v>
      </c>
      <c r="N1508" s="12" t="s">
        <v>77</v>
      </c>
      <c r="O1508" s="12" t="s">
        <v>852</v>
      </c>
      <c r="P1508" s="12" t="s">
        <v>1592</v>
      </c>
      <c r="Q1508" t="str">
        <f t="shared" si="354"/>
        <v>Akademgorodok</v>
      </c>
      <c r="R1508" s="94">
        <v>43.221383000000003</v>
      </c>
      <c r="S1508" s="94">
        <v>76.921525000000003</v>
      </c>
      <c r="T1508" s="12" t="s">
        <v>1593</v>
      </c>
      <c r="U1508" s="12" t="s">
        <v>1594</v>
      </c>
      <c r="V1508" s="12" t="s">
        <v>106</v>
      </c>
      <c r="X1508" s="12">
        <v>1000</v>
      </c>
      <c r="Y1508" s="12">
        <v>1993</v>
      </c>
      <c r="Z1508" s="12">
        <v>5</v>
      </c>
      <c r="AA1508" s="12">
        <v>28</v>
      </c>
      <c r="AF1508" s="12" t="s">
        <v>501</v>
      </c>
      <c r="AI1508" s="12" t="s">
        <v>163</v>
      </c>
      <c r="AJ1508" s="12" t="s">
        <v>1582</v>
      </c>
      <c r="AK1508" s="12" t="b">
        <v>1</v>
      </c>
      <c r="AL1508" s="12" t="b">
        <v>0</v>
      </c>
      <c r="AO1508" s="49" t="s">
        <v>4952</v>
      </c>
      <c r="AP1508" s="73"/>
      <c r="AQ1508" s="49" t="s">
        <v>4951</v>
      </c>
      <c r="AR1508" s="76" t="s">
        <v>5011</v>
      </c>
      <c r="AS1508" s="73" t="s">
        <v>5012</v>
      </c>
      <c r="AT1508" s="73">
        <f t="shared" si="357"/>
        <v>1</v>
      </c>
      <c r="AU1508" s="112" t="s">
        <v>5384</v>
      </c>
      <c r="AV1508" s="44" t="s">
        <v>5380</v>
      </c>
      <c r="AW1508" t="s">
        <v>613</v>
      </c>
      <c r="AX1508" s="73"/>
      <c r="AY1508" s="73" t="str">
        <f t="shared" si="358"/>
        <v>Logunov D.V., Rakov S.Yu. 1998. Miscellaneous notes on Middle Asian jumping spiders (Aranei: Salticidae) // Arthropoda Selecta. Vol.7. No.2. P.117–144</v>
      </c>
      <c r="AZ1508" s="49" t="s">
        <v>4903</v>
      </c>
      <c r="BA1508" s="58" t="str">
        <f>Y1508&amp;"-"&amp;IF(Z1508&lt;10,"0"&amp;Z1508,Z1508)&amp;"-"&amp;IF(AA1508&lt;10,"0"&amp;AA1508,AA1508)</f>
        <v>1993-05-28</v>
      </c>
      <c r="BB1508" s="44" t="str">
        <f>Y1508&amp;IF(Z1508&lt;&gt;0,"-"&amp;Z1508,"")&amp;IF(AA1508&lt;&gt;0,"-"&amp;AA1508,"")&amp;IF(AB1508&lt;&gt;0,"/"&amp;AB1508,"")&amp;IF(AC1508&lt;&gt;0,"-"&amp;AC1508,"")&amp;IF(AD1508&lt;&gt;0,"-"&amp;AD1508,"")</f>
        <v>1993-5-28</v>
      </c>
      <c r="BC1508" s="44"/>
      <c r="BD1508" s="44"/>
      <c r="BE1508" s="44"/>
      <c r="BF1508" s="49" t="s">
        <v>4882</v>
      </c>
      <c r="BG1508" t="s">
        <v>4893</v>
      </c>
      <c r="BH1508" s="40" t="s">
        <v>5050</v>
      </c>
      <c r="BI1508" t="s">
        <v>39</v>
      </c>
      <c r="BJ1508" t="str">
        <f>N1508&amp;", "&amp;O1508&amp;", "&amp;P1508</f>
        <v>Almaty Area, Almaty, Akademgorodok</v>
      </c>
      <c r="BK1508" t="str">
        <f>T1508&amp;" N; "&amp;U1508&amp;" E"</f>
        <v>43.221383 N; 76.921525 E</v>
      </c>
      <c r="BL1508" t="s">
        <v>1593</v>
      </c>
      <c r="BM1508" s="85" t="s">
        <v>1594</v>
      </c>
      <c r="BN1508" t="s">
        <v>4895</v>
      </c>
      <c r="BO1508">
        <f t="shared" si="367"/>
        <v>1000</v>
      </c>
      <c r="BP1508" t="str">
        <f>IF(V1508="original",H1508,IF(V1508="volunteer",C1508,"Nekhaeva A.A."))</f>
        <v>Ishaeva A.</v>
      </c>
      <c r="BQ1508" t="str">
        <f>IF(V1508="original",I1508,IF(V1508="volunteer",YEAR(A1508)&amp;"-"&amp;IF(MONTH(A1508)&lt;10,"0"&amp;MONTH(A1508),MONTH(A1508))&amp;"-"&amp;IF(DAY(A1508)&lt;10,"0"&amp;DAY(A1508),DAY(A1508)),"__2025-05-15"))</f>
        <v>2025-04-20</v>
      </c>
      <c r="BR1508"/>
      <c r="BS1508"/>
      <c r="BT1508" s="49" t="s">
        <v>4766</v>
      </c>
      <c r="BU1508" t="s">
        <v>3631</v>
      </c>
      <c r="BV1508" t="s">
        <v>3632</v>
      </c>
      <c r="BW1508" t="s">
        <v>3633</v>
      </c>
      <c r="BX1508" t="s">
        <v>3634</v>
      </c>
      <c r="BY1508" s="44" t="s">
        <v>48</v>
      </c>
      <c r="BZ1508" t="s">
        <v>3660</v>
      </c>
      <c r="CA1508" t="s">
        <v>4311</v>
      </c>
      <c r="CB1508" s="44" t="s">
        <v>4311</v>
      </c>
      <c r="CC1508" t="s">
        <v>4830</v>
      </c>
      <c r="CD1508" t="s">
        <v>4309</v>
      </c>
      <c r="CE1508" t="s">
        <v>4310</v>
      </c>
      <c r="CF1508" t="s">
        <v>3630</v>
      </c>
      <c r="CG1508"/>
      <c r="CH1508" t="str">
        <f>H1508</f>
        <v>Logunov D.V., Rakov S.Yu.</v>
      </c>
      <c r="CI1508">
        <f t="shared" si="365"/>
        <v>1998</v>
      </c>
      <c r="CJ1508"/>
    </row>
    <row r="1509" spans="1:90" s="12" customFormat="1" x14ac:dyDescent="0.45">
      <c r="A1509" s="11">
        <v>45767.460983796293</v>
      </c>
      <c r="B1509" s="12">
        <v>950994899</v>
      </c>
      <c r="C1509" s="26" t="s">
        <v>4898</v>
      </c>
      <c r="D1509" s="12">
        <v>8</v>
      </c>
      <c r="E1509" s="4" t="s">
        <v>1200</v>
      </c>
      <c r="G1509" s="12">
        <v>3930</v>
      </c>
      <c r="H1509" s="44" t="s">
        <v>1509</v>
      </c>
      <c r="I1509" s="12">
        <v>1998</v>
      </c>
      <c r="J1509" s="12" t="s">
        <v>1510</v>
      </c>
      <c r="K1509" s="12" t="s">
        <v>1511</v>
      </c>
      <c r="L1509" s="12" t="s">
        <v>1512</v>
      </c>
      <c r="M1509" t="s">
        <v>39</v>
      </c>
      <c r="N1509" s="12" t="s">
        <v>77</v>
      </c>
      <c r="O1509" s="12" t="s">
        <v>852</v>
      </c>
      <c r="P1509" s="12" t="s">
        <v>1524</v>
      </c>
      <c r="Q1509" t="str">
        <f t="shared" si="354"/>
        <v>near Almaty, Lake Bolshoe Almatinskoye, ~2500 m a.s.l.</v>
      </c>
      <c r="R1509" s="94">
        <v>43.052100000000003</v>
      </c>
      <c r="S1509" s="94">
        <v>76.983940000000004</v>
      </c>
      <c r="T1509" s="12" t="s">
        <v>1520</v>
      </c>
      <c r="U1509" s="12" t="s">
        <v>1521</v>
      </c>
      <c r="V1509" s="12" t="s">
        <v>106</v>
      </c>
      <c r="X1509" s="12">
        <v>2000</v>
      </c>
      <c r="Y1509" s="12">
        <v>1992</v>
      </c>
      <c r="Z1509" s="12">
        <v>7</v>
      </c>
      <c r="AA1509" s="12">
        <v>3</v>
      </c>
      <c r="AF1509" s="12" t="s">
        <v>470</v>
      </c>
      <c r="AI1509" s="12" t="s">
        <v>163</v>
      </c>
      <c r="AJ1509" s="12" t="s">
        <v>1294</v>
      </c>
      <c r="AK1509" s="12" t="b">
        <v>1</v>
      </c>
      <c r="AL1509" s="12" t="b">
        <v>0</v>
      </c>
      <c r="AO1509" s="49" t="s">
        <v>4952</v>
      </c>
      <c r="AP1509" s="73"/>
      <c r="AQ1509" s="49" t="s">
        <v>4951</v>
      </c>
      <c r="AR1509" s="76" t="s">
        <v>5011</v>
      </c>
      <c r="AS1509" s="73" t="s">
        <v>5012</v>
      </c>
      <c r="AT1509" s="73">
        <f t="shared" si="357"/>
        <v>8</v>
      </c>
      <c r="AU1509" s="112" t="s">
        <v>5384</v>
      </c>
      <c r="AV1509" s="44" t="s">
        <v>5380</v>
      </c>
      <c r="AW1509" t="s">
        <v>2171</v>
      </c>
      <c r="AX1509" s="73"/>
      <c r="AY1509" s="73" t="str">
        <f t="shared" si="358"/>
        <v>Logunov D.V., Rakov S.Yu. 1998. Miscellaneous notes on Middle Asian jumping spiders (Aranei: Salticidae) // Arthropoda Selecta. Vol.7. No.2. P.117–144</v>
      </c>
      <c r="AZ1509" s="49" t="s">
        <v>4903</v>
      </c>
      <c r="BA1509" s="58" t="str">
        <f>Y1509&amp;"-"&amp;IF(Z1509&lt;10,"0"&amp;Z1509,Z1509)&amp;"-"&amp;IF(AA1509&lt;10,"0"&amp;AA1509,AA1509)</f>
        <v>1992-07-03</v>
      </c>
      <c r="BB1509" s="44" t="str">
        <f>Y1509&amp;IF(Z1509&lt;&gt;0,"-"&amp;Z1509,"")&amp;IF(AA1509&lt;&gt;0,"-"&amp;AA1509,"")&amp;IF(AB1509&lt;&gt;0,"/"&amp;AB1509,"")&amp;IF(AC1509&lt;&gt;0,"-"&amp;AC1509,"")&amp;IF(AD1509&lt;&gt;0,"-"&amp;AD1509,"")</f>
        <v>1992-7-3</v>
      </c>
      <c r="BC1509" s="44"/>
      <c r="BD1509" s="44"/>
      <c r="BE1509" s="44"/>
      <c r="BF1509" s="49" t="s">
        <v>4882</v>
      </c>
      <c r="BG1509" t="s">
        <v>4893</v>
      </c>
      <c r="BH1509" s="40" t="s">
        <v>5050</v>
      </c>
      <c r="BI1509" t="s">
        <v>39</v>
      </c>
      <c r="BJ1509" t="str">
        <f>N1509&amp;", "&amp;O1509&amp;", "&amp;P1509</f>
        <v>Almaty Area, Almaty, near Almaty, Lake Bolshoe Almatinskoye, ~2500 m a.s.l.</v>
      </c>
      <c r="BK1509" t="str">
        <f>T1509&amp;" N; "&amp;U1509&amp;" E"</f>
        <v>43.0521 N; 76.98394 E</v>
      </c>
      <c r="BL1509" t="s">
        <v>1520</v>
      </c>
      <c r="BM1509" s="85" t="s">
        <v>1521</v>
      </c>
      <c r="BN1509" t="s">
        <v>4895</v>
      </c>
      <c r="BO1509">
        <f t="shared" si="367"/>
        <v>2000</v>
      </c>
      <c r="BP1509" t="str">
        <f>IF(V1509="original",H1509,IF(V1509="volunteer",C1509,"Nekhaeva A.A."))</f>
        <v>Ishaeva A.</v>
      </c>
      <c r="BQ1509" t="str">
        <f>IF(V1509="original",I1509,IF(V1509="volunteer",YEAR(A1509)&amp;"-"&amp;IF(MONTH(A1509)&lt;10,"0"&amp;MONTH(A1509),MONTH(A1509))&amp;"-"&amp;IF(DAY(A1509)&lt;10,"0"&amp;DAY(A1509),DAY(A1509)),"__2025-05-15"))</f>
        <v>2025-04-20</v>
      </c>
      <c r="BR1509"/>
      <c r="BS1509"/>
      <c r="BT1509" s="49" t="s">
        <v>4766</v>
      </c>
      <c r="BU1509" t="s">
        <v>3631</v>
      </c>
      <c r="BV1509" t="s">
        <v>3632</v>
      </c>
      <c r="BW1509" t="s">
        <v>3633</v>
      </c>
      <c r="BX1509" t="s">
        <v>3634</v>
      </c>
      <c r="BY1509" s="44" t="s">
        <v>48</v>
      </c>
      <c r="BZ1509" t="s">
        <v>3660</v>
      </c>
      <c r="CA1509" t="s">
        <v>4119</v>
      </c>
      <c r="CB1509" s="44" t="s">
        <v>4119</v>
      </c>
      <c r="CC1509" t="s">
        <v>4774</v>
      </c>
      <c r="CD1509" t="s">
        <v>4117</v>
      </c>
      <c r="CE1509" t="s">
        <v>4762</v>
      </c>
      <c r="CF1509" t="s">
        <v>3630</v>
      </c>
      <c r="CG1509"/>
      <c r="CH1509" t="str">
        <f>H1509</f>
        <v>Logunov D.V., Rakov S.Yu.</v>
      </c>
      <c r="CI1509">
        <f t="shared" si="365"/>
        <v>1998</v>
      </c>
      <c r="CJ1509"/>
    </row>
    <row r="1510" spans="1:90" s="31" customFormat="1" x14ac:dyDescent="0.45">
      <c r="A1510" s="30">
        <v>45767.462453703702</v>
      </c>
      <c r="B1510" s="31">
        <v>950994899</v>
      </c>
      <c r="C1510" s="26" t="s">
        <v>4898</v>
      </c>
      <c r="D1510" s="31">
        <v>72</v>
      </c>
      <c r="E1510" s="4" t="s">
        <v>5297</v>
      </c>
      <c r="G1510" s="31">
        <v>3930</v>
      </c>
      <c r="H1510" s="44" t="s">
        <v>1509</v>
      </c>
      <c r="I1510" s="31">
        <v>1998</v>
      </c>
      <c r="J1510" s="31" t="s">
        <v>1510</v>
      </c>
      <c r="K1510" s="31" t="s">
        <v>1511</v>
      </c>
      <c r="L1510" s="31" t="s">
        <v>1512</v>
      </c>
      <c r="M1510" t="s">
        <v>39</v>
      </c>
      <c r="N1510" s="31" t="s">
        <v>77</v>
      </c>
      <c r="O1510" s="31" t="s">
        <v>852</v>
      </c>
      <c r="P1510" s="31" t="s">
        <v>1522</v>
      </c>
      <c r="Q1510" t="str">
        <f t="shared" si="354"/>
        <v>near Almaty, Lake Bolshoe Almatinskoye, 2500–3450 m a.s.l.</v>
      </c>
      <c r="R1510" s="95">
        <v>43.052100000000003</v>
      </c>
      <c r="S1510" s="95">
        <v>76.983940000000004</v>
      </c>
      <c r="T1510" s="31" t="s">
        <v>1520</v>
      </c>
      <c r="U1510" s="31" t="s">
        <v>1521</v>
      </c>
      <c r="V1510" s="31" t="s">
        <v>106</v>
      </c>
      <c r="X1510" s="31">
        <v>2000</v>
      </c>
      <c r="Y1510" s="31">
        <v>1995</v>
      </c>
      <c r="Z1510" s="31">
        <v>7</v>
      </c>
      <c r="AA1510" s="31">
        <v>5</v>
      </c>
      <c r="AF1510" s="31" t="s">
        <v>1523</v>
      </c>
      <c r="AI1510" s="31" t="s">
        <v>163</v>
      </c>
      <c r="AJ1510" s="31" t="s">
        <v>1294</v>
      </c>
      <c r="AK1510" s="31" t="b">
        <v>1</v>
      </c>
      <c r="AL1510" s="31" t="b">
        <v>0</v>
      </c>
      <c r="AO1510" s="49" t="s">
        <v>4952</v>
      </c>
      <c r="AP1510" s="73"/>
      <c r="AQ1510" s="49" t="s">
        <v>4951</v>
      </c>
      <c r="AR1510" s="76" t="s">
        <v>5011</v>
      </c>
      <c r="AS1510" s="73" t="s">
        <v>5012</v>
      </c>
      <c r="AT1510" s="73">
        <f t="shared" si="357"/>
        <v>72</v>
      </c>
      <c r="AU1510" s="112" t="s">
        <v>5384</v>
      </c>
      <c r="AV1510" s="44" t="s">
        <v>5380</v>
      </c>
      <c r="AW1510" s="28" t="s">
        <v>1523</v>
      </c>
      <c r="AX1510" s="73"/>
      <c r="AY1510" s="73" t="str">
        <f t="shared" si="358"/>
        <v>Logunov D.V., Rakov S.Yu. 1998. Miscellaneous notes on Middle Asian jumping spiders (Aranei: Salticidae) // Arthropoda Selecta. Vol.7. No.2. P.117–144</v>
      </c>
      <c r="AZ1510" s="49" t="s">
        <v>4903</v>
      </c>
      <c r="BA1510" s="58" t="str">
        <f>Y1510&amp;"-"&amp;IF(Z1510&lt;10,"0"&amp;Z1510,Z1510)&amp;"-"&amp;IF(AA1510&lt;10,"0"&amp;AA1510,AA1510)</f>
        <v>1995-07-05</v>
      </c>
      <c r="BB1510" s="44" t="str">
        <f>Y1510&amp;IF(Z1510&lt;&gt;0,"-"&amp;Z1510,"")&amp;IF(AA1510&lt;&gt;0,"-"&amp;AA1510,"")&amp;IF(AB1510&lt;&gt;0,"/"&amp;AB1510,"")&amp;IF(AC1510&lt;&gt;0,"-"&amp;AC1510,"")&amp;IF(AD1510&lt;&gt;0,"-"&amp;AD1510,"")</f>
        <v>1995-7-5</v>
      </c>
      <c r="BC1510" s="44"/>
      <c r="BD1510" s="44"/>
      <c r="BE1510" s="44"/>
      <c r="BF1510" s="49" t="s">
        <v>4882</v>
      </c>
      <c r="BG1510" t="s">
        <v>4893</v>
      </c>
      <c r="BH1510" s="40" t="s">
        <v>5050</v>
      </c>
      <c r="BI1510" t="s">
        <v>39</v>
      </c>
      <c r="BJ1510" t="str">
        <f>N1510&amp;", "&amp;O1510&amp;", "&amp;P1510</f>
        <v>Almaty Area, Almaty, near Almaty, Lake Bolshoe Almatinskoye, 2500–3450 m a.s.l.</v>
      </c>
      <c r="BK1510" t="str">
        <f>T1510&amp;" N; "&amp;U1510&amp;" E"</f>
        <v>43.0521 N; 76.98394 E</v>
      </c>
      <c r="BL1510" t="s">
        <v>1520</v>
      </c>
      <c r="BM1510" s="85" t="s">
        <v>1521</v>
      </c>
      <c r="BN1510" t="s">
        <v>4895</v>
      </c>
      <c r="BO1510">
        <f t="shared" si="367"/>
        <v>2000</v>
      </c>
      <c r="BP1510" t="str">
        <f>IF(V1510="original",H1510,IF(V1510="volunteer",C1510,"Nekhaeva A.A."))</f>
        <v>Ishaeva A.</v>
      </c>
      <c r="BQ1510" t="str">
        <f>IF(V1510="original",I1510,IF(V1510="volunteer",YEAR(A1510)&amp;"-"&amp;IF(MONTH(A1510)&lt;10,"0"&amp;MONTH(A1510),MONTH(A1510))&amp;"-"&amp;IF(DAY(A1510)&lt;10,"0"&amp;DAY(A1510),DAY(A1510)),"__2025-05-15"))</f>
        <v>2025-04-20</v>
      </c>
      <c r="BR1510"/>
      <c r="BS1510"/>
      <c r="BT1510" s="49" t="s">
        <v>4766</v>
      </c>
      <c r="BU1510" t="s">
        <v>3631</v>
      </c>
      <c r="BV1510" t="s">
        <v>3632</v>
      </c>
      <c r="BW1510" t="s">
        <v>3633</v>
      </c>
      <c r="BX1510" t="s">
        <v>3634</v>
      </c>
      <c r="BY1510" s="44" t="s">
        <v>48</v>
      </c>
      <c r="BZ1510" t="s">
        <v>3660</v>
      </c>
      <c r="CA1510" t="s">
        <v>4119</v>
      </c>
      <c r="CB1510" s="44" t="s">
        <v>4119</v>
      </c>
      <c r="CC1510" t="s">
        <v>4774</v>
      </c>
      <c r="CD1510" t="s">
        <v>4117</v>
      </c>
      <c r="CE1510" t="s">
        <v>4762</v>
      </c>
      <c r="CF1510" t="s">
        <v>3630</v>
      </c>
      <c r="CG1510"/>
      <c r="CH1510" t="str">
        <f>H1510</f>
        <v>Logunov D.V., Rakov S.Yu.</v>
      </c>
      <c r="CI1510">
        <f t="shared" si="365"/>
        <v>1998</v>
      </c>
      <c r="CJ1510"/>
      <c r="CL1510" s="31" t="s">
        <v>3594</v>
      </c>
    </row>
    <row r="1511" spans="1:90" s="8" customFormat="1" x14ac:dyDescent="0.45">
      <c r="A1511" s="7">
        <v>45758.472719907411</v>
      </c>
      <c r="B1511" s="8">
        <v>412819044</v>
      </c>
      <c r="C1511" s="6" t="s">
        <v>4897</v>
      </c>
      <c r="D1511" s="8">
        <v>63</v>
      </c>
      <c r="E1511" s="4" t="s">
        <v>5299</v>
      </c>
      <c r="G1511" s="8">
        <v>1492</v>
      </c>
      <c r="H1511" s="44" t="s">
        <v>1994</v>
      </c>
      <c r="I1511" s="8">
        <v>1985</v>
      </c>
      <c r="J1511" s="8" t="s">
        <v>1995</v>
      </c>
      <c r="K1511" s="8" t="s">
        <v>1996</v>
      </c>
      <c r="L1511" s="8" t="s">
        <v>1997</v>
      </c>
      <c r="M1511" s="8" t="s">
        <v>267</v>
      </c>
      <c r="P1511" s="8" t="s">
        <v>2019</v>
      </c>
      <c r="Q1511" t="str">
        <f t="shared" si="354"/>
        <v>Балхаш: п-ов Байчабыл</v>
      </c>
      <c r="R1511" s="90">
        <v>46.613050000000001</v>
      </c>
      <c r="S1511" s="90">
        <v>76.820642000000007</v>
      </c>
      <c r="T1511" s="8" t="s">
        <v>2020</v>
      </c>
      <c r="U1511" s="8" t="s">
        <v>2021</v>
      </c>
      <c r="V1511" s="8" t="s">
        <v>106</v>
      </c>
      <c r="W1511" s="8" t="s">
        <v>2022</v>
      </c>
      <c r="X1511" s="8">
        <v>11000</v>
      </c>
      <c r="Y1511" s="8">
        <v>1978</v>
      </c>
      <c r="Z1511" s="8">
        <v>8</v>
      </c>
      <c r="AA1511" s="8">
        <v>9</v>
      </c>
      <c r="AF1511" s="8" t="s">
        <v>2023</v>
      </c>
      <c r="AH1511" s="8" t="s">
        <v>274</v>
      </c>
      <c r="AI1511" s="8" t="s">
        <v>347</v>
      </c>
      <c r="AJ1511" s="8" t="s">
        <v>355</v>
      </c>
      <c r="AK1511" s="8" t="b">
        <v>1</v>
      </c>
      <c r="AL1511" s="8" t="b">
        <v>0</v>
      </c>
      <c r="AO1511" s="49" t="s">
        <v>4952</v>
      </c>
      <c r="AP1511" s="73"/>
      <c r="AQ1511" s="49" t="s">
        <v>4951</v>
      </c>
      <c r="AR1511" s="76" t="s">
        <v>5011</v>
      </c>
      <c r="AS1511" s="73" t="s">
        <v>5012</v>
      </c>
      <c r="AT1511" s="73">
        <f t="shared" si="357"/>
        <v>63</v>
      </c>
      <c r="AU1511" s="112" t="s">
        <v>5384</v>
      </c>
      <c r="AV1511" s="44" t="s">
        <v>5380</v>
      </c>
      <c r="AW1511" t="s">
        <v>1886</v>
      </c>
      <c r="AX1511" s="73"/>
      <c r="AY1511" s="73" t="str">
        <f t="shared" si="358"/>
        <v>Мариковский П.И., Марусик Ю.М. 1985. Araneus pallasi (Aranei: Araneidae) — общественный паук фауны СССР // Вестн. ЛГУ. Вып.17. С.3–8 (рус., рез. англ.)</v>
      </c>
      <c r="AZ1511" s="49" t="s">
        <v>4903</v>
      </c>
      <c r="BA1511" s="58" t="str">
        <f>Y1511&amp;"-"&amp;IF(Z1511&lt;10,"0"&amp;Z1511,Z1511)&amp;"-"&amp;IF(AA1511&lt;10,"0"&amp;AA1511,AA1511)</f>
        <v>1978-08-09</v>
      </c>
      <c r="BB1511" s="44" t="str">
        <f>Y1511&amp;IF(Z1511&lt;&gt;0,"-"&amp;Z1511,"")&amp;IF(AA1511&lt;&gt;0,"-"&amp;AA1511,"")&amp;IF(AB1511&lt;&gt;0,"/"&amp;AB1511,"")&amp;IF(AC1511&lt;&gt;0,"-"&amp;AC1511,"")&amp;IF(AD1511&lt;&gt;0,"-"&amp;AD1511,"")</f>
        <v>1978-8-9</v>
      </c>
      <c r="BC1511" s="44"/>
      <c r="BD1511" s="44"/>
      <c r="BE1511" s="44"/>
      <c r="BF1511" s="49" t="s">
        <v>4882</v>
      </c>
      <c r="BG1511" t="s">
        <v>4893</v>
      </c>
      <c r="BH1511" s="40" t="s">
        <v>5050</v>
      </c>
      <c r="BI1511" t="s">
        <v>39</v>
      </c>
      <c r="BJ1511" t="str">
        <f t="shared" ref="BJ1511" si="368">P1511</f>
        <v>Балхаш: п-ов Байчабыл</v>
      </c>
      <c r="BK1511" t="str">
        <f>T1511&amp;" N; "&amp;U1511&amp;" E"</f>
        <v>46.61305 N; 76.820642 E</v>
      </c>
      <c r="BL1511" t="s">
        <v>2020</v>
      </c>
      <c r="BM1511" s="85" t="s">
        <v>2021</v>
      </c>
      <c r="BN1511" t="s">
        <v>4895</v>
      </c>
      <c r="BO1511">
        <f>X1511</f>
        <v>11000</v>
      </c>
      <c r="BP1511" t="str">
        <f>IF(V1511="original",H1511,IF(V1511="volunteer",C1511,"Nekhaeva A.A."))</f>
        <v>Kim L.V.</v>
      </c>
      <c r="BQ1511" t="str">
        <f>IF(V1511="original",I1511,IF(V1511="volunteer",YEAR(A1511)&amp;"-"&amp;IF(MONTH(A1511)&lt;10,"0"&amp;MONTH(A1511),MONTH(A1511))&amp;"-"&amp;IF(DAY(A1511)&lt;10,"0"&amp;DAY(A1511),DAY(A1511)),"__2025-05-15"))</f>
        <v>2025-04-11</v>
      </c>
      <c r="BR1511"/>
      <c r="BS1511"/>
      <c r="BT1511" s="49" t="s">
        <v>4766</v>
      </c>
      <c r="BU1511" t="s">
        <v>3631</v>
      </c>
      <c r="BV1511" t="s">
        <v>3632</v>
      </c>
      <c r="BW1511" t="s">
        <v>3633</v>
      </c>
      <c r="BX1511" t="s">
        <v>3634</v>
      </c>
      <c r="BY1511" s="44" t="s">
        <v>274</v>
      </c>
      <c r="BZ1511" t="s">
        <v>347</v>
      </c>
      <c r="CA1511" t="s">
        <v>3704</v>
      </c>
      <c r="CB1511" s="44" t="s">
        <v>3704</v>
      </c>
      <c r="CC1511" t="s">
        <v>4859</v>
      </c>
      <c r="CD1511" t="s">
        <v>3704</v>
      </c>
      <c r="CE1511" t="s">
        <v>3705</v>
      </c>
      <c r="CF1511" t="s">
        <v>3630</v>
      </c>
      <c r="CG1511"/>
      <c r="CH1511" t="str">
        <f>H1511</f>
        <v>Мариковский П.И., Марусик Ю.М.</v>
      </c>
      <c r="CI1511">
        <f t="shared" si="365"/>
        <v>1985</v>
      </c>
      <c r="CJ1511"/>
    </row>
    <row r="1512" spans="1:90" s="8" customFormat="1" x14ac:dyDescent="0.45">
      <c r="A1512" s="7">
        <v>45758.520972222221</v>
      </c>
      <c r="B1512" s="8">
        <v>412819044</v>
      </c>
      <c r="C1512" s="6" t="s">
        <v>4897</v>
      </c>
      <c r="D1512" s="8">
        <v>2</v>
      </c>
      <c r="E1512" s="4" t="s">
        <v>247</v>
      </c>
      <c r="G1512" s="8">
        <v>1492</v>
      </c>
      <c r="H1512" s="44" t="s">
        <v>1994</v>
      </c>
      <c r="I1512" s="8">
        <v>1985</v>
      </c>
      <c r="J1512" s="8" t="s">
        <v>1995</v>
      </c>
      <c r="K1512" s="8" t="s">
        <v>1996</v>
      </c>
      <c r="L1512" s="8" t="s">
        <v>1997</v>
      </c>
      <c r="M1512" s="8" t="s">
        <v>2013</v>
      </c>
      <c r="N1512" s="8" t="s">
        <v>2014</v>
      </c>
      <c r="P1512" s="8" t="s">
        <v>2015</v>
      </c>
      <c r="Q1512" t="str">
        <f t="shared" si="354"/>
        <v>Никополь</v>
      </c>
      <c r="R1512" s="90">
        <v>47.568272999999998</v>
      </c>
      <c r="S1512" s="90">
        <v>34.394858999999997</v>
      </c>
      <c r="T1512" s="8" t="s">
        <v>2016</v>
      </c>
      <c r="U1512" s="8" t="s">
        <v>2017</v>
      </c>
      <c r="V1512" s="8" t="s">
        <v>106</v>
      </c>
      <c r="X1512" s="8">
        <v>3000</v>
      </c>
      <c r="Y1512" s="8">
        <v>1875</v>
      </c>
      <c r="AF1512" s="8" t="s">
        <v>2018</v>
      </c>
      <c r="AH1512" s="8" t="s">
        <v>274</v>
      </c>
      <c r="AI1512" s="8" t="s">
        <v>347</v>
      </c>
      <c r="AJ1512" s="8" t="s">
        <v>355</v>
      </c>
      <c r="AK1512" s="8" t="b">
        <v>1</v>
      </c>
      <c r="AL1512" s="8" t="b">
        <v>0</v>
      </c>
      <c r="AO1512" s="49" t="s">
        <v>4952</v>
      </c>
      <c r="AP1512" s="73"/>
      <c r="AQ1512" s="49" t="s">
        <v>4951</v>
      </c>
      <c r="AR1512" s="76" t="s">
        <v>5011</v>
      </c>
      <c r="AS1512" s="73" t="s">
        <v>5012</v>
      </c>
      <c r="AT1512" s="73">
        <f t="shared" si="357"/>
        <v>2</v>
      </c>
      <c r="AU1512" s="112" t="s">
        <v>5384</v>
      </c>
      <c r="AV1512" s="44" t="s">
        <v>5380</v>
      </c>
      <c r="AW1512" s="28" t="s">
        <v>2018</v>
      </c>
      <c r="AX1512" s="73"/>
      <c r="AY1512" s="73" t="str">
        <f t="shared" si="358"/>
        <v>Мариковский П.И., Марусик Ю.М. 1985. Araneus pallasi (Aranei: Araneidae) — общественный паук фауны СССР // Вестн. ЛГУ. Вып.17. С.3–8 (рус., рез. англ.)</v>
      </c>
      <c r="AZ1512" s="49" t="s">
        <v>4903</v>
      </c>
      <c r="BA1512" s="44">
        <f>Y1512</f>
        <v>1875</v>
      </c>
      <c r="BB1512" s="44" t="str">
        <f>Y1512&amp;IF(Z1512&lt;&gt;0,"-"&amp;Z1512,"")&amp;IF(AA1512&lt;&gt;0,"-"&amp;AA1512,"")&amp;IF(AB1512&lt;&gt;0,"/"&amp;AB1512,"")&amp;IF(AC1512&lt;&gt;0,"-"&amp;AC1512,"")&amp;IF(AD1512&lt;&gt;0,"-"&amp;AD1512,"")</f>
        <v>1875</v>
      </c>
      <c r="BC1512" s="44"/>
      <c r="BD1512" s="44"/>
      <c r="BE1512" s="44"/>
      <c r="BF1512" s="49" t="s">
        <v>4882</v>
      </c>
      <c r="BG1512" t="s">
        <v>4893</v>
      </c>
      <c r="BH1512" s="40" t="s">
        <v>5063</v>
      </c>
      <c r="BI1512" t="s">
        <v>2754</v>
      </c>
      <c r="BJ1512" t="str">
        <f>N1512&amp;", "&amp;P1512</f>
        <v>Днепропетровская область, Никополь</v>
      </c>
      <c r="BK1512" t="str">
        <f>T1512&amp;" N; "&amp;U1512&amp;" E"</f>
        <v>47.568273 N; 34.394859 E</v>
      </c>
      <c r="BL1512" t="s">
        <v>2016</v>
      </c>
      <c r="BM1512" s="85" t="s">
        <v>2017</v>
      </c>
      <c r="BN1512" t="s">
        <v>4895</v>
      </c>
      <c r="BO1512">
        <f>X1512</f>
        <v>3000</v>
      </c>
      <c r="BP1512" t="str">
        <f>IF(V1512="original",H1512,IF(V1512="volunteer",C1512,"Nekhaeva A.A."))</f>
        <v>Kim L.V.</v>
      </c>
      <c r="BQ1512" t="str">
        <f>IF(V1512="original",I1512,IF(V1512="volunteer",YEAR(A1512)&amp;"-"&amp;IF(MONTH(A1512)&lt;10,"0"&amp;MONTH(A1512),MONTH(A1512))&amp;"-"&amp;IF(DAY(A1512)&lt;10,"0"&amp;DAY(A1512),DAY(A1512)),"__2025-05-15"))</f>
        <v>2025-04-11</v>
      </c>
      <c r="BR1512"/>
      <c r="BS1512"/>
      <c r="BT1512" s="49" t="s">
        <v>4766</v>
      </c>
      <c r="BU1512" t="s">
        <v>3631</v>
      </c>
      <c r="BV1512" t="s">
        <v>3632</v>
      </c>
      <c r="BW1512" t="s">
        <v>3633</v>
      </c>
      <c r="BX1512" t="s">
        <v>3634</v>
      </c>
      <c r="BY1512" s="44" t="s">
        <v>274</v>
      </c>
      <c r="BZ1512" t="s">
        <v>347</v>
      </c>
      <c r="CA1512" t="s">
        <v>3704</v>
      </c>
      <c r="CB1512" s="44" t="s">
        <v>3704</v>
      </c>
      <c r="CC1512" t="s">
        <v>4859</v>
      </c>
      <c r="CD1512" t="s">
        <v>3704</v>
      </c>
      <c r="CE1512" t="s">
        <v>3705</v>
      </c>
      <c r="CF1512" t="s">
        <v>3630</v>
      </c>
      <c r="CG1512"/>
      <c r="CH1512" t="str">
        <f>H1512</f>
        <v>Мариковский П.И., Марусик Ю.М.</v>
      </c>
      <c r="CI1512">
        <f t="shared" si="365"/>
        <v>1985</v>
      </c>
      <c r="CJ1512"/>
    </row>
    <row r="1513" spans="1:90" s="8" customFormat="1" x14ac:dyDescent="0.45">
      <c r="A1513" s="7">
        <v>45758.535636574074</v>
      </c>
      <c r="B1513" s="8">
        <v>412819044</v>
      </c>
      <c r="C1513" s="6" t="s">
        <v>4897</v>
      </c>
      <c r="D1513" s="8">
        <v>18</v>
      </c>
      <c r="E1513" s="4" t="s">
        <v>5288</v>
      </c>
      <c r="G1513" s="8">
        <v>1492</v>
      </c>
      <c r="H1513" s="44" t="s">
        <v>1994</v>
      </c>
      <c r="I1513" s="8">
        <v>1985</v>
      </c>
      <c r="J1513" s="8" t="s">
        <v>1995</v>
      </c>
      <c r="K1513" s="8" t="s">
        <v>1996</v>
      </c>
      <c r="L1513" s="8" t="s">
        <v>1997</v>
      </c>
      <c r="M1513" s="8" t="s">
        <v>1998</v>
      </c>
      <c r="P1513" s="8" t="s">
        <v>2003</v>
      </c>
      <c r="Q1513" t="str">
        <f t="shared" si="354"/>
        <v>Кызыл-Су, берег моря</v>
      </c>
      <c r="R1513" s="90">
        <v>39.797780000000003</v>
      </c>
      <c r="S1513" s="90">
        <v>53.01361</v>
      </c>
      <c r="T1513" s="8" t="s">
        <v>2004</v>
      </c>
      <c r="U1513" s="8" t="s">
        <v>2005</v>
      </c>
      <c r="V1513" s="8" t="s">
        <v>106</v>
      </c>
      <c r="X1513" s="8">
        <v>3000</v>
      </c>
      <c r="Y1513" s="8">
        <v>1929</v>
      </c>
      <c r="Z1513" s="8">
        <v>7</v>
      </c>
      <c r="AA1513" s="8">
        <v>8</v>
      </c>
      <c r="AE1513" s="8" t="s">
        <v>2006</v>
      </c>
      <c r="AF1513" s="8" t="s">
        <v>2002</v>
      </c>
      <c r="AH1513" s="8" t="s">
        <v>274</v>
      </c>
      <c r="AI1513" s="8" t="s">
        <v>347</v>
      </c>
      <c r="AJ1513" s="8" t="s">
        <v>355</v>
      </c>
      <c r="AK1513" s="8" t="b">
        <v>1</v>
      </c>
      <c r="AL1513" s="8" t="b">
        <v>0</v>
      </c>
      <c r="AO1513" s="49" t="s">
        <v>4952</v>
      </c>
      <c r="AP1513" s="73"/>
      <c r="AQ1513" s="49" t="s">
        <v>4951</v>
      </c>
      <c r="AR1513" s="76" t="s">
        <v>5011</v>
      </c>
      <c r="AS1513" s="73" t="s">
        <v>5012</v>
      </c>
      <c r="AT1513" s="73">
        <f t="shared" si="357"/>
        <v>18</v>
      </c>
      <c r="AU1513" s="112" t="s">
        <v>5384</v>
      </c>
      <c r="AV1513" s="44" t="s">
        <v>5380</v>
      </c>
      <c r="AW1513" t="s">
        <v>653</v>
      </c>
      <c r="AX1513" s="73"/>
      <c r="AY1513" s="73" t="str">
        <f t="shared" si="358"/>
        <v>Мариковский П.И., Марусик Ю.М. 1985. Araneus pallasi (Aranei: Araneidae) — общественный паук фауны СССР // Вестн. ЛГУ. Вып.17. С.3–8 (рус., рез. англ.)</v>
      </c>
      <c r="AZ1513" s="49" t="s">
        <v>4903</v>
      </c>
      <c r="BA1513" s="58" t="str">
        <f>Y1513&amp;"-"&amp;IF(Z1513&lt;10,"0"&amp;Z1513,Z1513)&amp;"-"&amp;IF(AA1513&lt;10,"0"&amp;AA1513,AA1513)</f>
        <v>1929-07-08</v>
      </c>
      <c r="BB1513" s="44" t="str">
        <f>Y1513&amp;IF(Z1513&lt;&gt;0,"-"&amp;Z1513,"")&amp;IF(AA1513&lt;&gt;0,"-"&amp;AA1513,"")&amp;IF(AB1513&lt;&gt;0,"/"&amp;AB1513,"")&amp;IF(AC1513&lt;&gt;0,"-"&amp;AC1513,"")&amp;IF(AD1513&lt;&gt;0,"-"&amp;AD1513,"")</f>
        <v>1929-7-8</v>
      </c>
      <c r="BC1513" s="44" t="str">
        <f>AE1513</f>
        <v>на кустах</v>
      </c>
      <c r="BD1513" s="44"/>
      <c r="BE1513" s="44"/>
      <c r="BF1513" s="49" t="s">
        <v>4882</v>
      </c>
      <c r="BG1513" t="s">
        <v>4893</v>
      </c>
      <c r="BH1513" s="40" t="s">
        <v>5062</v>
      </c>
      <c r="BI1513" t="s">
        <v>541</v>
      </c>
      <c r="BJ1513" t="str">
        <f t="shared" ref="BJ1513:BJ1514" si="369">P1513</f>
        <v>Кызыл-Су, берег моря</v>
      </c>
      <c r="BK1513" t="str">
        <f>T1513&amp;" N; "&amp;U1513&amp;" E"</f>
        <v>39.79778 N; 53.01361 E</v>
      </c>
      <c r="BL1513" t="s">
        <v>2004</v>
      </c>
      <c r="BM1513" s="85" t="s">
        <v>2005</v>
      </c>
      <c r="BN1513" t="s">
        <v>4895</v>
      </c>
      <c r="BO1513">
        <f>X1513</f>
        <v>3000</v>
      </c>
      <c r="BP1513" t="str">
        <f>IF(V1513="original",H1513,IF(V1513="volunteer",C1513,"Nekhaeva A.A."))</f>
        <v>Kim L.V.</v>
      </c>
      <c r="BQ1513" t="str">
        <f>IF(V1513="original",I1513,IF(V1513="volunteer",YEAR(A1513)&amp;"-"&amp;IF(MONTH(A1513)&lt;10,"0"&amp;MONTH(A1513),MONTH(A1513))&amp;"-"&amp;IF(DAY(A1513)&lt;10,"0"&amp;DAY(A1513),DAY(A1513)),"__2025-05-15"))</f>
        <v>2025-04-11</v>
      </c>
      <c r="BR1513"/>
      <c r="BS1513"/>
      <c r="BT1513" s="49" t="s">
        <v>4766</v>
      </c>
      <c r="BU1513" t="s">
        <v>3631</v>
      </c>
      <c r="BV1513" t="s">
        <v>3632</v>
      </c>
      <c r="BW1513" t="s">
        <v>3633</v>
      </c>
      <c r="BX1513" t="s">
        <v>3634</v>
      </c>
      <c r="BY1513" s="44" t="s">
        <v>274</v>
      </c>
      <c r="BZ1513" t="s">
        <v>347</v>
      </c>
      <c r="CA1513" t="s">
        <v>3704</v>
      </c>
      <c r="CB1513" s="44" t="s">
        <v>3704</v>
      </c>
      <c r="CC1513" t="s">
        <v>4859</v>
      </c>
      <c r="CD1513" t="s">
        <v>3704</v>
      </c>
      <c r="CE1513" t="s">
        <v>3705</v>
      </c>
      <c r="CF1513" t="s">
        <v>3630</v>
      </c>
      <c r="CG1513"/>
      <c r="CH1513" t="str">
        <f>H1513</f>
        <v>Мариковский П.И., Марусик Ю.М.</v>
      </c>
      <c r="CI1513">
        <f t="shared" si="365"/>
        <v>1985</v>
      </c>
      <c r="CJ1513"/>
    </row>
    <row r="1514" spans="1:90" s="8" customFormat="1" x14ac:dyDescent="0.45">
      <c r="A1514" s="7">
        <v>45758.536898148137</v>
      </c>
      <c r="B1514" s="8">
        <v>412819044</v>
      </c>
      <c r="C1514" s="6" t="s">
        <v>4897</v>
      </c>
      <c r="D1514" s="8">
        <v>10</v>
      </c>
      <c r="E1514" s="4" t="s">
        <v>5301</v>
      </c>
      <c r="G1514" s="8">
        <v>1492</v>
      </c>
      <c r="H1514" s="44" t="s">
        <v>1994</v>
      </c>
      <c r="I1514" s="8">
        <v>1985</v>
      </c>
      <c r="J1514" s="8" t="s">
        <v>1995</v>
      </c>
      <c r="K1514" s="8" t="s">
        <v>1996</v>
      </c>
      <c r="L1514" s="8" t="s">
        <v>1997</v>
      </c>
      <c r="M1514" s="8" t="s">
        <v>1998</v>
      </c>
      <c r="P1514" s="8" t="s">
        <v>1999</v>
      </c>
      <c r="Q1514" t="str">
        <f t="shared" si="354"/>
        <v>окр. Красноводска</v>
      </c>
      <c r="R1514" s="90">
        <v>40.016669999999998</v>
      </c>
      <c r="S1514" s="90">
        <v>52.966670000000001</v>
      </c>
      <c r="T1514" s="8" t="s">
        <v>2000</v>
      </c>
      <c r="U1514" s="8" t="s">
        <v>2001</v>
      </c>
      <c r="V1514" s="8" t="s">
        <v>106</v>
      </c>
      <c r="X1514" s="8">
        <v>5000</v>
      </c>
      <c r="Y1514" s="8">
        <v>1929</v>
      </c>
      <c r="Z1514" s="8">
        <v>7</v>
      </c>
      <c r="AA1514" s="8">
        <v>5</v>
      </c>
      <c r="AF1514" s="8" t="s">
        <v>2002</v>
      </c>
      <c r="AH1514" s="8" t="s">
        <v>274</v>
      </c>
      <c r="AI1514" s="8" t="s">
        <v>347</v>
      </c>
      <c r="AJ1514" s="8" t="s">
        <v>355</v>
      </c>
      <c r="AK1514" s="8" t="b">
        <v>1</v>
      </c>
      <c r="AL1514" s="8" t="b">
        <v>0</v>
      </c>
      <c r="AO1514" s="49" t="s">
        <v>4952</v>
      </c>
      <c r="AP1514" s="73"/>
      <c r="AQ1514" s="49" t="s">
        <v>4951</v>
      </c>
      <c r="AR1514" s="76" t="s">
        <v>5011</v>
      </c>
      <c r="AS1514" s="73" t="s">
        <v>5012</v>
      </c>
      <c r="AT1514" s="73">
        <f t="shared" si="357"/>
        <v>10</v>
      </c>
      <c r="AU1514" s="112" t="s">
        <v>5384</v>
      </c>
      <c r="AV1514" s="44" t="s">
        <v>5380</v>
      </c>
      <c r="AW1514" t="s">
        <v>653</v>
      </c>
      <c r="AX1514" s="73"/>
      <c r="AY1514" s="73" t="str">
        <f t="shared" si="358"/>
        <v>Мариковский П.И., Марусик Ю.М. 1985. Araneus pallasi (Aranei: Araneidae) — общественный паук фауны СССР // Вестн. ЛГУ. Вып.17. С.3–8 (рус., рез. англ.)</v>
      </c>
      <c r="AZ1514" s="49" t="s">
        <v>4903</v>
      </c>
      <c r="BA1514" s="58" t="str">
        <f>Y1514&amp;"-"&amp;IF(Z1514&lt;10,"0"&amp;Z1514,Z1514)&amp;"-"&amp;IF(AA1514&lt;10,"0"&amp;AA1514,AA1514)</f>
        <v>1929-07-05</v>
      </c>
      <c r="BB1514" s="44" t="str">
        <f>Y1514&amp;IF(Z1514&lt;&gt;0,"-"&amp;Z1514,"")&amp;IF(AA1514&lt;&gt;0,"-"&amp;AA1514,"")&amp;IF(AB1514&lt;&gt;0,"/"&amp;AB1514,"")&amp;IF(AC1514&lt;&gt;0,"-"&amp;AC1514,"")&amp;IF(AD1514&lt;&gt;0,"-"&amp;AD1514,"")</f>
        <v>1929-7-5</v>
      </c>
      <c r="BC1514" s="44"/>
      <c r="BD1514" s="44"/>
      <c r="BE1514" s="44"/>
      <c r="BF1514" s="49" t="s">
        <v>4882</v>
      </c>
      <c r="BG1514" t="s">
        <v>4893</v>
      </c>
      <c r="BH1514" s="40" t="s">
        <v>5062</v>
      </c>
      <c r="BI1514" t="s">
        <v>541</v>
      </c>
      <c r="BJ1514" t="str">
        <f t="shared" si="369"/>
        <v>окр. Красноводска</v>
      </c>
      <c r="BK1514" t="str">
        <f>T1514&amp;" N; "&amp;U1514&amp;" E"</f>
        <v>40.01667 N; 52.96667 E</v>
      </c>
      <c r="BL1514" t="s">
        <v>2000</v>
      </c>
      <c r="BM1514" s="85" t="s">
        <v>2001</v>
      </c>
      <c r="BN1514" t="s">
        <v>4895</v>
      </c>
      <c r="BO1514">
        <f>X1514</f>
        <v>5000</v>
      </c>
      <c r="BP1514" t="str">
        <f>IF(V1514="original",H1514,IF(V1514="volunteer",C1514,"Nekhaeva A.A."))</f>
        <v>Kim L.V.</v>
      </c>
      <c r="BQ1514" t="str">
        <f>IF(V1514="original",I1514,IF(V1514="volunteer",YEAR(A1514)&amp;"-"&amp;IF(MONTH(A1514)&lt;10,"0"&amp;MONTH(A1514),MONTH(A1514))&amp;"-"&amp;IF(DAY(A1514)&lt;10,"0"&amp;DAY(A1514),DAY(A1514)),"__2025-05-15"))</f>
        <v>2025-04-11</v>
      </c>
      <c r="BR1514"/>
      <c r="BS1514"/>
      <c r="BT1514" s="49" t="s">
        <v>4766</v>
      </c>
      <c r="BU1514" t="s">
        <v>3631</v>
      </c>
      <c r="BV1514" t="s">
        <v>3632</v>
      </c>
      <c r="BW1514" t="s">
        <v>3633</v>
      </c>
      <c r="BX1514" t="s">
        <v>3634</v>
      </c>
      <c r="BY1514" s="44" t="s">
        <v>274</v>
      </c>
      <c r="BZ1514" t="s">
        <v>347</v>
      </c>
      <c r="CA1514" t="s">
        <v>3704</v>
      </c>
      <c r="CB1514" s="44" t="s">
        <v>3704</v>
      </c>
      <c r="CC1514" t="s">
        <v>4859</v>
      </c>
      <c r="CD1514" t="s">
        <v>3704</v>
      </c>
      <c r="CE1514" t="s">
        <v>3705</v>
      </c>
      <c r="CF1514" t="s">
        <v>3630</v>
      </c>
      <c r="CG1514"/>
      <c r="CH1514" t="str">
        <f>H1514</f>
        <v>Мариковский П.И., Марусик Ю.М.</v>
      </c>
      <c r="CI1514">
        <f t="shared" si="365"/>
        <v>1985</v>
      </c>
      <c r="CJ1514"/>
    </row>
    <row r="1515" spans="1:90" x14ac:dyDescent="0.45">
      <c r="A1515" s="1">
        <v>45746.754016203697</v>
      </c>
      <c r="B1515">
        <v>911269241</v>
      </c>
      <c r="C1515" t="s">
        <v>4896</v>
      </c>
      <c r="D1515">
        <v>4</v>
      </c>
      <c r="E1515" s="4" t="s">
        <v>5286</v>
      </c>
      <c r="G1515">
        <v>566</v>
      </c>
      <c r="H1515" s="44" t="s">
        <v>3218</v>
      </c>
      <c r="I1515">
        <v>2013</v>
      </c>
      <c r="J1515" t="s">
        <v>3219</v>
      </c>
      <c r="K1515" t="s">
        <v>3220</v>
      </c>
      <c r="L1515" t="s">
        <v>3221</v>
      </c>
      <c r="M1515" t="s">
        <v>39</v>
      </c>
      <c r="N1515" t="s">
        <v>3431</v>
      </c>
      <c r="O1515" t="s">
        <v>3297</v>
      </c>
      <c r="P1515" t="s">
        <v>3545</v>
      </c>
      <c r="Q1515" t="str">
        <f t="shared" si="354"/>
        <v xml:space="preserve"> c. 25 km SSW of Basshi (=Baschi, Kalinino), c. 0.9 km NE of Kosbastau</v>
      </c>
      <c r="R1515" s="85">
        <v>43.931556</v>
      </c>
      <c r="S1515" s="85">
        <v>78.803027999999998</v>
      </c>
      <c r="T1515" t="s">
        <v>3546</v>
      </c>
      <c r="U1515" t="s">
        <v>3547</v>
      </c>
      <c r="V1515" s="54" t="s">
        <v>44</v>
      </c>
      <c r="Y1515">
        <v>2010</v>
      </c>
      <c r="Z1515">
        <v>4</v>
      </c>
      <c r="AA1515">
        <v>28</v>
      </c>
      <c r="AB1515"/>
      <c r="AC1515"/>
      <c r="AD1515"/>
      <c r="AE1515" t="s">
        <v>3449</v>
      </c>
      <c r="AF1515" t="s">
        <v>3548</v>
      </c>
      <c r="AG1515" s="60" t="s">
        <v>3549</v>
      </c>
      <c r="AH1515" t="s">
        <v>229</v>
      </c>
      <c r="AI1515" t="s">
        <v>1460</v>
      </c>
      <c r="AJ1515" t="s">
        <v>3531</v>
      </c>
      <c r="AK1515" t="b">
        <v>1</v>
      </c>
      <c r="AL1515" t="b">
        <v>0</v>
      </c>
      <c r="AO1515" s="49" t="s">
        <v>4952</v>
      </c>
      <c r="AP1515" s="73"/>
      <c r="AQ1515" s="49" t="s">
        <v>4951</v>
      </c>
      <c r="AR1515" s="76" t="s">
        <v>5011</v>
      </c>
      <c r="AS1515" s="73" t="s">
        <v>5012</v>
      </c>
      <c r="AT1515" s="73">
        <f t="shared" si="357"/>
        <v>4</v>
      </c>
      <c r="AV1515" s="44" t="s">
        <v>5381</v>
      </c>
      <c r="AW1515" t="s">
        <v>613</v>
      </c>
      <c r="AX1515" s="73"/>
      <c r="AY1515" s="73" t="str">
        <f t="shared" si="358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15" s="49" t="s">
        <v>4903</v>
      </c>
      <c r="BA1515" s="58" t="str">
        <f>Y1515&amp;"-"&amp;IF(Z1515&lt;10,"0"&amp;Z1515,Z1515)&amp;"-"&amp;IF(AA1515&lt;10,"0"&amp;AA1515,AA1515)</f>
        <v>2010-04-28</v>
      </c>
      <c r="BB1515" s="44" t="str">
        <f>Y1515&amp;IF(Z1515&lt;&gt;0,"-"&amp;Z1515,"")&amp;IF(AA1515&lt;&gt;0,"-"&amp;AA1515,"")&amp;IF(AB1515&lt;&gt;0,"/"&amp;AB1515,"")&amp;IF(AC1515&lt;&gt;0,"-"&amp;AC1515,"")&amp;IF(AD1515&lt;&gt;0,"-"&amp;AD1515,"")</f>
        <v>2010-4-28</v>
      </c>
      <c r="BC1515" s="44" t="str">
        <f>AE1515</f>
        <v>solonchak desert</v>
      </c>
      <c r="BF1515" s="49" t="s">
        <v>4882</v>
      </c>
      <c r="BG1515" t="s">
        <v>4893</v>
      </c>
      <c r="BH1515" s="40" t="s">
        <v>5050</v>
      </c>
      <c r="BI1515" t="s">
        <v>39</v>
      </c>
      <c r="BJ1515" t="str">
        <f>N1515&amp;", "&amp;O1515&amp;", "&amp;P1515</f>
        <v>Almaty (=Alma-Ata) Area, Kerbulak District,  c. 25 km SSW of Basshi (=Baschi, Kalinino), c. 0.9 km NE of Kosbastau</v>
      </c>
      <c r="BK1515" t="str">
        <f>T1515&amp;" N; "&amp;U1515&amp;" E"</f>
        <v>43°55'53.6" N; 78°48'10.9" E</v>
      </c>
      <c r="BL1515" t="s">
        <v>5269</v>
      </c>
      <c r="BM1515" s="85" t="s">
        <v>5270</v>
      </c>
      <c r="BN1515" t="s">
        <v>4895</v>
      </c>
      <c r="BP1515" t="str">
        <f>IF(V1515="original",H1515,IF(V1515="volunteer",C1515,"Nekhaeva A.A."))</f>
        <v>Громов А.В.</v>
      </c>
      <c r="BQ1515">
        <f>IF(V1515="original",I1515,IF(V1515="volunteer",YEAR(A1515)&amp;"-"&amp;IF(MONTH(A1515)&lt;10,"0"&amp;MONTH(A1515),MONTH(A1515))&amp;"-"&amp;IF(DAY(A1515)&lt;10,"0"&amp;DAY(A1515),DAY(A1515)),"__2025-05-15"))</f>
        <v>2013</v>
      </c>
      <c r="BR1515">
        <v>612</v>
      </c>
      <c r="BS1515">
        <f>BR1515</f>
        <v>612</v>
      </c>
      <c r="BT1515" s="49" t="s">
        <v>4766</v>
      </c>
      <c r="BU1515" t="s">
        <v>3631</v>
      </c>
      <c r="BV1515" t="s">
        <v>3632</v>
      </c>
      <c r="BW1515" t="s">
        <v>3633</v>
      </c>
      <c r="BX1515" t="s">
        <v>3634</v>
      </c>
      <c r="BY1515" s="44" t="s">
        <v>229</v>
      </c>
      <c r="BZ1515" t="s">
        <v>1460</v>
      </c>
      <c r="CA1515" t="s">
        <v>4668</v>
      </c>
      <c r="CB1515" s="44" t="s">
        <v>4668</v>
      </c>
      <c r="CC1515" t="s">
        <v>4670</v>
      </c>
      <c r="CD1515" t="s">
        <v>4668</v>
      </c>
      <c r="CE1515" t="s">
        <v>4669</v>
      </c>
      <c r="CF1515" t="s">
        <v>3630</v>
      </c>
      <c r="CH1515" t="str">
        <f>H1515</f>
        <v>Громов А.В.</v>
      </c>
      <c r="CI1515">
        <f t="shared" si="365"/>
        <v>2013</v>
      </c>
    </row>
    <row r="1516" spans="1:90" x14ac:dyDescent="0.45">
      <c r="A1516" s="1">
        <v>45748.25481481482</v>
      </c>
      <c r="B1516">
        <v>911269241</v>
      </c>
      <c r="C1516" t="s">
        <v>4896</v>
      </c>
      <c r="D1516">
        <v>3</v>
      </c>
      <c r="E1516" s="4" t="s">
        <v>846</v>
      </c>
      <c r="G1516">
        <v>566</v>
      </c>
      <c r="H1516" s="44" t="s">
        <v>3218</v>
      </c>
      <c r="I1516">
        <v>2013</v>
      </c>
      <c r="J1516" t="s">
        <v>3219</v>
      </c>
      <c r="K1516" t="s">
        <v>3220</v>
      </c>
      <c r="L1516" t="s">
        <v>3221</v>
      </c>
      <c r="M1516" t="s">
        <v>39</v>
      </c>
      <c r="N1516" t="s">
        <v>3250</v>
      </c>
      <c r="O1516" t="s">
        <v>3418</v>
      </c>
      <c r="P1516" t="s">
        <v>3457</v>
      </c>
      <c r="Q1516" t="str">
        <f t="shared" si="354"/>
        <v>c. 21.6 km SSE of Shieli (=Chiili)</v>
      </c>
      <c r="R1516" s="85">
        <v>43.97</v>
      </c>
      <c r="S1516" s="85">
        <v>66.818777999999995</v>
      </c>
      <c r="T1516" t="s">
        <v>3281</v>
      </c>
      <c r="U1516" t="s">
        <v>3282</v>
      </c>
      <c r="V1516" s="54" t="s">
        <v>44</v>
      </c>
      <c r="Y1516">
        <v>2012</v>
      </c>
      <c r="Z1516">
        <v>6</v>
      </c>
      <c r="AA1516">
        <v>23</v>
      </c>
      <c r="AB1516">
        <v>2012</v>
      </c>
      <c r="AC1516">
        <v>6</v>
      </c>
      <c r="AD1516">
        <v>29</v>
      </c>
      <c r="AF1516" t="s">
        <v>501</v>
      </c>
      <c r="AG1516" s="60" t="s">
        <v>3283</v>
      </c>
      <c r="AH1516" t="s">
        <v>229</v>
      </c>
      <c r="AI1516" t="s">
        <v>1460</v>
      </c>
      <c r="AJ1516" t="s">
        <v>3429</v>
      </c>
      <c r="AK1516" t="b">
        <v>1</v>
      </c>
      <c r="AL1516" t="b">
        <v>0</v>
      </c>
      <c r="AO1516" s="49" t="s">
        <v>4952</v>
      </c>
      <c r="AP1516" s="73"/>
      <c r="AQ1516" s="49" t="s">
        <v>4951</v>
      </c>
      <c r="AR1516" s="76" t="s">
        <v>5011</v>
      </c>
      <c r="AS1516" s="73" t="s">
        <v>5012</v>
      </c>
      <c r="AT1516" s="73">
        <f t="shared" si="357"/>
        <v>3</v>
      </c>
      <c r="AU1516" s="112" t="s">
        <v>5384</v>
      </c>
      <c r="AV1516" s="44" t="s">
        <v>5380</v>
      </c>
      <c r="AW1516" t="s">
        <v>613</v>
      </c>
      <c r="AX1516" s="73"/>
      <c r="AY1516" s="73" t="str">
        <f t="shared" si="358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16" s="49" t="s">
        <v>4903</v>
      </c>
      <c r="BA1516" s="58" t="str">
        <f>Y1516&amp;"-"&amp;IF(Z1516&lt;10,"0"&amp;Z1516,Z1516)&amp;"-"&amp;IF(AA1516&lt;10,"0"&amp;AA1516,AA1516)&amp;"/"&amp;IF(AD1516&lt;10,"0"&amp;AD1516,AD1516)</f>
        <v>2012-06-23/29</v>
      </c>
      <c r="BB1516" s="44" t="str">
        <f>Y1516&amp;IF(Z1516&lt;&gt;0,"-"&amp;Z1516,"")&amp;IF(AA1516&lt;&gt;0,"-"&amp;AA1516,"")&amp;IF(AB1516&lt;&gt;0,"/"&amp;AB1516,"")&amp;IF(AC1516&lt;&gt;0,"-"&amp;AC1516,"")&amp;IF(AD1516&lt;&gt;0,"-"&amp;AD1516,"")</f>
        <v>2012-6-23/2012-6-29</v>
      </c>
      <c r="BD1516" s="44" t="s">
        <v>4911</v>
      </c>
      <c r="BF1516" s="49" t="s">
        <v>4882</v>
      </c>
      <c r="BG1516" t="s">
        <v>4893</v>
      </c>
      <c r="BH1516" s="40" t="s">
        <v>5050</v>
      </c>
      <c r="BI1516" t="s">
        <v>39</v>
      </c>
      <c r="BJ1516" t="str">
        <f>N1516&amp;", "&amp;O1516&amp;", "&amp;P1516</f>
        <v>Kyzylorda Area, Shieli (=Chiili) District, c. 21.6 km SSE of Shieli (=Chiili)</v>
      </c>
      <c r="BK1516" t="str">
        <f>T1516&amp;" N; "&amp;U1516&amp;" E"</f>
        <v>43°58'12" N; 66°49'7.6" E</v>
      </c>
      <c r="BL1516" t="s">
        <v>5223</v>
      </c>
      <c r="BM1516" s="85" t="s">
        <v>5224</v>
      </c>
      <c r="BN1516" t="s">
        <v>4895</v>
      </c>
      <c r="BP1516" t="str">
        <f>IF(V1516="original",H1516,IF(V1516="volunteer",C1516,"Nekhaeva A.A."))</f>
        <v>Громов А.В.</v>
      </c>
      <c r="BQ1516">
        <f>IF(V1516="original",I1516,IF(V1516="volunteer",YEAR(A1516)&amp;"-"&amp;IF(MONTH(A1516)&lt;10,"0"&amp;MONTH(A1516),MONTH(A1516))&amp;"-"&amp;IF(DAY(A1516)&lt;10,"0"&amp;DAY(A1516),DAY(A1516)),"__2025-05-15"))</f>
        <v>2013</v>
      </c>
      <c r="BR1516">
        <v>154</v>
      </c>
      <c r="BS1516">
        <f t="shared" ref="BS1516" si="370">BR1516</f>
        <v>154</v>
      </c>
      <c r="BT1516" s="49" t="s">
        <v>4766</v>
      </c>
      <c r="BU1516" t="s">
        <v>3631</v>
      </c>
      <c r="BV1516" t="s">
        <v>3632</v>
      </c>
      <c r="BW1516" t="s">
        <v>3633</v>
      </c>
      <c r="BX1516" t="s">
        <v>3634</v>
      </c>
      <c r="BY1516" s="44" t="s">
        <v>229</v>
      </c>
      <c r="BZ1516" t="s">
        <v>1460</v>
      </c>
      <c r="CA1516" t="s">
        <v>4650</v>
      </c>
      <c r="CB1516" s="44" t="s">
        <v>4650</v>
      </c>
      <c r="CC1516" t="s">
        <v>3430</v>
      </c>
      <c r="CD1516" t="s">
        <v>4650</v>
      </c>
      <c r="CE1516" t="s">
        <v>4651</v>
      </c>
      <c r="CF1516" t="s">
        <v>3630</v>
      </c>
      <c r="CH1516" t="str">
        <f>H1516</f>
        <v>Громов А.В.</v>
      </c>
      <c r="CI1516">
        <f t="shared" si="365"/>
        <v>2013</v>
      </c>
    </row>
    <row r="1517" spans="1:90" x14ac:dyDescent="0.45">
      <c r="A1517" s="1">
        <v>45748.266250000001</v>
      </c>
      <c r="B1517">
        <v>911269241</v>
      </c>
      <c r="C1517" t="s">
        <v>4896</v>
      </c>
      <c r="D1517">
        <v>3</v>
      </c>
      <c r="E1517" s="4" t="s">
        <v>1102</v>
      </c>
      <c r="G1517">
        <v>566</v>
      </c>
      <c r="H1517" s="44" t="s">
        <v>3218</v>
      </c>
      <c r="I1517">
        <v>2013</v>
      </c>
      <c r="J1517" t="s">
        <v>3219</v>
      </c>
      <c r="K1517" t="s">
        <v>3220</v>
      </c>
      <c r="L1517" t="s">
        <v>3221</v>
      </c>
      <c r="M1517" t="s">
        <v>39</v>
      </c>
      <c r="N1517" t="s">
        <v>3431</v>
      </c>
      <c r="O1517" t="s">
        <v>3297</v>
      </c>
      <c r="P1517" t="s">
        <v>3441</v>
      </c>
      <c r="Q1517" t="str">
        <f t="shared" si="354"/>
        <v>Altyn-Emel National Nature Park, c. 32.8 km SW of Basshi (=Baschi, Kalinino), Kokbastau Boundary, S env. of Kokbastau Spring</v>
      </c>
      <c r="R1517" s="85">
        <v>43.894193999999999</v>
      </c>
      <c r="S1517" s="85">
        <v>78.558082999999996</v>
      </c>
      <c r="T1517" t="s">
        <v>3442</v>
      </c>
      <c r="U1517" t="s">
        <v>3443</v>
      </c>
      <c r="V1517" s="54" t="s">
        <v>44</v>
      </c>
      <c r="Y1517">
        <v>2010</v>
      </c>
      <c r="Z1517">
        <v>4</v>
      </c>
      <c r="AA1517">
        <v>27</v>
      </c>
      <c r="AB1517"/>
      <c r="AC1517"/>
      <c r="AD1517"/>
      <c r="AF1517" t="s">
        <v>501</v>
      </c>
      <c r="AG1517" s="60" t="s">
        <v>4927</v>
      </c>
      <c r="AH1517" t="s">
        <v>229</v>
      </c>
      <c r="AI1517" t="s">
        <v>1460</v>
      </c>
      <c r="AJ1517" t="s">
        <v>3429</v>
      </c>
      <c r="AK1517" t="b">
        <v>1</v>
      </c>
      <c r="AL1517" t="b">
        <v>0</v>
      </c>
      <c r="AO1517" s="49" t="s">
        <v>4952</v>
      </c>
      <c r="AP1517" s="73"/>
      <c r="AQ1517" s="49" t="s">
        <v>4951</v>
      </c>
      <c r="AR1517" s="76" t="s">
        <v>5011</v>
      </c>
      <c r="AS1517" s="73" t="s">
        <v>5012</v>
      </c>
      <c r="AT1517" s="73">
        <f t="shared" si="357"/>
        <v>3</v>
      </c>
      <c r="AV1517" s="44" t="s">
        <v>5381</v>
      </c>
      <c r="AW1517" t="s">
        <v>613</v>
      </c>
      <c r="AX1517" s="73"/>
      <c r="AY1517" s="73" t="str">
        <f t="shared" si="358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17" s="49" t="s">
        <v>4903</v>
      </c>
      <c r="BA1517" s="58" t="str">
        <f>Y1517&amp;"-"&amp;IF(Z1517&lt;10,"0"&amp;Z1517,Z1517)&amp;"-"&amp;IF(AA1517&lt;10,"0"&amp;AA1517,AA1517)</f>
        <v>2010-04-27</v>
      </c>
      <c r="BB1517" s="44" t="str">
        <f>Y1517&amp;IF(Z1517&lt;&gt;0,"-"&amp;Z1517,"")&amp;IF(AA1517&lt;&gt;0,"-"&amp;AA1517,"")&amp;IF(AB1517&lt;&gt;0,"/"&amp;AB1517,"")&amp;IF(AC1517&lt;&gt;0,"-"&amp;AC1517,"")&amp;IF(AD1517&lt;&gt;0,"-"&amp;AD1517,"")</f>
        <v>2010-4-27</v>
      </c>
      <c r="BF1517" s="49" t="s">
        <v>4882</v>
      </c>
      <c r="BG1517" t="s">
        <v>4893</v>
      </c>
      <c r="BH1517" s="40" t="s">
        <v>5050</v>
      </c>
      <c r="BI1517" t="s">
        <v>39</v>
      </c>
      <c r="BJ1517" t="str">
        <f>N1517&amp;", "&amp;O1517&amp;", "&amp;P1517</f>
        <v>Almaty (=Alma-Ata) Area, Kerbulak District, Altyn-Emel National Nature Park, c. 32.8 km SW of Basshi (=Baschi, Kalinino), Kokbastau Boundary, S env. of Kokbastau Spring</v>
      </c>
      <c r="BK1517" t="str">
        <f>T1517&amp;" N; "&amp;U1517&amp;" E"</f>
        <v>43°53'39.1" N; 78°33'29.1" E</v>
      </c>
      <c r="BL1517" t="s">
        <v>5255</v>
      </c>
      <c r="BM1517" s="85" t="s">
        <v>5256</v>
      </c>
      <c r="BN1517" t="s">
        <v>4895</v>
      </c>
      <c r="BP1517" t="str">
        <f>IF(V1517="original",H1517,IF(V1517="volunteer",C1517,"Nekhaeva A.A."))</f>
        <v>Громов А.В.</v>
      </c>
      <c r="BQ1517">
        <f>IF(V1517="original",I1517,IF(V1517="volunteer",YEAR(A1517)&amp;"-"&amp;IF(MONTH(A1517)&lt;10,"0"&amp;MONTH(A1517),MONTH(A1517))&amp;"-"&amp;IF(DAY(A1517)&lt;10,"0"&amp;DAY(A1517),DAY(A1517)),"__2025-05-15"))</f>
        <v>2013</v>
      </c>
      <c r="BR1517" t="str">
        <f>LEFT(AG1517,SEARCH(" ",AG1517)-1)</f>
        <v>608</v>
      </c>
      <c r="BS1517" t="str">
        <f>BR1517</f>
        <v>608</v>
      </c>
      <c r="BT1517" s="49" t="s">
        <v>4766</v>
      </c>
      <c r="BU1517" t="s">
        <v>3631</v>
      </c>
      <c r="BV1517" t="s">
        <v>3632</v>
      </c>
      <c r="BW1517" t="s">
        <v>3633</v>
      </c>
      <c r="BX1517" t="s">
        <v>3634</v>
      </c>
      <c r="BY1517" s="44" t="s">
        <v>229</v>
      </c>
      <c r="BZ1517" t="s">
        <v>1460</v>
      </c>
      <c r="CA1517" t="s">
        <v>4650</v>
      </c>
      <c r="CB1517" s="44" t="s">
        <v>4650</v>
      </c>
      <c r="CC1517" t="s">
        <v>3430</v>
      </c>
      <c r="CD1517" t="s">
        <v>4650</v>
      </c>
      <c r="CE1517" t="s">
        <v>4651</v>
      </c>
      <c r="CF1517" t="s">
        <v>3630</v>
      </c>
      <c r="CH1517" t="str">
        <f>H1517</f>
        <v>Громов А.В.</v>
      </c>
      <c r="CI1517">
        <f t="shared" si="365"/>
        <v>2013</v>
      </c>
    </row>
    <row r="1518" spans="1:90" x14ac:dyDescent="0.45">
      <c r="A1518" s="1">
        <v>45748.269456018519</v>
      </c>
      <c r="B1518">
        <v>911269241</v>
      </c>
      <c r="C1518" t="s">
        <v>4896</v>
      </c>
      <c r="D1518">
        <v>3</v>
      </c>
      <c r="E1518" s="4" t="s">
        <v>846</v>
      </c>
      <c r="G1518">
        <v>566</v>
      </c>
      <c r="H1518" s="44" t="s">
        <v>3218</v>
      </c>
      <c r="I1518">
        <v>2013</v>
      </c>
      <c r="J1518" t="s">
        <v>3219</v>
      </c>
      <c r="K1518" t="s">
        <v>3220</v>
      </c>
      <c r="L1518" t="s">
        <v>3221</v>
      </c>
      <c r="M1518" t="s">
        <v>39</v>
      </c>
      <c r="N1518" t="s">
        <v>3431</v>
      </c>
      <c r="O1518" t="s">
        <v>3432</v>
      </c>
      <c r="P1518" t="s">
        <v>3433</v>
      </c>
      <c r="Q1518" t="str">
        <f t="shared" si="354"/>
        <v>c. 4.5 km N of Babatogan</v>
      </c>
      <c r="R1518" s="85">
        <v>43.788527999999999</v>
      </c>
      <c r="S1518" s="85">
        <v>78.171055999999993</v>
      </c>
      <c r="T1518" t="s">
        <v>3434</v>
      </c>
      <c r="U1518" t="s">
        <v>3435</v>
      </c>
      <c r="V1518" s="54" t="s">
        <v>44</v>
      </c>
      <c r="Y1518">
        <v>2010</v>
      </c>
      <c r="Z1518">
        <v>6</v>
      </c>
      <c r="AA1518">
        <v>23</v>
      </c>
      <c r="AB1518">
        <v>2010</v>
      </c>
      <c r="AC1518">
        <v>6</v>
      </c>
      <c r="AD1518">
        <v>29</v>
      </c>
      <c r="AF1518" t="s">
        <v>501</v>
      </c>
      <c r="AG1518" s="60" t="s">
        <v>3436</v>
      </c>
      <c r="AH1518" t="s">
        <v>229</v>
      </c>
      <c r="AI1518" t="s">
        <v>1460</v>
      </c>
      <c r="AJ1518" t="s">
        <v>3429</v>
      </c>
      <c r="AK1518" t="b">
        <v>1</v>
      </c>
      <c r="AL1518" t="b">
        <v>0</v>
      </c>
      <c r="AO1518" s="49" t="s">
        <v>4952</v>
      </c>
      <c r="AP1518" s="73"/>
      <c r="AQ1518" s="49" t="s">
        <v>4951</v>
      </c>
      <c r="AR1518" s="76" t="s">
        <v>5011</v>
      </c>
      <c r="AS1518" s="73" t="s">
        <v>5012</v>
      </c>
      <c r="AT1518" s="73">
        <f t="shared" si="357"/>
        <v>3</v>
      </c>
      <c r="AU1518" s="112" t="s">
        <v>5384</v>
      </c>
      <c r="AV1518" s="44" t="s">
        <v>5380</v>
      </c>
      <c r="AW1518" t="s">
        <v>613</v>
      </c>
      <c r="AX1518" s="73"/>
      <c r="AY1518" s="73" t="str">
        <f t="shared" si="358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18" s="49" t="s">
        <v>4903</v>
      </c>
      <c r="BA1518" s="58" t="str">
        <f>Y1518&amp;"-"&amp;IF(Z1518&lt;10,"0"&amp;Z1518,Z1518)&amp;"-"&amp;IF(AA1518&lt;10,"0"&amp;AA1518,AA1518)&amp;"/"&amp;IF(AD1518&lt;10,"0"&amp;AD1518,AD1518)</f>
        <v>2010-06-23/29</v>
      </c>
      <c r="BB1518" s="44" t="str">
        <f>Y1518&amp;IF(Z1518&lt;&gt;0,"-"&amp;Z1518,"")&amp;IF(AA1518&lt;&gt;0,"-"&amp;AA1518,"")&amp;IF(AB1518&lt;&gt;0,"/"&amp;AB1518,"")&amp;IF(AC1518&lt;&gt;0,"-"&amp;AC1518,"")&amp;IF(AD1518&lt;&gt;0,"-"&amp;AD1518,"")</f>
        <v>2010-6-23/2010-6-29</v>
      </c>
      <c r="BD1518" s="44" t="s">
        <v>4911</v>
      </c>
      <c r="BF1518" s="49" t="s">
        <v>4882</v>
      </c>
      <c r="BG1518" t="s">
        <v>4893</v>
      </c>
      <c r="BH1518" s="40" t="s">
        <v>5050</v>
      </c>
      <c r="BI1518" t="s">
        <v>39</v>
      </c>
      <c r="BJ1518" t="str">
        <f>N1518&amp;", "&amp;O1518&amp;", "&amp;P1518</f>
        <v>Almaty (=Alma-Ata) Area, Enbekshikazakh District, c. 4.5 km N of Babatogan</v>
      </c>
      <c r="BK1518" t="str">
        <f>T1518&amp;" N; "&amp;U1518&amp;" E"</f>
        <v>43°47'18.7" N; 78°10'15.8" E</v>
      </c>
      <c r="BL1518" t="s">
        <v>5251</v>
      </c>
      <c r="BM1518" s="85" t="s">
        <v>5252</v>
      </c>
      <c r="BN1518" t="s">
        <v>4895</v>
      </c>
      <c r="BP1518" t="str">
        <f>IF(V1518="original",H1518,IF(V1518="volunteer",C1518,"Nekhaeva A.A."))</f>
        <v>Громов А.В.</v>
      </c>
      <c r="BQ1518">
        <f>IF(V1518="original",I1518,IF(V1518="volunteer",YEAR(A1518)&amp;"-"&amp;IF(MONTH(A1518)&lt;10,"0"&amp;MONTH(A1518),MONTH(A1518))&amp;"-"&amp;IF(DAY(A1518)&lt;10,"0"&amp;DAY(A1518),DAY(A1518)),"__2025-05-15"))</f>
        <v>2013</v>
      </c>
      <c r="BR1518">
        <v>479</v>
      </c>
      <c r="BS1518">
        <f t="shared" ref="BS1518" si="371">BR1518</f>
        <v>479</v>
      </c>
      <c r="BT1518" s="49" t="s">
        <v>4766</v>
      </c>
      <c r="BU1518" t="s">
        <v>3631</v>
      </c>
      <c r="BV1518" t="s">
        <v>3632</v>
      </c>
      <c r="BW1518" t="s">
        <v>3633</v>
      </c>
      <c r="BX1518" t="s">
        <v>3634</v>
      </c>
      <c r="BY1518" s="44" t="s">
        <v>229</v>
      </c>
      <c r="BZ1518" t="s">
        <v>1460</v>
      </c>
      <c r="CA1518" t="s">
        <v>4650</v>
      </c>
      <c r="CB1518" s="44" t="s">
        <v>4650</v>
      </c>
      <c r="CC1518" t="s">
        <v>3430</v>
      </c>
      <c r="CD1518" t="s">
        <v>4650</v>
      </c>
      <c r="CE1518" t="s">
        <v>4651</v>
      </c>
      <c r="CF1518" t="s">
        <v>3630</v>
      </c>
      <c r="CH1518" t="str">
        <f>H1518</f>
        <v>Громов А.В.</v>
      </c>
      <c r="CI1518">
        <f t="shared" si="365"/>
        <v>2013</v>
      </c>
    </row>
    <row r="1519" spans="1:90" s="10" customFormat="1" x14ac:dyDescent="0.45">
      <c r="A1519" s="9">
        <v>45748.493414351848</v>
      </c>
      <c r="B1519" s="10">
        <v>412819044</v>
      </c>
      <c r="C1519" s="6" t="s">
        <v>4897</v>
      </c>
      <c r="D1519" s="10">
        <v>1</v>
      </c>
      <c r="E1519" s="4" t="s">
        <v>65</v>
      </c>
      <c r="G1519" s="10">
        <v>3911</v>
      </c>
      <c r="H1519" s="44" t="s">
        <v>1801</v>
      </c>
      <c r="I1519" s="10">
        <v>2000</v>
      </c>
      <c r="J1519" s="10" t="s">
        <v>3036</v>
      </c>
      <c r="K1519" s="10" t="s">
        <v>3037</v>
      </c>
      <c r="L1519" s="10" t="s">
        <v>3038</v>
      </c>
      <c r="M1519" t="s">
        <v>39</v>
      </c>
      <c r="N1519" s="10" t="s">
        <v>77</v>
      </c>
      <c r="O1519" s="10" t="s">
        <v>883</v>
      </c>
      <c r="P1519" s="10" t="s">
        <v>884</v>
      </c>
      <c r="Q1519" t="str">
        <f t="shared" si="354"/>
        <v>near Medeo</v>
      </c>
      <c r="R1519" s="92">
        <v>43.154933999999997</v>
      </c>
      <c r="S1519" s="92">
        <v>77.052663999999993</v>
      </c>
      <c r="T1519" s="10" t="s">
        <v>3374</v>
      </c>
      <c r="U1519" s="10" t="s">
        <v>3375</v>
      </c>
      <c r="V1519" s="10" t="s">
        <v>106</v>
      </c>
      <c r="X1519" s="10">
        <v>1000</v>
      </c>
      <c r="Y1519" s="10">
        <v>1997</v>
      </c>
      <c r="Z1519" s="10">
        <v>7</v>
      </c>
      <c r="AA1519" s="10">
        <v>3</v>
      </c>
      <c r="AB1519" s="10">
        <v>1997</v>
      </c>
      <c r="AC1519" s="10">
        <v>7</v>
      </c>
      <c r="AD1519" s="10">
        <v>28</v>
      </c>
      <c r="AF1519" s="10" t="s">
        <v>613</v>
      </c>
      <c r="AI1519" s="10" t="s">
        <v>163</v>
      </c>
      <c r="AJ1519" s="10" t="s">
        <v>1582</v>
      </c>
      <c r="AK1519" s="10" t="b">
        <v>1</v>
      </c>
      <c r="AL1519" s="10" t="b">
        <v>0</v>
      </c>
      <c r="AO1519" s="49" t="s">
        <v>4952</v>
      </c>
      <c r="AP1519" s="73"/>
      <c r="AQ1519" s="49" t="s">
        <v>4951</v>
      </c>
      <c r="AR1519" s="76" t="s">
        <v>5011</v>
      </c>
      <c r="AS1519" s="73" t="s">
        <v>5012</v>
      </c>
      <c r="AT1519" s="73">
        <f t="shared" si="357"/>
        <v>1</v>
      </c>
      <c r="AU1519" s="112" t="s">
        <v>5384</v>
      </c>
      <c r="AV1519" s="44" t="s">
        <v>5380</v>
      </c>
      <c r="AW1519" t="s">
        <v>613</v>
      </c>
      <c r="AX1519" s="44" t="s">
        <v>4706</v>
      </c>
      <c r="AY1519" s="73" t="str">
        <f t="shared" si="358"/>
        <v>Logunov D.V., Marusik Yu.M. 2000. Miscellaneous notes on Palaearctic Salticidae (Arachnida: Aranei) // Arthropoda Selecta. Vol.8 (for 1999). No.4. P.263–292</v>
      </c>
      <c r="AZ1519" s="49" t="s">
        <v>4903</v>
      </c>
      <c r="BA1519" s="58" t="str">
        <f>Y1519&amp;"-"&amp;IF(Z1519&lt;10,"0"&amp;Z1519,Z1519)&amp;"-"&amp;IF(AA1519&lt;10,"0"&amp;AA1519,AA1519)&amp;"/"&amp;IF(AD1519&lt;10,"0"&amp;AD1519,AD1519)</f>
        <v>1997-07-03/28</v>
      </c>
      <c r="BB1519" s="44" t="str">
        <f>Y1519&amp;IF(Z1519&lt;&gt;0,"-"&amp;Z1519,"")&amp;IF(AA1519&lt;&gt;0,"-"&amp;AA1519,"")&amp;IF(AB1519&lt;&gt;0,"/"&amp;AB1519,"")&amp;IF(AC1519&lt;&gt;0,"-"&amp;AC1519,"")&amp;IF(AD1519&lt;&gt;0,"-"&amp;AD1519,"")</f>
        <v>1997-7-3/1997-7-28</v>
      </c>
      <c r="BC1519" s="44"/>
      <c r="BD1519" s="44"/>
      <c r="BE1519" s="44"/>
      <c r="BF1519" s="49" t="s">
        <v>4882</v>
      </c>
      <c r="BG1519" t="s">
        <v>4893</v>
      </c>
      <c r="BH1519" s="40" t="s">
        <v>5050</v>
      </c>
      <c r="BI1519" t="s">
        <v>39</v>
      </c>
      <c r="BJ1519" t="str">
        <f>N1519&amp;", "&amp;O1519&amp;", "&amp;P1519</f>
        <v>Almaty Area, Talgarsky Distr., near Medeo</v>
      </c>
      <c r="BK1519" t="str">
        <f>T1519&amp;" N; "&amp;U1519&amp;" E"</f>
        <v>43.154934 N; 77.052664 E</v>
      </c>
      <c r="BL1519" t="s">
        <v>3374</v>
      </c>
      <c r="BM1519" s="85" t="s">
        <v>3375</v>
      </c>
      <c r="BN1519" t="s">
        <v>4895</v>
      </c>
      <c r="BO1519">
        <f t="shared" ref="BO1519:BO1522" si="372">X1519</f>
        <v>1000</v>
      </c>
      <c r="BP1519" t="str">
        <f>IF(V1519="original",H1519,IF(V1519="volunteer",C1519,"Nekhaeva A.A."))</f>
        <v>Kim L.V.</v>
      </c>
      <c r="BQ1519" t="str">
        <f>IF(V1519="original",I1519,IF(V1519="volunteer",YEAR(A1519)&amp;"-"&amp;IF(MONTH(A1519)&lt;10,"0"&amp;MONTH(A1519),MONTH(A1519))&amp;"-"&amp;IF(DAY(A1519)&lt;10,"0"&amp;DAY(A1519),DAY(A1519)),"__2025-05-15"))</f>
        <v>2025-04-01</v>
      </c>
      <c r="BR1519"/>
      <c r="BS1519"/>
      <c r="BT1519" s="49" t="s">
        <v>4766</v>
      </c>
      <c r="BU1519" t="s">
        <v>3631</v>
      </c>
      <c r="BV1519" t="s">
        <v>3632</v>
      </c>
      <c r="BW1519" t="s">
        <v>3633</v>
      </c>
      <c r="BX1519" t="s">
        <v>3634</v>
      </c>
      <c r="BY1519" s="44" t="s">
        <v>48</v>
      </c>
      <c r="BZ1519" t="s">
        <v>3660</v>
      </c>
      <c r="CA1519" t="s">
        <v>4311</v>
      </c>
      <c r="CB1519" s="44" t="s">
        <v>4311</v>
      </c>
      <c r="CC1519" t="s">
        <v>4830</v>
      </c>
      <c r="CD1519" t="s">
        <v>4309</v>
      </c>
      <c r="CE1519" t="s">
        <v>4310</v>
      </c>
      <c r="CF1519" t="s">
        <v>3630</v>
      </c>
      <c r="CG1519" s="44"/>
      <c r="CH1519" t="str">
        <f>H1519</f>
        <v>Logunov D.V., Marusik Yu.M.</v>
      </c>
      <c r="CI1519">
        <f t="shared" si="365"/>
        <v>2000</v>
      </c>
    </row>
    <row r="1520" spans="1:90" s="10" customFormat="1" x14ac:dyDescent="0.45">
      <c r="A1520" s="9">
        <v>45748.538935185177</v>
      </c>
      <c r="B1520" s="10">
        <v>412819044</v>
      </c>
      <c r="C1520" s="6" t="s">
        <v>4897</v>
      </c>
      <c r="D1520" s="10">
        <v>1</v>
      </c>
      <c r="E1520" s="4" t="s">
        <v>65</v>
      </c>
      <c r="F1520" s="10" t="s">
        <v>577</v>
      </c>
      <c r="G1520" s="10">
        <v>3911</v>
      </c>
      <c r="H1520" s="44" t="s">
        <v>1801</v>
      </c>
      <c r="I1520" s="10">
        <v>2000</v>
      </c>
      <c r="J1520" s="10" t="s">
        <v>3036</v>
      </c>
      <c r="K1520" s="10" t="s">
        <v>3037</v>
      </c>
      <c r="L1520" s="10" t="s">
        <v>3038</v>
      </c>
      <c r="M1520" t="s">
        <v>39</v>
      </c>
      <c r="N1520" s="10" t="s">
        <v>77</v>
      </c>
      <c r="O1520" s="10" t="s">
        <v>852</v>
      </c>
      <c r="P1520" s="10" t="s">
        <v>1592</v>
      </c>
      <c r="Q1520" t="str">
        <f t="shared" si="354"/>
        <v>Akademgorodok</v>
      </c>
      <c r="R1520" s="92">
        <v>43.211540999999997</v>
      </c>
      <c r="S1520" s="92">
        <v>76.911598999999995</v>
      </c>
      <c r="T1520" s="10" t="s">
        <v>3371</v>
      </c>
      <c r="U1520" s="10" t="s">
        <v>3372</v>
      </c>
      <c r="V1520" s="10" t="s">
        <v>106</v>
      </c>
      <c r="X1520" s="10">
        <v>500</v>
      </c>
      <c r="Y1520" s="10">
        <v>1998</v>
      </c>
      <c r="Z1520" s="10">
        <v>8</v>
      </c>
      <c r="AA1520" s="10">
        <v>5</v>
      </c>
      <c r="AF1520" s="10" t="s">
        <v>613</v>
      </c>
      <c r="AI1520" s="10" t="s">
        <v>163</v>
      </c>
      <c r="AJ1520" s="10" t="s">
        <v>1582</v>
      </c>
      <c r="AK1520" s="10" t="b">
        <v>1</v>
      </c>
      <c r="AL1520" s="10" t="b">
        <v>0</v>
      </c>
      <c r="AO1520" s="49" t="s">
        <v>4952</v>
      </c>
      <c r="AP1520" s="73"/>
      <c r="AQ1520" s="49" t="s">
        <v>4951</v>
      </c>
      <c r="AR1520" s="76" t="s">
        <v>5011</v>
      </c>
      <c r="AS1520" s="73" t="s">
        <v>5012</v>
      </c>
      <c r="AT1520" s="73">
        <f t="shared" si="357"/>
        <v>1</v>
      </c>
      <c r="AU1520" s="112" t="s">
        <v>5384</v>
      </c>
      <c r="AV1520" s="44" t="s">
        <v>5380</v>
      </c>
      <c r="AW1520" t="s">
        <v>613</v>
      </c>
      <c r="AX1520" s="10" t="s">
        <v>577</v>
      </c>
      <c r="AY1520" s="73" t="str">
        <f t="shared" si="358"/>
        <v>Logunov D.V., Marusik Yu.M. 2000. Miscellaneous notes on Palaearctic Salticidae (Arachnida: Aranei) // Arthropoda Selecta. Vol.8 (for 1999). No.4. P.263–292</v>
      </c>
      <c r="AZ1520" s="49" t="s">
        <v>4903</v>
      </c>
      <c r="BA1520" s="58" t="str">
        <f>Y1520&amp;"-"&amp;IF(Z1520&lt;10,"0"&amp;Z1520,Z1520)&amp;"-"&amp;IF(AA1520&lt;10,"0"&amp;AA1520,AA1520)</f>
        <v>1998-08-05</v>
      </c>
      <c r="BB1520" s="44" t="str">
        <f>Y1520&amp;IF(Z1520&lt;&gt;0,"-"&amp;Z1520,"")&amp;IF(AA1520&lt;&gt;0,"-"&amp;AA1520,"")&amp;IF(AB1520&lt;&gt;0,"/"&amp;AB1520,"")&amp;IF(AC1520&lt;&gt;0,"-"&amp;AC1520,"")&amp;IF(AD1520&lt;&gt;0,"-"&amp;AD1520,"")</f>
        <v>1998-8-5</v>
      </c>
      <c r="BC1520" s="44"/>
      <c r="BD1520" s="44"/>
      <c r="BE1520" s="44"/>
      <c r="BF1520" s="49" t="s">
        <v>4882</v>
      </c>
      <c r="BG1520" t="s">
        <v>4893</v>
      </c>
      <c r="BH1520" s="40" t="s">
        <v>5050</v>
      </c>
      <c r="BI1520" t="s">
        <v>39</v>
      </c>
      <c r="BJ1520" t="str">
        <f>N1520&amp;", "&amp;O1520&amp;", "&amp;P1520</f>
        <v>Almaty Area, Almaty, Akademgorodok</v>
      </c>
      <c r="BK1520" t="str">
        <f>T1520&amp;" N; "&amp;U1520&amp;" E"</f>
        <v>43.211541 N; 76.911599 E</v>
      </c>
      <c r="BL1520" t="s">
        <v>3371</v>
      </c>
      <c r="BM1520" s="85" t="s">
        <v>3372</v>
      </c>
      <c r="BN1520" t="s">
        <v>4895</v>
      </c>
      <c r="BO1520">
        <f t="shared" si="372"/>
        <v>500</v>
      </c>
      <c r="BP1520" t="str">
        <f>IF(V1520="original",H1520,IF(V1520="volunteer",C1520,"Nekhaeva A.A."))</f>
        <v>Kim L.V.</v>
      </c>
      <c r="BQ1520" t="str">
        <f>IF(V1520="original",I1520,IF(V1520="volunteer",YEAR(A1520)&amp;"-"&amp;IF(MONTH(A1520)&lt;10,"0"&amp;MONTH(A1520),MONTH(A1520))&amp;"-"&amp;IF(DAY(A1520)&lt;10,"0"&amp;DAY(A1520),DAY(A1520)),"__2025-05-15"))</f>
        <v>2025-04-01</v>
      </c>
      <c r="BR1520"/>
      <c r="BS1520"/>
      <c r="BT1520" s="49" t="s">
        <v>4766</v>
      </c>
      <c r="BU1520" t="s">
        <v>3631</v>
      </c>
      <c r="BV1520" t="s">
        <v>3632</v>
      </c>
      <c r="BW1520" t="s">
        <v>3633</v>
      </c>
      <c r="BX1520" t="s">
        <v>3634</v>
      </c>
      <c r="BY1520" s="44" t="s">
        <v>48</v>
      </c>
      <c r="BZ1520" t="s">
        <v>3660</v>
      </c>
      <c r="CA1520" t="s">
        <v>4311</v>
      </c>
      <c r="CB1520" s="44" t="s">
        <v>4311</v>
      </c>
      <c r="CC1520" t="s">
        <v>4830</v>
      </c>
      <c r="CD1520" t="s">
        <v>4309</v>
      </c>
      <c r="CE1520" t="s">
        <v>4310</v>
      </c>
      <c r="CF1520" t="s">
        <v>3630</v>
      </c>
      <c r="CG1520"/>
      <c r="CH1520" t="str">
        <f>H1520</f>
        <v>Logunov D.V., Marusik Yu.M.</v>
      </c>
      <c r="CI1520">
        <f t="shared" si="365"/>
        <v>2000</v>
      </c>
      <c r="CJ1520"/>
    </row>
    <row r="1521" spans="1:88" s="10" customFormat="1" x14ac:dyDescent="0.45">
      <c r="A1521" s="9">
        <v>45748.54074074074</v>
      </c>
      <c r="B1521" s="10">
        <v>412819044</v>
      </c>
      <c r="C1521" s="6" t="s">
        <v>4897</v>
      </c>
      <c r="D1521" s="10">
        <v>3</v>
      </c>
      <c r="E1521" s="4" t="s">
        <v>846</v>
      </c>
      <c r="F1521" s="10" t="s">
        <v>836</v>
      </c>
      <c r="G1521" s="10">
        <v>3911</v>
      </c>
      <c r="H1521" s="44" t="s">
        <v>1801</v>
      </c>
      <c r="I1521" s="10">
        <v>2000</v>
      </c>
      <c r="J1521" s="10" t="s">
        <v>3036</v>
      </c>
      <c r="K1521" s="10" t="s">
        <v>3037</v>
      </c>
      <c r="L1521" s="10" t="s">
        <v>3038</v>
      </c>
      <c r="M1521" t="s">
        <v>39</v>
      </c>
      <c r="N1521" s="10" t="s">
        <v>77</v>
      </c>
      <c r="O1521" s="10" t="s">
        <v>852</v>
      </c>
      <c r="P1521" s="10" t="s">
        <v>1592</v>
      </c>
      <c r="Q1521" t="str">
        <f t="shared" si="354"/>
        <v>Akademgorodok</v>
      </c>
      <c r="R1521" s="92">
        <v>43.211540999999997</v>
      </c>
      <c r="S1521" s="92">
        <v>76.911598999999995</v>
      </c>
      <c r="T1521" s="10" t="s">
        <v>3371</v>
      </c>
      <c r="U1521" s="10" t="s">
        <v>3372</v>
      </c>
      <c r="V1521" s="10" t="s">
        <v>106</v>
      </c>
      <c r="X1521" s="10">
        <v>500</v>
      </c>
      <c r="Y1521" s="10">
        <v>1993</v>
      </c>
      <c r="Z1521" s="10">
        <v>6</v>
      </c>
      <c r="AA1521" s="10">
        <v>30</v>
      </c>
      <c r="AF1521" s="10" t="s">
        <v>613</v>
      </c>
      <c r="AI1521" s="10" t="s">
        <v>163</v>
      </c>
      <c r="AJ1521" s="10" t="s">
        <v>1582</v>
      </c>
      <c r="AK1521" s="10" t="b">
        <v>1</v>
      </c>
      <c r="AL1521" s="10" t="b">
        <v>0</v>
      </c>
      <c r="AO1521" s="49" t="s">
        <v>4952</v>
      </c>
      <c r="AP1521" s="73"/>
      <c r="AQ1521" s="49" t="s">
        <v>4951</v>
      </c>
      <c r="AR1521" s="76" t="s">
        <v>5011</v>
      </c>
      <c r="AS1521" s="73" t="s">
        <v>5012</v>
      </c>
      <c r="AT1521" s="73">
        <f t="shared" si="357"/>
        <v>3</v>
      </c>
      <c r="AU1521" s="112" t="s">
        <v>5384</v>
      </c>
      <c r="AV1521" s="44" t="s">
        <v>5380</v>
      </c>
      <c r="AW1521" t="s">
        <v>613</v>
      </c>
      <c r="AX1521" s="10" t="s">
        <v>836</v>
      </c>
      <c r="AY1521" s="73" t="str">
        <f t="shared" si="358"/>
        <v>Logunov D.V., Marusik Yu.M. 2000. Miscellaneous notes on Palaearctic Salticidae (Arachnida: Aranei) // Arthropoda Selecta. Vol.8 (for 1999). No.4. P.263–292</v>
      </c>
      <c r="AZ1521" s="49" t="s">
        <v>4903</v>
      </c>
      <c r="BA1521" s="58" t="str">
        <f>Y1521&amp;"-"&amp;IF(Z1521&lt;10,"0"&amp;Z1521,Z1521)&amp;"-"&amp;IF(AA1521&lt;10,"0"&amp;AA1521,AA1521)</f>
        <v>1993-06-30</v>
      </c>
      <c r="BB1521" s="44" t="str">
        <f>Y1521&amp;IF(Z1521&lt;&gt;0,"-"&amp;Z1521,"")&amp;IF(AA1521&lt;&gt;0,"-"&amp;AA1521,"")&amp;IF(AB1521&lt;&gt;0,"/"&amp;AB1521,"")&amp;IF(AC1521&lt;&gt;0,"-"&amp;AC1521,"")&amp;IF(AD1521&lt;&gt;0,"-"&amp;AD1521,"")</f>
        <v>1993-6-30</v>
      </c>
      <c r="BC1521" s="44"/>
      <c r="BD1521" s="44"/>
      <c r="BE1521" s="44"/>
      <c r="BF1521" s="49" t="s">
        <v>4882</v>
      </c>
      <c r="BG1521" t="s">
        <v>4893</v>
      </c>
      <c r="BH1521" s="40" t="s">
        <v>5050</v>
      </c>
      <c r="BI1521" t="s">
        <v>39</v>
      </c>
      <c r="BJ1521" t="str">
        <f>N1521&amp;", "&amp;O1521&amp;", "&amp;P1521</f>
        <v>Almaty Area, Almaty, Akademgorodok</v>
      </c>
      <c r="BK1521" t="str">
        <f>T1521&amp;" N; "&amp;U1521&amp;" E"</f>
        <v>43.211541 N; 76.911599 E</v>
      </c>
      <c r="BL1521" t="s">
        <v>3371</v>
      </c>
      <c r="BM1521" s="85" t="s">
        <v>3372</v>
      </c>
      <c r="BN1521" t="s">
        <v>4895</v>
      </c>
      <c r="BO1521">
        <f t="shared" si="372"/>
        <v>500</v>
      </c>
      <c r="BP1521" t="str">
        <f>IF(V1521="original",H1521,IF(V1521="volunteer",C1521,"Nekhaeva A.A."))</f>
        <v>Kim L.V.</v>
      </c>
      <c r="BQ1521" t="str">
        <f>IF(V1521="original",I1521,IF(V1521="volunteer",YEAR(A1521)&amp;"-"&amp;IF(MONTH(A1521)&lt;10,"0"&amp;MONTH(A1521),MONTH(A1521))&amp;"-"&amp;IF(DAY(A1521)&lt;10,"0"&amp;DAY(A1521),DAY(A1521)),"__2025-05-15"))</f>
        <v>2025-04-01</v>
      </c>
      <c r="BR1521"/>
      <c r="BS1521"/>
      <c r="BT1521" s="49" t="s">
        <v>4766</v>
      </c>
      <c r="BU1521" t="s">
        <v>3631</v>
      </c>
      <c r="BV1521" t="s">
        <v>3632</v>
      </c>
      <c r="BW1521" t="s">
        <v>3633</v>
      </c>
      <c r="BX1521" t="s">
        <v>3634</v>
      </c>
      <c r="BY1521" s="44" t="s">
        <v>48</v>
      </c>
      <c r="BZ1521" t="s">
        <v>3660</v>
      </c>
      <c r="CA1521" t="s">
        <v>4311</v>
      </c>
      <c r="CB1521" s="44" t="s">
        <v>4311</v>
      </c>
      <c r="CC1521" t="s">
        <v>4830</v>
      </c>
      <c r="CD1521" t="s">
        <v>4309</v>
      </c>
      <c r="CE1521" t="s">
        <v>4310</v>
      </c>
      <c r="CF1521" t="s">
        <v>3630</v>
      </c>
      <c r="CG1521"/>
      <c r="CH1521" t="str">
        <f>H1521</f>
        <v>Logunov D.V., Marusik Yu.M.</v>
      </c>
      <c r="CI1521">
        <f t="shared" si="365"/>
        <v>2000</v>
      </c>
      <c r="CJ1521"/>
    </row>
    <row r="1522" spans="1:88" s="10" customFormat="1" x14ac:dyDescent="0.45">
      <c r="A1522" s="9">
        <v>45748.554745370369</v>
      </c>
      <c r="B1522" s="10">
        <v>412819044</v>
      </c>
      <c r="C1522" s="6" t="s">
        <v>4897</v>
      </c>
      <c r="D1522" s="10">
        <v>2</v>
      </c>
      <c r="E1522" s="4" t="s">
        <v>247</v>
      </c>
      <c r="F1522" s="10" t="s">
        <v>836</v>
      </c>
      <c r="G1522" s="10">
        <v>3911</v>
      </c>
      <c r="H1522" s="44" t="s">
        <v>1801</v>
      </c>
      <c r="I1522" s="10">
        <v>2000</v>
      </c>
      <c r="J1522" s="10" t="s">
        <v>3036</v>
      </c>
      <c r="K1522" s="10" t="s">
        <v>3037</v>
      </c>
      <c r="L1522" s="10" t="s">
        <v>3038</v>
      </c>
      <c r="M1522" t="s">
        <v>39</v>
      </c>
      <c r="N1522" s="10" t="s">
        <v>77</v>
      </c>
      <c r="O1522" s="10" t="s">
        <v>893</v>
      </c>
      <c r="P1522" s="10" t="s">
        <v>3050</v>
      </c>
      <c r="Q1522" t="str">
        <f t="shared" si="354"/>
        <v>near Fabrichnyi</v>
      </c>
      <c r="R1522" s="92">
        <v>43.165185999999999</v>
      </c>
      <c r="S1522" s="92">
        <v>76.408366000000001</v>
      </c>
      <c r="T1522" s="10" t="s">
        <v>3363</v>
      </c>
      <c r="U1522" s="10" t="s">
        <v>3364</v>
      </c>
      <c r="V1522" s="10" t="s">
        <v>106</v>
      </c>
      <c r="X1522" s="10">
        <v>5000</v>
      </c>
      <c r="Y1522" s="10">
        <v>1994</v>
      </c>
      <c r="Z1522" s="10">
        <v>6</v>
      </c>
      <c r="AF1522" s="10" t="s">
        <v>566</v>
      </c>
      <c r="AI1522" s="10" t="s">
        <v>163</v>
      </c>
      <c r="AJ1522" s="10" t="s">
        <v>1582</v>
      </c>
      <c r="AK1522" s="10" t="b">
        <v>1</v>
      </c>
      <c r="AL1522" s="10" t="b">
        <v>0</v>
      </c>
      <c r="AO1522" s="49" t="s">
        <v>4952</v>
      </c>
      <c r="AP1522" s="73"/>
      <c r="AQ1522" s="49" t="s">
        <v>4951</v>
      </c>
      <c r="AR1522" s="76" t="s">
        <v>5011</v>
      </c>
      <c r="AS1522" s="73" t="s">
        <v>5012</v>
      </c>
      <c r="AT1522" s="73">
        <f t="shared" si="357"/>
        <v>2</v>
      </c>
      <c r="AU1522" s="112" t="s">
        <v>5384</v>
      </c>
      <c r="AV1522" s="44" t="s">
        <v>5380</v>
      </c>
      <c r="AW1522" t="s">
        <v>566</v>
      </c>
      <c r="AX1522" s="10" t="s">
        <v>836</v>
      </c>
      <c r="AY1522" s="73" t="str">
        <f t="shared" si="358"/>
        <v>Logunov D.V., Marusik Yu.M. 2000. Miscellaneous notes on Palaearctic Salticidae (Arachnida: Aranei) // Arthropoda Selecta. Vol.8 (for 1999). No.4. P.263–292</v>
      </c>
      <c r="AZ1522" s="49" t="s">
        <v>4903</v>
      </c>
      <c r="BA1522" s="44" t="str">
        <f>Y1522&amp;"-"&amp;IF(Z1522&lt;10,"0"&amp;Z1522,Z1522)</f>
        <v>1994-06</v>
      </c>
      <c r="BB1522" s="44" t="str">
        <f>Y1522&amp;IF(Z1522&lt;&gt;0,"-"&amp;Z1522,"")&amp;IF(AA1522&lt;&gt;0,"-"&amp;AA1522,"")&amp;IF(AB1522&lt;&gt;0,"/"&amp;AB1522,"")&amp;IF(AC1522&lt;&gt;0,"-"&amp;AC1522,"")&amp;IF(AD1522&lt;&gt;0,"-"&amp;AD1522,"")</f>
        <v>1994-6</v>
      </c>
      <c r="BC1522" s="44"/>
      <c r="BD1522" s="44"/>
      <c r="BE1522" s="44"/>
      <c r="BF1522" s="49" t="s">
        <v>4882</v>
      </c>
      <c r="BG1522" t="s">
        <v>4893</v>
      </c>
      <c r="BH1522" s="40" t="s">
        <v>5050</v>
      </c>
      <c r="BI1522" t="s">
        <v>39</v>
      </c>
      <c r="BJ1522" t="str">
        <f>N1522&amp;", "&amp;O1522&amp;", "&amp;P1522</f>
        <v>Almaty Area, Zhambyl Distr., near Fabrichnyi</v>
      </c>
      <c r="BK1522" t="str">
        <f>T1522&amp;" N; "&amp;U1522&amp;" E"</f>
        <v>43.165186 N; 76.408366 E</v>
      </c>
      <c r="BL1522" t="s">
        <v>3363</v>
      </c>
      <c r="BM1522" s="85" t="s">
        <v>3364</v>
      </c>
      <c r="BN1522" t="s">
        <v>4895</v>
      </c>
      <c r="BO1522">
        <f t="shared" si="372"/>
        <v>5000</v>
      </c>
      <c r="BP1522" t="str">
        <f>IF(V1522="original",H1522,IF(V1522="volunteer",C1522,"Nekhaeva A.A."))</f>
        <v>Kim L.V.</v>
      </c>
      <c r="BQ1522" t="str">
        <f>IF(V1522="original",I1522,IF(V1522="volunteer",YEAR(A1522)&amp;"-"&amp;IF(MONTH(A1522)&lt;10,"0"&amp;MONTH(A1522),MONTH(A1522))&amp;"-"&amp;IF(DAY(A1522)&lt;10,"0"&amp;DAY(A1522),DAY(A1522)),"__2025-05-15"))</f>
        <v>2025-04-01</v>
      </c>
      <c r="BR1522"/>
      <c r="BS1522"/>
      <c r="BT1522" s="49" t="s">
        <v>4766</v>
      </c>
      <c r="BU1522" t="s">
        <v>3631</v>
      </c>
      <c r="BV1522" t="s">
        <v>3632</v>
      </c>
      <c r="BW1522" t="s">
        <v>3633</v>
      </c>
      <c r="BX1522" t="s">
        <v>3634</v>
      </c>
      <c r="BY1522" s="44" t="s">
        <v>48</v>
      </c>
      <c r="BZ1522" t="s">
        <v>3660</v>
      </c>
      <c r="CA1522" t="s">
        <v>4311</v>
      </c>
      <c r="CB1522" s="44" t="s">
        <v>4311</v>
      </c>
      <c r="CC1522" t="s">
        <v>4830</v>
      </c>
      <c r="CD1522" t="s">
        <v>4309</v>
      </c>
      <c r="CE1522" t="s">
        <v>4310</v>
      </c>
      <c r="CF1522" t="s">
        <v>3630</v>
      </c>
      <c r="CG1522"/>
      <c r="CH1522" t="str">
        <f>H1522</f>
        <v>Logunov D.V., Marusik Yu.M.</v>
      </c>
      <c r="CI1522">
        <f t="shared" si="365"/>
        <v>2000</v>
      </c>
      <c r="CJ1522"/>
    </row>
    <row r="1523" spans="1:88" x14ac:dyDescent="0.45">
      <c r="A1523" s="1">
        <v>45757.29959490741</v>
      </c>
      <c r="B1523">
        <v>911269241</v>
      </c>
      <c r="C1523" t="s">
        <v>4896</v>
      </c>
      <c r="D1523">
        <v>9</v>
      </c>
      <c r="E1523" s="4" t="s">
        <v>1331</v>
      </c>
      <c r="F1523" t="s">
        <v>2305</v>
      </c>
      <c r="G1523">
        <v>3385</v>
      </c>
      <c r="H1523" s="44" t="s">
        <v>2306</v>
      </c>
      <c r="I1523">
        <v>1987</v>
      </c>
      <c r="J1523" t="s">
        <v>2307</v>
      </c>
      <c r="K1523" t="s">
        <v>2308</v>
      </c>
      <c r="L1523" t="s">
        <v>2309</v>
      </c>
      <c r="M1523" t="s">
        <v>39</v>
      </c>
      <c r="N1523" t="s">
        <v>2542</v>
      </c>
      <c r="P1523" t="s">
        <v>2543</v>
      </c>
      <c r="Q1523" t="str">
        <f t="shared" si="354"/>
        <v>Alma-Ata State Reserve (Trans-Ili Mt. Ridge)</v>
      </c>
      <c r="V1523" s="54" t="s">
        <v>119</v>
      </c>
      <c r="Y1523">
        <v>1983</v>
      </c>
      <c r="Z1523">
        <v>8</v>
      </c>
      <c r="AA1523">
        <v>30</v>
      </c>
      <c r="AB1523"/>
      <c r="AC1523"/>
      <c r="AD1523"/>
      <c r="AF1523" t="s">
        <v>2503</v>
      </c>
      <c r="AG1523" s="60" t="s">
        <v>2544</v>
      </c>
      <c r="AH1523" t="s">
        <v>207</v>
      </c>
      <c r="AI1523" t="s">
        <v>2302</v>
      </c>
      <c r="AJ1523" t="s">
        <v>2545</v>
      </c>
      <c r="AK1523" t="b">
        <v>1</v>
      </c>
      <c r="AL1523" t="b">
        <v>0</v>
      </c>
      <c r="AO1523" s="49" t="s">
        <v>4952</v>
      </c>
      <c r="AP1523" s="73"/>
      <c r="AQ1523" s="49" t="s">
        <v>4951</v>
      </c>
      <c r="AR1523" s="76" t="s">
        <v>5011</v>
      </c>
      <c r="AS1523" s="73" t="s">
        <v>5012</v>
      </c>
      <c r="AT1523" s="73">
        <f t="shared" si="357"/>
        <v>9</v>
      </c>
      <c r="AU1523" s="112" t="s">
        <v>5384</v>
      </c>
      <c r="AV1523" s="44" t="s">
        <v>5380</v>
      </c>
      <c r="AW1523" t="s">
        <v>5013</v>
      </c>
      <c r="AX1523" t="s">
        <v>5333</v>
      </c>
      <c r="AY1523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3" s="49" t="s">
        <v>4903</v>
      </c>
      <c r="BA1523" s="58" t="str">
        <f>Y1523&amp;"-"&amp;IF(Z1523&lt;10,"0"&amp;Z1523,Z1523)&amp;"-"&amp;IF(AA1523&lt;10,"0"&amp;AA1523,AA1523)</f>
        <v>1983-08-30</v>
      </c>
      <c r="BB1523" s="44" t="str">
        <f>Y1523&amp;IF(Z1523&lt;&gt;0,"-"&amp;Z1523,"")&amp;IF(AA1523&lt;&gt;0,"-"&amp;AA1523,"")&amp;IF(AB1523&lt;&gt;0,"/"&amp;AB1523,"")&amp;IF(AC1523&lt;&gt;0,"-"&amp;AC1523,"")&amp;IF(AD1523&lt;&gt;0,"-"&amp;AD1523,"")</f>
        <v>1983-8-30</v>
      </c>
      <c r="BF1523" s="49" t="s">
        <v>4882</v>
      </c>
      <c r="BG1523" t="s">
        <v>4893</v>
      </c>
      <c r="BH1523" s="40" t="s">
        <v>5050</v>
      </c>
      <c r="BI1523" t="s">
        <v>39</v>
      </c>
      <c r="BJ1523" t="str">
        <f>N1523&amp;", "&amp;P1523</f>
        <v>Alma-Ata area, Alma-Ata State Reserve (Trans-Ili Mt. Ridge)</v>
      </c>
      <c r="BR1523">
        <v>1650</v>
      </c>
      <c r="BS1523">
        <f>BR1523</f>
        <v>1650</v>
      </c>
      <c r="BT1523" s="49" t="s">
        <v>4766</v>
      </c>
      <c r="BU1523" t="s">
        <v>3631</v>
      </c>
      <c r="BV1523" t="s">
        <v>3632</v>
      </c>
      <c r="BW1523" t="s">
        <v>3633</v>
      </c>
      <c r="BX1523" t="s">
        <v>3634</v>
      </c>
      <c r="BY1523" s="44" t="s">
        <v>207</v>
      </c>
      <c r="BZ1523" t="s">
        <v>2302</v>
      </c>
      <c r="CA1523" t="s">
        <v>4536</v>
      </c>
      <c r="CB1523" s="44" t="s">
        <v>4536</v>
      </c>
      <c r="CC1523" t="s">
        <v>4828</v>
      </c>
      <c r="CD1523" t="s">
        <v>4536</v>
      </c>
      <c r="CE1523" t="s">
        <v>4537</v>
      </c>
      <c r="CF1523" t="s">
        <v>3630</v>
      </c>
      <c r="CH1523" t="str">
        <f>H1523</f>
        <v>Eskov K.Yu.</v>
      </c>
      <c r="CI1523">
        <f t="shared" si="365"/>
        <v>1987</v>
      </c>
    </row>
    <row r="1524" spans="1:88" x14ac:dyDescent="0.45">
      <c r="A1524" s="1">
        <v>45757.344074074077</v>
      </c>
      <c r="B1524">
        <v>911269241</v>
      </c>
      <c r="C1524" t="s">
        <v>4896</v>
      </c>
      <c r="D1524">
        <v>5</v>
      </c>
      <c r="E1524" s="4" t="s">
        <v>1274</v>
      </c>
      <c r="F1524" t="s">
        <v>2305</v>
      </c>
      <c r="G1524">
        <v>3385</v>
      </c>
      <c r="H1524" s="44" t="s">
        <v>2306</v>
      </c>
      <c r="I1524">
        <v>1987</v>
      </c>
      <c r="J1524" t="s">
        <v>2307</v>
      </c>
      <c r="K1524" t="s">
        <v>2308</v>
      </c>
      <c r="L1524" t="s">
        <v>2309</v>
      </c>
      <c r="M1524" t="s">
        <v>2298</v>
      </c>
      <c r="N1524" t="s">
        <v>2335</v>
      </c>
      <c r="P1524" t="s">
        <v>2450</v>
      </c>
      <c r="Q1524" t="str">
        <f t="shared" si="354"/>
        <v>Yenisei River, Mirnoye (62°20'N)</v>
      </c>
      <c r="V1524" s="54" t="s">
        <v>119</v>
      </c>
      <c r="Y1524">
        <v>1977</v>
      </c>
      <c r="Z1524">
        <v>6</v>
      </c>
      <c r="AA1524"/>
      <c r="AB1524">
        <v>1977</v>
      </c>
      <c r="AC1524">
        <v>8</v>
      </c>
      <c r="AD1524"/>
      <c r="AE1524" t="s">
        <v>2451</v>
      </c>
      <c r="AF1524" t="s">
        <v>1975</v>
      </c>
      <c r="AH1524" t="s">
        <v>207</v>
      </c>
      <c r="AI1524" t="s">
        <v>2302</v>
      </c>
      <c r="AJ1524" t="s">
        <v>2441</v>
      </c>
      <c r="AK1524" t="b">
        <v>1</v>
      </c>
      <c r="AL1524" t="b">
        <v>0</v>
      </c>
      <c r="AO1524" s="49" t="s">
        <v>4952</v>
      </c>
      <c r="AP1524" s="73"/>
      <c r="AQ1524" s="49" t="s">
        <v>4951</v>
      </c>
      <c r="AR1524" s="76" t="s">
        <v>5011</v>
      </c>
      <c r="AS1524" s="73" t="s">
        <v>5012</v>
      </c>
      <c r="AT1524" s="73">
        <f t="shared" si="357"/>
        <v>5</v>
      </c>
      <c r="AU1524" s="112" t="s">
        <v>5384</v>
      </c>
      <c r="AV1524" s="44" t="s">
        <v>5380</v>
      </c>
      <c r="AW1524" t="s">
        <v>2306</v>
      </c>
      <c r="AX1524" t="s">
        <v>5333</v>
      </c>
      <c r="AY1524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4" s="49" t="s">
        <v>4903</v>
      </c>
      <c r="BA1524" s="59" t="str">
        <f>Y1524&amp;"-"&amp;IF(Z1524&lt;10,"0"&amp;Z1524,Z1524)&amp;"/"&amp;IF(AC1524&lt;10,"0"&amp;AC1524,AC1524)</f>
        <v>1977-06/08</v>
      </c>
      <c r="BB1524" s="44" t="str">
        <f>Y1524&amp;IF(Z1524&lt;&gt;0,"-"&amp;Z1524,"")&amp;IF(AA1524&lt;&gt;0,"-"&amp;AA1524,"")&amp;IF(AB1524&lt;&gt;0,"/"&amp;AB1524,"")&amp;IF(AC1524&lt;&gt;0,"-"&amp;AC1524,"")&amp;IF(AD1524&lt;&gt;0,"-"&amp;AD1524,"")</f>
        <v>1977-6/1977-8</v>
      </c>
      <c r="BC1524" s="44" t="str">
        <f t="shared" ref="BC1524:BC1525" si="373">AE1524</f>
        <v>valley forest of Picea sibirica with Hylacomium</v>
      </c>
      <c r="BF1524" s="49" t="s">
        <v>4882</v>
      </c>
      <c r="BG1524" t="s">
        <v>4893</v>
      </c>
      <c r="BH1524" s="40" t="s">
        <v>5058</v>
      </c>
      <c r="BI1524" t="s">
        <v>745</v>
      </c>
      <c r="BJ1524" t="str">
        <f>N1524&amp;", "&amp;P1524</f>
        <v>Krasnoyarsk area, Yenisei River, Mirnoye (62°20'N)</v>
      </c>
      <c r="BT1524" s="49" t="s">
        <v>4766</v>
      </c>
      <c r="BU1524" t="s">
        <v>3631</v>
      </c>
      <c r="BV1524" t="s">
        <v>3632</v>
      </c>
      <c r="BW1524" t="s">
        <v>3633</v>
      </c>
      <c r="BX1524" t="s">
        <v>3634</v>
      </c>
      <c r="BY1524" s="44" t="s">
        <v>207</v>
      </c>
      <c r="BZ1524" t="s">
        <v>2302</v>
      </c>
      <c r="CA1524" t="s">
        <v>4522</v>
      </c>
      <c r="CB1524" s="44" t="s">
        <v>4522</v>
      </c>
      <c r="CC1524" t="s">
        <v>4786</v>
      </c>
      <c r="CD1524" t="s">
        <v>4522</v>
      </c>
      <c r="CE1524" t="s">
        <v>4523</v>
      </c>
      <c r="CF1524" t="s">
        <v>3630</v>
      </c>
      <c r="CH1524" t="str">
        <f>H1524</f>
        <v>Eskov K.Yu.</v>
      </c>
      <c r="CI1524">
        <f t="shared" si="365"/>
        <v>1987</v>
      </c>
    </row>
    <row r="1525" spans="1:88" x14ac:dyDescent="0.45">
      <c r="A1525" s="1">
        <v>45757.34438657407</v>
      </c>
      <c r="B1525">
        <v>911269241</v>
      </c>
      <c r="C1525" t="s">
        <v>4896</v>
      </c>
      <c r="D1525">
        <v>2</v>
      </c>
      <c r="E1525" s="4" t="s">
        <v>247</v>
      </c>
      <c r="F1525" t="s">
        <v>2452</v>
      </c>
      <c r="G1525">
        <v>3385</v>
      </c>
      <c r="H1525" s="44" t="s">
        <v>2306</v>
      </c>
      <c r="I1525">
        <v>1987</v>
      </c>
      <c r="J1525" t="s">
        <v>2307</v>
      </c>
      <c r="K1525" t="s">
        <v>2308</v>
      </c>
      <c r="L1525" t="s">
        <v>2309</v>
      </c>
      <c r="M1525" t="s">
        <v>2298</v>
      </c>
      <c r="N1525" t="s">
        <v>2335</v>
      </c>
      <c r="P1525" t="s">
        <v>2450</v>
      </c>
      <c r="Q1525" t="str">
        <f t="shared" si="354"/>
        <v>Yenisei River, Mirnoye (62°20'N)</v>
      </c>
      <c r="V1525" s="54" t="s">
        <v>119</v>
      </c>
      <c r="Y1525">
        <v>1977</v>
      </c>
      <c r="Z1525">
        <v>6</v>
      </c>
      <c r="AA1525"/>
      <c r="AB1525">
        <v>1977</v>
      </c>
      <c r="AC1525">
        <v>8</v>
      </c>
      <c r="AD1525"/>
      <c r="AE1525" t="s">
        <v>2451</v>
      </c>
      <c r="AF1525" t="s">
        <v>1975</v>
      </c>
      <c r="AH1525" t="s">
        <v>207</v>
      </c>
      <c r="AI1525" t="s">
        <v>2302</v>
      </c>
      <c r="AJ1525" t="s">
        <v>2441</v>
      </c>
      <c r="AK1525" t="b">
        <v>1</v>
      </c>
      <c r="AL1525" t="b">
        <v>0</v>
      </c>
      <c r="AO1525" s="49" t="s">
        <v>4952</v>
      </c>
      <c r="AP1525" s="73"/>
      <c r="AQ1525" s="49" t="s">
        <v>4951</v>
      </c>
      <c r="AR1525" s="76" t="s">
        <v>5011</v>
      </c>
      <c r="AS1525" s="73" t="s">
        <v>5012</v>
      </c>
      <c r="AT1525" s="73">
        <f t="shared" si="357"/>
        <v>2</v>
      </c>
      <c r="AU1525" s="112" t="s">
        <v>5384</v>
      </c>
      <c r="AV1525" s="44" t="s">
        <v>5380</v>
      </c>
      <c r="AW1525" t="s">
        <v>2306</v>
      </c>
      <c r="AX1525" s="115" t="s">
        <v>5317</v>
      </c>
      <c r="AY1525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5" s="49" t="s">
        <v>4903</v>
      </c>
      <c r="BA1525" s="59" t="str">
        <f>Y1525&amp;"-"&amp;IF(Z1525&lt;10,"0"&amp;Z1525,Z1525)&amp;"/"&amp;IF(AC1525&lt;10,"0"&amp;AC1525,AC1525)</f>
        <v>1977-06/08</v>
      </c>
      <c r="BB1525" s="44" t="str">
        <f>Y1525&amp;IF(Z1525&lt;&gt;0,"-"&amp;Z1525,"")&amp;IF(AA1525&lt;&gt;0,"-"&amp;AA1525,"")&amp;IF(AB1525&lt;&gt;0,"/"&amp;AB1525,"")&amp;IF(AC1525&lt;&gt;0,"-"&amp;AC1525,"")&amp;IF(AD1525&lt;&gt;0,"-"&amp;AD1525,"")</f>
        <v>1977-6/1977-8</v>
      </c>
      <c r="BC1525" s="44" t="str">
        <f t="shared" si="373"/>
        <v>valley forest of Picea sibirica with Hylacomium</v>
      </c>
      <c r="BF1525" s="49" t="s">
        <v>4882</v>
      </c>
      <c r="BG1525" t="s">
        <v>4893</v>
      </c>
      <c r="BH1525" s="40" t="s">
        <v>5058</v>
      </c>
      <c r="BI1525" t="s">
        <v>745</v>
      </c>
      <c r="BJ1525" t="str">
        <f>N1525&amp;", "&amp;P1525</f>
        <v>Krasnoyarsk area, Yenisei River, Mirnoye (62°20'N)</v>
      </c>
      <c r="BT1525" s="49" t="s">
        <v>4766</v>
      </c>
      <c r="BU1525" t="s">
        <v>3631</v>
      </c>
      <c r="BV1525" t="s">
        <v>3632</v>
      </c>
      <c r="BW1525" t="s">
        <v>3633</v>
      </c>
      <c r="BX1525" t="s">
        <v>3634</v>
      </c>
      <c r="BY1525" s="44" t="s">
        <v>207</v>
      </c>
      <c r="BZ1525" t="s">
        <v>2302</v>
      </c>
      <c r="CA1525" t="s">
        <v>4522</v>
      </c>
      <c r="CB1525" s="44" t="s">
        <v>4522</v>
      </c>
      <c r="CC1525" t="s">
        <v>4786</v>
      </c>
      <c r="CD1525" t="s">
        <v>4522</v>
      </c>
      <c r="CE1525" t="s">
        <v>4523</v>
      </c>
      <c r="CF1525" t="s">
        <v>3630</v>
      </c>
      <c r="CH1525" t="str">
        <f>H1525</f>
        <v>Eskov K.Yu.</v>
      </c>
      <c r="CI1525">
        <f t="shared" si="365"/>
        <v>1987</v>
      </c>
    </row>
    <row r="1526" spans="1:88" x14ac:dyDescent="0.45">
      <c r="A1526" s="1">
        <v>45757.350300925929</v>
      </c>
      <c r="B1526">
        <v>911269241</v>
      </c>
      <c r="C1526" t="s">
        <v>4896</v>
      </c>
      <c r="D1526">
        <v>2</v>
      </c>
      <c r="E1526" s="4" t="s">
        <v>247</v>
      </c>
      <c r="F1526" t="s">
        <v>2442</v>
      </c>
      <c r="G1526">
        <v>3385</v>
      </c>
      <c r="H1526" s="44" t="s">
        <v>2306</v>
      </c>
      <c r="I1526">
        <v>1987</v>
      </c>
      <c r="J1526" t="s">
        <v>2307</v>
      </c>
      <c r="K1526" t="s">
        <v>2308</v>
      </c>
      <c r="L1526" t="s">
        <v>2309</v>
      </c>
      <c r="M1526" t="s">
        <v>2298</v>
      </c>
      <c r="P1526" t="s">
        <v>2439</v>
      </c>
      <c r="Q1526" t="str">
        <f t="shared" si="354"/>
        <v>Kamchatka River, Nerpichye Lake</v>
      </c>
      <c r="V1526" s="54" t="s">
        <v>119</v>
      </c>
      <c r="Y1526">
        <v>1930</v>
      </c>
      <c r="Z1526">
        <v>9</v>
      </c>
      <c r="AA1526">
        <v>27</v>
      </c>
      <c r="AB1526"/>
      <c r="AC1526"/>
      <c r="AD1526"/>
      <c r="AF1526" t="s">
        <v>2440</v>
      </c>
      <c r="AH1526" t="s">
        <v>207</v>
      </c>
      <c r="AI1526" t="s">
        <v>2302</v>
      </c>
      <c r="AJ1526" t="s">
        <v>2441</v>
      </c>
      <c r="AK1526" t="b">
        <v>1</v>
      </c>
      <c r="AL1526" t="b">
        <v>0</v>
      </c>
      <c r="AO1526" s="49" t="s">
        <v>4952</v>
      </c>
      <c r="AP1526" s="73"/>
      <c r="AQ1526" s="49" t="s">
        <v>4951</v>
      </c>
      <c r="AR1526" s="76" t="s">
        <v>5011</v>
      </c>
      <c r="AS1526" s="73" t="s">
        <v>5012</v>
      </c>
      <c r="AT1526" s="73">
        <f t="shared" si="357"/>
        <v>2</v>
      </c>
      <c r="AU1526" s="112" t="s">
        <v>5384</v>
      </c>
      <c r="AV1526" s="44" t="s">
        <v>5380</v>
      </c>
      <c r="AW1526" s="28" t="s">
        <v>2440</v>
      </c>
      <c r="AX1526" s="112" t="s">
        <v>5341</v>
      </c>
      <c r="AY1526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6" s="49" t="s">
        <v>4903</v>
      </c>
      <c r="BA1526" s="58" t="str">
        <f>Y1526&amp;"-"&amp;IF(Z1526&lt;10,"0"&amp;Z1526,Z1526)&amp;"-"&amp;IF(AA1526&lt;10,"0"&amp;AA1526,AA1526)</f>
        <v>1930-09-27</v>
      </c>
      <c r="BB1526" s="44" t="str">
        <f>Y1526&amp;IF(Z1526&lt;&gt;0,"-"&amp;Z1526,"")&amp;IF(AA1526&lt;&gt;0,"-"&amp;AA1526,"")&amp;IF(AB1526&lt;&gt;0,"/"&amp;AB1526,"")&amp;IF(AC1526&lt;&gt;0,"-"&amp;AC1526,"")&amp;IF(AD1526&lt;&gt;0,"-"&amp;AD1526,"")</f>
        <v>1930-9-27</v>
      </c>
      <c r="BF1526" s="49" t="s">
        <v>4882</v>
      </c>
      <c r="BG1526" t="s">
        <v>4893</v>
      </c>
      <c r="BH1526" s="40" t="s">
        <v>5058</v>
      </c>
      <c r="BI1526" t="s">
        <v>745</v>
      </c>
      <c r="BJ1526" t="str">
        <f>P1526</f>
        <v>Kamchatka River, Nerpichye Lake</v>
      </c>
      <c r="BT1526" s="49" t="s">
        <v>4766</v>
      </c>
      <c r="BU1526" t="s">
        <v>3631</v>
      </c>
      <c r="BV1526" t="s">
        <v>3632</v>
      </c>
      <c r="BW1526" t="s">
        <v>3633</v>
      </c>
      <c r="BX1526" t="s">
        <v>3634</v>
      </c>
      <c r="BY1526" s="44" t="s">
        <v>207</v>
      </c>
      <c r="BZ1526" t="s">
        <v>2302</v>
      </c>
      <c r="CA1526" t="s">
        <v>4522</v>
      </c>
      <c r="CB1526" s="44" t="s">
        <v>4522</v>
      </c>
      <c r="CC1526" t="s">
        <v>4786</v>
      </c>
      <c r="CD1526" t="s">
        <v>4522</v>
      </c>
      <c r="CE1526" t="s">
        <v>4523</v>
      </c>
      <c r="CF1526" t="s">
        <v>3630</v>
      </c>
      <c r="CH1526" t="str">
        <f>H1526</f>
        <v>Eskov K.Yu.</v>
      </c>
      <c r="CI1526">
        <f t="shared" si="365"/>
        <v>1987</v>
      </c>
    </row>
    <row r="1527" spans="1:88" x14ac:dyDescent="0.45">
      <c r="A1527" s="1">
        <v>45757.35765046296</v>
      </c>
      <c r="B1527">
        <v>911269241</v>
      </c>
      <c r="C1527" t="s">
        <v>4896</v>
      </c>
      <c r="D1527">
        <v>35</v>
      </c>
      <c r="E1527" s="4" t="s">
        <v>5302</v>
      </c>
      <c r="F1527" t="s">
        <v>2305</v>
      </c>
      <c r="G1527">
        <v>3385</v>
      </c>
      <c r="H1527" s="44" t="s">
        <v>2306</v>
      </c>
      <c r="I1527">
        <v>1987</v>
      </c>
      <c r="J1527" t="s">
        <v>2307</v>
      </c>
      <c r="K1527" t="s">
        <v>2308</v>
      </c>
      <c r="L1527" t="s">
        <v>2309</v>
      </c>
      <c r="M1527" t="s">
        <v>2298</v>
      </c>
      <c r="N1527" t="s">
        <v>2335</v>
      </c>
      <c r="O1527" t="s">
        <v>2412</v>
      </c>
      <c r="P1527" t="s">
        <v>2418</v>
      </c>
      <c r="Q1527" t="str">
        <f t="shared" si="354"/>
        <v>Siberia, Putorana Plateau, Ayan Lake, Kapchug River</v>
      </c>
      <c r="V1527" s="54" t="s">
        <v>119</v>
      </c>
      <c r="Y1527">
        <v>1983</v>
      </c>
      <c r="Z1527">
        <v>6</v>
      </c>
      <c r="AA1527">
        <v>11</v>
      </c>
      <c r="AB1527">
        <v>1983</v>
      </c>
      <c r="AC1527">
        <v>6</v>
      </c>
      <c r="AD1527">
        <v>21</v>
      </c>
      <c r="AE1527" t="s">
        <v>2419</v>
      </c>
      <c r="AF1527" t="s">
        <v>1975</v>
      </c>
      <c r="AH1527" t="s">
        <v>207</v>
      </c>
      <c r="AI1527" t="s">
        <v>2302</v>
      </c>
      <c r="AJ1527" t="s">
        <v>2409</v>
      </c>
      <c r="AK1527" t="b">
        <v>1</v>
      </c>
      <c r="AL1527" t="b">
        <v>0</v>
      </c>
      <c r="AO1527" s="49" t="s">
        <v>4952</v>
      </c>
      <c r="AP1527" s="73"/>
      <c r="AQ1527" s="49" t="s">
        <v>4951</v>
      </c>
      <c r="AR1527" s="76" t="s">
        <v>5011</v>
      </c>
      <c r="AS1527" s="73" t="s">
        <v>5012</v>
      </c>
      <c r="AT1527" s="73">
        <f t="shared" si="357"/>
        <v>35</v>
      </c>
      <c r="AU1527" s="112" t="s">
        <v>5384</v>
      </c>
      <c r="AV1527" s="44" t="s">
        <v>5380</v>
      </c>
      <c r="AW1527" t="s">
        <v>2306</v>
      </c>
      <c r="AX1527" t="s">
        <v>5333</v>
      </c>
      <c r="AY1527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7" s="49" t="s">
        <v>4903</v>
      </c>
      <c r="BA1527" s="58" t="str">
        <f>Y1527&amp;"-"&amp;IF(Z1527&lt;10,"0"&amp;Z1527,Z1527)&amp;"-"&amp;IF(AA1527&lt;10,"0"&amp;AA1527,AA1527)&amp;"/"&amp;IF(AD1527&lt;10,"0"&amp;AD1527,AD1527)</f>
        <v>1983-06-11/21</v>
      </c>
      <c r="BB1527" s="44" t="str">
        <f>Y1527&amp;IF(Z1527&lt;&gt;0,"-"&amp;Z1527,"")&amp;IF(AA1527&lt;&gt;0,"-"&amp;AA1527,"")&amp;IF(AB1527&lt;&gt;0,"/"&amp;AB1527,"")&amp;IF(AC1527&lt;&gt;0,"-"&amp;AC1527,"")&amp;IF(AD1527&lt;&gt;0,"-"&amp;AD1527,"")</f>
        <v>1983-6-11/1983-6-21</v>
      </c>
      <c r="BC1527" s="44" t="str">
        <f t="shared" ref="BC1527:BC1529" si="374">AE1527</f>
        <v>Sphagnum spp. — Aulacomnium turgidum bog with Carex spp., Eriophorum sp., Andromeda palustre and Betula nana</v>
      </c>
      <c r="BF1527" s="49" t="s">
        <v>4882</v>
      </c>
      <c r="BG1527" t="s">
        <v>4893</v>
      </c>
      <c r="BH1527" s="40" t="s">
        <v>5058</v>
      </c>
      <c r="BI1527" t="s">
        <v>745</v>
      </c>
      <c r="BJ1527" t="str">
        <f>N1527&amp;", "&amp;O1527&amp;", "&amp;P1527</f>
        <v>Krasnoyarsk area, Taimyr Autonomous Region, Siberia, Putorana Plateau, Ayan Lake, Kapchug River</v>
      </c>
      <c r="BT1527" s="49" t="s">
        <v>4766</v>
      </c>
      <c r="BU1527" t="s">
        <v>3631</v>
      </c>
      <c r="BV1527" t="s">
        <v>3632</v>
      </c>
      <c r="BW1527" t="s">
        <v>3633</v>
      </c>
      <c r="BX1527" t="s">
        <v>3634</v>
      </c>
      <c r="BY1527" s="44" t="s">
        <v>207</v>
      </c>
      <c r="BZ1527" t="s">
        <v>2302</v>
      </c>
      <c r="CA1527" t="s">
        <v>4519</v>
      </c>
      <c r="CB1527" s="44" t="s">
        <v>4519</v>
      </c>
      <c r="CC1527" t="s">
        <v>4521</v>
      </c>
      <c r="CD1527" t="s">
        <v>4519</v>
      </c>
      <c r="CE1527" t="s">
        <v>4520</v>
      </c>
      <c r="CF1527" t="s">
        <v>3630</v>
      </c>
      <c r="CH1527" t="str">
        <f>H1527</f>
        <v>Eskov K.Yu.</v>
      </c>
      <c r="CI1527">
        <f t="shared" si="365"/>
        <v>1987</v>
      </c>
    </row>
    <row r="1528" spans="1:88" x14ac:dyDescent="0.45">
      <c r="A1528" s="1">
        <v>45757.359027777777</v>
      </c>
      <c r="B1528">
        <v>911269241</v>
      </c>
      <c r="C1528" t="s">
        <v>4896</v>
      </c>
      <c r="D1528">
        <v>4</v>
      </c>
      <c r="E1528" s="4" t="s">
        <v>835</v>
      </c>
      <c r="F1528" t="s">
        <v>2305</v>
      </c>
      <c r="G1528">
        <v>3385</v>
      </c>
      <c r="H1528" s="44" t="s">
        <v>2306</v>
      </c>
      <c r="I1528">
        <v>1987</v>
      </c>
      <c r="J1528" t="s">
        <v>2307</v>
      </c>
      <c r="K1528" t="s">
        <v>2308</v>
      </c>
      <c r="L1528" t="s">
        <v>2309</v>
      </c>
      <c r="M1528" t="s">
        <v>2298</v>
      </c>
      <c r="N1528" t="s">
        <v>2335</v>
      </c>
      <c r="O1528" t="s">
        <v>2412</v>
      </c>
      <c r="P1528" t="s">
        <v>2416</v>
      </c>
      <c r="Q1528" t="str">
        <f t="shared" si="354"/>
        <v>Siberia, Putorana Plateau, Ayan Lake, Gulyami Rive</v>
      </c>
      <c r="V1528" s="54" t="s">
        <v>119</v>
      </c>
      <c r="Y1528">
        <v>1983</v>
      </c>
      <c r="Z1528">
        <v>8</v>
      </c>
      <c r="AA1528">
        <v>9</v>
      </c>
      <c r="AB1528">
        <v>1983</v>
      </c>
      <c r="AC1528">
        <v>6</v>
      </c>
      <c r="AD1528">
        <v>21</v>
      </c>
      <c r="AE1528" t="s">
        <v>2417</v>
      </c>
      <c r="AF1528" t="s">
        <v>1975</v>
      </c>
      <c r="AH1528" t="s">
        <v>207</v>
      </c>
      <c r="AI1528" t="s">
        <v>2302</v>
      </c>
      <c r="AJ1528" t="s">
        <v>2409</v>
      </c>
      <c r="AK1528" t="b">
        <v>1</v>
      </c>
      <c r="AL1528" t="b">
        <v>0</v>
      </c>
      <c r="AO1528" s="49" t="s">
        <v>4952</v>
      </c>
      <c r="AP1528" s="73"/>
      <c r="AQ1528" s="49" t="s">
        <v>4951</v>
      </c>
      <c r="AR1528" s="76" t="s">
        <v>5011</v>
      </c>
      <c r="AS1528" s="73" t="s">
        <v>5012</v>
      </c>
      <c r="AT1528" s="73">
        <f t="shared" si="357"/>
        <v>4</v>
      </c>
      <c r="AU1528" s="112" t="s">
        <v>5384</v>
      </c>
      <c r="AV1528" s="44" t="s">
        <v>5380</v>
      </c>
      <c r="AW1528" t="s">
        <v>2306</v>
      </c>
      <c r="AX1528" t="s">
        <v>5333</v>
      </c>
      <c r="AY1528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8" s="49" t="s">
        <v>4903</v>
      </c>
      <c r="BA1528" s="58" t="str">
        <f>Y1528&amp;"-"&amp;IF(Z1528&lt;10,"0"&amp;Z1528,Z1528)&amp;"-"&amp;IF(AA1528&lt;10,"0"&amp;AA1528,AA1528)&amp;"/"&amp;IF(AC1528&lt;10,"0"&amp;AC1528,AC1528)&amp;"-"&amp;IF(AD1528&lt;10,"0"&amp;AD1528,AD1528)</f>
        <v>1983-08-09/06-21</v>
      </c>
      <c r="BB1528" s="44" t="str">
        <f>Y1528&amp;IF(Z1528&lt;&gt;0,"-"&amp;Z1528,"")&amp;IF(AA1528&lt;&gt;0,"-"&amp;AA1528,"")&amp;IF(AB1528&lt;&gt;0,"/"&amp;AB1528,"")&amp;IF(AC1528&lt;&gt;0,"-"&amp;AC1528,"")&amp;IF(AD1528&lt;&gt;0,"-"&amp;AD1528,"")</f>
        <v>1983-8-9/1983-6-21</v>
      </c>
      <c r="BC1528" s="44" t="str">
        <f t="shared" si="374"/>
        <v>Sphagnum-Aulacomnium turgidum bog with Carex spp. and Eriophorum sp.</v>
      </c>
      <c r="BF1528" s="49" t="s">
        <v>4882</v>
      </c>
      <c r="BG1528" t="s">
        <v>4893</v>
      </c>
      <c r="BH1528" s="40" t="s">
        <v>5058</v>
      </c>
      <c r="BI1528" t="s">
        <v>745</v>
      </c>
      <c r="BJ1528" t="str">
        <f>N1528&amp;", "&amp;O1528&amp;", "&amp;P1528</f>
        <v>Krasnoyarsk area, Taimyr Autonomous Region, Siberia, Putorana Plateau, Ayan Lake, Gulyami Rive</v>
      </c>
      <c r="BT1528" s="49" t="s">
        <v>4766</v>
      </c>
      <c r="BU1528" t="s">
        <v>3631</v>
      </c>
      <c r="BV1528" t="s">
        <v>3632</v>
      </c>
      <c r="BW1528" t="s">
        <v>3633</v>
      </c>
      <c r="BX1528" t="s">
        <v>3634</v>
      </c>
      <c r="BY1528" s="44" t="s">
        <v>207</v>
      </c>
      <c r="BZ1528" t="s">
        <v>2302</v>
      </c>
      <c r="CA1528" t="s">
        <v>4519</v>
      </c>
      <c r="CB1528" s="44" t="s">
        <v>4519</v>
      </c>
      <c r="CC1528" t="s">
        <v>4521</v>
      </c>
      <c r="CD1528" t="s">
        <v>4519</v>
      </c>
      <c r="CE1528" t="s">
        <v>4520</v>
      </c>
      <c r="CF1528" t="s">
        <v>3630</v>
      </c>
      <c r="CH1528" t="str">
        <f>H1528</f>
        <v>Eskov K.Yu.</v>
      </c>
      <c r="CI1528">
        <f t="shared" si="365"/>
        <v>1987</v>
      </c>
    </row>
    <row r="1529" spans="1:88" x14ac:dyDescent="0.45">
      <c r="A1529" s="1">
        <v>45757.360347222217</v>
      </c>
      <c r="B1529">
        <v>911269241</v>
      </c>
      <c r="C1529" t="s">
        <v>4896</v>
      </c>
      <c r="D1529">
        <v>2</v>
      </c>
      <c r="E1529" s="4" t="s">
        <v>247</v>
      </c>
      <c r="F1529" t="s">
        <v>2415</v>
      </c>
      <c r="G1529">
        <v>3385</v>
      </c>
      <c r="H1529" s="44" t="s">
        <v>2306</v>
      </c>
      <c r="I1529">
        <v>1987</v>
      </c>
      <c r="J1529" t="s">
        <v>2307</v>
      </c>
      <c r="K1529" t="s">
        <v>2308</v>
      </c>
      <c r="L1529" t="s">
        <v>2309</v>
      </c>
      <c r="M1529" t="s">
        <v>2298</v>
      </c>
      <c r="N1529" t="s">
        <v>2335</v>
      </c>
      <c r="O1529" t="s">
        <v>2412</v>
      </c>
      <c r="P1529" t="s">
        <v>2413</v>
      </c>
      <c r="Q1529" t="str">
        <f t="shared" si="354"/>
        <v>Siberia, Putorana Plateau, Ayan Lake, Amnundakta River</v>
      </c>
      <c r="V1529" s="54" t="s">
        <v>119</v>
      </c>
      <c r="Y1529">
        <v>1983</v>
      </c>
      <c r="Z1529">
        <v>8</v>
      </c>
      <c r="AA1529">
        <v>11</v>
      </c>
      <c r="AB1529">
        <v>1983</v>
      </c>
      <c r="AC1529">
        <v>6</v>
      </c>
      <c r="AD1529">
        <v>21</v>
      </c>
      <c r="AE1529" t="s">
        <v>2414</v>
      </c>
      <c r="AF1529" t="s">
        <v>1975</v>
      </c>
      <c r="AH1529" t="s">
        <v>207</v>
      </c>
      <c r="AI1529" t="s">
        <v>2302</v>
      </c>
      <c r="AJ1529" t="s">
        <v>2409</v>
      </c>
      <c r="AK1529" t="b">
        <v>1</v>
      </c>
      <c r="AL1529" t="b">
        <v>0</v>
      </c>
      <c r="AO1529" s="49" t="s">
        <v>4952</v>
      </c>
      <c r="AP1529" s="73"/>
      <c r="AQ1529" s="49" t="s">
        <v>4951</v>
      </c>
      <c r="AR1529" s="76" t="s">
        <v>5011</v>
      </c>
      <c r="AS1529" s="73" t="s">
        <v>5012</v>
      </c>
      <c r="AT1529" s="73">
        <f t="shared" si="357"/>
        <v>2</v>
      </c>
      <c r="AU1529" s="112" t="s">
        <v>5384</v>
      </c>
      <c r="AV1529" s="44" t="s">
        <v>5380</v>
      </c>
      <c r="AW1529" t="s">
        <v>2306</v>
      </c>
      <c r="AX1529" s="115" t="s">
        <v>5316</v>
      </c>
      <c r="AY1529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29" s="49" t="s">
        <v>4903</v>
      </c>
      <c r="BA1529" s="58" t="str">
        <f>Y1529&amp;"-"&amp;IF(Z1529&lt;10,"0"&amp;Z1529,Z1529)&amp;"-"&amp;IF(AA1529&lt;10,"0"&amp;AA1529,AA1529)&amp;"/"&amp;IF(AC1529&lt;10,"0"&amp;AC1529,AC1529)&amp;"-"&amp;IF(AD1529&lt;10,"0"&amp;AD1529,AD1529)</f>
        <v>1983-08-11/06-21</v>
      </c>
      <c r="BB1529" s="44" t="str">
        <f>Y1529&amp;IF(Z1529&lt;&gt;0,"-"&amp;Z1529,"")&amp;IF(AA1529&lt;&gt;0,"-"&amp;AA1529,"")&amp;IF(AB1529&lt;&gt;0,"/"&amp;AB1529,"")&amp;IF(AC1529&lt;&gt;0,"-"&amp;AC1529,"")&amp;IF(AD1529&lt;&gt;0,"-"&amp;AD1529,"")</f>
        <v>1983-8-11/1983-6-21</v>
      </c>
      <c r="BC1529" s="44" t="str">
        <f t="shared" si="374"/>
        <v>boggy sparse forest of depressed Larix dahurica with Betula nana</v>
      </c>
      <c r="BF1529" s="49" t="s">
        <v>4882</v>
      </c>
      <c r="BG1529" t="s">
        <v>4893</v>
      </c>
      <c r="BH1529" s="40" t="s">
        <v>5058</v>
      </c>
      <c r="BI1529" t="s">
        <v>745</v>
      </c>
      <c r="BJ1529" t="str">
        <f>N1529&amp;", "&amp;O1529&amp;", "&amp;P1529</f>
        <v>Krasnoyarsk area, Taimyr Autonomous Region, Siberia, Putorana Plateau, Ayan Lake, Amnundakta River</v>
      </c>
      <c r="BT1529" s="49" t="s">
        <v>4766</v>
      </c>
      <c r="BU1529" t="s">
        <v>3631</v>
      </c>
      <c r="BV1529" t="s">
        <v>3632</v>
      </c>
      <c r="BW1529" t="s">
        <v>3633</v>
      </c>
      <c r="BX1529" t="s">
        <v>3634</v>
      </c>
      <c r="BY1529" s="44" t="s">
        <v>207</v>
      </c>
      <c r="BZ1529" t="s">
        <v>2302</v>
      </c>
      <c r="CA1529" t="s">
        <v>4519</v>
      </c>
      <c r="CB1529" s="44" t="s">
        <v>4519</v>
      </c>
      <c r="CC1529" t="s">
        <v>4521</v>
      </c>
      <c r="CD1529" t="s">
        <v>4519</v>
      </c>
      <c r="CE1529" t="s">
        <v>4520</v>
      </c>
      <c r="CF1529" t="s">
        <v>3630</v>
      </c>
      <c r="CH1529" t="str">
        <f>H1529</f>
        <v>Eskov K.Yu.</v>
      </c>
      <c r="CI1529">
        <f t="shared" si="365"/>
        <v>1987</v>
      </c>
    </row>
    <row r="1530" spans="1:88" x14ac:dyDescent="0.45">
      <c r="A1530" s="1">
        <v>45757.374340277784</v>
      </c>
      <c r="B1530">
        <v>911269241</v>
      </c>
      <c r="C1530" t="s">
        <v>4896</v>
      </c>
      <c r="D1530">
        <v>2</v>
      </c>
      <c r="E1530" s="4" t="s">
        <v>247</v>
      </c>
      <c r="F1530" t="s">
        <v>2305</v>
      </c>
      <c r="G1530">
        <v>3385</v>
      </c>
      <c r="H1530" s="44" t="s">
        <v>2306</v>
      </c>
      <c r="I1530">
        <v>1987</v>
      </c>
      <c r="J1530" t="s">
        <v>2307</v>
      </c>
      <c r="K1530" t="s">
        <v>2308</v>
      </c>
      <c r="L1530" t="s">
        <v>2309</v>
      </c>
      <c r="M1530" t="s">
        <v>2298</v>
      </c>
      <c r="N1530" t="s">
        <v>2335</v>
      </c>
      <c r="P1530" t="s">
        <v>2388</v>
      </c>
      <c r="Q1530" t="str">
        <f t="shared" si="354"/>
        <v>Siberia, Yenisei River, Mirnoye (62°20'N)</v>
      </c>
      <c r="V1530" s="54" t="s">
        <v>119</v>
      </c>
      <c r="Y1530">
        <v>1979</v>
      </c>
      <c r="Z1530">
        <v>8</v>
      </c>
      <c r="AA1530">
        <v>5</v>
      </c>
      <c r="AB1530">
        <v>1979</v>
      </c>
      <c r="AC1530">
        <v>8</v>
      </c>
      <c r="AD1530">
        <v>20</v>
      </c>
      <c r="AE1530" t="s">
        <v>2389</v>
      </c>
      <c r="AF1530" t="s">
        <v>1975</v>
      </c>
      <c r="AH1530" t="s">
        <v>207</v>
      </c>
      <c r="AI1530" t="s">
        <v>2302</v>
      </c>
      <c r="AJ1530" t="s">
        <v>2390</v>
      </c>
      <c r="AK1530" t="b">
        <v>1</v>
      </c>
      <c r="AL1530" t="b">
        <v>0</v>
      </c>
      <c r="AO1530" s="49" t="s">
        <v>4952</v>
      </c>
      <c r="AP1530" s="73"/>
      <c r="AQ1530" s="49" t="s">
        <v>4951</v>
      </c>
      <c r="AR1530" s="76" t="s">
        <v>5011</v>
      </c>
      <c r="AS1530" s="73" t="s">
        <v>5012</v>
      </c>
      <c r="AT1530" s="73">
        <f t="shared" si="357"/>
        <v>2</v>
      </c>
      <c r="AU1530" s="112" t="s">
        <v>5384</v>
      </c>
      <c r="AV1530" s="44" t="s">
        <v>5380</v>
      </c>
      <c r="AW1530" t="s">
        <v>2306</v>
      </c>
      <c r="AX1530" t="s">
        <v>5333</v>
      </c>
      <c r="AY1530" s="73" t="str">
        <f t="shared" si="358"/>
        <v>Eskov K.Yu. 1987. The spider genus Robertus O.Pickard-Cambridge in the USSR, with an analysis of its distribution (Arachnida: Araneae: Theridiidae) // Senckenberg. biol. Bd.67 (1986). H.4–6. P.279–296</v>
      </c>
      <c r="AZ1530" s="49" t="s">
        <v>4903</v>
      </c>
      <c r="BA1530" s="58" t="str">
        <f>Y1530&amp;"-"&amp;IF(Z1530&lt;10,"0"&amp;Z1530,Z1530)&amp;"-"&amp;IF(AA1530&lt;10,"0"&amp;AA1530,AA1530)&amp;"/"&amp;IF(AD1530&lt;10,"0"&amp;AD1530,AD1530)</f>
        <v>1979-08-05/20</v>
      </c>
      <c r="BB1530" s="44" t="str">
        <f>Y1530&amp;IF(Z1530&lt;&gt;0,"-"&amp;Z1530,"")&amp;IF(AA1530&lt;&gt;0,"-"&amp;AA1530,"")&amp;IF(AB1530&lt;&gt;0,"/"&amp;AB1530,"")&amp;IF(AC1530&lt;&gt;0,"-"&amp;AC1530,"")&amp;IF(AD1530&lt;&gt;0,"-"&amp;AD1530,"")</f>
        <v>1979-8-5/1979-8-20</v>
      </c>
      <c r="BC1530" s="44" t="str">
        <f>AE1530</f>
        <v>water meadow with Umbelliferae and Carex spp.</v>
      </c>
      <c r="BF1530" s="49" t="s">
        <v>4882</v>
      </c>
      <c r="BG1530" t="s">
        <v>4893</v>
      </c>
      <c r="BH1530" s="40" t="s">
        <v>5058</v>
      </c>
      <c r="BI1530" t="s">
        <v>745</v>
      </c>
      <c r="BJ1530" t="str">
        <f>N1530&amp;", "&amp;P1530</f>
        <v>Krasnoyarsk area, Siberia, Yenisei River, Mirnoye (62°20'N)</v>
      </c>
      <c r="BT1530" s="49" t="s">
        <v>4766</v>
      </c>
      <c r="BU1530" t="s">
        <v>3631</v>
      </c>
      <c r="BV1530" t="s">
        <v>3632</v>
      </c>
      <c r="BW1530" t="s">
        <v>3633</v>
      </c>
      <c r="BX1530" t="s">
        <v>3634</v>
      </c>
      <c r="BY1530" s="44" t="s">
        <v>207</v>
      </c>
      <c r="BZ1530" t="s">
        <v>2302</v>
      </c>
      <c r="CA1530" t="s">
        <v>4511</v>
      </c>
      <c r="CB1530" s="44" t="s">
        <v>4511</v>
      </c>
      <c r="CC1530" t="s">
        <v>4828</v>
      </c>
      <c r="CD1530" t="s">
        <v>4511</v>
      </c>
      <c r="CE1530" t="s">
        <v>4512</v>
      </c>
      <c r="CF1530" t="s">
        <v>3630</v>
      </c>
      <c r="CH1530" t="str">
        <f>H1530</f>
        <v>Eskov K.Yu.</v>
      </c>
      <c r="CI1530">
        <f t="shared" si="365"/>
        <v>1987</v>
      </c>
    </row>
    <row r="1531" spans="1:88" x14ac:dyDescent="0.45">
      <c r="A1531" s="1">
        <v>45762.473287037043</v>
      </c>
      <c r="B1531">
        <v>911269241</v>
      </c>
      <c r="C1531" t="s">
        <v>4896</v>
      </c>
      <c r="D1531">
        <v>3</v>
      </c>
      <c r="E1531" s="4" t="s">
        <v>846</v>
      </c>
      <c r="G1531">
        <v>3402</v>
      </c>
      <c r="H1531" s="44" t="s">
        <v>1979</v>
      </c>
      <c r="I1531">
        <v>1994</v>
      </c>
      <c r="J1531" t="s">
        <v>1980</v>
      </c>
      <c r="K1531" t="s">
        <v>1981</v>
      </c>
      <c r="L1531" t="s">
        <v>1982</v>
      </c>
      <c r="M1531" t="s">
        <v>745</v>
      </c>
      <c r="N1531" t="s">
        <v>1985</v>
      </c>
      <c r="P1531" t="s">
        <v>1986</v>
      </c>
      <c r="Q1531" t="str">
        <f t="shared" si="354"/>
        <v>Waigatch Island, Talata River</v>
      </c>
      <c r="V1531" s="54" t="s">
        <v>119</v>
      </c>
      <c r="Y1531">
        <v>1987</v>
      </c>
      <c r="Z1531">
        <v>7</v>
      </c>
      <c r="AA1531">
        <v>15</v>
      </c>
      <c r="AB1531"/>
      <c r="AC1531"/>
      <c r="AD1531"/>
      <c r="AF1531" t="s">
        <v>1987</v>
      </c>
      <c r="AI1531" t="s">
        <v>1988</v>
      </c>
      <c r="AJ1531" t="s">
        <v>1984</v>
      </c>
      <c r="AK1531" t="b">
        <v>1</v>
      </c>
      <c r="AL1531" t="b">
        <v>0</v>
      </c>
      <c r="AO1531" s="49" t="s">
        <v>4952</v>
      </c>
      <c r="AP1531" s="73"/>
      <c r="AQ1531" s="49" t="s">
        <v>4951</v>
      </c>
      <c r="AR1531" s="76" t="s">
        <v>5011</v>
      </c>
      <c r="AS1531" s="73" t="s">
        <v>5012</v>
      </c>
      <c r="AT1531" s="73">
        <f t="shared" si="357"/>
        <v>3</v>
      </c>
      <c r="AU1531" s="112" t="s">
        <v>5384</v>
      </c>
      <c r="AV1531" s="44" t="s">
        <v>5380</v>
      </c>
      <c r="AW1531" s="28" t="s">
        <v>1987</v>
      </c>
      <c r="AX1531" s="73"/>
      <c r="AY1531" s="73" t="str">
        <f t="shared" si="358"/>
        <v>Eskov K.Yu., Marusik Yu.M. 1994. New data on the taxonomy and faunistics of North Asian linyphiid spiders (Aranei Linyphiidae) // Arthropoda Selecta. Vol.2 (for 1993). No.4. P.41–79</v>
      </c>
      <c r="AZ1531" s="49" t="s">
        <v>4903</v>
      </c>
      <c r="BA1531" s="58" t="str">
        <f>Y1531&amp;"-"&amp;IF(Z1531&lt;10,"0"&amp;Z1531,Z1531)&amp;"-"&amp;IF(AA1531&lt;10,"0"&amp;AA1531,AA1531)</f>
        <v>1987-07-15</v>
      </c>
      <c r="BB1531" s="44" t="str">
        <f>Y1531&amp;IF(Z1531&lt;&gt;0,"-"&amp;Z1531,"")&amp;IF(AA1531&lt;&gt;0,"-"&amp;AA1531,"")&amp;IF(AB1531&lt;&gt;0,"/"&amp;AB1531,"")&amp;IF(AC1531&lt;&gt;0,"-"&amp;AC1531,"")&amp;IF(AD1531&lt;&gt;0,"-"&amp;AD1531,"")</f>
        <v>1987-7-15</v>
      </c>
      <c r="BF1531" s="49" t="s">
        <v>4882</v>
      </c>
      <c r="BG1531" t="s">
        <v>4893</v>
      </c>
      <c r="BH1531" s="40" t="s">
        <v>5058</v>
      </c>
      <c r="BI1531" t="s">
        <v>745</v>
      </c>
      <c r="BJ1531" t="str">
        <f>N1531&amp;", "&amp;P1531</f>
        <v>Nenets Autonomous Region, Waigatch Island, Talata River</v>
      </c>
      <c r="BT1531" s="49" t="s">
        <v>4766</v>
      </c>
      <c r="BU1531" t="s">
        <v>3631</v>
      </c>
      <c r="BV1531" t="s">
        <v>3632</v>
      </c>
      <c r="BW1531" t="s">
        <v>3633</v>
      </c>
      <c r="BX1531" t="s">
        <v>3634</v>
      </c>
      <c r="BY1531" s="44" t="s">
        <v>533</v>
      </c>
      <c r="BZ1531" t="s">
        <v>1227</v>
      </c>
      <c r="CA1531" t="s">
        <v>4099</v>
      </c>
      <c r="CB1531" s="44" t="s">
        <v>4099</v>
      </c>
      <c r="CC1531" t="s">
        <v>4826</v>
      </c>
      <c r="CD1531" s="40" t="s">
        <v>4436</v>
      </c>
      <c r="CE1531" t="s">
        <v>4100</v>
      </c>
      <c r="CF1531" t="s">
        <v>3630</v>
      </c>
      <c r="CH1531" t="str">
        <f>H1531</f>
        <v>Eskov K.Yu., Marusik Yu.M.</v>
      </c>
      <c r="CI1531">
        <f t="shared" si="365"/>
        <v>1994</v>
      </c>
    </row>
    <row r="1532" spans="1:88" x14ac:dyDescent="0.45">
      <c r="A1532" s="1">
        <v>45762.475578703699</v>
      </c>
      <c r="B1532">
        <v>911269241</v>
      </c>
      <c r="C1532" t="s">
        <v>4896</v>
      </c>
      <c r="D1532">
        <v>14</v>
      </c>
      <c r="E1532" s="4" t="s">
        <v>5294</v>
      </c>
      <c r="G1532">
        <v>3402</v>
      </c>
      <c r="H1532" s="44" t="s">
        <v>1979</v>
      </c>
      <c r="I1532">
        <v>1994</v>
      </c>
      <c r="J1532" t="s">
        <v>1980</v>
      </c>
      <c r="K1532" t="s">
        <v>1981</v>
      </c>
      <c r="L1532" t="s">
        <v>1982</v>
      </c>
      <c r="M1532" t="s">
        <v>39</v>
      </c>
      <c r="P1532" t="s">
        <v>1974</v>
      </c>
      <c r="Q1532" t="str">
        <f t="shared" ref="Q1532:Q1595" si="375">IF(LEN(P1532)&gt;0,P1532,"")</f>
        <v>environs of Alma-Ata, subalpine belt of Zailiysky Alatau Mt. Range, source of Malaya Almatinka River</v>
      </c>
      <c r="R1532" s="85" t="str">
        <f t="shared" ref="R1532:R1533" si="376">T1532</f>
        <v>43.048300</v>
      </c>
      <c r="S1532" s="85" t="str">
        <f t="shared" ref="S1532:S1533" si="377">U1532</f>
        <v>77.080600</v>
      </c>
      <c r="T1532" t="s">
        <v>3605</v>
      </c>
      <c r="U1532" t="s">
        <v>3606</v>
      </c>
      <c r="V1532" s="54" t="s">
        <v>106</v>
      </c>
      <c r="Y1532">
        <v>1992</v>
      </c>
      <c r="Z1532">
        <v>9</v>
      </c>
      <c r="AA1532">
        <v>1</v>
      </c>
      <c r="AB1532">
        <v>1992</v>
      </c>
      <c r="AC1532">
        <v>9</v>
      </c>
      <c r="AD1532">
        <v>2</v>
      </c>
      <c r="AE1532" t="s">
        <v>1224</v>
      </c>
      <c r="AF1532" t="s">
        <v>1975</v>
      </c>
      <c r="AG1532" s="60" t="s">
        <v>1983</v>
      </c>
      <c r="AH1532" t="s">
        <v>533</v>
      </c>
      <c r="AI1532" t="s">
        <v>1227</v>
      </c>
      <c r="AJ1532" t="s">
        <v>1984</v>
      </c>
      <c r="AK1532" t="b">
        <v>1</v>
      </c>
      <c r="AL1532" t="b">
        <v>0</v>
      </c>
      <c r="AO1532" s="49" t="s">
        <v>4952</v>
      </c>
      <c r="AP1532" s="73"/>
      <c r="AQ1532" s="49" t="s">
        <v>4951</v>
      </c>
      <c r="AR1532" s="76" t="s">
        <v>5011</v>
      </c>
      <c r="AS1532" s="73" t="s">
        <v>5012</v>
      </c>
      <c r="AT1532" s="73">
        <f t="shared" si="357"/>
        <v>14</v>
      </c>
      <c r="AU1532" s="112" t="s">
        <v>5384</v>
      </c>
      <c r="AV1532" s="44" t="s">
        <v>5380</v>
      </c>
      <c r="AW1532" t="s">
        <v>2306</v>
      </c>
      <c r="AX1532" s="73"/>
      <c r="AY1532" s="73" t="str">
        <f t="shared" si="358"/>
        <v>Eskov K.Yu., Marusik Yu.M. 1994. New data on the taxonomy and faunistics of North Asian linyphiid spiders (Aranei Linyphiidae) // Arthropoda Selecta. Vol.2 (for 1993). No.4. P.41–79</v>
      </c>
      <c r="AZ1532" s="49" t="s">
        <v>4903</v>
      </c>
      <c r="BA1532" s="58" t="str">
        <f>Y1532&amp;"-"&amp;IF(Z1532&lt;10,"0"&amp;Z1532,Z1532)&amp;"-"&amp;IF(AA1532&lt;10,"0"&amp;AA1532,AA1532)&amp;"/"&amp;IF(AD1532&lt;10,"0"&amp;AD1532,AD1532)</f>
        <v>1992-09-01/02</v>
      </c>
      <c r="BB1532" s="44" t="str">
        <f>Y1532&amp;IF(Z1532&lt;&gt;0,"-"&amp;Z1532,"")&amp;IF(AA1532&lt;&gt;0,"-"&amp;AA1532,"")&amp;IF(AB1532&lt;&gt;0,"/"&amp;AB1532,"")&amp;IF(AC1532&lt;&gt;0,"-"&amp;AC1532,"")&amp;IF(AD1532&lt;&gt;0,"-"&amp;AD1532,"")</f>
        <v>1992-9-1/1992-9-2</v>
      </c>
      <c r="BC1532" s="44" t="str">
        <f>AE1532</f>
        <v>small peat bog along stream</v>
      </c>
      <c r="BF1532" s="49" t="s">
        <v>4882</v>
      </c>
      <c r="BG1532" t="s">
        <v>4893</v>
      </c>
      <c r="BH1532" s="40" t="s">
        <v>5050</v>
      </c>
      <c r="BI1532" t="s">
        <v>39</v>
      </c>
      <c r="BJ1532" t="str">
        <f t="shared" ref="BJ1532:BJ1533" si="378">P1532</f>
        <v>environs of Alma-Ata, subalpine belt of Zailiysky Alatau Mt. Range, source of Malaya Almatinka River</v>
      </c>
      <c r="BK1532" t="str">
        <f>T1532&amp;" N; "&amp;U1532&amp;" E"</f>
        <v>43.048300 N; 77.080600 E</v>
      </c>
      <c r="BL1532" t="s">
        <v>3605</v>
      </c>
      <c r="BM1532" s="85" t="s">
        <v>3606</v>
      </c>
      <c r="BN1532" t="s">
        <v>4895</v>
      </c>
      <c r="BP1532" t="str">
        <f>IF(V1532="original",H1532,IF(V1532="volunteer",C1532,"Nekhaeva A.A."))</f>
        <v>Nekhaeva A.A.</v>
      </c>
      <c r="BQ1532" t="str">
        <f>IF(V1532="original",I1532,IF(V1532="volunteer",YEAR(A1532)&amp;"-"&amp;IF(MONTH(A1532)&lt;10,"0"&amp;MONTH(A1532),MONTH(A1532))&amp;"-"&amp;IF(DAY(A1532)&lt;10,"0"&amp;DAY(A1532),DAY(A1532)),"__2025-05-15"))</f>
        <v>2025-04-15</v>
      </c>
      <c r="BR1532" t="str">
        <f>LEFT(AG1532,SEARCH(" ",AG1532)-1)</f>
        <v>2600</v>
      </c>
      <c r="BS1532" t="str">
        <f>BR1532</f>
        <v>2600</v>
      </c>
      <c r="BT1532" s="49" t="s">
        <v>4766</v>
      </c>
      <c r="BU1532" t="s">
        <v>3631</v>
      </c>
      <c r="BV1532" t="s">
        <v>3632</v>
      </c>
      <c r="BW1532" t="s">
        <v>3633</v>
      </c>
      <c r="BX1532" t="s">
        <v>3634</v>
      </c>
      <c r="BY1532" s="44" t="s">
        <v>533</v>
      </c>
      <c r="BZ1532" t="s">
        <v>1227</v>
      </c>
      <c r="CA1532" t="s">
        <v>4099</v>
      </c>
      <c r="CB1532" s="44" t="s">
        <v>4099</v>
      </c>
      <c r="CC1532" t="s">
        <v>4826</v>
      </c>
      <c r="CD1532" t="s">
        <v>4435</v>
      </c>
      <c r="CE1532" t="s">
        <v>4100</v>
      </c>
      <c r="CF1532" t="s">
        <v>3630</v>
      </c>
      <c r="CH1532" t="str">
        <f>H1532</f>
        <v>Eskov K.Yu., Marusik Yu.M.</v>
      </c>
      <c r="CI1532">
        <f t="shared" si="365"/>
        <v>1994</v>
      </c>
    </row>
    <row r="1533" spans="1:88" x14ac:dyDescent="0.45">
      <c r="A1533" s="1">
        <v>45762.478773148148</v>
      </c>
      <c r="B1533">
        <v>911269241</v>
      </c>
      <c r="C1533" t="s">
        <v>4896</v>
      </c>
      <c r="D1533">
        <v>8</v>
      </c>
      <c r="E1533" s="4" t="s">
        <v>1200</v>
      </c>
      <c r="G1533">
        <v>3402</v>
      </c>
      <c r="H1533" s="44" t="s">
        <v>1979</v>
      </c>
      <c r="I1533">
        <v>1994</v>
      </c>
      <c r="J1533" t="s">
        <v>1980</v>
      </c>
      <c r="K1533" t="s">
        <v>1981</v>
      </c>
      <c r="L1533" t="s">
        <v>1982</v>
      </c>
      <c r="M1533" t="s">
        <v>39</v>
      </c>
      <c r="P1533" t="s">
        <v>1974</v>
      </c>
      <c r="Q1533" t="str">
        <f t="shared" si="375"/>
        <v>environs of Alma-Ata, subalpine belt of Zailiysky Alatau Mt. Range, source of Malaya Almatinka River</v>
      </c>
      <c r="R1533" s="85" t="str">
        <f t="shared" si="376"/>
        <v>43.048300</v>
      </c>
      <c r="S1533" s="85" t="str">
        <f t="shared" si="377"/>
        <v>77.080600</v>
      </c>
      <c r="T1533" t="s">
        <v>3605</v>
      </c>
      <c r="U1533" t="s">
        <v>3606</v>
      </c>
      <c r="V1533" s="54" t="s">
        <v>106</v>
      </c>
      <c r="Y1533">
        <v>1992</v>
      </c>
      <c r="Z1533">
        <v>8</v>
      </c>
      <c r="AA1533">
        <v>30</v>
      </c>
      <c r="AB1533"/>
      <c r="AC1533"/>
      <c r="AD1533"/>
      <c r="AF1533" t="s">
        <v>1975</v>
      </c>
      <c r="AH1533" t="s">
        <v>533</v>
      </c>
      <c r="AI1533" t="s">
        <v>1976</v>
      </c>
      <c r="AJ1533" t="s">
        <v>1977</v>
      </c>
      <c r="AK1533" t="b">
        <v>1</v>
      </c>
      <c r="AL1533" t="b">
        <v>0</v>
      </c>
      <c r="AO1533" s="49" t="s">
        <v>4952</v>
      </c>
      <c r="AP1533" s="73"/>
      <c r="AQ1533" s="49" t="s">
        <v>4951</v>
      </c>
      <c r="AR1533" s="76" t="s">
        <v>5011</v>
      </c>
      <c r="AS1533" s="73" t="s">
        <v>5012</v>
      </c>
      <c r="AT1533" s="73">
        <f t="shared" si="357"/>
        <v>8</v>
      </c>
      <c r="AU1533" s="112" t="s">
        <v>5384</v>
      </c>
      <c r="AV1533" s="44" t="s">
        <v>5380</v>
      </c>
      <c r="AW1533" t="s">
        <v>2306</v>
      </c>
      <c r="AX1533" s="73"/>
      <c r="AY1533" s="73" t="str">
        <f t="shared" si="358"/>
        <v>Eskov K.Yu., Marusik Yu.M. 1994. New data on the taxonomy and faunistics of North Asian linyphiid spiders (Aranei Linyphiidae) // Arthropoda Selecta. Vol.2 (for 1993). No.4. P.41–79</v>
      </c>
      <c r="AZ1533" s="49" t="s">
        <v>4903</v>
      </c>
      <c r="BA1533" s="58" t="str">
        <f>Y1533&amp;"-"&amp;IF(Z1533&lt;10,"0"&amp;Z1533,Z1533)&amp;"-"&amp;IF(AA1533&lt;10,"0"&amp;AA1533,AA1533)</f>
        <v>1992-08-30</v>
      </c>
      <c r="BB1533" s="44" t="str">
        <f>Y1533&amp;IF(Z1533&lt;&gt;0,"-"&amp;Z1533,"")&amp;IF(AA1533&lt;&gt;0,"-"&amp;AA1533,"")&amp;IF(AB1533&lt;&gt;0,"/"&amp;AB1533,"")&amp;IF(AC1533&lt;&gt;0,"-"&amp;AC1533,"")&amp;IF(AD1533&lt;&gt;0,"-"&amp;AD1533,"")</f>
        <v>1992-8-30</v>
      </c>
      <c r="BF1533" s="49" t="s">
        <v>4882</v>
      </c>
      <c r="BG1533" t="s">
        <v>4893</v>
      </c>
      <c r="BH1533" s="40" t="s">
        <v>5050</v>
      </c>
      <c r="BI1533" t="s">
        <v>39</v>
      </c>
      <c r="BJ1533" t="str">
        <f t="shared" si="378"/>
        <v>environs of Alma-Ata, subalpine belt of Zailiysky Alatau Mt. Range, source of Malaya Almatinka River</v>
      </c>
      <c r="BK1533" t="str">
        <f>T1533&amp;" N; "&amp;U1533&amp;" E"</f>
        <v>43.048300 N; 77.080600 E</v>
      </c>
      <c r="BL1533" t="s">
        <v>3605</v>
      </c>
      <c r="BM1533" s="85" t="s">
        <v>3606</v>
      </c>
      <c r="BN1533" t="s">
        <v>4895</v>
      </c>
      <c r="BP1533" t="str">
        <f>IF(V1533="original",H1533,IF(V1533="volunteer",C1533,"Nekhaeva A.A."))</f>
        <v>Nekhaeva A.A.</v>
      </c>
      <c r="BQ1533" t="str">
        <f>IF(V1533="original",I1533,IF(V1533="volunteer",YEAR(A1533)&amp;"-"&amp;IF(MONTH(A1533)&lt;10,"0"&amp;MONTH(A1533),MONTH(A1533))&amp;"-"&amp;IF(DAY(A1533)&lt;10,"0"&amp;DAY(A1533),DAY(A1533)),"__2025-05-15"))</f>
        <v>2025-04-15</v>
      </c>
      <c r="BT1533" s="49" t="s">
        <v>4766</v>
      </c>
      <c r="BU1533" t="s">
        <v>3631</v>
      </c>
      <c r="BV1533" t="s">
        <v>3632</v>
      </c>
      <c r="BW1533" t="s">
        <v>3633</v>
      </c>
      <c r="BX1533" t="s">
        <v>3634</v>
      </c>
      <c r="BY1533" s="44" t="s">
        <v>533</v>
      </c>
      <c r="BZ1533" t="s">
        <v>1976</v>
      </c>
      <c r="CA1533" t="s">
        <v>4433</v>
      </c>
      <c r="CB1533" s="44" t="s">
        <v>4433</v>
      </c>
      <c r="CC1533" t="s">
        <v>4826</v>
      </c>
      <c r="CD1533" t="s">
        <v>4433</v>
      </c>
      <c r="CE1533" t="s">
        <v>4434</v>
      </c>
      <c r="CF1533" t="s">
        <v>3630</v>
      </c>
      <c r="CH1533" t="str">
        <f>H1533</f>
        <v>Eskov K.Yu., Marusik Yu.M.</v>
      </c>
      <c r="CI1533">
        <f t="shared" si="365"/>
        <v>1994</v>
      </c>
    </row>
    <row r="1534" spans="1:88" s="12" customFormat="1" x14ac:dyDescent="0.45">
      <c r="A1534" s="11">
        <v>45765.520115740743</v>
      </c>
      <c r="B1534" s="12">
        <v>412819044</v>
      </c>
      <c r="C1534" s="6" t="s">
        <v>4897</v>
      </c>
      <c r="D1534" s="12">
        <v>1</v>
      </c>
      <c r="E1534" s="4" t="s">
        <v>65</v>
      </c>
      <c r="F1534" s="12" t="s">
        <v>1671</v>
      </c>
      <c r="G1534" s="12">
        <v>4146</v>
      </c>
      <c r="H1534" s="44" t="s">
        <v>1662</v>
      </c>
      <c r="I1534" s="12">
        <v>1990</v>
      </c>
      <c r="J1534" s="12" t="s">
        <v>1663</v>
      </c>
      <c r="K1534" s="12" t="s">
        <v>1664</v>
      </c>
      <c r="L1534" s="12" t="s">
        <v>1665</v>
      </c>
      <c r="M1534" t="s">
        <v>39</v>
      </c>
      <c r="N1534" s="12" t="s">
        <v>178</v>
      </c>
      <c r="P1534" s="12" t="s">
        <v>1709</v>
      </c>
      <c r="Q1534" t="str">
        <f t="shared" si="375"/>
        <v>NE bank of Kapchagai water-reservoir</v>
      </c>
      <c r="R1534" s="94">
        <v>43.901443</v>
      </c>
      <c r="S1534" s="94">
        <v>78.047162</v>
      </c>
      <c r="T1534" s="12" t="s">
        <v>1710</v>
      </c>
      <c r="U1534" s="12" t="s">
        <v>1711</v>
      </c>
      <c r="V1534" s="12" t="s">
        <v>106</v>
      </c>
      <c r="X1534" s="12">
        <v>2500</v>
      </c>
      <c r="Y1534" s="12">
        <v>1988</v>
      </c>
      <c r="Z1534" s="12">
        <v>10</v>
      </c>
      <c r="AA1534" s="12">
        <v>28</v>
      </c>
      <c r="AF1534" s="12" t="s">
        <v>566</v>
      </c>
      <c r="AH1534" s="12" t="s">
        <v>490</v>
      </c>
      <c r="AI1534" s="12" t="s">
        <v>1152</v>
      </c>
      <c r="AJ1534" s="12" t="s">
        <v>1712</v>
      </c>
      <c r="AK1534" s="12" t="b">
        <v>1</v>
      </c>
      <c r="AL1534" s="12" t="b">
        <v>0</v>
      </c>
      <c r="AO1534" s="49" t="s">
        <v>4952</v>
      </c>
      <c r="AP1534" s="73"/>
      <c r="AQ1534" s="49" t="s">
        <v>4951</v>
      </c>
      <c r="AR1534" s="76" t="s">
        <v>5011</v>
      </c>
      <c r="AS1534" s="73" t="s">
        <v>5012</v>
      </c>
      <c r="AT1534" s="73">
        <f t="shared" si="357"/>
        <v>1</v>
      </c>
      <c r="AU1534" s="112" t="s">
        <v>5384</v>
      </c>
      <c r="AV1534" s="44" t="s">
        <v>5380</v>
      </c>
      <c r="AW1534" t="s">
        <v>566</v>
      </c>
      <c r="AX1534" s="112" t="s">
        <v>5352</v>
      </c>
      <c r="AY1534" s="73" t="str">
        <f t="shared" si="358"/>
        <v>Marusik Yu.M., Logunov D.V. 1990. The crab spiders of Middle Asia, USSR (Aranei, Thomisidae). 1. Descriptions and notes on distribution of some species // Korean Arachnol. Vol.6. No.1. P.31–62</v>
      </c>
      <c r="AZ1534" s="49" t="s">
        <v>4903</v>
      </c>
      <c r="BA1534" s="58" t="str">
        <f>Y1534&amp;"-"&amp;IF(Z1534&lt;10,"0"&amp;Z1534,Z1534)&amp;"-"&amp;IF(AA1534&lt;10,"0"&amp;AA1534,AA1534)</f>
        <v>1988-10-28</v>
      </c>
      <c r="BB1534" s="44" t="str">
        <f>Y1534&amp;IF(Z1534&lt;&gt;0,"-"&amp;Z1534,"")&amp;IF(AA1534&lt;&gt;0,"-"&amp;AA1534,"")&amp;IF(AB1534&lt;&gt;0,"/"&amp;AB1534,"")&amp;IF(AC1534&lt;&gt;0,"-"&amp;AC1534,"")&amp;IF(AD1534&lt;&gt;0,"-"&amp;AD1534,"")</f>
        <v>1988-10-28</v>
      </c>
      <c r="BC1534" s="44"/>
      <c r="BD1534" s="44"/>
      <c r="BE1534" s="44"/>
      <c r="BF1534" s="49" t="s">
        <v>4882</v>
      </c>
      <c r="BG1534" t="s">
        <v>4893</v>
      </c>
      <c r="BH1534" s="40" t="s">
        <v>5050</v>
      </c>
      <c r="BI1534" t="s">
        <v>39</v>
      </c>
      <c r="BJ1534" t="str">
        <f>N1534&amp;", "&amp;P1534</f>
        <v>Alma-Ata Area, NE bank of Kapchagai water-reservoir</v>
      </c>
      <c r="BK1534" t="str">
        <f>T1534&amp;" N; "&amp;U1534&amp;" E"</f>
        <v>43.901443 N; 78.047162 E</v>
      </c>
      <c r="BL1534" t="s">
        <v>1710</v>
      </c>
      <c r="BM1534" s="85" t="s">
        <v>1711</v>
      </c>
      <c r="BN1534" t="s">
        <v>4895</v>
      </c>
      <c r="BO1534">
        <f t="shared" ref="BO1534:BO1539" si="379">X1534</f>
        <v>2500</v>
      </c>
      <c r="BP1534" t="str">
        <f>IF(V1534="original",H1534,IF(V1534="volunteer",C1534,"Nekhaeva A.A."))</f>
        <v>Kim L.V.</v>
      </c>
      <c r="BQ1534" t="str">
        <f>IF(V1534="original",I1534,IF(V1534="volunteer",YEAR(A1534)&amp;"-"&amp;IF(MONTH(A1534)&lt;10,"0"&amp;MONTH(A1534),MONTH(A1534))&amp;"-"&amp;IF(DAY(A1534)&lt;10,"0"&amp;DAY(A1534),DAY(A1534)),"__2025-05-15"))</f>
        <v>2025-04-18</v>
      </c>
      <c r="BR1534"/>
      <c r="BS1534"/>
      <c r="BT1534" s="49" t="s">
        <v>4766</v>
      </c>
      <c r="BU1534" t="s">
        <v>3631</v>
      </c>
      <c r="BV1534" t="s">
        <v>3632</v>
      </c>
      <c r="BW1534" t="s">
        <v>3633</v>
      </c>
      <c r="BX1534" t="s">
        <v>3634</v>
      </c>
      <c r="BY1534" s="44" t="s">
        <v>490</v>
      </c>
      <c r="BZ1534" t="s">
        <v>4044</v>
      </c>
      <c r="CA1534" t="s">
        <v>4348</v>
      </c>
      <c r="CB1534" s="44" t="s">
        <v>4348</v>
      </c>
      <c r="CC1534" t="s">
        <v>4795</v>
      </c>
      <c r="CD1534" t="s">
        <v>4346</v>
      </c>
      <c r="CE1534" t="s">
        <v>4347</v>
      </c>
      <c r="CF1534" t="s">
        <v>3630</v>
      </c>
      <c r="CG1534"/>
      <c r="CH1534" t="str">
        <f>H1534</f>
        <v>Marusik Yu.M., Logunov D.V.</v>
      </c>
      <c r="CI1534">
        <f t="shared" si="365"/>
        <v>1990</v>
      </c>
      <c r="CJ1534"/>
    </row>
    <row r="1535" spans="1:88" s="12" customFormat="1" x14ac:dyDescent="0.45">
      <c r="A1535" s="11">
        <v>45765.563101851847</v>
      </c>
      <c r="B1535" s="12">
        <v>412819044</v>
      </c>
      <c r="C1535" s="6" t="s">
        <v>4897</v>
      </c>
      <c r="D1535" s="12">
        <v>5</v>
      </c>
      <c r="E1535" s="4" t="s">
        <v>1274</v>
      </c>
      <c r="F1535" s="12" t="s">
        <v>1661</v>
      </c>
      <c r="G1535" s="12">
        <v>4146</v>
      </c>
      <c r="H1535" s="44" t="s">
        <v>1662</v>
      </c>
      <c r="I1535" s="12">
        <v>1990</v>
      </c>
      <c r="J1535" s="12" t="s">
        <v>1663</v>
      </c>
      <c r="K1535" s="12" t="s">
        <v>1664</v>
      </c>
      <c r="L1535" s="12" t="s">
        <v>1665</v>
      </c>
      <c r="M1535" t="s">
        <v>39</v>
      </c>
      <c r="N1535" s="12" t="s">
        <v>102</v>
      </c>
      <c r="O1535" s="12" t="s">
        <v>1666</v>
      </c>
      <c r="P1535" s="12" t="s">
        <v>1667</v>
      </c>
      <c r="Q1535" t="str">
        <f t="shared" si="375"/>
        <v>Kumkala Clay Desert</v>
      </c>
      <c r="R1535" s="94">
        <v>44.004416999999997</v>
      </c>
      <c r="S1535" s="94">
        <v>79.499551999999994</v>
      </c>
      <c r="T1535" s="12" t="s">
        <v>1668</v>
      </c>
      <c r="U1535" s="12" t="s">
        <v>1669</v>
      </c>
      <c r="V1535" s="12" t="s">
        <v>106</v>
      </c>
      <c r="X1535" s="12">
        <v>5000</v>
      </c>
      <c r="Y1535" s="12">
        <v>1989</v>
      </c>
      <c r="Z1535" s="12">
        <v>10</v>
      </c>
      <c r="AA1535" s="12">
        <v>7</v>
      </c>
      <c r="AF1535" s="12" t="s">
        <v>566</v>
      </c>
      <c r="AI1535" s="12" t="s">
        <v>1670</v>
      </c>
      <c r="AJ1535" s="12" t="s">
        <v>1170</v>
      </c>
      <c r="AK1535" s="12" t="b">
        <v>1</v>
      </c>
      <c r="AL1535" s="12" t="b">
        <v>0</v>
      </c>
      <c r="AO1535" s="49" t="s">
        <v>4952</v>
      </c>
      <c r="AP1535" s="73"/>
      <c r="AQ1535" s="49" t="s">
        <v>4951</v>
      </c>
      <c r="AR1535" s="76" t="s">
        <v>5011</v>
      </c>
      <c r="AS1535" s="73" t="s">
        <v>5012</v>
      </c>
      <c r="AT1535" s="73">
        <f t="shared" si="357"/>
        <v>5</v>
      </c>
      <c r="AU1535" s="112" t="s">
        <v>5384</v>
      </c>
      <c r="AV1535" s="44" t="s">
        <v>5380</v>
      </c>
      <c r="AW1535" t="s">
        <v>566</v>
      </c>
      <c r="AX1535" s="112" t="s">
        <v>5347</v>
      </c>
      <c r="AY1535" s="73" t="str">
        <f t="shared" si="358"/>
        <v>Marusik Yu.M., Logunov D.V. 1990. The crab spiders of Middle Asia, USSR (Aranei, Thomisidae). 1. Descriptions and notes on distribution of some species // Korean Arachnol. Vol.6. No.1. P.31–62</v>
      </c>
      <c r="AZ1535" s="49" t="s">
        <v>4903</v>
      </c>
      <c r="BA1535" s="58" t="str">
        <f>Y1535&amp;"-"&amp;IF(Z1535&lt;10,"0"&amp;Z1535,Z1535)&amp;"-"&amp;IF(AA1535&lt;10,"0"&amp;AA1535,AA1535)</f>
        <v>1989-10-07</v>
      </c>
      <c r="BB1535" s="44" t="str">
        <f>Y1535&amp;IF(Z1535&lt;&gt;0,"-"&amp;Z1535,"")&amp;IF(AA1535&lt;&gt;0,"-"&amp;AA1535,"")&amp;IF(AB1535&lt;&gt;0,"/"&amp;AB1535,"")&amp;IF(AC1535&lt;&gt;0,"-"&amp;AC1535,"")&amp;IF(AD1535&lt;&gt;0,"-"&amp;AD1535,"")</f>
        <v>1989-10-7</v>
      </c>
      <c r="BC1535" s="44"/>
      <c r="BD1535" s="44"/>
      <c r="BE1535" s="44"/>
      <c r="BF1535" s="49" t="s">
        <v>4882</v>
      </c>
      <c r="BG1535" t="s">
        <v>4893</v>
      </c>
      <c r="BH1535" s="40" t="s">
        <v>5050</v>
      </c>
      <c r="BI1535" t="s">
        <v>39</v>
      </c>
      <c r="BJ1535" t="str">
        <f>N1535&amp;", "&amp;O1535&amp;", "&amp;P1535</f>
        <v>Taldy-Kurgan Area, Panfilov Distr., Kumkala Clay Desert</v>
      </c>
      <c r="BK1535" t="str">
        <f>T1535&amp;" N; "&amp;U1535&amp;" E"</f>
        <v>44.004417 N; 79.499552 E</v>
      </c>
      <c r="BL1535" t="s">
        <v>1668</v>
      </c>
      <c r="BM1535" s="85" t="s">
        <v>1669</v>
      </c>
      <c r="BN1535" t="s">
        <v>4895</v>
      </c>
      <c r="BO1535">
        <f t="shared" si="379"/>
        <v>5000</v>
      </c>
      <c r="BP1535" t="str">
        <f>IF(V1535="original",H1535,IF(V1535="volunteer",C1535,"Nekhaeva A.A."))</f>
        <v>Kim L.V.</v>
      </c>
      <c r="BQ1535" t="str">
        <f>IF(V1535="original",I1535,IF(V1535="volunteer",YEAR(A1535)&amp;"-"&amp;IF(MONTH(A1535)&lt;10,"0"&amp;MONTH(A1535),MONTH(A1535))&amp;"-"&amp;IF(DAY(A1535)&lt;10,"0"&amp;DAY(A1535),DAY(A1535)),"__2025-05-15"))</f>
        <v>2025-04-18</v>
      </c>
      <c r="BR1535"/>
      <c r="BS1535"/>
      <c r="BT1535" s="49" t="s">
        <v>4766</v>
      </c>
      <c r="BU1535" t="s">
        <v>3631</v>
      </c>
      <c r="BV1535" t="s">
        <v>3632</v>
      </c>
      <c r="BW1535" t="s">
        <v>3633</v>
      </c>
      <c r="BX1535" t="s">
        <v>3634</v>
      </c>
      <c r="BY1535" s="44" t="s">
        <v>490</v>
      </c>
      <c r="BZ1535" t="s">
        <v>3028</v>
      </c>
      <c r="CA1535" t="s">
        <v>4067</v>
      </c>
      <c r="CB1535" s="44" t="s">
        <v>4067</v>
      </c>
      <c r="CC1535" t="s">
        <v>4806</v>
      </c>
      <c r="CD1535" t="s">
        <v>4334</v>
      </c>
      <c r="CE1535" t="s">
        <v>4066</v>
      </c>
      <c r="CF1535" t="s">
        <v>3630</v>
      </c>
      <c r="CG1535"/>
      <c r="CH1535" t="str">
        <f>H1535</f>
        <v>Marusik Yu.M., Logunov D.V.</v>
      </c>
      <c r="CI1535">
        <f t="shared" si="365"/>
        <v>1990</v>
      </c>
      <c r="CJ1535" t="s">
        <v>4677</v>
      </c>
    </row>
    <row r="1536" spans="1:88" s="12" customFormat="1" x14ac:dyDescent="0.45">
      <c r="A1536" s="11">
        <v>45765.563344907408</v>
      </c>
      <c r="B1536" s="12">
        <v>412819044</v>
      </c>
      <c r="C1536" s="6" t="s">
        <v>4897</v>
      </c>
      <c r="D1536" s="12">
        <v>1</v>
      </c>
      <c r="E1536" s="4" t="s">
        <v>65</v>
      </c>
      <c r="F1536" s="12" t="s">
        <v>1671</v>
      </c>
      <c r="G1536" s="12">
        <v>4146</v>
      </c>
      <c r="H1536" s="44" t="s">
        <v>1662</v>
      </c>
      <c r="I1536" s="12">
        <v>1990</v>
      </c>
      <c r="J1536" s="12" t="s">
        <v>1663</v>
      </c>
      <c r="K1536" s="12" t="s">
        <v>1664</v>
      </c>
      <c r="L1536" s="12" t="s">
        <v>1665</v>
      </c>
      <c r="M1536" t="s">
        <v>39</v>
      </c>
      <c r="N1536" s="12" t="s">
        <v>102</v>
      </c>
      <c r="O1536" s="12" t="s">
        <v>1666</v>
      </c>
      <c r="P1536" s="12" t="s">
        <v>1667</v>
      </c>
      <c r="Q1536" t="str">
        <f t="shared" si="375"/>
        <v>Kumkala Clay Desert</v>
      </c>
      <c r="R1536" s="94">
        <v>44.004416999999997</v>
      </c>
      <c r="S1536" s="94">
        <v>79.499551999999994</v>
      </c>
      <c r="T1536" s="12" t="s">
        <v>1668</v>
      </c>
      <c r="U1536" s="12" t="s">
        <v>1669</v>
      </c>
      <c r="V1536" s="12" t="s">
        <v>106</v>
      </c>
      <c r="X1536" s="12">
        <v>5000</v>
      </c>
      <c r="Y1536" s="12">
        <v>1989</v>
      </c>
      <c r="Z1536" s="12">
        <v>10</v>
      </c>
      <c r="AA1536" s="12">
        <v>7</v>
      </c>
      <c r="AF1536" s="12" t="s">
        <v>566</v>
      </c>
      <c r="AI1536" s="12" t="s">
        <v>1670</v>
      </c>
      <c r="AJ1536" s="12" t="s">
        <v>1170</v>
      </c>
      <c r="AK1536" s="12" t="b">
        <v>1</v>
      </c>
      <c r="AL1536" s="12" t="b">
        <v>0</v>
      </c>
      <c r="AO1536" s="49" t="s">
        <v>4952</v>
      </c>
      <c r="AP1536" s="73"/>
      <c r="AQ1536" s="49" t="s">
        <v>4951</v>
      </c>
      <c r="AR1536" s="76" t="s">
        <v>5011</v>
      </c>
      <c r="AS1536" s="73" t="s">
        <v>5012</v>
      </c>
      <c r="AT1536" s="73">
        <f t="shared" si="357"/>
        <v>1</v>
      </c>
      <c r="AU1536" s="112" t="s">
        <v>5384</v>
      </c>
      <c r="AV1536" s="44" t="s">
        <v>5380</v>
      </c>
      <c r="AW1536" t="s">
        <v>566</v>
      </c>
      <c r="AX1536" s="112" t="s">
        <v>5352</v>
      </c>
      <c r="AY1536" s="73" t="str">
        <f t="shared" si="358"/>
        <v>Marusik Yu.M., Logunov D.V. 1990. The crab spiders of Middle Asia, USSR (Aranei, Thomisidae). 1. Descriptions and notes on distribution of some species // Korean Arachnol. Vol.6. No.1. P.31–62</v>
      </c>
      <c r="AZ1536" s="49" t="s">
        <v>4903</v>
      </c>
      <c r="BA1536" s="58" t="str">
        <f>Y1536&amp;"-"&amp;IF(Z1536&lt;10,"0"&amp;Z1536,Z1536)&amp;"-"&amp;IF(AA1536&lt;10,"0"&amp;AA1536,AA1536)</f>
        <v>1989-10-07</v>
      </c>
      <c r="BB1536" s="44" t="str">
        <f>Y1536&amp;IF(Z1536&lt;&gt;0,"-"&amp;Z1536,"")&amp;IF(AA1536&lt;&gt;0,"-"&amp;AA1536,"")&amp;IF(AB1536&lt;&gt;0,"/"&amp;AB1536,"")&amp;IF(AC1536&lt;&gt;0,"-"&amp;AC1536,"")&amp;IF(AD1536&lt;&gt;0,"-"&amp;AD1536,"")</f>
        <v>1989-10-7</v>
      </c>
      <c r="BC1536" s="44"/>
      <c r="BD1536" s="44"/>
      <c r="BE1536" s="44"/>
      <c r="BF1536" s="49" t="s">
        <v>4882</v>
      </c>
      <c r="BG1536" t="s">
        <v>4893</v>
      </c>
      <c r="BH1536" s="40" t="s">
        <v>5050</v>
      </c>
      <c r="BI1536" t="s">
        <v>39</v>
      </c>
      <c r="BJ1536" t="str">
        <f>N1536&amp;", "&amp;O1536&amp;", "&amp;P1536</f>
        <v>Taldy-Kurgan Area, Panfilov Distr., Kumkala Clay Desert</v>
      </c>
      <c r="BK1536" t="str">
        <f>T1536&amp;" N; "&amp;U1536&amp;" E"</f>
        <v>44.004417 N; 79.499552 E</v>
      </c>
      <c r="BL1536" t="s">
        <v>1668</v>
      </c>
      <c r="BM1536" s="85" t="s">
        <v>1669</v>
      </c>
      <c r="BN1536" t="s">
        <v>4895</v>
      </c>
      <c r="BO1536">
        <f t="shared" si="379"/>
        <v>5000</v>
      </c>
      <c r="BP1536" t="str">
        <f>IF(V1536="original",H1536,IF(V1536="volunteer",C1536,"Nekhaeva A.A."))</f>
        <v>Kim L.V.</v>
      </c>
      <c r="BQ1536" t="str">
        <f>IF(V1536="original",I1536,IF(V1536="volunteer",YEAR(A1536)&amp;"-"&amp;IF(MONTH(A1536)&lt;10,"0"&amp;MONTH(A1536),MONTH(A1536))&amp;"-"&amp;IF(DAY(A1536)&lt;10,"0"&amp;DAY(A1536),DAY(A1536)),"__2025-05-15"))</f>
        <v>2025-04-18</v>
      </c>
      <c r="BR1536"/>
      <c r="BS1536"/>
      <c r="BT1536" s="49" t="s">
        <v>4766</v>
      </c>
      <c r="BU1536" t="s">
        <v>3631</v>
      </c>
      <c r="BV1536" t="s">
        <v>3632</v>
      </c>
      <c r="BW1536" t="s">
        <v>3633</v>
      </c>
      <c r="BX1536" t="s">
        <v>3634</v>
      </c>
      <c r="BY1536" s="44" t="s">
        <v>490</v>
      </c>
      <c r="BZ1536" t="s">
        <v>3028</v>
      </c>
      <c r="CA1536" t="s">
        <v>4067</v>
      </c>
      <c r="CB1536" s="44" t="s">
        <v>4067</v>
      </c>
      <c r="CC1536" t="s">
        <v>4806</v>
      </c>
      <c r="CD1536" t="s">
        <v>4334</v>
      </c>
      <c r="CE1536" t="s">
        <v>4066</v>
      </c>
      <c r="CF1536" t="s">
        <v>3630</v>
      </c>
      <c r="CG1536"/>
      <c r="CH1536" t="str">
        <f>H1536</f>
        <v>Marusik Yu.M., Logunov D.V.</v>
      </c>
      <c r="CI1536">
        <f t="shared" si="365"/>
        <v>1990</v>
      </c>
      <c r="CJ1536" t="s">
        <v>4677</v>
      </c>
    </row>
    <row r="1537" spans="1:88" s="12" customFormat="1" x14ac:dyDescent="0.45">
      <c r="A1537" s="11">
        <v>45765.566793981481</v>
      </c>
      <c r="B1537" s="12">
        <v>412819044</v>
      </c>
      <c r="C1537" s="6" t="s">
        <v>4897</v>
      </c>
      <c r="D1537" s="12">
        <v>1</v>
      </c>
      <c r="E1537" s="4" t="s">
        <v>65</v>
      </c>
      <c r="F1537" s="12" t="s">
        <v>1661</v>
      </c>
      <c r="G1537" s="12">
        <v>4146</v>
      </c>
      <c r="H1537" s="44" t="s">
        <v>1662</v>
      </c>
      <c r="I1537" s="12">
        <v>1990</v>
      </c>
      <c r="J1537" s="12" t="s">
        <v>1663</v>
      </c>
      <c r="K1537" s="12" t="s">
        <v>1664</v>
      </c>
      <c r="L1537" s="12" t="s">
        <v>1665</v>
      </c>
      <c r="M1537" t="s">
        <v>39</v>
      </c>
      <c r="N1537" s="12" t="s">
        <v>178</v>
      </c>
      <c r="O1537" s="12" t="s">
        <v>754</v>
      </c>
      <c r="P1537" s="12" t="s">
        <v>1658</v>
      </c>
      <c r="Q1537" t="str">
        <f t="shared" si="375"/>
        <v>Soldatskoye Vill.</v>
      </c>
      <c r="R1537" s="94">
        <v>43.279721000000002</v>
      </c>
      <c r="S1537" s="94">
        <v>77.349249</v>
      </c>
      <c r="T1537" s="12" t="s">
        <v>756</v>
      </c>
      <c r="U1537" s="12" t="s">
        <v>757</v>
      </c>
      <c r="V1537" s="12" t="s">
        <v>106</v>
      </c>
      <c r="W1537" s="12" t="s">
        <v>1659</v>
      </c>
      <c r="X1537" s="12">
        <v>1500</v>
      </c>
      <c r="Y1537" s="12">
        <v>1981</v>
      </c>
      <c r="Z1537" s="12">
        <v>6</v>
      </c>
      <c r="AA1537" s="12">
        <v>4</v>
      </c>
      <c r="AF1537" s="12" t="s">
        <v>648</v>
      </c>
      <c r="AH1537" s="12" t="s">
        <v>490</v>
      </c>
      <c r="AI1537" s="12" t="s">
        <v>491</v>
      </c>
      <c r="AJ1537" s="12" t="s">
        <v>1660</v>
      </c>
      <c r="AK1537" s="12" t="b">
        <v>1</v>
      </c>
      <c r="AL1537" s="12" t="b">
        <v>0</v>
      </c>
      <c r="AO1537" s="49" t="s">
        <v>4952</v>
      </c>
      <c r="AP1537" s="73"/>
      <c r="AQ1537" s="49" t="s">
        <v>4951</v>
      </c>
      <c r="AR1537" s="76" t="s">
        <v>5011</v>
      </c>
      <c r="AS1537" s="73" t="s">
        <v>5012</v>
      </c>
      <c r="AT1537" s="73">
        <f t="shared" si="357"/>
        <v>1</v>
      </c>
      <c r="AU1537" s="112" t="s">
        <v>5384</v>
      </c>
      <c r="AV1537" s="44" t="s">
        <v>5380</v>
      </c>
      <c r="AW1537" t="s">
        <v>648</v>
      </c>
      <c r="AX1537" s="112" t="s">
        <v>5347</v>
      </c>
      <c r="AY1537" s="73" t="str">
        <f t="shared" si="358"/>
        <v>Marusik Yu.M., Logunov D.V. 1990. The crab spiders of Middle Asia, USSR (Aranei, Thomisidae). 1. Descriptions and notes on distribution of some species // Korean Arachnol. Vol.6. No.1. P.31–62</v>
      </c>
      <c r="AZ1537" s="49" t="s">
        <v>4903</v>
      </c>
      <c r="BA1537" s="58" t="str">
        <f>Y1537&amp;"-"&amp;IF(Z1537&lt;10,"0"&amp;Z1537,Z1537)&amp;"-"&amp;IF(AA1537&lt;10,"0"&amp;AA1537,AA1537)</f>
        <v>1981-06-04</v>
      </c>
      <c r="BB1537" s="44" t="str">
        <f>Y1537&amp;IF(Z1537&lt;&gt;0,"-"&amp;Z1537,"")&amp;IF(AA1537&lt;&gt;0,"-"&amp;AA1537,"")&amp;IF(AB1537&lt;&gt;0,"/"&amp;AB1537,"")&amp;IF(AC1537&lt;&gt;0,"-"&amp;AC1537,"")&amp;IF(AD1537&lt;&gt;0,"-"&amp;AD1537,"")</f>
        <v>1981-6-4</v>
      </c>
      <c r="BC1537" s="44"/>
      <c r="BD1537" s="44"/>
      <c r="BE1537" s="44"/>
      <c r="BF1537" s="49" t="s">
        <v>4882</v>
      </c>
      <c r="BG1537" t="s">
        <v>4893</v>
      </c>
      <c r="BH1537" s="40" t="s">
        <v>5050</v>
      </c>
      <c r="BI1537" t="s">
        <v>39</v>
      </c>
      <c r="BJ1537" t="str">
        <f>N1537&amp;", "&amp;O1537&amp;", "&amp;P1537</f>
        <v>Alma-Ata Area, Talgar Distr., Soldatskoye Vill.</v>
      </c>
      <c r="BK1537" t="str">
        <f>T1537&amp;" N; "&amp;U1537&amp;" E"</f>
        <v>43.279721 N; 77.349249 E</v>
      </c>
      <c r="BL1537" t="s">
        <v>756</v>
      </c>
      <c r="BM1537" s="85" t="s">
        <v>757</v>
      </c>
      <c r="BN1537" t="s">
        <v>4895</v>
      </c>
      <c r="BO1537">
        <f t="shared" si="379"/>
        <v>1500</v>
      </c>
      <c r="BP1537" t="str">
        <f>IF(V1537="original",H1537,IF(V1537="volunteer",C1537,"Nekhaeva A.A."))</f>
        <v>Kim L.V.</v>
      </c>
      <c r="BQ1537" t="str">
        <f>IF(V1537="original",I1537,IF(V1537="volunteer",YEAR(A1537)&amp;"-"&amp;IF(MONTH(A1537)&lt;10,"0"&amp;MONTH(A1537),MONTH(A1537))&amp;"-"&amp;IF(DAY(A1537)&lt;10,"0"&amp;DAY(A1537),DAY(A1537)),"__2025-05-15"))</f>
        <v>2025-04-18</v>
      </c>
      <c r="BR1537"/>
      <c r="BS1537"/>
      <c r="BT1537" s="49" t="s">
        <v>4766</v>
      </c>
      <c r="BU1537" t="s">
        <v>3631</v>
      </c>
      <c r="BV1537" t="s">
        <v>3632</v>
      </c>
      <c r="BW1537" t="s">
        <v>3633</v>
      </c>
      <c r="BX1537" t="s">
        <v>3634</v>
      </c>
      <c r="BY1537" s="44" t="s">
        <v>490</v>
      </c>
      <c r="BZ1537" t="s">
        <v>491</v>
      </c>
      <c r="CA1537" t="s">
        <v>4331</v>
      </c>
      <c r="CB1537" s="44" t="s">
        <v>4331</v>
      </c>
      <c r="CC1537" t="s">
        <v>4333</v>
      </c>
      <c r="CD1537" t="s">
        <v>4331</v>
      </c>
      <c r="CE1537" t="s">
        <v>4332</v>
      </c>
      <c r="CF1537" t="s">
        <v>3630</v>
      </c>
      <c r="CG1537"/>
      <c r="CH1537" t="str">
        <f>H1537</f>
        <v>Marusik Yu.M., Logunov D.V.</v>
      </c>
      <c r="CI1537">
        <f t="shared" si="365"/>
        <v>1990</v>
      </c>
      <c r="CJ1537"/>
    </row>
    <row r="1538" spans="1:88" s="12" customFormat="1" x14ac:dyDescent="0.45">
      <c r="A1538" s="11">
        <v>45765.572291666671</v>
      </c>
      <c r="B1538" s="12">
        <v>412819044</v>
      </c>
      <c r="C1538" s="6" t="s">
        <v>4897</v>
      </c>
      <c r="D1538" s="12">
        <v>3</v>
      </c>
      <c r="E1538" s="4" t="s">
        <v>846</v>
      </c>
      <c r="F1538" s="12" t="s">
        <v>577</v>
      </c>
      <c r="G1538" s="12">
        <v>4230</v>
      </c>
      <c r="H1538" s="44" t="s">
        <v>1649</v>
      </c>
      <c r="I1538" s="12">
        <v>2012</v>
      </c>
      <c r="J1538" s="12" t="s">
        <v>1650</v>
      </c>
      <c r="K1538" s="12" t="s">
        <v>1651</v>
      </c>
      <c r="L1538" s="12" t="s">
        <v>1652</v>
      </c>
      <c r="M1538" t="s">
        <v>39</v>
      </c>
      <c r="N1538" s="12" t="s">
        <v>77</v>
      </c>
      <c r="P1538" s="12" t="s">
        <v>1653</v>
      </c>
      <c r="Q1538" t="str">
        <f t="shared" si="375"/>
        <v>environs of Bakans Town</v>
      </c>
      <c r="R1538" s="94">
        <v>44.80894</v>
      </c>
      <c r="S1538" s="94">
        <v>76.276439999999994</v>
      </c>
      <c r="T1538" s="12" t="s">
        <v>1654</v>
      </c>
      <c r="U1538" s="12" t="s">
        <v>1655</v>
      </c>
      <c r="V1538" s="12" t="s">
        <v>106</v>
      </c>
      <c r="X1538" s="12">
        <v>2500</v>
      </c>
      <c r="Y1538" s="12">
        <v>1986</v>
      </c>
      <c r="Z1538" s="12">
        <v>6</v>
      </c>
      <c r="AE1538" s="12" t="s">
        <v>1656</v>
      </c>
      <c r="AF1538" s="12" t="s">
        <v>648</v>
      </c>
      <c r="AH1538" s="12" t="s">
        <v>274</v>
      </c>
      <c r="AI1538" s="12" t="s">
        <v>347</v>
      </c>
      <c r="AJ1538" s="12" t="s">
        <v>1647</v>
      </c>
      <c r="AK1538" s="12" t="b">
        <v>1</v>
      </c>
      <c r="AL1538" s="12" t="b">
        <v>0</v>
      </c>
      <c r="AO1538" s="49" t="s">
        <v>4952</v>
      </c>
      <c r="AP1538" s="73"/>
      <c r="AQ1538" s="49" t="s">
        <v>4951</v>
      </c>
      <c r="AR1538" s="76" t="s">
        <v>5011</v>
      </c>
      <c r="AS1538" s="73" t="s">
        <v>5012</v>
      </c>
      <c r="AT1538" s="73">
        <f t="shared" si="357"/>
        <v>3</v>
      </c>
      <c r="AU1538" s="112" t="s">
        <v>5384</v>
      </c>
      <c r="AV1538" s="44" t="s">
        <v>5380</v>
      </c>
      <c r="AW1538" t="s">
        <v>648</v>
      </c>
      <c r="AX1538" s="112" t="s">
        <v>5333</v>
      </c>
      <c r="AY1538" s="73" t="str">
        <f t="shared" si="358"/>
        <v>Marusik Yu.M., Šestakova A., Omelko M.M. 2012. First description of the male with redescription of female of Araneus strandiellus Charitonov, 1951 (Araneae, Araneidae) // ZooKeys. Vol.205. P.91–98</v>
      </c>
      <c r="AZ1538" s="49" t="s">
        <v>4903</v>
      </c>
      <c r="BA1538" s="44" t="str">
        <f>Y1538&amp;"-"&amp;IF(Z1538&lt;10,"0"&amp;Z1538,Z1538)</f>
        <v>1986-06</v>
      </c>
      <c r="BB1538" s="44" t="str">
        <f>Y1538&amp;IF(Z1538&lt;&gt;0,"-"&amp;Z1538,"")&amp;IF(AA1538&lt;&gt;0,"-"&amp;AA1538,"")&amp;IF(AB1538&lt;&gt;0,"/"&amp;AB1538,"")&amp;IF(AC1538&lt;&gt;0,"-"&amp;AC1538,"")&amp;IF(AD1538&lt;&gt;0,"-"&amp;AD1538,"")</f>
        <v>1986-6</v>
      </c>
      <c r="BC1538" s="44" t="str">
        <f>AE1538</f>
        <v>tugai and thicket</v>
      </c>
      <c r="BD1538" s="44"/>
      <c r="BE1538" s="44"/>
      <c r="BF1538" s="49" t="s">
        <v>4882</v>
      </c>
      <c r="BG1538" t="s">
        <v>4893</v>
      </c>
      <c r="BH1538" s="40" t="s">
        <v>5050</v>
      </c>
      <c r="BI1538" t="s">
        <v>39</v>
      </c>
      <c r="BJ1538" t="str">
        <f>N1538&amp;", "&amp;P1538</f>
        <v>Almaty Area, environs of Bakans Town</v>
      </c>
      <c r="BK1538" t="str">
        <f>T1538&amp;" N; "&amp;U1538&amp;" E"</f>
        <v>44.80894 N; 76.27644 E</v>
      </c>
      <c r="BL1538" t="s">
        <v>1654</v>
      </c>
      <c r="BM1538" s="85" t="s">
        <v>1655</v>
      </c>
      <c r="BN1538" t="s">
        <v>4895</v>
      </c>
      <c r="BO1538">
        <f t="shared" si="379"/>
        <v>2500</v>
      </c>
      <c r="BP1538" t="str">
        <f>IF(V1538="original",H1538,IF(V1538="volunteer",C1538,"Nekhaeva A.A."))</f>
        <v>Kim L.V.</v>
      </c>
      <c r="BQ1538" t="str">
        <f>IF(V1538="original",I1538,IF(V1538="volunteer",YEAR(A1538)&amp;"-"&amp;IF(MONTH(A1538)&lt;10,"0"&amp;MONTH(A1538),MONTH(A1538))&amp;"-"&amp;IF(DAY(A1538)&lt;10,"0"&amp;DAY(A1538),DAY(A1538)),"__2025-05-15"))</f>
        <v>2025-04-18</v>
      </c>
      <c r="BR1538"/>
      <c r="BS1538"/>
      <c r="BT1538" s="49" t="s">
        <v>4766</v>
      </c>
      <c r="BU1538" t="s">
        <v>3631</v>
      </c>
      <c r="BV1538" t="s">
        <v>3632</v>
      </c>
      <c r="BW1538" t="s">
        <v>3633</v>
      </c>
      <c r="BX1538" t="s">
        <v>3634</v>
      </c>
      <c r="BY1538" s="44" t="s">
        <v>274</v>
      </c>
      <c r="BZ1538" t="s">
        <v>347</v>
      </c>
      <c r="CA1538" t="s">
        <v>4328</v>
      </c>
      <c r="CB1538" s="44" t="s">
        <v>4328</v>
      </c>
      <c r="CC1538" t="s">
        <v>4330</v>
      </c>
      <c r="CD1538" t="s">
        <v>4328</v>
      </c>
      <c r="CE1538" t="s">
        <v>4329</v>
      </c>
      <c r="CF1538" t="s">
        <v>3630</v>
      </c>
      <c r="CG1538"/>
      <c r="CH1538" t="str">
        <f>H1538</f>
        <v>Marusik Yu.M., Šestakova A., Omelko M.M.</v>
      </c>
      <c r="CI1538">
        <f t="shared" si="365"/>
        <v>2012</v>
      </c>
      <c r="CJ1538"/>
    </row>
    <row r="1539" spans="1:88" s="12" customFormat="1" x14ac:dyDescent="0.45">
      <c r="A1539" s="11">
        <v>45765.572291666671</v>
      </c>
      <c r="B1539" s="12">
        <v>412819044</v>
      </c>
      <c r="C1539" s="6" t="s">
        <v>4897</v>
      </c>
      <c r="D1539" s="12">
        <v>1</v>
      </c>
      <c r="E1539" s="4" t="s">
        <v>1115</v>
      </c>
      <c r="F1539" s="12" t="s">
        <v>577</v>
      </c>
      <c r="G1539" s="12">
        <v>4230</v>
      </c>
      <c r="H1539" s="44" t="s">
        <v>1649</v>
      </c>
      <c r="I1539" s="12">
        <v>2012</v>
      </c>
      <c r="J1539" s="12" t="s">
        <v>1650</v>
      </c>
      <c r="K1539" s="12" t="s">
        <v>1651</v>
      </c>
      <c r="L1539" s="12" t="s">
        <v>1652</v>
      </c>
      <c r="M1539" t="s">
        <v>39</v>
      </c>
      <c r="N1539" s="12" t="s">
        <v>77</v>
      </c>
      <c r="P1539" s="12" t="s">
        <v>1653</v>
      </c>
      <c r="Q1539" t="str">
        <f t="shared" si="375"/>
        <v>environs of Bakans Town</v>
      </c>
      <c r="R1539" s="94">
        <v>44.80894</v>
      </c>
      <c r="S1539" s="94">
        <v>76.276439999999994</v>
      </c>
      <c r="T1539" s="12" t="s">
        <v>1654</v>
      </c>
      <c r="U1539" s="12" t="s">
        <v>1655</v>
      </c>
      <c r="V1539" s="12" t="s">
        <v>106</v>
      </c>
      <c r="X1539" s="12">
        <v>2500</v>
      </c>
      <c r="Y1539" s="12">
        <v>1986</v>
      </c>
      <c r="Z1539" s="12">
        <v>6</v>
      </c>
      <c r="AE1539" s="12" t="s">
        <v>1656</v>
      </c>
      <c r="AF1539" s="12" t="s">
        <v>648</v>
      </c>
      <c r="AH1539" s="12" t="s">
        <v>274</v>
      </c>
      <c r="AI1539" s="12" t="s">
        <v>347</v>
      </c>
      <c r="AJ1539" s="12" t="s">
        <v>1647</v>
      </c>
      <c r="AK1539" s="12" t="b">
        <v>1</v>
      </c>
      <c r="AL1539" s="12" t="b">
        <v>0</v>
      </c>
      <c r="AO1539" s="49" t="s">
        <v>4952</v>
      </c>
      <c r="AP1539" s="73"/>
      <c r="AQ1539" s="49" t="s">
        <v>4951</v>
      </c>
      <c r="AR1539" s="76" t="s">
        <v>5011</v>
      </c>
      <c r="AS1539" s="73" t="s">
        <v>5012</v>
      </c>
      <c r="AT1539" s="73">
        <f t="shared" si="357"/>
        <v>1</v>
      </c>
      <c r="AU1539" s="44"/>
      <c r="AV1539" s="44" t="s">
        <v>5381</v>
      </c>
      <c r="AW1539" t="s">
        <v>648</v>
      </c>
      <c r="AX1539" s="112" t="s">
        <v>5333</v>
      </c>
      <c r="AY1539" s="73" t="str">
        <f t="shared" si="358"/>
        <v>Marusik Yu.M., Šestakova A., Omelko M.M. 2012. First description of the male with redescription of female of Araneus strandiellus Charitonov, 1951 (Araneae, Araneidae) // ZooKeys. Vol.205. P.91–98</v>
      </c>
      <c r="AZ1539" s="49" t="s">
        <v>4903</v>
      </c>
      <c r="BA1539" s="44" t="str">
        <f>Y1539&amp;"-"&amp;IF(Z1539&lt;10,"0"&amp;Z1539,Z1539)</f>
        <v>1986-06</v>
      </c>
      <c r="BB1539" s="44" t="str">
        <f>Y1539&amp;IF(Z1539&lt;&gt;0,"-"&amp;Z1539,"")&amp;IF(AA1539&lt;&gt;0,"-"&amp;AA1539,"")&amp;IF(AB1539&lt;&gt;0,"/"&amp;AB1539,"")&amp;IF(AC1539&lt;&gt;0,"-"&amp;AC1539,"")&amp;IF(AD1539&lt;&gt;0,"-"&amp;AD1539,"")</f>
        <v>1986-6</v>
      </c>
      <c r="BC1539" s="44" t="str">
        <f>AE1539</f>
        <v>tugai and thicket</v>
      </c>
      <c r="BD1539" s="44"/>
      <c r="BE1539" s="44"/>
      <c r="BF1539" s="49" t="s">
        <v>4882</v>
      </c>
      <c r="BG1539" t="s">
        <v>4893</v>
      </c>
      <c r="BH1539" s="40" t="s">
        <v>5050</v>
      </c>
      <c r="BI1539" t="s">
        <v>39</v>
      </c>
      <c r="BJ1539" t="str">
        <f>N1539&amp;", "&amp;P1539</f>
        <v>Almaty Area, environs of Bakans Town</v>
      </c>
      <c r="BK1539" t="str">
        <f>T1539&amp;" N; "&amp;U1539&amp;" E"</f>
        <v>44.80894 N; 76.27644 E</v>
      </c>
      <c r="BL1539" t="s">
        <v>1654</v>
      </c>
      <c r="BM1539" s="85" t="s">
        <v>1655</v>
      </c>
      <c r="BN1539" t="s">
        <v>4895</v>
      </c>
      <c r="BO1539">
        <f t="shared" si="379"/>
        <v>2500</v>
      </c>
      <c r="BP1539" t="str">
        <f>IF(V1539="original",H1539,IF(V1539="volunteer",C1539,"Nekhaeva A.A."))</f>
        <v>Kim L.V.</v>
      </c>
      <c r="BQ1539" t="str">
        <f>IF(V1539="original",I1539,IF(V1539="volunteer",YEAR(A1539)&amp;"-"&amp;IF(MONTH(A1539)&lt;10,"0"&amp;MONTH(A1539),MONTH(A1539))&amp;"-"&amp;IF(DAY(A1539)&lt;10,"0"&amp;DAY(A1539),DAY(A1539)),"__2025-05-15"))</f>
        <v>2025-04-18</v>
      </c>
      <c r="BR1539"/>
      <c r="BS1539"/>
      <c r="BT1539" s="49" t="s">
        <v>4766</v>
      </c>
      <c r="BU1539" t="s">
        <v>3631</v>
      </c>
      <c r="BV1539" t="s">
        <v>3632</v>
      </c>
      <c r="BW1539" t="s">
        <v>3633</v>
      </c>
      <c r="BX1539" t="s">
        <v>3634</v>
      </c>
      <c r="BY1539" s="44" t="s">
        <v>274</v>
      </c>
      <c r="BZ1539" t="s">
        <v>347</v>
      </c>
      <c r="CA1539" t="s">
        <v>4328</v>
      </c>
      <c r="CB1539" s="44" t="s">
        <v>4328</v>
      </c>
      <c r="CC1539" t="s">
        <v>4330</v>
      </c>
      <c r="CD1539" t="s">
        <v>4328</v>
      </c>
      <c r="CE1539" t="s">
        <v>4329</v>
      </c>
      <c r="CF1539" t="s">
        <v>3630</v>
      </c>
      <c r="CG1539"/>
      <c r="CH1539" t="str">
        <f>H1539</f>
        <v>Marusik Yu.M., Šestakova A., Omelko M.M.</v>
      </c>
      <c r="CI1539">
        <f t="shared" si="365"/>
        <v>2012</v>
      </c>
      <c r="CJ1539"/>
    </row>
    <row r="1540" spans="1:88" x14ac:dyDescent="0.45">
      <c r="A1540" s="1">
        <v>45748.772523148153</v>
      </c>
      <c r="B1540">
        <v>911269241</v>
      </c>
      <c r="C1540" t="s">
        <v>4896</v>
      </c>
      <c r="D1540">
        <v>12</v>
      </c>
      <c r="E1540" s="4" t="s">
        <v>2012</v>
      </c>
      <c r="G1540">
        <v>566</v>
      </c>
      <c r="H1540" s="44" t="s">
        <v>3218</v>
      </c>
      <c r="I1540">
        <v>2013</v>
      </c>
      <c r="J1540" t="s">
        <v>3219</v>
      </c>
      <c r="K1540" t="s">
        <v>3220</v>
      </c>
      <c r="L1540" t="s">
        <v>3221</v>
      </c>
      <c r="M1540" t="s">
        <v>39</v>
      </c>
      <c r="N1540" t="s">
        <v>841</v>
      </c>
      <c r="O1540" t="s">
        <v>1553</v>
      </c>
      <c r="P1540" t="s">
        <v>3320</v>
      </c>
      <c r="Q1540" t="str">
        <f t="shared" si="375"/>
        <v>ENE foothills of Uzynbulak [=Uzunbulak] Hills, c. 16.7 km NNW of Karabastau</v>
      </c>
      <c r="R1540" s="85">
        <v>43.919556</v>
      </c>
      <c r="S1540" s="85">
        <v>75.514388999999994</v>
      </c>
      <c r="T1540" t="s">
        <v>3321</v>
      </c>
      <c r="U1540" t="s">
        <v>3322</v>
      </c>
      <c r="V1540" s="54" t="s">
        <v>44</v>
      </c>
      <c r="Y1540">
        <v>2011</v>
      </c>
      <c r="Z1540">
        <v>11</v>
      </c>
      <c r="AA1540">
        <v>5</v>
      </c>
      <c r="AB1540"/>
      <c r="AC1540"/>
      <c r="AD1540"/>
      <c r="AE1540" t="s">
        <v>2626</v>
      </c>
      <c r="AF1540" t="s">
        <v>3323</v>
      </c>
      <c r="AG1540" s="60" t="s">
        <v>4922</v>
      </c>
      <c r="AH1540" t="s">
        <v>229</v>
      </c>
      <c r="AI1540" t="s">
        <v>245</v>
      </c>
      <c r="AJ1540" t="s">
        <v>262</v>
      </c>
      <c r="AK1540" t="b">
        <v>1</v>
      </c>
      <c r="AL1540" t="b">
        <v>0</v>
      </c>
      <c r="AO1540" s="49" t="s">
        <v>4952</v>
      </c>
      <c r="AP1540" s="73"/>
      <c r="AQ1540" s="49" t="s">
        <v>4951</v>
      </c>
      <c r="AR1540" s="76" t="s">
        <v>5011</v>
      </c>
      <c r="AS1540" s="73" t="s">
        <v>5012</v>
      </c>
      <c r="AT1540" s="73">
        <f t="shared" ref="AT1540:AT1603" si="380">D1540</f>
        <v>12</v>
      </c>
      <c r="AU1540" s="112" t="s">
        <v>5384</v>
      </c>
      <c r="AV1540" s="44" t="s">
        <v>5380</v>
      </c>
      <c r="AW1540" s="28" t="s">
        <v>3323</v>
      </c>
      <c r="AX1540" s="73"/>
      <c r="AY1540" s="73" t="str">
        <f t="shared" ref="AY1540:AY1603" si="381">H1540&amp;" "&amp;I1540&amp;". "&amp;J1540&amp;" // "&amp;K1540</f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0" s="49" t="s">
        <v>4903</v>
      </c>
      <c r="BA1540" s="58" t="str">
        <f>Y1540&amp;"-"&amp;IF(Z1540&lt;10,"0"&amp;Z1540,Z1540)&amp;"-"&amp;IF(AA1540&lt;10,"0"&amp;AA1540,AA1540)</f>
        <v>2011-11-05</v>
      </c>
      <c r="BB1540" s="44" t="str">
        <f>Y1540&amp;IF(Z1540&lt;&gt;0,"-"&amp;Z1540,"")&amp;IF(AA1540&lt;&gt;0,"-"&amp;AA1540,"")&amp;IF(AB1540&lt;&gt;0,"/"&amp;AB1540,"")&amp;IF(AC1540&lt;&gt;0,"-"&amp;AC1540,"")&amp;IF(AD1540&lt;&gt;0,"-"&amp;AD1540,"")</f>
        <v>2011-11-5</v>
      </c>
      <c r="BC1540" s="44" t="str">
        <f t="shared" ref="BC1540:BC1544" si="382">AE1540</f>
        <v>under stones</v>
      </c>
      <c r="BF1540" s="49" t="s">
        <v>4882</v>
      </c>
      <c r="BG1540" t="s">
        <v>4893</v>
      </c>
      <c r="BH1540" s="40" t="s">
        <v>5050</v>
      </c>
      <c r="BI1540" t="s">
        <v>39</v>
      </c>
      <c r="BJ1540" t="str">
        <f>N1540&amp;", "&amp;O1540&amp;", "&amp;P1540</f>
        <v>Almaty [=Alma-Ata] Area, Zhambyl District, ENE foothills of Uzynbulak [=Uzunbulak] Hills, c. 16.7 km NNW of Karabastau</v>
      </c>
      <c r="BK1540" t="str">
        <f>T1540&amp;" N; "&amp;U1540&amp;" E"</f>
        <v>43°55'10.4" N; 75°30'51.8" E</v>
      </c>
      <c r="BL1540" t="s">
        <v>5237</v>
      </c>
      <c r="BM1540" s="85" t="s">
        <v>5238</v>
      </c>
      <c r="BN1540" t="s">
        <v>4895</v>
      </c>
      <c r="BP1540" t="str">
        <f>IF(V1540="original",H1540,IF(V1540="volunteer",C1540,"Nekhaeva A.A."))</f>
        <v>Громов А.В.</v>
      </c>
      <c r="BQ1540">
        <f>IF(V1540="original",I1540,IF(V1540="volunteer",YEAR(A1540)&amp;"-"&amp;IF(MONTH(A1540)&lt;10,"0"&amp;MONTH(A1540),MONTH(A1540))&amp;"-"&amp;IF(DAY(A1540)&lt;10,"0"&amp;DAY(A1540),DAY(A1540)),"__2025-05-15"))</f>
        <v>2013</v>
      </c>
      <c r="BR1540" t="str">
        <f>LEFT(AG1540,SEARCH(" ",AG1540)-1)</f>
        <v>837</v>
      </c>
      <c r="BS1540" t="str">
        <f t="shared" ref="BS1540:BS1545" si="383">BR1540</f>
        <v>837</v>
      </c>
      <c r="BT1540" s="49" t="s">
        <v>4766</v>
      </c>
      <c r="BU1540" t="s">
        <v>3631</v>
      </c>
      <c r="BV1540" t="s">
        <v>3632</v>
      </c>
      <c r="BW1540" t="s">
        <v>3633</v>
      </c>
      <c r="BX1540" t="s">
        <v>3634</v>
      </c>
      <c r="BY1540" s="44" t="s">
        <v>229</v>
      </c>
      <c r="BZ1540" t="s">
        <v>245</v>
      </c>
      <c r="CA1540" t="s">
        <v>3678</v>
      </c>
      <c r="CB1540" s="44" t="s">
        <v>3678</v>
      </c>
      <c r="CC1540" t="s">
        <v>4804</v>
      </c>
      <c r="CD1540" t="s">
        <v>3678</v>
      </c>
      <c r="CE1540" t="s">
        <v>3679</v>
      </c>
      <c r="CF1540" t="s">
        <v>3630</v>
      </c>
      <c r="CH1540" t="str">
        <f>H1540</f>
        <v>Громов А.В.</v>
      </c>
      <c r="CI1540">
        <f t="shared" si="365"/>
        <v>2013</v>
      </c>
    </row>
    <row r="1541" spans="1:88" x14ac:dyDescent="0.45">
      <c r="A1541" s="1">
        <v>45748.772523148153</v>
      </c>
      <c r="B1541">
        <v>911269241</v>
      </c>
      <c r="C1541" t="s">
        <v>4896</v>
      </c>
      <c r="D1541">
        <v>10</v>
      </c>
      <c r="E1541" s="4" t="s">
        <v>5304</v>
      </c>
      <c r="G1541">
        <v>566</v>
      </c>
      <c r="H1541" s="44" t="s">
        <v>3218</v>
      </c>
      <c r="I1541">
        <v>2013</v>
      </c>
      <c r="J1541" t="s">
        <v>3219</v>
      </c>
      <c r="K1541" t="s">
        <v>3220</v>
      </c>
      <c r="L1541" t="s">
        <v>3221</v>
      </c>
      <c r="M1541" t="s">
        <v>39</v>
      </c>
      <c r="N1541" t="s">
        <v>841</v>
      </c>
      <c r="O1541" t="s">
        <v>1553</v>
      </c>
      <c r="P1541" t="s">
        <v>3320</v>
      </c>
      <c r="Q1541" t="str">
        <f t="shared" si="375"/>
        <v>ENE foothills of Uzynbulak [=Uzunbulak] Hills, c. 16.7 km NNW of Karabastau</v>
      </c>
      <c r="R1541" s="85">
        <v>43.919556</v>
      </c>
      <c r="S1541" s="85">
        <v>75.514388999999994</v>
      </c>
      <c r="T1541" t="s">
        <v>3321</v>
      </c>
      <c r="U1541" t="s">
        <v>3322</v>
      </c>
      <c r="V1541" s="54" t="s">
        <v>44</v>
      </c>
      <c r="Y1541">
        <v>2011</v>
      </c>
      <c r="Z1541">
        <v>11</v>
      </c>
      <c r="AA1541">
        <v>5</v>
      </c>
      <c r="AB1541"/>
      <c r="AC1541"/>
      <c r="AD1541"/>
      <c r="AE1541" t="s">
        <v>2626</v>
      </c>
      <c r="AF1541" t="s">
        <v>3323</v>
      </c>
      <c r="AG1541" s="60" t="s">
        <v>4922</v>
      </c>
      <c r="AH1541" t="s">
        <v>229</v>
      </c>
      <c r="AI1541" t="s">
        <v>245</v>
      </c>
      <c r="AJ1541" t="s">
        <v>262</v>
      </c>
      <c r="AK1541" t="b">
        <v>1</v>
      </c>
      <c r="AL1541" t="b">
        <v>0</v>
      </c>
      <c r="AO1541" s="49" t="s">
        <v>4952</v>
      </c>
      <c r="AP1541" s="73"/>
      <c r="AQ1541" s="49" t="s">
        <v>4951</v>
      </c>
      <c r="AR1541" s="76" t="s">
        <v>5011</v>
      </c>
      <c r="AS1541" s="73" t="s">
        <v>5012</v>
      </c>
      <c r="AT1541" s="73">
        <f t="shared" si="380"/>
        <v>10</v>
      </c>
      <c r="AV1541" s="44" t="s">
        <v>5381</v>
      </c>
      <c r="AW1541" s="28" t="s">
        <v>3323</v>
      </c>
      <c r="AX1541" s="73"/>
      <c r="AY1541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1" s="49" t="s">
        <v>4903</v>
      </c>
      <c r="BA1541" s="58" t="str">
        <f>Y1541&amp;"-"&amp;IF(Z1541&lt;10,"0"&amp;Z1541,Z1541)&amp;"-"&amp;IF(AA1541&lt;10,"0"&amp;AA1541,AA1541)</f>
        <v>2011-11-05</v>
      </c>
      <c r="BB1541" s="44" t="str">
        <f>Y1541&amp;IF(Z1541&lt;&gt;0,"-"&amp;Z1541,"")&amp;IF(AA1541&lt;&gt;0,"-"&amp;AA1541,"")&amp;IF(AB1541&lt;&gt;0,"/"&amp;AB1541,"")&amp;IF(AC1541&lt;&gt;0,"-"&amp;AC1541,"")&amp;IF(AD1541&lt;&gt;0,"-"&amp;AD1541,"")</f>
        <v>2011-11-5</v>
      </c>
      <c r="BC1541" s="44" t="str">
        <f t="shared" si="382"/>
        <v>under stones</v>
      </c>
      <c r="BF1541" s="49" t="s">
        <v>4882</v>
      </c>
      <c r="BG1541" t="s">
        <v>4893</v>
      </c>
      <c r="BH1541" s="40" t="s">
        <v>5050</v>
      </c>
      <c r="BI1541" t="s">
        <v>39</v>
      </c>
      <c r="BJ1541" t="str">
        <f>N1541&amp;", "&amp;O1541&amp;", "&amp;P1541</f>
        <v>Almaty [=Alma-Ata] Area, Zhambyl District, ENE foothills of Uzynbulak [=Uzunbulak] Hills, c. 16.7 km NNW of Karabastau</v>
      </c>
      <c r="BK1541" t="str">
        <f>T1541&amp;" N; "&amp;U1541&amp;" E"</f>
        <v>43°55'10.4" N; 75°30'51.8" E</v>
      </c>
      <c r="BL1541" t="s">
        <v>5237</v>
      </c>
      <c r="BM1541" s="85" t="s">
        <v>5238</v>
      </c>
      <c r="BN1541" t="s">
        <v>4895</v>
      </c>
      <c r="BP1541" t="str">
        <f>IF(V1541="original",H1541,IF(V1541="volunteer",C1541,"Nekhaeva A.A."))</f>
        <v>Громов А.В.</v>
      </c>
      <c r="BQ1541">
        <f>IF(V1541="original",I1541,IF(V1541="volunteer",YEAR(A1541)&amp;"-"&amp;IF(MONTH(A1541)&lt;10,"0"&amp;MONTH(A1541),MONTH(A1541))&amp;"-"&amp;IF(DAY(A1541)&lt;10,"0"&amp;DAY(A1541),DAY(A1541)),"__2025-05-15"))</f>
        <v>2013</v>
      </c>
      <c r="BR1541" t="str">
        <f>LEFT(AG1541,SEARCH(" ",AG1541)-1)</f>
        <v>837</v>
      </c>
      <c r="BS1541" t="str">
        <f t="shared" si="383"/>
        <v>837</v>
      </c>
      <c r="BT1541" s="49" t="s">
        <v>4766</v>
      </c>
      <c r="BU1541" t="s">
        <v>3631</v>
      </c>
      <c r="BV1541" t="s">
        <v>3632</v>
      </c>
      <c r="BW1541" t="s">
        <v>3633</v>
      </c>
      <c r="BX1541" t="s">
        <v>3634</v>
      </c>
      <c r="BY1541" s="44" t="s">
        <v>229</v>
      </c>
      <c r="BZ1541" t="s">
        <v>245</v>
      </c>
      <c r="CA1541" t="s">
        <v>3678</v>
      </c>
      <c r="CB1541" s="44" t="s">
        <v>3678</v>
      </c>
      <c r="CC1541" t="s">
        <v>4804</v>
      </c>
      <c r="CD1541" t="s">
        <v>3678</v>
      </c>
      <c r="CE1541" t="s">
        <v>3679</v>
      </c>
      <c r="CF1541" t="s">
        <v>3630</v>
      </c>
      <c r="CH1541" t="str">
        <f>H1541</f>
        <v>Громов А.В.</v>
      </c>
      <c r="CI1541">
        <f t="shared" si="365"/>
        <v>2013</v>
      </c>
    </row>
    <row r="1542" spans="1:88" x14ac:dyDescent="0.45">
      <c r="A1542" s="1">
        <v>45748.77579861111</v>
      </c>
      <c r="B1542">
        <v>911269241</v>
      </c>
      <c r="C1542" t="s">
        <v>4896</v>
      </c>
      <c r="D1542">
        <v>1</v>
      </c>
      <c r="E1542" s="4" t="s">
        <v>65</v>
      </c>
      <c r="G1542">
        <v>566</v>
      </c>
      <c r="H1542" s="44" t="s">
        <v>3218</v>
      </c>
      <c r="I1542">
        <v>2013</v>
      </c>
      <c r="J1542" t="s">
        <v>3219</v>
      </c>
      <c r="K1542" t="s">
        <v>3220</v>
      </c>
      <c r="L1542" t="s">
        <v>3221</v>
      </c>
      <c r="M1542" t="s">
        <v>39</v>
      </c>
      <c r="N1542" t="s">
        <v>841</v>
      </c>
      <c r="O1542" t="s">
        <v>2740</v>
      </c>
      <c r="P1542" t="s">
        <v>3316</v>
      </c>
      <c r="Q1542" t="str">
        <f t="shared" si="375"/>
        <v>Ili River canyon, right riverside, W slope of Itzhon Plateau, c. 8.4 km NNW of Kapshagai [=Kapchagai], Kapshagai [=Kapchagai] Boundary</v>
      </c>
      <c r="R1542" s="85">
        <v>43.964944000000003</v>
      </c>
      <c r="S1542" s="85">
        <v>77.053055999999998</v>
      </c>
      <c r="T1542" t="s">
        <v>3317</v>
      </c>
      <c r="U1542" t="s">
        <v>3318</v>
      </c>
      <c r="V1542" s="54" t="s">
        <v>44</v>
      </c>
      <c r="Y1542">
        <v>2008</v>
      </c>
      <c r="Z1542">
        <v>4</v>
      </c>
      <c r="AA1542">
        <v>20</v>
      </c>
      <c r="AB1542"/>
      <c r="AC1542"/>
      <c r="AD1542"/>
      <c r="AE1542" t="s">
        <v>2626</v>
      </c>
      <c r="AF1542" t="s">
        <v>501</v>
      </c>
      <c r="AG1542" s="60" t="s">
        <v>4921</v>
      </c>
      <c r="AH1542" t="s">
        <v>229</v>
      </c>
      <c r="AI1542" t="s">
        <v>245</v>
      </c>
      <c r="AJ1542" t="s">
        <v>262</v>
      </c>
      <c r="AK1542" t="b">
        <v>1</v>
      </c>
      <c r="AL1542" t="b">
        <v>0</v>
      </c>
      <c r="AO1542" s="49" t="s">
        <v>4952</v>
      </c>
      <c r="AP1542" s="73"/>
      <c r="AQ1542" s="49" t="s">
        <v>4951</v>
      </c>
      <c r="AR1542" s="76" t="s">
        <v>5011</v>
      </c>
      <c r="AS1542" s="73" t="s">
        <v>5012</v>
      </c>
      <c r="AT1542" s="73">
        <f t="shared" si="380"/>
        <v>1</v>
      </c>
      <c r="AU1542" s="112" t="s">
        <v>5384</v>
      </c>
      <c r="AV1542" s="44" t="s">
        <v>5380</v>
      </c>
      <c r="AW1542" t="s">
        <v>613</v>
      </c>
      <c r="AX1542" s="73"/>
      <c r="AY1542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2" s="49" t="s">
        <v>4903</v>
      </c>
      <c r="BA1542" s="58" t="str">
        <f>Y1542&amp;"-"&amp;IF(Z1542&lt;10,"0"&amp;Z1542,Z1542)&amp;"-"&amp;IF(AA1542&lt;10,"0"&amp;AA1542,AA1542)</f>
        <v>2008-04-20</v>
      </c>
      <c r="BB1542" s="44" t="str">
        <f>Y1542&amp;IF(Z1542&lt;&gt;0,"-"&amp;Z1542,"")&amp;IF(AA1542&lt;&gt;0,"-"&amp;AA1542,"")&amp;IF(AB1542&lt;&gt;0,"/"&amp;AB1542,"")&amp;IF(AC1542&lt;&gt;0,"-"&amp;AC1542,"")&amp;IF(AD1542&lt;&gt;0,"-"&amp;AD1542,"")</f>
        <v>2008-4-20</v>
      </c>
      <c r="BC1542" s="44" t="str">
        <f t="shared" si="382"/>
        <v>under stones</v>
      </c>
      <c r="BF1542" s="49" t="s">
        <v>4882</v>
      </c>
      <c r="BG1542" t="s">
        <v>4893</v>
      </c>
      <c r="BH1542" s="40" t="s">
        <v>5050</v>
      </c>
      <c r="BI1542" t="s">
        <v>39</v>
      </c>
      <c r="BJ1542" t="str">
        <f>N1542&amp;", "&amp;O1542&amp;", "&amp;P1542</f>
        <v>Almaty [=Alma-Ata] Area, Talgar District, Ili River canyon, right riverside, W slope of Itzhon Plateau, c. 8.4 km NNW of Kapshagai [=Kapchagai], Kapshagai [=Kapchagai] Boundary</v>
      </c>
      <c r="BK1542" t="str">
        <f>T1542&amp;" N; "&amp;U1542&amp;" E"</f>
        <v>43°57'53.8" N; 77°3'11" E</v>
      </c>
      <c r="BL1542" t="s">
        <v>5235</v>
      </c>
      <c r="BM1542" s="85" t="s">
        <v>5236</v>
      </c>
      <c r="BN1542" t="s">
        <v>4895</v>
      </c>
      <c r="BP1542" t="str">
        <f>IF(V1542="original",H1542,IF(V1542="volunteer",C1542,"Nekhaeva A.A."))</f>
        <v>Громов А.В.</v>
      </c>
      <c r="BQ1542">
        <f>IF(V1542="original",I1542,IF(V1542="volunteer",YEAR(A1542)&amp;"-"&amp;IF(MONTH(A1542)&lt;10,"0"&amp;MONTH(A1542),MONTH(A1542))&amp;"-"&amp;IF(DAY(A1542)&lt;10,"0"&amp;DAY(A1542),DAY(A1542)),"__2025-05-15"))</f>
        <v>2013</v>
      </c>
      <c r="BR1542" t="str">
        <f>LEFT(AG1542,SEARCH(" ",AG1542)-1)</f>
        <v>506</v>
      </c>
      <c r="BS1542" t="str">
        <f t="shared" si="383"/>
        <v>506</v>
      </c>
      <c r="BT1542" s="49" t="s">
        <v>4766</v>
      </c>
      <c r="BU1542" t="s">
        <v>3631</v>
      </c>
      <c r="BV1542" t="s">
        <v>3632</v>
      </c>
      <c r="BW1542" t="s">
        <v>3633</v>
      </c>
      <c r="BX1542" t="s">
        <v>3634</v>
      </c>
      <c r="BY1542" s="44" t="s">
        <v>229</v>
      </c>
      <c r="BZ1542" t="s">
        <v>245</v>
      </c>
      <c r="CA1542" t="s">
        <v>3678</v>
      </c>
      <c r="CB1542" s="44" t="s">
        <v>3678</v>
      </c>
      <c r="CC1542" t="s">
        <v>4804</v>
      </c>
      <c r="CD1542" t="s">
        <v>3678</v>
      </c>
      <c r="CE1542" t="s">
        <v>3679</v>
      </c>
      <c r="CF1542" t="s">
        <v>3630</v>
      </c>
      <c r="CH1542" t="str">
        <f>H1542</f>
        <v>Громов А.В.</v>
      </c>
      <c r="CI1542">
        <f t="shared" si="365"/>
        <v>2013</v>
      </c>
    </row>
    <row r="1543" spans="1:88" x14ac:dyDescent="0.45">
      <c r="A1543" s="1">
        <v>45748.777962962973</v>
      </c>
      <c r="B1543">
        <v>911269241</v>
      </c>
      <c r="C1543" t="s">
        <v>4896</v>
      </c>
      <c r="D1543">
        <v>4</v>
      </c>
      <c r="E1543" s="4" t="s">
        <v>835</v>
      </c>
      <c r="G1543">
        <v>566</v>
      </c>
      <c r="H1543" s="44" t="s">
        <v>3218</v>
      </c>
      <c r="I1543">
        <v>2013</v>
      </c>
      <c r="J1543" t="s">
        <v>3219</v>
      </c>
      <c r="K1543" t="s">
        <v>3220</v>
      </c>
      <c r="L1543" t="s">
        <v>3221</v>
      </c>
      <c r="M1543" t="s">
        <v>39</v>
      </c>
      <c r="N1543" t="s">
        <v>841</v>
      </c>
      <c r="O1543" t="s">
        <v>2740</v>
      </c>
      <c r="P1543" t="s">
        <v>3309</v>
      </c>
      <c r="Q1543" t="str">
        <f t="shared" si="375"/>
        <v>Ili River canyon, right riverside, WSW slope of Itzhon Plateau, c. 4.9 km N of Kapshagai [=Kapchagai], Kapshagai [=Kapchagai] Boundary</v>
      </c>
      <c r="R1543" s="85">
        <v>43.935082999999999</v>
      </c>
      <c r="S1543" s="85">
        <v>77.080278000000007</v>
      </c>
      <c r="T1543" t="s">
        <v>3310</v>
      </c>
      <c r="U1543" t="s">
        <v>3311</v>
      </c>
      <c r="V1543" s="54" t="s">
        <v>44</v>
      </c>
      <c r="Y1543">
        <v>2011</v>
      </c>
      <c r="Z1543">
        <v>10</v>
      </c>
      <c r="AA1543">
        <v>3</v>
      </c>
      <c r="AB1543"/>
      <c r="AC1543"/>
      <c r="AD1543"/>
      <c r="AE1543" t="s">
        <v>3312</v>
      </c>
      <c r="AF1543" t="s">
        <v>3313</v>
      </c>
      <c r="AG1543" s="60" t="s">
        <v>4920</v>
      </c>
      <c r="AH1543" t="s">
        <v>229</v>
      </c>
      <c r="AI1543" t="s">
        <v>245</v>
      </c>
      <c r="AJ1543" t="s">
        <v>262</v>
      </c>
      <c r="AK1543" t="b">
        <v>1</v>
      </c>
      <c r="AL1543" t="b">
        <v>0</v>
      </c>
      <c r="AO1543" s="49" t="s">
        <v>4952</v>
      </c>
      <c r="AP1543" s="73"/>
      <c r="AQ1543" s="49" t="s">
        <v>4951</v>
      </c>
      <c r="AR1543" s="76" t="s">
        <v>5011</v>
      </c>
      <c r="AS1543" s="73" t="s">
        <v>5012</v>
      </c>
      <c r="AT1543" s="73">
        <f t="shared" si="380"/>
        <v>4</v>
      </c>
      <c r="AU1543" s="112" t="s">
        <v>5384</v>
      </c>
      <c r="AV1543" s="44" t="s">
        <v>5380</v>
      </c>
      <c r="AW1543" s="28" t="s">
        <v>3313</v>
      </c>
      <c r="AX1543" s="73"/>
      <c r="AY1543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3" s="49" t="s">
        <v>4903</v>
      </c>
      <c r="BA1543" s="58" t="str">
        <f>Y1543&amp;"-"&amp;IF(Z1543&lt;10,"0"&amp;Z1543,Z1543)&amp;"-"&amp;IF(AA1543&lt;10,"0"&amp;AA1543,AA1543)</f>
        <v>2011-10-03</v>
      </c>
      <c r="BB1543" s="44" t="str">
        <f>Y1543&amp;IF(Z1543&lt;&gt;0,"-"&amp;Z1543,"")&amp;IF(AA1543&lt;&gt;0,"-"&amp;AA1543,"")&amp;IF(AB1543&lt;&gt;0,"/"&amp;AB1543,"")&amp;IF(AC1543&lt;&gt;0,"-"&amp;AC1543,"")&amp;IF(AD1543&lt;&gt;0,"-"&amp;AD1543,"")</f>
        <v>2011-10-3</v>
      </c>
      <c r="BC1543" s="44" t="str">
        <f t="shared" si="382"/>
        <v>rock</v>
      </c>
      <c r="BF1543" s="49" t="s">
        <v>4882</v>
      </c>
      <c r="BG1543" t="s">
        <v>4893</v>
      </c>
      <c r="BH1543" s="40" t="s">
        <v>5050</v>
      </c>
      <c r="BI1543" t="s">
        <v>39</v>
      </c>
      <c r="BJ1543" t="str">
        <f>N1543&amp;", "&amp;O1543&amp;", "&amp;P1543</f>
        <v>Almaty [=Alma-Ata] Area, Talgar District, Ili River canyon, right riverside, WSW slope of Itzhon Plateau, c. 4.9 km N of Kapshagai [=Kapchagai], Kapshagai [=Kapchagai] Boundary</v>
      </c>
      <c r="BK1543" t="str">
        <f>T1543&amp;" N; "&amp;U1543&amp;" E"</f>
        <v>43°56'6.3" N; 77°4'49" E</v>
      </c>
      <c r="BL1543" t="s">
        <v>5233</v>
      </c>
      <c r="BM1543" s="85" t="s">
        <v>5234</v>
      </c>
      <c r="BN1543" t="s">
        <v>4895</v>
      </c>
      <c r="BP1543" t="str">
        <f>IF(V1543="original",H1543,IF(V1543="volunteer",C1543,"Nekhaeva A.A."))</f>
        <v>Громов А.В.</v>
      </c>
      <c r="BQ1543">
        <f>IF(V1543="original",I1543,IF(V1543="volunteer",YEAR(A1543)&amp;"-"&amp;IF(MONTH(A1543)&lt;10,"0"&amp;MONTH(A1543),MONTH(A1543))&amp;"-"&amp;IF(DAY(A1543)&lt;10,"0"&amp;DAY(A1543),DAY(A1543)),"__2025-05-15"))</f>
        <v>2013</v>
      </c>
      <c r="BR1543" t="str">
        <f>LEFT(AG1543,SEARCH(" ",AG1543)-1)</f>
        <v>441</v>
      </c>
      <c r="BS1543" t="str">
        <f t="shared" si="383"/>
        <v>441</v>
      </c>
      <c r="BT1543" s="49" t="s">
        <v>4766</v>
      </c>
      <c r="BU1543" t="s">
        <v>3631</v>
      </c>
      <c r="BV1543" t="s">
        <v>3632</v>
      </c>
      <c r="BW1543" t="s">
        <v>3633</v>
      </c>
      <c r="BX1543" t="s">
        <v>3634</v>
      </c>
      <c r="BY1543" s="44" t="s">
        <v>229</v>
      </c>
      <c r="BZ1543" t="s">
        <v>245</v>
      </c>
      <c r="CA1543" t="s">
        <v>3678</v>
      </c>
      <c r="CB1543" s="44" t="s">
        <v>3678</v>
      </c>
      <c r="CC1543" t="s">
        <v>4804</v>
      </c>
      <c r="CD1543" t="s">
        <v>3678</v>
      </c>
      <c r="CE1543" t="s">
        <v>3679</v>
      </c>
      <c r="CF1543" t="s">
        <v>3630</v>
      </c>
      <c r="CH1543" t="str">
        <f>H1543</f>
        <v>Громов А.В.</v>
      </c>
      <c r="CI1543">
        <f t="shared" si="365"/>
        <v>2013</v>
      </c>
    </row>
    <row r="1544" spans="1:88" x14ac:dyDescent="0.45">
      <c r="A1544" s="1">
        <v>45748.777962962973</v>
      </c>
      <c r="B1544">
        <v>911269241</v>
      </c>
      <c r="C1544" t="s">
        <v>4896</v>
      </c>
      <c r="D1544">
        <v>2</v>
      </c>
      <c r="E1544" s="4" t="s">
        <v>1003</v>
      </c>
      <c r="G1544">
        <v>566</v>
      </c>
      <c r="H1544" s="44" t="s">
        <v>3218</v>
      </c>
      <c r="I1544">
        <v>2013</v>
      </c>
      <c r="J1544" t="s">
        <v>3219</v>
      </c>
      <c r="K1544" t="s">
        <v>3220</v>
      </c>
      <c r="L1544" t="s">
        <v>3221</v>
      </c>
      <c r="M1544" t="s">
        <v>39</v>
      </c>
      <c r="N1544" t="s">
        <v>841</v>
      </c>
      <c r="O1544" t="s">
        <v>2740</v>
      </c>
      <c r="P1544" t="s">
        <v>3309</v>
      </c>
      <c r="Q1544" t="str">
        <f t="shared" si="375"/>
        <v>Ili River canyon, right riverside, WSW slope of Itzhon Plateau, c. 4.9 km N of Kapshagai [=Kapchagai], Kapshagai [=Kapchagai] Boundary</v>
      </c>
      <c r="R1544" s="85">
        <v>43.935082999999999</v>
      </c>
      <c r="S1544" s="85">
        <v>77.080278000000007</v>
      </c>
      <c r="T1544" t="s">
        <v>3310</v>
      </c>
      <c r="U1544" t="s">
        <v>3311</v>
      </c>
      <c r="V1544" s="54" t="s">
        <v>44</v>
      </c>
      <c r="Y1544">
        <v>2011</v>
      </c>
      <c r="Z1544">
        <v>10</v>
      </c>
      <c r="AA1544">
        <v>3</v>
      </c>
      <c r="AB1544"/>
      <c r="AC1544"/>
      <c r="AD1544"/>
      <c r="AE1544" t="s">
        <v>3312</v>
      </c>
      <c r="AF1544" t="s">
        <v>3313</v>
      </c>
      <c r="AG1544" s="60" t="s">
        <v>4920</v>
      </c>
      <c r="AH1544" t="s">
        <v>229</v>
      </c>
      <c r="AI1544" t="s">
        <v>245</v>
      </c>
      <c r="AJ1544" t="s">
        <v>262</v>
      </c>
      <c r="AK1544" t="b">
        <v>1</v>
      </c>
      <c r="AL1544" t="b">
        <v>0</v>
      </c>
      <c r="AO1544" s="49" t="s">
        <v>4952</v>
      </c>
      <c r="AP1544" s="73"/>
      <c r="AQ1544" s="49" t="s">
        <v>4951</v>
      </c>
      <c r="AR1544" s="76" t="s">
        <v>5011</v>
      </c>
      <c r="AS1544" s="73" t="s">
        <v>5012</v>
      </c>
      <c r="AT1544" s="73">
        <f t="shared" si="380"/>
        <v>2</v>
      </c>
      <c r="AV1544" s="44" t="s">
        <v>5381</v>
      </c>
      <c r="AW1544" s="28" t="s">
        <v>3313</v>
      </c>
      <c r="AX1544" s="73"/>
      <c r="AY1544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4" s="49" t="s">
        <v>4903</v>
      </c>
      <c r="BA1544" s="58" t="str">
        <f>Y1544&amp;"-"&amp;IF(Z1544&lt;10,"0"&amp;Z1544,Z1544)&amp;"-"&amp;IF(AA1544&lt;10,"0"&amp;AA1544,AA1544)</f>
        <v>2011-10-03</v>
      </c>
      <c r="BB1544" s="44" t="str">
        <f>Y1544&amp;IF(Z1544&lt;&gt;0,"-"&amp;Z1544,"")&amp;IF(AA1544&lt;&gt;0,"-"&amp;AA1544,"")&amp;IF(AB1544&lt;&gt;0,"/"&amp;AB1544,"")&amp;IF(AC1544&lt;&gt;0,"-"&amp;AC1544,"")&amp;IF(AD1544&lt;&gt;0,"-"&amp;AD1544,"")</f>
        <v>2011-10-3</v>
      </c>
      <c r="BC1544" s="44" t="str">
        <f t="shared" si="382"/>
        <v>rock</v>
      </c>
      <c r="BF1544" s="49" t="s">
        <v>4882</v>
      </c>
      <c r="BG1544" t="s">
        <v>4893</v>
      </c>
      <c r="BH1544" s="40" t="s">
        <v>5050</v>
      </c>
      <c r="BI1544" t="s">
        <v>39</v>
      </c>
      <c r="BJ1544" t="str">
        <f>N1544&amp;", "&amp;O1544&amp;", "&amp;P1544</f>
        <v>Almaty [=Alma-Ata] Area, Talgar District, Ili River canyon, right riverside, WSW slope of Itzhon Plateau, c. 4.9 km N of Kapshagai [=Kapchagai], Kapshagai [=Kapchagai] Boundary</v>
      </c>
      <c r="BK1544" t="str">
        <f>T1544&amp;" N; "&amp;U1544&amp;" E"</f>
        <v>43°56'6.3" N; 77°4'49" E</v>
      </c>
      <c r="BL1544" t="s">
        <v>5233</v>
      </c>
      <c r="BM1544" s="85" t="s">
        <v>5234</v>
      </c>
      <c r="BN1544" t="s">
        <v>4895</v>
      </c>
      <c r="BP1544" t="str">
        <f>IF(V1544="original",H1544,IF(V1544="volunteer",C1544,"Nekhaeva A.A."))</f>
        <v>Громов А.В.</v>
      </c>
      <c r="BQ1544">
        <f>IF(V1544="original",I1544,IF(V1544="volunteer",YEAR(A1544)&amp;"-"&amp;IF(MONTH(A1544)&lt;10,"0"&amp;MONTH(A1544),MONTH(A1544))&amp;"-"&amp;IF(DAY(A1544)&lt;10,"0"&amp;DAY(A1544),DAY(A1544)),"__2025-05-15"))</f>
        <v>2013</v>
      </c>
      <c r="BR1544" t="str">
        <f>LEFT(AG1544,SEARCH(" ",AG1544)-1)</f>
        <v>441</v>
      </c>
      <c r="BS1544" t="str">
        <f t="shared" si="383"/>
        <v>441</v>
      </c>
      <c r="BT1544" s="49" t="s">
        <v>4766</v>
      </c>
      <c r="BU1544" t="s">
        <v>3631</v>
      </c>
      <c r="BV1544" t="s">
        <v>3632</v>
      </c>
      <c r="BW1544" t="s">
        <v>3633</v>
      </c>
      <c r="BX1544" t="s">
        <v>3634</v>
      </c>
      <c r="BY1544" s="44" t="s">
        <v>229</v>
      </c>
      <c r="BZ1544" t="s">
        <v>245</v>
      </c>
      <c r="CA1544" t="s">
        <v>3678</v>
      </c>
      <c r="CB1544" s="44" t="s">
        <v>3678</v>
      </c>
      <c r="CC1544" t="s">
        <v>4804</v>
      </c>
      <c r="CD1544" t="s">
        <v>3678</v>
      </c>
      <c r="CE1544" t="s">
        <v>3679</v>
      </c>
      <c r="CF1544" t="s">
        <v>3630</v>
      </c>
      <c r="CH1544" t="str">
        <f>H1544</f>
        <v>Громов А.В.</v>
      </c>
      <c r="CI1544">
        <f t="shared" si="365"/>
        <v>2013</v>
      </c>
    </row>
    <row r="1545" spans="1:88" x14ac:dyDescent="0.45">
      <c r="A1545" s="1">
        <v>45748.782581018517</v>
      </c>
      <c r="B1545">
        <v>911269241</v>
      </c>
      <c r="C1545" t="s">
        <v>4896</v>
      </c>
      <c r="D1545">
        <v>1</v>
      </c>
      <c r="E1545" s="4" t="s">
        <v>65</v>
      </c>
      <c r="G1545">
        <v>566</v>
      </c>
      <c r="H1545" s="44" t="s">
        <v>3218</v>
      </c>
      <c r="I1545">
        <v>2013</v>
      </c>
      <c r="J1545" t="s">
        <v>3219</v>
      </c>
      <c r="K1545" t="s">
        <v>3220</v>
      </c>
      <c r="L1545" t="s">
        <v>3221</v>
      </c>
      <c r="M1545" t="s">
        <v>39</v>
      </c>
      <c r="N1545" t="s">
        <v>841</v>
      </c>
      <c r="O1545" t="s">
        <v>3297</v>
      </c>
      <c r="P1545" t="s">
        <v>3298</v>
      </c>
      <c r="Q1545" t="str">
        <f t="shared" si="375"/>
        <v>Altyn-Emel National Nature Park, Ili River valley, right riverside, c. 37.5 km SSW of Basshi [=Baschi, Kalinino]</v>
      </c>
      <c r="R1545" s="85">
        <v>43.837417000000002</v>
      </c>
      <c r="S1545" s="85">
        <v>78.590999999999994</v>
      </c>
      <c r="T1545" t="s">
        <v>3299</v>
      </c>
      <c r="U1545" t="s">
        <v>3300</v>
      </c>
      <c r="V1545" s="54" t="s">
        <v>44</v>
      </c>
      <c r="Y1545">
        <v>2010</v>
      </c>
      <c r="Z1545">
        <v>4</v>
      </c>
      <c r="AA1545">
        <v>27</v>
      </c>
      <c r="AB1545"/>
      <c r="AC1545"/>
      <c r="AD1545"/>
      <c r="AE1545" t="s">
        <v>3301</v>
      </c>
      <c r="AF1545" t="s">
        <v>501</v>
      </c>
      <c r="AG1545" s="60" t="s">
        <v>4918</v>
      </c>
      <c r="AH1545" t="s">
        <v>229</v>
      </c>
      <c r="AI1545" t="s">
        <v>245</v>
      </c>
      <c r="AJ1545" t="s">
        <v>262</v>
      </c>
      <c r="AK1545" t="b">
        <v>1</v>
      </c>
      <c r="AL1545" t="b">
        <v>0</v>
      </c>
      <c r="AO1545" s="49" t="s">
        <v>4952</v>
      </c>
      <c r="AP1545" s="73"/>
      <c r="AQ1545" s="49" t="s">
        <v>4951</v>
      </c>
      <c r="AR1545" s="76" t="s">
        <v>5011</v>
      </c>
      <c r="AS1545" s="73" t="s">
        <v>5012</v>
      </c>
      <c r="AT1545" s="73">
        <f t="shared" si="380"/>
        <v>1</v>
      </c>
      <c r="AU1545" s="112" t="s">
        <v>5384</v>
      </c>
      <c r="AV1545" s="44" t="s">
        <v>5380</v>
      </c>
      <c r="AW1545" t="s">
        <v>613</v>
      </c>
      <c r="AX1545" s="73"/>
      <c r="AY1545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5" s="49" t="s">
        <v>4903</v>
      </c>
      <c r="BA1545" s="58" t="str">
        <f>Y1545&amp;"-"&amp;IF(Z1545&lt;10,"0"&amp;Z1545,Z1545)&amp;"-"&amp;IF(AA1545&lt;10,"0"&amp;AA1545,AA1545)</f>
        <v>2010-04-27</v>
      </c>
      <c r="BB1545" s="44" t="str">
        <f>Y1545&amp;IF(Z1545&lt;&gt;0,"-"&amp;Z1545,"")&amp;IF(AA1545&lt;&gt;0,"-"&amp;AA1545,"")&amp;IF(AB1545&lt;&gt;0,"/"&amp;AB1545,"")&amp;IF(AC1545&lt;&gt;0,"-"&amp;AC1545,"")&amp;IF(AD1545&lt;&gt;0,"-"&amp;AD1545,"")</f>
        <v>2010-4-27</v>
      </c>
      <c r="BC1545" s="44" t="str">
        <f>AE1545</f>
        <v>clayey precipice</v>
      </c>
      <c r="BF1545" s="49" t="s">
        <v>4882</v>
      </c>
      <c r="BG1545" t="s">
        <v>4893</v>
      </c>
      <c r="BH1545" s="40" t="s">
        <v>5050</v>
      </c>
      <c r="BI1545" t="s">
        <v>39</v>
      </c>
      <c r="BJ1545" t="str">
        <f>N1545&amp;", "&amp;O1545&amp;", "&amp;P1545</f>
        <v>Almaty [=Alma-Ata] Area, Kerbulak District, Altyn-Emel National Nature Park, Ili River valley, right riverside, c. 37.5 km SSW of Basshi [=Baschi, Kalinino]</v>
      </c>
      <c r="BK1545" t="str">
        <f>T1545&amp;" N; "&amp;U1545&amp;" E"</f>
        <v>43°50'14.7" N; 78°35'27.6" E</v>
      </c>
      <c r="BL1545" t="s">
        <v>5229</v>
      </c>
      <c r="BM1545" s="85" t="s">
        <v>5230</v>
      </c>
      <c r="BN1545" t="s">
        <v>4895</v>
      </c>
      <c r="BP1545" t="str">
        <f>IF(V1545="original",H1545,IF(V1545="volunteer",C1545,"Nekhaeva A.A."))</f>
        <v>Громов А.В.</v>
      </c>
      <c r="BQ1545">
        <f>IF(V1545="original",I1545,IF(V1545="volunteer",YEAR(A1545)&amp;"-"&amp;IF(MONTH(A1545)&lt;10,"0"&amp;MONTH(A1545),MONTH(A1545))&amp;"-"&amp;IF(DAY(A1545)&lt;10,"0"&amp;DAY(A1545),DAY(A1545)),"__2025-05-15"))</f>
        <v>2013</v>
      </c>
      <c r="BR1545" t="str">
        <f>LEFT(AG1545,SEARCH(" ",AG1545)-1)</f>
        <v>488</v>
      </c>
      <c r="BS1545" t="str">
        <f t="shared" si="383"/>
        <v>488</v>
      </c>
      <c r="BT1545" s="49" t="s">
        <v>4766</v>
      </c>
      <c r="BU1545" t="s">
        <v>3631</v>
      </c>
      <c r="BV1545" t="s">
        <v>3632</v>
      </c>
      <c r="BW1545" t="s">
        <v>3633</v>
      </c>
      <c r="BX1545" t="s">
        <v>3634</v>
      </c>
      <c r="BY1545" s="44" t="s">
        <v>229</v>
      </c>
      <c r="BZ1545" t="s">
        <v>245</v>
      </c>
      <c r="CA1545" t="s">
        <v>3678</v>
      </c>
      <c r="CB1545" s="44" t="s">
        <v>3678</v>
      </c>
      <c r="CC1545" t="s">
        <v>4804</v>
      </c>
      <c r="CD1545" t="s">
        <v>3678</v>
      </c>
      <c r="CE1545" t="s">
        <v>3679</v>
      </c>
      <c r="CF1545" t="s">
        <v>3630</v>
      </c>
      <c r="CH1545" t="str">
        <f>H1545</f>
        <v>Громов А.В.</v>
      </c>
      <c r="CI1545">
        <f t="shared" si="365"/>
        <v>2013</v>
      </c>
    </row>
    <row r="1546" spans="1:88" x14ac:dyDescent="0.45">
      <c r="A1546" s="1">
        <v>45748.782581018517</v>
      </c>
      <c r="B1546">
        <v>911269241</v>
      </c>
      <c r="C1546" t="s">
        <v>4896</v>
      </c>
      <c r="D1546">
        <v>1</v>
      </c>
      <c r="E1546" s="4" t="s">
        <v>995</v>
      </c>
      <c r="G1546">
        <v>566</v>
      </c>
      <c r="H1546" s="44" t="s">
        <v>3218</v>
      </c>
      <c r="I1546">
        <v>2013</v>
      </c>
      <c r="J1546" t="s">
        <v>3219</v>
      </c>
      <c r="K1546" t="s">
        <v>3220</v>
      </c>
      <c r="L1546" t="s">
        <v>3221</v>
      </c>
      <c r="M1546" t="s">
        <v>39</v>
      </c>
      <c r="N1546" t="s">
        <v>841</v>
      </c>
      <c r="O1546" t="s">
        <v>3297</v>
      </c>
      <c r="P1546" t="s">
        <v>3298</v>
      </c>
      <c r="Q1546" t="str">
        <f t="shared" si="375"/>
        <v>Altyn-Emel National Nature Park, Ili River valley, right riverside, c. 37.5 km SSW of Basshi [=Baschi, Kalinino]</v>
      </c>
      <c r="R1546" s="85">
        <v>43.837417000000002</v>
      </c>
      <c r="S1546" s="85">
        <v>78.590999999999994</v>
      </c>
      <c r="T1546" t="s">
        <v>3299</v>
      </c>
      <c r="U1546" t="s">
        <v>3300</v>
      </c>
      <c r="V1546" s="54" t="s">
        <v>44</v>
      </c>
      <c r="Y1546">
        <v>2010</v>
      </c>
      <c r="Z1546">
        <v>4</v>
      </c>
      <c r="AA1546">
        <v>27</v>
      </c>
      <c r="AB1546"/>
      <c r="AC1546"/>
      <c r="AD1546"/>
      <c r="AE1546" t="s">
        <v>3301</v>
      </c>
      <c r="AF1546" t="s">
        <v>501</v>
      </c>
      <c r="AG1546" s="60" t="s">
        <v>4918</v>
      </c>
      <c r="AH1546" t="s">
        <v>229</v>
      </c>
      <c r="AI1546" t="s">
        <v>245</v>
      </c>
      <c r="AJ1546" t="s">
        <v>262</v>
      </c>
      <c r="AK1546" t="b">
        <v>1</v>
      </c>
      <c r="AL1546" t="b">
        <v>0</v>
      </c>
      <c r="AO1546" s="49" t="s">
        <v>4952</v>
      </c>
      <c r="AP1546" s="73"/>
      <c r="AQ1546" s="49" t="s">
        <v>4951</v>
      </c>
      <c r="AR1546" s="76" t="s">
        <v>5011</v>
      </c>
      <c r="AS1546" s="73" t="s">
        <v>5012</v>
      </c>
      <c r="AT1546" s="73">
        <f t="shared" si="380"/>
        <v>1</v>
      </c>
      <c r="AU1546" s="112" t="s">
        <v>5384</v>
      </c>
      <c r="AV1546" s="44" t="s">
        <v>5382</v>
      </c>
      <c r="AW1546" t="s">
        <v>613</v>
      </c>
      <c r="AX1546" s="73"/>
      <c r="AY1546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6" s="49" t="s">
        <v>4903</v>
      </c>
      <c r="BA1546" s="58" t="str">
        <f>Y1546&amp;"-"&amp;IF(Z1546&lt;10,"0"&amp;Z1546,Z1546)&amp;"-"&amp;IF(AA1546&lt;10,"0"&amp;AA1546,AA1546)</f>
        <v>2010-04-27</v>
      </c>
      <c r="BB1546" s="44" t="str">
        <f>Y1546&amp;IF(Z1546&lt;&gt;0,"-"&amp;Z1546,"")&amp;IF(AA1546&lt;&gt;0,"-"&amp;AA1546,"")&amp;IF(AB1546&lt;&gt;0,"/"&amp;AB1546,"")&amp;IF(AC1546&lt;&gt;0,"-"&amp;AC1546,"")&amp;IF(AD1546&lt;&gt;0,"-"&amp;AD1546,"")</f>
        <v>2010-4-27</v>
      </c>
      <c r="BC1546" s="44" t="str">
        <f>AE1546</f>
        <v>clayey precipice</v>
      </c>
      <c r="BF1546" s="49" t="s">
        <v>4882</v>
      </c>
      <c r="BG1546" t="s">
        <v>4893</v>
      </c>
      <c r="BH1546" s="40" t="s">
        <v>5050</v>
      </c>
      <c r="BI1546" t="s">
        <v>39</v>
      </c>
      <c r="BJ1546" t="str">
        <f>N1546&amp;", "&amp;O1546&amp;", "&amp;P1546</f>
        <v>Almaty [=Alma-Ata] Area, Kerbulak District, Altyn-Emel National Nature Park, Ili River valley, right riverside, c. 37.5 km SSW of Basshi [=Baschi, Kalinino]</v>
      </c>
      <c r="BK1546" t="str">
        <f>T1546&amp;" N; "&amp;U1546&amp;" E"</f>
        <v>43°50'14.7" N; 78°35'27.6" E</v>
      </c>
      <c r="BL1546" t="s">
        <v>5229</v>
      </c>
      <c r="BM1546" s="85" t="s">
        <v>5230</v>
      </c>
      <c r="BN1546" t="s">
        <v>4895</v>
      </c>
      <c r="BP1546" t="str">
        <f>IF(V1546="original",H1546,IF(V1546="volunteer",C1546,"Nekhaeva A.A."))</f>
        <v>Громов А.В.</v>
      </c>
      <c r="BQ1546">
        <f>IF(V1546="original",I1546,IF(V1546="volunteer",YEAR(A1546)&amp;"-"&amp;IF(MONTH(A1546)&lt;10,"0"&amp;MONTH(A1546),MONTH(A1546))&amp;"-"&amp;IF(DAY(A1546)&lt;10,"0"&amp;DAY(A1546),DAY(A1546)),"__2025-05-15"))</f>
        <v>2013</v>
      </c>
      <c r="BR1546" t="str">
        <f>LEFT(AG1546,SEARCH(" ",AG1546)-1)</f>
        <v>488</v>
      </c>
      <c r="BS1546" t="str">
        <f t="shared" ref="BS1546:BS1549" si="384">BR1546</f>
        <v>488</v>
      </c>
      <c r="BT1546" s="49" t="s">
        <v>4766</v>
      </c>
      <c r="BU1546" t="s">
        <v>3631</v>
      </c>
      <c r="BV1546" t="s">
        <v>3632</v>
      </c>
      <c r="BW1546" t="s">
        <v>3633</v>
      </c>
      <c r="BX1546" t="s">
        <v>3634</v>
      </c>
      <c r="BY1546" s="44" t="s">
        <v>229</v>
      </c>
      <c r="BZ1546" t="s">
        <v>245</v>
      </c>
      <c r="CA1546" t="s">
        <v>3678</v>
      </c>
      <c r="CB1546" s="44" t="s">
        <v>3678</v>
      </c>
      <c r="CC1546" t="s">
        <v>4804</v>
      </c>
      <c r="CD1546" t="s">
        <v>3678</v>
      </c>
      <c r="CE1546" t="s">
        <v>3679</v>
      </c>
      <c r="CF1546" t="s">
        <v>3630</v>
      </c>
      <c r="CH1546" t="str">
        <f>H1546</f>
        <v>Громов А.В.</v>
      </c>
      <c r="CI1546">
        <f t="shared" ref="CI1546:CI1571" si="385">I1546</f>
        <v>2013</v>
      </c>
    </row>
    <row r="1547" spans="1:88" x14ac:dyDescent="0.45">
      <c r="A1547" s="1">
        <v>45748.816041666672</v>
      </c>
      <c r="B1547">
        <v>911269241</v>
      </c>
      <c r="C1547" t="s">
        <v>4896</v>
      </c>
      <c r="D1547">
        <v>1</v>
      </c>
      <c r="E1547" s="4" t="s">
        <v>65</v>
      </c>
      <c r="G1547">
        <v>566</v>
      </c>
      <c r="H1547" s="44" t="s">
        <v>3218</v>
      </c>
      <c r="I1547">
        <v>2013</v>
      </c>
      <c r="J1547" t="s">
        <v>3219</v>
      </c>
      <c r="K1547" t="s">
        <v>3220</v>
      </c>
      <c r="L1547" t="s">
        <v>3221</v>
      </c>
      <c r="M1547" t="s">
        <v>3256</v>
      </c>
      <c r="N1547" t="s">
        <v>3257</v>
      </c>
      <c r="O1547" t="s">
        <v>3258</v>
      </c>
      <c r="P1547" t="s">
        <v>3259</v>
      </c>
      <c r="Q1547" t="str">
        <f t="shared" si="375"/>
        <v>Şanliurfa [=Urfa] Plateau, NNW foothills of Tektek Hills, c. 1.9 km NE of Tepedibi, c. 1 km SE of Düzenli</v>
      </c>
      <c r="R1547" s="85">
        <v>37.164444000000003</v>
      </c>
      <c r="S1547" s="85">
        <v>39.212972000000001</v>
      </c>
      <c r="T1547" t="s">
        <v>3260</v>
      </c>
      <c r="U1547" t="s">
        <v>3261</v>
      </c>
      <c r="V1547" s="54" t="s">
        <v>44</v>
      </c>
      <c r="Y1547">
        <v>2007</v>
      </c>
      <c r="Z1547">
        <v>6</v>
      </c>
      <c r="AA1547">
        <v>11</v>
      </c>
      <c r="AB1547">
        <v>2007</v>
      </c>
      <c r="AC1547">
        <v>6</v>
      </c>
      <c r="AD1547">
        <v>29</v>
      </c>
      <c r="AE1547" t="s">
        <v>3262</v>
      </c>
      <c r="AF1547" t="s">
        <v>3263</v>
      </c>
      <c r="AG1547" s="60" t="s">
        <v>3264</v>
      </c>
      <c r="AH1547" t="s">
        <v>229</v>
      </c>
      <c r="AI1547" t="s">
        <v>1441</v>
      </c>
      <c r="AJ1547" t="s">
        <v>3249</v>
      </c>
      <c r="AK1547" t="b">
        <v>1</v>
      </c>
      <c r="AL1547" t="b">
        <v>0</v>
      </c>
      <c r="AO1547" s="49" t="s">
        <v>4952</v>
      </c>
      <c r="AP1547" s="73"/>
      <c r="AQ1547" s="49" t="s">
        <v>4951</v>
      </c>
      <c r="AR1547" s="76" t="s">
        <v>5011</v>
      </c>
      <c r="AS1547" s="73" t="s">
        <v>5012</v>
      </c>
      <c r="AT1547" s="73">
        <f t="shared" si="380"/>
        <v>1</v>
      </c>
      <c r="AU1547" s="112" t="s">
        <v>5384</v>
      </c>
      <c r="AV1547" s="44" t="s">
        <v>5380</v>
      </c>
      <c r="AW1547" s="28" t="s">
        <v>3263</v>
      </c>
      <c r="AX1547" s="73"/>
      <c r="AY1547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7" s="49" t="s">
        <v>4903</v>
      </c>
      <c r="BA1547" s="58" t="str">
        <f>Y1547&amp;"-"&amp;IF(Z1547&lt;10,"0"&amp;Z1547,Z1547)&amp;"-"&amp;IF(AA1547&lt;10,"0"&amp;AA1547,AA1547)&amp;"/"&amp;IF(AD1547&lt;10,"0"&amp;AD1547,AD1547)</f>
        <v>2007-06-11/29</v>
      </c>
      <c r="BB1547" s="44" t="str">
        <f>Y1547&amp;IF(Z1547&lt;&gt;0,"-"&amp;Z1547,"")&amp;IF(AA1547&lt;&gt;0,"-"&amp;AA1547,"")&amp;IF(AB1547&lt;&gt;0,"/"&amp;AB1547,"")&amp;IF(AC1547&lt;&gt;0,"-"&amp;AC1547,"")&amp;IF(AD1547&lt;&gt;0,"-"&amp;AD1547,"")</f>
        <v>2007-6-11/2007-6-29</v>
      </c>
      <c r="BC1547" s="44" t="str">
        <f>AE1547</f>
        <v>canyon</v>
      </c>
      <c r="BD1547" s="44" t="s">
        <v>4911</v>
      </c>
      <c r="BF1547" s="49" t="s">
        <v>4882</v>
      </c>
      <c r="BG1547" t="s">
        <v>4893</v>
      </c>
      <c r="BH1547" s="40" t="s">
        <v>5061</v>
      </c>
      <c r="BI1547" t="s">
        <v>3256</v>
      </c>
      <c r="BJ1547" t="str">
        <f>N1547&amp;", "&amp;O1547&amp;", "&amp;P1547</f>
        <v>Şanliurfa [=Urfa] Province, Şanliurfa [=Urfa] District, Şanliurfa [=Urfa] Plateau, NNW foothills of Tektek Hills, c. 1.9 km NE of Tepedibi, c. 1 km SE of Düzenli</v>
      </c>
      <c r="BK1547" t="str">
        <f>T1547&amp;" N; "&amp;U1547&amp;" E"</f>
        <v>37°9'52" N; 39°12'46.7" E</v>
      </c>
      <c r="BL1547" t="s">
        <v>5217</v>
      </c>
      <c r="BM1547" s="85" t="s">
        <v>5218</v>
      </c>
      <c r="BN1547" t="s">
        <v>4895</v>
      </c>
      <c r="BP1547" t="str">
        <f>IF(V1547="original",H1547,IF(V1547="volunteer",C1547,"Nekhaeva A.A."))</f>
        <v>Громов А.В.</v>
      </c>
      <c r="BQ1547">
        <f>IF(V1547="original",I1547,IF(V1547="volunteer",YEAR(A1547)&amp;"-"&amp;IF(MONTH(A1547)&lt;10,"0"&amp;MONTH(A1547),MONTH(A1547))&amp;"-"&amp;IF(DAY(A1547)&lt;10,"0"&amp;DAY(A1547),DAY(A1547)),"__2025-05-15"))</f>
        <v>2013</v>
      </c>
      <c r="BR1547">
        <v>514</v>
      </c>
      <c r="BS1547">
        <f t="shared" si="384"/>
        <v>514</v>
      </c>
      <c r="BT1547" s="49" t="s">
        <v>4766</v>
      </c>
      <c r="BU1547" t="s">
        <v>3631</v>
      </c>
      <c r="BV1547" t="s">
        <v>3632</v>
      </c>
      <c r="BW1547" t="s">
        <v>3633</v>
      </c>
      <c r="BX1547" t="s">
        <v>3634</v>
      </c>
      <c r="BY1547" s="44" t="s">
        <v>229</v>
      </c>
      <c r="BZ1547" t="s">
        <v>4634</v>
      </c>
      <c r="CA1547" t="s">
        <v>4635</v>
      </c>
      <c r="CB1547" s="44" t="s">
        <v>4635</v>
      </c>
      <c r="CC1547" t="s">
        <v>4829</v>
      </c>
      <c r="CD1547" t="s">
        <v>4632</v>
      </c>
      <c r="CE1547" t="s">
        <v>4633</v>
      </c>
      <c r="CF1547" t="s">
        <v>3630</v>
      </c>
      <c r="CH1547" t="str">
        <f>H1547</f>
        <v>Громов А.В.</v>
      </c>
      <c r="CI1547">
        <f t="shared" si="385"/>
        <v>2013</v>
      </c>
    </row>
    <row r="1548" spans="1:88" x14ac:dyDescent="0.45">
      <c r="A1548" s="1">
        <v>45748.820694444439</v>
      </c>
      <c r="B1548">
        <v>911269241</v>
      </c>
      <c r="C1548" t="s">
        <v>4896</v>
      </c>
      <c r="D1548">
        <v>3</v>
      </c>
      <c r="E1548" s="4" t="s">
        <v>846</v>
      </c>
      <c r="G1548">
        <v>566</v>
      </c>
      <c r="H1548" s="44" t="s">
        <v>3218</v>
      </c>
      <c r="I1548">
        <v>2013</v>
      </c>
      <c r="J1548" t="s">
        <v>3219</v>
      </c>
      <c r="K1548" t="s">
        <v>3220</v>
      </c>
      <c r="L1548" t="s">
        <v>3221</v>
      </c>
      <c r="M1548" t="s">
        <v>39</v>
      </c>
      <c r="N1548" t="s">
        <v>3234</v>
      </c>
      <c r="O1548" t="s">
        <v>3235</v>
      </c>
      <c r="P1548" t="s">
        <v>3244</v>
      </c>
      <c r="Q1548" t="str">
        <f t="shared" si="375"/>
        <v>W part of Kentau</v>
      </c>
      <c r="R1548" s="85">
        <v>43.511499999999998</v>
      </c>
      <c r="S1548" s="85">
        <v>68.486193999999998</v>
      </c>
      <c r="T1548" t="s">
        <v>3245</v>
      </c>
      <c r="U1548" t="s">
        <v>3246</v>
      </c>
      <c r="V1548" s="54" t="s">
        <v>44</v>
      </c>
      <c r="Y1548">
        <v>2012</v>
      </c>
      <c r="Z1548">
        <v>6</v>
      </c>
      <c r="AA1548">
        <v>12</v>
      </c>
      <c r="AB1548"/>
      <c r="AC1548"/>
      <c r="AD1548"/>
      <c r="AE1548" t="s">
        <v>3247</v>
      </c>
      <c r="AF1548" t="s">
        <v>501</v>
      </c>
      <c r="AG1548" s="60" t="s">
        <v>4916</v>
      </c>
      <c r="AH1548" t="s">
        <v>229</v>
      </c>
      <c r="AI1548" t="s">
        <v>1441</v>
      </c>
      <c r="AJ1548" t="s">
        <v>3249</v>
      </c>
      <c r="AK1548" t="b">
        <v>1</v>
      </c>
      <c r="AL1548" t="b">
        <v>0</v>
      </c>
      <c r="AO1548" s="49" t="s">
        <v>4952</v>
      </c>
      <c r="AP1548" s="73"/>
      <c r="AQ1548" s="49" t="s">
        <v>4951</v>
      </c>
      <c r="AR1548" s="76" t="s">
        <v>5011</v>
      </c>
      <c r="AS1548" s="73" t="s">
        <v>5012</v>
      </c>
      <c r="AT1548" s="73">
        <f t="shared" si="380"/>
        <v>3</v>
      </c>
      <c r="AU1548" s="112" t="s">
        <v>5384</v>
      </c>
      <c r="AV1548" s="44" t="s">
        <v>5380</v>
      </c>
      <c r="AW1548" t="s">
        <v>613</v>
      </c>
      <c r="AX1548" s="73"/>
      <c r="AY1548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8" s="49" t="s">
        <v>4903</v>
      </c>
      <c r="BA1548" s="58" t="str">
        <f>Y1548&amp;"-"&amp;IF(Z1548&lt;10,"0"&amp;Z1548,Z1548)&amp;"-"&amp;IF(AA1548&lt;10,"0"&amp;AA1548,AA1548)</f>
        <v>2012-06-12</v>
      </c>
      <c r="BB1548" s="44" t="str">
        <f>Y1548&amp;IF(Z1548&lt;&gt;0,"-"&amp;Z1548,"")&amp;IF(AA1548&lt;&gt;0,"-"&amp;AA1548,"")&amp;IF(AB1548&lt;&gt;0,"/"&amp;AB1548,"")&amp;IF(AC1548&lt;&gt;0,"-"&amp;AC1548,"")&amp;IF(AD1548&lt;&gt;0,"-"&amp;AD1548,"")</f>
        <v>2012-6-12</v>
      </c>
      <c r="BC1548" s="44" t="str">
        <f>AE1548</f>
        <v>wasteland, under stones</v>
      </c>
      <c r="BF1548" s="49" t="s">
        <v>4882</v>
      </c>
      <c r="BG1548" t="s">
        <v>4893</v>
      </c>
      <c r="BH1548" s="40" t="s">
        <v>5050</v>
      </c>
      <c r="BI1548" t="s">
        <v>39</v>
      </c>
      <c r="BJ1548" t="str">
        <f>N1548&amp;", "&amp;O1548&amp;", "&amp;P1548</f>
        <v>South Kazakhstan [= Shymkent, Chimkent] Area, Turkestan Territory, W part of Kentau</v>
      </c>
      <c r="BK1548" t="str">
        <f>T1548&amp;" N; "&amp;U1548&amp;" E"</f>
        <v>43°30'41.4" N; 68°29'10.3" E</v>
      </c>
      <c r="BL1548" t="s">
        <v>5213</v>
      </c>
      <c r="BM1548" s="85" t="s">
        <v>5214</v>
      </c>
      <c r="BN1548" t="s">
        <v>4895</v>
      </c>
      <c r="BP1548" t="str">
        <f>IF(V1548="original",H1548,IF(V1548="volunteer",C1548,"Nekhaeva A.A."))</f>
        <v>Громов А.В.</v>
      </c>
      <c r="BQ1548">
        <f>IF(V1548="original",I1548,IF(V1548="volunteer",YEAR(A1548)&amp;"-"&amp;IF(MONTH(A1548)&lt;10,"0"&amp;MONTH(A1548),MONTH(A1548))&amp;"-"&amp;IF(DAY(A1548)&lt;10,"0"&amp;DAY(A1548),DAY(A1548)),"__2025-05-15"))</f>
        <v>2013</v>
      </c>
      <c r="BR1548" t="str">
        <f>LEFT(AG1548,SEARCH(" ",AG1548)-1)</f>
        <v>418</v>
      </c>
      <c r="BS1548" t="str">
        <f t="shared" si="384"/>
        <v>418</v>
      </c>
      <c r="BT1548" s="49" t="s">
        <v>4766</v>
      </c>
      <c r="BU1548" t="s">
        <v>3631</v>
      </c>
      <c r="BV1548" t="s">
        <v>3632</v>
      </c>
      <c r="BW1548" t="s">
        <v>3633</v>
      </c>
      <c r="BX1548" t="s">
        <v>3634</v>
      </c>
      <c r="BY1548" s="44" t="s">
        <v>229</v>
      </c>
      <c r="BZ1548" t="s">
        <v>4634</v>
      </c>
      <c r="CA1548" t="s">
        <v>4635</v>
      </c>
      <c r="CB1548" s="44" t="s">
        <v>4635</v>
      </c>
      <c r="CC1548" t="s">
        <v>4829</v>
      </c>
      <c r="CD1548" t="s">
        <v>4632</v>
      </c>
      <c r="CE1548" t="s">
        <v>4633</v>
      </c>
      <c r="CF1548" t="s">
        <v>3630</v>
      </c>
      <c r="CH1548" t="str">
        <f>H1548</f>
        <v>Громов А.В.</v>
      </c>
      <c r="CI1548">
        <f t="shared" si="385"/>
        <v>2013</v>
      </c>
    </row>
    <row r="1549" spans="1:88" x14ac:dyDescent="0.45">
      <c r="A1549" s="1">
        <v>45748.823645833327</v>
      </c>
      <c r="B1549">
        <v>911269241</v>
      </c>
      <c r="C1549" t="s">
        <v>4896</v>
      </c>
      <c r="D1549">
        <v>1</v>
      </c>
      <c r="E1549" s="4" t="s">
        <v>65</v>
      </c>
      <c r="G1549">
        <v>566</v>
      </c>
      <c r="H1549" s="44" t="s">
        <v>3218</v>
      </c>
      <c r="I1549">
        <v>2013</v>
      </c>
      <c r="J1549" t="s">
        <v>3219</v>
      </c>
      <c r="K1549" t="s">
        <v>3220</v>
      </c>
      <c r="L1549" t="s">
        <v>3221</v>
      </c>
      <c r="M1549" t="s">
        <v>39</v>
      </c>
      <c r="N1549" t="s">
        <v>3234</v>
      </c>
      <c r="O1549" t="s">
        <v>3235</v>
      </c>
      <c r="P1549" t="s">
        <v>3240</v>
      </c>
      <c r="Q1549" t="str">
        <f t="shared" si="375"/>
        <v>SW slope of Karatau Mt. Range, Biresek River canyon, right riverside, c. 12 km NE of Kentau, Almaly Ruins</v>
      </c>
      <c r="R1549" s="85">
        <v>43.610111000000003</v>
      </c>
      <c r="S1549" s="85">
        <v>68.620361000000003</v>
      </c>
      <c r="T1549" t="s">
        <v>3241</v>
      </c>
      <c r="U1549" t="s">
        <v>3242</v>
      </c>
      <c r="V1549" s="54" t="s">
        <v>44</v>
      </c>
      <c r="Y1549">
        <v>2012</v>
      </c>
      <c r="Z1549">
        <v>7</v>
      </c>
      <c r="AA1549">
        <v>14</v>
      </c>
      <c r="AB1549">
        <v>2012</v>
      </c>
      <c r="AC1549">
        <v>7</v>
      </c>
      <c r="AD1549">
        <v>15</v>
      </c>
      <c r="AE1549" t="s">
        <v>2626</v>
      </c>
      <c r="AF1549" t="s">
        <v>501</v>
      </c>
      <c r="AG1549" s="60" t="s">
        <v>4915</v>
      </c>
      <c r="AH1549" t="s">
        <v>229</v>
      </c>
      <c r="AI1549" t="s">
        <v>1441</v>
      </c>
      <c r="AJ1549" t="s">
        <v>3217</v>
      </c>
      <c r="AK1549" t="b">
        <v>1</v>
      </c>
      <c r="AL1549" t="b">
        <v>0</v>
      </c>
      <c r="AO1549" s="49" t="s">
        <v>4952</v>
      </c>
      <c r="AP1549" s="73"/>
      <c r="AQ1549" s="49" t="s">
        <v>4951</v>
      </c>
      <c r="AR1549" s="76" t="s">
        <v>5011</v>
      </c>
      <c r="AS1549" s="73" t="s">
        <v>5012</v>
      </c>
      <c r="AT1549" s="73">
        <f t="shared" si="380"/>
        <v>1</v>
      </c>
      <c r="AU1549" s="112" t="s">
        <v>5384</v>
      </c>
      <c r="AV1549" s="44" t="s">
        <v>5380</v>
      </c>
      <c r="AW1549" t="s">
        <v>613</v>
      </c>
      <c r="AX1549" s="73"/>
      <c r="AY1549" s="73" t="str">
        <f t="shared" si="381"/>
        <v>Громов А.В. 2013. Новые находки пауков семейства Gnaphosidae Pocock, 1898 (Arachnida: Araneae) в Казахстане и других азиатских странах // Г.Б. Сакауова и др. (ред.). “Қаратау қорығы”: Ғылыми-танымдық көркем суреттi кiтап. Алматы: “Дала” баспасы. С.95–98 (рус.)</v>
      </c>
      <c r="AZ1549" s="49" t="s">
        <v>4903</v>
      </c>
      <c r="BA1549" s="58" t="str">
        <f>Y1549&amp;"-"&amp;IF(Z1549&lt;10,"0"&amp;Z1549,Z1549)&amp;"-"&amp;IF(AA1549&lt;10,"0"&amp;AA1549,AA1549)&amp;"/"&amp;IF(AD1549&lt;10,"0"&amp;AD1549,AD1549)</f>
        <v>2012-07-14/15</v>
      </c>
      <c r="BB1549" s="44" t="str">
        <f>Y1549&amp;IF(Z1549&lt;&gt;0,"-"&amp;Z1549,"")&amp;IF(AA1549&lt;&gt;0,"-"&amp;AA1549,"")&amp;IF(AB1549&lt;&gt;0,"/"&amp;AB1549,"")&amp;IF(AC1549&lt;&gt;0,"-"&amp;AC1549,"")&amp;IF(AD1549&lt;&gt;0,"-"&amp;AD1549,"")</f>
        <v>2012-7-14/2012-7-15</v>
      </c>
      <c r="BC1549" s="44" t="str">
        <f>AE1549</f>
        <v>under stones</v>
      </c>
      <c r="BF1549" s="49" t="s">
        <v>4882</v>
      </c>
      <c r="BG1549" t="s">
        <v>4893</v>
      </c>
      <c r="BH1549" s="40" t="s">
        <v>5050</v>
      </c>
      <c r="BI1549" t="s">
        <v>39</v>
      </c>
      <c r="BJ1549" t="str">
        <f>N1549&amp;", "&amp;O1549&amp;", "&amp;P1549</f>
        <v>South Kazakhstan [= Shymkent, Chimkent] Area, Turkestan Territory, SW slope of Karatau Mt. Range, Biresek River canyon, right riverside, c. 12 km NE of Kentau, Almaly Ruins</v>
      </c>
      <c r="BK1549" t="str">
        <f>T1549&amp;" N; "&amp;U1549&amp;" E"</f>
        <v>43°36'36.4" N; 68°37'13.3" E</v>
      </c>
      <c r="BL1549" t="s">
        <v>5211</v>
      </c>
      <c r="BM1549" s="85" t="s">
        <v>5212</v>
      </c>
      <c r="BN1549" t="s">
        <v>4895</v>
      </c>
      <c r="BP1549" t="str">
        <f>IF(V1549="original",H1549,IF(V1549="volunteer",C1549,"Nekhaeva A.A."))</f>
        <v>Громов А.В.</v>
      </c>
      <c r="BQ1549">
        <f>IF(V1549="original",I1549,IF(V1549="volunteer",YEAR(A1549)&amp;"-"&amp;IF(MONTH(A1549)&lt;10,"0"&amp;MONTH(A1549),MONTH(A1549))&amp;"-"&amp;IF(DAY(A1549)&lt;10,"0"&amp;DAY(A1549),DAY(A1549)),"__2025-05-15"))</f>
        <v>2013</v>
      </c>
      <c r="BR1549" t="str">
        <f>LEFT(AG1549,SEARCH(" ",AG1549)-1)</f>
        <v>598</v>
      </c>
      <c r="BS1549" t="str">
        <f t="shared" si="384"/>
        <v>598</v>
      </c>
      <c r="BT1549" s="49" t="s">
        <v>4766</v>
      </c>
      <c r="BU1549" t="s">
        <v>3631</v>
      </c>
      <c r="BV1549" t="s">
        <v>3632</v>
      </c>
      <c r="BW1549" t="s">
        <v>3633</v>
      </c>
      <c r="BX1549" t="s">
        <v>3634</v>
      </c>
      <c r="BY1549" s="44" t="s">
        <v>229</v>
      </c>
      <c r="BZ1549" t="s">
        <v>4629</v>
      </c>
      <c r="CA1549" t="s">
        <v>4630</v>
      </c>
      <c r="CB1549" s="44" t="s">
        <v>4630</v>
      </c>
      <c r="CC1549" t="s">
        <v>4841</v>
      </c>
      <c r="CD1549" t="s">
        <v>4627</v>
      </c>
      <c r="CE1549" t="s">
        <v>4628</v>
      </c>
      <c r="CF1549" t="s">
        <v>3630</v>
      </c>
      <c r="CH1549" t="str">
        <f>H1549</f>
        <v>Громов А.В.</v>
      </c>
      <c r="CI1549">
        <f t="shared" si="385"/>
        <v>2013</v>
      </c>
    </row>
    <row r="1550" spans="1:88" s="12" customFormat="1" x14ac:dyDescent="0.45">
      <c r="A1550" s="11">
        <v>45749.517037037032</v>
      </c>
      <c r="B1550" s="12">
        <v>412819044</v>
      </c>
      <c r="C1550" s="6" t="s">
        <v>4897</v>
      </c>
      <c r="D1550" s="12">
        <v>1</v>
      </c>
      <c r="E1550" s="4" t="s">
        <v>65</v>
      </c>
      <c r="F1550" s="12" t="s">
        <v>3122</v>
      </c>
      <c r="G1550" s="12">
        <v>3911</v>
      </c>
      <c r="H1550" s="44" t="s">
        <v>1801</v>
      </c>
      <c r="I1550" s="12">
        <v>2000</v>
      </c>
      <c r="J1550" s="12" t="s">
        <v>3036</v>
      </c>
      <c r="K1550" s="12" t="s">
        <v>3037</v>
      </c>
      <c r="L1550" s="12" t="s">
        <v>3038</v>
      </c>
      <c r="M1550" t="s">
        <v>39</v>
      </c>
      <c r="N1550" s="12" t="s">
        <v>77</v>
      </c>
      <c r="O1550" s="12" t="s">
        <v>893</v>
      </c>
      <c r="P1550" s="12" t="s">
        <v>1788</v>
      </c>
      <c r="Q1550" t="str">
        <f t="shared" si="375"/>
        <v>Fabrichnyi</v>
      </c>
      <c r="R1550" s="94">
        <v>43.166859000000002</v>
      </c>
      <c r="S1550" s="94">
        <v>76.408816000000002</v>
      </c>
      <c r="T1550" s="12" t="s">
        <v>1789</v>
      </c>
      <c r="U1550" s="12" t="s">
        <v>1790</v>
      </c>
      <c r="V1550" s="12" t="s">
        <v>106</v>
      </c>
      <c r="X1550" s="12">
        <v>1500</v>
      </c>
      <c r="Y1550" s="12">
        <v>1995</v>
      </c>
      <c r="Z1550" s="12">
        <v>4</v>
      </c>
      <c r="AA1550" s="12">
        <v>29</v>
      </c>
      <c r="AB1550" s="12">
        <v>1995</v>
      </c>
      <c r="AC1550" s="12">
        <v>5</v>
      </c>
      <c r="AD1550" s="12">
        <v>1</v>
      </c>
      <c r="AF1550" s="12" t="s">
        <v>566</v>
      </c>
      <c r="AH1550" s="12" t="s">
        <v>48</v>
      </c>
      <c r="AI1550" s="12" t="s">
        <v>141</v>
      </c>
      <c r="AJ1550" s="12" t="s">
        <v>152</v>
      </c>
      <c r="AK1550" s="12" t="b">
        <v>1</v>
      </c>
      <c r="AL1550" s="12" t="b">
        <v>0</v>
      </c>
      <c r="AO1550" s="49" t="s">
        <v>4952</v>
      </c>
      <c r="AP1550" s="73"/>
      <c r="AQ1550" s="49" t="s">
        <v>4951</v>
      </c>
      <c r="AR1550" s="76" t="s">
        <v>5011</v>
      </c>
      <c r="AS1550" s="73" t="s">
        <v>5012</v>
      </c>
      <c r="AT1550" s="73">
        <f t="shared" si="380"/>
        <v>1</v>
      </c>
      <c r="AU1550" s="112" t="s">
        <v>5384</v>
      </c>
      <c r="AV1550" s="44" t="s">
        <v>5380</v>
      </c>
      <c r="AW1550" t="s">
        <v>566</v>
      </c>
      <c r="AX1550" s="112" t="s">
        <v>5322</v>
      </c>
      <c r="AY1550" s="73" t="str">
        <f t="shared" si="381"/>
        <v>Logunov D.V., Marusik Yu.M. 2000. Miscellaneous notes on Palaearctic Salticidae (Arachnida: Aranei) // Arthropoda Selecta. Vol.8 (for 1999). No.4. P.263–292</v>
      </c>
      <c r="AZ1550" s="49" t="s">
        <v>4903</v>
      </c>
      <c r="BA1550" s="58" t="str">
        <f>Y1550&amp;"-"&amp;IF(Z1550&lt;10,"0"&amp;Z1550,Z1550)&amp;"-"&amp;IF(AA1550&lt;10,"0"&amp;AA1550,AA1550)&amp;"/"&amp;IF(AC1550&lt;10,"0"&amp;AC1550,AC1550)&amp;"-"&amp;IF(AD1550&lt;10,"0"&amp;AD1550,AD1550)</f>
        <v>1995-04-29/05-01</v>
      </c>
      <c r="BB1550" s="44" t="str">
        <f>Y1550&amp;IF(Z1550&lt;&gt;0,"-"&amp;Z1550,"")&amp;IF(AA1550&lt;&gt;0,"-"&amp;AA1550,"")&amp;IF(AB1550&lt;&gt;0,"/"&amp;AB1550,"")&amp;IF(AC1550&lt;&gt;0,"-"&amp;AC1550,"")&amp;IF(AD1550&lt;&gt;0,"-"&amp;AD1550,"")</f>
        <v>1995-4-29/1995-5-1</v>
      </c>
      <c r="BC1550" s="44"/>
      <c r="BD1550" s="44"/>
      <c r="BE1550" s="44"/>
      <c r="BF1550" s="49" t="s">
        <v>4882</v>
      </c>
      <c r="BG1550" t="s">
        <v>4893</v>
      </c>
      <c r="BH1550" s="40" t="s">
        <v>5050</v>
      </c>
      <c r="BI1550" t="s">
        <v>39</v>
      </c>
      <c r="BJ1550" t="str">
        <f>N1550&amp;", "&amp;O1550&amp;", "&amp;P1550</f>
        <v>Almaty Area, Zhambyl Distr., Fabrichnyi</v>
      </c>
      <c r="BK1550" t="str">
        <f>T1550&amp;" N; "&amp;U1550&amp;" E"</f>
        <v>43.166859 N; 76.408816 E</v>
      </c>
      <c r="BL1550" t="s">
        <v>1789</v>
      </c>
      <c r="BM1550" s="85" t="s">
        <v>1790</v>
      </c>
      <c r="BN1550" t="s">
        <v>4895</v>
      </c>
      <c r="BO1550">
        <f t="shared" ref="BO1550:BO1552" si="386">X1550</f>
        <v>1500</v>
      </c>
      <c r="BP1550" t="str">
        <f>IF(V1550="original",H1550,IF(V1550="volunteer",C1550,"Nekhaeva A.A."))</f>
        <v>Kim L.V.</v>
      </c>
      <c r="BQ1550" t="str">
        <f>IF(V1550="original",I1550,IF(V1550="volunteer",YEAR(A1550)&amp;"-"&amp;IF(MONTH(A1550)&lt;10,"0"&amp;MONTH(A1550),MONTH(A1550))&amp;"-"&amp;IF(DAY(A1550)&lt;10,"0"&amp;DAY(A1550),DAY(A1550)),"__2025-05-15"))</f>
        <v>2025-04-02</v>
      </c>
      <c r="BR1550"/>
      <c r="BS1550"/>
      <c r="BT1550" s="49" t="s">
        <v>4766</v>
      </c>
      <c r="BU1550" t="s">
        <v>3631</v>
      </c>
      <c r="BV1550" t="s">
        <v>3632</v>
      </c>
      <c r="BW1550" t="s">
        <v>3633</v>
      </c>
      <c r="BX1550" t="s">
        <v>3634</v>
      </c>
      <c r="BY1550" s="44" t="s">
        <v>48</v>
      </c>
      <c r="BZ1550" t="s">
        <v>141</v>
      </c>
      <c r="CA1550" t="s">
        <v>3655</v>
      </c>
      <c r="CB1550" s="44" t="s">
        <v>3655</v>
      </c>
      <c r="CC1550" t="s">
        <v>4835</v>
      </c>
      <c r="CD1550" t="s">
        <v>3655</v>
      </c>
      <c r="CE1550" t="s">
        <v>3656</v>
      </c>
      <c r="CF1550" t="s">
        <v>3630</v>
      </c>
      <c r="CG1550"/>
      <c r="CH1550" t="str">
        <f>H1550</f>
        <v>Logunov D.V., Marusik Yu.M.</v>
      </c>
      <c r="CI1550">
        <f t="shared" si="385"/>
        <v>2000</v>
      </c>
      <c r="CJ1550"/>
    </row>
    <row r="1551" spans="1:88" s="10" customFormat="1" x14ac:dyDescent="0.45">
      <c r="A1551" s="9">
        <v>45749.526180555556</v>
      </c>
      <c r="B1551" s="10">
        <v>412819044</v>
      </c>
      <c r="C1551" s="6" t="s">
        <v>4897</v>
      </c>
      <c r="D1551" s="10">
        <v>11</v>
      </c>
      <c r="E1551" s="4" t="s">
        <v>1199</v>
      </c>
      <c r="F1551" s="10" t="s">
        <v>836</v>
      </c>
      <c r="G1551" s="10">
        <v>3911</v>
      </c>
      <c r="H1551" s="44" t="s">
        <v>1801</v>
      </c>
      <c r="I1551" s="10">
        <v>2000</v>
      </c>
      <c r="J1551" s="10" t="s">
        <v>3036</v>
      </c>
      <c r="K1551" s="10" t="s">
        <v>3037</v>
      </c>
      <c r="L1551" s="10" t="s">
        <v>3038</v>
      </c>
      <c r="M1551" t="s">
        <v>39</v>
      </c>
      <c r="N1551" s="10" t="s">
        <v>77</v>
      </c>
      <c r="O1551" s="10" t="s">
        <v>852</v>
      </c>
      <c r="P1551" s="10" t="s">
        <v>1592</v>
      </c>
      <c r="Q1551" t="str">
        <f t="shared" si="375"/>
        <v>Akademgorodok</v>
      </c>
      <c r="R1551" s="92">
        <v>43.211384000000002</v>
      </c>
      <c r="S1551" s="92">
        <v>76.911674000000005</v>
      </c>
      <c r="T1551" s="10" t="s">
        <v>3099</v>
      </c>
      <c r="U1551" s="10" t="s">
        <v>3100</v>
      </c>
      <c r="V1551" s="10" t="s">
        <v>106</v>
      </c>
      <c r="X1551" s="10">
        <v>500</v>
      </c>
      <c r="Y1551" s="10">
        <v>1996</v>
      </c>
      <c r="Z1551" s="10">
        <v>5</v>
      </c>
      <c r="AA1551" s="10">
        <v>19</v>
      </c>
      <c r="AB1551" s="10">
        <v>1996</v>
      </c>
      <c r="AC1551" s="10">
        <v>5</v>
      </c>
      <c r="AD1551" s="10">
        <v>20</v>
      </c>
      <c r="AF1551" s="10" t="s">
        <v>613</v>
      </c>
      <c r="AH1551" s="10" t="s">
        <v>48</v>
      </c>
      <c r="AI1551" s="10" t="s">
        <v>108</v>
      </c>
      <c r="AJ1551" s="10" t="s">
        <v>117</v>
      </c>
      <c r="AK1551" s="10" t="b">
        <v>1</v>
      </c>
      <c r="AL1551" s="10" t="b">
        <v>0</v>
      </c>
      <c r="AO1551" s="49" t="s">
        <v>4952</v>
      </c>
      <c r="AP1551" s="73"/>
      <c r="AQ1551" s="49" t="s">
        <v>4951</v>
      </c>
      <c r="AR1551" s="76" t="s">
        <v>5011</v>
      </c>
      <c r="AS1551" s="73" t="s">
        <v>5012</v>
      </c>
      <c r="AT1551" s="73">
        <f t="shared" si="380"/>
        <v>11</v>
      </c>
      <c r="AU1551" s="112" t="s">
        <v>5384</v>
      </c>
      <c r="AV1551" s="44" t="s">
        <v>5380</v>
      </c>
      <c r="AW1551" t="s">
        <v>613</v>
      </c>
      <c r="AX1551" s="112" t="s">
        <v>5322</v>
      </c>
      <c r="AY1551" s="73" t="str">
        <f t="shared" si="381"/>
        <v>Logunov D.V., Marusik Yu.M. 2000. Miscellaneous notes on Palaearctic Salticidae (Arachnida: Aranei) // Arthropoda Selecta. Vol.8 (for 1999). No.4. P.263–292</v>
      </c>
      <c r="AZ1551" s="49" t="s">
        <v>4903</v>
      </c>
      <c r="BA1551" s="58" t="str">
        <f>Y1551&amp;"-"&amp;IF(Z1551&lt;10,"0"&amp;Z1551,Z1551)&amp;"-"&amp;IF(AA1551&lt;10,"0"&amp;AA1551,AA1551)&amp;"/"&amp;IF(AD1551&lt;10,"0"&amp;AD1551,AD1551)</f>
        <v>1996-05-19/20</v>
      </c>
      <c r="BB1551" s="44" t="str">
        <f>Y1551&amp;IF(Z1551&lt;&gt;0,"-"&amp;Z1551,"")&amp;IF(AA1551&lt;&gt;0,"-"&amp;AA1551,"")&amp;IF(AB1551&lt;&gt;0,"/"&amp;AB1551,"")&amp;IF(AC1551&lt;&gt;0,"-"&amp;AC1551,"")&amp;IF(AD1551&lt;&gt;0,"-"&amp;AD1551,"")</f>
        <v>1996-5-19/1996-5-20</v>
      </c>
      <c r="BC1551" s="44"/>
      <c r="BD1551" s="44"/>
      <c r="BE1551" s="44"/>
      <c r="BF1551" s="49" t="s">
        <v>4882</v>
      </c>
      <c r="BG1551" t="s">
        <v>4893</v>
      </c>
      <c r="BH1551" s="40" t="s">
        <v>5050</v>
      </c>
      <c r="BI1551" t="s">
        <v>39</v>
      </c>
      <c r="BJ1551" t="str">
        <f>N1551&amp;", "&amp;O1551&amp;", "&amp;P1551</f>
        <v>Almaty Area, Almaty, Akademgorodok</v>
      </c>
      <c r="BK1551" t="str">
        <f>T1551&amp;" N; "&amp;U1551&amp;" E"</f>
        <v>43.211384 N; 76.911674 E</v>
      </c>
      <c r="BL1551" t="s">
        <v>3099</v>
      </c>
      <c r="BM1551" s="85" t="s">
        <v>3100</v>
      </c>
      <c r="BN1551" t="s">
        <v>4895</v>
      </c>
      <c r="BO1551">
        <f t="shared" si="386"/>
        <v>500</v>
      </c>
      <c r="BP1551" t="str">
        <f>IF(V1551="original",H1551,IF(V1551="volunteer",C1551,"Nekhaeva A.A."))</f>
        <v>Kim L.V.</v>
      </c>
      <c r="BQ1551" t="str">
        <f>IF(V1551="original",I1551,IF(V1551="volunteer",YEAR(A1551)&amp;"-"&amp;IF(MONTH(A1551)&lt;10,"0"&amp;MONTH(A1551),MONTH(A1551))&amp;"-"&amp;IF(DAY(A1551)&lt;10,"0"&amp;DAY(A1551),DAY(A1551)),"__2025-05-15"))</f>
        <v>2025-04-02</v>
      </c>
      <c r="BR1551"/>
      <c r="BS1551"/>
      <c r="BT1551" s="49" t="s">
        <v>4766</v>
      </c>
      <c r="BU1551" t="s">
        <v>3631</v>
      </c>
      <c r="BV1551" t="s">
        <v>3632</v>
      </c>
      <c r="BW1551" t="s">
        <v>3633</v>
      </c>
      <c r="BX1551" t="s">
        <v>3634</v>
      </c>
      <c r="BY1551" s="44" t="s">
        <v>48</v>
      </c>
      <c r="BZ1551" t="s">
        <v>108</v>
      </c>
      <c r="CA1551" t="s">
        <v>3646</v>
      </c>
      <c r="CB1551" s="44" t="s">
        <v>3646</v>
      </c>
      <c r="CC1551" t="s">
        <v>4796</v>
      </c>
      <c r="CD1551" t="s">
        <v>3646</v>
      </c>
      <c r="CE1551" t="s">
        <v>3647</v>
      </c>
      <c r="CF1551" t="s">
        <v>3630</v>
      </c>
      <c r="CG1551"/>
      <c r="CH1551" t="str">
        <f>H1551</f>
        <v>Logunov D.V., Marusik Yu.M.</v>
      </c>
      <c r="CI1551">
        <f t="shared" si="385"/>
        <v>2000</v>
      </c>
      <c r="CJ1551"/>
    </row>
    <row r="1552" spans="1:88" s="10" customFormat="1" x14ac:dyDescent="0.45">
      <c r="A1552" s="9">
        <v>45749.553576388891</v>
      </c>
      <c r="B1552" s="10">
        <v>412819044</v>
      </c>
      <c r="C1552" s="6" t="s">
        <v>4897</v>
      </c>
      <c r="D1552" s="10">
        <v>1</v>
      </c>
      <c r="E1552" s="4" t="s">
        <v>65</v>
      </c>
      <c r="F1552" s="10" t="s">
        <v>836</v>
      </c>
      <c r="G1552" s="10">
        <v>3911</v>
      </c>
      <c r="H1552" s="44" t="s">
        <v>1801</v>
      </c>
      <c r="I1552" s="10">
        <v>2000</v>
      </c>
      <c r="J1552" s="10" t="s">
        <v>3036</v>
      </c>
      <c r="K1552" s="10" t="s">
        <v>3037</v>
      </c>
      <c r="L1552" s="10" t="s">
        <v>3038</v>
      </c>
      <c r="M1552" t="s">
        <v>39</v>
      </c>
      <c r="N1552" s="10" t="s">
        <v>77</v>
      </c>
      <c r="O1552" s="10" t="s">
        <v>852</v>
      </c>
      <c r="P1552" s="10" t="s">
        <v>1592</v>
      </c>
      <c r="Q1552" t="str">
        <f t="shared" si="375"/>
        <v>Akademgorodok</v>
      </c>
      <c r="R1552" s="92">
        <v>43.211384000000002</v>
      </c>
      <c r="S1552" s="92">
        <v>76.911674000000005</v>
      </c>
      <c r="T1552" s="10" t="s">
        <v>3099</v>
      </c>
      <c r="U1552" s="10" t="s">
        <v>3100</v>
      </c>
      <c r="V1552" s="10" t="s">
        <v>106</v>
      </c>
      <c r="X1552" s="10">
        <v>500</v>
      </c>
      <c r="Y1552" s="10">
        <v>1996</v>
      </c>
      <c r="Z1552" s="10">
        <v>5</v>
      </c>
      <c r="AA1552" s="10">
        <v>19</v>
      </c>
      <c r="AB1552" s="10">
        <v>1996</v>
      </c>
      <c r="AC1552" s="10">
        <v>5</v>
      </c>
      <c r="AD1552" s="10">
        <v>20</v>
      </c>
      <c r="AF1552" s="10" t="s">
        <v>613</v>
      </c>
      <c r="AH1552" s="10" t="s">
        <v>48</v>
      </c>
      <c r="AI1552" s="10" t="s">
        <v>1021</v>
      </c>
      <c r="AJ1552" s="10" t="s">
        <v>2268</v>
      </c>
      <c r="AK1552" s="10" t="b">
        <v>1</v>
      </c>
      <c r="AL1552" s="10" t="b">
        <v>0</v>
      </c>
      <c r="AO1552" s="49" t="s">
        <v>4952</v>
      </c>
      <c r="AP1552" s="73"/>
      <c r="AQ1552" s="49" t="s">
        <v>4951</v>
      </c>
      <c r="AR1552" s="76" t="s">
        <v>5011</v>
      </c>
      <c r="AS1552" s="73" t="s">
        <v>5012</v>
      </c>
      <c r="AT1552" s="73">
        <f t="shared" si="380"/>
        <v>1</v>
      </c>
      <c r="AU1552" s="112" t="s">
        <v>5384</v>
      </c>
      <c r="AV1552" s="44" t="s">
        <v>5380</v>
      </c>
      <c r="AW1552" t="s">
        <v>613</v>
      </c>
      <c r="AX1552" s="112" t="s">
        <v>5322</v>
      </c>
      <c r="AY1552" s="73" t="str">
        <f t="shared" si="381"/>
        <v>Logunov D.V., Marusik Yu.M. 2000. Miscellaneous notes on Palaearctic Salticidae (Arachnida: Aranei) // Arthropoda Selecta. Vol.8 (for 1999). No.4. P.263–292</v>
      </c>
      <c r="AZ1552" s="49" t="s">
        <v>4903</v>
      </c>
      <c r="BA1552" s="58" t="str">
        <f>Y1552&amp;"-"&amp;IF(Z1552&lt;10,"0"&amp;Z1552,Z1552)&amp;"-"&amp;IF(AA1552&lt;10,"0"&amp;AA1552,AA1552)&amp;"/"&amp;IF(AD1552&lt;10,"0"&amp;AD1552,AD1552)</f>
        <v>1996-05-19/20</v>
      </c>
      <c r="BB1552" s="44" t="str">
        <f>Y1552&amp;IF(Z1552&lt;&gt;0,"-"&amp;Z1552,"")&amp;IF(AA1552&lt;&gt;0,"-"&amp;AA1552,"")&amp;IF(AB1552&lt;&gt;0,"/"&amp;AB1552,"")&amp;IF(AC1552&lt;&gt;0,"-"&amp;AC1552,"")&amp;IF(AD1552&lt;&gt;0,"-"&amp;AD1552,"")</f>
        <v>1996-5-19/1996-5-20</v>
      </c>
      <c r="BC1552" s="44"/>
      <c r="BD1552" s="44"/>
      <c r="BE1552" s="44"/>
      <c r="BF1552" s="49" t="s">
        <v>4882</v>
      </c>
      <c r="BG1552" t="s">
        <v>4893</v>
      </c>
      <c r="BH1552" s="40" t="s">
        <v>5050</v>
      </c>
      <c r="BI1552" t="s">
        <v>39</v>
      </c>
      <c r="BJ1552" t="str">
        <f>N1552&amp;", "&amp;O1552&amp;", "&amp;P1552</f>
        <v>Almaty Area, Almaty, Akademgorodok</v>
      </c>
      <c r="BK1552" t="str">
        <f>T1552&amp;" N; "&amp;U1552&amp;" E"</f>
        <v>43.211384 N; 76.911674 E</v>
      </c>
      <c r="BL1552" t="s">
        <v>3099</v>
      </c>
      <c r="BM1552" s="85" t="s">
        <v>3100</v>
      </c>
      <c r="BN1552" t="s">
        <v>4895</v>
      </c>
      <c r="BO1552">
        <f t="shared" si="386"/>
        <v>500</v>
      </c>
      <c r="BP1552" t="str">
        <f>IF(V1552="original",H1552,IF(V1552="volunteer",C1552,"Nekhaeva A.A."))</f>
        <v>Kim L.V.</v>
      </c>
      <c r="BQ1552" t="str">
        <f>IF(V1552="original",I1552,IF(V1552="volunteer",YEAR(A1552)&amp;"-"&amp;IF(MONTH(A1552)&lt;10,"0"&amp;MONTH(A1552),MONTH(A1552))&amp;"-"&amp;IF(DAY(A1552)&lt;10,"0"&amp;DAY(A1552),DAY(A1552)),"__2025-05-15"))</f>
        <v>2025-04-02</v>
      </c>
      <c r="BR1552"/>
      <c r="BS1552"/>
      <c r="BT1552" s="49" t="s">
        <v>4766</v>
      </c>
      <c r="BU1552" t="s">
        <v>3631</v>
      </c>
      <c r="BV1552" t="s">
        <v>3632</v>
      </c>
      <c r="BW1552" t="s">
        <v>3633</v>
      </c>
      <c r="BX1552" t="s">
        <v>3634</v>
      </c>
      <c r="BY1552" s="44" t="s">
        <v>48</v>
      </c>
      <c r="BZ1552" t="s">
        <v>1021</v>
      </c>
      <c r="CA1552" t="s">
        <v>3887</v>
      </c>
      <c r="CB1552" s="44" t="s">
        <v>3887</v>
      </c>
      <c r="CC1552" t="s">
        <v>3888</v>
      </c>
      <c r="CD1552" t="s">
        <v>3887</v>
      </c>
      <c r="CE1552" t="s">
        <v>3886</v>
      </c>
      <c r="CF1552" t="s">
        <v>3630</v>
      </c>
      <c r="CG1552"/>
      <c r="CH1552" t="str">
        <f>H1552</f>
        <v>Logunov D.V., Marusik Yu.M.</v>
      </c>
      <c r="CI1552">
        <f t="shared" si="385"/>
        <v>2000</v>
      </c>
      <c r="CJ1552"/>
    </row>
    <row r="1553" spans="1:88" s="10" customFormat="1" x14ac:dyDescent="0.45">
      <c r="A1553" s="9">
        <v>45749.561168981483</v>
      </c>
      <c r="B1553" s="10">
        <v>412819044</v>
      </c>
      <c r="C1553" s="6" t="s">
        <v>4897</v>
      </c>
      <c r="D1553" s="10">
        <v>3</v>
      </c>
      <c r="E1553" s="4" t="s">
        <v>846</v>
      </c>
      <c r="F1553" s="10" t="s">
        <v>836</v>
      </c>
      <c r="G1553" s="10">
        <v>3911</v>
      </c>
      <c r="H1553" s="44" t="s">
        <v>1801</v>
      </c>
      <c r="I1553" s="10">
        <v>2000</v>
      </c>
      <c r="J1553" s="10" t="s">
        <v>3036</v>
      </c>
      <c r="K1553" s="10" t="s">
        <v>3037</v>
      </c>
      <c r="L1553" s="10" t="s">
        <v>3038</v>
      </c>
      <c r="M1553" t="s">
        <v>39</v>
      </c>
      <c r="N1553" s="10" t="s">
        <v>77</v>
      </c>
      <c r="P1553" s="10" t="s">
        <v>3064</v>
      </c>
      <c r="Q1553" t="str">
        <f t="shared" si="375"/>
        <v>9 km N of Kapchagai, Kapchagai Boundary, left bank of Ili River</v>
      </c>
      <c r="R1553" s="92">
        <v>43.95</v>
      </c>
      <c r="S1553" s="92">
        <v>77.066666999999995</v>
      </c>
      <c r="T1553" s="10" t="s">
        <v>3065</v>
      </c>
      <c r="U1553" s="10" t="s">
        <v>886</v>
      </c>
      <c r="V1553" s="10" t="s">
        <v>44</v>
      </c>
      <c r="Y1553" s="10">
        <v>1996</v>
      </c>
      <c r="Z1553" s="10">
        <v>4</v>
      </c>
      <c r="AA1553" s="10">
        <v>22</v>
      </c>
      <c r="AB1553" s="10">
        <v>1996</v>
      </c>
      <c r="AC1553" s="10">
        <v>5</v>
      </c>
      <c r="AD1553" s="10">
        <v>17</v>
      </c>
      <c r="AF1553" s="10" t="s">
        <v>3066</v>
      </c>
      <c r="AH1553" s="10" t="s">
        <v>48</v>
      </c>
      <c r="AI1553" s="10" t="s">
        <v>1021</v>
      </c>
      <c r="AJ1553" s="10" t="s">
        <v>2234</v>
      </c>
      <c r="AK1553" s="10" t="b">
        <v>1</v>
      </c>
      <c r="AL1553" s="10" t="b">
        <v>0</v>
      </c>
      <c r="AO1553" s="49" t="s">
        <v>4952</v>
      </c>
      <c r="AP1553" s="73"/>
      <c r="AQ1553" s="49" t="s">
        <v>4951</v>
      </c>
      <c r="AR1553" s="76" t="s">
        <v>5011</v>
      </c>
      <c r="AS1553" s="73" t="s">
        <v>5012</v>
      </c>
      <c r="AT1553" s="73">
        <f t="shared" si="380"/>
        <v>3</v>
      </c>
      <c r="AU1553" s="112" t="s">
        <v>5384</v>
      </c>
      <c r="AV1553" s="44" t="s">
        <v>5380</v>
      </c>
      <c r="AW1553" t="s">
        <v>3066</v>
      </c>
      <c r="AX1553" s="112" t="s">
        <v>5322</v>
      </c>
      <c r="AY1553" s="73" t="str">
        <f t="shared" si="381"/>
        <v>Logunov D.V., Marusik Yu.M. 2000. Miscellaneous notes on Palaearctic Salticidae (Arachnida: Aranei) // Arthropoda Selecta. Vol.8 (for 1999). No.4. P.263–292</v>
      </c>
      <c r="AZ1553" s="49" t="s">
        <v>4903</v>
      </c>
      <c r="BA1553" s="58" t="str">
        <f>Y1553&amp;"-"&amp;IF(Z1553&lt;10,"0"&amp;Z1553,Z1553)&amp;"-"&amp;IF(AA1553&lt;10,"0"&amp;AA1553,AA1553)&amp;"/"&amp;IF(AC1553&lt;10,"0"&amp;AC1553,AC1553)&amp;"-"&amp;IF(AD1553&lt;10,"0"&amp;AD1553,AD1553)</f>
        <v>1996-04-22/05-17</v>
      </c>
      <c r="BB1553" s="44" t="str">
        <f>Y1553&amp;IF(Z1553&lt;&gt;0,"-"&amp;Z1553,"")&amp;IF(AA1553&lt;&gt;0,"-"&amp;AA1553,"")&amp;IF(AB1553&lt;&gt;0,"/"&amp;AB1553,"")&amp;IF(AC1553&lt;&gt;0,"-"&amp;AC1553,"")&amp;IF(AD1553&lt;&gt;0,"-"&amp;AD1553,"")</f>
        <v>1996-4-22/1996-5-17</v>
      </c>
      <c r="BC1553" s="44"/>
      <c r="BD1553" s="44"/>
      <c r="BE1553" s="44"/>
      <c r="BF1553" s="49" t="s">
        <v>4882</v>
      </c>
      <c r="BG1553" t="s">
        <v>4893</v>
      </c>
      <c r="BH1553" s="40" t="s">
        <v>5050</v>
      </c>
      <c r="BI1553" t="s">
        <v>39</v>
      </c>
      <c r="BJ1553" t="str">
        <f>N1553&amp;", "&amp;P1553</f>
        <v>Almaty Area, 9 km N of Kapchagai, Kapchagai Boundary, left bank of Ili River</v>
      </c>
      <c r="BK1553" t="str">
        <f>T1553&amp;" N; "&amp;U1553&amp;" E"</f>
        <v>43°57' N; 77°4' E</v>
      </c>
      <c r="BL1553" t="s">
        <v>5199</v>
      </c>
      <c r="BM1553" s="85" t="s">
        <v>5112</v>
      </c>
      <c r="BN1553" t="s">
        <v>4895</v>
      </c>
      <c r="BO1553"/>
      <c r="BP1553" t="str">
        <f>IF(V1553="original",H1553,IF(V1553="volunteer",C1553,"Nekhaeva A.A."))</f>
        <v>Logunov D.V., Marusik Yu.M.</v>
      </c>
      <c r="BQ1553">
        <f>IF(V1553="original",I1553,IF(V1553="volunteer",YEAR(A1553)&amp;"-"&amp;IF(MONTH(A1553)&lt;10,"0"&amp;MONTH(A1553),MONTH(A1553))&amp;"-"&amp;IF(DAY(A1553)&lt;10,"0"&amp;DAY(A1553),DAY(A1553)),"__2025-05-15"))</f>
        <v>2000</v>
      </c>
      <c r="BR1553"/>
      <c r="BS1553"/>
      <c r="BT1553" s="49" t="s">
        <v>4766</v>
      </c>
      <c r="BU1553" t="s">
        <v>3631</v>
      </c>
      <c r="BV1553" t="s">
        <v>3632</v>
      </c>
      <c r="BW1553" t="s">
        <v>3633</v>
      </c>
      <c r="BX1553" t="s">
        <v>3634</v>
      </c>
      <c r="BY1553" s="44" t="s">
        <v>48</v>
      </c>
      <c r="BZ1553" t="s">
        <v>1021</v>
      </c>
      <c r="CA1553" t="s">
        <v>4487</v>
      </c>
      <c r="CB1553" s="44" t="s">
        <v>4487</v>
      </c>
      <c r="CC1553" t="s">
        <v>4773</v>
      </c>
      <c r="CD1553" t="s">
        <v>4487</v>
      </c>
      <c r="CE1553" t="str">
        <f t="shared" ref="CE1553" si="387">CB1553&amp;" "&amp;CC1553</f>
        <v>Heliophanus chovdensis Prószyński, 1982</v>
      </c>
      <c r="CF1553" t="s">
        <v>3630</v>
      </c>
      <c r="CG1553"/>
      <c r="CH1553" t="str">
        <f>H1553</f>
        <v>Logunov D.V., Marusik Yu.M.</v>
      </c>
      <c r="CI1553">
        <f t="shared" si="385"/>
        <v>2000</v>
      </c>
      <c r="CJ1553"/>
    </row>
    <row r="1554" spans="1:88" s="10" customFormat="1" x14ac:dyDescent="0.45">
      <c r="A1554" s="9">
        <v>45749.566979166673</v>
      </c>
      <c r="B1554" s="10">
        <v>412819044</v>
      </c>
      <c r="C1554" s="6" t="s">
        <v>4897</v>
      </c>
      <c r="D1554" s="10">
        <v>2</v>
      </c>
      <c r="E1554" s="4" t="s">
        <v>247</v>
      </c>
      <c r="F1554" s="10" t="s">
        <v>836</v>
      </c>
      <c r="G1554" s="10">
        <v>3911</v>
      </c>
      <c r="H1554" s="44" t="s">
        <v>1801</v>
      </c>
      <c r="I1554" s="10">
        <v>2000</v>
      </c>
      <c r="J1554" s="10" t="s">
        <v>3036</v>
      </c>
      <c r="K1554" s="10" t="s">
        <v>3037</v>
      </c>
      <c r="L1554" s="10" t="s">
        <v>3038</v>
      </c>
      <c r="M1554" t="s">
        <v>39</v>
      </c>
      <c r="N1554" s="10" t="s">
        <v>77</v>
      </c>
      <c r="P1554" s="10" t="s">
        <v>3064</v>
      </c>
      <c r="Q1554" t="str">
        <f t="shared" si="375"/>
        <v>9 km N of Kapchagai, Kapchagai Boundary, left bank of Ili River</v>
      </c>
      <c r="R1554" s="92">
        <v>43.95</v>
      </c>
      <c r="S1554" s="92">
        <v>77.066666999999995</v>
      </c>
      <c r="T1554" s="10" t="s">
        <v>3065</v>
      </c>
      <c r="U1554" s="10" t="s">
        <v>886</v>
      </c>
      <c r="V1554" s="10" t="s">
        <v>44</v>
      </c>
      <c r="Y1554" s="10">
        <v>1996</v>
      </c>
      <c r="Z1554" s="10">
        <v>5</v>
      </c>
      <c r="AA1554" s="10">
        <v>13</v>
      </c>
      <c r="AB1554" s="10">
        <v>1996</v>
      </c>
      <c r="AC1554" s="10">
        <v>5</v>
      </c>
      <c r="AD1554" s="10">
        <v>17</v>
      </c>
      <c r="AF1554" s="10" t="s">
        <v>566</v>
      </c>
      <c r="AH1554" s="10" t="s">
        <v>48</v>
      </c>
      <c r="AI1554" s="10" t="s">
        <v>1021</v>
      </c>
      <c r="AJ1554" s="10" t="s">
        <v>2230</v>
      </c>
      <c r="AK1554" s="10" t="b">
        <v>1</v>
      </c>
      <c r="AL1554" s="10" t="b">
        <v>0</v>
      </c>
      <c r="AO1554" s="49" t="s">
        <v>4952</v>
      </c>
      <c r="AP1554" s="73"/>
      <c r="AQ1554" s="49" t="s">
        <v>4951</v>
      </c>
      <c r="AR1554" s="76" t="s">
        <v>5011</v>
      </c>
      <c r="AS1554" s="73" t="s">
        <v>5012</v>
      </c>
      <c r="AT1554" s="73">
        <f t="shared" si="380"/>
        <v>2</v>
      </c>
      <c r="AU1554" s="112" t="s">
        <v>5384</v>
      </c>
      <c r="AV1554" s="44" t="s">
        <v>5380</v>
      </c>
      <c r="AW1554" t="s">
        <v>566</v>
      </c>
      <c r="AX1554" s="112" t="s">
        <v>5322</v>
      </c>
      <c r="AY1554" s="73" t="str">
        <f t="shared" si="381"/>
        <v>Logunov D.V., Marusik Yu.M. 2000. Miscellaneous notes on Palaearctic Salticidae (Arachnida: Aranei) // Arthropoda Selecta. Vol.8 (for 1999). No.4. P.263–292</v>
      </c>
      <c r="AZ1554" s="49" t="s">
        <v>4903</v>
      </c>
      <c r="BA1554" s="58" t="str">
        <f>Y1554&amp;"-"&amp;IF(Z1554&lt;10,"0"&amp;Z1554,Z1554)&amp;"-"&amp;IF(AA1554&lt;10,"0"&amp;AA1554,AA1554)&amp;"/"&amp;IF(AD1554&lt;10,"0"&amp;AD1554,AD1554)</f>
        <v>1996-05-13/17</v>
      </c>
      <c r="BB1554" s="44" t="str">
        <f>Y1554&amp;IF(Z1554&lt;&gt;0,"-"&amp;Z1554,"")&amp;IF(AA1554&lt;&gt;0,"-"&amp;AA1554,"")&amp;IF(AB1554&lt;&gt;0,"/"&amp;AB1554,"")&amp;IF(AC1554&lt;&gt;0,"-"&amp;AC1554,"")&amp;IF(AD1554&lt;&gt;0,"-"&amp;AD1554,"")</f>
        <v>1996-5-13/1996-5-17</v>
      </c>
      <c r="BC1554" s="44"/>
      <c r="BD1554" s="44"/>
      <c r="BE1554" s="44"/>
      <c r="BF1554" s="49" t="s">
        <v>4882</v>
      </c>
      <c r="BG1554" t="s">
        <v>4893</v>
      </c>
      <c r="BH1554" s="40" t="s">
        <v>5050</v>
      </c>
      <c r="BI1554" t="s">
        <v>39</v>
      </c>
      <c r="BJ1554" t="str">
        <f>N1554&amp;", "&amp;P1554</f>
        <v>Almaty Area, 9 km N of Kapchagai, Kapchagai Boundary, left bank of Ili River</v>
      </c>
      <c r="BK1554" t="str">
        <f>T1554&amp;" N; "&amp;U1554&amp;" E"</f>
        <v>43°57' N; 77°4' E</v>
      </c>
      <c r="BL1554" t="s">
        <v>5199</v>
      </c>
      <c r="BM1554" s="85" t="s">
        <v>5112</v>
      </c>
      <c r="BN1554" t="s">
        <v>4895</v>
      </c>
      <c r="BO1554"/>
      <c r="BP1554" t="str">
        <f>IF(V1554="original",H1554,IF(V1554="volunteer",C1554,"Nekhaeva A.A."))</f>
        <v>Logunov D.V., Marusik Yu.M.</v>
      </c>
      <c r="BQ1554">
        <f>IF(V1554="original",I1554,IF(V1554="volunteer",YEAR(A1554)&amp;"-"&amp;IF(MONTH(A1554)&lt;10,"0"&amp;MONTH(A1554),MONTH(A1554))&amp;"-"&amp;IF(DAY(A1554)&lt;10,"0"&amp;DAY(A1554),DAY(A1554)),"__2025-05-15"))</f>
        <v>2000</v>
      </c>
      <c r="BR1554"/>
      <c r="BS1554"/>
      <c r="BT1554" s="49" t="s">
        <v>4766</v>
      </c>
      <c r="BU1554" t="s">
        <v>3631</v>
      </c>
      <c r="BV1554" t="s">
        <v>3632</v>
      </c>
      <c r="BW1554" t="s">
        <v>3633</v>
      </c>
      <c r="BX1554" t="s">
        <v>3634</v>
      </c>
      <c r="BY1554" s="44" t="s">
        <v>48</v>
      </c>
      <c r="BZ1554" t="s">
        <v>1021</v>
      </c>
      <c r="CA1554" t="s">
        <v>4485</v>
      </c>
      <c r="CB1554" s="44" t="s">
        <v>4485</v>
      </c>
      <c r="CC1554" t="s">
        <v>4829</v>
      </c>
      <c r="CD1554" t="s">
        <v>4485</v>
      </c>
      <c r="CE1554" t="s">
        <v>4486</v>
      </c>
      <c r="CF1554" t="s">
        <v>3630</v>
      </c>
      <c r="CG1554"/>
      <c r="CH1554" t="str">
        <f>H1554</f>
        <v>Logunov D.V., Marusik Yu.M.</v>
      </c>
      <c r="CI1554">
        <f t="shared" si="385"/>
        <v>2000</v>
      </c>
      <c r="CJ1554"/>
    </row>
    <row r="1555" spans="1:88" s="10" customFormat="1" x14ac:dyDescent="0.45">
      <c r="A1555" s="9">
        <v>45749.572372685187</v>
      </c>
      <c r="B1555" s="10">
        <v>412819044</v>
      </c>
      <c r="C1555" s="6" t="s">
        <v>4897</v>
      </c>
      <c r="D1555" s="10">
        <v>2</v>
      </c>
      <c r="E1555" s="4" t="s">
        <v>247</v>
      </c>
      <c r="F1555" s="10" t="s">
        <v>836</v>
      </c>
      <c r="G1555" s="10">
        <v>3911</v>
      </c>
      <c r="H1555" s="44" t="s">
        <v>1801</v>
      </c>
      <c r="I1555" s="10">
        <v>2000</v>
      </c>
      <c r="J1555" s="10" t="s">
        <v>3036</v>
      </c>
      <c r="K1555" s="10" t="s">
        <v>3037</v>
      </c>
      <c r="L1555" s="10" t="s">
        <v>3038</v>
      </c>
      <c r="M1555" t="s">
        <v>39</v>
      </c>
      <c r="N1555" s="10" t="s">
        <v>77</v>
      </c>
      <c r="O1555" s="10" t="s">
        <v>852</v>
      </c>
      <c r="P1555" s="10" t="s">
        <v>1592</v>
      </c>
      <c r="Q1555" t="str">
        <f t="shared" si="375"/>
        <v>Akademgorodok</v>
      </c>
      <c r="R1555" s="92">
        <v>43.211384000000002</v>
      </c>
      <c r="S1555" s="92">
        <v>76.911674000000005</v>
      </c>
      <c r="T1555" s="10" t="s">
        <v>3099</v>
      </c>
      <c r="U1555" s="10" t="s">
        <v>3100</v>
      </c>
      <c r="V1555" s="10" t="s">
        <v>106</v>
      </c>
      <c r="X1555" s="10">
        <v>500</v>
      </c>
      <c r="Y1555" s="10">
        <v>1993</v>
      </c>
      <c r="Z1555" s="10">
        <v>6</v>
      </c>
      <c r="AA1555" s="10">
        <v>30</v>
      </c>
      <c r="AB1555" s="10">
        <v>1995</v>
      </c>
      <c r="AC1555" s="10">
        <v>8</v>
      </c>
      <c r="AD1555" s="10">
        <v>12</v>
      </c>
      <c r="AF1555" s="10" t="s">
        <v>613</v>
      </c>
      <c r="AH1555" s="10" t="s">
        <v>48</v>
      </c>
      <c r="AI1555" s="10" t="s">
        <v>1021</v>
      </c>
      <c r="AJ1555" s="10" t="s">
        <v>2227</v>
      </c>
      <c r="AK1555" s="10" t="b">
        <v>1</v>
      </c>
      <c r="AL1555" s="10" t="b">
        <v>0</v>
      </c>
      <c r="AO1555" s="49" t="s">
        <v>4952</v>
      </c>
      <c r="AP1555" s="73"/>
      <c r="AQ1555" s="49" t="s">
        <v>4951</v>
      </c>
      <c r="AR1555" s="76" t="s">
        <v>5011</v>
      </c>
      <c r="AS1555" s="73" t="s">
        <v>5012</v>
      </c>
      <c r="AT1555" s="73">
        <f t="shared" si="380"/>
        <v>2</v>
      </c>
      <c r="AU1555" s="112" t="s">
        <v>5384</v>
      </c>
      <c r="AV1555" s="44" t="s">
        <v>5380</v>
      </c>
      <c r="AW1555" t="s">
        <v>613</v>
      </c>
      <c r="AX1555" s="112" t="s">
        <v>5322</v>
      </c>
      <c r="AY1555" s="73" t="str">
        <f t="shared" si="381"/>
        <v>Logunov D.V., Marusik Yu.M. 2000. Miscellaneous notes on Palaearctic Salticidae (Arachnida: Aranei) // Arthropoda Selecta. Vol.8 (for 1999). No.4. P.263–292</v>
      </c>
      <c r="AZ1555" s="49" t="s">
        <v>4903</v>
      </c>
      <c r="BA1555" s="58" t="str">
        <f>Y1555&amp;"-"&amp;IF(Z1555&lt;10,"0"&amp;Z1555,Z1555)&amp;"-"&amp;IF(AA1555&lt;10,"0"&amp;AA1555,AA1555)&amp;"/"&amp;IF(AC1555&lt;10,"0"&amp;AC1555,AC1555)&amp;"-"&amp;IF(AD1555&lt;10,"0"&amp;AD1555,AD1555)</f>
        <v>1993-06-30/08-12</v>
      </c>
      <c r="BB1555" s="44" t="str">
        <f>Y1555&amp;IF(Z1555&lt;&gt;0,"-"&amp;Z1555,"")&amp;IF(AA1555&lt;&gt;0,"-"&amp;AA1555,"")&amp;IF(AB1555&lt;&gt;0,"/"&amp;AB1555,"")&amp;IF(AC1555&lt;&gt;0,"-"&amp;AC1555,"")&amp;IF(AD1555&lt;&gt;0,"-"&amp;AD1555,"")</f>
        <v>1993-6-30/1995-8-12</v>
      </c>
      <c r="BC1555" s="44"/>
      <c r="BD1555" s="44"/>
      <c r="BE1555" s="44"/>
      <c r="BF1555" s="49" t="s">
        <v>4882</v>
      </c>
      <c r="BG1555" t="s">
        <v>4893</v>
      </c>
      <c r="BH1555" s="40" t="s">
        <v>5050</v>
      </c>
      <c r="BI1555" t="s">
        <v>39</v>
      </c>
      <c r="BJ1555" t="str">
        <f>N1555&amp;", "&amp;O1555&amp;", "&amp;P1555</f>
        <v>Almaty Area, Almaty, Akademgorodok</v>
      </c>
      <c r="BK1555" t="str">
        <f>T1555&amp;" N; "&amp;U1555&amp;" E"</f>
        <v>43.211384 N; 76.911674 E</v>
      </c>
      <c r="BL1555" t="s">
        <v>3099</v>
      </c>
      <c r="BM1555" s="85" t="s">
        <v>3100</v>
      </c>
      <c r="BN1555" t="s">
        <v>4895</v>
      </c>
      <c r="BO1555">
        <f t="shared" ref="BO1555" si="388">X1555</f>
        <v>500</v>
      </c>
      <c r="BP1555" t="str">
        <f>IF(V1555="original",H1555,IF(V1555="volunteer",C1555,"Nekhaeva A.A."))</f>
        <v>Kim L.V.</v>
      </c>
      <c r="BQ1555" t="str">
        <f>IF(V1555="original",I1555,IF(V1555="volunteer",YEAR(A1555)&amp;"-"&amp;IF(MONTH(A1555)&lt;10,"0"&amp;MONTH(A1555),MONTH(A1555))&amp;"-"&amp;IF(DAY(A1555)&lt;10,"0"&amp;DAY(A1555),DAY(A1555)),"__2025-05-15"))</f>
        <v>2025-04-02</v>
      </c>
      <c r="BR1555"/>
      <c r="BS1555"/>
      <c r="BT1555" s="49" t="s">
        <v>4766</v>
      </c>
      <c r="BU1555" t="s">
        <v>3631</v>
      </c>
      <c r="BV1555" t="s">
        <v>3632</v>
      </c>
      <c r="BW1555" t="s">
        <v>3633</v>
      </c>
      <c r="BX1555" t="s">
        <v>3634</v>
      </c>
      <c r="BY1555" s="44" t="s">
        <v>48</v>
      </c>
      <c r="BZ1555" t="s">
        <v>1021</v>
      </c>
      <c r="CA1555" t="s">
        <v>4483</v>
      </c>
      <c r="CB1555" s="44" t="s">
        <v>4483</v>
      </c>
      <c r="CC1555" t="s">
        <v>4802</v>
      </c>
      <c r="CD1555" t="s">
        <v>4483</v>
      </c>
      <c r="CE1555" t="s">
        <v>4484</v>
      </c>
      <c r="CF1555" t="s">
        <v>3630</v>
      </c>
      <c r="CG1555"/>
      <c r="CH1555" t="str">
        <f>H1555</f>
        <v>Logunov D.V., Marusik Yu.M.</v>
      </c>
      <c r="CI1555">
        <f t="shared" si="385"/>
        <v>2000</v>
      </c>
      <c r="CJ1555"/>
    </row>
    <row r="1556" spans="1:88" s="12" customFormat="1" x14ac:dyDescent="0.45">
      <c r="A1556" s="11">
        <v>45750.360196759248</v>
      </c>
      <c r="B1556" s="12">
        <v>412819044</v>
      </c>
      <c r="C1556" s="6" t="s">
        <v>4897</v>
      </c>
      <c r="D1556" s="12">
        <v>3</v>
      </c>
      <c r="E1556" s="4" t="s">
        <v>846</v>
      </c>
      <c r="F1556" s="12" t="s">
        <v>836</v>
      </c>
      <c r="G1556" s="12">
        <v>3911</v>
      </c>
      <c r="H1556" s="44" t="s">
        <v>1801</v>
      </c>
      <c r="I1556" s="12">
        <v>2000</v>
      </c>
      <c r="J1556" s="12" t="s">
        <v>3036</v>
      </c>
      <c r="K1556" s="12" t="s">
        <v>3037</v>
      </c>
      <c r="L1556" s="12" t="s">
        <v>3038</v>
      </c>
      <c r="M1556" t="s">
        <v>39</v>
      </c>
      <c r="N1556" s="12" t="s">
        <v>77</v>
      </c>
      <c r="P1556" s="12" t="s">
        <v>3051</v>
      </c>
      <c r="Q1556" t="str">
        <f t="shared" si="375"/>
        <v>ca. 24 km NE of Kapchagai</v>
      </c>
      <c r="R1556" s="94">
        <v>43.989904000000003</v>
      </c>
      <c r="S1556" s="94">
        <v>77.310242000000002</v>
      </c>
      <c r="T1556" s="12" t="s">
        <v>3062</v>
      </c>
      <c r="U1556" s="12" t="s">
        <v>3063</v>
      </c>
      <c r="V1556" s="12" t="s">
        <v>106</v>
      </c>
      <c r="X1556" s="12">
        <v>1000</v>
      </c>
      <c r="Y1556" s="12">
        <v>1996</v>
      </c>
      <c r="Z1556" s="12">
        <v>10</v>
      </c>
      <c r="AA1556" s="12">
        <v>12</v>
      </c>
      <c r="AF1556" s="12" t="s">
        <v>1831</v>
      </c>
      <c r="AH1556" s="12" t="s">
        <v>48</v>
      </c>
      <c r="AI1556" s="12" t="s">
        <v>964</v>
      </c>
      <c r="AJ1556" s="12" t="s">
        <v>3058</v>
      </c>
      <c r="AK1556" s="12" t="b">
        <v>1</v>
      </c>
      <c r="AL1556" s="12" t="b">
        <v>0</v>
      </c>
      <c r="AO1556" s="49" t="s">
        <v>4952</v>
      </c>
      <c r="AP1556" s="73"/>
      <c r="AQ1556" s="49" t="s">
        <v>4951</v>
      </c>
      <c r="AR1556" s="76" t="s">
        <v>5011</v>
      </c>
      <c r="AS1556" s="73" t="s">
        <v>5012</v>
      </c>
      <c r="AT1556" s="73">
        <f t="shared" si="380"/>
        <v>3</v>
      </c>
      <c r="AU1556" s="112" t="s">
        <v>5384</v>
      </c>
      <c r="AV1556" s="44" t="s">
        <v>5380</v>
      </c>
      <c r="AW1556" t="s">
        <v>1831</v>
      </c>
      <c r="AX1556" s="112" t="s">
        <v>5322</v>
      </c>
      <c r="AY1556" s="73" t="str">
        <f t="shared" si="381"/>
        <v>Logunov D.V., Marusik Yu.M. 2000. Miscellaneous notes on Palaearctic Salticidae (Arachnida: Aranei) // Arthropoda Selecta. Vol.8 (for 1999). No.4. P.263–292</v>
      </c>
      <c r="AZ1556" s="49" t="s">
        <v>4903</v>
      </c>
      <c r="BA1556" s="58" t="str">
        <f>Y1556&amp;"-"&amp;IF(Z1556&lt;10,"0"&amp;Z1556,Z1556)&amp;"-"&amp;IF(AA1556&lt;10,"0"&amp;AA1556,AA1556)</f>
        <v>1996-10-12</v>
      </c>
      <c r="BB1556" s="44" t="str">
        <f>Y1556&amp;IF(Z1556&lt;&gt;0,"-"&amp;Z1556,"")&amp;IF(AA1556&lt;&gt;0,"-"&amp;AA1556,"")&amp;IF(AB1556&lt;&gt;0,"/"&amp;AB1556,"")&amp;IF(AC1556&lt;&gt;0,"-"&amp;AC1556,"")&amp;IF(AD1556&lt;&gt;0,"-"&amp;AD1556,"")</f>
        <v>1996-10-12</v>
      </c>
      <c r="BC1556" s="44"/>
      <c r="BD1556" s="44"/>
      <c r="BE1556" s="44"/>
      <c r="BF1556" s="49" t="s">
        <v>4882</v>
      </c>
      <c r="BG1556" t="s">
        <v>4893</v>
      </c>
      <c r="BH1556" s="40" t="s">
        <v>5050</v>
      </c>
      <c r="BI1556" t="s">
        <v>39</v>
      </c>
      <c r="BJ1556" t="str">
        <f>N1556&amp;", "&amp;P1556</f>
        <v>Almaty Area, ca. 24 km NE of Kapchagai</v>
      </c>
      <c r="BK1556" t="str">
        <f>T1556&amp;" N; "&amp;U1556&amp;" E"</f>
        <v>43.989904 N; 77.310242 E</v>
      </c>
      <c r="BL1556" t="s">
        <v>3062</v>
      </c>
      <c r="BM1556" s="85" t="s">
        <v>3063</v>
      </c>
      <c r="BN1556" t="s">
        <v>4895</v>
      </c>
      <c r="BO1556">
        <f>X1556</f>
        <v>1000</v>
      </c>
      <c r="BP1556" t="str">
        <f>IF(V1556="original",H1556,IF(V1556="volunteer",C1556,"Nekhaeva A.A."))</f>
        <v>Kim L.V.</v>
      </c>
      <c r="BQ1556" t="str">
        <f>IF(V1556="original",I1556,IF(V1556="volunteer",YEAR(A1556)&amp;"-"&amp;IF(MONTH(A1556)&lt;10,"0"&amp;MONTH(A1556),MONTH(A1556))&amp;"-"&amp;IF(DAY(A1556)&lt;10,"0"&amp;DAY(A1556),DAY(A1556)),"__2025-05-15"))</f>
        <v>2025-04-03</v>
      </c>
      <c r="BR1556"/>
      <c r="BS1556"/>
      <c r="BT1556" s="49" t="s">
        <v>4766</v>
      </c>
      <c r="BU1556" t="s">
        <v>3631</v>
      </c>
      <c r="BV1556" t="s">
        <v>3632</v>
      </c>
      <c r="BW1556" t="s">
        <v>3633</v>
      </c>
      <c r="BX1556" t="s">
        <v>3634</v>
      </c>
      <c r="BY1556" s="44" t="s">
        <v>48</v>
      </c>
      <c r="BZ1556" t="s">
        <v>964</v>
      </c>
      <c r="CA1556" t="s">
        <v>4596</v>
      </c>
      <c r="CB1556" s="44" t="s">
        <v>4596</v>
      </c>
      <c r="CC1556" t="s">
        <v>3208</v>
      </c>
      <c r="CD1556" t="s">
        <v>4596</v>
      </c>
      <c r="CE1556" t="s">
        <v>4597</v>
      </c>
      <c r="CF1556" t="s">
        <v>3630</v>
      </c>
      <c r="CG1556"/>
      <c r="CH1556" t="str">
        <f>H1556</f>
        <v>Logunov D.V., Marusik Yu.M.</v>
      </c>
      <c r="CI1556">
        <f t="shared" si="385"/>
        <v>2000</v>
      </c>
      <c r="CJ1556"/>
    </row>
    <row r="1557" spans="1:88" s="12" customFormat="1" x14ac:dyDescent="0.45">
      <c r="A1557" s="11">
        <v>45750.438240740739</v>
      </c>
      <c r="B1557" s="12">
        <v>412819044</v>
      </c>
      <c r="C1557" s="6" t="s">
        <v>4897</v>
      </c>
      <c r="D1557" s="12">
        <v>1</v>
      </c>
      <c r="E1557" s="4" t="s">
        <v>65</v>
      </c>
      <c r="F1557" s="12" t="s">
        <v>1809</v>
      </c>
      <c r="G1557" s="12">
        <v>3911</v>
      </c>
      <c r="H1557" s="44" t="s">
        <v>1801</v>
      </c>
      <c r="I1557" s="12">
        <v>2000</v>
      </c>
      <c r="J1557" s="12" t="s">
        <v>3036</v>
      </c>
      <c r="K1557" s="12" t="s">
        <v>3037</v>
      </c>
      <c r="L1557" s="12" t="s">
        <v>3038</v>
      </c>
      <c r="M1557" t="s">
        <v>39</v>
      </c>
      <c r="N1557" s="12" t="s">
        <v>77</v>
      </c>
      <c r="P1557" s="12" t="s">
        <v>3047</v>
      </c>
      <c r="Q1557" t="str">
        <f t="shared" si="375"/>
        <v>NW vicinity of Talgar</v>
      </c>
      <c r="R1557" s="94">
        <v>43.289906000000002</v>
      </c>
      <c r="S1557" s="94">
        <v>77.206996000000004</v>
      </c>
      <c r="T1557" s="12" t="s">
        <v>3048</v>
      </c>
      <c r="U1557" s="12" t="s">
        <v>3049</v>
      </c>
      <c r="V1557" s="12" t="s">
        <v>106</v>
      </c>
      <c r="X1557" s="12">
        <v>1000</v>
      </c>
      <c r="Y1557" s="12">
        <v>1998</v>
      </c>
      <c r="Z1557" s="12">
        <v>6</v>
      </c>
      <c r="AA1557" s="12">
        <v>1</v>
      </c>
      <c r="AF1557" s="12" t="s">
        <v>613</v>
      </c>
      <c r="AH1557" s="12" t="s">
        <v>48</v>
      </c>
      <c r="AI1557" s="12" t="s">
        <v>1950</v>
      </c>
      <c r="AJ1557" s="12" t="s">
        <v>1951</v>
      </c>
      <c r="AK1557" s="12" t="b">
        <v>1</v>
      </c>
      <c r="AL1557" s="12" t="b">
        <v>0</v>
      </c>
      <c r="AO1557" s="49" t="s">
        <v>4952</v>
      </c>
      <c r="AP1557" s="73"/>
      <c r="AQ1557" s="49" t="s">
        <v>4951</v>
      </c>
      <c r="AR1557" s="76" t="s">
        <v>5011</v>
      </c>
      <c r="AS1557" s="73" t="s">
        <v>5012</v>
      </c>
      <c r="AT1557" s="73">
        <f t="shared" si="380"/>
        <v>1</v>
      </c>
      <c r="AU1557" s="112" t="s">
        <v>5384</v>
      </c>
      <c r="AV1557" s="44" t="s">
        <v>5380</v>
      </c>
      <c r="AW1557" t="s">
        <v>613</v>
      </c>
      <c r="AX1557" t="s">
        <v>5355</v>
      </c>
      <c r="AY1557" s="73" t="str">
        <f t="shared" si="381"/>
        <v>Logunov D.V., Marusik Yu.M. 2000. Miscellaneous notes on Palaearctic Salticidae (Arachnida: Aranei) // Arthropoda Selecta. Vol.8 (for 1999). No.4. P.263–292</v>
      </c>
      <c r="AZ1557" s="49" t="s">
        <v>4903</v>
      </c>
      <c r="BA1557" s="58" t="str">
        <f>Y1557&amp;"-"&amp;IF(Z1557&lt;10,"0"&amp;Z1557,Z1557)&amp;"-"&amp;IF(AA1557&lt;10,"0"&amp;AA1557,AA1557)</f>
        <v>1998-06-01</v>
      </c>
      <c r="BB1557" s="44" t="str">
        <f>Y1557&amp;IF(Z1557&lt;&gt;0,"-"&amp;Z1557,"")&amp;IF(AA1557&lt;&gt;0,"-"&amp;AA1557,"")&amp;IF(AB1557&lt;&gt;0,"/"&amp;AB1557,"")&amp;IF(AC1557&lt;&gt;0,"-"&amp;AC1557,"")&amp;IF(AD1557&lt;&gt;0,"-"&amp;AD1557,"")</f>
        <v>1998-6-1</v>
      </c>
      <c r="BC1557" s="44"/>
      <c r="BD1557" s="44"/>
      <c r="BE1557" s="44"/>
      <c r="BF1557" s="49" t="s">
        <v>4882</v>
      </c>
      <c r="BG1557" t="s">
        <v>4893</v>
      </c>
      <c r="BH1557" s="40" t="s">
        <v>5050</v>
      </c>
      <c r="BI1557" t="s">
        <v>39</v>
      </c>
      <c r="BJ1557" t="str">
        <f>N1557&amp;", "&amp;P1557</f>
        <v>Almaty Area, NW vicinity of Talgar</v>
      </c>
      <c r="BK1557" t="str">
        <f>T1557&amp;" N; "&amp;U1557&amp;" E"</f>
        <v>43.289906 N; 77.206996 E</v>
      </c>
      <c r="BL1557" t="s">
        <v>3048</v>
      </c>
      <c r="BM1557" s="85" t="s">
        <v>3049</v>
      </c>
      <c r="BN1557" t="s">
        <v>4895</v>
      </c>
      <c r="BO1557">
        <f t="shared" ref="BO1557:BO1562" si="389">X1557</f>
        <v>1000</v>
      </c>
      <c r="BP1557" t="str">
        <f>IF(V1557="original",H1557,IF(V1557="volunteer",C1557,"Nekhaeva A.A."))</f>
        <v>Kim L.V.</v>
      </c>
      <c r="BQ1557" t="str">
        <f>IF(V1557="original",I1557,IF(V1557="volunteer",YEAR(A1557)&amp;"-"&amp;IF(MONTH(A1557)&lt;10,"0"&amp;MONTH(A1557),MONTH(A1557))&amp;"-"&amp;IF(DAY(A1557)&lt;10,"0"&amp;DAY(A1557),DAY(A1557)),"__2025-05-15"))</f>
        <v>2025-04-03</v>
      </c>
      <c r="BR1557"/>
      <c r="BS1557"/>
      <c r="BT1557" s="49" t="s">
        <v>4766</v>
      </c>
      <c r="BU1557" t="s">
        <v>3631</v>
      </c>
      <c r="BV1557" t="s">
        <v>3632</v>
      </c>
      <c r="BW1557" t="s">
        <v>3633</v>
      </c>
      <c r="BX1557" t="s">
        <v>3634</v>
      </c>
      <c r="BY1557" s="44" t="s">
        <v>48</v>
      </c>
      <c r="BZ1557" t="s">
        <v>1950</v>
      </c>
      <c r="CA1557" t="s">
        <v>3880</v>
      </c>
      <c r="CB1557" s="44" t="s">
        <v>3880</v>
      </c>
      <c r="CC1557" t="s">
        <v>4842</v>
      </c>
      <c r="CD1557" t="s">
        <v>3880</v>
      </c>
      <c r="CE1557" t="s">
        <v>3879</v>
      </c>
      <c r="CF1557" t="s">
        <v>3630</v>
      </c>
      <c r="CG1557"/>
      <c r="CH1557" t="str">
        <f>H1557</f>
        <v>Logunov D.V., Marusik Yu.M.</v>
      </c>
      <c r="CI1557">
        <f t="shared" si="385"/>
        <v>2000</v>
      </c>
      <c r="CJ1557"/>
    </row>
    <row r="1558" spans="1:88" s="12" customFormat="1" x14ac:dyDescent="0.45">
      <c r="A1558" s="11">
        <v>45750.444212962961</v>
      </c>
      <c r="B1558" s="12">
        <v>412819044</v>
      </c>
      <c r="C1558" s="6" t="s">
        <v>4897</v>
      </c>
      <c r="D1558" s="12">
        <v>3</v>
      </c>
      <c r="E1558" s="4" t="s">
        <v>846</v>
      </c>
      <c r="F1558" s="12" t="s">
        <v>836</v>
      </c>
      <c r="G1558" s="12">
        <v>3911</v>
      </c>
      <c r="H1558" s="44" t="s">
        <v>1801</v>
      </c>
      <c r="I1558" s="12">
        <v>2000</v>
      </c>
      <c r="J1558" s="12" t="s">
        <v>3036</v>
      </c>
      <c r="K1558" s="12" t="s">
        <v>3037</v>
      </c>
      <c r="L1558" s="12" t="s">
        <v>3038</v>
      </c>
      <c r="M1558" t="s">
        <v>39</v>
      </c>
      <c r="N1558" s="12" t="s">
        <v>77</v>
      </c>
      <c r="O1558" s="12" t="s">
        <v>852</v>
      </c>
      <c r="P1558" s="12" t="s">
        <v>852</v>
      </c>
      <c r="Q1558" t="str">
        <f t="shared" si="375"/>
        <v>Almaty</v>
      </c>
      <c r="R1558" s="94">
        <v>43.249772</v>
      </c>
      <c r="S1558" s="94">
        <v>76.926849000000004</v>
      </c>
      <c r="T1558" s="12" t="s">
        <v>3039</v>
      </c>
      <c r="U1558" s="12" t="s">
        <v>3040</v>
      </c>
      <c r="V1558" s="12" t="s">
        <v>106</v>
      </c>
      <c r="W1558" s="12" t="s">
        <v>3041</v>
      </c>
      <c r="X1558" s="12">
        <v>6000</v>
      </c>
      <c r="Y1558" s="12">
        <v>1997</v>
      </c>
      <c r="Z1558" s="12">
        <v>7</v>
      </c>
      <c r="AF1558" s="12" t="s">
        <v>3042</v>
      </c>
      <c r="AH1558" s="12" t="s">
        <v>48</v>
      </c>
      <c r="AI1558" s="12" t="s">
        <v>983</v>
      </c>
      <c r="AJ1558" s="12" t="s">
        <v>1868</v>
      </c>
      <c r="AK1558" s="12" t="b">
        <v>1</v>
      </c>
      <c r="AL1558" s="12" t="b">
        <v>0</v>
      </c>
      <c r="AO1558" s="49" t="s">
        <v>4952</v>
      </c>
      <c r="AP1558" s="73"/>
      <c r="AQ1558" s="49" t="s">
        <v>4951</v>
      </c>
      <c r="AR1558" s="76" t="s">
        <v>5011</v>
      </c>
      <c r="AS1558" s="73" t="s">
        <v>5012</v>
      </c>
      <c r="AT1558" s="73">
        <f t="shared" si="380"/>
        <v>3</v>
      </c>
      <c r="AU1558" s="112" t="s">
        <v>5384</v>
      </c>
      <c r="AV1558" s="44" t="s">
        <v>5380</v>
      </c>
      <c r="AW1558" t="s">
        <v>2132</v>
      </c>
      <c r="AX1558" s="112" t="s">
        <v>5322</v>
      </c>
      <c r="AY1558" s="73" t="str">
        <f t="shared" si="381"/>
        <v>Logunov D.V., Marusik Yu.M. 2000. Miscellaneous notes on Palaearctic Salticidae (Arachnida: Aranei) // Arthropoda Selecta. Vol.8 (for 1999). No.4. P.263–292</v>
      </c>
      <c r="AZ1558" s="49" t="s">
        <v>4903</v>
      </c>
      <c r="BA1558" s="44" t="str">
        <f>Y1558&amp;"-"&amp;IF(Z1558&lt;10,"0"&amp;Z1558,Z1558)</f>
        <v>1997-07</v>
      </c>
      <c r="BB1558" s="44" t="str">
        <f>Y1558&amp;IF(Z1558&lt;&gt;0,"-"&amp;Z1558,"")&amp;IF(AA1558&lt;&gt;0,"-"&amp;AA1558,"")&amp;IF(AB1558&lt;&gt;0,"/"&amp;AB1558,"")&amp;IF(AC1558&lt;&gt;0,"-"&amp;AC1558,"")&amp;IF(AD1558&lt;&gt;0,"-"&amp;AD1558,"")</f>
        <v>1997-7</v>
      </c>
      <c r="BC1558" s="44"/>
      <c r="BD1558" s="44"/>
      <c r="BE1558" s="44"/>
      <c r="BF1558" s="49" t="s">
        <v>4882</v>
      </c>
      <c r="BG1558" t="s">
        <v>4893</v>
      </c>
      <c r="BH1558" s="40" t="s">
        <v>5050</v>
      </c>
      <c r="BI1558" t="s">
        <v>39</v>
      </c>
      <c r="BJ1558" t="str">
        <f>N1558&amp;", "&amp;O1558&amp;", "&amp;P1558</f>
        <v>Almaty Area, Almaty, Almaty</v>
      </c>
      <c r="BK1558" t="str">
        <f>T1558&amp;" N; "&amp;U1558&amp;" E"</f>
        <v>43.249772 N; 76.926849 E</v>
      </c>
      <c r="BL1558" t="s">
        <v>3039</v>
      </c>
      <c r="BM1558" s="85" t="s">
        <v>3040</v>
      </c>
      <c r="BN1558" t="s">
        <v>4895</v>
      </c>
      <c r="BO1558">
        <f t="shared" si="389"/>
        <v>6000</v>
      </c>
      <c r="BP1558" t="str">
        <f>IF(V1558="original",H1558,IF(V1558="volunteer",C1558,"Nekhaeva A.A."))</f>
        <v>Kim L.V.</v>
      </c>
      <c r="BQ1558" t="str">
        <f>IF(V1558="original",I1558,IF(V1558="volunteer",YEAR(A1558)&amp;"-"&amp;IF(MONTH(A1558)&lt;10,"0"&amp;MONTH(A1558),MONTH(A1558))&amp;"-"&amp;IF(DAY(A1558)&lt;10,"0"&amp;DAY(A1558),DAY(A1558)),"__2025-05-15"))</f>
        <v>2025-04-03</v>
      </c>
      <c r="BR1558"/>
      <c r="BS1558"/>
      <c r="BT1558" s="49" t="s">
        <v>4766</v>
      </c>
      <c r="BU1558" t="s">
        <v>3631</v>
      </c>
      <c r="BV1558" t="s">
        <v>3632</v>
      </c>
      <c r="BW1558" t="s">
        <v>3633</v>
      </c>
      <c r="BX1558" t="s">
        <v>3634</v>
      </c>
      <c r="BY1558" s="44" t="s">
        <v>48</v>
      </c>
      <c r="BZ1558" t="s">
        <v>4393</v>
      </c>
      <c r="CA1558" t="s">
        <v>4394</v>
      </c>
      <c r="CB1558" s="44" t="s">
        <v>4394</v>
      </c>
      <c r="CC1558" t="s">
        <v>4830</v>
      </c>
      <c r="CD1558" t="s">
        <v>4391</v>
      </c>
      <c r="CE1558" t="s">
        <v>4392</v>
      </c>
      <c r="CF1558" t="s">
        <v>3630</v>
      </c>
      <c r="CG1558"/>
      <c r="CH1558" t="str">
        <f>H1558</f>
        <v>Logunov D.V., Marusik Yu.M.</v>
      </c>
      <c r="CI1558">
        <f t="shared" si="385"/>
        <v>2000</v>
      </c>
      <c r="CJ1558"/>
    </row>
    <row r="1559" spans="1:88" x14ac:dyDescent="0.45">
      <c r="A1559" s="1">
        <v>45751.541898148149</v>
      </c>
      <c r="B1559">
        <v>911269241</v>
      </c>
      <c r="C1559" t="s">
        <v>4896</v>
      </c>
      <c r="D1559">
        <v>1</v>
      </c>
      <c r="E1559" s="4" t="s">
        <v>65</v>
      </c>
      <c r="G1559">
        <v>2800</v>
      </c>
      <c r="H1559" s="44" t="s">
        <v>2834</v>
      </c>
      <c r="I1559">
        <v>1985</v>
      </c>
      <c r="J1559" t="s">
        <v>2835</v>
      </c>
      <c r="K1559" t="s">
        <v>2836</v>
      </c>
      <c r="L1559" t="s">
        <v>2837</v>
      </c>
      <c r="M1559" t="s">
        <v>2844</v>
      </c>
      <c r="P1559" t="s">
        <v>2954</v>
      </c>
      <c r="Q1559" t="str">
        <f t="shared" si="375"/>
        <v>Крым, Карадаг, гора Зуб</v>
      </c>
      <c r="R1559" s="85">
        <v>44.932993000000003</v>
      </c>
      <c r="S1559" s="85">
        <v>35.233154999999996</v>
      </c>
      <c r="T1559" t="s">
        <v>2949</v>
      </c>
      <c r="U1559" t="s">
        <v>2950</v>
      </c>
      <c r="V1559" s="54" t="s">
        <v>106</v>
      </c>
      <c r="X1559">
        <v>1500</v>
      </c>
      <c r="Y1559">
        <v>1924</v>
      </c>
      <c r="Z1559">
        <v>6</v>
      </c>
      <c r="AA1559">
        <v>7</v>
      </c>
      <c r="AB1559"/>
      <c r="AC1559"/>
      <c r="AD1559"/>
      <c r="AF1559" t="s">
        <v>338</v>
      </c>
      <c r="AG1559" s="60" t="s">
        <v>2951</v>
      </c>
      <c r="AH1559" t="s">
        <v>490</v>
      </c>
      <c r="AI1559" t="s">
        <v>1166</v>
      </c>
      <c r="AJ1559" t="s">
        <v>1051</v>
      </c>
      <c r="AK1559" t="b">
        <v>1</v>
      </c>
      <c r="AL1559" t="b">
        <v>0</v>
      </c>
      <c r="AO1559" s="49" t="s">
        <v>4952</v>
      </c>
      <c r="AP1559" s="73"/>
      <c r="AQ1559" s="49" t="s">
        <v>4951</v>
      </c>
      <c r="AR1559" s="76" t="s">
        <v>5011</v>
      </c>
      <c r="AS1559" s="73" t="s">
        <v>5012</v>
      </c>
      <c r="AT1559" s="73">
        <f t="shared" si="380"/>
        <v>1</v>
      </c>
      <c r="AU1559" s="112" t="s">
        <v>5384</v>
      </c>
      <c r="AV1559" s="44" t="s">
        <v>5380</v>
      </c>
      <c r="AX1559" s="73" t="s">
        <v>4991</v>
      </c>
      <c r="AY1559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59" s="49" t="s">
        <v>4903</v>
      </c>
      <c r="BA1559" s="58" t="str">
        <f>Y1559&amp;"-"&amp;IF(Z1559&lt;10,"0"&amp;Z1559,Z1559)&amp;"-"&amp;IF(AA1559&lt;10,"0"&amp;AA1559,AA1559)</f>
        <v>1924-06-07</v>
      </c>
      <c r="BB1559" s="44" t="str">
        <f>Y1559&amp;IF(Z1559&lt;&gt;0,"-"&amp;Z1559,"")&amp;IF(AA1559&lt;&gt;0,"-"&amp;AA1559,"")&amp;IF(AB1559&lt;&gt;0,"/"&amp;AB1559,"")&amp;IF(AC1559&lt;&gt;0,"-"&amp;AC1559,"")&amp;IF(AD1559&lt;&gt;0,"-"&amp;AD1559,"")</f>
        <v>1924-6-7</v>
      </c>
      <c r="BF1559" s="49" t="s">
        <v>4882</v>
      </c>
      <c r="BG1559" t="s">
        <v>5065</v>
      </c>
      <c r="BJ1559" t="str">
        <f t="shared" ref="BJ1559:BJ1561" si="390">P1559</f>
        <v>Крым, Карадаг, гора Зуб</v>
      </c>
      <c r="BK1559" t="str">
        <f>T1559&amp;" N; "&amp;U1559&amp;" E"</f>
        <v>44.932993 N; 35.233155 E</v>
      </c>
      <c r="BL1559" t="s">
        <v>2949</v>
      </c>
      <c r="BM1559" s="85" t="s">
        <v>2950</v>
      </c>
      <c r="BN1559" t="s">
        <v>4895</v>
      </c>
      <c r="BO1559">
        <f t="shared" si="389"/>
        <v>1500</v>
      </c>
      <c r="BP1559" t="str">
        <f>IF(V1559="original",H1559,IF(V1559="volunteer",C1559,"Nekhaeva A.A."))</f>
        <v>Nekhaeva A.A.</v>
      </c>
      <c r="BQ1559" t="str">
        <f>IF(V1559="original",I1559,IF(V1559="volunteer",YEAR(A1559)&amp;"-"&amp;IF(MONTH(A1559)&lt;10,"0"&amp;MONTH(A1559),MONTH(A1559))&amp;"-"&amp;IF(DAY(A1559)&lt;10,"0"&amp;DAY(A1559),DAY(A1559)),"__2025-05-15"))</f>
        <v>2025-04-04</v>
      </c>
      <c r="BT1559" s="49" t="s">
        <v>4766</v>
      </c>
      <c r="BU1559" t="s">
        <v>3631</v>
      </c>
      <c r="BV1559" t="s">
        <v>3632</v>
      </c>
      <c r="BW1559" t="s">
        <v>3633</v>
      </c>
      <c r="BX1559" t="s">
        <v>3634</v>
      </c>
      <c r="BY1559" s="44" t="s">
        <v>490</v>
      </c>
      <c r="BZ1559" t="s">
        <v>1166</v>
      </c>
      <c r="CA1559" t="s">
        <v>4572</v>
      </c>
      <c r="CB1559" s="44" t="s">
        <v>4572</v>
      </c>
      <c r="CC1559" t="s">
        <v>2947</v>
      </c>
      <c r="CD1559" t="s">
        <v>4572</v>
      </c>
      <c r="CE1559" t="s">
        <v>4573</v>
      </c>
      <c r="CF1559" t="s">
        <v>3630</v>
      </c>
      <c r="CH1559" t="str">
        <f>H1559</f>
        <v>Уточкин А.С.</v>
      </c>
      <c r="CI1559">
        <f t="shared" si="385"/>
        <v>1985</v>
      </c>
    </row>
    <row r="1560" spans="1:88" x14ac:dyDescent="0.45">
      <c r="A1560" s="1">
        <v>45751.543865740743</v>
      </c>
      <c r="B1560">
        <v>911269241</v>
      </c>
      <c r="C1560" t="s">
        <v>4896</v>
      </c>
      <c r="D1560">
        <v>2</v>
      </c>
      <c r="E1560" s="4" t="s">
        <v>247</v>
      </c>
      <c r="G1560">
        <v>2800</v>
      </c>
      <c r="H1560" s="44" t="s">
        <v>2834</v>
      </c>
      <c r="I1560">
        <v>1985</v>
      </c>
      <c r="J1560" t="s">
        <v>2835</v>
      </c>
      <c r="K1560" t="s">
        <v>2836</v>
      </c>
      <c r="L1560" t="s">
        <v>2837</v>
      </c>
      <c r="M1560" t="s">
        <v>2844</v>
      </c>
      <c r="P1560" t="s">
        <v>2952</v>
      </c>
      <c r="Q1560" t="str">
        <f t="shared" si="375"/>
        <v>Крым, Карадаг, севернее перевала Сюрюказ</v>
      </c>
      <c r="R1560" s="85">
        <v>44.932993000000003</v>
      </c>
      <c r="S1560" s="85">
        <v>35.233154999999996</v>
      </c>
      <c r="T1560" t="s">
        <v>2949</v>
      </c>
      <c r="U1560" t="s">
        <v>2950</v>
      </c>
      <c r="V1560" s="54" t="s">
        <v>106</v>
      </c>
      <c r="X1560">
        <v>1500</v>
      </c>
      <c r="Y1560">
        <v>1924</v>
      </c>
      <c r="Z1560">
        <v>7</v>
      </c>
      <c r="AA1560">
        <v>19</v>
      </c>
      <c r="AB1560"/>
      <c r="AC1560"/>
      <c r="AD1560"/>
      <c r="AF1560" t="s">
        <v>2953</v>
      </c>
      <c r="AG1560" s="60" t="s">
        <v>2951</v>
      </c>
      <c r="AH1560" t="s">
        <v>490</v>
      </c>
      <c r="AI1560" t="s">
        <v>1166</v>
      </c>
      <c r="AJ1560" t="s">
        <v>1051</v>
      </c>
      <c r="AK1560" t="b">
        <v>1</v>
      </c>
      <c r="AL1560" t="b">
        <v>0</v>
      </c>
      <c r="AO1560" s="49" t="s">
        <v>4952</v>
      </c>
      <c r="AP1560" s="73"/>
      <c r="AQ1560" s="49" t="s">
        <v>4951</v>
      </c>
      <c r="AR1560" s="76" t="s">
        <v>5011</v>
      </c>
      <c r="AS1560" s="73" t="s">
        <v>5012</v>
      </c>
      <c r="AT1560" s="73">
        <f t="shared" si="380"/>
        <v>2</v>
      </c>
      <c r="AU1560" s="112" t="s">
        <v>5384</v>
      </c>
      <c r="AV1560" s="44" t="s">
        <v>5380</v>
      </c>
      <c r="AW1560" s="28" t="s">
        <v>2953</v>
      </c>
      <c r="AX1560" s="73" t="s">
        <v>4991</v>
      </c>
      <c r="AY1560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0" s="49" t="s">
        <v>4903</v>
      </c>
      <c r="BA1560" s="58" t="str">
        <f>Y1560&amp;"-"&amp;IF(Z1560&lt;10,"0"&amp;Z1560,Z1560)&amp;"-"&amp;IF(AA1560&lt;10,"0"&amp;AA1560,AA1560)</f>
        <v>1924-07-19</v>
      </c>
      <c r="BB1560" s="44" t="str">
        <f>Y1560&amp;IF(Z1560&lt;&gt;0,"-"&amp;Z1560,"")&amp;IF(AA1560&lt;&gt;0,"-"&amp;AA1560,"")&amp;IF(AB1560&lt;&gt;0,"/"&amp;AB1560,"")&amp;IF(AC1560&lt;&gt;0,"-"&amp;AC1560,"")&amp;IF(AD1560&lt;&gt;0,"-"&amp;AD1560,"")</f>
        <v>1924-7-19</v>
      </c>
      <c r="BF1560" s="49" t="s">
        <v>4882</v>
      </c>
      <c r="BG1560" t="s">
        <v>5065</v>
      </c>
      <c r="BJ1560" t="str">
        <f t="shared" si="390"/>
        <v>Крым, Карадаг, севернее перевала Сюрюказ</v>
      </c>
      <c r="BK1560" t="str">
        <f>T1560&amp;" N; "&amp;U1560&amp;" E"</f>
        <v>44.932993 N; 35.233155 E</v>
      </c>
      <c r="BL1560" t="s">
        <v>2949</v>
      </c>
      <c r="BM1560" s="85" t="s">
        <v>2950</v>
      </c>
      <c r="BN1560" t="s">
        <v>4895</v>
      </c>
      <c r="BO1560">
        <f t="shared" si="389"/>
        <v>1500</v>
      </c>
      <c r="BP1560" t="str">
        <f>IF(V1560="original",H1560,IF(V1560="volunteer",C1560,"Nekhaeva A.A."))</f>
        <v>Nekhaeva A.A.</v>
      </c>
      <c r="BQ1560" t="str">
        <f>IF(V1560="original",I1560,IF(V1560="volunteer",YEAR(A1560)&amp;"-"&amp;IF(MONTH(A1560)&lt;10,"0"&amp;MONTH(A1560),MONTH(A1560))&amp;"-"&amp;IF(DAY(A1560)&lt;10,"0"&amp;DAY(A1560),DAY(A1560)),"__2025-05-15"))</f>
        <v>2025-04-04</v>
      </c>
      <c r="BT1560" s="49" t="s">
        <v>4766</v>
      </c>
      <c r="BU1560" t="s">
        <v>3631</v>
      </c>
      <c r="BV1560" t="s">
        <v>3632</v>
      </c>
      <c r="BW1560" t="s">
        <v>3633</v>
      </c>
      <c r="BX1560" t="s">
        <v>3634</v>
      </c>
      <c r="BY1560" s="44" t="s">
        <v>490</v>
      </c>
      <c r="BZ1560" t="s">
        <v>1166</v>
      </c>
      <c r="CA1560" t="s">
        <v>4572</v>
      </c>
      <c r="CB1560" s="44" t="s">
        <v>4572</v>
      </c>
      <c r="CC1560" t="s">
        <v>2947</v>
      </c>
      <c r="CD1560" t="s">
        <v>4572</v>
      </c>
      <c r="CE1560" t="s">
        <v>4573</v>
      </c>
      <c r="CF1560" t="s">
        <v>3630</v>
      </c>
      <c r="CH1560" t="str">
        <f>H1560</f>
        <v>Уточкин А.С.</v>
      </c>
      <c r="CI1560">
        <f t="shared" si="385"/>
        <v>1985</v>
      </c>
    </row>
    <row r="1561" spans="1:88" x14ac:dyDescent="0.45">
      <c r="A1561" s="1">
        <v>45751.545173611114</v>
      </c>
      <c r="B1561">
        <v>911269241</v>
      </c>
      <c r="C1561" t="s">
        <v>4896</v>
      </c>
      <c r="D1561">
        <v>4</v>
      </c>
      <c r="E1561" s="4" t="s">
        <v>835</v>
      </c>
      <c r="G1561">
        <v>2800</v>
      </c>
      <c r="H1561" s="44" t="s">
        <v>2834</v>
      </c>
      <c r="I1561">
        <v>1985</v>
      </c>
      <c r="J1561" t="s">
        <v>2835</v>
      </c>
      <c r="K1561" t="s">
        <v>2836</v>
      </c>
      <c r="L1561" t="s">
        <v>2837</v>
      </c>
      <c r="M1561" t="s">
        <v>2844</v>
      </c>
      <c r="P1561" t="s">
        <v>2948</v>
      </c>
      <c r="Q1561" t="str">
        <f t="shared" si="375"/>
        <v>Крым, Карадагская балка</v>
      </c>
      <c r="R1561" s="85">
        <v>44.932993000000003</v>
      </c>
      <c r="S1561" s="85">
        <v>35.233154999999996</v>
      </c>
      <c r="T1561" t="s">
        <v>2949</v>
      </c>
      <c r="U1561" t="s">
        <v>2950</v>
      </c>
      <c r="V1561" s="54" t="s">
        <v>106</v>
      </c>
      <c r="W1561" t="s">
        <v>2945</v>
      </c>
      <c r="X1561">
        <v>1500</v>
      </c>
      <c r="Y1561">
        <v>1924</v>
      </c>
      <c r="Z1561">
        <v>10</v>
      </c>
      <c r="AA1561">
        <v>2</v>
      </c>
      <c r="AB1561"/>
      <c r="AC1561"/>
      <c r="AD1561"/>
      <c r="AF1561" t="s">
        <v>338</v>
      </c>
      <c r="AG1561" s="60" t="s">
        <v>2951</v>
      </c>
      <c r="AH1561" t="s">
        <v>490</v>
      </c>
      <c r="AI1561" t="s">
        <v>1166</v>
      </c>
      <c r="AJ1561" t="s">
        <v>1051</v>
      </c>
      <c r="AK1561" t="b">
        <v>1</v>
      </c>
      <c r="AL1561" t="b">
        <v>0</v>
      </c>
      <c r="AO1561" s="49" t="s">
        <v>4952</v>
      </c>
      <c r="AP1561" s="73"/>
      <c r="AQ1561" s="49" t="s">
        <v>4951</v>
      </c>
      <c r="AR1561" s="76" t="s">
        <v>5011</v>
      </c>
      <c r="AS1561" s="73" t="s">
        <v>5012</v>
      </c>
      <c r="AT1561" s="73">
        <f t="shared" si="380"/>
        <v>4</v>
      </c>
      <c r="AU1561" s="112" t="s">
        <v>5384</v>
      </c>
      <c r="AV1561" s="44" t="s">
        <v>5380</v>
      </c>
      <c r="AX1561" s="73" t="s">
        <v>4991</v>
      </c>
      <c r="AY1561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1" s="49" t="s">
        <v>4903</v>
      </c>
      <c r="BA1561" s="58" t="str">
        <f>Y1561&amp;"-"&amp;IF(Z1561&lt;10,"0"&amp;Z1561,Z1561)&amp;"-"&amp;IF(AA1561&lt;10,"0"&amp;AA1561,AA1561)</f>
        <v>1924-10-02</v>
      </c>
      <c r="BB1561" s="44" t="str">
        <f>Y1561&amp;IF(Z1561&lt;&gt;0,"-"&amp;Z1561,"")&amp;IF(AA1561&lt;&gt;0,"-"&amp;AA1561,"")&amp;IF(AB1561&lt;&gt;0,"/"&amp;AB1561,"")&amp;IF(AC1561&lt;&gt;0,"-"&amp;AC1561,"")&amp;IF(AD1561&lt;&gt;0,"-"&amp;AD1561,"")</f>
        <v>1924-10-2</v>
      </c>
      <c r="BF1561" s="49" t="s">
        <v>4882</v>
      </c>
      <c r="BG1561" t="s">
        <v>5065</v>
      </c>
      <c r="BJ1561" t="str">
        <f t="shared" si="390"/>
        <v>Крым, Карадагская балка</v>
      </c>
      <c r="BK1561" t="str">
        <f>T1561&amp;" N; "&amp;U1561&amp;" E"</f>
        <v>44.932993 N; 35.233155 E</v>
      </c>
      <c r="BL1561" t="s">
        <v>2949</v>
      </c>
      <c r="BM1561" s="85" t="s">
        <v>2950</v>
      </c>
      <c r="BN1561" t="s">
        <v>4895</v>
      </c>
      <c r="BO1561">
        <f t="shared" si="389"/>
        <v>1500</v>
      </c>
      <c r="BP1561" t="str">
        <f>IF(V1561="original",H1561,IF(V1561="volunteer",C1561,"Nekhaeva A.A."))</f>
        <v>Nekhaeva A.A.</v>
      </c>
      <c r="BQ1561" t="str">
        <f>IF(V1561="original",I1561,IF(V1561="volunteer",YEAR(A1561)&amp;"-"&amp;IF(MONTH(A1561)&lt;10,"0"&amp;MONTH(A1561),MONTH(A1561))&amp;"-"&amp;IF(DAY(A1561)&lt;10,"0"&amp;DAY(A1561),DAY(A1561)),"__2025-05-15"))</f>
        <v>2025-04-04</v>
      </c>
      <c r="BT1561" s="49" t="s">
        <v>4766</v>
      </c>
      <c r="BU1561" t="s">
        <v>3631</v>
      </c>
      <c r="BV1561" t="s">
        <v>3632</v>
      </c>
      <c r="BW1561" t="s">
        <v>3633</v>
      </c>
      <c r="BX1561" t="s">
        <v>3634</v>
      </c>
      <c r="BY1561" s="44" t="s">
        <v>490</v>
      </c>
      <c r="BZ1561" t="s">
        <v>1166</v>
      </c>
      <c r="CA1561" t="s">
        <v>4572</v>
      </c>
      <c r="CB1561" s="44" t="s">
        <v>4572</v>
      </c>
      <c r="CC1561" t="s">
        <v>2947</v>
      </c>
      <c r="CD1561" t="s">
        <v>4572</v>
      </c>
      <c r="CE1561" t="s">
        <v>4573</v>
      </c>
      <c r="CF1561" t="s">
        <v>3630</v>
      </c>
      <c r="CH1561" t="str">
        <f>H1561</f>
        <v>Уточкин А.С.</v>
      </c>
      <c r="CI1561">
        <f t="shared" si="385"/>
        <v>1985</v>
      </c>
    </row>
    <row r="1562" spans="1:88" x14ac:dyDescent="0.45">
      <c r="A1562" s="1">
        <v>45751.567002314812</v>
      </c>
      <c r="B1562">
        <v>911269241</v>
      </c>
      <c r="C1562" t="s">
        <v>4896</v>
      </c>
      <c r="D1562">
        <v>1</v>
      </c>
      <c r="E1562" s="4" t="s">
        <v>65</v>
      </c>
      <c r="G1562">
        <v>2800</v>
      </c>
      <c r="H1562" s="44" t="s">
        <v>2834</v>
      </c>
      <c r="I1562">
        <v>1985</v>
      </c>
      <c r="J1562" t="s">
        <v>2835</v>
      </c>
      <c r="K1562" t="s">
        <v>2836</v>
      </c>
      <c r="L1562" t="s">
        <v>2837</v>
      </c>
      <c r="M1562" t="s">
        <v>2844</v>
      </c>
      <c r="N1562" t="s">
        <v>2934</v>
      </c>
      <c r="O1562" t="s">
        <v>2935</v>
      </c>
      <c r="P1562" t="s">
        <v>2936</v>
      </c>
      <c r="Q1562" t="str">
        <f t="shared" si="375"/>
        <v>Докучаевская опытная станция Воронежской обл.</v>
      </c>
      <c r="R1562" s="85">
        <v>51.06897</v>
      </c>
      <c r="S1562" s="85">
        <v>40.720841</v>
      </c>
      <c r="T1562" t="s">
        <v>2937</v>
      </c>
      <c r="U1562" t="s">
        <v>2938</v>
      </c>
      <c r="V1562" s="54" t="s">
        <v>106</v>
      </c>
      <c r="W1562" t="s">
        <v>2939</v>
      </c>
      <c r="X1562">
        <v>3500</v>
      </c>
      <c r="Y1562">
        <v>1922</v>
      </c>
      <c r="Z1562">
        <v>5</v>
      </c>
      <c r="AA1562"/>
      <c r="AB1562">
        <v>1923</v>
      </c>
      <c r="AC1562">
        <v>6</v>
      </c>
      <c r="AD1562"/>
      <c r="AF1562" t="s">
        <v>2940</v>
      </c>
      <c r="AG1562" s="60" t="s">
        <v>2941</v>
      </c>
      <c r="AH1562" t="s">
        <v>490</v>
      </c>
      <c r="AI1562" t="s">
        <v>1166</v>
      </c>
      <c r="AJ1562" t="s">
        <v>2862</v>
      </c>
      <c r="AK1562" t="b">
        <v>1</v>
      </c>
      <c r="AL1562" t="b">
        <v>0</v>
      </c>
      <c r="AO1562" s="49" t="s">
        <v>4952</v>
      </c>
      <c r="AP1562" s="73"/>
      <c r="AQ1562" s="49" t="s">
        <v>4951</v>
      </c>
      <c r="AR1562" s="76" t="s">
        <v>5011</v>
      </c>
      <c r="AS1562" s="73" t="s">
        <v>5012</v>
      </c>
      <c r="AT1562" s="73">
        <f t="shared" si="380"/>
        <v>1</v>
      </c>
      <c r="AU1562" s="112" t="s">
        <v>5384</v>
      </c>
      <c r="AV1562" s="44" t="s">
        <v>5380</v>
      </c>
      <c r="AW1562" t="s">
        <v>5038</v>
      </c>
      <c r="AX1562" s="73" t="s">
        <v>4989</v>
      </c>
      <c r="AY1562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2" s="49" t="s">
        <v>4903</v>
      </c>
      <c r="BA1562" s="44" t="s">
        <v>4910</v>
      </c>
      <c r="BB1562" s="44" t="str">
        <f>Y1562&amp;IF(Z1562&lt;&gt;0,"-"&amp;Z1562,"")&amp;IF(AA1562&lt;&gt;0,"-"&amp;AA1562,"")&amp;IF(AB1562&lt;&gt;0,"/"&amp;AB1562,"")&amp;IF(AC1562&lt;&gt;0,"-"&amp;AC1562,"")&amp;IF(AD1562&lt;&gt;0,"-"&amp;AD1562,"")</f>
        <v>1922-5/1923-6</v>
      </c>
      <c r="BF1562" s="49" t="s">
        <v>4882</v>
      </c>
      <c r="BG1562" t="s">
        <v>4893</v>
      </c>
      <c r="BH1562" t="s">
        <v>5058</v>
      </c>
      <c r="BI1562" t="s">
        <v>745</v>
      </c>
      <c r="BJ1562" t="str">
        <f>N1562&amp;", "&amp;O1562&amp;", "&amp;P1562</f>
        <v>Воронежская область, Таловский район, Докучаевская опытная станция Воронежской обл.</v>
      </c>
      <c r="BK1562" t="str">
        <f>T1562&amp;" N; "&amp;U1562&amp;" E"</f>
        <v>51.06897 N; 40.720841 E</v>
      </c>
      <c r="BL1562" t="s">
        <v>2937</v>
      </c>
      <c r="BM1562" s="85" t="s">
        <v>2938</v>
      </c>
      <c r="BN1562" t="s">
        <v>4895</v>
      </c>
      <c r="BO1562">
        <f t="shared" si="389"/>
        <v>3500</v>
      </c>
      <c r="BP1562" t="str">
        <f>IF(V1562="original",H1562,IF(V1562="volunteer",C1562,"Nekhaeva A.A."))</f>
        <v>Nekhaeva A.A.</v>
      </c>
      <c r="BQ1562" t="str">
        <f>IF(V1562="original",I1562,IF(V1562="volunteer",YEAR(A1562)&amp;"-"&amp;IF(MONTH(A1562)&lt;10,"0"&amp;MONTH(A1562),MONTH(A1562))&amp;"-"&amp;IF(DAY(A1562)&lt;10,"0"&amp;DAY(A1562),DAY(A1562)),"__2025-05-15"))</f>
        <v>2025-04-04</v>
      </c>
      <c r="BT1562" s="49" t="s">
        <v>4766</v>
      </c>
      <c r="BU1562" t="s">
        <v>3631</v>
      </c>
      <c r="BV1562" t="s">
        <v>3632</v>
      </c>
      <c r="BW1562" t="s">
        <v>3633</v>
      </c>
      <c r="BX1562" t="s">
        <v>3634</v>
      </c>
      <c r="BY1562" s="44" t="s">
        <v>490</v>
      </c>
      <c r="BZ1562" t="s">
        <v>1166</v>
      </c>
      <c r="CA1562" t="s">
        <v>4566</v>
      </c>
      <c r="CB1562" s="44" t="s">
        <v>4566</v>
      </c>
      <c r="CC1562" t="s">
        <v>2863</v>
      </c>
      <c r="CD1562" t="s">
        <v>4564</v>
      </c>
      <c r="CE1562" t="s">
        <v>4565</v>
      </c>
      <c r="CF1562" t="s">
        <v>3630</v>
      </c>
      <c r="CH1562" t="str">
        <f>H1562</f>
        <v>Уточкин А.С.</v>
      </c>
      <c r="CI1562">
        <f t="shared" si="385"/>
        <v>1985</v>
      </c>
    </row>
    <row r="1563" spans="1:88" x14ac:dyDescent="0.45">
      <c r="A1563" s="1">
        <v>45751.572708333333</v>
      </c>
      <c r="B1563">
        <v>911269241</v>
      </c>
      <c r="C1563" t="s">
        <v>4896</v>
      </c>
      <c r="D1563">
        <v>1</v>
      </c>
      <c r="E1563" s="4" t="s">
        <v>65</v>
      </c>
      <c r="G1563">
        <v>2800</v>
      </c>
      <c r="H1563" s="44" t="s">
        <v>2834</v>
      </c>
      <c r="I1563">
        <v>1985</v>
      </c>
      <c r="J1563" t="s">
        <v>2835</v>
      </c>
      <c r="K1563" t="s">
        <v>2836</v>
      </c>
      <c r="L1563" t="s">
        <v>2837</v>
      </c>
      <c r="M1563" t="s">
        <v>712</v>
      </c>
      <c r="P1563" t="s">
        <v>2924</v>
      </c>
      <c r="Q1563" t="str">
        <f t="shared" si="375"/>
        <v>Восточн. б. оз. Джунай (?)</v>
      </c>
      <c r="V1563" s="54" t="s">
        <v>119</v>
      </c>
      <c r="W1563" t="s">
        <v>2925</v>
      </c>
      <c r="Y1563">
        <v>1900</v>
      </c>
      <c r="Z1563">
        <v>5</v>
      </c>
      <c r="AA1563">
        <v>29</v>
      </c>
      <c r="AB1563"/>
      <c r="AC1563"/>
      <c r="AD1563"/>
      <c r="AF1563" t="s">
        <v>338</v>
      </c>
      <c r="AG1563" s="60" t="s">
        <v>4972</v>
      </c>
      <c r="AH1563" t="s">
        <v>490</v>
      </c>
      <c r="AI1563" t="s">
        <v>1166</v>
      </c>
      <c r="AJ1563" t="s">
        <v>2862</v>
      </c>
      <c r="AK1563" t="b">
        <v>1</v>
      </c>
      <c r="AL1563" t="b">
        <v>0</v>
      </c>
      <c r="AO1563" s="49" t="s">
        <v>4952</v>
      </c>
      <c r="AP1563" s="73"/>
      <c r="AQ1563" s="49" t="s">
        <v>4951</v>
      </c>
      <c r="AR1563" s="76" t="s">
        <v>5011</v>
      </c>
      <c r="AS1563" s="73" t="s">
        <v>5012</v>
      </c>
      <c r="AT1563" s="73">
        <f t="shared" si="380"/>
        <v>1</v>
      </c>
      <c r="AU1563" s="112" t="s">
        <v>5384</v>
      </c>
      <c r="AV1563" s="44" t="s">
        <v>5380</v>
      </c>
      <c r="AX1563" s="73" t="s">
        <v>4987</v>
      </c>
      <c r="AY1563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3" s="49" t="s">
        <v>4903</v>
      </c>
      <c r="BA1563" s="58" t="str">
        <f>Y1563&amp;"-"&amp;IF(Z1563&lt;10,"0"&amp;Z1563,Z1563)&amp;"-"&amp;IF(AA1563&lt;10,"0"&amp;AA1563,AA1563)</f>
        <v>1900-05-29</v>
      </c>
      <c r="BB1563" s="44" t="str">
        <f>Y1563&amp;IF(Z1563&lt;&gt;0,"-"&amp;Z1563,"")&amp;IF(AA1563&lt;&gt;0,"-"&amp;AA1563,"")&amp;IF(AB1563&lt;&gt;0,"/"&amp;AB1563,"")&amp;IF(AC1563&lt;&gt;0,"-"&amp;AC1563,"")&amp;IF(AD1563&lt;&gt;0,"-"&amp;AD1563,"")</f>
        <v>1900-5-29</v>
      </c>
      <c r="BF1563" s="49" t="s">
        <v>4882</v>
      </c>
      <c r="BG1563" t="s">
        <v>4893</v>
      </c>
      <c r="BH1563" t="s">
        <v>5058</v>
      </c>
      <c r="BI1563" t="s">
        <v>745</v>
      </c>
      <c r="BJ1563" t="str">
        <f t="shared" ref="BJ1563" si="391">P1563</f>
        <v>Восточн. б. оз. Джунай (?)</v>
      </c>
      <c r="BT1563" s="49" t="s">
        <v>4766</v>
      </c>
      <c r="BU1563" t="s">
        <v>3631</v>
      </c>
      <c r="BV1563" t="s">
        <v>3632</v>
      </c>
      <c r="BW1563" t="s">
        <v>3633</v>
      </c>
      <c r="BX1563" t="s">
        <v>3634</v>
      </c>
      <c r="BY1563" s="44" t="s">
        <v>490</v>
      </c>
      <c r="BZ1563" t="s">
        <v>1166</v>
      </c>
      <c r="CA1563" t="s">
        <v>4566</v>
      </c>
      <c r="CB1563" s="44" t="s">
        <v>4566</v>
      </c>
      <c r="CC1563" t="s">
        <v>2863</v>
      </c>
      <c r="CD1563" t="s">
        <v>4564</v>
      </c>
      <c r="CE1563" t="s">
        <v>4565</v>
      </c>
      <c r="CF1563" t="s">
        <v>3630</v>
      </c>
      <c r="CH1563" t="str">
        <f>H1563</f>
        <v>Уточкин А.С.</v>
      </c>
      <c r="CI1563">
        <f t="shared" si="385"/>
        <v>1985</v>
      </c>
    </row>
    <row r="1564" spans="1:88" x14ac:dyDescent="0.45">
      <c r="A1564" s="1">
        <v>45751.587164351848</v>
      </c>
      <c r="B1564">
        <v>911269241</v>
      </c>
      <c r="C1564" t="s">
        <v>4896</v>
      </c>
      <c r="D1564">
        <v>5</v>
      </c>
      <c r="E1564" s="4" t="s">
        <v>1274</v>
      </c>
      <c r="G1564">
        <v>2800</v>
      </c>
      <c r="H1564" s="44" t="s">
        <v>2834</v>
      </c>
      <c r="I1564">
        <v>1985</v>
      </c>
      <c r="J1564" t="s">
        <v>2835</v>
      </c>
      <c r="K1564" t="s">
        <v>2836</v>
      </c>
      <c r="L1564" t="s">
        <v>2837</v>
      </c>
      <c r="M1564" t="s">
        <v>2828</v>
      </c>
      <c r="N1564" t="s">
        <v>2910</v>
      </c>
      <c r="O1564" t="s">
        <v>2911</v>
      </c>
      <c r="P1564" t="s">
        <v>2912</v>
      </c>
      <c r="Q1564" t="str">
        <f t="shared" si="375"/>
        <v>Чимган, С-В от Ташкента</v>
      </c>
      <c r="R1564" s="85">
        <v>41.550414000000004</v>
      </c>
      <c r="S1564" s="85">
        <v>70.024066000000005</v>
      </c>
      <c r="T1564" t="s">
        <v>2913</v>
      </c>
      <c r="U1564" t="s">
        <v>2914</v>
      </c>
      <c r="V1564" s="54" t="s">
        <v>106</v>
      </c>
      <c r="X1564">
        <v>800</v>
      </c>
      <c r="Y1564">
        <v>1909</v>
      </c>
      <c r="Z1564">
        <v>7</v>
      </c>
      <c r="AA1564">
        <v>6</v>
      </c>
      <c r="AB1564"/>
      <c r="AC1564"/>
      <c r="AD1564"/>
      <c r="AF1564" t="s">
        <v>2831</v>
      </c>
      <c r="AG1564" s="60" t="s">
        <v>2915</v>
      </c>
      <c r="AH1564" t="s">
        <v>490</v>
      </c>
      <c r="AI1564" t="s">
        <v>1166</v>
      </c>
      <c r="AJ1564" t="s">
        <v>2862</v>
      </c>
      <c r="AK1564" t="b">
        <v>1</v>
      </c>
      <c r="AL1564" t="b">
        <v>0</v>
      </c>
      <c r="AO1564" s="49" t="s">
        <v>4952</v>
      </c>
      <c r="AP1564" s="73"/>
      <c r="AQ1564" s="49" t="s">
        <v>4951</v>
      </c>
      <c r="AR1564" s="76" t="s">
        <v>5011</v>
      </c>
      <c r="AS1564" s="73" t="s">
        <v>5012</v>
      </c>
      <c r="AT1564" s="73">
        <f t="shared" si="380"/>
        <v>5</v>
      </c>
      <c r="AU1564" s="112" t="s">
        <v>5384</v>
      </c>
      <c r="AV1564" s="44" t="s">
        <v>5380</v>
      </c>
      <c r="AW1564" t="s">
        <v>5040</v>
      </c>
      <c r="AX1564" s="73" t="s">
        <v>4984</v>
      </c>
      <c r="AY1564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4" s="49" t="s">
        <v>4903</v>
      </c>
      <c r="BA1564" s="58" t="str">
        <f>Y1564&amp;"-"&amp;IF(Z1564&lt;10,"0"&amp;Z1564,Z1564)&amp;"-"&amp;IF(AA1564&lt;10,"0"&amp;AA1564,AA1564)</f>
        <v>1909-07-06</v>
      </c>
      <c r="BB1564" s="44" t="str">
        <f>Y1564&amp;IF(Z1564&lt;&gt;0,"-"&amp;Z1564,"")&amp;IF(AA1564&lt;&gt;0,"-"&amp;AA1564,"")&amp;IF(AB1564&lt;&gt;0,"/"&amp;AB1564,"")&amp;IF(AC1564&lt;&gt;0,"-"&amp;AC1564,"")&amp;IF(AD1564&lt;&gt;0,"-"&amp;AD1564,"")</f>
        <v>1909-7-6</v>
      </c>
      <c r="BF1564" s="49" t="s">
        <v>4882</v>
      </c>
      <c r="BG1564" t="s">
        <v>4893</v>
      </c>
      <c r="BH1564" s="40" t="s">
        <v>5064</v>
      </c>
      <c r="BI1564" t="s">
        <v>2555</v>
      </c>
      <c r="BJ1564" t="str">
        <f>N1564&amp;", "&amp;O1564&amp;", "&amp;P1564</f>
        <v>Ташкентская область, Бостанлыкский район, Чимган, С-В от Ташкента</v>
      </c>
      <c r="BK1564" t="str">
        <f>T1564&amp;" N; "&amp;U1564&amp;" E"</f>
        <v>41.550414 N; 70.024066 E</v>
      </c>
      <c r="BL1564" t="s">
        <v>2913</v>
      </c>
      <c r="BM1564" s="85" t="s">
        <v>2914</v>
      </c>
      <c r="BN1564" t="s">
        <v>4895</v>
      </c>
      <c r="BO1564">
        <f>X1564</f>
        <v>800</v>
      </c>
      <c r="BP1564" t="str">
        <f>IF(V1564="original",H1564,IF(V1564="volunteer",C1564,"Nekhaeva A.A."))</f>
        <v>Nekhaeva A.A.</v>
      </c>
      <c r="BQ1564" t="str">
        <f>IF(V1564="original",I1564,IF(V1564="volunteer",YEAR(A1564)&amp;"-"&amp;IF(MONTH(A1564)&lt;10,"0"&amp;MONTH(A1564),MONTH(A1564))&amp;"-"&amp;IF(DAY(A1564)&lt;10,"0"&amp;DAY(A1564),DAY(A1564)),"__2025-05-15"))</f>
        <v>2025-04-04</v>
      </c>
      <c r="BT1564" s="49" t="s">
        <v>4766</v>
      </c>
      <c r="BU1564" t="s">
        <v>3631</v>
      </c>
      <c r="BV1564" t="s">
        <v>3632</v>
      </c>
      <c r="BW1564" t="s">
        <v>3633</v>
      </c>
      <c r="BX1564" t="s">
        <v>3634</v>
      </c>
      <c r="BY1564" s="44" t="s">
        <v>490</v>
      </c>
      <c r="BZ1564" t="s">
        <v>1166</v>
      </c>
      <c r="CA1564" t="s">
        <v>4566</v>
      </c>
      <c r="CB1564" s="44" t="s">
        <v>4566</v>
      </c>
      <c r="CC1564" t="s">
        <v>2863</v>
      </c>
      <c r="CD1564" t="s">
        <v>4564</v>
      </c>
      <c r="CE1564" t="s">
        <v>4565</v>
      </c>
      <c r="CF1564" t="s">
        <v>3630</v>
      </c>
      <c r="CH1564" t="str">
        <f>H1564</f>
        <v>Уточкин А.С.</v>
      </c>
      <c r="CI1564">
        <f t="shared" si="385"/>
        <v>1985</v>
      </c>
    </row>
    <row r="1565" spans="1:88" x14ac:dyDescent="0.45">
      <c r="A1565" s="1">
        <v>45751.824421296304</v>
      </c>
      <c r="B1565">
        <v>911269241</v>
      </c>
      <c r="C1565" t="s">
        <v>4896</v>
      </c>
      <c r="D1565">
        <v>1</v>
      </c>
      <c r="E1565" s="4" t="s">
        <v>65</v>
      </c>
      <c r="G1565">
        <v>2800</v>
      </c>
      <c r="H1565" s="44" t="s">
        <v>2834</v>
      </c>
      <c r="I1565">
        <v>1985</v>
      </c>
      <c r="J1565" t="s">
        <v>2835</v>
      </c>
      <c r="K1565" t="s">
        <v>2836</v>
      </c>
      <c r="L1565" t="s">
        <v>2837</v>
      </c>
      <c r="M1565" t="s">
        <v>2854</v>
      </c>
      <c r="P1565" t="s">
        <v>2855</v>
      </c>
      <c r="Q1565" t="str">
        <f t="shared" si="375"/>
        <v>Сел. Ломашены, Артвинск. окр.</v>
      </c>
      <c r="V1565" s="54" t="s">
        <v>119</v>
      </c>
      <c r="Y1565">
        <v>1909</v>
      </c>
      <c r="Z1565">
        <v>9</v>
      </c>
      <c r="AA1565">
        <v>10</v>
      </c>
      <c r="AB1565"/>
      <c r="AC1565"/>
      <c r="AD1565"/>
      <c r="AF1565" t="s">
        <v>2856</v>
      </c>
      <c r="AG1565" s="60" t="s">
        <v>2857</v>
      </c>
      <c r="AH1565" t="s">
        <v>490</v>
      </c>
      <c r="AI1565" t="s">
        <v>1166</v>
      </c>
      <c r="AJ1565" t="s">
        <v>2858</v>
      </c>
      <c r="AK1565" t="b">
        <v>1</v>
      </c>
      <c r="AL1565" t="b">
        <v>0</v>
      </c>
      <c r="AO1565" s="49" t="s">
        <v>4952</v>
      </c>
      <c r="AP1565" s="73"/>
      <c r="AQ1565" s="49" t="s">
        <v>4951</v>
      </c>
      <c r="AR1565" s="76" t="s">
        <v>5011</v>
      </c>
      <c r="AS1565" s="73" t="s">
        <v>5012</v>
      </c>
      <c r="AT1565" s="73">
        <f t="shared" si="380"/>
        <v>1</v>
      </c>
      <c r="AU1565" s="112" t="s">
        <v>5384</v>
      </c>
      <c r="AV1565" s="44" t="s">
        <v>5380</v>
      </c>
      <c r="AW1565" s="28" t="s">
        <v>2856</v>
      </c>
      <c r="AX1565" s="73" t="s">
        <v>4976</v>
      </c>
      <c r="AY1565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5" s="49" t="s">
        <v>4903</v>
      </c>
      <c r="BA1565" s="58" t="str">
        <f>Y1565&amp;"-"&amp;IF(Z1565&lt;10,"0"&amp;Z1565,Z1565)&amp;"-"&amp;IF(AA1565&lt;10,"0"&amp;AA1565,AA1565)</f>
        <v>1909-09-10</v>
      </c>
      <c r="BB1565" s="44" t="str">
        <f>Y1565&amp;IF(Z1565&lt;&gt;0,"-"&amp;Z1565,"")&amp;IF(AA1565&lt;&gt;0,"-"&amp;AA1565,"")&amp;IF(AB1565&lt;&gt;0,"/"&amp;AB1565,"")&amp;IF(AC1565&lt;&gt;0,"-"&amp;AC1565,"")&amp;IF(AD1565&lt;&gt;0,"-"&amp;AD1565,"")</f>
        <v>1909-9-10</v>
      </c>
      <c r="BF1565" s="49" t="s">
        <v>4882</v>
      </c>
      <c r="BG1565" t="s">
        <v>4893</v>
      </c>
      <c r="BH1565" s="40" t="s">
        <v>5061</v>
      </c>
      <c r="BI1565" t="s">
        <v>3256</v>
      </c>
      <c r="BJ1565" t="str">
        <f t="shared" ref="BJ1565" si="392">P1565</f>
        <v>Сел. Ломашены, Артвинск. окр.</v>
      </c>
      <c r="BT1565" s="49" t="s">
        <v>4766</v>
      </c>
      <c r="BU1565" t="s">
        <v>3631</v>
      </c>
      <c r="BV1565" t="s">
        <v>3632</v>
      </c>
      <c r="BW1565" t="s">
        <v>3633</v>
      </c>
      <c r="BX1565" t="s">
        <v>3634</v>
      </c>
      <c r="BY1565" s="44" t="s">
        <v>490</v>
      </c>
      <c r="BZ1565" t="s">
        <v>1166</v>
      </c>
      <c r="CA1565" t="s">
        <v>4562</v>
      </c>
      <c r="CB1565" s="44" t="s">
        <v>4562</v>
      </c>
      <c r="CC1565" t="s">
        <v>4772</v>
      </c>
      <c r="CD1565" t="s">
        <v>4560</v>
      </c>
      <c r="CE1565" t="str">
        <f>CB1565&amp;" "&amp;CC1565</f>
        <v>Heriaeus simoni Kulczyński, 1903</v>
      </c>
      <c r="CF1565" t="s">
        <v>3630</v>
      </c>
      <c r="CH1565" t="str">
        <f>H1565</f>
        <v>Уточкин А.С.</v>
      </c>
      <c r="CI1565">
        <f t="shared" si="385"/>
        <v>1985</v>
      </c>
    </row>
    <row r="1566" spans="1:88" x14ac:dyDescent="0.45">
      <c r="A1566" s="1">
        <v>45751.827314814807</v>
      </c>
      <c r="B1566">
        <v>911269241</v>
      </c>
      <c r="C1566" t="s">
        <v>4896</v>
      </c>
      <c r="D1566">
        <v>4</v>
      </c>
      <c r="E1566" s="4" t="s">
        <v>835</v>
      </c>
      <c r="G1566">
        <v>2800</v>
      </c>
      <c r="H1566" s="44" t="s">
        <v>2834</v>
      </c>
      <c r="I1566">
        <v>1985</v>
      </c>
      <c r="J1566" t="s">
        <v>2835</v>
      </c>
      <c r="K1566" t="s">
        <v>2836</v>
      </c>
      <c r="L1566" t="s">
        <v>2837</v>
      </c>
      <c r="M1566" t="s">
        <v>2844</v>
      </c>
      <c r="N1566" t="s">
        <v>2845</v>
      </c>
      <c r="O1566" t="s">
        <v>2846</v>
      </c>
      <c r="P1566" t="s">
        <v>2847</v>
      </c>
      <c r="Q1566" t="str">
        <f t="shared" si="375"/>
        <v>Дамчик, Астраханский заповедник</v>
      </c>
      <c r="R1566" s="85">
        <v>45.789726000000002</v>
      </c>
      <c r="S1566" s="85">
        <v>47.889294999999997</v>
      </c>
      <c r="T1566" t="s">
        <v>2848</v>
      </c>
      <c r="U1566" t="s">
        <v>2849</v>
      </c>
      <c r="V1566" s="54" t="s">
        <v>106</v>
      </c>
      <c r="X1566">
        <v>250</v>
      </c>
      <c r="Y1566">
        <v>1973</v>
      </c>
      <c r="Z1566">
        <v>6</v>
      </c>
      <c r="AA1566"/>
      <c r="AB1566"/>
      <c r="AC1566"/>
      <c r="AD1566"/>
      <c r="AF1566" t="s">
        <v>2850</v>
      </c>
      <c r="AG1566" s="60" t="s">
        <v>5000</v>
      </c>
      <c r="AH1566" t="s">
        <v>490</v>
      </c>
      <c r="AI1566" t="s">
        <v>1166</v>
      </c>
      <c r="AJ1566" t="s">
        <v>2852</v>
      </c>
      <c r="AK1566" t="b">
        <v>1</v>
      </c>
      <c r="AL1566" t="b">
        <v>0</v>
      </c>
      <c r="AO1566" s="49" t="s">
        <v>4952</v>
      </c>
      <c r="AP1566" s="73"/>
      <c r="AQ1566" s="52" t="s">
        <v>4951</v>
      </c>
      <c r="AR1566" s="76" t="s">
        <v>5011</v>
      </c>
      <c r="AS1566" s="73" t="s">
        <v>5012</v>
      </c>
      <c r="AT1566" s="73">
        <f t="shared" si="380"/>
        <v>4</v>
      </c>
      <c r="AU1566" s="112" t="s">
        <v>5384</v>
      </c>
      <c r="AV1566" s="44" t="s">
        <v>5380</v>
      </c>
      <c r="AW1566" t="s">
        <v>5039</v>
      </c>
      <c r="AX1566" s="75" t="s">
        <v>5001</v>
      </c>
      <c r="AY1566" s="73" t="str">
        <f t="shared" si="381"/>
        <v>Уточкин А.С. 1985. Материалы к фауне пауков рода Heriaeus (Aranei, Thomisidae) СССР // В.И. Овчаренко (ред.). Фауна и экология пауков. Тр. Зоол. ин-та АН СССР. Т.139. С.105–113 (рус., рез. англ.)</v>
      </c>
      <c r="AZ1566" s="49" t="s">
        <v>4903</v>
      </c>
      <c r="BA1566" s="44" t="str">
        <f>Y1566&amp;"-"&amp;IF(Z1566&lt;10,"0"&amp;Z1566,Z1566)</f>
        <v>1973-06</v>
      </c>
      <c r="BB1566" s="44" t="str">
        <f>Y1566&amp;IF(Z1566&lt;&gt;0,"-"&amp;Z1566,"")&amp;IF(AA1566&lt;&gt;0,"-"&amp;AA1566,"")&amp;IF(AB1566&lt;&gt;0,"/"&amp;AB1566,"")&amp;IF(AC1566&lt;&gt;0,"-"&amp;AC1566,"")&amp;IF(AD1566&lt;&gt;0,"-"&amp;AD1566,"")</f>
        <v>1973-6</v>
      </c>
      <c r="BF1566" s="49" t="s">
        <v>4882</v>
      </c>
      <c r="BG1566" t="s">
        <v>4893</v>
      </c>
      <c r="BH1566" s="40" t="s">
        <v>5058</v>
      </c>
      <c r="BI1566" t="s">
        <v>745</v>
      </c>
      <c r="BJ1566" t="str">
        <f>N1566&amp;", "&amp;O1566&amp;", "&amp;P1566</f>
        <v>Астраханская область, Камызякский район, Дамчик, Астраханский заповедник</v>
      </c>
      <c r="BK1566" t="str">
        <f>T1566&amp;" N; "&amp;U1566&amp;" E"</f>
        <v>45.789726 N; 47.889295 E</v>
      </c>
      <c r="BL1566" t="s">
        <v>2848</v>
      </c>
      <c r="BM1566" s="85" t="s">
        <v>2849</v>
      </c>
      <c r="BN1566" t="s">
        <v>4895</v>
      </c>
      <c r="BO1566">
        <f>X1566</f>
        <v>250</v>
      </c>
      <c r="BP1566" t="str">
        <f>IF(V1566="original",H1566,IF(V1566="volunteer",C1566,"Nekhaeva A.A."))</f>
        <v>Nekhaeva A.A.</v>
      </c>
      <c r="BQ1566" t="str">
        <f>IF(V1566="original",I1566,IF(V1566="volunteer",YEAR(A1566)&amp;"-"&amp;IF(MONTH(A1566)&lt;10,"0"&amp;MONTH(A1566),MONTH(A1566))&amp;"-"&amp;IF(DAY(A1566)&lt;10,"0"&amp;DAY(A1566),DAY(A1566)),"__2025-05-15"))</f>
        <v>2025-04-04</v>
      </c>
      <c r="BT1566" s="49" t="s">
        <v>4766</v>
      </c>
      <c r="BU1566" t="s">
        <v>3631</v>
      </c>
      <c r="BV1566" t="s">
        <v>3632</v>
      </c>
      <c r="BW1566" t="s">
        <v>3633</v>
      </c>
      <c r="BX1566" t="s">
        <v>3634</v>
      </c>
      <c r="BY1566" s="44" t="s">
        <v>490</v>
      </c>
      <c r="BZ1566" t="s">
        <v>1166</v>
      </c>
      <c r="CA1566" t="s">
        <v>4557</v>
      </c>
      <c r="CB1566" s="44" t="s">
        <v>4557</v>
      </c>
      <c r="CC1566" t="s">
        <v>2853</v>
      </c>
      <c r="CD1566" t="s">
        <v>4557</v>
      </c>
      <c r="CE1566" t="s">
        <v>4558</v>
      </c>
      <c r="CF1566" t="s">
        <v>3630</v>
      </c>
      <c r="CH1566" t="str">
        <f>H1566</f>
        <v>Уточкин А.С.</v>
      </c>
      <c r="CI1566">
        <f t="shared" si="385"/>
        <v>1985</v>
      </c>
    </row>
    <row r="1567" spans="1:88" x14ac:dyDescent="0.45">
      <c r="A1567" s="1">
        <v>45751.845775462964</v>
      </c>
      <c r="B1567">
        <v>911269241</v>
      </c>
      <c r="C1567" t="s">
        <v>4896</v>
      </c>
      <c r="D1567">
        <v>9</v>
      </c>
      <c r="E1567" s="4" t="s">
        <v>1274</v>
      </c>
      <c r="G1567">
        <v>3558</v>
      </c>
      <c r="H1567" s="44" t="s">
        <v>613</v>
      </c>
      <c r="I1567">
        <v>1997</v>
      </c>
      <c r="J1567" t="s">
        <v>2727</v>
      </c>
      <c r="K1567" t="s">
        <v>2728</v>
      </c>
      <c r="L1567" t="s">
        <v>2729</v>
      </c>
      <c r="M1567" t="s">
        <v>2810</v>
      </c>
      <c r="N1567" t="s">
        <v>2818</v>
      </c>
      <c r="O1567" t="s">
        <v>2823</v>
      </c>
      <c r="P1567" t="s">
        <v>2824</v>
      </c>
      <c r="Q1567" t="str">
        <f t="shared" si="375"/>
        <v>environs of Warsaw City, Milanowek Town</v>
      </c>
      <c r="R1567" s="85">
        <v>52.125587000000003</v>
      </c>
      <c r="S1567" s="85">
        <v>20.670062000000001</v>
      </c>
      <c r="T1567" t="s">
        <v>2825</v>
      </c>
      <c r="U1567" t="s">
        <v>2826</v>
      </c>
      <c r="V1567" s="54" t="s">
        <v>106</v>
      </c>
      <c r="X1567">
        <v>2500</v>
      </c>
      <c r="Y1567">
        <v>1996</v>
      </c>
      <c r="Z1567">
        <v>7</v>
      </c>
      <c r="AA1567">
        <v>13</v>
      </c>
      <c r="AB1567"/>
      <c r="AC1567"/>
      <c r="AD1567"/>
      <c r="AF1567" t="s">
        <v>501</v>
      </c>
      <c r="AI1567" t="s">
        <v>2725</v>
      </c>
      <c r="AJ1567" t="s">
        <v>2726</v>
      </c>
      <c r="AK1567" t="b">
        <v>1</v>
      </c>
      <c r="AL1567" t="b">
        <v>0</v>
      </c>
      <c r="AO1567" s="49" t="s">
        <v>4952</v>
      </c>
      <c r="AP1567" s="73"/>
      <c r="AQ1567" s="49" t="s">
        <v>4951</v>
      </c>
      <c r="AR1567" s="76" t="s">
        <v>5011</v>
      </c>
      <c r="AS1567" s="73" t="s">
        <v>5012</v>
      </c>
      <c r="AT1567" s="73">
        <f t="shared" si="380"/>
        <v>9</v>
      </c>
      <c r="AU1567" s="112" t="s">
        <v>5384</v>
      </c>
      <c r="AV1567" s="44" t="s">
        <v>5380</v>
      </c>
      <c r="AW1567" t="s">
        <v>613</v>
      </c>
      <c r="AX1567" s="73"/>
      <c r="AY1567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67" s="49" t="s">
        <v>4903</v>
      </c>
      <c r="BA1567" s="58" t="str">
        <f>Y1567&amp;"-"&amp;IF(Z1567&lt;10,"0"&amp;Z1567,Z1567)&amp;"-"&amp;IF(AA1567&lt;10,"0"&amp;AA1567,AA1567)</f>
        <v>1996-07-13</v>
      </c>
      <c r="BB1567" s="44" t="str">
        <f>Y1567&amp;IF(Z1567&lt;&gt;0,"-"&amp;Z1567,"")&amp;IF(AA1567&lt;&gt;0,"-"&amp;AA1567,"")&amp;IF(AB1567&lt;&gt;0,"/"&amp;AB1567,"")&amp;IF(AC1567&lt;&gt;0,"-"&amp;AC1567,"")&amp;IF(AD1567&lt;&gt;0,"-"&amp;AD1567,"")</f>
        <v>1996-7-13</v>
      </c>
      <c r="BF1567" s="49" t="s">
        <v>4882</v>
      </c>
      <c r="BG1567" t="s">
        <v>4893</v>
      </c>
      <c r="BH1567" s="40" t="s">
        <v>5057</v>
      </c>
      <c r="BI1567" t="str">
        <f>M1567</f>
        <v>Poland</v>
      </c>
      <c r="BJ1567" t="str">
        <f>N1567&amp;", "&amp;O1567&amp;", "&amp;P1567</f>
        <v>Мазовецкое воеводство, Гродзиский повят, environs of Warsaw City, Milanowek Town</v>
      </c>
      <c r="BK1567" t="str">
        <f>T1567&amp;" N; "&amp;U1567&amp;" E"</f>
        <v>52.125587 N; 20.670062 E</v>
      </c>
      <c r="BL1567" t="s">
        <v>2825</v>
      </c>
      <c r="BM1567" s="85" t="s">
        <v>2826</v>
      </c>
      <c r="BN1567" t="s">
        <v>4895</v>
      </c>
      <c r="BO1567">
        <f t="shared" ref="BO1567:BO1571" si="393">X1567</f>
        <v>2500</v>
      </c>
      <c r="BP1567" t="str">
        <f>IF(V1567="original",H1567,IF(V1567="volunteer",C1567,"Nekhaeva A.A."))</f>
        <v>Nekhaeva A.A.</v>
      </c>
      <c r="BQ1567" t="str">
        <f>IF(V1567="original",I1567,IF(V1567="volunteer",YEAR(A1567)&amp;"-"&amp;IF(MONTH(A1567)&lt;10,"0"&amp;MONTH(A1567),MONTH(A1567))&amp;"-"&amp;IF(DAY(A1567)&lt;10,"0"&amp;DAY(A1567),DAY(A1567)),"__2025-05-15"))</f>
        <v>2025-04-04</v>
      </c>
      <c r="BT1567" s="49" t="s">
        <v>4766</v>
      </c>
      <c r="BU1567" t="s">
        <v>3631</v>
      </c>
      <c r="BV1567" t="s">
        <v>3632</v>
      </c>
      <c r="BW1567" t="s">
        <v>3633</v>
      </c>
      <c r="BX1567" t="s">
        <v>3634</v>
      </c>
      <c r="BY1567" s="44" t="s">
        <v>207</v>
      </c>
      <c r="BZ1567" t="s">
        <v>4552</v>
      </c>
      <c r="CA1567" t="s">
        <v>4553</v>
      </c>
      <c r="CB1567" s="44" t="s">
        <v>4553</v>
      </c>
      <c r="CC1567" t="s">
        <v>4840</v>
      </c>
      <c r="CD1567" t="s">
        <v>4550</v>
      </c>
      <c r="CE1567" t="s">
        <v>4551</v>
      </c>
      <c r="CF1567" t="s">
        <v>3630</v>
      </c>
      <c r="CH1567" t="str">
        <f>H1567</f>
        <v>Gromov A.V.</v>
      </c>
      <c r="CI1567">
        <f t="shared" si="385"/>
        <v>1997</v>
      </c>
    </row>
    <row r="1568" spans="1:88" x14ac:dyDescent="0.45">
      <c r="A1568" s="1">
        <v>45751.845775462964</v>
      </c>
      <c r="B1568">
        <v>911269241</v>
      </c>
      <c r="C1568" t="s">
        <v>4896</v>
      </c>
      <c r="D1568">
        <v>9</v>
      </c>
      <c r="E1568" s="4" t="s">
        <v>1115</v>
      </c>
      <c r="G1568">
        <v>3558</v>
      </c>
      <c r="H1568" s="44" t="s">
        <v>613</v>
      </c>
      <c r="I1568">
        <v>1997</v>
      </c>
      <c r="J1568" t="s">
        <v>2727</v>
      </c>
      <c r="K1568" t="s">
        <v>2728</v>
      </c>
      <c r="L1568" t="s">
        <v>2729</v>
      </c>
      <c r="M1568" t="s">
        <v>2810</v>
      </c>
      <c r="N1568" t="s">
        <v>2818</v>
      </c>
      <c r="O1568" t="s">
        <v>2823</v>
      </c>
      <c r="P1568" t="s">
        <v>2824</v>
      </c>
      <c r="Q1568" t="str">
        <f t="shared" si="375"/>
        <v>environs of Warsaw City, Milanowek Town</v>
      </c>
      <c r="R1568" s="85">
        <v>52.125587000000003</v>
      </c>
      <c r="S1568" s="85">
        <v>20.670062000000001</v>
      </c>
      <c r="T1568" t="s">
        <v>2825</v>
      </c>
      <c r="U1568" t="s">
        <v>2826</v>
      </c>
      <c r="V1568" s="54" t="s">
        <v>106</v>
      </c>
      <c r="X1568">
        <v>2500</v>
      </c>
      <c r="Y1568">
        <v>1996</v>
      </c>
      <c r="Z1568">
        <v>7</v>
      </c>
      <c r="AA1568">
        <v>13</v>
      </c>
      <c r="AB1568"/>
      <c r="AC1568"/>
      <c r="AD1568"/>
      <c r="AF1568" t="s">
        <v>501</v>
      </c>
      <c r="AI1568" t="s">
        <v>2725</v>
      </c>
      <c r="AJ1568" t="s">
        <v>2726</v>
      </c>
      <c r="AK1568" t="b">
        <v>1</v>
      </c>
      <c r="AL1568" t="b">
        <v>0</v>
      </c>
      <c r="AO1568" s="49" t="s">
        <v>4952</v>
      </c>
      <c r="AP1568" s="73"/>
      <c r="AQ1568" s="49" t="s">
        <v>4951</v>
      </c>
      <c r="AR1568" s="76" t="s">
        <v>5011</v>
      </c>
      <c r="AS1568" s="73" t="s">
        <v>5012</v>
      </c>
      <c r="AT1568" s="73">
        <f t="shared" si="380"/>
        <v>9</v>
      </c>
      <c r="AV1568" s="44" t="s">
        <v>5381</v>
      </c>
      <c r="AW1568" t="s">
        <v>613</v>
      </c>
      <c r="AX1568" s="73"/>
      <c r="AY1568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68" s="49" t="s">
        <v>4903</v>
      </c>
      <c r="BA1568" s="58" t="str">
        <f>Y1568&amp;"-"&amp;IF(Z1568&lt;10,"0"&amp;Z1568,Z1568)&amp;"-"&amp;IF(AA1568&lt;10,"0"&amp;AA1568,AA1568)</f>
        <v>1996-07-13</v>
      </c>
      <c r="BB1568" s="44" t="str">
        <f>Y1568&amp;IF(Z1568&lt;&gt;0,"-"&amp;Z1568,"")&amp;IF(AA1568&lt;&gt;0,"-"&amp;AA1568,"")&amp;IF(AB1568&lt;&gt;0,"/"&amp;AB1568,"")&amp;IF(AC1568&lt;&gt;0,"-"&amp;AC1568,"")&amp;IF(AD1568&lt;&gt;0,"-"&amp;AD1568,"")</f>
        <v>1996-7-13</v>
      </c>
      <c r="BF1568" s="49" t="s">
        <v>4882</v>
      </c>
      <c r="BG1568" t="s">
        <v>4893</v>
      </c>
      <c r="BH1568" s="40" t="s">
        <v>5057</v>
      </c>
      <c r="BI1568" t="str">
        <f>M1568</f>
        <v>Poland</v>
      </c>
      <c r="BJ1568" t="str">
        <f>N1568&amp;", "&amp;O1568&amp;", "&amp;P1568</f>
        <v>Мазовецкое воеводство, Гродзиский повят, environs of Warsaw City, Milanowek Town</v>
      </c>
      <c r="BK1568" t="str">
        <f>T1568&amp;" N; "&amp;U1568&amp;" E"</f>
        <v>52.125587 N; 20.670062 E</v>
      </c>
      <c r="BL1568" t="s">
        <v>2825</v>
      </c>
      <c r="BM1568" s="85" t="s">
        <v>2826</v>
      </c>
      <c r="BN1568" t="s">
        <v>4895</v>
      </c>
      <c r="BO1568">
        <f t="shared" si="393"/>
        <v>2500</v>
      </c>
      <c r="BP1568" t="str">
        <f>IF(V1568="original",H1568,IF(V1568="volunteer",C1568,"Nekhaeva A.A."))</f>
        <v>Nekhaeva A.A.</v>
      </c>
      <c r="BQ1568" t="str">
        <f>IF(V1568="original",I1568,IF(V1568="volunteer",YEAR(A1568)&amp;"-"&amp;IF(MONTH(A1568)&lt;10,"0"&amp;MONTH(A1568),MONTH(A1568))&amp;"-"&amp;IF(DAY(A1568)&lt;10,"0"&amp;DAY(A1568),DAY(A1568)),"__2025-05-15"))</f>
        <v>2025-04-04</v>
      </c>
      <c r="BT1568" s="49" t="s">
        <v>4766</v>
      </c>
      <c r="BU1568" t="s">
        <v>3631</v>
      </c>
      <c r="BV1568" t="s">
        <v>3632</v>
      </c>
      <c r="BW1568" t="s">
        <v>3633</v>
      </c>
      <c r="BX1568" t="s">
        <v>3634</v>
      </c>
      <c r="BY1568" s="44" t="s">
        <v>207</v>
      </c>
      <c r="BZ1568" t="s">
        <v>4552</v>
      </c>
      <c r="CA1568" t="s">
        <v>4553</v>
      </c>
      <c r="CB1568" s="44" t="s">
        <v>4553</v>
      </c>
      <c r="CC1568" t="s">
        <v>4840</v>
      </c>
      <c r="CD1568" t="s">
        <v>4550</v>
      </c>
      <c r="CE1568" t="s">
        <v>4551</v>
      </c>
      <c r="CF1568" t="s">
        <v>3630</v>
      </c>
      <c r="CH1568" t="str">
        <f>H1568</f>
        <v>Gromov A.V.</v>
      </c>
      <c r="CI1568">
        <f t="shared" si="385"/>
        <v>1997</v>
      </c>
    </row>
    <row r="1569" spans="1:88" x14ac:dyDescent="0.45">
      <c r="A1569" s="1">
        <v>45751.84956018519</v>
      </c>
      <c r="B1569">
        <v>911269241</v>
      </c>
      <c r="C1569" t="s">
        <v>4896</v>
      </c>
      <c r="D1569">
        <v>62</v>
      </c>
      <c r="E1569" s="4" t="s">
        <v>5306</v>
      </c>
      <c r="G1569">
        <v>3558</v>
      </c>
      <c r="H1569" s="44" t="s">
        <v>613</v>
      </c>
      <c r="I1569">
        <v>1997</v>
      </c>
      <c r="J1569" t="s">
        <v>2727</v>
      </c>
      <c r="K1569" t="s">
        <v>2728</v>
      </c>
      <c r="L1569" t="s">
        <v>2729</v>
      </c>
      <c r="M1569" t="s">
        <v>2810</v>
      </c>
      <c r="N1569" t="s">
        <v>2818</v>
      </c>
      <c r="P1569" t="s">
        <v>2819</v>
      </c>
      <c r="Q1569" t="str">
        <f t="shared" si="375"/>
        <v>Warsaw City, Warsaw-Stadium Station</v>
      </c>
      <c r="R1569" s="85">
        <v>52.245800000000003</v>
      </c>
      <c r="S1569" s="85">
        <v>21.044599999999999</v>
      </c>
      <c r="T1569" t="s">
        <v>2820</v>
      </c>
      <c r="U1569" t="s">
        <v>2821</v>
      </c>
      <c r="V1569" s="54" t="s">
        <v>106</v>
      </c>
      <c r="X1569">
        <v>250</v>
      </c>
      <c r="Y1569">
        <v>1996</v>
      </c>
      <c r="Z1569">
        <v>7</v>
      </c>
      <c r="AA1569">
        <v>13</v>
      </c>
      <c r="AB1569"/>
      <c r="AC1569"/>
      <c r="AD1569"/>
      <c r="AF1569" t="s">
        <v>2803</v>
      </c>
      <c r="AI1569" t="s">
        <v>2725</v>
      </c>
      <c r="AJ1569" t="s">
        <v>2726</v>
      </c>
      <c r="AK1569" t="b">
        <v>1</v>
      </c>
      <c r="AL1569" t="b">
        <v>0</v>
      </c>
      <c r="AO1569" s="49" t="s">
        <v>4952</v>
      </c>
      <c r="AP1569" s="73"/>
      <c r="AQ1569" s="49" t="s">
        <v>4951</v>
      </c>
      <c r="AR1569" s="76" t="s">
        <v>5011</v>
      </c>
      <c r="AS1569" s="73" t="s">
        <v>5012</v>
      </c>
      <c r="AT1569" s="73">
        <f t="shared" si="380"/>
        <v>62</v>
      </c>
      <c r="AU1569" s="112" t="s">
        <v>5384</v>
      </c>
      <c r="AV1569" s="44" t="s">
        <v>5380</v>
      </c>
      <c r="AW1569" t="s">
        <v>613</v>
      </c>
      <c r="AX1569" s="73"/>
      <c r="AY1569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69" s="49" t="s">
        <v>4903</v>
      </c>
      <c r="BA1569" s="58" t="str">
        <f>Y1569&amp;"-"&amp;IF(Z1569&lt;10,"0"&amp;Z1569,Z1569)&amp;"-"&amp;IF(AA1569&lt;10,"0"&amp;AA1569,AA1569)</f>
        <v>1996-07-13</v>
      </c>
      <c r="BB1569" s="44" t="str">
        <f>Y1569&amp;IF(Z1569&lt;&gt;0,"-"&amp;Z1569,"")&amp;IF(AA1569&lt;&gt;0,"-"&amp;AA1569,"")&amp;IF(AB1569&lt;&gt;0,"/"&amp;AB1569,"")&amp;IF(AC1569&lt;&gt;0,"-"&amp;AC1569,"")&amp;IF(AD1569&lt;&gt;0,"-"&amp;AD1569,"")</f>
        <v>1996-7-13</v>
      </c>
      <c r="BF1569" s="49" t="s">
        <v>4882</v>
      </c>
      <c r="BG1569" t="s">
        <v>4893</v>
      </c>
      <c r="BH1569" s="40" t="s">
        <v>5057</v>
      </c>
      <c r="BI1569" t="str">
        <f>M1569</f>
        <v>Poland</v>
      </c>
      <c r="BJ1569" t="str">
        <f>N1569&amp;", "&amp;P1569</f>
        <v>Мазовецкое воеводство, Warsaw City, Warsaw-Stadium Station</v>
      </c>
      <c r="BK1569" t="str">
        <f>T1569&amp;" N; "&amp;U1569&amp;" E"</f>
        <v>52.2458 N; 21.0446 E</v>
      </c>
      <c r="BL1569" t="s">
        <v>2820</v>
      </c>
      <c r="BM1569" s="85" t="s">
        <v>2821</v>
      </c>
      <c r="BN1569" t="s">
        <v>4895</v>
      </c>
      <c r="BO1569">
        <f t="shared" si="393"/>
        <v>250</v>
      </c>
      <c r="BP1569" t="str">
        <f>IF(V1569="original",H1569,IF(V1569="volunteer",C1569,"Nekhaeva A.A."))</f>
        <v>Nekhaeva A.A.</v>
      </c>
      <c r="BQ1569" t="str">
        <f>IF(V1569="original",I1569,IF(V1569="volunteer",YEAR(A1569)&amp;"-"&amp;IF(MONTH(A1569)&lt;10,"0"&amp;MONTH(A1569),MONTH(A1569))&amp;"-"&amp;IF(DAY(A1569)&lt;10,"0"&amp;DAY(A1569),DAY(A1569)),"__2025-05-15"))</f>
        <v>2025-04-04</v>
      </c>
      <c r="BT1569" s="49" t="s">
        <v>4766</v>
      </c>
      <c r="BU1569" t="s">
        <v>3631</v>
      </c>
      <c r="BV1569" t="s">
        <v>3632</v>
      </c>
      <c r="BW1569" t="s">
        <v>3633</v>
      </c>
      <c r="BX1569" t="s">
        <v>3634</v>
      </c>
      <c r="BY1569" s="44" t="s">
        <v>207</v>
      </c>
      <c r="BZ1569" t="s">
        <v>4552</v>
      </c>
      <c r="CA1569" t="s">
        <v>4553</v>
      </c>
      <c r="CB1569" s="44" t="s">
        <v>4553</v>
      </c>
      <c r="CC1569" t="s">
        <v>4840</v>
      </c>
      <c r="CD1569" t="s">
        <v>4550</v>
      </c>
      <c r="CE1569" t="s">
        <v>4551</v>
      </c>
      <c r="CF1569" t="s">
        <v>3630</v>
      </c>
      <c r="CH1569" t="str">
        <f>H1569</f>
        <v>Gromov A.V.</v>
      </c>
      <c r="CI1569">
        <f t="shared" si="385"/>
        <v>1997</v>
      </c>
    </row>
    <row r="1570" spans="1:88" x14ac:dyDescent="0.45">
      <c r="A1570" s="1">
        <v>45751.84956018519</v>
      </c>
      <c r="B1570">
        <v>911269241</v>
      </c>
      <c r="C1570" t="s">
        <v>4896</v>
      </c>
      <c r="D1570">
        <v>62</v>
      </c>
      <c r="E1570" s="4" t="s">
        <v>1115</v>
      </c>
      <c r="G1570">
        <v>3558</v>
      </c>
      <c r="H1570" s="44" t="s">
        <v>613</v>
      </c>
      <c r="I1570">
        <v>1997</v>
      </c>
      <c r="J1570" t="s">
        <v>2727</v>
      </c>
      <c r="K1570" t="s">
        <v>2728</v>
      </c>
      <c r="L1570" t="s">
        <v>2729</v>
      </c>
      <c r="M1570" t="s">
        <v>2810</v>
      </c>
      <c r="N1570" t="s">
        <v>2818</v>
      </c>
      <c r="P1570" t="s">
        <v>2819</v>
      </c>
      <c r="Q1570" t="str">
        <f t="shared" si="375"/>
        <v>Warsaw City, Warsaw-Stadium Station</v>
      </c>
      <c r="R1570" s="85">
        <v>52.245800000000003</v>
      </c>
      <c r="S1570" s="85">
        <v>21.044599999999999</v>
      </c>
      <c r="T1570" t="s">
        <v>2820</v>
      </c>
      <c r="U1570" t="s">
        <v>2821</v>
      </c>
      <c r="V1570" s="54" t="s">
        <v>106</v>
      </c>
      <c r="X1570">
        <v>250</v>
      </c>
      <c r="Y1570">
        <v>1996</v>
      </c>
      <c r="Z1570">
        <v>7</v>
      </c>
      <c r="AA1570">
        <v>13</v>
      </c>
      <c r="AB1570"/>
      <c r="AC1570"/>
      <c r="AD1570"/>
      <c r="AF1570" t="s">
        <v>2803</v>
      </c>
      <c r="AI1570" t="s">
        <v>2725</v>
      </c>
      <c r="AJ1570" t="s">
        <v>2726</v>
      </c>
      <c r="AK1570" t="b">
        <v>1</v>
      </c>
      <c r="AL1570" t="b">
        <v>0</v>
      </c>
      <c r="AO1570" s="49" t="s">
        <v>4952</v>
      </c>
      <c r="AP1570" s="73"/>
      <c r="AQ1570" s="49" t="s">
        <v>4951</v>
      </c>
      <c r="AR1570" s="76" t="s">
        <v>5011</v>
      </c>
      <c r="AS1570" s="73" t="s">
        <v>5012</v>
      </c>
      <c r="AT1570" s="73">
        <f t="shared" si="380"/>
        <v>62</v>
      </c>
      <c r="AV1570" s="44" t="s">
        <v>5381</v>
      </c>
      <c r="AW1570" t="s">
        <v>613</v>
      </c>
      <c r="AX1570" s="73"/>
      <c r="AY1570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0" s="49" t="s">
        <v>4903</v>
      </c>
      <c r="BA1570" s="58" t="str">
        <f>Y1570&amp;"-"&amp;IF(Z1570&lt;10,"0"&amp;Z1570,Z1570)&amp;"-"&amp;IF(AA1570&lt;10,"0"&amp;AA1570,AA1570)</f>
        <v>1996-07-13</v>
      </c>
      <c r="BB1570" s="44" t="str">
        <f>Y1570&amp;IF(Z1570&lt;&gt;0,"-"&amp;Z1570,"")&amp;IF(AA1570&lt;&gt;0,"-"&amp;AA1570,"")&amp;IF(AB1570&lt;&gt;0,"/"&amp;AB1570,"")&amp;IF(AC1570&lt;&gt;0,"-"&amp;AC1570,"")&amp;IF(AD1570&lt;&gt;0,"-"&amp;AD1570,"")</f>
        <v>1996-7-13</v>
      </c>
      <c r="BF1570" s="49" t="s">
        <v>4882</v>
      </c>
      <c r="BG1570" t="s">
        <v>4893</v>
      </c>
      <c r="BH1570" s="40" t="s">
        <v>5057</v>
      </c>
      <c r="BI1570" t="str">
        <f>M1570</f>
        <v>Poland</v>
      </c>
      <c r="BJ1570" t="str">
        <f>N1570&amp;", "&amp;P1570</f>
        <v>Мазовецкое воеводство, Warsaw City, Warsaw-Stadium Station</v>
      </c>
      <c r="BK1570" t="str">
        <f>T1570&amp;" N; "&amp;U1570&amp;" E"</f>
        <v>52.2458 N; 21.0446 E</v>
      </c>
      <c r="BL1570" t="s">
        <v>2820</v>
      </c>
      <c r="BM1570" s="85" t="s">
        <v>2821</v>
      </c>
      <c r="BN1570" t="s">
        <v>4895</v>
      </c>
      <c r="BO1570">
        <f t="shared" si="393"/>
        <v>250</v>
      </c>
      <c r="BP1570" t="str">
        <f>IF(V1570="original",H1570,IF(V1570="volunteer",C1570,"Nekhaeva A.A."))</f>
        <v>Nekhaeva A.A.</v>
      </c>
      <c r="BQ1570" t="str">
        <f>IF(V1570="original",I1570,IF(V1570="volunteer",YEAR(A1570)&amp;"-"&amp;IF(MONTH(A1570)&lt;10,"0"&amp;MONTH(A1570),MONTH(A1570))&amp;"-"&amp;IF(DAY(A1570)&lt;10,"0"&amp;DAY(A1570),DAY(A1570)),"__2025-05-15"))</f>
        <v>2025-04-04</v>
      </c>
      <c r="BT1570" s="49" t="s">
        <v>4766</v>
      </c>
      <c r="BU1570" t="s">
        <v>3631</v>
      </c>
      <c r="BV1570" t="s">
        <v>3632</v>
      </c>
      <c r="BW1570" t="s">
        <v>3633</v>
      </c>
      <c r="BX1570" t="s">
        <v>3634</v>
      </c>
      <c r="BY1570" s="44" t="s">
        <v>207</v>
      </c>
      <c r="BZ1570" t="s">
        <v>4552</v>
      </c>
      <c r="CA1570" t="s">
        <v>4553</v>
      </c>
      <c r="CB1570" s="44" t="s">
        <v>4553</v>
      </c>
      <c r="CC1570" t="s">
        <v>4840</v>
      </c>
      <c r="CD1570" t="s">
        <v>4550</v>
      </c>
      <c r="CE1570" t="s">
        <v>4551</v>
      </c>
      <c r="CF1570" t="s">
        <v>3630</v>
      </c>
      <c r="CH1570" t="str">
        <f>H1570</f>
        <v>Gromov A.V.</v>
      </c>
      <c r="CI1570">
        <f t="shared" si="385"/>
        <v>1997</v>
      </c>
    </row>
    <row r="1571" spans="1:88" x14ac:dyDescent="0.45">
      <c r="A1571" s="1">
        <v>45751.852673611109</v>
      </c>
      <c r="B1571">
        <v>911269241</v>
      </c>
      <c r="C1571" t="s">
        <v>4896</v>
      </c>
      <c r="D1571">
        <v>52</v>
      </c>
      <c r="E1571" s="4" t="s">
        <v>5307</v>
      </c>
      <c r="G1571">
        <v>3558</v>
      </c>
      <c r="H1571" s="44" t="s">
        <v>613</v>
      </c>
      <c r="I1571">
        <v>1997</v>
      </c>
      <c r="J1571" t="s">
        <v>2727</v>
      </c>
      <c r="K1571" t="s">
        <v>2728</v>
      </c>
      <c r="L1571" t="s">
        <v>2729</v>
      </c>
      <c r="M1571" t="s">
        <v>2810</v>
      </c>
      <c r="N1571" t="s">
        <v>2811</v>
      </c>
      <c r="O1571" t="s">
        <v>2812</v>
      </c>
      <c r="P1571" t="s">
        <v>2813</v>
      </c>
      <c r="Q1571" t="str">
        <f t="shared" si="375"/>
        <v>Siedlce Town</v>
      </c>
      <c r="R1571" s="85">
        <v>52.166637999999999</v>
      </c>
      <c r="S1571" s="85">
        <v>22.268198000000002</v>
      </c>
      <c r="T1571" t="s">
        <v>2814</v>
      </c>
      <c r="U1571" t="s">
        <v>2815</v>
      </c>
      <c r="V1571" s="54" t="s">
        <v>106</v>
      </c>
      <c r="X1571">
        <v>2500</v>
      </c>
      <c r="Y1571">
        <v>1996</v>
      </c>
      <c r="Z1571">
        <v>7</v>
      </c>
      <c r="AA1571">
        <v>9</v>
      </c>
      <c r="AB1571">
        <v>1996</v>
      </c>
      <c r="AC1571">
        <v>7</v>
      </c>
      <c r="AD1571">
        <v>12</v>
      </c>
      <c r="AF1571" t="s">
        <v>2816</v>
      </c>
      <c r="AI1571" t="s">
        <v>2725</v>
      </c>
      <c r="AJ1571" t="s">
        <v>2726</v>
      </c>
      <c r="AK1571" t="b">
        <v>1</v>
      </c>
      <c r="AL1571" t="b">
        <v>0</v>
      </c>
      <c r="AO1571" s="49" t="s">
        <v>4952</v>
      </c>
      <c r="AP1571" s="73"/>
      <c r="AQ1571" s="49" t="s">
        <v>4951</v>
      </c>
      <c r="AR1571" s="76" t="s">
        <v>5011</v>
      </c>
      <c r="AS1571" s="73" t="s">
        <v>5012</v>
      </c>
      <c r="AT1571" s="73">
        <f t="shared" si="380"/>
        <v>52</v>
      </c>
      <c r="AU1571" s="112" t="s">
        <v>5384</v>
      </c>
      <c r="AV1571" s="44" t="s">
        <v>5380</v>
      </c>
      <c r="AW1571" s="28" t="s">
        <v>2816</v>
      </c>
      <c r="AX1571" s="73"/>
      <c r="AY1571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1" s="49" t="s">
        <v>4903</v>
      </c>
      <c r="BA1571" s="58" t="str">
        <f>Y1571&amp;"-"&amp;IF(Z1571&lt;10,"0"&amp;Z1571,Z1571)&amp;"-"&amp;IF(AA1571&lt;10,"0"&amp;AA1571,AA1571)&amp;"/"&amp;IF(AD1571&lt;10,"0"&amp;AD1571,AD1571)</f>
        <v>1996-07-09/12</v>
      </c>
      <c r="BB1571" s="44" t="str">
        <f>Y1571&amp;IF(Z1571&lt;&gt;0,"-"&amp;Z1571,"")&amp;IF(AA1571&lt;&gt;0,"-"&amp;AA1571,"")&amp;IF(AB1571&lt;&gt;0,"/"&amp;AB1571,"")&amp;IF(AC1571&lt;&gt;0,"-"&amp;AC1571,"")&amp;IF(AD1571&lt;&gt;0,"-"&amp;AD1571,"")</f>
        <v>1996-7-9/1996-7-12</v>
      </c>
      <c r="BF1571" s="49" t="s">
        <v>4882</v>
      </c>
      <c r="BG1571" t="s">
        <v>4893</v>
      </c>
      <c r="BH1571" s="40" t="s">
        <v>5057</v>
      </c>
      <c r="BI1571" t="str">
        <f>M1571</f>
        <v>Poland</v>
      </c>
      <c r="BJ1571" t="str">
        <f>N1571&amp;", "&amp;O1571&amp;", "&amp;P1571</f>
        <v>Masovian Voivodeship, Siedlce County, Siedlce Town</v>
      </c>
      <c r="BK1571" t="str">
        <f>T1571&amp;" N; "&amp;U1571&amp;" E"</f>
        <v>52.166638 N; 22.268198 E</v>
      </c>
      <c r="BL1571" t="s">
        <v>2814</v>
      </c>
      <c r="BM1571" s="85" t="s">
        <v>2815</v>
      </c>
      <c r="BN1571" t="s">
        <v>4895</v>
      </c>
      <c r="BO1571">
        <f t="shared" si="393"/>
        <v>2500</v>
      </c>
      <c r="BP1571" t="str">
        <f>IF(V1571="original",H1571,IF(V1571="volunteer",C1571,"Nekhaeva A.A."))</f>
        <v>Nekhaeva A.A.</v>
      </c>
      <c r="BQ1571" t="str">
        <f>IF(V1571="original",I1571,IF(V1571="volunteer",YEAR(A1571)&amp;"-"&amp;IF(MONTH(A1571)&lt;10,"0"&amp;MONTH(A1571),MONTH(A1571))&amp;"-"&amp;IF(DAY(A1571)&lt;10,"0"&amp;DAY(A1571),DAY(A1571)),"__2025-05-15"))</f>
        <v>2025-04-04</v>
      </c>
      <c r="BT1571" s="49" t="s">
        <v>4766</v>
      </c>
      <c r="BU1571" t="s">
        <v>3631</v>
      </c>
      <c r="BV1571" t="s">
        <v>3632</v>
      </c>
      <c r="BW1571" t="s">
        <v>3633</v>
      </c>
      <c r="BX1571" t="s">
        <v>3634</v>
      </c>
      <c r="BY1571" s="44" t="s">
        <v>207</v>
      </c>
      <c r="BZ1571" t="s">
        <v>4552</v>
      </c>
      <c r="CA1571" t="s">
        <v>4553</v>
      </c>
      <c r="CB1571" s="44" t="s">
        <v>4553</v>
      </c>
      <c r="CC1571" t="s">
        <v>4840</v>
      </c>
      <c r="CD1571" t="s">
        <v>4550</v>
      </c>
      <c r="CE1571" t="s">
        <v>4551</v>
      </c>
      <c r="CF1571" t="s">
        <v>3630</v>
      </c>
      <c r="CH1571" t="str">
        <f>H1571</f>
        <v>Gromov A.V.</v>
      </c>
      <c r="CI1571">
        <f t="shared" si="385"/>
        <v>1997</v>
      </c>
    </row>
    <row r="1572" spans="1:88" x14ac:dyDescent="0.45">
      <c r="A1572" s="1">
        <v>45751.852673611109</v>
      </c>
      <c r="B1572">
        <v>911269241</v>
      </c>
      <c r="C1572" t="s">
        <v>4896</v>
      </c>
      <c r="D1572">
        <v>52</v>
      </c>
      <c r="E1572" s="4" t="s">
        <v>5308</v>
      </c>
      <c r="G1572">
        <v>3558</v>
      </c>
      <c r="H1572" s="44" t="s">
        <v>613</v>
      </c>
      <c r="I1572">
        <v>1997</v>
      </c>
      <c r="J1572" t="s">
        <v>2727</v>
      </c>
      <c r="K1572" t="s">
        <v>2728</v>
      </c>
      <c r="L1572" t="s">
        <v>2729</v>
      </c>
      <c r="M1572" t="s">
        <v>2810</v>
      </c>
      <c r="N1572" t="s">
        <v>2811</v>
      </c>
      <c r="O1572" t="s">
        <v>2812</v>
      </c>
      <c r="P1572" t="s">
        <v>2813</v>
      </c>
      <c r="Q1572" t="str">
        <f t="shared" si="375"/>
        <v>Siedlce Town</v>
      </c>
      <c r="R1572" s="85">
        <v>52.166637999999999</v>
      </c>
      <c r="S1572" s="85">
        <v>22.268198000000002</v>
      </c>
      <c r="T1572" t="s">
        <v>2814</v>
      </c>
      <c r="U1572" t="s">
        <v>2815</v>
      </c>
      <c r="V1572" s="54" t="s">
        <v>106</v>
      </c>
      <c r="X1572">
        <v>2500</v>
      </c>
      <c r="Y1572">
        <v>1996</v>
      </c>
      <c r="Z1572">
        <v>7</v>
      </c>
      <c r="AA1572">
        <v>9</v>
      </c>
      <c r="AB1572">
        <v>1996</v>
      </c>
      <c r="AC1572">
        <v>7</v>
      </c>
      <c r="AD1572">
        <v>12</v>
      </c>
      <c r="AF1572" t="s">
        <v>2816</v>
      </c>
      <c r="AI1572" t="s">
        <v>2725</v>
      </c>
      <c r="AJ1572" t="s">
        <v>2726</v>
      </c>
      <c r="AK1572" t="b">
        <v>1</v>
      </c>
      <c r="AL1572" t="b">
        <v>0</v>
      </c>
      <c r="AO1572" s="49" t="s">
        <v>4952</v>
      </c>
      <c r="AP1572" s="73"/>
      <c r="AQ1572" s="49" t="s">
        <v>4951</v>
      </c>
      <c r="AR1572" s="76" t="s">
        <v>5011</v>
      </c>
      <c r="AS1572" s="73" t="s">
        <v>5012</v>
      </c>
      <c r="AT1572" s="73">
        <f t="shared" si="380"/>
        <v>52</v>
      </c>
      <c r="AV1572" s="44" t="s">
        <v>5381</v>
      </c>
      <c r="AW1572" s="28" t="s">
        <v>2816</v>
      </c>
      <c r="AX1572" s="73"/>
      <c r="AY1572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2" s="49" t="s">
        <v>4903</v>
      </c>
      <c r="BA1572" s="58" t="str">
        <f>Y1572&amp;"-"&amp;IF(Z1572&lt;10,"0"&amp;Z1572,Z1572)&amp;"-"&amp;IF(AA1572&lt;10,"0"&amp;AA1572,AA1572)&amp;"/"&amp;IF(AD1572&lt;10,"0"&amp;AD1572,AD1572)</f>
        <v>1996-07-09/12</v>
      </c>
      <c r="BB1572" s="44" t="str">
        <f>Y1572&amp;IF(Z1572&lt;&gt;0,"-"&amp;Z1572,"")&amp;IF(AA1572&lt;&gt;0,"-"&amp;AA1572,"")&amp;IF(AB1572&lt;&gt;0,"/"&amp;AB1572,"")&amp;IF(AC1572&lt;&gt;0,"-"&amp;AC1572,"")&amp;IF(AD1572&lt;&gt;0,"-"&amp;AD1572,"")</f>
        <v>1996-7-9/1996-7-12</v>
      </c>
      <c r="BF1572" s="49" t="s">
        <v>4882</v>
      </c>
      <c r="BG1572" t="s">
        <v>4893</v>
      </c>
      <c r="BH1572" s="40" t="s">
        <v>5057</v>
      </c>
      <c r="BI1572" t="str">
        <f>M1572</f>
        <v>Poland</v>
      </c>
      <c r="BJ1572" t="str">
        <f>N1572&amp;", "&amp;O1572&amp;", "&amp;P1572</f>
        <v>Masovian Voivodeship, Siedlce County, Siedlce Town</v>
      </c>
      <c r="BK1572" t="str">
        <f>T1572&amp;" N; "&amp;U1572&amp;" E"</f>
        <v>52.166638 N; 22.268198 E</v>
      </c>
      <c r="BL1572" t="s">
        <v>2814</v>
      </c>
      <c r="BM1572" s="85" t="s">
        <v>2815</v>
      </c>
      <c r="BN1572" t="s">
        <v>4895</v>
      </c>
      <c r="BO1572">
        <f t="shared" ref="BO1572:BO1577" si="394">X1572</f>
        <v>2500</v>
      </c>
      <c r="BP1572" t="str">
        <f>IF(V1572="original",H1572,IF(V1572="volunteer",C1572,"Nekhaeva A.A."))</f>
        <v>Nekhaeva A.A.</v>
      </c>
      <c r="BQ1572" t="str">
        <f>IF(V1572="original",I1572,IF(V1572="volunteer",YEAR(A1572)&amp;"-"&amp;IF(MONTH(A1572)&lt;10,"0"&amp;MONTH(A1572),MONTH(A1572))&amp;"-"&amp;IF(DAY(A1572)&lt;10,"0"&amp;DAY(A1572),DAY(A1572)),"__2025-05-15"))</f>
        <v>2025-04-04</v>
      </c>
      <c r="BT1572" s="49" t="s">
        <v>4766</v>
      </c>
      <c r="BU1572" t="s">
        <v>3631</v>
      </c>
      <c r="BV1572" t="s">
        <v>3632</v>
      </c>
      <c r="BW1572" t="s">
        <v>3633</v>
      </c>
      <c r="BX1572" t="s">
        <v>3634</v>
      </c>
      <c r="BY1572" s="44" t="s">
        <v>207</v>
      </c>
      <c r="BZ1572" t="s">
        <v>4552</v>
      </c>
      <c r="CA1572" t="s">
        <v>4553</v>
      </c>
      <c r="CB1572" s="44" t="s">
        <v>4553</v>
      </c>
      <c r="CC1572" t="s">
        <v>4840</v>
      </c>
      <c r="CD1572" t="s">
        <v>4550</v>
      </c>
      <c r="CE1572" t="s">
        <v>4551</v>
      </c>
      <c r="CF1572" t="s">
        <v>3630</v>
      </c>
      <c r="CH1572" t="str">
        <f>H1572</f>
        <v>Gromov A.V.</v>
      </c>
      <c r="CI1572">
        <f t="shared" ref="CI1572:CI1617" si="395">I1572</f>
        <v>1997</v>
      </c>
    </row>
    <row r="1573" spans="1:88" x14ac:dyDescent="0.45">
      <c r="A1573" s="1">
        <v>45751.857870370368</v>
      </c>
      <c r="B1573">
        <v>911269241</v>
      </c>
      <c r="C1573" t="s">
        <v>4896</v>
      </c>
      <c r="D1573">
        <v>1</v>
      </c>
      <c r="E1573" s="4" t="s">
        <v>1115</v>
      </c>
      <c r="G1573">
        <v>3558</v>
      </c>
      <c r="H1573" s="44" t="s">
        <v>613</v>
      </c>
      <c r="I1573">
        <v>1997</v>
      </c>
      <c r="J1573" t="s">
        <v>2727</v>
      </c>
      <c r="K1573" t="s">
        <v>2728</v>
      </c>
      <c r="L1573" t="s">
        <v>2729</v>
      </c>
      <c r="M1573" t="s">
        <v>745</v>
      </c>
      <c r="N1573" t="s">
        <v>2799</v>
      </c>
      <c r="P1573" t="s">
        <v>2800</v>
      </c>
      <c r="Q1573" t="str">
        <f t="shared" si="375"/>
        <v>Moscow City, Center</v>
      </c>
      <c r="R1573" s="85">
        <v>55.752172999999999</v>
      </c>
      <c r="S1573" s="85">
        <v>37.620533999999999</v>
      </c>
      <c r="T1573" t="s">
        <v>2801</v>
      </c>
      <c r="U1573" t="s">
        <v>2802</v>
      </c>
      <c r="V1573" s="54" t="s">
        <v>106</v>
      </c>
      <c r="X1573">
        <v>2000</v>
      </c>
      <c r="Y1573">
        <v>1996</v>
      </c>
      <c r="Z1573">
        <v>7</v>
      </c>
      <c r="AA1573">
        <v>20</v>
      </c>
      <c r="AB1573">
        <v>1996</v>
      </c>
      <c r="AC1573">
        <v>7</v>
      </c>
      <c r="AD1573">
        <v>25</v>
      </c>
      <c r="AF1573" t="s">
        <v>2803</v>
      </c>
      <c r="AI1573" t="s">
        <v>2725</v>
      </c>
      <c r="AJ1573" t="s">
        <v>2726</v>
      </c>
      <c r="AK1573" t="b">
        <v>1</v>
      </c>
      <c r="AL1573" t="b">
        <v>0</v>
      </c>
      <c r="AO1573" s="49" t="s">
        <v>4952</v>
      </c>
      <c r="AP1573" s="73"/>
      <c r="AQ1573" s="49" t="s">
        <v>4951</v>
      </c>
      <c r="AR1573" s="76" t="s">
        <v>5011</v>
      </c>
      <c r="AS1573" s="73" t="s">
        <v>5012</v>
      </c>
      <c r="AT1573" s="73">
        <f t="shared" si="380"/>
        <v>1</v>
      </c>
      <c r="AV1573" s="44" t="s">
        <v>5381</v>
      </c>
      <c r="AW1573" t="s">
        <v>613</v>
      </c>
      <c r="AX1573" s="73"/>
      <c r="AY1573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3" s="49" t="s">
        <v>4903</v>
      </c>
      <c r="BA1573" s="58" t="str">
        <f>Y1573&amp;"-"&amp;IF(Z1573&lt;10,"0"&amp;Z1573,Z1573)&amp;"-"&amp;IF(AA1573&lt;10,"0"&amp;AA1573,AA1573)&amp;"/"&amp;IF(AD1573&lt;10,"0"&amp;AD1573,AD1573)</f>
        <v>1996-07-20/25</v>
      </c>
      <c r="BB1573" s="44" t="str">
        <f>Y1573&amp;IF(Z1573&lt;&gt;0,"-"&amp;Z1573,"")&amp;IF(AA1573&lt;&gt;0,"-"&amp;AA1573,"")&amp;IF(AB1573&lt;&gt;0,"/"&amp;AB1573,"")&amp;IF(AC1573&lt;&gt;0,"-"&amp;AC1573,"")&amp;IF(AD1573&lt;&gt;0,"-"&amp;AD1573,"")</f>
        <v>1996-7-20/1996-7-25</v>
      </c>
      <c r="BF1573" s="49" t="s">
        <v>4882</v>
      </c>
      <c r="BG1573" t="s">
        <v>4893</v>
      </c>
      <c r="BH1573" s="40" t="s">
        <v>5058</v>
      </c>
      <c r="BI1573" t="s">
        <v>745</v>
      </c>
      <c r="BJ1573" t="str">
        <f>N1573&amp;", "&amp;P1573</f>
        <v>Moscow Region, Moscow City, Center</v>
      </c>
      <c r="BK1573" t="str">
        <f>T1573&amp;" N; "&amp;U1573&amp;" E"</f>
        <v>55.752173 N; 37.620534 E</v>
      </c>
      <c r="BL1573" t="s">
        <v>2801</v>
      </c>
      <c r="BM1573" s="85" t="s">
        <v>2802</v>
      </c>
      <c r="BN1573" t="s">
        <v>4895</v>
      </c>
      <c r="BO1573">
        <f t="shared" si="394"/>
        <v>2000</v>
      </c>
      <c r="BP1573" t="str">
        <f>IF(V1573="original",H1573,IF(V1573="volunteer",C1573,"Nekhaeva A.A."))</f>
        <v>Nekhaeva A.A.</v>
      </c>
      <c r="BQ1573" t="str">
        <f>IF(V1573="original",I1573,IF(V1573="volunteer",YEAR(A1573)&amp;"-"&amp;IF(MONTH(A1573)&lt;10,"0"&amp;MONTH(A1573),MONTH(A1573))&amp;"-"&amp;IF(DAY(A1573)&lt;10,"0"&amp;DAY(A1573),DAY(A1573)),"__2025-05-15"))</f>
        <v>2025-04-04</v>
      </c>
      <c r="BT1573" s="49" t="s">
        <v>4766</v>
      </c>
      <c r="BU1573" t="s">
        <v>3631</v>
      </c>
      <c r="BV1573" t="s">
        <v>3632</v>
      </c>
      <c r="BW1573" t="s">
        <v>3633</v>
      </c>
      <c r="BX1573" t="s">
        <v>3634</v>
      </c>
      <c r="BY1573" s="44" t="s">
        <v>207</v>
      </c>
      <c r="BZ1573" t="s">
        <v>4552</v>
      </c>
      <c r="CA1573" t="s">
        <v>4553</v>
      </c>
      <c r="CB1573" s="44" t="s">
        <v>4553</v>
      </c>
      <c r="CC1573" t="s">
        <v>4840</v>
      </c>
      <c r="CD1573" t="s">
        <v>4550</v>
      </c>
      <c r="CE1573" t="s">
        <v>4551</v>
      </c>
      <c r="CF1573" t="s">
        <v>3630</v>
      </c>
      <c r="CH1573" t="str">
        <f>H1573</f>
        <v>Gromov A.V.</v>
      </c>
      <c r="CI1573">
        <f t="shared" si="395"/>
        <v>1997</v>
      </c>
    </row>
    <row r="1574" spans="1:88" x14ac:dyDescent="0.45">
      <c r="A1574" s="1">
        <v>45751.868171296301</v>
      </c>
      <c r="B1574">
        <v>911269241</v>
      </c>
      <c r="C1574" t="s">
        <v>4896</v>
      </c>
      <c r="D1574">
        <v>3</v>
      </c>
      <c r="E1574" s="4" t="s">
        <v>846</v>
      </c>
      <c r="G1574">
        <v>3558</v>
      </c>
      <c r="H1574" s="44" t="s">
        <v>613</v>
      </c>
      <c r="I1574">
        <v>1997</v>
      </c>
      <c r="J1574" t="s">
        <v>2727</v>
      </c>
      <c r="K1574" t="s">
        <v>2728</v>
      </c>
      <c r="L1574" t="s">
        <v>2729</v>
      </c>
      <c r="M1574" t="s">
        <v>745</v>
      </c>
      <c r="N1574" t="s">
        <v>2784</v>
      </c>
      <c r="O1574" t="s">
        <v>2785</v>
      </c>
      <c r="P1574" t="s">
        <v>2786</v>
      </c>
      <c r="Q1574" t="str">
        <f t="shared" si="375"/>
        <v>Sokhondo Nature Reserve, cordon in Agutsa Riv. valley</v>
      </c>
      <c r="R1574" s="85">
        <v>49.697150000000001</v>
      </c>
      <c r="S1574" s="85">
        <v>111.21995</v>
      </c>
      <c r="T1574" t="s">
        <v>2787</v>
      </c>
      <c r="U1574" t="s">
        <v>2788</v>
      </c>
      <c r="V1574" s="54" t="s">
        <v>106</v>
      </c>
      <c r="X1574">
        <v>34000</v>
      </c>
      <c r="Y1574">
        <v>1991</v>
      </c>
      <c r="Z1574">
        <v>6</v>
      </c>
      <c r="AA1574">
        <v>16</v>
      </c>
      <c r="AB1574"/>
      <c r="AC1574"/>
      <c r="AD1574"/>
      <c r="AE1574" t="s">
        <v>2789</v>
      </c>
      <c r="AF1574" t="s">
        <v>2790</v>
      </c>
      <c r="AG1574" s="60" t="s">
        <v>2791</v>
      </c>
      <c r="AI1574" t="s">
        <v>2725</v>
      </c>
      <c r="AJ1574" t="s">
        <v>2726</v>
      </c>
      <c r="AK1574" t="b">
        <v>1</v>
      </c>
      <c r="AL1574" t="b">
        <v>0</v>
      </c>
      <c r="AO1574" s="49" t="s">
        <v>4952</v>
      </c>
      <c r="AP1574" s="73"/>
      <c r="AQ1574" s="49" t="s">
        <v>4951</v>
      </c>
      <c r="AR1574" s="76" t="s">
        <v>5011</v>
      </c>
      <c r="AS1574" s="73" t="s">
        <v>5012</v>
      </c>
      <c r="AT1574" s="73">
        <f t="shared" si="380"/>
        <v>3</v>
      </c>
      <c r="AU1574" s="112" t="s">
        <v>5384</v>
      </c>
      <c r="AV1574" s="44" t="s">
        <v>5380</v>
      </c>
      <c r="AW1574" t="s">
        <v>53</v>
      </c>
      <c r="AX1574" s="73"/>
      <c r="AY1574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4" s="49" t="s">
        <v>4903</v>
      </c>
      <c r="BA1574" s="58" t="str">
        <f>Y1574&amp;"-"&amp;IF(Z1574&lt;10,"0"&amp;Z1574,Z1574)&amp;"-"&amp;IF(AA1574&lt;10,"0"&amp;AA1574,AA1574)</f>
        <v>1991-06-16</v>
      </c>
      <c r="BB1574" s="44" t="str">
        <f>Y1574&amp;IF(Z1574&lt;&gt;0,"-"&amp;Z1574,"")&amp;IF(AA1574&lt;&gt;0,"-"&amp;AA1574,"")&amp;IF(AB1574&lt;&gt;0,"/"&amp;AB1574,"")&amp;IF(AC1574&lt;&gt;0,"-"&amp;AC1574,"")&amp;IF(AD1574&lt;&gt;0,"-"&amp;AD1574,"")</f>
        <v>1991-6-16</v>
      </c>
      <c r="BC1574" s="44" t="str">
        <f>AE1574</f>
        <v>slope stone steppe</v>
      </c>
      <c r="BF1574" s="49" t="s">
        <v>4882</v>
      </c>
      <c r="BG1574" t="s">
        <v>4893</v>
      </c>
      <c r="BH1574" s="40" t="s">
        <v>5058</v>
      </c>
      <c r="BI1574" t="s">
        <v>745</v>
      </c>
      <c r="BJ1574" t="str">
        <f>N1574&amp;", "&amp;O1574&amp;", "&amp;P1574</f>
        <v>Chita Region, Kyra District, Sokhondo Nature Reserve, cordon in Agutsa Riv. valley</v>
      </c>
      <c r="BK1574" t="str">
        <f>T1574&amp;" N; "&amp;U1574&amp;" E"</f>
        <v>49.69715 N; 111.21995 E</v>
      </c>
      <c r="BL1574" t="s">
        <v>2787</v>
      </c>
      <c r="BM1574" s="85" t="s">
        <v>2788</v>
      </c>
      <c r="BN1574" t="s">
        <v>4895</v>
      </c>
      <c r="BO1574">
        <f t="shared" si="394"/>
        <v>34000</v>
      </c>
      <c r="BP1574" t="str">
        <f>IF(V1574="original",H1574,IF(V1574="volunteer",C1574,"Nekhaeva A.A."))</f>
        <v>Nekhaeva A.A.</v>
      </c>
      <c r="BQ1574" t="str">
        <f>IF(V1574="original",I1574,IF(V1574="volunteer",YEAR(A1574)&amp;"-"&amp;IF(MONTH(A1574)&lt;10,"0"&amp;MONTH(A1574),MONTH(A1574))&amp;"-"&amp;IF(DAY(A1574)&lt;10,"0"&amp;DAY(A1574),DAY(A1574)),"__2025-05-15"))</f>
        <v>2025-04-04</v>
      </c>
      <c r="BR1574">
        <v>1100</v>
      </c>
      <c r="BS1574">
        <v>1200</v>
      </c>
      <c r="BT1574" s="49" t="s">
        <v>4766</v>
      </c>
      <c r="BU1574" t="s">
        <v>3631</v>
      </c>
      <c r="BV1574" t="s">
        <v>3632</v>
      </c>
      <c r="BW1574" t="s">
        <v>3633</v>
      </c>
      <c r="BX1574" t="s">
        <v>3634</v>
      </c>
      <c r="BY1574" s="44" t="s">
        <v>207</v>
      </c>
      <c r="BZ1574" t="s">
        <v>4552</v>
      </c>
      <c r="CA1574" t="s">
        <v>4553</v>
      </c>
      <c r="CB1574" s="44" t="s">
        <v>4553</v>
      </c>
      <c r="CC1574" t="s">
        <v>4840</v>
      </c>
      <c r="CD1574" t="s">
        <v>4550</v>
      </c>
      <c r="CE1574" t="s">
        <v>4551</v>
      </c>
      <c r="CF1574" t="s">
        <v>3630</v>
      </c>
      <c r="CH1574" t="str">
        <f>H1574</f>
        <v>Gromov A.V.</v>
      </c>
      <c r="CI1574">
        <f t="shared" si="395"/>
        <v>1997</v>
      </c>
    </row>
    <row r="1575" spans="1:88" x14ac:dyDescent="0.45">
      <c r="A1575" s="1">
        <v>45751.890347222223</v>
      </c>
      <c r="B1575">
        <v>911269241</v>
      </c>
      <c r="C1575" t="s">
        <v>4896</v>
      </c>
      <c r="D1575">
        <v>5</v>
      </c>
      <c r="E1575" s="4" t="s">
        <v>1274</v>
      </c>
      <c r="G1575">
        <v>3558</v>
      </c>
      <c r="H1575" s="44" t="s">
        <v>613</v>
      </c>
      <c r="I1575">
        <v>1997</v>
      </c>
      <c r="J1575" t="s">
        <v>2727</v>
      </c>
      <c r="K1575" t="s">
        <v>2728</v>
      </c>
      <c r="L1575" t="s">
        <v>2729</v>
      </c>
      <c r="M1575" t="s">
        <v>2754</v>
      </c>
      <c r="N1575" t="s">
        <v>2755</v>
      </c>
      <c r="P1575" t="s">
        <v>2756</v>
      </c>
      <c r="Q1575" t="str">
        <f t="shared" si="375"/>
        <v>environs of Dnepropetrovsk City</v>
      </c>
      <c r="R1575" s="85">
        <v>48.478115000000003</v>
      </c>
      <c r="S1575" s="85">
        <v>35.011333</v>
      </c>
      <c r="T1575" t="s">
        <v>2757</v>
      </c>
      <c r="U1575" t="s">
        <v>2758</v>
      </c>
      <c r="V1575" s="54" t="s">
        <v>106</v>
      </c>
      <c r="X1575">
        <v>9000</v>
      </c>
      <c r="Y1575">
        <v>1972</v>
      </c>
      <c r="Z1575"/>
      <c r="AA1575"/>
      <c r="AB1575"/>
      <c r="AC1575"/>
      <c r="AD1575"/>
      <c r="AF1575" t="s">
        <v>175</v>
      </c>
      <c r="AI1575" t="s">
        <v>2725</v>
      </c>
      <c r="AJ1575" t="s">
        <v>2726</v>
      </c>
      <c r="AK1575" t="b">
        <v>1</v>
      </c>
      <c r="AL1575" t="b">
        <v>0</v>
      </c>
      <c r="AO1575" s="49" t="s">
        <v>4952</v>
      </c>
      <c r="AP1575" s="73"/>
      <c r="AQ1575" s="49" t="s">
        <v>4951</v>
      </c>
      <c r="AR1575" s="76" t="s">
        <v>5011</v>
      </c>
      <c r="AS1575" s="73" t="s">
        <v>5012</v>
      </c>
      <c r="AT1575" s="73">
        <f t="shared" si="380"/>
        <v>5</v>
      </c>
      <c r="AU1575" s="112" t="s">
        <v>5384</v>
      </c>
      <c r="AV1575" s="44" t="s">
        <v>5380</v>
      </c>
      <c r="AW1575" t="s">
        <v>566</v>
      </c>
      <c r="AX1575" s="73"/>
      <c r="AY1575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5" s="49" t="s">
        <v>4903</v>
      </c>
      <c r="BA1575" s="44">
        <f>Y1575</f>
        <v>1972</v>
      </c>
      <c r="BB1575" s="44" t="str">
        <f>Y1575&amp;IF(Z1575&lt;&gt;0,"-"&amp;Z1575,"")&amp;IF(AA1575&lt;&gt;0,"-"&amp;AA1575,"")&amp;IF(AB1575&lt;&gt;0,"/"&amp;AB1575,"")&amp;IF(AC1575&lt;&gt;0,"-"&amp;AC1575,"")&amp;IF(AD1575&lt;&gt;0,"-"&amp;AD1575,"")</f>
        <v>1972</v>
      </c>
      <c r="BF1575" s="49" t="s">
        <v>4882</v>
      </c>
      <c r="BG1575" t="s">
        <v>4893</v>
      </c>
      <c r="BH1575" s="40" t="s">
        <v>5063</v>
      </c>
      <c r="BI1575" t="s">
        <v>2754</v>
      </c>
      <c r="BJ1575" t="str">
        <f>N1575&amp;", "&amp;P1575</f>
        <v>Dnepropetrovsk Region, environs of Dnepropetrovsk City</v>
      </c>
      <c r="BK1575" t="str">
        <f>T1575&amp;" N; "&amp;U1575&amp;" E"</f>
        <v>48.478115 N; 35.011333 E</v>
      </c>
      <c r="BL1575" t="s">
        <v>2757</v>
      </c>
      <c r="BM1575" s="85" t="s">
        <v>2758</v>
      </c>
      <c r="BN1575" t="s">
        <v>4895</v>
      </c>
      <c r="BO1575">
        <f t="shared" si="394"/>
        <v>9000</v>
      </c>
      <c r="BP1575" t="str">
        <f>IF(V1575="original",H1575,IF(V1575="volunteer",C1575,"Nekhaeva A.A."))</f>
        <v>Nekhaeva A.A.</v>
      </c>
      <c r="BQ1575" t="str">
        <f>IF(V1575="original",I1575,IF(V1575="volunteer",YEAR(A1575)&amp;"-"&amp;IF(MONTH(A1575)&lt;10,"0"&amp;MONTH(A1575),MONTH(A1575))&amp;"-"&amp;IF(DAY(A1575)&lt;10,"0"&amp;DAY(A1575),DAY(A1575)),"__2025-05-15"))</f>
        <v>2025-04-04</v>
      </c>
      <c r="BT1575" s="49" t="s">
        <v>4766</v>
      </c>
      <c r="BU1575" t="s">
        <v>3631</v>
      </c>
      <c r="BV1575" t="s">
        <v>3632</v>
      </c>
      <c r="BW1575" t="s">
        <v>3633</v>
      </c>
      <c r="BX1575" t="s">
        <v>3634</v>
      </c>
      <c r="BY1575" s="44" t="s">
        <v>207</v>
      </c>
      <c r="BZ1575" t="s">
        <v>4552</v>
      </c>
      <c r="CA1575" t="s">
        <v>4553</v>
      </c>
      <c r="CB1575" s="44" t="s">
        <v>4553</v>
      </c>
      <c r="CC1575" t="s">
        <v>4840</v>
      </c>
      <c r="CD1575" t="s">
        <v>4550</v>
      </c>
      <c r="CE1575" t="s">
        <v>4551</v>
      </c>
      <c r="CF1575" t="s">
        <v>3630</v>
      </c>
      <c r="CH1575" t="str">
        <f>H1575</f>
        <v>Gromov A.V.</v>
      </c>
      <c r="CI1575">
        <f t="shared" si="395"/>
        <v>1997</v>
      </c>
    </row>
    <row r="1576" spans="1:88" x14ac:dyDescent="0.45">
      <c r="A1576" s="1">
        <v>45751.905208333337</v>
      </c>
      <c r="B1576">
        <v>911269241</v>
      </c>
      <c r="C1576" t="s">
        <v>4896</v>
      </c>
      <c r="D1576">
        <v>1</v>
      </c>
      <c r="E1576" s="4" t="s">
        <v>65</v>
      </c>
      <c r="G1576">
        <v>3558</v>
      </c>
      <c r="H1576" s="44" t="s">
        <v>613</v>
      </c>
      <c r="I1576">
        <v>1997</v>
      </c>
      <c r="J1576" t="s">
        <v>2727</v>
      </c>
      <c r="K1576" t="s">
        <v>2728</v>
      </c>
      <c r="L1576" t="s">
        <v>2729</v>
      </c>
      <c r="M1576" t="s">
        <v>39</v>
      </c>
      <c r="N1576" t="s">
        <v>188</v>
      </c>
      <c r="O1576" t="s">
        <v>2736</v>
      </c>
      <c r="P1576" t="s">
        <v>2737</v>
      </c>
      <c r="Q1576" t="str">
        <f t="shared" si="375"/>
        <v>Almaty City, Akademgorodok</v>
      </c>
      <c r="R1576" s="85">
        <v>43.209198000000001</v>
      </c>
      <c r="S1576" s="85">
        <v>76.914250999999993</v>
      </c>
      <c r="T1576" t="s">
        <v>2738</v>
      </c>
      <c r="U1576" t="s">
        <v>2739</v>
      </c>
      <c r="V1576" s="54" t="s">
        <v>106</v>
      </c>
      <c r="X1576">
        <v>250</v>
      </c>
      <c r="Y1576">
        <v>1995</v>
      </c>
      <c r="Z1576">
        <v>5</v>
      </c>
      <c r="AA1576">
        <v>28</v>
      </c>
      <c r="AB1576"/>
      <c r="AC1576"/>
      <c r="AD1576"/>
      <c r="AF1576" t="s">
        <v>501</v>
      </c>
      <c r="AI1576" t="s">
        <v>2725</v>
      </c>
      <c r="AJ1576" t="s">
        <v>2726</v>
      </c>
      <c r="AK1576" t="b">
        <v>1</v>
      </c>
      <c r="AL1576" t="b">
        <v>0</v>
      </c>
      <c r="AO1576" s="49" t="s">
        <v>4952</v>
      </c>
      <c r="AP1576" s="73"/>
      <c r="AQ1576" s="49" t="s">
        <v>4951</v>
      </c>
      <c r="AR1576" s="76" t="s">
        <v>5011</v>
      </c>
      <c r="AS1576" s="73" t="s">
        <v>5012</v>
      </c>
      <c r="AT1576" s="73">
        <f t="shared" si="380"/>
        <v>1</v>
      </c>
      <c r="AU1576" s="112" t="s">
        <v>5384</v>
      </c>
      <c r="AV1576" s="44" t="s">
        <v>5380</v>
      </c>
      <c r="AW1576" t="s">
        <v>613</v>
      </c>
      <c r="AX1576" s="73"/>
      <c r="AY1576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6" s="49" t="s">
        <v>4903</v>
      </c>
      <c r="BA1576" s="58" t="str">
        <f>Y1576&amp;"-"&amp;IF(Z1576&lt;10,"0"&amp;Z1576,Z1576)&amp;"-"&amp;IF(AA1576&lt;10,"0"&amp;AA1576,AA1576)</f>
        <v>1995-05-28</v>
      </c>
      <c r="BB1576" s="44" t="str">
        <f>Y1576&amp;IF(Z1576&lt;&gt;0,"-"&amp;Z1576,"")&amp;IF(AA1576&lt;&gt;0,"-"&amp;AA1576,"")&amp;IF(AB1576&lt;&gt;0,"/"&amp;AB1576,"")&amp;IF(AC1576&lt;&gt;0,"-"&amp;AC1576,"")&amp;IF(AD1576&lt;&gt;0,"-"&amp;AD1576,"")</f>
        <v>1995-5-28</v>
      </c>
      <c r="BF1576" s="49" t="s">
        <v>4882</v>
      </c>
      <c r="BG1576" t="s">
        <v>4893</v>
      </c>
      <c r="BH1576" s="40" t="s">
        <v>5050</v>
      </c>
      <c r="BI1576" t="s">
        <v>39</v>
      </c>
      <c r="BJ1576" t="str">
        <f>N1576&amp;", "&amp;O1576&amp;", "&amp;P1576</f>
        <v>Almaty Region, Bostandyq District, Almaty City, Akademgorodok</v>
      </c>
      <c r="BK1576" t="str">
        <f>T1576&amp;" N; "&amp;U1576&amp;" E"</f>
        <v>43.209198 N; 76.914251 E</v>
      </c>
      <c r="BL1576" t="s">
        <v>2738</v>
      </c>
      <c r="BM1576" s="85" t="s">
        <v>2739</v>
      </c>
      <c r="BN1576" t="s">
        <v>4895</v>
      </c>
      <c r="BO1576">
        <f t="shared" si="394"/>
        <v>250</v>
      </c>
      <c r="BP1576" t="str">
        <f>IF(V1576="original",H1576,IF(V1576="volunteer",C1576,"Nekhaeva A.A."))</f>
        <v>Nekhaeva A.A.</v>
      </c>
      <c r="BQ1576" t="str">
        <f>IF(V1576="original",I1576,IF(V1576="volunteer",YEAR(A1576)&amp;"-"&amp;IF(MONTH(A1576)&lt;10,"0"&amp;MONTH(A1576),MONTH(A1576))&amp;"-"&amp;IF(DAY(A1576)&lt;10,"0"&amp;DAY(A1576),DAY(A1576)),"__2025-05-15"))</f>
        <v>2025-04-04</v>
      </c>
      <c r="BT1576" s="49" t="s">
        <v>4766</v>
      </c>
      <c r="BU1576" t="s">
        <v>3631</v>
      </c>
      <c r="BV1576" t="s">
        <v>3632</v>
      </c>
      <c r="BW1576" t="s">
        <v>3633</v>
      </c>
      <c r="BX1576" t="s">
        <v>3634</v>
      </c>
      <c r="BY1576" s="44" t="s">
        <v>207</v>
      </c>
      <c r="BZ1576" t="s">
        <v>4552</v>
      </c>
      <c r="CA1576" t="s">
        <v>4553</v>
      </c>
      <c r="CB1576" s="44" t="s">
        <v>4553</v>
      </c>
      <c r="CC1576" t="s">
        <v>4840</v>
      </c>
      <c r="CD1576" t="s">
        <v>4550</v>
      </c>
      <c r="CE1576" t="s">
        <v>4551</v>
      </c>
      <c r="CF1576" t="s">
        <v>3630</v>
      </c>
      <c r="CH1576" t="str">
        <f>H1576</f>
        <v>Gromov A.V.</v>
      </c>
      <c r="CI1576">
        <f t="shared" si="395"/>
        <v>1997</v>
      </c>
    </row>
    <row r="1577" spans="1:88" x14ac:dyDescent="0.45">
      <c r="A1577" s="1">
        <v>45751.905648148153</v>
      </c>
      <c r="B1577">
        <v>911269241</v>
      </c>
      <c r="C1577" t="s">
        <v>4896</v>
      </c>
      <c r="D1577">
        <v>3</v>
      </c>
      <c r="E1577" s="4" t="s">
        <v>1003</v>
      </c>
      <c r="G1577">
        <v>3558</v>
      </c>
      <c r="H1577" s="44" t="s">
        <v>613</v>
      </c>
      <c r="I1577">
        <v>1997</v>
      </c>
      <c r="J1577" t="s">
        <v>2727</v>
      </c>
      <c r="K1577" t="s">
        <v>2728</v>
      </c>
      <c r="L1577" t="s">
        <v>2729</v>
      </c>
      <c r="M1577" t="s">
        <v>39</v>
      </c>
      <c r="N1577" t="s">
        <v>188</v>
      </c>
      <c r="O1577" t="s">
        <v>2736</v>
      </c>
      <c r="P1577" t="s">
        <v>2737</v>
      </c>
      <c r="Q1577" t="str">
        <f t="shared" si="375"/>
        <v>Almaty City, Akademgorodok</v>
      </c>
      <c r="R1577" s="85">
        <v>43.209198000000001</v>
      </c>
      <c r="S1577" s="85">
        <v>76.914250999999993</v>
      </c>
      <c r="T1577" t="s">
        <v>2738</v>
      </c>
      <c r="U1577" t="s">
        <v>2739</v>
      </c>
      <c r="V1577" s="54" t="s">
        <v>106</v>
      </c>
      <c r="X1577">
        <v>250</v>
      </c>
      <c r="Y1577">
        <v>1995</v>
      </c>
      <c r="Z1577">
        <v>7</v>
      </c>
      <c r="AA1577">
        <v>25</v>
      </c>
      <c r="AB1577"/>
      <c r="AC1577"/>
      <c r="AD1577"/>
      <c r="AF1577" t="s">
        <v>501</v>
      </c>
      <c r="AI1577" t="s">
        <v>2725</v>
      </c>
      <c r="AJ1577" t="s">
        <v>2726</v>
      </c>
      <c r="AK1577" t="b">
        <v>1</v>
      </c>
      <c r="AL1577" t="b">
        <v>0</v>
      </c>
      <c r="AO1577" s="49" t="s">
        <v>4952</v>
      </c>
      <c r="AP1577" s="73"/>
      <c r="AQ1577" s="49" t="s">
        <v>4951</v>
      </c>
      <c r="AR1577" s="76" t="s">
        <v>5011</v>
      </c>
      <c r="AS1577" s="73" t="s">
        <v>5012</v>
      </c>
      <c r="AT1577" s="73">
        <f t="shared" si="380"/>
        <v>3</v>
      </c>
      <c r="AV1577" s="44" t="s">
        <v>5381</v>
      </c>
      <c r="AW1577" t="s">
        <v>613</v>
      </c>
      <c r="AX1577" s="73"/>
      <c r="AY1577" s="73" t="str">
        <f t="shared" si="381"/>
        <v>Gromov A.V. 1997. New records of spider Achaearanea tabulata Levi (Arachnida: Araneae, Theridiidae) in Palearctics // Изв. МН-АН Республики Казахстан. Сер. биол. и мед. № 1(199). P.31–35</v>
      </c>
      <c r="AZ1577" s="49" t="s">
        <v>4903</v>
      </c>
      <c r="BA1577" s="58" t="str">
        <f>Y1577&amp;"-"&amp;IF(Z1577&lt;10,"0"&amp;Z1577,Z1577)&amp;"-"&amp;IF(AA1577&lt;10,"0"&amp;AA1577,AA1577)</f>
        <v>1995-07-25</v>
      </c>
      <c r="BB1577" s="44" t="str">
        <f>Y1577&amp;IF(Z1577&lt;&gt;0,"-"&amp;Z1577,"")&amp;IF(AA1577&lt;&gt;0,"-"&amp;AA1577,"")&amp;IF(AB1577&lt;&gt;0,"/"&amp;AB1577,"")&amp;IF(AC1577&lt;&gt;0,"-"&amp;AC1577,"")&amp;IF(AD1577&lt;&gt;0,"-"&amp;AD1577,"")</f>
        <v>1995-7-25</v>
      </c>
      <c r="BF1577" s="49" t="s">
        <v>4882</v>
      </c>
      <c r="BG1577" t="s">
        <v>4893</v>
      </c>
      <c r="BH1577" s="40" t="s">
        <v>5050</v>
      </c>
      <c r="BI1577" t="s">
        <v>39</v>
      </c>
      <c r="BJ1577" t="str">
        <f>N1577&amp;", "&amp;O1577&amp;", "&amp;P1577</f>
        <v>Almaty Region, Bostandyq District, Almaty City, Akademgorodok</v>
      </c>
      <c r="BK1577" t="str">
        <f>T1577&amp;" N; "&amp;U1577&amp;" E"</f>
        <v>43.209198 N; 76.914251 E</v>
      </c>
      <c r="BL1577" t="s">
        <v>2738</v>
      </c>
      <c r="BM1577" s="85" t="s">
        <v>2739</v>
      </c>
      <c r="BN1577" t="s">
        <v>4895</v>
      </c>
      <c r="BO1577">
        <f t="shared" si="394"/>
        <v>250</v>
      </c>
      <c r="BP1577" t="str">
        <f>IF(V1577="original",H1577,IF(V1577="volunteer",C1577,"Nekhaeva A.A."))</f>
        <v>Nekhaeva A.A.</v>
      </c>
      <c r="BQ1577" t="str">
        <f>IF(V1577="original",I1577,IF(V1577="volunteer",YEAR(A1577)&amp;"-"&amp;IF(MONTH(A1577)&lt;10,"0"&amp;MONTH(A1577),MONTH(A1577))&amp;"-"&amp;IF(DAY(A1577)&lt;10,"0"&amp;DAY(A1577),DAY(A1577)),"__2025-05-15"))</f>
        <v>2025-04-04</v>
      </c>
      <c r="BT1577" s="49" t="s">
        <v>4766</v>
      </c>
      <c r="BU1577" t="s">
        <v>3631</v>
      </c>
      <c r="BV1577" t="s">
        <v>3632</v>
      </c>
      <c r="BW1577" t="s">
        <v>3633</v>
      </c>
      <c r="BX1577" t="s">
        <v>3634</v>
      </c>
      <c r="BY1577" s="44" t="s">
        <v>207</v>
      </c>
      <c r="BZ1577" t="s">
        <v>4552</v>
      </c>
      <c r="CA1577" t="s">
        <v>4553</v>
      </c>
      <c r="CB1577" s="44" t="s">
        <v>4553</v>
      </c>
      <c r="CC1577" t="s">
        <v>4840</v>
      </c>
      <c r="CD1577" t="s">
        <v>4550</v>
      </c>
      <c r="CE1577" t="s">
        <v>4551</v>
      </c>
      <c r="CF1577" t="s">
        <v>3630</v>
      </c>
      <c r="CH1577" t="str">
        <f>H1577</f>
        <v>Gromov A.V.</v>
      </c>
      <c r="CI1577">
        <f t="shared" si="395"/>
        <v>1997</v>
      </c>
    </row>
    <row r="1578" spans="1:88" s="6" customFormat="1" x14ac:dyDescent="0.45">
      <c r="A1578" s="5">
        <v>45778.894791666673</v>
      </c>
      <c r="B1578" s="6">
        <v>412819044</v>
      </c>
      <c r="C1578" s="6" t="s">
        <v>4897</v>
      </c>
      <c r="D1578" s="6">
        <v>3</v>
      </c>
      <c r="E1578" s="4" t="s">
        <v>846</v>
      </c>
      <c r="F1578" s="6" t="s">
        <v>577</v>
      </c>
      <c r="G1578" s="6">
        <v>3597</v>
      </c>
      <c r="H1578" s="44" t="s">
        <v>889</v>
      </c>
      <c r="I1578" s="6">
        <v>2011</v>
      </c>
      <c r="J1578" s="6" t="s">
        <v>890</v>
      </c>
      <c r="K1578" s="6" t="s">
        <v>891</v>
      </c>
      <c r="L1578" s="6" t="s">
        <v>892</v>
      </c>
      <c r="M1578" t="s">
        <v>39</v>
      </c>
      <c r="N1578" s="6" t="s">
        <v>77</v>
      </c>
      <c r="P1578" s="6" t="s">
        <v>944</v>
      </c>
      <c r="Q1578" t="str">
        <f t="shared" si="375"/>
        <v>Almaty City</v>
      </c>
      <c r="R1578" s="84">
        <v>43.25</v>
      </c>
      <c r="S1578" s="84">
        <v>76.95</v>
      </c>
      <c r="T1578" s="6" t="s">
        <v>905</v>
      </c>
      <c r="U1578" s="6" t="s">
        <v>906</v>
      </c>
      <c r="V1578" s="6" t="s">
        <v>44</v>
      </c>
      <c r="Y1578" s="6">
        <v>1995</v>
      </c>
      <c r="Z1578" s="6">
        <v>7</v>
      </c>
      <c r="AA1578" s="6">
        <v>10</v>
      </c>
      <c r="AF1578" s="6" t="s">
        <v>680</v>
      </c>
      <c r="AI1578" s="6" t="s">
        <v>769</v>
      </c>
      <c r="AJ1578" s="6" t="s">
        <v>929</v>
      </c>
      <c r="AK1578" s="6" t="b">
        <v>1</v>
      </c>
      <c r="AL1578" s="6" t="b">
        <v>0</v>
      </c>
      <c r="AO1578" s="49" t="s">
        <v>4952</v>
      </c>
      <c r="AP1578" s="73"/>
      <c r="AQ1578" s="49" t="s">
        <v>4951</v>
      </c>
      <c r="AR1578" s="76" t="s">
        <v>5011</v>
      </c>
      <c r="AS1578" s="73" t="s">
        <v>5012</v>
      </c>
      <c r="AT1578" s="73">
        <f t="shared" si="380"/>
        <v>3</v>
      </c>
      <c r="AU1578" s="112" t="s">
        <v>5384</v>
      </c>
      <c r="AV1578" s="44" t="s">
        <v>5380</v>
      </c>
      <c r="AW1578" t="s">
        <v>5013</v>
      </c>
      <c r="AX1578" s="112" t="s">
        <v>5333</v>
      </c>
      <c r="AY1578" s="73" t="str">
        <f t="shared" si="381"/>
        <v>Huber B.A. 2011. Revision and cladistic analysis of Pholcus and closely related taxa (Araneae, Pholcidae) // Bonner Zoologische Monographien. Nr.58. P.1–509</v>
      </c>
      <c r="AZ1578" s="49" t="s">
        <v>4903</v>
      </c>
      <c r="BA1578" s="58" t="str">
        <f>Y1578&amp;"-"&amp;IF(Z1578&lt;10,"0"&amp;Z1578,Z1578)&amp;"-"&amp;IF(AA1578&lt;10,"0"&amp;AA1578,AA1578)</f>
        <v>1995-07-10</v>
      </c>
      <c r="BB1578" s="44" t="str">
        <f>Y1578&amp;IF(Z1578&lt;&gt;0,"-"&amp;Z1578,"")&amp;IF(AA1578&lt;&gt;0,"-"&amp;AA1578,"")&amp;IF(AB1578&lt;&gt;0,"/"&amp;AB1578,"")&amp;IF(AC1578&lt;&gt;0,"-"&amp;AC1578,"")&amp;IF(AD1578&lt;&gt;0,"-"&amp;AD1578,"")</f>
        <v>1995-7-10</v>
      </c>
      <c r="BC1578" s="44"/>
      <c r="BD1578" s="44"/>
      <c r="BE1578" s="44"/>
      <c r="BF1578" s="49" t="s">
        <v>4882</v>
      </c>
      <c r="BG1578" t="s">
        <v>4893</v>
      </c>
      <c r="BH1578" s="40" t="s">
        <v>5050</v>
      </c>
      <c r="BI1578" t="s">
        <v>39</v>
      </c>
      <c r="BJ1578" t="str">
        <f>N1578&amp;", "&amp;P1578</f>
        <v>Almaty Area, Almaty City</v>
      </c>
      <c r="BK1578" t="str">
        <f>T1578&amp;" N; "&amp;U1578&amp;" E"</f>
        <v>43°15' N; 76°57' E</v>
      </c>
      <c r="BL1578" t="s">
        <v>5114</v>
      </c>
      <c r="BM1578" s="85" t="s">
        <v>5115</v>
      </c>
      <c r="BN1578" t="s">
        <v>4895</v>
      </c>
      <c r="BO1578"/>
      <c r="BP1578" t="str">
        <f>IF(V1578="original",H1578,IF(V1578="volunteer",C1578,"Nekhaeva A.A."))</f>
        <v>Huber B.A.</v>
      </c>
      <c r="BQ1578">
        <f>IF(V1578="original",I1578,IF(V1578="volunteer",YEAR(A1578)&amp;"-"&amp;IF(MONTH(A1578)&lt;10,"0"&amp;MONTH(A1578),MONTH(A1578))&amp;"-"&amp;IF(DAY(A1578)&lt;10,"0"&amp;DAY(A1578),DAY(A1578)),"__2025-05-15"))</f>
        <v>2011</v>
      </c>
      <c r="BR1578"/>
      <c r="BS1578"/>
      <c r="BT1578" s="49" t="s">
        <v>4766</v>
      </c>
      <c r="BU1578" t="s">
        <v>3631</v>
      </c>
      <c r="BV1578" t="s">
        <v>3632</v>
      </c>
      <c r="BW1578" t="s">
        <v>3633</v>
      </c>
      <c r="BX1578" t="s">
        <v>3634</v>
      </c>
      <c r="BY1578" s="44" t="s">
        <v>887</v>
      </c>
      <c r="BZ1578" t="s">
        <v>769</v>
      </c>
      <c r="CA1578" t="s">
        <v>3851</v>
      </c>
      <c r="CB1578" s="44" t="s">
        <v>3851</v>
      </c>
      <c r="CC1578" t="s">
        <v>3779</v>
      </c>
      <c r="CD1578" t="s">
        <v>3851</v>
      </c>
      <c r="CE1578" t="s">
        <v>3852</v>
      </c>
      <c r="CF1578" t="s">
        <v>3630</v>
      </c>
      <c r="CG1578"/>
      <c r="CH1578" t="str">
        <f>H1578</f>
        <v>Huber B.A.</v>
      </c>
      <c r="CI1578">
        <f t="shared" si="395"/>
        <v>2011</v>
      </c>
      <c r="CJ1578"/>
    </row>
    <row r="1579" spans="1:88" s="6" customFormat="1" x14ac:dyDescent="0.45">
      <c r="A1579" s="5">
        <v>45778.89675925926</v>
      </c>
      <c r="B1579" s="6">
        <v>412819044</v>
      </c>
      <c r="C1579" s="6" t="s">
        <v>4897</v>
      </c>
      <c r="D1579" s="6">
        <v>5</v>
      </c>
      <c r="E1579" s="4" t="s">
        <v>1274</v>
      </c>
      <c r="F1579" s="6" t="s">
        <v>577</v>
      </c>
      <c r="G1579" s="6">
        <v>3597</v>
      </c>
      <c r="H1579" s="44" t="s">
        <v>889</v>
      </c>
      <c r="I1579" s="6">
        <v>2011</v>
      </c>
      <c r="J1579" s="6" t="s">
        <v>890</v>
      </c>
      <c r="K1579" s="6" t="s">
        <v>891</v>
      </c>
      <c r="L1579" s="6" t="s">
        <v>892</v>
      </c>
      <c r="M1579" t="s">
        <v>39</v>
      </c>
      <c r="N1579" s="6" t="s">
        <v>77</v>
      </c>
      <c r="P1579" s="6" t="s">
        <v>944</v>
      </c>
      <c r="Q1579" t="str">
        <f t="shared" si="375"/>
        <v>Almaty City</v>
      </c>
      <c r="R1579" s="84">
        <v>43.25</v>
      </c>
      <c r="S1579" s="84">
        <v>76.95</v>
      </c>
      <c r="T1579" s="6" t="s">
        <v>905</v>
      </c>
      <c r="U1579" s="6" t="s">
        <v>906</v>
      </c>
      <c r="V1579" s="6" t="s">
        <v>44</v>
      </c>
      <c r="Y1579" s="6">
        <v>1994</v>
      </c>
      <c r="Z1579" s="6">
        <v>9</v>
      </c>
      <c r="AA1579" s="6">
        <v>15</v>
      </c>
      <c r="AF1579" s="6" t="s">
        <v>641</v>
      </c>
      <c r="AI1579" s="6" t="s">
        <v>769</v>
      </c>
      <c r="AJ1579" s="6" t="s">
        <v>929</v>
      </c>
      <c r="AK1579" s="6" t="b">
        <v>1</v>
      </c>
      <c r="AL1579" s="6" t="b">
        <v>0</v>
      </c>
      <c r="AO1579" s="49" t="s">
        <v>4952</v>
      </c>
      <c r="AP1579" s="73"/>
      <c r="AQ1579" s="49" t="s">
        <v>4951</v>
      </c>
      <c r="AR1579" s="76" t="s">
        <v>5011</v>
      </c>
      <c r="AS1579" s="73" t="s">
        <v>5012</v>
      </c>
      <c r="AT1579" s="73">
        <f t="shared" si="380"/>
        <v>5</v>
      </c>
      <c r="AU1579" s="112" t="s">
        <v>5384</v>
      </c>
      <c r="AV1579" s="44" t="s">
        <v>5380</v>
      </c>
      <c r="AW1579" t="s">
        <v>641</v>
      </c>
      <c r="AX1579" s="112" t="s">
        <v>5333</v>
      </c>
      <c r="AY1579" s="73" t="str">
        <f t="shared" si="381"/>
        <v>Huber B.A. 2011. Revision and cladistic analysis of Pholcus and closely related taxa (Araneae, Pholcidae) // Bonner Zoologische Monographien. Nr.58. P.1–509</v>
      </c>
      <c r="AZ1579" s="49" t="s">
        <v>4903</v>
      </c>
      <c r="BA1579" s="58" t="str">
        <f>Y1579&amp;"-"&amp;IF(Z1579&lt;10,"0"&amp;Z1579,Z1579)&amp;"-"&amp;IF(AA1579&lt;10,"0"&amp;AA1579,AA1579)</f>
        <v>1994-09-15</v>
      </c>
      <c r="BB1579" s="44" t="str">
        <f>Y1579&amp;IF(Z1579&lt;&gt;0,"-"&amp;Z1579,"")&amp;IF(AA1579&lt;&gt;0,"-"&amp;AA1579,"")&amp;IF(AB1579&lt;&gt;0,"/"&amp;AB1579,"")&amp;IF(AC1579&lt;&gt;0,"-"&amp;AC1579,"")&amp;IF(AD1579&lt;&gt;0,"-"&amp;AD1579,"")</f>
        <v>1994-9-15</v>
      </c>
      <c r="BC1579" s="44"/>
      <c r="BD1579" s="44"/>
      <c r="BE1579" s="44"/>
      <c r="BF1579" s="49" t="s">
        <v>4882</v>
      </c>
      <c r="BG1579" t="s">
        <v>4893</v>
      </c>
      <c r="BH1579" s="40" t="s">
        <v>5050</v>
      </c>
      <c r="BI1579" t="s">
        <v>39</v>
      </c>
      <c r="BJ1579" t="str">
        <f>N1579&amp;", "&amp;P1579</f>
        <v>Almaty Area, Almaty City</v>
      </c>
      <c r="BK1579" t="str">
        <f>T1579&amp;" N; "&amp;U1579&amp;" E"</f>
        <v>43°15' N; 76°57' E</v>
      </c>
      <c r="BL1579" t="s">
        <v>5114</v>
      </c>
      <c r="BM1579" s="85" t="s">
        <v>5115</v>
      </c>
      <c r="BN1579" t="s">
        <v>4895</v>
      </c>
      <c r="BO1579"/>
      <c r="BP1579" t="str">
        <f>IF(V1579="original",H1579,IF(V1579="volunteer",C1579,"Nekhaeva A.A."))</f>
        <v>Huber B.A.</v>
      </c>
      <c r="BQ1579">
        <f>IF(V1579="original",I1579,IF(V1579="volunteer",YEAR(A1579)&amp;"-"&amp;IF(MONTH(A1579)&lt;10,"0"&amp;MONTH(A1579),MONTH(A1579))&amp;"-"&amp;IF(DAY(A1579)&lt;10,"0"&amp;DAY(A1579),DAY(A1579)),"__2025-05-15"))</f>
        <v>2011</v>
      </c>
      <c r="BR1579"/>
      <c r="BS1579"/>
      <c r="BT1579" s="49" t="s">
        <v>4766</v>
      </c>
      <c r="BU1579" t="s">
        <v>3631</v>
      </c>
      <c r="BV1579" t="s">
        <v>3632</v>
      </c>
      <c r="BW1579" t="s">
        <v>3633</v>
      </c>
      <c r="BX1579" t="s">
        <v>3634</v>
      </c>
      <c r="BY1579" s="44" t="s">
        <v>887</v>
      </c>
      <c r="BZ1579" t="s">
        <v>769</v>
      </c>
      <c r="CA1579" t="s">
        <v>3851</v>
      </c>
      <c r="CB1579" s="44" t="s">
        <v>3851</v>
      </c>
      <c r="CC1579" t="s">
        <v>3779</v>
      </c>
      <c r="CD1579" t="s">
        <v>3851</v>
      </c>
      <c r="CE1579" t="s">
        <v>3852</v>
      </c>
      <c r="CF1579" t="s">
        <v>3630</v>
      </c>
      <c r="CG1579"/>
      <c r="CH1579" t="str">
        <f>H1579</f>
        <v>Huber B.A.</v>
      </c>
      <c r="CI1579">
        <f t="shared" si="395"/>
        <v>2011</v>
      </c>
      <c r="CJ1579"/>
    </row>
    <row r="1580" spans="1:88" s="6" customFormat="1" x14ac:dyDescent="0.45">
      <c r="A1580" s="5">
        <v>45778.899236111123</v>
      </c>
      <c r="B1580" s="6">
        <v>412819044</v>
      </c>
      <c r="C1580" s="6" t="s">
        <v>4897</v>
      </c>
      <c r="D1580" s="6">
        <v>2</v>
      </c>
      <c r="E1580" s="4" t="s">
        <v>247</v>
      </c>
      <c r="F1580" s="6" t="s">
        <v>577</v>
      </c>
      <c r="G1580" s="6">
        <v>3597</v>
      </c>
      <c r="H1580" s="44" t="s">
        <v>889</v>
      </c>
      <c r="I1580" s="6">
        <v>2011</v>
      </c>
      <c r="J1580" s="6" t="s">
        <v>890</v>
      </c>
      <c r="K1580" s="6" t="s">
        <v>891</v>
      </c>
      <c r="L1580" s="6" t="s">
        <v>892</v>
      </c>
      <c r="M1580" t="s">
        <v>39</v>
      </c>
      <c r="N1580" s="6" t="s">
        <v>918</v>
      </c>
      <c r="O1580" s="6" t="s">
        <v>893</v>
      </c>
      <c r="P1580" s="6" t="s">
        <v>894</v>
      </c>
      <c r="Q1580" t="str">
        <f t="shared" si="375"/>
        <v>Fabrichniy Vil.</v>
      </c>
      <c r="R1580" s="84">
        <v>43.15</v>
      </c>
      <c r="S1580" s="84">
        <v>76.416667000000004</v>
      </c>
      <c r="T1580" s="6" t="s">
        <v>885</v>
      </c>
      <c r="U1580" s="6" t="s">
        <v>895</v>
      </c>
      <c r="V1580" s="6" t="s">
        <v>44</v>
      </c>
      <c r="Y1580" s="6">
        <v>1993</v>
      </c>
      <c r="Z1580" s="6">
        <v>12</v>
      </c>
      <c r="AA1580" s="6">
        <v>26</v>
      </c>
      <c r="AE1580" s="6" t="s">
        <v>896</v>
      </c>
      <c r="AF1580" s="6" t="s">
        <v>566</v>
      </c>
      <c r="AI1580" s="6" t="s">
        <v>769</v>
      </c>
      <c r="AJ1580" s="6" t="s">
        <v>929</v>
      </c>
      <c r="AK1580" s="6" t="b">
        <v>1</v>
      </c>
      <c r="AL1580" s="6" t="b">
        <v>0</v>
      </c>
      <c r="AO1580" s="49" t="s">
        <v>4952</v>
      </c>
      <c r="AP1580" s="73"/>
      <c r="AQ1580" s="49" t="s">
        <v>4951</v>
      </c>
      <c r="AR1580" s="76" t="s">
        <v>5011</v>
      </c>
      <c r="AS1580" s="73" t="s">
        <v>5012</v>
      </c>
      <c r="AT1580" s="73">
        <f t="shared" si="380"/>
        <v>2</v>
      </c>
      <c r="AU1580" s="112" t="s">
        <v>5384</v>
      </c>
      <c r="AV1580" s="44" t="s">
        <v>5380</v>
      </c>
      <c r="AW1580" t="s">
        <v>566</v>
      </c>
      <c r="AX1580" s="112" t="s">
        <v>5333</v>
      </c>
      <c r="AY1580" s="73" t="str">
        <f t="shared" si="381"/>
        <v>Huber B.A. 2011. Revision and cladistic analysis of Pholcus and closely related taxa (Araneae, Pholcidae) // Bonner Zoologische Monographien. Nr.58. P.1–509</v>
      </c>
      <c r="AZ1580" s="49" t="s">
        <v>4903</v>
      </c>
      <c r="BA1580" s="58" t="str">
        <f>Y1580&amp;"-"&amp;IF(Z1580&lt;10,"0"&amp;Z1580,Z1580)&amp;"-"&amp;IF(AA1580&lt;10,"0"&amp;AA1580,AA1580)</f>
        <v>1993-12-26</v>
      </c>
      <c r="BB1580" s="44" t="str">
        <f>Y1580&amp;IF(Z1580&lt;&gt;0,"-"&amp;Z1580,"")&amp;IF(AA1580&lt;&gt;0,"-"&amp;AA1580,"")&amp;IF(AB1580&lt;&gt;0,"/"&amp;AB1580,"")&amp;IF(AC1580&lt;&gt;0,"-"&amp;AC1580,"")&amp;IF(AD1580&lt;&gt;0,"-"&amp;AD1580,"")</f>
        <v>1993-12-26</v>
      </c>
      <c r="BC1580" s="44" t="str">
        <f>AE1580</f>
        <v>indoor</v>
      </c>
      <c r="BD1580" s="44"/>
      <c r="BE1580" s="44"/>
      <c r="BF1580" s="49" t="s">
        <v>4882</v>
      </c>
      <c r="BG1580" t="s">
        <v>4893</v>
      </c>
      <c r="BH1580" s="40" t="s">
        <v>5050</v>
      </c>
      <c r="BI1580" t="s">
        <v>39</v>
      </c>
      <c r="BJ1580" t="str">
        <f>N1580&amp;", "&amp;O1580&amp;", "&amp;P1580</f>
        <v>Almaty (Alma-Ata) Region, Zhambyl Distr., Fabrichniy Vil.</v>
      </c>
      <c r="BK1580" t="str">
        <f>T1580&amp;" N; "&amp;U1580&amp;" E"</f>
        <v>43°9' N; 76°25' E</v>
      </c>
      <c r="BL1580" t="s">
        <v>5111</v>
      </c>
      <c r="BM1580" s="85" t="s">
        <v>5113</v>
      </c>
      <c r="BN1580" t="s">
        <v>4895</v>
      </c>
      <c r="BO1580"/>
      <c r="BP1580" t="str">
        <f>IF(V1580="original",H1580,IF(V1580="volunteer",C1580,"Nekhaeva A.A."))</f>
        <v>Huber B.A.</v>
      </c>
      <c r="BQ1580">
        <f>IF(V1580="original",I1580,IF(V1580="volunteer",YEAR(A1580)&amp;"-"&amp;IF(MONTH(A1580)&lt;10,"0"&amp;MONTH(A1580),MONTH(A1580))&amp;"-"&amp;IF(DAY(A1580)&lt;10,"0"&amp;DAY(A1580),DAY(A1580)),"__2025-05-15"))</f>
        <v>2011</v>
      </c>
      <c r="BR1580"/>
      <c r="BS1580"/>
      <c r="BT1580" s="49" t="s">
        <v>4766</v>
      </c>
      <c r="BU1580" t="s">
        <v>3631</v>
      </c>
      <c r="BV1580" t="s">
        <v>3632</v>
      </c>
      <c r="BW1580" t="s">
        <v>3633</v>
      </c>
      <c r="BX1580" t="s">
        <v>3634</v>
      </c>
      <c r="BY1580" s="44" t="s">
        <v>887</v>
      </c>
      <c r="BZ1580" t="s">
        <v>769</v>
      </c>
      <c r="CA1580" t="s">
        <v>3851</v>
      </c>
      <c r="CB1580" s="44" t="s">
        <v>3851</v>
      </c>
      <c r="CC1580" t="s">
        <v>3779</v>
      </c>
      <c r="CD1580" t="s">
        <v>3851</v>
      </c>
      <c r="CE1580" t="s">
        <v>3852</v>
      </c>
      <c r="CF1580" t="s">
        <v>3630</v>
      </c>
      <c r="CG1580"/>
      <c r="CH1580" t="str">
        <f>H1580</f>
        <v>Huber B.A.</v>
      </c>
      <c r="CI1580">
        <f t="shared" si="395"/>
        <v>2011</v>
      </c>
      <c r="CJ1580"/>
    </row>
    <row r="1581" spans="1:88" s="6" customFormat="1" x14ac:dyDescent="0.45">
      <c r="A1581" s="5">
        <v>45778.900046296301</v>
      </c>
      <c r="B1581" s="6">
        <v>412819044</v>
      </c>
      <c r="C1581" s="6" t="s">
        <v>4897</v>
      </c>
      <c r="D1581" s="6">
        <v>2</v>
      </c>
      <c r="E1581" s="4" t="s">
        <v>247</v>
      </c>
      <c r="F1581" s="6" t="s">
        <v>577</v>
      </c>
      <c r="G1581" s="6">
        <v>3597</v>
      </c>
      <c r="H1581" s="44" t="s">
        <v>889</v>
      </c>
      <c r="I1581" s="6">
        <v>2011</v>
      </c>
      <c r="J1581" s="6" t="s">
        <v>890</v>
      </c>
      <c r="K1581" s="6" t="s">
        <v>891</v>
      </c>
      <c r="L1581" s="6" t="s">
        <v>892</v>
      </c>
      <c r="M1581" t="s">
        <v>39</v>
      </c>
      <c r="N1581" s="6" t="s">
        <v>918</v>
      </c>
      <c r="O1581" s="6" t="s">
        <v>893</v>
      </c>
      <c r="P1581" s="6" t="s">
        <v>937</v>
      </c>
      <c r="Q1581" t="str">
        <f t="shared" si="375"/>
        <v xml:space="preserve"> ca. 50 km W Samsy</v>
      </c>
      <c r="R1581" s="84">
        <v>43.316667000000002</v>
      </c>
      <c r="S1581" s="84">
        <v>76.099999999999994</v>
      </c>
      <c r="T1581" s="6" t="s">
        <v>938</v>
      </c>
      <c r="U1581" s="6" t="s">
        <v>939</v>
      </c>
      <c r="V1581" s="6" t="s">
        <v>44</v>
      </c>
      <c r="Y1581" s="6">
        <v>1997</v>
      </c>
      <c r="Z1581" s="6">
        <v>4</v>
      </c>
      <c r="AA1581" s="6">
        <v>9</v>
      </c>
      <c r="AF1581" s="6" t="s">
        <v>613</v>
      </c>
      <c r="AI1581" s="6" t="s">
        <v>769</v>
      </c>
      <c r="AJ1581" s="6" t="s">
        <v>929</v>
      </c>
      <c r="AK1581" s="6" t="b">
        <v>1</v>
      </c>
      <c r="AL1581" s="6" t="b">
        <v>0</v>
      </c>
      <c r="AO1581" s="49" t="s">
        <v>4952</v>
      </c>
      <c r="AP1581" s="73"/>
      <c r="AQ1581" s="49" t="s">
        <v>4951</v>
      </c>
      <c r="AR1581" s="76" t="s">
        <v>5011</v>
      </c>
      <c r="AS1581" s="73" t="s">
        <v>5012</v>
      </c>
      <c r="AT1581" s="73">
        <f t="shared" si="380"/>
        <v>2</v>
      </c>
      <c r="AU1581" s="112" t="s">
        <v>5384</v>
      </c>
      <c r="AV1581" s="44" t="s">
        <v>5380</v>
      </c>
      <c r="AW1581" t="s">
        <v>613</v>
      </c>
      <c r="AX1581" s="112" t="s">
        <v>5333</v>
      </c>
      <c r="AY1581" s="73" t="str">
        <f t="shared" si="381"/>
        <v>Huber B.A. 2011. Revision and cladistic analysis of Pholcus and closely related taxa (Araneae, Pholcidae) // Bonner Zoologische Monographien. Nr.58. P.1–509</v>
      </c>
      <c r="AZ1581" s="49" t="s">
        <v>4903</v>
      </c>
      <c r="BA1581" s="58" t="str">
        <f>Y1581&amp;"-"&amp;IF(Z1581&lt;10,"0"&amp;Z1581,Z1581)&amp;"-"&amp;IF(AA1581&lt;10,"0"&amp;AA1581,AA1581)</f>
        <v>1997-04-09</v>
      </c>
      <c r="BB1581" s="44" t="str">
        <f>Y1581&amp;IF(Z1581&lt;&gt;0,"-"&amp;Z1581,"")&amp;IF(AA1581&lt;&gt;0,"-"&amp;AA1581,"")&amp;IF(AB1581&lt;&gt;0,"/"&amp;AB1581,"")&amp;IF(AC1581&lt;&gt;0,"-"&amp;AC1581,"")&amp;IF(AD1581&lt;&gt;0,"-"&amp;AD1581,"")</f>
        <v>1997-4-9</v>
      </c>
      <c r="BC1581" s="44"/>
      <c r="BD1581" s="44"/>
      <c r="BE1581" s="44"/>
      <c r="BF1581" s="49" t="s">
        <v>4882</v>
      </c>
      <c r="BG1581" t="s">
        <v>4893</v>
      </c>
      <c r="BH1581" s="40" t="s">
        <v>5050</v>
      </c>
      <c r="BI1581" t="s">
        <v>39</v>
      </c>
      <c r="BJ1581" t="str">
        <f>N1581&amp;", "&amp;O1581&amp;", "&amp;P1581</f>
        <v>Almaty (Alma-Ata) Region, Zhambyl Distr.,  ca. 50 km W Samsy</v>
      </c>
      <c r="BK1581" t="str">
        <f>T1581&amp;" N; "&amp;U1581&amp;" E"</f>
        <v>43°19' N; 76°6' E</v>
      </c>
      <c r="BL1581" t="s">
        <v>5122</v>
      </c>
      <c r="BM1581" s="85" t="s">
        <v>5123</v>
      </c>
      <c r="BN1581" t="s">
        <v>4895</v>
      </c>
      <c r="BO1581"/>
      <c r="BP1581" t="str">
        <f>IF(V1581="original",H1581,IF(V1581="volunteer",C1581,"Nekhaeva A.A."))</f>
        <v>Huber B.A.</v>
      </c>
      <c r="BQ1581">
        <f>IF(V1581="original",I1581,IF(V1581="volunteer",YEAR(A1581)&amp;"-"&amp;IF(MONTH(A1581)&lt;10,"0"&amp;MONTH(A1581),MONTH(A1581))&amp;"-"&amp;IF(DAY(A1581)&lt;10,"0"&amp;DAY(A1581),DAY(A1581)),"__2025-05-15"))</f>
        <v>2011</v>
      </c>
      <c r="BR1581"/>
      <c r="BS1581"/>
      <c r="BT1581" s="49" t="s">
        <v>4766</v>
      </c>
      <c r="BU1581" t="s">
        <v>3631</v>
      </c>
      <c r="BV1581" t="s">
        <v>3632</v>
      </c>
      <c r="BW1581" t="s">
        <v>3633</v>
      </c>
      <c r="BX1581" t="s">
        <v>3634</v>
      </c>
      <c r="BY1581" s="44" t="s">
        <v>887</v>
      </c>
      <c r="BZ1581" t="s">
        <v>769</v>
      </c>
      <c r="CA1581" t="s">
        <v>3851</v>
      </c>
      <c r="CB1581" s="44" t="s">
        <v>3851</v>
      </c>
      <c r="CC1581" t="s">
        <v>3779</v>
      </c>
      <c r="CD1581" t="s">
        <v>3851</v>
      </c>
      <c r="CE1581" t="s">
        <v>3852</v>
      </c>
      <c r="CF1581" t="s">
        <v>3630</v>
      </c>
      <c r="CG1581"/>
      <c r="CH1581" t="str">
        <f>H1581</f>
        <v>Huber B.A.</v>
      </c>
      <c r="CI1581">
        <f t="shared" si="395"/>
        <v>2011</v>
      </c>
      <c r="CJ1581"/>
    </row>
    <row r="1582" spans="1:88" s="6" customFormat="1" x14ac:dyDescent="0.45">
      <c r="A1582" s="5">
        <v>45778.90115740741</v>
      </c>
      <c r="B1582" s="6">
        <v>412819044</v>
      </c>
      <c r="C1582" s="6" t="s">
        <v>4897</v>
      </c>
      <c r="D1582" s="6">
        <v>1</v>
      </c>
      <c r="E1582" s="4" t="s">
        <v>65</v>
      </c>
      <c r="F1582" s="6" t="s">
        <v>577</v>
      </c>
      <c r="G1582" s="6">
        <v>3597</v>
      </c>
      <c r="H1582" s="44" t="s">
        <v>889</v>
      </c>
      <c r="I1582" s="6">
        <v>2011</v>
      </c>
      <c r="J1582" s="6" t="s">
        <v>890</v>
      </c>
      <c r="K1582" s="6" t="s">
        <v>891</v>
      </c>
      <c r="L1582" s="6" t="s">
        <v>892</v>
      </c>
      <c r="M1582" t="s">
        <v>39</v>
      </c>
      <c r="N1582" s="6" t="s">
        <v>918</v>
      </c>
      <c r="O1582" s="6" t="s">
        <v>931</v>
      </c>
      <c r="P1582" s="6" t="s">
        <v>932</v>
      </c>
      <c r="Q1582" t="str">
        <f t="shared" si="375"/>
        <v>ca. 5.5 km ESE Akkol’, Karakol</v>
      </c>
      <c r="R1582" s="84">
        <v>44.996667000000002</v>
      </c>
      <c r="S1582" s="84">
        <v>75.734999999999999</v>
      </c>
      <c r="T1582" s="6" t="s">
        <v>933</v>
      </c>
      <c r="U1582" s="6" t="s">
        <v>934</v>
      </c>
      <c r="V1582" s="6" t="s">
        <v>44</v>
      </c>
      <c r="W1582" s="6" t="s">
        <v>935</v>
      </c>
      <c r="Y1582" s="6">
        <v>2004</v>
      </c>
      <c r="Z1582" s="6">
        <v>6</v>
      </c>
      <c r="AA1582" s="6">
        <v>5</v>
      </c>
      <c r="AE1582" s="6" t="s">
        <v>936</v>
      </c>
      <c r="AF1582" s="6" t="s">
        <v>613</v>
      </c>
      <c r="AI1582" s="6" t="s">
        <v>769</v>
      </c>
      <c r="AJ1582" s="6" t="s">
        <v>929</v>
      </c>
      <c r="AK1582" s="6" t="b">
        <v>1</v>
      </c>
      <c r="AL1582" s="6" t="b">
        <v>0</v>
      </c>
      <c r="AO1582" s="49" t="s">
        <v>4952</v>
      </c>
      <c r="AP1582" s="73"/>
      <c r="AQ1582" s="49" t="s">
        <v>4951</v>
      </c>
      <c r="AR1582" s="76" t="s">
        <v>5011</v>
      </c>
      <c r="AS1582" s="73" t="s">
        <v>5012</v>
      </c>
      <c r="AT1582" s="73">
        <f t="shared" si="380"/>
        <v>1</v>
      </c>
      <c r="AU1582" s="112" t="s">
        <v>5384</v>
      </c>
      <c r="AV1582" s="44" t="s">
        <v>5380</v>
      </c>
      <c r="AW1582" t="s">
        <v>613</v>
      </c>
      <c r="AX1582" s="112" t="s">
        <v>5333</v>
      </c>
      <c r="AY1582" s="73" t="str">
        <f t="shared" si="381"/>
        <v>Huber B.A. 2011. Revision and cladistic analysis of Pholcus and closely related taxa (Araneae, Pholcidae) // Bonner Zoologische Monographien. Nr.58. P.1–509</v>
      </c>
      <c r="AZ1582" s="49" t="s">
        <v>4903</v>
      </c>
      <c r="BA1582" s="58" t="str">
        <f>Y1582&amp;"-"&amp;IF(Z1582&lt;10,"0"&amp;Z1582,Z1582)&amp;"-"&amp;IF(AA1582&lt;10,"0"&amp;AA1582,AA1582)</f>
        <v>2004-06-05</v>
      </c>
      <c r="BB1582" s="44" t="str">
        <f>Y1582&amp;IF(Z1582&lt;&gt;0,"-"&amp;Z1582,"")&amp;IF(AA1582&lt;&gt;0,"-"&amp;AA1582,"")&amp;IF(AB1582&lt;&gt;0,"/"&amp;AB1582,"")&amp;IF(AC1582&lt;&gt;0,"-"&amp;AC1582,"")&amp;IF(AD1582&lt;&gt;0,"-"&amp;AD1582,"")</f>
        <v>2004-6-5</v>
      </c>
      <c r="BC1582" s="44" t="str">
        <f>AE1582</f>
        <v>buildings</v>
      </c>
      <c r="BD1582" s="44"/>
      <c r="BE1582" s="44"/>
      <c r="BF1582" s="49" t="s">
        <v>4882</v>
      </c>
      <c r="BG1582" t="s">
        <v>4893</v>
      </c>
      <c r="BH1582" s="40" t="s">
        <v>5050</v>
      </c>
      <c r="BI1582" t="s">
        <v>39</v>
      </c>
      <c r="BJ1582" t="str">
        <f>N1582&amp;", "&amp;O1582&amp;", "&amp;P1582</f>
        <v>Almaty (Alma-Ata) Region, Balkhash Distr., ca. 5.5 km ESE Akkol’, Karakol</v>
      </c>
      <c r="BK1582" t="str">
        <f>T1582&amp;" N; "&amp;U1582&amp;" E"</f>
        <v>44°59.8' N; 75°44.1' E</v>
      </c>
      <c r="BL1582" t="s">
        <v>5120</v>
      </c>
      <c r="BM1582" s="85" t="s">
        <v>5121</v>
      </c>
      <c r="BN1582" t="s">
        <v>4895</v>
      </c>
      <c r="BO1582"/>
      <c r="BP1582" t="str">
        <f>IF(V1582="original",H1582,IF(V1582="volunteer",C1582,"Nekhaeva A.A."))</f>
        <v>Huber B.A.</v>
      </c>
      <c r="BQ1582">
        <f>IF(V1582="original",I1582,IF(V1582="volunteer",YEAR(A1582)&amp;"-"&amp;IF(MONTH(A1582)&lt;10,"0"&amp;MONTH(A1582),MONTH(A1582))&amp;"-"&amp;IF(DAY(A1582)&lt;10,"0"&amp;DAY(A1582),DAY(A1582)),"__2025-05-15"))</f>
        <v>2011</v>
      </c>
      <c r="BR1582"/>
      <c r="BS1582"/>
      <c r="BT1582" s="49" t="s">
        <v>4766</v>
      </c>
      <c r="BU1582" t="s">
        <v>3631</v>
      </c>
      <c r="BV1582" t="s">
        <v>3632</v>
      </c>
      <c r="BW1582" t="s">
        <v>3633</v>
      </c>
      <c r="BX1582" t="s">
        <v>3634</v>
      </c>
      <c r="BY1582" s="44" t="s">
        <v>887</v>
      </c>
      <c r="BZ1582" t="s">
        <v>769</v>
      </c>
      <c r="CA1582" t="s">
        <v>3851</v>
      </c>
      <c r="CB1582" s="44" t="s">
        <v>3851</v>
      </c>
      <c r="CC1582" t="s">
        <v>3779</v>
      </c>
      <c r="CD1582" t="s">
        <v>3851</v>
      </c>
      <c r="CE1582" t="s">
        <v>3852</v>
      </c>
      <c r="CF1582" t="s">
        <v>3630</v>
      </c>
      <c r="CG1582"/>
      <c r="CH1582" t="str">
        <f>H1582</f>
        <v>Huber B.A.</v>
      </c>
      <c r="CI1582">
        <f t="shared" si="395"/>
        <v>2011</v>
      </c>
      <c r="CJ1582"/>
    </row>
    <row r="1583" spans="1:88" s="6" customFormat="1" x14ac:dyDescent="0.45">
      <c r="A1583" s="5">
        <v>45778.90221064815</v>
      </c>
      <c r="B1583" s="6">
        <v>412819044</v>
      </c>
      <c r="C1583" s="6" t="s">
        <v>4897</v>
      </c>
      <c r="D1583" s="6">
        <v>1</v>
      </c>
      <c r="E1583" s="4" t="s">
        <v>65</v>
      </c>
      <c r="F1583" s="6" t="s">
        <v>577</v>
      </c>
      <c r="G1583" s="6">
        <v>3597</v>
      </c>
      <c r="H1583" s="44" t="s">
        <v>889</v>
      </c>
      <c r="I1583" s="6">
        <v>2011</v>
      </c>
      <c r="J1583" s="6" t="s">
        <v>890</v>
      </c>
      <c r="K1583" s="6" t="s">
        <v>891</v>
      </c>
      <c r="L1583" s="6" t="s">
        <v>892</v>
      </c>
      <c r="M1583" t="s">
        <v>39</v>
      </c>
      <c r="N1583" s="6" t="s">
        <v>918</v>
      </c>
      <c r="O1583" s="6" t="s">
        <v>847</v>
      </c>
      <c r="P1583" s="6" t="s">
        <v>923</v>
      </c>
      <c r="Q1583" t="str">
        <f t="shared" si="375"/>
        <v>N foothills of Tzansili Alatau Mt. Range, Zhalganbulak Spring Valley, ca. 7 km SE Teskensu</v>
      </c>
      <c r="R1583" s="84">
        <v>43.486666999999997</v>
      </c>
      <c r="S1583" s="84">
        <v>77.924999999999997</v>
      </c>
      <c r="T1583" s="6" t="s">
        <v>924</v>
      </c>
      <c r="U1583" s="6" t="s">
        <v>925</v>
      </c>
      <c r="V1583" s="6" t="s">
        <v>44</v>
      </c>
      <c r="W1583" s="6" t="s">
        <v>926</v>
      </c>
      <c r="Y1583" s="6">
        <v>2009</v>
      </c>
      <c r="Z1583" s="6">
        <v>1</v>
      </c>
      <c r="AA1583" s="6">
        <v>31</v>
      </c>
      <c r="AE1583" s="6" t="s">
        <v>927</v>
      </c>
      <c r="AF1583" s="6" t="s">
        <v>928</v>
      </c>
      <c r="AI1583" s="6" t="s">
        <v>769</v>
      </c>
      <c r="AJ1583" s="6" t="s">
        <v>929</v>
      </c>
      <c r="AK1583" s="6" t="b">
        <v>1</v>
      </c>
      <c r="AL1583" s="6" t="b">
        <v>0</v>
      </c>
      <c r="AO1583" s="49" t="s">
        <v>4952</v>
      </c>
      <c r="AP1583" s="73"/>
      <c r="AQ1583" s="49" t="s">
        <v>4951</v>
      </c>
      <c r="AR1583" s="76" t="s">
        <v>5011</v>
      </c>
      <c r="AS1583" s="73" t="s">
        <v>5012</v>
      </c>
      <c r="AT1583" s="73">
        <f t="shared" si="380"/>
        <v>1</v>
      </c>
      <c r="AU1583" s="112" t="s">
        <v>5384</v>
      </c>
      <c r="AV1583" s="44" t="s">
        <v>5380</v>
      </c>
      <c r="AW1583" t="s">
        <v>928</v>
      </c>
      <c r="AX1583" s="112" t="s">
        <v>5333</v>
      </c>
      <c r="AY1583" s="73" t="str">
        <f t="shared" si="381"/>
        <v>Huber B.A. 2011. Revision and cladistic analysis of Pholcus and closely related taxa (Araneae, Pholcidae) // Bonner Zoologische Monographien. Nr.58. P.1–509</v>
      </c>
      <c r="AZ1583" s="49" t="s">
        <v>4903</v>
      </c>
      <c r="BA1583" s="58" t="str">
        <f>Y1583&amp;"-"&amp;IF(Z1583&lt;10,"0"&amp;Z1583,Z1583)&amp;"-"&amp;IF(AA1583&lt;10,"0"&amp;AA1583,AA1583)</f>
        <v>2009-01-31</v>
      </c>
      <c r="BB1583" s="44" t="str">
        <f>Y1583&amp;IF(Z1583&lt;&gt;0,"-"&amp;Z1583,"")&amp;IF(AA1583&lt;&gt;0,"-"&amp;AA1583,"")&amp;IF(AB1583&lt;&gt;0,"/"&amp;AB1583,"")&amp;IF(AC1583&lt;&gt;0,"-"&amp;AC1583,"")&amp;IF(AD1583&lt;&gt;0,"-"&amp;AD1583,"")</f>
        <v>2009-1-31</v>
      </c>
      <c r="BC1583" s="44" t="str">
        <f>AE1583</f>
        <v>in mine</v>
      </c>
      <c r="BD1583" s="44"/>
      <c r="BE1583" s="44"/>
      <c r="BF1583" s="49" t="s">
        <v>4882</v>
      </c>
      <c r="BG1583" t="s">
        <v>4893</v>
      </c>
      <c r="BH1583" s="40" t="s">
        <v>5050</v>
      </c>
      <c r="BI1583" t="s">
        <v>39</v>
      </c>
      <c r="BJ1583" t="str">
        <f>N1583&amp;", "&amp;O1583&amp;", "&amp;P1583</f>
        <v>Almaty (Alma-Ata) Region, Chilik Distr., N foothills of Tzansili Alatau Mt. Range, Zhalganbulak Spring Valley, ca. 7 km SE Teskensu</v>
      </c>
      <c r="BK1583" t="str">
        <f>T1583&amp;" N; "&amp;U1583&amp;" E"</f>
        <v>43°29.2' N; 77°55.5' E</v>
      </c>
      <c r="BL1583" t="s">
        <v>5118</v>
      </c>
      <c r="BM1583" s="85" t="s">
        <v>5119</v>
      </c>
      <c r="BN1583" t="s">
        <v>4895</v>
      </c>
      <c r="BO1583"/>
      <c r="BP1583" t="str">
        <f>IF(V1583="original",H1583,IF(V1583="volunteer",C1583,"Nekhaeva A.A."))</f>
        <v>Huber B.A.</v>
      </c>
      <c r="BQ1583">
        <f>IF(V1583="original",I1583,IF(V1583="volunteer",YEAR(A1583)&amp;"-"&amp;IF(MONTH(A1583)&lt;10,"0"&amp;MONTH(A1583),MONTH(A1583))&amp;"-"&amp;IF(DAY(A1583)&lt;10,"0"&amp;DAY(A1583),DAY(A1583)),"__2025-05-15"))</f>
        <v>2011</v>
      </c>
      <c r="BR1583"/>
      <c r="BS1583"/>
      <c r="BT1583" s="49" t="s">
        <v>4766</v>
      </c>
      <c r="BU1583" t="s">
        <v>3631</v>
      </c>
      <c r="BV1583" t="s">
        <v>3632</v>
      </c>
      <c r="BW1583" t="s">
        <v>3633</v>
      </c>
      <c r="BX1583" t="s">
        <v>3634</v>
      </c>
      <c r="BY1583" s="44" t="s">
        <v>887</v>
      </c>
      <c r="BZ1583" t="s">
        <v>769</v>
      </c>
      <c r="CA1583" t="s">
        <v>3851</v>
      </c>
      <c r="CB1583" s="44" t="s">
        <v>3851</v>
      </c>
      <c r="CC1583" t="s">
        <v>3779</v>
      </c>
      <c r="CD1583" t="s">
        <v>3851</v>
      </c>
      <c r="CE1583" t="s">
        <v>3852</v>
      </c>
      <c r="CF1583" t="s">
        <v>3630</v>
      </c>
      <c r="CG1583"/>
      <c r="CH1583" t="str">
        <f>H1583</f>
        <v>Huber B.A.</v>
      </c>
      <c r="CI1583">
        <f t="shared" si="395"/>
        <v>2011</v>
      </c>
      <c r="CJ1583"/>
    </row>
    <row r="1584" spans="1:88" s="6" customFormat="1" x14ac:dyDescent="0.45">
      <c r="A1584" s="5">
        <v>45778.917812500003</v>
      </c>
      <c r="B1584" s="6">
        <v>412819044</v>
      </c>
      <c r="C1584" s="6" t="s">
        <v>4897</v>
      </c>
      <c r="D1584" s="6">
        <v>11</v>
      </c>
      <c r="E1584" s="4" t="s">
        <v>1199</v>
      </c>
      <c r="F1584" s="6" t="s">
        <v>917</v>
      </c>
      <c r="G1584" s="6">
        <v>3597</v>
      </c>
      <c r="H1584" s="44" t="s">
        <v>889</v>
      </c>
      <c r="I1584" s="6">
        <v>2011</v>
      </c>
      <c r="J1584" s="6" t="s">
        <v>890</v>
      </c>
      <c r="K1584" s="6" t="s">
        <v>891</v>
      </c>
      <c r="L1584" s="6" t="s">
        <v>892</v>
      </c>
      <c r="M1584" t="s">
        <v>39</v>
      </c>
      <c r="P1584" s="6" t="s">
        <v>913</v>
      </c>
      <c r="Q1584" t="str">
        <f t="shared" si="375"/>
        <v>from several localities combined in one vial</v>
      </c>
      <c r="R1584" s="84"/>
      <c r="S1584" s="84"/>
      <c r="V1584" s="6" t="s">
        <v>119</v>
      </c>
      <c r="Y1584" s="6">
        <v>1919</v>
      </c>
      <c r="Z1584" s="6">
        <v>7</v>
      </c>
      <c r="AF1584" s="6" t="s">
        <v>658</v>
      </c>
      <c r="AG1584" s="62" t="s">
        <v>914</v>
      </c>
      <c r="AH1584" s="6" t="s">
        <v>887</v>
      </c>
      <c r="AI1584" s="6" t="s">
        <v>769</v>
      </c>
      <c r="AJ1584" s="6" t="s">
        <v>915</v>
      </c>
      <c r="AK1584" s="6" t="b">
        <v>1</v>
      </c>
      <c r="AL1584" s="6" t="b">
        <v>0</v>
      </c>
      <c r="AO1584" s="49" t="s">
        <v>4952</v>
      </c>
      <c r="AP1584" s="73"/>
      <c r="AQ1584" s="49" t="s">
        <v>4951</v>
      </c>
      <c r="AR1584" s="76" t="s">
        <v>5011</v>
      </c>
      <c r="AS1584" s="73" t="s">
        <v>5012</v>
      </c>
      <c r="AT1584" s="73">
        <f t="shared" si="380"/>
        <v>11</v>
      </c>
      <c r="AU1584" s="112" t="s">
        <v>5384</v>
      </c>
      <c r="AV1584" s="44" t="s">
        <v>5380</v>
      </c>
      <c r="AW1584" t="s">
        <v>658</v>
      </c>
      <c r="AX1584" s="112" t="s">
        <v>5348</v>
      </c>
      <c r="AY1584" s="73" t="str">
        <f t="shared" si="381"/>
        <v>Huber B.A. 2011. Revision and cladistic analysis of Pholcus and closely related taxa (Araneae, Pholcidae) // Bonner Zoologische Monographien. Nr.58. P.1–509</v>
      </c>
      <c r="AZ1584" s="49" t="s">
        <v>4903</v>
      </c>
      <c r="BA1584" s="44" t="str">
        <f>Y1584&amp;"-"&amp;IF(Z1584&lt;10,"0"&amp;Z1584,Z1584)</f>
        <v>1919-07</v>
      </c>
      <c r="BB1584" s="44" t="str">
        <f>Y1584&amp;IF(Z1584&lt;&gt;0,"-"&amp;Z1584,"")&amp;IF(AA1584&lt;&gt;0,"-"&amp;AA1584,"")&amp;IF(AB1584&lt;&gt;0,"/"&amp;AB1584,"")&amp;IF(AC1584&lt;&gt;0,"-"&amp;AC1584,"")&amp;IF(AD1584&lt;&gt;0,"-"&amp;AD1584,"")</f>
        <v>1919-7</v>
      </c>
      <c r="BC1584" s="44"/>
      <c r="BD1584" s="44"/>
      <c r="BE1584" s="44"/>
      <c r="BF1584" s="49" t="s">
        <v>4882</v>
      </c>
      <c r="BG1584" t="s">
        <v>4893</v>
      </c>
      <c r="BH1584" s="40" t="s">
        <v>5050</v>
      </c>
      <c r="BI1584" t="s">
        <v>39</v>
      </c>
      <c r="BJ1584" t="str">
        <f>P1584</f>
        <v>from several localities combined in one vial</v>
      </c>
      <c r="BK1584"/>
      <c r="BL1584"/>
      <c r="BM1584" s="85"/>
      <c r="BN1584"/>
      <c r="BO1584"/>
      <c r="BP1584"/>
      <c r="BQ1584"/>
      <c r="BR1584"/>
      <c r="BS1584"/>
      <c r="BT1584" s="49" t="s">
        <v>4766</v>
      </c>
      <c r="BU1584" t="s">
        <v>3631</v>
      </c>
      <c r="BV1584" t="s">
        <v>3632</v>
      </c>
      <c r="BW1584" t="s">
        <v>3633</v>
      </c>
      <c r="BX1584" t="s">
        <v>3634</v>
      </c>
      <c r="BY1584" s="44" t="s">
        <v>887</v>
      </c>
      <c r="BZ1584" t="s">
        <v>769</v>
      </c>
      <c r="CA1584" t="s">
        <v>3848</v>
      </c>
      <c r="CB1584" s="44" t="s">
        <v>3848</v>
      </c>
      <c r="CC1584" t="s">
        <v>3850</v>
      </c>
      <c r="CD1584" t="s">
        <v>3848</v>
      </c>
      <c r="CE1584" t="s">
        <v>3849</v>
      </c>
      <c r="CF1584" t="s">
        <v>3630</v>
      </c>
      <c r="CG1584"/>
      <c r="CH1584" t="str">
        <f>H1584</f>
        <v>Huber B.A.</v>
      </c>
      <c r="CI1584">
        <f t="shared" si="395"/>
        <v>2011</v>
      </c>
      <c r="CJ1584"/>
    </row>
    <row r="1585" spans="1:88" s="6" customFormat="1" x14ac:dyDescent="0.45">
      <c r="A1585" s="5">
        <v>45778.922013888892</v>
      </c>
      <c r="B1585" s="6">
        <v>412819044</v>
      </c>
      <c r="C1585" s="6" t="s">
        <v>4897</v>
      </c>
      <c r="D1585" s="6">
        <v>5</v>
      </c>
      <c r="E1585" s="4" t="s">
        <v>1274</v>
      </c>
      <c r="F1585" s="6" t="s">
        <v>577</v>
      </c>
      <c r="G1585" s="6">
        <v>3597</v>
      </c>
      <c r="H1585" s="44" t="s">
        <v>889</v>
      </c>
      <c r="I1585" s="6">
        <v>2011</v>
      </c>
      <c r="J1585" s="6" t="s">
        <v>890</v>
      </c>
      <c r="K1585" s="6" t="s">
        <v>891</v>
      </c>
      <c r="L1585" s="6" t="s">
        <v>892</v>
      </c>
      <c r="M1585" t="s">
        <v>39</v>
      </c>
      <c r="N1585" s="6" t="s">
        <v>188</v>
      </c>
      <c r="P1585" s="6" t="s">
        <v>904</v>
      </c>
      <c r="Q1585" t="str">
        <f t="shared" si="375"/>
        <v>Almaty [=Alma-Ata]</v>
      </c>
      <c r="R1585" s="84">
        <v>43.25</v>
      </c>
      <c r="S1585" s="84">
        <v>76.95</v>
      </c>
      <c r="T1585" s="6" t="s">
        <v>905</v>
      </c>
      <c r="U1585" s="6" t="s">
        <v>906</v>
      </c>
      <c r="V1585" s="6" t="s">
        <v>44</v>
      </c>
      <c r="Y1585" s="6">
        <v>1974</v>
      </c>
      <c r="Z1585" s="6">
        <v>6</v>
      </c>
      <c r="AA1585" s="6">
        <v>30</v>
      </c>
      <c r="AE1585" s="6" t="s">
        <v>896</v>
      </c>
      <c r="AF1585" s="6" t="s">
        <v>889</v>
      </c>
      <c r="AH1585" s="6" t="s">
        <v>887</v>
      </c>
      <c r="AI1585" s="6" t="s">
        <v>769</v>
      </c>
      <c r="AJ1585" s="6" t="s">
        <v>888</v>
      </c>
      <c r="AK1585" s="6" t="b">
        <v>1</v>
      </c>
      <c r="AL1585" s="6" t="b">
        <v>0</v>
      </c>
      <c r="AO1585" s="49" t="s">
        <v>4952</v>
      </c>
      <c r="AP1585" s="73"/>
      <c r="AQ1585" s="49" t="s">
        <v>4951</v>
      </c>
      <c r="AR1585" s="76" t="s">
        <v>5011</v>
      </c>
      <c r="AS1585" s="73" t="s">
        <v>5012</v>
      </c>
      <c r="AT1585" s="73">
        <f t="shared" si="380"/>
        <v>5</v>
      </c>
      <c r="AU1585" s="112" t="s">
        <v>5384</v>
      </c>
      <c r="AV1585" s="44" t="s">
        <v>5380</v>
      </c>
      <c r="AW1585" t="s">
        <v>889</v>
      </c>
      <c r="AX1585" s="112" t="s">
        <v>5333</v>
      </c>
      <c r="AY1585" s="73" t="str">
        <f t="shared" si="381"/>
        <v>Huber B.A. 2011. Revision and cladistic analysis of Pholcus and closely related taxa (Araneae, Pholcidae) // Bonner Zoologische Monographien. Nr.58. P.1–509</v>
      </c>
      <c r="AZ1585" s="49" t="s">
        <v>4903</v>
      </c>
      <c r="BA1585" s="58" t="str">
        <f>Y1585&amp;"-"&amp;IF(Z1585&lt;10,"0"&amp;Z1585,Z1585)&amp;"-"&amp;IF(AA1585&lt;10,"0"&amp;AA1585,AA1585)</f>
        <v>1974-06-30</v>
      </c>
      <c r="BB1585" s="44" t="str">
        <f>Y1585&amp;IF(Z1585&lt;&gt;0,"-"&amp;Z1585,"")&amp;IF(AA1585&lt;&gt;0,"-"&amp;AA1585,"")&amp;IF(AB1585&lt;&gt;0,"/"&amp;AB1585,"")&amp;IF(AC1585&lt;&gt;0,"-"&amp;AC1585,"")&amp;IF(AD1585&lt;&gt;0,"-"&amp;AD1585,"")</f>
        <v>1974-6-30</v>
      </c>
      <c r="BC1585" s="44" t="str">
        <f>AE1585</f>
        <v>indoor</v>
      </c>
      <c r="BD1585" s="44"/>
      <c r="BE1585" s="44"/>
      <c r="BF1585" s="49" t="s">
        <v>4882</v>
      </c>
      <c r="BG1585" t="s">
        <v>4893</v>
      </c>
      <c r="BH1585" s="40" t="s">
        <v>5050</v>
      </c>
      <c r="BI1585" t="s">
        <v>39</v>
      </c>
      <c r="BJ1585" t="str">
        <f>N1585&amp;", "&amp;P1585</f>
        <v>Almaty Region, Almaty [=Alma-Ata]</v>
      </c>
      <c r="BK1585" t="str">
        <f>T1585&amp;" N; "&amp;U1585&amp;" E"</f>
        <v>43°15' N; 76°57' E</v>
      </c>
      <c r="BL1585" t="s">
        <v>5114</v>
      </c>
      <c r="BM1585" s="85" t="s">
        <v>5115</v>
      </c>
      <c r="BN1585" t="s">
        <v>4895</v>
      </c>
      <c r="BO1585"/>
      <c r="BP1585" t="str">
        <f>IF(V1585="original",H1585,IF(V1585="volunteer",C1585,"Nekhaeva A.A."))</f>
        <v>Huber B.A.</v>
      </c>
      <c r="BQ1585">
        <f>IF(V1585="original",I1585,IF(V1585="volunteer",YEAR(A1585)&amp;"-"&amp;IF(MONTH(A1585)&lt;10,"0"&amp;MONTH(A1585),MONTH(A1585))&amp;"-"&amp;IF(DAY(A1585)&lt;10,"0"&amp;DAY(A1585),DAY(A1585)),"__2025-05-15"))</f>
        <v>2011</v>
      </c>
      <c r="BR1585"/>
      <c r="BS1585"/>
      <c r="BT1585" s="49" t="s">
        <v>4766</v>
      </c>
      <c r="BU1585" t="s">
        <v>3631</v>
      </c>
      <c r="BV1585" t="s">
        <v>3632</v>
      </c>
      <c r="BW1585" t="s">
        <v>3633</v>
      </c>
      <c r="BX1585" t="s">
        <v>3634</v>
      </c>
      <c r="BY1585" s="44" t="s">
        <v>887</v>
      </c>
      <c r="BZ1585" t="s">
        <v>769</v>
      </c>
      <c r="CA1585" t="s">
        <v>3842</v>
      </c>
      <c r="CB1585" s="44" t="s">
        <v>3842</v>
      </c>
      <c r="CC1585" t="s">
        <v>3844</v>
      </c>
      <c r="CD1585" t="s">
        <v>3842</v>
      </c>
      <c r="CE1585" t="s">
        <v>3843</v>
      </c>
      <c r="CF1585" t="s">
        <v>3630</v>
      </c>
      <c r="CG1585"/>
      <c r="CH1585" t="str">
        <f>H1585</f>
        <v>Huber B.A.</v>
      </c>
      <c r="CI1585">
        <f t="shared" si="395"/>
        <v>2011</v>
      </c>
      <c r="CJ1585"/>
    </row>
    <row r="1586" spans="1:88" s="6" customFormat="1" x14ac:dyDescent="0.45">
      <c r="A1586" s="5">
        <v>45778.933668981481</v>
      </c>
      <c r="B1586" s="6">
        <v>412819044</v>
      </c>
      <c r="C1586" s="6" t="s">
        <v>4897</v>
      </c>
      <c r="D1586" s="6">
        <v>2</v>
      </c>
      <c r="E1586" s="4" t="s">
        <v>247</v>
      </c>
      <c r="F1586" s="6" t="s">
        <v>577</v>
      </c>
      <c r="G1586" s="6">
        <v>3597</v>
      </c>
      <c r="H1586" s="44" t="s">
        <v>889</v>
      </c>
      <c r="I1586" s="6">
        <v>2011</v>
      </c>
      <c r="J1586" s="6" t="s">
        <v>890</v>
      </c>
      <c r="K1586" s="6" t="s">
        <v>891</v>
      </c>
      <c r="L1586" s="6" t="s">
        <v>892</v>
      </c>
      <c r="M1586" t="s">
        <v>39</v>
      </c>
      <c r="N1586" s="6" t="s">
        <v>188</v>
      </c>
      <c r="O1586" s="6" t="s">
        <v>893</v>
      </c>
      <c r="P1586" s="6" t="s">
        <v>894</v>
      </c>
      <c r="Q1586" t="str">
        <f t="shared" si="375"/>
        <v>Fabrichniy Vil.</v>
      </c>
      <c r="R1586" s="84">
        <v>43.15</v>
      </c>
      <c r="S1586" s="84">
        <v>76.416667000000004</v>
      </c>
      <c r="T1586" s="6" t="s">
        <v>885</v>
      </c>
      <c r="U1586" s="6" t="s">
        <v>895</v>
      </c>
      <c r="V1586" s="6" t="s">
        <v>44</v>
      </c>
      <c r="Y1586" s="6">
        <v>1994</v>
      </c>
      <c r="Z1586" s="6">
        <v>6</v>
      </c>
      <c r="AA1586" s="6">
        <v>26</v>
      </c>
      <c r="AE1586" s="6" t="s">
        <v>896</v>
      </c>
      <c r="AF1586" s="6" t="s">
        <v>566</v>
      </c>
      <c r="AH1586" s="6" t="s">
        <v>887</v>
      </c>
      <c r="AI1586" s="6" t="s">
        <v>769</v>
      </c>
      <c r="AJ1586" s="6" t="s">
        <v>888</v>
      </c>
      <c r="AK1586" s="6" t="b">
        <v>1</v>
      </c>
      <c r="AL1586" s="6" t="b">
        <v>0</v>
      </c>
      <c r="AO1586" s="49" t="s">
        <v>4952</v>
      </c>
      <c r="AP1586" s="73"/>
      <c r="AQ1586" s="49" t="s">
        <v>4951</v>
      </c>
      <c r="AR1586" s="76" t="s">
        <v>5011</v>
      </c>
      <c r="AS1586" s="73" t="s">
        <v>5012</v>
      </c>
      <c r="AT1586" s="73">
        <f t="shared" si="380"/>
        <v>2</v>
      </c>
      <c r="AU1586" s="112" t="s">
        <v>5384</v>
      </c>
      <c r="AV1586" s="44" t="s">
        <v>5380</v>
      </c>
      <c r="AW1586" t="s">
        <v>566</v>
      </c>
      <c r="AX1586" s="112" t="s">
        <v>5333</v>
      </c>
      <c r="AY1586" s="73" t="str">
        <f t="shared" si="381"/>
        <v>Huber B.A. 2011. Revision and cladistic analysis of Pholcus and closely related taxa (Araneae, Pholcidae) // Bonner Zoologische Monographien. Nr.58. P.1–509</v>
      </c>
      <c r="AZ1586" s="49" t="s">
        <v>4903</v>
      </c>
      <c r="BA1586" s="58" t="str">
        <f>Y1586&amp;"-"&amp;IF(Z1586&lt;10,"0"&amp;Z1586,Z1586)&amp;"-"&amp;IF(AA1586&lt;10,"0"&amp;AA1586,AA1586)</f>
        <v>1994-06-26</v>
      </c>
      <c r="BB1586" s="44" t="str">
        <f>Y1586&amp;IF(Z1586&lt;&gt;0,"-"&amp;Z1586,"")&amp;IF(AA1586&lt;&gt;0,"-"&amp;AA1586,"")&amp;IF(AB1586&lt;&gt;0,"/"&amp;AB1586,"")&amp;IF(AC1586&lt;&gt;0,"-"&amp;AC1586,"")&amp;IF(AD1586&lt;&gt;0,"-"&amp;AD1586,"")</f>
        <v>1994-6-26</v>
      </c>
      <c r="BC1586" s="44" t="str">
        <f>AE1586</f>
        <v>indoor</v>
      </c>
      <c r="BD1586" s="44"/>
      <c r="BE1586" s="44"/>
      <c r="BF1586" s="49" t="s">
        <v>4882</v>
      </c>
      <c r="BG1586" t="s">
        <v>4893</v>
      </c>
      <c r="BH1586" s="40" t="s">
        <v>5050</v>
      </c>
      <c r="BI1586" t="s">
        <v>39</v>
      </c>
      <c r="BJ1586" t="str">
        <f>N1586&amp;", "&amp;O1586&amp;", "&amp;P1586</f>
        <v>Almaty Region, Zhambyl Distr., Fabrichniy Vil.</v>
      </c>
      <c r="BK1586" t="str">
        <f>T1586&amp;" N; "&amp;U1586&amp;" E"</f>
        <v>43°9' N; 76°25' E</v>
      </c>
      <c r="BL1586" t="s">
        <v>5111</v>
      </c>
      <c r="BM1586" s="85" t="s">
        <v>5113</v>
      </c>
      <c r="BN1586" t="s">
        <v>4895</v>
      </c>
      <c r="BO1586"/>
      <c r="BP1586" t="str">
        <f>IF(V1586="original",H1586,IF(V1586="volunteer",C1586,"Nekhaeva A.A."))</f>
        <v>Huber B.A.</v>
      </c>
      <c r="BQ1586">
        <f>IF(V1586="original",I1586,IF(V1586="volunteer",YEAR(A1586)&amp;"-"&amp;IF(MONTH(A1586)&lt;10,"0"&amp;MONTH(A1586),MONTH(A1586))&amp;"-"&amp;IF(DAY(A1586)&lt;10,"0"&amp;DAY(A1586),DAY(A1586)),"__2025-05-15"))</f>
        <v>2011</v>
      </c>
      <c r="BR1586"/>
      <c r="BS1586"/>
      <c r="BT1586" s="49" t="s">
        <v>4766</v>
      </c>
      <c r="BU1586" t="s">
        <v>3631</v>
      </c>
      <c r="BV1586" t="s">
        <v>3632</v>
      </c>
      <c r="BW1586" t="s">
        <v>3633</v>
      </c>
      <c r="BX1586" t="s">
        <v>3634</v>
      </c>
      <c r="BY1586" s="44" t="s">
        <v>887</v>
      </c>
      <c r="BZ1586" t="s">
        <v>769</v>
      </c>
      <c r="CA1586" t="s">
        <v>3842</v>
      </c>
      <c r="CB1586" s="44" t="s">
        <v>3842</v>
      </c>
      <c r="CC1586" t="s">
        <v>3844</v>
      </c>
      <c r="CD1586" t="s">
        <v>3842</v>
      </c>
      <c r="CE1586" t="s">
        <v>3843</v>
      </c>
      <c r="CF1586" t="s">
        <v>3630</v>
      </c>
      <c r="CG1586"/>
      <c r="CH1586" t="str">
        <f>H1586</f>
        <v>Huber B.A.</v>
      </c>
      <c r="CI1586">
        <f t="shared" si="395"/>
        <v>2011</v>
      </c>
      <c r="CJ1586"/>
    </row>
    <row r="1587" spans="1:88" s="6" customFormat="1" x14ac:dyDescent="0.45">
      <c r="A1587" s="5">
        <v>45780.390127314808</v>
      </c>
      <c r="B1587" s="6">
        <v>412819044</v>
      </c>
      <c r="C1587" s="6" t="s">
        <v>4897</v>
      </c>
      <c r="D1587" s="6">
        <v>1</v>
      </c>
      <c r="E1587" s="4" t="s">
        <v>65</v>
      </c>
      <c r="F1587" s="6" t="s">
        <v>836</v>
      </c>
      <c r="G1587" s="6">
        <v>3942</v>
      </c>
      <c r="H1587" s="44" t="s">
        <v>837</v>
      </c>
      <c r="I1587" s="6">
        <v>2000</v>
      </c>
      <c r="J1587" s="6" t="s">
        <v>838</v>
      </c>
      <c r="K1587" s="6" t="s">
        <v>839</v>
      </c>
      <c r="L1587" s="6" t="s">
        <v>840</v>
      </c>
      <c r="M1587" t="s">
        <v>39</v>
      </c>
      <c r="N1587" s="6" t="s">
        <v>841</v>
      </c>
      <c r="P1587" s="6" t="s">
        <v>864</v>
      </c>
      <c r="Q1587" t="str">
        <f t="shared" si="375"/>
        <v>Almaty [=Alma-Ata] Nature Reserve</v>
      </c>
      <c r="R1587" s="84">
        <v>43.199041000000001</v>
      </c>
      <c r="S1587" s="84">
        <v>77.287965999999997</v>
      </c>
      <c r="T1587" s="6" t="s">
        <v>865</v>
      </c>
      <c r="U1587" s="6" t="s">
        <v>866</v>
      </c>
      <c r="V1587" s="6" t="s">
        <v>106</v>
      </c>
      <c r="W1587" s="6" t="s">
        <v>867</v>
      </c>
      <c r="X1587" s="6">
        <v>1000</v>
      </c>
      <c r="Y1587" s="6">
        <v>1992</v>
      </c>
      <c r="Z1587" s="6">
        <v>5</v>
      </c>
      <c r="AA1587" s="6">
        <v>20</v>
      </c>
      <c r="AF1587" s="6" t="s">
        <v>620</v>
      </c>
      <c r="AH1587" s="6" t="s">
        <v>832</v>
      </c>
      <c r="AI1587" s="6" t="s">
        <v>833</v>
      </c>
      <c r="AJ1587" s="6" t="s">
        <v>868</v>
      </c>
      <c r="AK1587" s="6" t="b">
        <v>1</v>
      </c>
      <c r="AL1587" s="6" t="b">
        <v>0</v>
      </c>
      <c r="AO1587" s="49" t="s">
        <v>4952</v>
      </c>
      <c r="AP1587" s="73"/>
      <c r="AQ1587" s="49" t="s">
        <v>4951</v>
      </c>
      <c r="AR1587" s="76" t="s">
        <v>5011</v>
      </c>
      <c r="AS1587" s="73" t="s">
        <v>5012</v>
      </c>
      <c r="AT1587" s="73">
        <f t="shared" si="380"/>
        <v>1</v>
      </c>
      <c r="AU1587" s="112" t="s">
        <v>5384</v>
      </c>
      <c r="AV1587" s="44" t="s">
        <v>5380</v>
      </c>
      <c r="AW1587" s="28" t="s">
        <v>620</v>
      </c>
      <c r="AX1587" s="112" t="s">
        <v>5322</v>
      </c>
      <c r="AY1587" s="73" t="str">
        <f t="shared" si="381"/>
        <v>Lyakhov O.V. 2000. Contribution to the Middle Asian fauna of the spider genus Thanatus C.L. Koch, 1837 (Aranei: Philodromidae) // Arthropoda Selecta. Vol.8 (for 1999). No.4. P.221–230</v>
      </c>
      <c r="AZ1587" s="49" t="s">
        <v>4903</v>
      </c>
      <c r="BA1587" s="58" t="str">
        <f>Y1587&amp;"-"&amp;IF(Z1587&lt;10,"0"&amp;Z1587,Z1587)&amp;"-"&amp;IF(AA1587&lt;10,"0"&amp;AA1587,AA1587)</f>
        <v>1992-05-20</v>
      </c>
      <c r="BB1587" s="44" t="str">
        <f>Y1587&amp;IF(Z1587&lt;&gt;0,"-"&amp;Z1587,"")&amp;IF(AA1587&lt;&gt;0,"-"&amp;AA1587,"")&amp;IF(AB1587&lt;&gt;0,"/"&amp;AB1587,"")&amp;IF(AC1587&lt;&gt;0,"-"&amp;AC1587,"")&amp;IF(AD1587&lt;&gt;0,"-"&amp;AD1587,"")</f>
        <v>1992-5-20</v>
      </c>
      <c r="BC1587" s="44"/>
      <c r="BD1587" s="44"/>
      <c r="BE1587" s="44"/>
      <c r="BF1587" s="49" t="s">
        <v>4882</v>
      </c>
      <c r="BG1587" t="s">
        <v>4893</v>
      </c>
      <c r="BH1587" s="40" t="s">
        <v>5050</v>
      </c>
      <c r="BI1587" t="s">
        <v>39</v>
      </c>
      <c r="BJ1587" t="str">
        <f>N1587&amp;", "&amp;P1587</f>
        <v>Almaty [=Alma-Ata] Area, Almaty [=Alma-Ata] Nature Reserve</v>
      </c>
      <c r="BK1587" t="str">
        <f>T1587&amp;" N; "&amp;U1587&amp;" E"</f>
        <v>43.199041 N; 77.287966 E</v>
      </c>
      <c r="BL1587" t="s">
        <v>865</v>
      </c>
      <c r="BM1587" s="85" t="s">
        <v>866</v>
      </c>
      <c r="BN1587" t="s">
        <v>4895</v>
      </c>
      <c r="BO1587">
        <f t="shared" ref="BO1587:BO1590" si="396">X1587</f>
        <v>1000</v>
      </c>
      <c r="BP1587" t="str">
        <f>IF(V1587="original",H1587,IF(V1587="volunteer",C1587,"Nekhaeva A.A."))</f>
        <v>Kim L.V.</v>
      </c>
      <c r="BQ1587" t="str">
        <f>IF(V1587="original",I1587,IF(V1587="volunteer",YEAR(A1587)&amp;"-"&amp;IF(MONTH(A1587)&lt;10,"0"&amp;MONTH(A1587),MONTH(A1587))&amp;"-"&amp;IF(DAY(A1587)&lt;10,"0"&amp;DAY(A1587),DAY(A1587)),"__2025-05-15"))</f>
        <v>2025-05-03</v>
      </c>
      <c r="BR1587"/>
      <c r="BS1587"/>
      <c r="BT1587" s="49" t="s">
        <v>4766</v>
      </c>
      <c r="BU1587" t="s">
        <v>3631</v>
      </c>
      <c r="BV1587" t="s">
        <v>3632</v>
      </c>
      <c r="BW1587" t="s">
        <v>3633</v>
      </c>
      <c r="BX1587" t="s">
        <v>3634</v>
      </c>
      <c r="BY1587" s="44" t="s">
        <v>832</v>
      </c>
      <c r="BZ1587" t="s">
        <v>833</v>
      </c>
      <c r="CA1587" t="s">
        <v>3838</v>
      </c>
      <c r="CB1587" s="44" t="s">
        <v>3838</v>
      </c>
      <c r="CC1587" t="s">
        <v>4796</v>
      </c>
      <c r="CD1587" t="s">
        <v>3838</v>
      </c>
      <c r="CE1587" t="s">
        <v>3839</v>
      </c>
      <c r="CF1587" t="s">
        <v>3630</v>
      </c>
      <c r="CG1587"/>
      <c r="CH1587" t="str">
        <f>H1587</f>
        <v>Lyakhov O.V.</v>
      </c>
      <c r="CI1587">
        <f t="shared" si="395"/>
        <v>2000</v>
      </c>
      <c r="CJ1587"/>
    </row>
    <row r="1588" spans="1:88" s="6" customFormat="1" x14ac:dyDescent="0.45">
      <c r="A1588" s="5">
        <v>45780.392789351863</v>
      </c>
      <c r="B1588" s="6">
        <v>412819044</v>
      </c>
      <c r="C1588" s="6" t="s">
        <v>4897</v>
      </c>
      <c r="D1588" s="6">
        <v>9</v>
      </c>
      <c r="E1588" s="4" t="s">
        <v>1331</v>
      </c>
      <c r="F1588" s="6" t="s">
        <v>836</v>
      </c>
      <c r="G1588" s="6">
        <v>3942</v>
      </c>
      <c r="H1588" s="44" t="s">
        <v>837</v>
      </c>
      <c r="I1588" s="6">
        <v>2000</v>
      </c>
      <c r="J1588" s="6" t="s">
        <v>838</v>
      </c>
      <c r="K1588" s="6" t="s">
        <v>839</v>
      </c>
      <c r="L1588" s="6" t="s">
        <v>840</v>
      </c>
      <c r="M1588" t="s">
        <v>39</v>
      </c>
      <c r="N1588" s="6" t="s">
        <v>841</v>
      </c>
      <c r="O1588" s="6" t="s">
        <v>858</v>
      </c>
      <c r="P1588" s="6" t="s">
        <v>859</v>
      </c>
      <c r="Q1588" t="str">
        <f t="shared" si="375"/>
        <v>near Zarechnyi</v>
      </c>
      <c r="R1588" s="84">
        <v>43.716670000000001</v>
      </c>
      <c r="S1588" s="84">
        <v>77.039439999999999</v>
      </c>
      <c r="T1588" s="6" t="s">
        <v>860</v>
      </c>
      <c r="U1588" s="6" t="s">
        <v>861</v>
      </c>
      <c r="V1588" s="6" t="s">
        <v>106</v>
      </c>
      <c r="X1588" s="6">
        <v>2000</v>
      </c>
      <c r="Y1588" s="6">
        <v>1989</v>
      </c>
      <c r="Z1588" s="6">
        <v>4</v>
      </c>
      <c r="AA1588" s="6">
        <v>13</v>
      </c>
      <c r="AF1588" s="6" t="s">
        <v>862</v>
      </c>
      <c r="AH1588" s="6" t="s">
        <v>832</v>
      </c>
      <c r="AI1588" s="6" t="s">
        <v>833</v>
      </c>
      <c r="AJ1588" s="6" t="s">
        <v>834</v>
      </c>
      <c r="AK1588" s="6" t="b">
        <v>1</v>
      </c>
      <c r="AL1588" s="6" t="b">
        <v>0</v>
      </c>
      <c r="AO1588" s="49" t="s">
        <v>4952</v>
      </c>
      <c r="AP1588" s="73"/>
      <c r="AQ1588" s="49" t="s">
        <v>4951</v>
      </c>
      <c r="AR1588" s="76" t="s">
        <v>5011</v>
      </c>
      <c r="AS1588" s="73" t="s">
        <v>5012</v>
      </c>
      <c r="AT1588" s="73">
        <f t="shared" si="380"/>
        <v>9</v>
      </c>
      <c r="AU1588" s="112" t="s">
        <v>5384</v>
      </c>
      <c r="AV1588" s="44" t="s">
        <v>5380</v>
      </c>
      <c r="AW1588" t="s">
        <v>5021</v>
      </c>
      <c r="AX1588" s="112" t="s">
        <v>5322</v>
      </c>
      <c r="AY1588" s="73" t="str">
        <f t="shared" si="381"/>
        <v>Lyakhov O.V. 2000. Contribution to the Middle Asian fauna of the spider genus Thanatus C.L. Koch, 1837 (Aranei: Philodromidae) // Arthropoda Selecta. Vol.8 (for 1999). No.4. P.221–230</v>
      </c>
      <c r="AZ1588" s="49" t="s">
        <v>4903</v>
      </c>
      <c r="BA1588" s="58" t="str">
        <f>Y1588&amp;"-"&amp;IF(Z1588&lt;10,"0"&amp;Z1588,Z1588)&amp;"-"&amp;IF(AA1588&lt;10,"0"&amp;AA1588,AA1588)</f>
        <v>1989-04-13</v>
      </c>
      <c r="BB1588" s="44" t="str">
        <f>Y1588&amp;IF(Z1588&lt;&gt;0,"-"&amp;Z1588,"")&amp;IF(AA1588&lt;&gt;0,"-"&amp;AA1588,"")&amp;IF(AB1588&lt;&gt;0,"/"&amp;AB1588,"")&amp;IF(AC1588&lt;&gt;0,"-"&amp;AC1588,"")&amp;IF(AD1588&lt;&gt;0,"-"&amp;AD1588,"")</f>
        <v>1989-4-13</v>
      </c>
      <c r="BC1588" s="44"/>
      <c r="BD1588" s="44"/>
      <c r="BE1588" s="44"/>
      <c r="BF1588" s="49" t="s">
        <v>4882</v>
      </c>
      <c r="BG1588" t="s">
        <v>4893</v>
      </c>
      <c r="BH1588" s="40" t="s">
        <v>5050</v>
      </c>
      <c r="BI1588" t="s">
        <v>39</v>
      </c>
      <c r="BJ1588" t="str">
        <f>N1588&amp;", "&amp;O1588&amp;", "&amp;P1588</f>
        <v>Almaty [=Alma-Ata] Area, Ili Distr., near Zarechnyi</v>
      </c>
      <c r="BK1588" t="str">
        <f>T1588&amp;" N; "&amp;U1588&amp;" E"</f>
        <v>43.71667 N; 77.03944 E</v>
      </c>
      <c r="BL1588" t="s">
        <v>860</v>
      </c>
      <c r="BM1588" s="85" t="s">
        <v>861</v>
      </c>
      <c r="BN1588" t="s">
        <v>4895</v>
      </c>
      <c r="BO1588">
        <f t="shared" si="396"/>
        <v>2000</v>
      </c>
      <c r="BP1588" t="str">
        <f>IF(V1588="original",H1588,IF(V1588="volunteer",C1588,"Nekhaeva A.A."))</f>
        <v>Kim L.V.</v>
      </c>
      <c r="BQ1588" t="str">
        <f>IF(V1588="original",I1588,IF(V1588="volunteer",YEAR(A1588)&amp;"-"&amp;IF(MONTH(A1588)&lt;10,"0"&amp;MONTH(A1588),MONTH(A1588))&amp;"-"&amp;IF(DAY(A1588)&lt;10,"0"&amp;DAY(A1588),DAY(A1588)),"__2025-05-15"))</f>
        <v>2025-05-03</v>
      </c>
      <c r="BR1588"/>
      <c r="BS1588"/>
      <c r="BT1588" s="49" t="s">
        <v>4766</v>
      </c>
      <c r="BU1588" t="s">
        <v>3631</v>
      </c>
      <c r="BV1588" t="s">
        <v>3632</v>
      </c>
      <c r="BW1588" t="s">
        <v>3633</v>
      </c>
      <c r="BX1588" t="s">
        <v>3634</v>
      </c>
      <c r="BY1588" s="44" t="s">
        <v>832</v>
      </c>
      <c r="BZ1588" t="s">
        <v>833</v>
      </c>
      <c r="CA1588" t="s">
        <v>3835</v>
      </c>
      <c r="CB1588" s="44" t="s">
        <v>3835</v>
      </c>
      <c r="CC1588" t="s">
        <v>3837</v>
      </c>
      <c r="CD1588" t="s">
        <v>3835</v>
      </c>
      <c r="CE1588" t="s">
        <v>3836</v>
      </c>
      <c r="CF1588" t="s">
        <v>3630</v>
      </c>
      <c r="CG1588"/>
      <c r="CH1588" t="str">
        <f>H1588</f>
        <v>Lyakhov O.V.</v>
      </c>
      <c r="CI1588">
        <f t="shared" si="395"/>
        <v>2000</v>
      </c>
      <c r="CJ1588"/>
    </row>
    <row r="1589" spans="1:88" s="6" customFormat="1" x14ac:dyDescent="0.45">
      <c r="A1589" s="5">
        <v>45780.410011574073</v>
      </c>
      <c r="B1589" s="6">
        <v>412819044</v>
      </c>
      <c r="C1589" s="6" t="s">
        <v>4897</v>
      </c>
      <c r="D1589" s="6">
        <v>2</v>
      </c>
      <c r="E1589" s="4" t="s">
        <v>247</v>
      </c>
      <c r="F1589" s="6" t="s">
        <v>836</v>
      </c>
      <c r="G1589" s="6">
        <v>3942</v>
      </c>
      <c r="H1589" s="44" t="s">
        <v>837</v>
      </c>
      <c r="I1589" s="6">
        <v>2000</v>
      </c>
      <c r="J1589" s="6" t="s">
        <v>838</v>
      </c>
      <c r="K1589" s="6" t="s">
        <v>839</v>
      </c>
      <c r="L1589" s="6" t="s">
        <v>840</v>
      </c>
      <c r="M1589" t="s">
        <v>39</v>
      </c>
      <c r="N1589" s="6" t="s">
        <v>841</v>
      </c>
      <c r="O1589" s="6" t="s">
        <v>754</v>
      </c>
      <c r="P1589" s="6" t="s">
        <v>853</v>
      </c>
      <c r="Q1589" t="str">
        <f t="shared" si="375"/>
        <v>bank of Kapchagai Reservoir</v>
      </c>
      <c r="R1589" s="84">
        <v>43.985596999999999</v>
      </c>
      <c r="S1589" s="84">
        <v>77.196369000000004</v>
      </c>
      <c r="T1589" s="6" t="s">
        <v>854</v>
      </c>
      <c r="U1589" s="6" t="s">
        <v>855</v>
      </c>
      <c r="V1589" s="6" t="s">
        <v>106</v>
      </c>
      <c r="X1589" s="6">
        <v>10000</v>
      </c>
      <c r="Y1589" s="6">
        <v>1990</v>
      </c>
      <c r="Z1589" s="6">
        <v>4</v>
      </c>
      <c r="AA1589" s="6">
        <v>8</v>
      </c>
      <c r="AE1589" s="6" t="s">
        <v>856</v>
      </c>
      <c r="AF1589" s="6" t="s">
        <v>837</v>
      </c>
      <c r="AH1589" s="6" t="s">
        <v>832</v>
      </c>
      <c r="AI1589" s="6" t="s">
        <v>833</v>
      </c>
      <c r="AJ1589" s="6" t="s">
        <v>834</v>
      </c>
      <c r="AK1589" s="6" t="b">
        <v>1</v>
      </c>
      <c r="AL1589" s="6" t="b">
        <v>0</v>
      </c>
      <c r="AO1589" s="49" t="s">
        <v>4952</v>
      </c>
      <c r="AP1589" s="73"/>
      <c r="AQ1589" s="49" t="s">
        <v>4951</v>
      </c>
      <c r="AR1589" s="76" t="s">
        <v>5011</v>
      </c>
      <c r="AS1589" s="73" t="s">
        <v>5012</v>
      </c>
      <c r="AT1589" s="73">
        <f t="shared" si="380"/>
        <v>2</v>
      </c>
      <c r="AU1589" s="112" t="s">
        <v>5384</v>
      </c>
      <c r="AV1589" s="44" t="s">
        <v>5380</v>
      </c>
      <c r="AW1589" t="s">
        <v>837</v>
      </c>
      <c r="AX1589" s="112" t="s">
        <v>5322</v>
      </c>
      <c r="AY1589" s="73" t="str">
        <f t="shared" si="381"/>
        <v>Lyakhov O.V. 2000. Contribution to the Middle Asian fauna of the spider genus Thanatus C.L. Koch, 1837 (Aranei: Philodromidae) // Arthropoda Selecta. Vol.8 (for 1999). No.4. P.221–230</v>
      </c>
      <c r="AZ1589" s="49" t="s">
        <v>4903</v>
      </c>
      <c r="BA1589" s="58" t="str">
        <f>Y1589&amp;"-"&amp;IF(Z1589&lt;10,"0"&amp;Z1589,Z1589)&amp;"-"&amp;IF(AA1589&lt;10,"0"&amp;AA1589,AA1589)</f>
        <v>1990-04-08</v>
      </c>
      <c r="BB1589" s="44" t="str">
        <f>Y1589&amp;IF(Z1589&lt;&gt;0,"-"&amp;Z1589,"")&amp;IF(AA1589&lt;&gt;0,"-"&amp;AA1589,"")&amp;IF(AB1589&lt;&gt;0,"/"&amp;AB1589,"")&amp;IF(AC1589&lt;&gt;0,"-"&amp;AC1589,"")&amp;IF(AD1589&lt;&gt;0,"-"&amp;AD1589,"")</f>
        <v>1990-4-8</v>
      </c>
      <c r="BC1589" s="44" t="str">
        <f>AE1589</f>
        <v>steppe</v>
      </c>
      <c r="BD1589" s="44"/>
      <c r="BE1589" s="44"/>
      <c r="BF1589" s="49" t="s">
        <v>4882</v>
      </c>
      <c r="BG1589" t="s">
        <v>4893</v>
      </c>
      <c r="BH1589" s="40" t="s">
        <v>5050</v>
      </c>
      <c r="BI1589" t="s">
        <v>39</v>
      </c>
      <c r="BJ1589" t="str">
        <f>N1589&amp;", "&amp;O1589&amp;", "&amp;P1589</f>
        <v>Almaty [=Alma-Ata] Area, Talgar Distr., bank of Kapchagai Reservoir</v>
      </c>
      <c r="BK1589" t="str">
        <f>T1589&amp;" N; "&amp;U1589&amp;" E"</f>
        <v>43.985597 N; 77.196369 E</v>
      </c>
      <c r="BL1589" t="s">
        <v>854</v>
      </c>
      <c r="BM1589" s="85" t="s">
        <v>855</v>
      </c>
      <c r="BN1589" t="s">
        <v>4895</v>
      </c>
      <c r="BO1589">
        <f t="shared" si="396"/>
        <v>10000</v>
      </c>
      <c r="BP1589" t="str">
        <f>IF(V1589="original",H1589,IF(V1589="volunteer",C1589,"Nekhaeva A.A."))</f>
        <v>Kim L.V.</v>
      </c>
      <c r="BQ1589" t="str">
        <f>IF(V1589="original",I1589,IF(V1589="volunteer",YEAR(A1589)&amp;"-"&amp;IF(MONTH(A1589)&lt;10,"0"&amp;MONTH(A1589),MONTH(A1589))&amp;"-"&amp;IF(DAY(A1589)&lt;10,"0"&amp;DAY(A1589),DAY(A1589)),"__2025-05-15"))</f>
        <v>2025-05-03</v>
      </c>
      <c r="BR1589"/>
      <c r="BS1589"/>
      <c r="BT1589" s="49" t="s">
        <v>4766</v>
      </c>
      <c r="BU1589" t="s">
        <v>3631</v>
      </c>
      <c r="BV1589" t="s">
        <v>3632</v>
      </c>
      <c r="BW1589" t="s">
        <v>3633</v>
      </c>
      <c r="BX1589" t="s">
        <v>3634</v>
      </c>
      <c r="BY1589" s="44" t="s">
        <v>832</v>
      </c>
      <c r="BZ1589" t="s">
        <v>833</v>
      </c>
      <c r="CA1589" t="s">
        <v>3835</v>
      </c>
      <c r="CB1589" s="44" t="s">
        <v>3835</v>
      </c>
      <c r="CC1589" t="s">
        <v>3837</v>
      </c>
      <c r="CD1589" t="s">
        <v>3835</v>
      </c>
      <c r="CE1589" t="s">
        <v>3836</v>
      </c>
      <c r="CF1589" t="s">
        <v>3630</v>
      </c>
      <c r="CG1589"/>
      <c r="CH1589" t="str">
        <f>H1589</f>
        <v>Lyakhov O.V.</v>
      </c>
      <c r="CI1589">
        <f t="shared" si="395"/>
        <v>2000</v>
      </c>
      <c r="CJ1589"/>
    </row>
    <row r="1590" spans="1:88" s="6" customFormat="1" x14ac:dyDescent="0.45">
      <c r="A1590" s="5">
        <v>45780.41405092593</v>
      </c>
      <c r="B1590" s="6">
        <v>412819044</v>
      </c>
      <c r="C1590" s="6" t="s">
        <v>4897</v>
      </c>
      <c r="D1590" s="6">
        <v>10</v>
      </c>
      <c r="E1590" s="4" t="s">
        <v>5301</v>
      </c>
      <c r="F1590" s="6" t="s">
        <v>836</v>
      </c>
      <c r="G1590" s="6">
        <v>3942</v>
      </c>
      <c r="H1590" s="44" t="s">
        <v>837</v>
      </c>
      <c r="I1590" s="6">
        <v>2000</v>
      </c>
      <c r="J1590" s="6" t="s">
        <v>838</v>
      </c>
      <c r="K1590" s="6" t="s">
        <v>839</v>
      </c>
      <c r="L1590" s="6" t="s">
        <v>840</v>
      </c>
      <c r="M1590" t="s">
        <v>39</v>
      </c>
      <c r="N1590" s="6" t="s">
        <v>841</v>
      </c>
      <c r="O1590" s="6" t="s">
        <v>847</v>
      </c>
      <c r="P1590" s="6" t="s">
        <v>848</v>
      </c>
      <c r="Q1590" t="str">
        <f t="shared" si="375"/>
        <v>ca. 29 km ESE of Chilik, Syugety Mts</v>
      </c>
      <c r="R1590" s="84">
        <v>43.506287</v>
      </c>
      <c r="S1590" s="84">
        <v>78.600651999999997</v>
      </c>
      <c r="T1590" s="6" t="s">
        <v>849</v>
      </c>
      <c r="U1590" s="6" t="s">
        <v>850</v>
      </c>
      <c r="V1590" s="6" t="s">
        <v>106</v>
      </c>
      <c r="X1590" s="6">
        <v>2500</v>
      </c>
      <c r="Y1590" s="6">
        <v>1990</v>
      </c>
      <c r="Z1590" s="6">
        <v>5</v>
      </c>
      <c r="AA1590" s="6">
        <v>9</v>
      </c>
      <c r="AF1590" s="6" t="s">
        <v>648</v>
      </c>
      <c r="AH1590" s="6" t="s">
        <v>832</v>
      </c>
      <c r="AI1590" s="6" t="s">
        <v>833</v>
      </c>
      <c r="AJ1590" s="6" t="s">
        <v>834</v>
      </c>
      <c r="AK1590" s="6" t="b">
        <v>1</v>
      </c>
      <c r="AL1590" s="6" t="b">
        <v>0</v>
      </c>
      <c r="AO1590" s="49" t="s">
        <v>4952</v>
      </c>
      <c r="AP1590" s="73"/>
      <c r="AQ1590" s="49" t="s">
        <v>4951</v>
      </c>
      <c r="AR1590" s="76" t="s">
        <v>5011</v>
      </c>
      <c r="AS1590" s="73" t="s">
        <v>5012</v>
      </c>
      <c r="AT1590" s="73">
        <f t="shared" si="380"/>
        <v>10</v>
      </c>
      <c r="AU1590" s="112" t="s">
        <v>5384</v>
      </c>
      <c r="AV1590" s="44" t="s">
        <v>5380</v>
      </c>
      <c r="AW1590" t="s">
        <v>648</v>
      </c>
      <c r="AX1590" s="112" t="s">
        <v>5322</v>
      </c>
      <c r="AY1590" s="73" t="str">
        <f t="shared" si="381"/>
        <v>Lyakhov O.V. 2000. Contribution to the Middle Asian fauna of the spider genus Thanatus C.L. Koch, 1837 (Aranei: Philodromidae) // Arthropoda Selecta. Vol.8 (for 1999). No.4. P.221–230</v>
      </c>
      <c r="AZ1590" s="49" t="s">
        <v>4903</v>
      </c>
      <c r="BA1590" s="58" t="str">
        <f>Y1590&amp;"-"&amp;IF(Z1590&lt;10,"0"&amp;Z1590,Z1590)&amp;"-"&amp;IF(AA1590&lt;10,"0"&amp;AA1590,AA1590)</f>
        <v>1990-05-09</v>
      </c>
      <c r="BB1590" s="44" t="str">
        <f>Y1590&amp;IF(Z1590&lt;&gt;0,"-"&amp;Z1590,"")&amp;IF(AA1590&lt;&gt;0,"-"&amp;AA1590,"")&amp;IF(AB1590&lt;&gt;0,"/"&amp;AB1590,"")&amp;IF(AC1590&lt;&gt;0,"-"&amp;AC1590,"")&amp;IF(AD1590&lt;&gt;0,"-"&amp;AD1590,"")</f>
        <v>1990-5-9</v>
      </c>
      <c r="BC1590" s="44"/>
      <c r="BD1590" s="44"/>
      <c r="BE1590" s="44"/>
      <c r="BF1590" s="49" t="s">
        <v>4882</v>
      </c>
      <c r="BG1590" t="s">
        <v>4893</v>
      </c>
      <c r="BH1590" s="40" t="s">
        <v>5050</v>
      </c>
      <c r="BI1590" t="s">
        <v>39</v>
      </c>
      <c r="BJ1590" t="str">
        <f>N1590&amp;", "&amp;O1590&amp;", "&amp;P1590</f>
        <v>Almaty [=Alma-Ata] Area, Chilik Distr., ca. 29 km ESE of Chilik, Syugety Mts</v>
      </c>
      <c r="BK1590" t="str">
        <f>T1590&amp;" N; "&amp;U1590&amp;" E"</f>
        <v>43.506287 N; 78.600652 E</v>
      </c>
      <c r="BL1590" t="s">
        <v>849</v>
      </c>
      <c r="BM1590" s="85" t="s">
        <v>850</v>
      </c>
      <c r="BN1590" t="s">
        <v>4895</v>
      </c>
      <c r="BO1590">
        <f t="shared" si="396"/>
        <v>2500</v>
      </c>
      <c r="BP1590" t="str">
        <f>IF(V1590="original",H1590,IF(V1590="volunteer",C1590,"Nekhaeva A.A."))</f>
        <v>Kim L.V.</v>
      </c>
      <c r="BQ1590" t="str">
        <f>IF(V1590="original",I1590,IF(V1590="volunteer",YEAR(A1590)&amp;"-"&amp;IF(MONTH(A1590)&lt;10,"0"&amp;MONTH(A1590),MONTH(A1590))&amp;"-"&amp;IF(DAY(A1590)&lt;10,"0"&amp;DAY(A1590),DAY(A1590)),"__2025-05-15"))</f>
        <v>2025-05-03</v>
      </c>
      <c r="BR1590"/>
      <c r="BS1590"/>
      <c r="BT1590" s="49" t="s">
        <v>4766</v>
      </c>
      <c r="BU1590" t="s">
        <v>3631</v>
      </c>
      <c r="BV1590" t="s">
        <v>3632</v>
      </c>
      <c r="BW1590" t="s">
        <v>3633</v>
      </c>
      <c r="BX1590" t="s">
        <v>3634</v>
      </c>
      <c r="BY1590" s="44" t="s">
        <v>832</v>
      </c>
      <c r="BZ1590" t="s">
        <v>833</v>
      </c>
      <c r="CA1590" t="s">
        <v>3835</v>
      </c>
      <c r="CB1590" s="44" t="s">
        <v>3835</v>
      </c>
      <c r="CC1590" t="s">
        <v>3837</v>
      </c>
      <c r="CD1590" t="s">
        <v>3835</v>
      </c>
      <c r="CE1590" t="s">
        <v>3836</v>
      </c>
      <c r="CF1590" t="s">
        <v>3630</v>
      </c>
      <c r="CG1590"/>
      <c r="CH1590" t="str">
        <f>H1590</f>
        <v>Lyakhov O.V.</v>
      </c>
      <c r="CI1590">
        <f t="shared" si="395"/>
        <v>2000</v>
      </c>
      <c r="CJ1590"/>
    </row>
    <row r="1591" spans="1:88" s="6" customFormat="1" x14ac:dyDescent="0.45">
      <c r="A1591" s="5">
        <v>45782.546122685177</v>
      </c>
      <c r="B1591" s="6">
        <v>412819044</v>
      </c>
      <c r="C1591" s="6" t="s">
        <v>4897</v>
      </c>
      <c r="D1591" s="6">
        <v>1</v>
      </c>
      <c r="E1591" s="4" t="s">
        <v>65</v>
      </c>
      <c r="F1591" s="6" t="s">
        <v>736</v>
      </c>
      <c r="G1591" s="6">
        <v>3378</v>
      </c>
      <c r="H1591" s="44" t="s">
        <v>717</v>
      </c>
      <c r="I1591" s="6">
        <v>1994</v>
      </c>
      <c r="J1591" s="6" t="s">
        <v>720</v>
      </c>
      <c r="K1591" s="6" t="s">
        <v>721</v>
      </c>
      <c r="L1591" s="6" t="s">
        <v>722</v>
      </c>
      <c r="M1591" s="6" t="s">
        <v>541</v>
      </c>
      <c r="N1591" s="6" t="s">
        <v>731</v>
      </c>
      <c r="P1591" s="6" t="s">
        <v>732</v>
      </c>
      <c r="Q1591" t="str">
        <f t="shared" si="375"/>
        <v>Lake Sarykamysh</v>
      </c>
      <c r="R1591" s="84">
        <v>41.657660999999997</v>
      </c>
      <c r="S1591" s="84">
        <v>57.699756000000001</v>
      </c>
      <c r="T1591" s="6" t="s">
        <v>733</v>
      </c>
      <c r="U1591" s="6" t="s">
        <v>734</v>
      </c>
      <c r="V1591" s="6" t="s">
        <v>106</v>
      </c>
      <c r="X1591" s="6">
        <v>50000</v>
      </c>
      <c r="Y1591" s="6">
        <v>1986</v>
      </c>
      <c r="Z1591" s="6">
        <v>5</v>
      </c>
      <c r="AA1591" s="6">
        <v>29</v>
      </c>
      <c r="AF1591" s="6" t="s">
        <v>735</v>
      </c>
      <c r="AI1591" s="6" t="s">
        <v>718</v>
      </c>
      <c r="AJ1591" s="6" t="s">
        <v>725</v>
      </c>
      <c r="AK1591" s="6" t="b">
        <v>1</v>
      </c>
      <c r="AL1591" s="6" t="b">
        <v>0</v>
      </c>
      <c r="AO1591" s="49" t="s">
        <v>4952</v>
      </c>
      <c r="AP1591" s="73"/>
      <c r="AQ1591" s="49" t="s">
        <v>4951</v>
      </c>
      <c r="AR1591" s="76" t="s">
        <v>5011</v>
      </c>
      <c r="AS1591" s="73" t="s">
        <v>5012</v>
      </c>
      <c r="AT1591" s="73">
        <f t="shared" si="380"/>
        <v>1</v>
      </c>
      <c r="AU1591" s="112" t="s">
        <v>5384</v>
      </c>
      <c r="AV1591" s="44" t="s">
        <v>5380</v>
      </c>
      <c r="AW1591" t="s">
        <v>735</v>
      </c>
      <c r="AX1591" s="112" t="s">
        <v>5363</v>
      </c>
      <c r="AY1591" s="73" t="str">
        <f t="shared" si="381"/>
        <v>Esjunin S.L. 1994. Remarks on the spider fauna of the Urals, 3. Devade Simon, 1884, a genus new to the Urals, with notes on Devade indistincta (O.P.-Cambridge, 1872) (Arachnida Aranei Dictynidae) // Arthropoda Selecta. Vol.3. Nos 1–2. P.39–47</v>
      </c>
      <c r="AZ1591" s="49" t="s">
        <v>4903</v>
      </c>
      <c r="BA1591" s="58" t="str">
        <f>Y1591&amp;"-"&amp;IF(Z1591&lt;10,"0"&amp;Z1591,Z1591)&amp;"-"&amp;IF(AA1591&lt;10,"0"&amp;AA1591,AA1591)</f>
        <v>1986-05-29</v>
      </c>
      <c r="BB1591" s="44" t="str">
        <f>Y1591&amp;IF(Z1591&lt;&gt;0,"-"&amp;Z1591,"")&amp;IF(AA1591&lt;&gt;0,"-"&amp;AA1591,"")&amp;IF(AB1591&lt;&gt;0,"/"&amp;AB1591,"")&amp;IF(AC1591&lt;&gt;0,"-"&amp;AC1591,"")&amp;IF(AD1591&lt;&gt;0,"-"&amp;AD1591,"")</f>
        <v>1986-5-29</v>
      </c>
      <c r="BC1591" s="44"/>
      <c r="BD1591" s="44"/>
      <c r="BE1591" s="44"/>
      <c r="BF1591" s="49" t="s">
        <v>4882</v>
      </c>
      <c r="BG1591" t="s">
        <v>4893</v>
      </c>
      <c r="BH1591" s="40" t="s">
        <v>5062</v>
      </c>
      <c r="BI1591" t="s">
        <v>541</v>
      </c>
      <c r="BJ1591" t="str">
        <f>N1591&amp;", "&amp;P1591</f>
        <v>Tashauz Area, Lake Sarykamysh</v>
      </c>
      <c r="BK1591" t="str">
        <f>T1591&amp;" N; "&amp;U1591&amp;" E"</f>
        <v>41.657661 N; 57.699756 E</v>
      </c>
      <c r="BL1591" t="s">
        <v>733</v>
      </c>
      <c r="BM1591" s="85" t="s">
        <v>734</v>
      </c>
      <c r="BN1591" t="s">
        <v>4895</v>
      </c>
      <c r="BO1591">
        <f>X1591</f>
        <v>50000</v>
      </c>
      <c r="BP1591" t="str">
        <f>IF(V1591="original",H1591,IF(V1591="volunteer",C1591,"Nekhaeva A.A."))</f>
        <v>Kim L.V.</v>
      </c>
      <c r="BQ1591" t="str">
        <f>IF(V1591="original",I1591,IF(V1591="volunteer",YEAR(A1591)&amp;"-"&amp;IF(MONTH(A1591)&lt;10,"0"&amp;MONTH(A1591),MONTH(A1591))&amp;"-"&amp;IF(DAY(A1591)&lt;10,"0"&amp;DAY(A1591),DAY(A1591)),"__2025-05-15"))</f>
        <v>2025-05-05</v>
      </c>
      <c r="BR1591"/>
      <c r="BS1591"/>
      <c r="BT1591" s="49" t="s">
        <v>4766</v>
      </c>
      <c r="BU1591" t="s">
        <v>3631</v>
      </c>
      <c r="BV1591" t="s">
        <v>3632</v>
      </c>
      <c r="BW1591" t="s">
        <v>3633</v>
      </c>
      <c r="BX1591" t="s">
        <v>3634</v>
      </c>
      <c r="BY1591" s="44" t="s">
        <v>1428</v>
      </c>
      <c r="BZ1591" t="s">
        <v>718</v>
      </c>
      <c r="CA1591" t="s">
        <v>3812</v>
      </c>
      <c r="CB1591" s="44" t="s">
        <v>3812</v>
      </c>
      <c r="CC1591" t="s">
        <v>4829</v>
      </c>
      <c r="CD1591" t="s">
        <v>3812</v>
      </c>
      <c r="CE1591" t="s">
        <v>3813</v>
      </c>
      <c r="CF1591" t="s">
        <v>3630</v>
      </c>
      <c r="CG1591"/>
      <c r="CH1591" t="str">
        <f>H1591</f>
        <v>Esjunin S.L.</v>
      </c>
      <c r="CI1591">
        <f t="shared" si="395"/>
        <v>1994</v>
      </c>
      <c r="CJ1591" t="s">
        <v>4687</v>
      </c>
    </row>
    <row r="1592" spans="1:88" x14ac:dyDescent="0.45">
      <c r="A1592" s="1">
        <v>45789.281099537038</v>
      </c>
      <c r="B1592">
        <v>911269241</v>
      </c>
      <c r="C1592" t="s">
        <v>4896</v>
      </c>
      <c r="D1592">
        <v>4</v>
      </c>
      <c r="E1592" s="4" t="s">
        <v>835</v>
      </c>
      <c r="F1592" t="s">
        <v>52</v>
      </c>
      <c r="G1592">
        <v>5342</v>
      </c>
      <c r="H1592" s="44" t="s">
        <v>53</v>
      </c>
      <c r="I1592">
        <v>2023</v>
      </c>
      <c r="J1592" t="s">
        <v>54</v>
      </c>
      <c r="K1592" t="s">
        <v>55</v>
      </c>
      <c r="L1592" t="s">
        <v>56</v>
      </c>
      <c r="M1592" t="s">
        <v>39</v>
      </c>
      <c r="N1592" t="s">
        <v>77</v>
      </c>
      <c r="P1592" t="s">
        <v>93</v>
      </c>
      <c r="Q1592" t="str">
        <f t="shared" si="375"/>
        <v>valley of Ili River (right bank), c. 40 km NNW of Kapshagai Town</v>
      </c>
      <c r="R1592" s="85">
        <v>44.25</v>
      </c>
      <c r="S1592" s="85">
        <v>76.883332999999993</v>
      </c>
      <c r="T1592" t="s">
        <v>94</v>
      </c>
      <c r="U1592" t="s">
        <v>95</v>
      </c>
      <c r="V1592" s="54" t="s">
        <v>44</v>
      </c>
      <c r="W1592" t="s">
        <v>96</v>
      </c>
      <c r="Y1592">
        <v>2016</v>
      </c>
      <c r="Z1592">
        <v>4</v>
      </c>
      <c r="AA1592">
        <v>18</v>
      </c>
      <c r="AB1592"/>
      <c r="AC1592"/>
      <c r="AD1592"/>
      <c r="AE1592" t="s">
        <v>97</v>
      </c>
      <c r="AF1592" t="s">
        <v>98</v>
      </c>
      <c r="AH1592" t="s">
        <v>48</v>
      </c>
      <c r="AI1592" t="s">
        <v>99</v>
      </c>
      <c r="AJ1592" t="s">
        <v>100</v>
      </c>
      <c r="AK1592" t="b">
        <v>1</v>
      </c>
      <c r="AL1592" t="b">
        <v>0</v>
      </c>
      <c r="AO1592" s="49" t="s">
        <v>4952</v>
      </c>
      <c r="AP1592" s="73"/>
      <c r="AQ1592" s="49" t="s">
        <v>4951</v>
      </c>
      <c r="AR1592" s="76" t="s">
        <v>5011</v>
      </c>
      <c r="AS1592" s="73" t="s">
        <v>5012</v>
      </c>
      <c r="AT1592" s="73">
        <f t="shared" si="380"/>
        <v>4</v>
      </c>
      <c r="AU1592" s="112" t="s">
        <v>5384</v>
      </c>
      <c r="AV1592" s="44" t="s">
        <v>5380</v>
      </c>
      <c r="AW1592" s="28" t="s">
        <v>98</v>
      </c>
      <c r="AX1592" t="s">
        <v>52</v>
      </c>
      <c r="AY1592" s="73" t="str">
        <f t="shared" si="381"/>
        <v>Logunov D.V. 2023. On the jumping spiders (Araneae: Salticidae) from Iran collected by Antoine Senglet (1927–2015) // Arachnology. Vol. 19. No. 4. P. 732-768.</v>
      </c>
      <c r="AZ1592" s="49" t="s">
        <v>4903</v>
      </c>
      <c r="BA1592" s="58" t="str">
        <f>Y1592&amp;"-"&amp;IF(Z1592&lt;10,"0"&amp;Z1592,Z1592)&amp;"-"&amp;IF(AA1592&lt;10,"0"&amp;AA1592,AA1592)</f>
        <v>2016-04-18</v>
      </c>
      <c r="BB1592" s="44" t="str">
        <f>Y1592&amp;IF(Z1592&lt;&gt;0,"-"&amp;Z1592,"")&amp;IF(AA1592&lt;&gt;0,"-"&amp;AA1592,"")&amp;IF(AB1592&lt;&gt;0,"/"&amp;AB1592,"")&amp;IF(AC1592&lt;&gt;0,"-"&amp;AC1592,"")&amp;IF(AD1592&lt;&gt;0,"-"&amp;AD1592,"")</f>
        <v>2016-4-18</v>
      </c>
      <c r="BC1592" s="44" t="str">
        <f t="shared" ref="BC1592:BC1595" si="397">AE1592</f>
        <v>riverside, in dry shrub fruits</v>
      </c>
      <c r="BF1592" s="49" t="s">
        <v>4882</v>
      </c>
      <c r="BG1592" t="s">
        <v>4893</v>
      </c>
      <c r="BH1592" s="40" t="s">
        <v>5050</v>
      </c>
      <c r="BI1592" t="s">
        <v>39</v>
      </c>
      <c r="BJ1592" t="str">
        <f>N1592&amp;", "&amp;P1592</f>
        <v>Almaty Area, valley of Ili River (right bank), c. 40 km NNW of Kapshagai Town</v>
      </c>
      <c r="BK1592" t="str">
        <f>T1592&amp;" N; "&amp;U1592&amp;" E"</f>
        <v>44°15' N; 76°53' E</v>
      </c>
      <c r="BL1592" t="s">
        <v>5080</v>
      </c>
      <c r="BM1592" s="85" t="s">
        <v>5081</v>
      </c>
      <c r="BN1592" t="s">
        <v>4895</v>
      </c>
      <c r="BP1592" t="str">
        <f>IF(V1592="original",H1592,IF(V1592="volunteer",C1592,"Nekhaeva A.A."))</f>
        <v>Logunov D.V.</v>
      </c>
      <c r="BQ1592">
        <f>IF(V1592="original",I1592,IF(V1592="volunteer",YEAR(A1592)&amp;"-"&amp;IF(MONTH(A1592)&lt;10,"0"&amp;MONTH(A1592),MONTH(A1592))&amp;"-"&amp;IF(DAY(A1592)&lt;10,"0"&amp;DAY(A1592),DAY(A1592)),"__2025-05-15"))</f>
        <v>2023</v>
      </c>
      <c r="BR1592">
        <v>430</v>
      </c>
      <c r="BS1592">
        <v>430</v>
      </c>
      <c r="BT1592" s="49" t="s">
        <v>4766</v>
      </c>
      <c r="BU1592" t="s">
        <v>3631</v>
      </c>
      <c r="BV1592" t="s">
        <v>3632</v>
      </c>
      <c r="BW1592" t="s">
        <v>3633</v>
      </c>
      <c r="BX1592" t="s">
        <v>3634</v>
      </c>
      <c r="BY1592" s="44" t="s">
        <v>48</v>
      </c>
      <c r="BZ1592" t="s">
        <v>99</v>
      </c>
      <c r="CA1592" t="s">
        <v>3639</v>
      </c>
      <c r="CB1592" s="44" t="s">
        <v>3639</v>
      </c>
      <c r="CC1592" t="s">
        <v>4794</v>
      </c>
      <c r="CD1592" t="s">
        <v>3639</v>
      </c>
      <c r="CE1592" t="s">
        <v>3640</v>
      </c>
      <c r="CF1592" t="s">
        <v>3630</v>
      </c>
      <c r="CH1592" t="str">
        <f>H1592</f>
        <v>Logunov D.V.</v>
      </c>
      <c r="CI1592">
        <f t="shared" si="395"/>
        <v>2023</v>
      </c>
    </row>
    <row r="1593" spans="1:88" x14ac:dyDescent="0.45">
      <c r="A1593" s="1">
        <v>45789.283842592587</v>
      </c>
      <c r="B1593">
        <v>911269241</v>
      </c>
      <c r="C1593" t="s">
        <v>4896</v>
      </c>
      <c r="D1593">
        <v>4</v>
      </c>
      <c r="E1593" s="4" t="s">
        <v>835</v>
      </c>
      <c r="F1593" t="s">
        <v>52</v>
      </c>
      <c r="G1593">
        <v>5342</v>
      </c>
      <c r="H1593" s="44" t="s">
        <v>53</v>
      </c>
      <c r="I1593">
        <v>2023</v>
      </c>
      <c r="J1593" t="s">
        <v>54</v>
      </c>
      <c r="K1593" t="s">
        <v>55</v>
      </c>
      <c r="L1593" t="s">
        <v>56</v>
      </c>
      <c r="M1593" t="s">
        <v>39</v>
      </c>
      <c r="N1593" t="s">
        <v>77</v>
      </c>
      <c r="P1593" t="s">
        <v>87</v>
      </c>
      <c r="Q1593" t="str">
        <f t="shared" si="375"/>
        <v>Malaisary Mt Range</v>
      </c>
      <c r="R1593" s="85">
        <v>44.283332999999999</v>
      </c>
      <c r="S1593" s="85">
        <v>76.866667000000007</v>
      </c>
      <c r="T1593" t="s">
        <v>88</v>
      </c>
      <c r="U1593" t="s">
        <v>89</v>
      </c>
      <c r="V1593" s="54" t="s">
        <v>44</v>
      </c>
      <c r="W1593" t="s">
        <v>90</v>
      </c>
      <c r="Y1593">
        <v>2016</v>
      </c>
      <c r="Z1593">
        <v>4</v>
      </c>
      <c r="AA1593">
        <v>17</v>
      </c>
      <c r="AB1593"/>
      <c r="AC1593"/>
      <c r="AD1593"/>
      <c r="AE1593" t="s">
        <v>91</v>
      </c>
      <c r="AF1593" t="s">
        <v>62</v>
      </c>
      <c r="AH1593" t="s">
        <v>48</v>
      </c>
      <c r="AI1593" t="s">
        <v>63</v>
      </c>
      <c r="AJ1593" t="s">
        <v>64</v>
      </c>
      <c r="AK1593" t="b">
        <v>1</v>
      </c>
      <c r="AL1593" t="b">
        <v>0</v>
      </c>
      <c r="AO1593" s="49" t="s">
        <v>4952</v>
      </c>
      <c r="AP1593" s="73"/>
      <c r="AQ1593" s="49" t="s">
        <v>4951</v>
      </c>
      <c r="AR1593" s="76" t="s">
        <v>5011</v>
      </c>
      <c r="AS1593" s="73" t="s">
        <v>5012</v>
      </c>
      <c r="AT1593" s="73">
        <f t="shared" si="380"/>
        <v>4</v>
      </c>
      <c r="AU1593" s="112" t="s">
        <v>5384</v>
      </c>
      <c r="AV1593" s="44" t="s">
        <v>5380</v>
      </c>
      <c r="AW1593" t="s">
        <v>249</v>
      </c>
      <c r="AX1593" t="s">
        <v>52</v>
      </c>
      <c r="AY1593" s="73" t="str">
        <f t="shared" si="381"/>
        <v>Logunov D.V. 2023. On the jumping spiders (Araneae: Salticidae) from Iran collected by Antoine Senglet (1927–2015) // Arachnology. Vol. 19. No. 4. P. 732-768.</v>
      </c>
      <c r="AZ1593" s="49" t="s">
        <v>4903</v>
      </c>
      <c r="BA1593" s="58" t="str">
        <f>Y1593&amp;"-"&amp;IF(Z1593&lt;10,"0"&amp;Z1593,Z1593)&amp;"-"&amp;IF(AA1593&lt;10,"0"&amp;AA1593,AA1593)</f>
        <v>2016-04-17</v>
      </c>
      <c r="BB1593" s="44" t="str">
        <f>Y1593&amp;IF(Z1593&lt;&gt;0,"-"&amp;Z1593,"")&amp;IF(AA1593&lt;&gt;0,"-"&amp;AA1593,"")&amp;IF(AB1593&lt;&gt;0,"/"&amp;AB1593,"")&amp;IF(AC1593&lt;&gt;0,"-"&amp;AC1593,"")&amp;IF(AD1593&lt;&gt;0,"-"&amp;AD1593,"")</f>
        <v>2016-4-17</v>
      </c>
      <c r="BC1593" s="44" t="str">
        <f t="shared" si="397"/>
        <v>stony mountain steppe, with rocks</v>
      </c>
      <c r="BF1593" s="49" t="s">
        <v>4882</v>
      </c>
      <c r="BG1593" t="s">
        <v>4893</v>
      </c>
      <c r="BH1593" s="40" t="s">
        <v>5050</v>
      </c>
      <c r="BI1593" t="s">
        <v>39</v>
      </c>
      <c r="BJ1593" t="str">
        <f>N1593&amp;", "&amp;P1593</f>
        <v>Almaty Area, Malaisary Mt Range</v>
      </c>
      <c r="BK1593" t="str">
        <f>T1593&amp;" N; "&amp;U1593&amp;" E"</f>
        <v>44°17' N; 76°52' E</v>
      </c>
      <c r="BL1593" t="s">
        <v>5078</v>
      </c>
      <c r="BM1593" s="85" t="s">
        <v>5079</v>
      </c>
      <c r="BN1593" t="s">
        <v>4895</v>
      </c>
      <c r="BP1593" t="str">
        <f>IF(V1593="original",H1593,IF(V1593="volunteer",C1593,"Nekhaeva A.A."))</f>
        <v>Logunov D.V.</v>
      </c>
      <c r="BQ1593">
        <f>IF(V1593="original",I1593,IF(V1593="volunteer",YEAR(A1593)&amp;"-"&amp;IF(MONTH(A1593)&lt;10,"0"&amp;MONTH(A1593),MONTH(A1593))&amp;"-"&amp;IF(DAY(A1593)&lt;10,"0"&amp;DAY(A1593),DAY(A1593)),"__2025-05-15"))</f>
        <v>2023</v>
      </c>
      <c r="BR1593">
        <v>550</v>
      </c>
      <c r="BS1593">
        <v>600</v>
      </c>
      <c r="BT1593" s="49" t="s">
        <v>4766</v>
      </c>
      <c r="BU1593" t="s">
        <v>3631</v>
      </c>
      <c r="BV1593" t="s">
        <v>3632</v>
      </c>
      <c r="BW1593" t="s">
        <v>3633</v>
      </c>
      <c r="BX1593" t="s">
        <v>3634</v>
      </c>
      <c r="BY1593" s="44" t="s">
        <v>48</v>
      </c>
      <c r="BZ1593" t="s">
        <v>63</v>
      </c>
      <c r="CA1593" t="s">
        <v>3636</v>
      </c>
      <c r="CB1593" s="44" t="s">
        <v>3636</v>
      </c>
      <c r="CC1593" t="s">
        <v>4821</v>
      </c>
      <c r="CD1593" t="s">
        <v>3636</v>
      </c>
      <c r="CE1593" t="s">
        <v>3637</v>
      </c>
      <c r="CF1593" t="s">
        <v>3630</v>
      </c>
      <c r="CH1593" t="str">
        <f>H1593</f>
        <v>Logunov D.V.</v>
      </c>
      <c r="CI1593">
        <f t="shared" si="395"/>
        <v>2023</v>
      </c>
    </row>
    <row r="1594" spans="1:88" x14ac:dyDescent="0.45">
      <c r="A1594" s="1">
        <v>45789.290243055562</v>
      </c>
      <c r="B1594">
        <v>911269241</v>
      </c>
      <c r="C1594" t="s">
        <v>4896</v>
      </c>
      <c r="D1594">
        <v>2</v>
      </c>
      <c r="E1594" s="4" t="s">
        <v>247</v>
      </c>
      <c r="F1594" t="s">
        <v>52</v>
      </c>
      <c r="G1594">
        <v>5342</v>
      </c>
      <c r="H1594" s="44" t="s">
        <v>53</v>
      </c>
      <c r="I1594">
        <v>2023</v>
      </c>
      <c r="J1594" t="s">
        <v>54</v>
      </c>
      <c r="K1594" t="s">
        <v>55</v>
      </c>
      <c r="L1594" t="s">
        <v>56</v>
      </c>
      <c r="M1594" t="s">
        <v>39</v>
      </c>
      <c r="P1594" t="s">
        <v>72</v>
      </c>
      <c r="Q1594" t="str">
        <f t="shared" si="375"/>
        <v>the watershed between Verkhnyaya Taldy and Nizhnyaya Taldy rivers (tributaries of Usek river)</v>
      </c>
      <c r="R1594" s="85">
        <v>44.416666999999997</v>
      </c>
      <c r="S1594" s="85">
        <v>79.849999999999994</v>
      </c>
      <c r="T1594" t="s">
        <v>73</v>
      </c>
      <c r="U1594" t="s">
        <v>74</v>
      </c>
      <c r="V1594" s="54" t="s">
        <v>44</v>
      </c>
      <c r="W1594" t="s">
        <v>75</v>
      </c>
      <c r="Y1594">
        <v>2016</v>
      </c>
      <c r="Z1594">
        <v>6</v>
      </c>
      <c r="AA1594">
        <v>26</v>
      </c>
      <c r="AB1594">
        <v>2016</v>
      </c>
      <c r="AC1594">
        <v>6</v>
      </c>
      <c r="AD1594">
        <v>28</v>
      </c>
      <c r="AE1594" t="s">
        <v>76</v>
      </c>
      <c r="AF1594" t="s">
        <v>62</v>
      </c>
      <c r="AH1594" t="s">
        <v>48</v>
      </c>
      <c r="AI1594" t="s">
        <v>63</v>
      </c>
      <c r="AJ1594" t="s">
        <v>64</v>
      </c>
      <c r="AK1594" t="b">
        <v>1</v>
      </c>
      <c r="AL1594" t="b">
        <v>0</v>
      </c>
      <c r="AO1594" s="49" t="s">
        <v>4952</v>
      </c>
      <c r="AP1594" s="73"/>
      <c r="AQ1594" s="49" t="s">
        <v>4951</v>
      </c>
      <c r="AR1594" s="76" t="s">
        <v>5011</v>
      </c>
      <c r="AS1594" s="73" t="s">
        <v>5012</v>
      </c>
      <c r="AT1594" s="73">
        <f t="shared" si="380"/>
        <v>2</v>
      </c>
      <c r="AU1594" s="112" t="s">
        <v>5384</v>
      </c>
      <c r="AV1594" s="44" t="s">
        <v>5380</v>
      </c>
      <c r="AW1594" t="s">
        <v>249</v>
      </c>
      <c r="AX1594" t="s">
        <v>52</v>
      </c>
      <c r="AY1594" s="73" t="str">
        <f t="shared" si="381"/>
        <v>Logunov D.V. 2023. On the jumping spiders (Araneae: Salticidae) from Iran collected by Antoine Senglet (1927–2015) // Arachnology. Vol. 19. No. 4. P. 732-768.</v>
      </c>
      <c r="AZ1594" s="49" t="s">
        <v>4903</v>
      </c>
      <c r="BA1594" s="58" t="str">
        <f>Y1594&amp;"-"&amp;IF(Z1594&lt;10,"0"&amp;Z1594,Z1594)&amp;"-"&amp;IF(AA1594&lt;10,"0"&amp;AA1594,AA1594)&amp;"/"&amp;IF(AD1594&lt;10,"0"&amp;AD1594,AD1594)</f>
        <v>2016-06-26/28</v>
      </c>
      <c r="BB1594" s="44" t="str">
        <f>Y1594&amp;IF(Z1594&lt;&gt;0,"-"&amp;Z1594,"")&amp;IF(AA1594&lt;&gt;0,"-"&amp;AA1594,"")&amp;IF(AB1594&lt;&gt;0,"/"&amp;AB1594,"")&amp;IF(AC1594&lt;&gt;0,"-"&amp;AC1594,"")&amp;IF(AD1594&lt;&gt;0,"-"&amp;AD1594,"")</f>
        <v>2016-6-26/2016-6-28</v>
      </c>
      <c r="BC1594" s="44" t="str">
        <f t="shared" si="397"/>
        <v>stony mountain steppe</v>
      </c>
      <c r="BF1594" s="49" t="s">
        <v>4882</v>
      </c>
      <c r="BG1594" t="s">
        <v>4893</v>
      </c>
      <c r="BH1594" s="40" t="s">
        <v>5050</v>
      </c>
      <c r="BI1594" t="s">
        <v>39</v>
      </c>
      <c r="BJ1594" t="str">
        <f t="shared" ref="BJ1594:BJ1602" si="398">P1594</f>
        <v>the watershed between Verkhnyaya Taldy and Nizhnyaya Taldy rivers (tributaries of Usek river)</v>
      </c>
      <c r="BK1594" t="str">
        <f>T1594&amp;" N; "&amp;U1594&amp;" E"</f>
        <v>44°25' N; 79°51' E</v>
      </c>
      <c r="BL1594" t="s">
        <v>5074</v>
      </c>
      <c r="BM1594" s="85" t="s">
        <v>5075</v>
      </c>
      <c r="BN1594" t="s">
        <v>4895</v>
      </c>
      <c r="BP1594" t="str">
        <f>IF(V1594="original",H1594,IF(V1594="volunteer",C1594,"Nekhaeva A.A."))</f>
        <v>Logunov D.V.</v>
      </c>
      <c r="BQ1594">
        <f>IF(V1594="original",I1594,IF(V1594="volunteer",YEAR(A1594)&amp;"-"&amp;IF(MONTH(A1594)&lt;10,"0"&amp;MONTH(A1594),MONTH(A1594))&amp;"-"&amp;IF(DAY(A1594)&lt;10,"0"&amp;DAY(A1594),DAY(A1594)),"__2025-05-15"))</f>
        <v>2023</v>
      </c>
      <c r="BR1594">
        <v>1300</v>
      </c>
      <c r="BS1594">
        <v>1300</v>
      </c>
      <c r="BT1594" s="49" t="s">
        <v>4766</v>
      </c>
      <c r="BU1594" t="s">
        <v>3631</v>
      </c>
      <c r="BV1594" t="s">
        <v>3632</v>
      </c>
      <c r="BW1594" t="s">
        <v>3633</v>
      </c>
      <c r="BX1594" t="s">
        <v>3634</v>
      </c>
      <c r="BY1594" s="44" t="s">
        <v>48</v>
      </c>
      <c r="BZ1594" t="s">
        <v>63</v>
      </c>
      <c r="CA1594" t="s">
        <v>3636</v>
      </c>
      <c r="CB1594" s="44" t="s">
        <v>3636</v>
      </c>
      <c r="CC1594" t="s">
        <v>4821</v>
      </c>
      <c r="CD1594" t="s">
        <v>3636</v>
      </c>
      <c r="CE1594" t="s">
        <v>3637</v>
      </c>
      <c r="CF1594" t="s">
        <v>3630</v>
      </c>
      <c r="CH1594" t="str">
        <f>H1594</f>
        <v>Logunov D.V.</v>
      </c>
      <c r="CI1594">
        <f t="shared" si="395"/>
        <v>2023</v>
      </c>
    </row>
    <row r="1595" spans="1:88" x14ac:dyDescent="0.45">
      <c r="A1595" s="1">
        <v>45789.291504629633</v>
      </c>
      <c r="B1595">
        <v>911269241</v>
      </c>
      <c r="C1595" t="s">
        <v>4896</v>
      </c>
      <c r="D1595">
        <v>2</v>
      </c>
      <c r="E1595" s="4" t="s">
        <v>247</v>
      </c>
      <c r="F1595" t="s">
        <v>52</v>
      </c>
      <c r="G1595">
        <v>5342</v>
      </c>
      <c r="H1595" s="44" t="s">
        <v>53</v>
      </c>
      <c r="I1595">
        <v>2023</v>
      </c>
      <c r="J1595" t="s">
        <v>54</v>
      </c>
      <c r="K1595" t="s">
        <v>55</v>
      </c>
      <c r="L1595" t="s">
        <v>56</v>
      </c>
      <c r="M1595" t="s">
        <v>39</v>
      </c>
      <c r="P1595" t="s">
        <v>66</v>
      </c>
      <c r="Q1595" t="str">
        <f t="shared" si="375"/>
        <v>valley of Ili river (left bank), c. 7 km NW of Kapshagai Town</v>
      </c>
      <c r="R1595" s="85">
        <v>43.966667000000001</v>
      </c>
      <c r="S1595" s="85">
        <v>77.033332999999999</v>
      </c>
      <c r="T1595" t="s">
        <v>67</v>
      </c>
      <c r="U1595" t="s">
        <v>68</v>
      </c>
      <c r="V1595" s="54" t="s">
        <v>44</v>
      </c>
      <c r="W1595" t="s">
        <v>69</v>
      </c>
      <c r="Y1595">
        <v>2016</v>
      </c>
      <c r="Z1595">
        <v>4</v>
      </c>
      <c r="AA1595">
        <v>18</v>
      </c>
      <c r="AB1595"/>
      <c r="AC1595"/>
      <c r="AD1595"/>
      <c r="AE1595" t="s">
        <v>70</v>
      </c>
      <c r="AF1595" t="s">
        <v>62</v>
      </c>
      <c r="AH1595" t="s">
        <v>48</v>
      </c>
      <c r="AI1595" t="s">
        <v>63</v>
      </c>
      <c r="AJ1595" t="s">
        <v>64</v>
      </c>
      <c r="AK1595" t="b">
        <v>1</v>
      </c>
      <c r="AL1595" t="b">
        <v>0</v>
      </c>
      <c r="AO1595" s="49" t="s">
        <v>4952</v>
      </c>
      <c r="AP1595" s="73"/>
      <c r="AQ1595" s="49" t="s">
        <v>4951</v>
      </c>
      <c r="AR1595" s="76" t="s">
        <v>5011</v>
      </c>
      <c r="AS1595" s="73" t="s">
        <v>5012</v>
      </c>
      <c r="AT1595" s="73">
        <f t="shared" si="380"/>
        <v>2</v>
      </c>
      <c r="AU1595" s="112" t="s">
        <v>5384</v>
      </c>
      <c r="AV1595" s="44" t="s">
        <v>5380</v>
      </c>
      <c r="AW1595" t="s">
        <v>249</v>
      </c>
      <c r="AX1595" t="s">
        <v>52</v>
      </c>
      <c r="AY1595" s="73" t="str">
        <f t="shared" si="381"/>
        <v>Logunov D.V. 2023. On the jumping spiders (Araneae: Salticidae) from Iran collected by Antoine Senglet (1927–2015) // Arachnology. Vol. 19. No. 4. P. 732-768.</v>
      </c>
      <c r="AZ1595" s="49" t="s">
        <v>4903</v>
      </c>
      <c r="BA1595" s="58" t="str">
        <f>Y1595&amp;"-"&amp;IF(Z1595&lt;10,"0"&amp;Z1595,Z1595)&amp;"-"&amp;IF(AA1595&lt;10,"0"&amp;AA1595,AA1595)</f>
        <v>2016-04-18</v>
      </c>
      <c r="BB1595" s="44" t="str">
        <f>Y1595&amp;IF(Z1595&lt;&gt;0,"-"&amp;Z1595,"")&amp;IF(AA1595&lt;&gt;0,"-"&amp;AA1595,"")&amp;IF(AB1595&lt;&gt;0,"/"&amp;AB1595,"")&amp;IF(AC1595&lt;&gt;0,"-"&amp;AC1595,"")&amp;IF(AD1595&lt;&gt;0,"-"&amp;AD1595,"")</f>
        <v>2016-4-18</v>
      </c>
      <c r="BC1595" s="44" t="str">
        <f t="shared" si="397"/>
        <v>stony mountain steppe with rocks (night collecting)</v>
      </c>
      <c r="BF1595" s="49" t="s">
        <v>4882</v>
      </c>
      <c r="BG1595" t="s">
        <v>4893</v>
      </c>
      <c r="BH1595" s="40" t="s">
        <v>5050</v>
      </c>
      <c r="BI1595" t="s">
        <v>39</v>
      </c>
      <c r="BJ1595" t="str">
        <f t="shared" si="398"/>
        <v>valley of Ili river (left bank), c. 7 km NW of Kapshagai Town</v>
      </c>
      <c r="BK1595" t="str">
        <f>T1595&amp;" N; "&amp;U1595&amp;" E"</f>
        <v>43°58' N; 77°2' E</v>
      </c>
      <c r="BL1595" t="s">
        <v>5072</v>
      </c>
      <c r="BM1595" s="85" t="s">
        <v>5073</v>
      </c>
      <c r="BN1595" t="s">
        <v>4895</v>
      </c>
      <c r="BP1595" t="str">
        <f>IF(V1595="original",H1595,IF(V1595="volunteer",C1595,"Nekhaeva A.A."))</f>
        <v>Logunov D.V.</v>
      </c>
      <c r="BQ1595">
        <f>IF(V1595="original",I1595,IF(V1595="volunteer",YEAR(A1595)&amp;"-"&amp;IF(MONTH(A1595)&lt;10,"0"&amp;MONTH(A1595),MONTH(A1595))&amp;"-"&amp;IF(DAY(A1595)&lt;10,"0"&amp;DAY(A1595),DAY(A1595)),"__2025-05-15"))</f>
        <v>2023</v>
      </c>
      <c r="BR1595">
        <v>550</v>
      </c>
      <c r="BS1595">
        <v>600</v>
      </c>
      <c r="BT1595" s="49" t="s">
        <v>4766</v>
      </c>
      <c r="BU1595" t="s">
        <v>3631</v>
      </c>
      <c r="BV1595" t="s">
        <v>3632</v>
      </c>
      <c r="BW1595" t="s">
        <v>3633</v>
      </c>
      <c r="BX1595" t="s">
        <v>3634</v>
      </c>
      <c r="BY1595" s="44" t="s">
        <v>48</v>
      </c>
      <c r="BZ1595" t="s">
        <v>63</v>
      </c>
      <c r="CA1595" t="s">
        <v>3636</v>
      </c>
      <c r="CB1595" s="44" t="s">
        <v>3636</v>
      </c>
      <c r="CC1595" t="s">
        <v>4821</v>
      </c>
      <c r="CD1595" t="s">
        <v>3636</v>
      </c>
      <c r="CE1595" t="s">
        <v>3637</v>
      </c>
      <c r="CF1595" t="s">
        <v>3630</v>
      </c>
      <c r="CH1595" t="str">
        <f>H1595</f>
        <v>Logunov D.V.</v>
      </c>
      <c r="CI1595">
        <f t="shared" si="395"/>
        <v>2023</v>
      </c>
    </row>
    <row r="1596" spans="1:88" s="6" customFormat="1" x14ac:dyDescent="0.45">
      <c r="A1596" s="5">
        <v>45769.381608796291</v>
      </c>
      <c r="B1596" s="6">
        <v>412819044</v>
      </c>
      <c r="C1596" s="6" t="s">
        <v>4897</v>
      </c>
      <c r="D1596" s="6">
        <v>6</v>
      </c>
      <c r="E1596" s="4" t="s">
        <v>1197</v>
      </c>
      <c r="G1596" s="6">
        <v>2590</v>
      </c>
      <c r="H1596" s="44" t="s">
        <v>951</v>
      </c>
      <c r="I1596" s="6">
        <v>1937</v>
      </c>
      <c r="J1596" s="6" t="s">
        <v>952</v>
      </c>
      <c r="K1596" s="6" t="s">
        <v>953</v>
      </c>
      <c r="L1596" s="6" t="s">
        <v>954</v>
      </c>
      <c r="M1596" s="6" t="s">
        <v>267</v>
      </c>
      <c r="P1596" s="6" t="s">
        <v>1491</v>
      </c>
      <c r="Q1596" t="str">
        <f t="shared" ref="Q1596:Q1653" si="399">IF(LEN(P1596)&gt;0,P1596,"")</f>
        <v>Верный и окрестности</v>
      </c>
      <c r="R1596" s="84">
        <v>43.289437</v>
      </c>
      <c r="S1596" s="84">
        <v>76.994337999999999</v>
      </c>
      <c r="T1596" s="6" t="s">
        <v>765</v>
      </c>
      <c r="U1596" s="6" t="s">
        <v>766</v>
      </c>
      <c r="V1596" s="6" t="s">
        <v>106</v>
      </c>
      <c r="X1596" s="6">
        <v>6000</v>
      </c>
      <c r="Y1596" s="6">
        <v>1919</v>
      </c>
      <c r="Z1596" s="6">
        <v>5</v>
      </c>
      <c r="AA1596" s="6">
        <v>15</v>
      </c>
      <c r="AB1596" s="6">
        <v>1919</v>
      </c>
      <c r="AC1596" s="6">
        <v>5</v>
      </c>
      <c r="AD1596" s="6">
        <v>31</v>
      </c>
      <c r="AF1596" s="6" t="s">
        <v>948</v>
      </c>
      <c r="AH1596" s="6" t="s">
        <v>1428</v>
      </c>
      <c r="AI1596" s="6" t="s">
        <v>1429</v>
      </c>
      <c r="AJ1596" s="6" t="s">
        <v>1493</v>
      </c>
      <c r="AK1596" s="6" t="b">
        <v>1</v>
      </c>
      <c r="AL1596" s="6" t="b">
        <v>0</v>
      </c>
      <c r="AO1596" s="49" t="s">
        <v>4952</v>
      </c>
      <c r="AP1596" s="73"/>
      <c r="AQ1596" s="49" t="s">
        <v>4951</v>
      </c>
      <c r="AR1596" s="76" t="s">
        <v>5011</v>
      </c>
      <c r="AS1596" s="73" t="s">
        <v>5012</v>
      </c>
      <c r="AT1596" s="73">
        <f t="shared" si="380"/>
        <v>6</v>
      </c>
      <c r="AU1596" s="112" t="s">
        <v>5384</v>
      </c>
      <c r="AV1596" s="44" t="s">
        <v>5380</v>
      </c>
      <c r="AW1596" t="s">
        <v>5014</v>
      </c>
      <c r="AX1596" s="73"/>
      <c r="AY1596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596" s="49" t="s">
        <v>4903</v>
      </c>
      <c r="BA1596" s="58" t="str">
        <f>Y1596&amp;"-"&amp;IF(Z1596&lt;10,"0"&amp;Z1596,Z1596)&amp;"-"&amp;IF(AA1596&lt;10,"0"&amp;AA1596,AA1596)&amp;"/"&amp;IF(AD1596&lt;10,"0"&amp;AD1596,AD1596)</f>
        <v>1919-05-15/31</v>
      </c>
      <c r="BB1596" s="44" t="str">
        <f>Y1596&amp;IF(Z1596&lt;&gt;0,"-"&amp;Z1596,"")&amp;IF(AA1596&lt;&gt;0,"-"&amp;AA1596,"")&amp;IF(AB1596&lt;&gt;0,"/"&amp;AB1596,"")&amp;IF(AC1596&lt;&gt;0,"-"&amp;AC1596,"")&amp;IF(AD1596&lt;&gt;0,"-"&amp;AD1596,"")</f>
        <v>1919-5-15/1919-5-31</v>
      </c>
      <c r="BC1596" s="44"/>
      <c r="BD1596" s="44"/>
      <c r="BE1596" s="44"/>
      <c r="BF1596" s="49" t="s">
        <v>4882</v>
      </c>
      <c r="BG1596" t="s">
        <v>4893</v>
      </c>
      <c r="BH1596" s="40" t="s">
        <v>5050</v>
      </c>
      <c r="BI1596" t="s">
        <v>39</v>
      </c>
      <c r="BJ1596" t="str">
        <f t="shared" si="398"/>
        <v>Верный и окрестности</v>
      </c>
      <c r="BK1596" t="str">
        <f>T1596&amp;" N; "&amp;U1596&amp;" E"</f>
        <v>43.289437 N; 76.994338 E</v>
      </c>
      <c r="BL1596" t="s">
        <v>765</v>
      </c>
      <c r="BM1596" s="85" t="s">
        <v>766</v>
      </c>
      <c r="BN1596" t="s">
        <v>4895</v>
      </c>
      <c r="BO1596">
        <f t="shared" ref="BO1596:BO1602" si="400">X1596</f>
        <v>6000</v>
      </c>
      <c r="BP1596" t="str">
        <f>IF(V1596="original",H1596,IF(V1596="volunteer",C1596,"Nekhaeva A.A."))</f>
        <v>Kim L.V.</v>
      </c>
      <c r="BQ1596" t="str">
        <f>IF(V1596="original",I1596,IF(V1596="volunteer",YEAR(A1596)&amp;"-"&amp;IF(MONTH(A1596)&lt;10,"0"&amp;MONTH(A1596),MONTH(A1596))&amp;"-"&amp;IF(DAY(A1596)&lt;10,"0"&amp;DAY(A1596),DAY(A1596)),"__2025-05-15"))</f>
        <v>2025-04-22</v>
      </c>
      <c r="BR1596"/>
      <c r="BS1596"/>
      <c r="BT1596" s="49" t="s">
        <v>4766</v>
      </c>
      <c r="BU1596" t="s">
        <v>3631</v>
      </c>
      <c r="BV1596" t="s">
        <v>3632</v>
      </c>
      <c r="BW1596" t="s">
        <v>3633</v>
      </c>
      <c r="BX1596" t="s">
        <v>3634</v>
      </c>
      <c r="BY1596" s="44" t="s">
        <v>1428</v>
      </c>
      <c r="BZ1596" t="s">
        <v>4294</v>
      </c>
      <c r="CA1596" t="s">
        <v>4295</v>
      </c>
      <c r="CB1596" s="44" t="s">
        <v>4295</v>
      </c>
      <c r="CC1596" t="s">
        <v>4798</v>
      </c>
      <c r="CD1596" t="s">
        <v>4292</v>
      </c>
      <c r="CE1596" t="s">
        <v>4293</v>
      </c>
      <c r="CF1596" t="s">
        <v>3630</v>
      </c>
      <c r="CG1596"/>
      <c r="CH1596" t="str">
        <f>H1596</f>
        <v>Спасский С.А., Шнитников В.Н.</v>
      </c>
      <c r="CI1596">
        <f t="shared" si="395"/>
        <v>1937</v>
      </c>
      <c r="CJ1596" t="s">
        <v>1494</v>
      </c>
    </row>
    <row r="1597" spans="1:88" s="6" customFormat="1" x14ac:dyDescent="0.45">
      <c r="A1597" s="5">
        <v>45769.381608796291</v>
      </c>
      <c r="B1597" s="6">
        <v>412819044</v>
      </c>
      <c r="C1597" s="6" t="s">
        <v>4897</v>
      </c>
      <c r="D1597" s="6">
        <v>1</v>
      </c>
      <c r="E1597" s="4" t="s">
        <v>1013</v>
      </c>
      <c r="G1597" s="6">
        <v>2590</v>
      </c>
      <c r="H1597" s="44" t="s">
        <v>951</v>
      </c>
      <c r="I1597" s="6">
        <v>1937</v>
      </c>
      <c r="J1597" s="6" t="s">
        <v>952</v>
      </c>
      <c r="K1597" s="6" t="s">
        <v>953</v>
      </c>
      <c r="L1597" s="6" t="s">
        <v>954</v>
      </c>
      <c r="M1597" s="6" t="s">
        <v>267</v>
      </c>
      <c r="P1597" s="6" t="s">
        <v>1491</v>
      </c>
      <c r="Q1597" t="str">
        <f t="shared" si="399"/>
        <v>Верный и окрестности</v>
      </c>
      <c r="R1597" s="84">
        <v>43.289437</v>
      </c>
      <c r="S1597" s="84">
        <v>76.994337999999999</v>
      </c>
      <c r="T1597" s="6" t="s">
        <v>765</v>
      </c>
      <c r="U1597" s="6" t="s">
        <v>766</v>
      </c>
      <c r="V1597" s="6" t="s">
        <v>106</v>
      </c>
      <c r="X1597" s="6">
        <v>6000</v>
      </c>
      <c r="Y1597" s="6">
        <v>1919</v>
      </c>
      <c r="Z1597" s="6">
        <v>5</v>
      </c>
      <c r="AA1597" s="6">
        <v>15</v>
      </c>
      <c r="AB1597" s="6">
        <v>1919</v>
      </c>
      <c r="AC1597" s="6">
        <v>5</v>
      </c>
      <c r="AD1597" s="6">
        <v>31</v>
      </c>
      <c r="AF1597" s="6" t="s">
        <v>948</v>
      </c>
      <c r="AH1597" s="6" t="s">
        <v>1428</v>
      </c>
      <c r="AI1597" s="6" t="s">
        <v>1429</v>
      </c>
      <c r="AJ1597" s="6" t="s">
        <v>1493</v>
      </c>
      <c r="AK1597" s="6" t="b">
        <v>1</v>
      </c>
      <c r="AL1597" s="6" t="b">
        <v>0</v>
      </c>
      <c r="AO1597" s="49" t="s">
        <v>4952</v>
      </c>
      <c r="AP1597" s="73"/>
      <c r="AQ1597" s="49" t="s">
        <v>4951</v>
      </c>
      <c r="AR1597" s="76" t="s">
        <v>5011</v>
      </c>
      <c r="AS1597" s="73" t="s">
        <v>5012</v>
      </c>
      <c r="AT1597" s="73">
        <f t="shared" si="380"/>
        <v>1</v>
      </c>
      <c r="AU1597" s="112" t="s">
        <v>5383</v>
      </c>
      <c r="AV1597" s="44" t="s">
        <v>5382</v>
      </c>
      <c r="AW1597" t="s">
        <v>5014</v>
      </c>
      <c r="AX1597" s="73"/>
      <c r="AY1597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597" s="49" t="s">
        <v>4903</v>
      </c>
      <c r="BA1597" s="58" t="str">
        <f>Y1597&amp;"-"&amp;IF(Z1597&lt;10,"0"&amp;Z1597,Z1597)&amp;"-"&amp;IF(AA1597&lt;10,"0"&amp;AA1597,AA1597)&amp;"/"&amp;IF(AD1597&lt;10,"0"&amp;AD1597,AD1597)</f>
        <v>1919-05-15/31</v>
      </c>
      <c r="BB1597" s="44" t="str">
        <f>Y1597&amp;IF(Z1597&lt;&gt;0,"-"&amp;Z1597,"")&amp;IF(AA1597&lt;&gt;0,"-"&amp;AA1597,"")&amp;IF(AB1597&lt;&gt;0,"/"&amp;AB1597,"")&amp;IF(AC1597&lt;&gt;0,"-"&amp;AC1597,"")&amp;IF(AD1597&lt;&gt;0,"-"&amp;AD1597,"")</f>
        <v>1919-5-15/1919-5-31</v>
      </c>
      <c r="BC1597" s="44"/>
      <c r="BD1597" s="44"/>
      <c r="BE1597" s="44"/>
      <c r="BF1597" s="49" t="s">
        <v>4882</v>
      </c>
      <c r="BG1597" t="s">
        <v>4893</v>
      </c>
      <c r="BH1597" s="40" t="s">
        <v>5050</v>
      </c>
      <c r="BI1597" t="s">
        <v>39</v>
      </c>
      <c r="BJ1597" t="str">
        <f t="shared" si="398"/>
        <v>Верный и окрестности</v>
      </c>
      <c r="BK1597" t="str">
        <f>T1597&amp;" N; "&amp;U1597&amp;" E"</f>
        <v>43.289437 N; 76.994338 E</v>
      </c>
      <c r="BL1597" t="s">
        <v>765</v>
      </c>
      <c r="BM1597" s="85" t="s">
        <v>766</v>
      </c>
      <c r="BN1597" t="s">
        <v>4895</v>
      </c>
      <c r="BO1597">
        <f t="shared" si="400"/>
        <v>6000</v>
      </c>
      <c r="BP1597" t="str">
        <f>IF(V1597="original",H1597,IF(V1597="volunteer",C1597,"Nekhaeva A.A."))</f>
        <v>Kim L.V.</v>
      </c>
      <c r="BQ1597" t="str">
        <f>IF(V1597="original",I1597,IF(V1597="volunteer",YEAR(A1597)&amp;"-"&amp;IF(MONTH(A1597)&lt;10,"0"&amp;MONTH(A1597),MONTH(A1597))&amp;"-"&amp;IF(DAY(A1597)&lt;10,"0"&amp;DAY(A1597),DAY(A1597)),"__2025-05-15"))</f>
        <v>2025-04-22</v>
      </c>
      <c r="BR1597"/>
      <c r="BS1597"/>
      <c r="BT1597" s="49" t="s">
        <v>4766</v>
      </c>
      <c r="BU1597" t="s">
        <v>3631</v>
      </c>
      <c r="BV1597" t="s">
        <v>3632</v>
      </c>
      <c r="BW1597" t="s">
        <v>3633</v>
      </c>
      <c r="BX1597" t="s">
        <v>3634</v>
      </c>
      <c r="BY1597" s="44" t="s">
        <v>1428</v>
      </c>
      <c r="BZ1597" t="s">
        <v>4294</v>
      </c>
      <c r="CA1597" t="s">
        <v>4295</v>
      </c>
      <c r="CB1597" s="44" t="s">
        <v>4295</v>
      </c>
      <c r="CC1597" t="s">
        <v>4798</v>
      </c>
      <c r="CD1597" t="s">
        <v>4292</v>
      </c>
      <c r="CE1597" t="s">
        <v>4293</v>
      </c>
      <c r="CF1597" t="s">
        <v>3630</v>
      </c>
      <c r="CG1597"/>
      <c r="CH1597" t="str">
        <f>H1597</f>
        <v>Спасский С.А., Шнитников В.Н.</v>
      </c>
      <c r="CI1597">
        <f t="shared" si="395"/>
        <v>1937</v>
      </c>
      <c r="CJ1597" t="s">
        <v>1494</v>
      </c>
    </row>
    <row r="1598" spans="1:88" s="6" customFormat="1" x14ac:dyDescent="0.45">
      <c r="A1598" s="5">
        <v>45769.382928240739</v>
      </c>
      <c r="B1598" s="6">
        <v>412819044</v>
      </c>
      <c r="C1598" s="6" t="s">
        <v>4897</v>
      </c>
      <c r="D1598" s="6">
        <v>2</v>
      </c>
      <c r="E1598" s="4" t="s">
        <v>247</v>
      </c>
      <c r="G1598" s="6">
        <v>2590</v>
      </c>
      <c r="H1598" s="44" t="s">
        <v>951</v>
      </c>
      <c r="I1598" s="6">
        <v>1937</v>
      </c>
      <c r="J1598" s="6" t="s">
        <v>952</v>
      </c>
      <c r="K1598" s="6" t="s">
        <v>953</v>
      </c>
      <c r="L1598" s="6" t="s">
        <v>954</v>
      </c>
      <c r="M1598" s="6" t="s">
        <v>267</v>
      </c>
      <c r="P1598" s="6" t="s">
        <v>1491</v>
      </c>
      <c r="Q1598" t="str">
        <f t="shared" si="399"/>
        <v>Верный и окрестности</v>
      </c>
      <c r="R1598" s="84">
        <v>43.289437</v>
      </c>
      <c r="S1598" s="84">
        <v>76.994337999999999</v>
      </c>
      <c r="T1598" s="6" t="s">
        <v>765</v>
      </c>
      <c r="U1598" s="6" t="s">
        <v>766</v>
      </c>
      <c r="V1598" s="6" t="s">
        <v>106</v>
      </c>
      <c r="X1598" s="6">
        <v>6000</v>
      </c>
      <c r="Y1598" s="6">
        <v>1920</v>
      </c>
      <c r="Z1598" s="6">
        <v>6</v>
      </c>
      <c r="AA1598" s="6">
        <v>9</v>
      </c>
      <c r="AF1598" s="6" t="s">
        <v>948</v>
      </c>
      <c r="AH1598" s="6" t="s">
        <v>1428</v>
      </c>
      <c r="AI1598" s="6" t="s">
        <v>1429</v>
      </c>
      <c r="AJ1598" s="6" t="s">
        <v>1493</v>
      </c>
      <c r="AK1598" s="6" t="b">
        <v>1</v>
      </c>
      <c r="AL1598" s="6" t="b">
        <v>0</v>
      </c>
      <c r="AO1598" s="49" t="s">
        <v>4952</v>
      </c>
      <c r="AP1598" s="73"/>
      <c r="AQ1598" s="49" t="s">
        <v>4951</v>
      </c>
      <c r="AR1598" s="76" t="s">
        <v>5011</v>
      </c>
      <c r="AS1598" s="73" t="s">
        <v>5012</v>
      </c>
      <c r="AT1598" s="73">
        <f t="shared" si="380"/>
        <v>2</v>
      </c>
      <c r="AU1598" s="112" t="s">
        <v>5384</v>
      </c>
      <c r="AV1598" s="44" t="s">
        <v>5380</v>
      </c>
      <c r="AW1598" t="s">
        <v>5014</v>
      </c>
      <c r="AX1598" s="73"/>
      <c r="AY1598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598" s="49" t="s">
        <v>4903</v>
      </c>
      <c r="BA1598" s="58" t="str">
        <f>Y1598&amp;"-"&amp;IF(Z1598&lt;10,"0"&amp;Z1598,Z1598)&amp;"-"&amp;IF(AA1598&lt;10,"0"&amp;AA1598,AA1598)</f>
        <v>1920-06-09</v>
      </c>
      <c r="BB1598" s="44" t="str">
        <f>Y1598&amp;IF(Z1598&lt;&gt;0,"-"&amp;Z1598,"")&amp;IF(AA1598&lt;&gt;0,"-"&amp;AA1598,"")&amp;IF(AB1598&lt;&gt;0,"/"&amp;AB1598,"")&amp;IF(AC1598&lt;&gt;0,"-"&amp;AC1598,"")&amp;IF(AD1598&lt;&gt;0,"-"&amp;AD1598,"")</f>
        <v>1920-6-9</v>
      </c>
      <c r="BC1598" s="44"/>
      <c r="BD1598" s="44"/>
      <c r="BE1598" s="44"/>
      <c r="BF1598" s="49" t="s">
        <v>4882</v>
      </c>
      <c r="BG1598" t="s">
        <v>4893</v>
      </c>
      <c r="BH1598" s="40" t="s">
        <v>5050</v>
      </c>
      <c r="BI1598" t="s">
        <v>39</v>
      </c>
      <c r="BJ1598" t="str">
        <f t="shared" si="398"/>
        <v>Верный и окрестности</v>
      </c>
      <c r="BK1598" t="str">
        <f>T1598&amp;" N; "&amp;U1598&amp;" E"</f>
        <v>43.289437 N; 76.994338 E</v>
      </c>
      <c r="BL1598" t="s">
        <v>765</v>
      </c>
      <c r="BM1598" s="85" t="s">
        <v>766</v>
      </c>
      <c r="BN1598" t="s">
        <v>4895</v>
      </c>
      <c r="BO1598">
        <f t="shared" si="400"/>
        <v>6000</v>
      </c>
      <c r="BP1598" t="str">
        <f>IF(V1598="original",H1598,IF(V1598="volunteer",C1598,"Nekhaeva A.A."))</f>
        <v>Kim L.V.</v>
      </c>
      <c r="BQ1598" t="str">
        <f>IF(V1598="original",I1598,IF(V1598="volunteer",YEAR(A1598)&amp;"-"&amp;IF(MONTH(A1598)&lt;10,"0"&amp;MONTH(A1598),MONTH(A1598))&amp;"-"&amp;IF(DAY(A1598)&lt;10,"0"&amp;DAY(A1598),DAY(A1598)),"__2025-05-15"))</f>
        <v>2025-04-22</v>
      </c>
      <c r="BR1598"/>
      <c r="BS1598"/>
      <c r="BT1598" s="49" t="s">
        <v>4766</v>
      </c>
      <c r="BU1598" t="s">
        <v>3631</v>
      </c>
      <c r="BV1598" t="s">
        <v>3632</v>
      </c>
      <c r="BW1598" t="s">
        <v>3633</v>
      </c>
      <c r="BX1598" t="s">
        <v>3634</v>
      </c>
      <c r="BY1598" s="44" t="s">
        <v>1428</v>
      </c>
      <c r="BZ1598" t="s">
        <v>4294</v>
      </c>
      <c r="CA1598" t="s">
        <v>4295</v>
      </c>
      <c r="CB1598" s="44" t="s">
        <v>4295</v>
      </c>
      <c r="CC1598" t="s">
        <v>4798</v>
      </c>
      <c r="CD1598" t="s">
        <v>4292</v>
      </c>
      <c r="CE1598" t="s">
        <v>4293</v>
      </c>
      <c r="CF1598" t="s">
        <v>3630</v>
      </c>
      <c r="CG1598"/>
      <c r="CH1598" t="str">
        <f>H1598</f>
        <v>Спасский С.А., Шнитников В.Н.</v>
      </c>
      <c r="CI1598">
        <f t="shared" si="395"/>
        <v>1937</v>
      </c>
      <c r="CJ1598" t="s">
        <v>1494</v>
      </c>
    </row>
    <row r="1599" spans="1:88" s="6" customFormat="1" x14ac:dyDescent="0.45">
      <c r="A1599" s="5">
        <v>45769.383333333331</v>
      </c>
      <c r="B1599" s="6">
        <v>412819044</v>
      </c>
      <c r="C1599" s="6" t="s">
        <v>4897</v>
      </c>
      <c r="D1599" s="6">
        <v>1</v>
      </c>
      <c r="E1599" s="4" t="s">
        <v>65</v>
      </c>
      <c r="G1599" s="6">
        <v>2590</v>
      </c>
      <c r="H1599" s="44" t="s">
        <v>951</v>
      </c>
      <c r="I1599" s="6">
        <v>1937</v>
      </c>
      <c r="J1599" s="6" t="s">
        <v>952</v>
      </c>
      <c r="K1599" s="6" t="s">
        <v>953</v>
      </c>
      <c r="L1599" s="6" t="s">
        <v>954</v>
      </c>
      <c r="M1599" s="6" t="s">
        <v>267</v>
      </c>
      <c r="P1599" s="6" t="s">
        <v>1491</v>
      </c>
      <c r="Q1599" t="str">
        <f t="shared" si="399"/>
        <v>Верный и окрестности</v>
      </c>
      <c r="R1599" s="84">
        <v>43.289437</v>
      </c>
      <c r="S1599" s="84">
        <v>76.994337999999999</v>
      </c>
      <c r="T1599" s="6" t="s">
        <v>765</v>
      </c>
      <c r="U1599" s="6" t="s">
        <v>766</v>
      </c>
      <c r="V1599" s="6" t="s">
        <v>106</v>
      </c>
      <c r="X1599" s="6">
        <v>6000</v>
      </c>
      <c r="Y1599" s="6">
        <v>1920</v>
      </c>
      <c r="Z1599" s="6">
        <v>6</v>
      </c>
      <c r="AA1599" s="6">
        <v>11</v>
      </c>
      <c r="AB1599" s="6">
        <v>1920</v>
      </c>
      <c r="AC1599" s="6">
        <v>6</v>
      </c>
      <c r="AD1599" s="6">
        <v>20</v>
      </c>
      <c r="AF1599" s="6" t="s">
        <v>948</v>
      </c>
      <c r="AH1599" s="6" t="s">
        <v>1428</v>
      </c>
      <c r="AI1599" s="6" t="s">
        <v>1429</v>
      </c>
      <c r="AJ1599" s="6" t="s">
        <v>1493</v>
      </c>
      <c r="AK1599" s="6" t="b">
        <v>1</v>
      </c>
      <c r="AL1599" s="6" t="b">
        <v>0</v>
      </c>
      <c r="AO1599" s="49" t="s">
        <v>4952</v>
      </c>
      <c r="AP1599" s="73"/>
      <c r="AQ1599" s="49" t="s">
        <v>4951</v>
      </c>
      <c r="AR1599" s="76" t="s">
        <v>5011</v>
      </c>
      <c r="AS1599" s="73" t="s">
        <v>5012</v>
      </c>
      <c r="AT1599" s="73">
        <f t="shared" si="380"/>
        <v>1</v>
      </c>
      <c r="AU1599" s="112" t="s">
        <v>5384</v>
      </c>
      <c r="AV1599" s="44" t="s">
        <v>5380</v>
      </c>
      <c r="AW1599" t="s">
        <v>5014</v>
      </c>
      <c r="AX1599" s="73"/>
      <c r="AY1599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599" s="49" t="s">
        <v>4903</v>
      </c>
      <c r="BA1599" s="58" t="str">
        <f>Y1599&amp;"-"&amp;IF(Z1599&lt;10,"0"&amp;Z1599,Z1599)&amp;"-"&amp;IF(AA1599&lt;10,"0"&amp;AA1599,AA1599)&amp;"/"&amp;IF(AD1599&lt;10,"0"&amp;AD1599,AD1599)</f>
        <v>1920-06-11/20</v>
      </c>
      <c r="BB1599" s="44" t="str">
        <f>Y1599&amp;IF(Z1599&lt;&gt;0,"-"&amp;Z1599,"")&amp;IF(AA1599&lt;&gt;0,"-"&amp;AA1599,"")&amp;IF(AB1599&lt;&gt;0,"/"&amp;AB1599,"")&amp;IF(AC1599&lt;&gt;0,"-"&amp;AC1599,"")&amp;IF(AD1599&lt;&gt;0,"-"&amp;AD1599,"")</f>
        <v>1920-6-11/1920-6-20</v>
      </c>
      <c r="BC1599" s="44"/>
      <c r="BD1599" s="44"/>
      <c r="BE1599" s="44"/>
      <c r="BF1599" s="49" t="s">
        <v>4882</v>
      </c>
      <c r="BG1599" t="s">
        <v>4893</v>
      </c>
      <c r="BH1599" s="40" t="s">
        <v>5050</v>
      </c>
      <c r="BI1599" t="s">
        <v>39</v>
      </c>
      <c r="BJ1599" t="str">
        <f t="shared" si="398"/>
        <v>Верный и окрестности</v>
      </c>
      <c r="BK1599" t="str">
        <f>T1599&amp;" N; "&amp;U1599&amp;" E"</f>
        <v>43.289437 N; 76.994338 E</v>
      </c>
      <c r="BL1599" t="s">
        <v>765</v>
      </c>
      <c r="BM1599" s="85" t="s">
        <v>766</v>
      </c>
      <c r="BN1599" t="s">
        <v>4895</v>
      </c>
      <c r="BO1599">
        <f t="shared" si="400"/>
        <v>6000</v>
      </c>
      <c r="BP1599" t="str">
        <f>IF(V1599="original",H1599,IF(V1599="volunteer",C1599,"Nekhaeva A.A."))</f>
        <v>Kim L.V.</v>
      </c>
      <c r="BQ1599" t="str">
        <f>IF(V1599="original",I1599,IF(V1599="volunteer",YEAR(A1599)&amp;"-"&amp;IF(MONTH(A1599)&lt;10,"0"&amp;MONTH(A1599),MONTH(A1599))&amp;"-"&amp;IF(DAY(A1599)&lt;10,"0"&amp;DAY(A1599),DAY(A1599)),"__2025-05-15"))</f>
        <v>2025-04-22</v>
      </c>
      <c r="BR1599"/>
      <c r="BS1599"/>
      <c r="BT1599" s="49" t="s">
        <v>4766</v>
      </c>
      <c r="BU1599" t="s">
        <v>3631</v>
      </c>
      <c r="BV1599" t="s">
        <v>3632</v>
      </c>
      <c r="BW1599" t="s">
        <v>3633</v>
      </c>
      <c r="BX1599" t="s">
        <v>3634</v>
      </c>
      <c r="BY1599" s="44" t="s">
        <v>1428</v>
      </c>
      <c r="BZ1599" t="s">
        <v>4294</v>
      </c>
      <c r="CA1599" t="s">
        <v>4295</v>
      </c>
      <c r="CB1599" s="44" t="s">
        <v>4295</v>
      </c>
      <c r="CC1599" t="s">
        <v>4798</v>
      </c>
      <c r="CD1599" t="s">
        <v>4292</v>
      </c>
      <c r="CE1599" t="s">
        <v>4293</v>
      </c>
      <c r="CF1599" t="s">
        <v>3630</v>
      </c>
      <c r="CG1599"/>
      <c r="CH1599" t="str">
        <f>H1599</f>
        <v>Спасский С.А., Шнитников В.Н.</v>
      </c>
      <c r="CI1599">
        <f t="shared" si="395"/>
        <v>1937</v>
      </c>
      <c r="CJ1599" t="s">
        <v>1494</v>
      </c>
    </row>
    <row r="1600" spans="1:88" s="6" customFormat="1" x14ac:dyDescent="0.45">
      <c r="A1600" s="5">
        <v>45769.383923611109</v>
      </c>
      <c r="B1600" s="6">
        <v>412819044</v>
      </c>
      <c r="C1600" s="6" t="s">
        <v>4897</v>
      </c>
      <c r="D1600" s="6">
        <v>4</v>
      </c>
      <c r="E1600" s="4" t="s">
        <v>835</v>
      </c>
      <c r="G1600" s="6">
        <v>2590</v>
      </c>
      <c r="H1600" s="44" t="s">
        <v>951</v>
      </c>
      <c r="I1600" s="6">
        <v>1937</v>
      </c>
      <c r="J1600" s="6" t="s">
        <v>952</v>
      </c>
      <c r="K1600" s="6" t="s">
        <v>953</v>
      </c>
      <c r="L1600" s="6" t="s">
        <v>954</v>
      </c>
      <c r="M1600" s="6" t="s">
        <v>267</v>
      </c>
      <c r="P1600" s="6" t="s">
        <v>1491</v>
      </c>
      <c r="Q1600" t="str">
        <f t="shared" si="399"/>
        <v>Верный и окрестности</v>
      </c>
      <c r="R1600" s="84">
        <v>43.289437</v>
      </c>
      <c r="S1600" s="84">
        <v>76.994337999999999</v>
      </c>
      <c r="T1600" s="6" t="s">
        <v>765</v>
      </c>
      <c r="U1600" s="6" t="s">
        <v>766</v>
      </c>
      <c r="V1600" s="6" t="s">
        <v>106</v>
      </c>
      <c r="X1600" s="6">
        <v>6000</v>
      </c>
      <c r="Y1600" s="6">
        <v>1920</v>
      </c>
      <c r="Z1600" s="6">
        <v>6</v>
      </c>
      <c r="AA1600" s="6">
        <v>26</v>
      </c>
      <c r="AB1600" s="6">
        <v>1920</v>
      </c>
      <c r="AC1600" s="6">
        <v>6</v>
      </c>
      <c r="AD1600" s="6">
        <v>29</v>
      </c>
      <c r="AF1600" s="6" t="s">
        <v>948</v>
      </c>
      <c r="AH1600" s="6" t="s">
        <v>1428</v>
      </c>
      <c r="AI1600" s="6" t="s">
        <v>1429</v>
      </c>
      <c r="AJ1600" s="6" t="s">
        <v>1493</v>
      </c>
      <c r="AK1600" s="6" t="b">
        <v>1</v>
      </c>
      <c r="AL1600" s="6" t="b">
        <v>0</v>
      </c>
      <c r="AO1600" s="49" t="s">
        <v>4952</v>
      </c>
      <c r="AP1600" s="73"/>
      <c r="AQ1600" s="49" t="s">
        <v>4951</v>
      </c>
      <c r="AR1600" s="76" t="s">
        <v>5011</v>
      </c>
      <c r="AS1600" s="73" t="s">
        <v>5012</v>
      </c>
      <c r="AT1600" s="73">
        <f t="shared" si="380"/>
        <v>4</v>
      </c>
      <c r="AU1600" s="112" t="s">
        <v>5384</v>
      </c>
      <c r="AV1600" s="44" t="s">
        <v>5380</v>
      </c>
      <c r="AW1600" t="s">
        <v>5014</v>
      </c>
      <c r="AX1600" s="73"/>
      <c r="AY1600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0" s="49" t="s">
        <v>4903</v>
      </c>
      <c r="BA1600" s="58" t="str">
        <f>Y1600&amp;"-"&amp;IF(Z1600&lt;10,"0"&amp;Z1600,Z1600)&amp;"-"&amp;IF(AA1600&lt;10,"0"&amp;AA1600,AA1600)&amp;"/"&amp;IF(AD1600&lt;10,"0"&amp;AD1600,AD1600)</f>
        <v>1920-06-26/29</v>
      </c>
      <c r="BB1600" s="44" t="str">
        <f>Y1600&amp;IF(Z1600&lt;&gt;0,"-"&amp;Z1600,"")&amp;IF(AA1600&lt;&gt;0,"-"&amp;AA1600,"")&amp;IF(AB1600&lt;&gt;0,"/"&amp;AB1600,"")&amp;IF(AC1600&lt;&gt;0,"-"&amp;AC1600,"")&amp;IF(AD1600&lt;&gt;0,"-"&amp;AD1600,"")</f>
        <v>1920-6-26/1920-6-29</v>
      </c>
      <c r="BC1600" s="44"/>
      <c r="BD1600" s="44"/>
      <c r="BE1600" s="44"/>
      <c r="BF1600" s="49" t="s">
        <v>4882</v>
      </c>
      <c r="BG1600" t="s">
        <v>4893</v>
      </c>
      <c r="BH1600" s="40" t="s">
        <v>5050</v>
      </c>
      <c r="BI1600" t="s">
        <v>39</v>
      </c>
      <c r="BJ1600" t="str">
        <f t="shared" si="398"/>
        <v>Верный и окрестности</v>
      </c>
      <c r="BK1600" t="str">
        <f>T1600&amp;" N; "&amp;U1600&amp;" E"</f>
        <v>43.289437 N; 76.994338 E</v>
      </c>
      <c r="BL1600" t="s">
        <v>765</v>
      </c>
      <c r="BM1600" s="85" t="s">
        <v>766</v>
      </c>
      <c r="BN1600" t="s">
        <v>4895</v>
      </c>
      <c r="BO1600">
        <f t="shared" si="400"/>
        <v>6000</v>
      </c>
      <c r="BP1600" t="str">
        <f>IF(V1600="original",H1600,IF(V1600="volunteer",C1600,"Nekhaeva A.A."))</f>
        <v>Kim L.V.</v>
      </c>
      <c r="BQ1600" t="str">
        <f>IF(V1600="original",I1600,IF(V1600="volunteer",YEAR(A1600)&amp;"-"&amp;IF(MONTH(A1600)&lt;10,"0"&amp;MONTH(A1600),MONTH(A1600))&amp;"-"&amp;IF(DAY(A1600)&lt;10,"0"&amp;DAY(A1600),DAY(A1600)),"__2025-05-15"))</f>
        <v>2025-04-22</v>
      </c>
      <c r="BR1600"/>
      <c r="BS1600"/>
      <c r="BT1600" s="49" t="s">
        <v>4766</v>
      </c>
      <c r="BU1600" t="s">
        <v>3631</v>
      </c>
      <c r="BV1600" t="s">
        <v>3632</v>
      </c>
      <c r="BW1600" t="s">
        <v>3633</v>
      </c>
      <c r="BX1600" t="s">
        <v>3634</v>
      </c>
      <c r="BY1600" s="44" t="s">
        <v>1428</v>
      </c>
      <c r="BZ1600" t="s">
        <v>4294</v>
      </c>
      <c r="CA1600" t="s">
        <v>4295</v>
      </c>
      <c r="CB1600" s="44" t="s">
        <v>4295</v>
      </c>
      <c r="CC1600" t="s">
        <v>4798</v>
      </c>
      <c r="CD1600" t="s">
        <v>4292</v>
      </c>
      <c r="CE1600" t="s">
        <v>4293</v>
      </c>
      <c r="CF1600" t="s">
        <v>3630</v>
      </c>
      <c r="CG1600"/>
      <c r="CH1600" t="str">
        <f>H1600</f>
        <v>Спасский С.А., Шнитников В.Н.</v>
      </c>
      <c r="CI1600">
        <f t="shared" si="395"/>
        <v>1937</v>
      </c>
      <c r="CJ1600" t="s">
        <v>1494</v>
      </c>
    </row>
    <row r="1601" spans="1:88" s="6" customFormat="1" x14ac:dyDescent="0.45">
      <c r="A1601" s="5">
        <v>45769.384872685187</v>
      </c>
      <c r="B1601" s="6">
        <v>412819044</v>
      </c>
      <c r="C1601" s="6" t="s">
        <v>4897</v>
      </c>
      <c r="D1601" s="6">
        <v>1</v>
      </c>
      <c r="E1601" s="4" t="s">
        <v>65</v>
      </c>
      <c r="G1601" s="6">
        <v>2590</v>
      </c>
      <c r="H1601" s="44" t="s">
        <v>951</v>
      </c>
      <c r="I1601" s="6">
        <v>1937</v>
      </c>
      <c r="J1601" s="6" t="s">
        <v>952</v>
      </c>
      <c r="K1601" s="6" t="s">
        <v>953</v>
      </c>
      <c r="L1601" s="6" t="s">
        <v>954</v>
      </c>
      <c r="M1601" s="6" t="s">
        <v>267</v>
      </c>
      <c r="P1601" s="6" t="s">
        <v>1491</v>
      </c>
      <c r="Q1601" t="str">
        <f t="shared" si="399"/>
        <v>Верный и окрестности</v>
      </c>
      <c r="R1601" s="84">
        <v>43.289437</v>
      </c>
      <c r="S1601" s="84">
        <v>76.994337999999999</v>
      </c>
      <c r="T1601" s="6" t="s">
        <v>765</v>
      </c>
      <c r="U1601" s="6" t="s">
        <v>766</v>
      </c>
      <c r="V1601" s="6" t="s">
        <v>106</v>
      </c>
      <c r="X1601" s="6">
        <v>6000</v>
      </c>
      <c r="Y1601" s="6">
        <v>1919</v>
      </c>
      <c r="Z1601" s="6">
        <v>6</v>
      </c>
      <c r="AA1601" s="6">
        <v>26</v>
      </c>
      <c r="AB1601" s="6">
        <v>1919</v>
      </c>
      <c r="AC1601" s="6">
        <v>6</v>
      </c>
      <c r="AD1601" s="6">
        <v>29</v>
      </c>
      <c r="AF1601" s="6" t="s">
        <v>948</v>
      </c>
      <c r="AH1601" s="6" t="s">
        <v>1428</v>
      </c>
      <c r="AI1601" s="6" t="s">
        <v>1429</v>
      </c>
      <c r="AJ1601" s="6" t="s">
        <v>1493</v>
      </c>
      <c r="AK1601" s="6" t="b">
        <v>1</v>
      </c>
      <c r="AL1601" s="6" t="b">
        <v>0</v>
      </c>
      <c r="AO1601" s="49" t="s">
        <v>4952</v>
      </c>
      <c r="AP1601" s="73"/>
      <c r="AQ1601" s="49" t="s">
        <v>4951</v>
      </c>
      <c r="AR1601" s="76" t="s">
        <v>5011</v>
      </c>
      <c r="AS1601" s="73" t="s">
        <v>5012</v>
      </c>
      <c r="AT1601" s="73">
        <f t="shared" si="380"/>
        <v>1</v>
      </c>
      <c r="AU1601" s="112" t="s">
        <v>5384</v>
      </c>
      <c r="AV1601" s="44" t="s">
        <v>5380</v>
      </c>
      <c r="AW1601" t="s">
        <v>5014</v>
      </c>
      <c r="AX1601" s="73"/>
      <c r="AY1601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1" s="49" t="s">
        <v>4903</v>
      </c>
      <c r="BA1601" s="58" t="str">
        <f>Y1601&amp;"-"&amp;IF(Z1601&lt;10,"0"&amp;Z1601,Z1601)&amp;"-"&amp;IF(AA1601&lt;10,"0"&amp;AA1601,AA1601)&amp;"/"&amp;IF(AD1601&lt;10,"0"&amp;AD1601,AD1601)</f>
        <v>1919-06-26/29</v>
      </c>
      <c r="BB1601" s="44" t="str">
        <f>Y1601&amp;IF(Z1601&lt;&gt;0,"-"&amp;Z1601,"")&amp;IF(AA1601&lt;&gt;0,"-"&amp;AA1601,"")&amp;IF(AB1601&lt;&gt;0,"/"&amp;AB1601,"")&amp;IF(AC1601&lt;&gt;0,"-"&amp;AC1601,"")&amp;IF(AD1601&lt;&gt;0,"-"&amp;AD1601,"")</f>
        <v>1919-6-26/1919-6-29</v>
      </c>
      <c r="BC1601" s="44"/>
      <c r="BD1601" s="44"/>
      <c r="BE1601" s="44"/>
      <c r="BF1601" s="49" t="s">
        <v>4882</v>
      </c>
      <c r="BG1601" t="s">
        <v>4893</v>
      </c>
      <c r="BH1601" s="40" t="s">
        <v>5050</v>
      </c>
      <c r="BI1601" t="s">
        <v>39</v>
      </c>
      <c r="BJ1601" t="str">
        <f t="shared" si="398"/>
        <v>Верный и окрестности</v>
      </c>
      <c r="BK1601" t="str">
        <f>T1601&amp;" N; "&amp;U1601&amp;" E"</f>
        <v>43.289437 N; 76.994338 E</v>
      </c>
      <c r="BL1601" t="s">
        <v>765</v>
      </c>
      <c r="BM1601" s="85" t="s">
        <v>766</v>
      </c>
      <c r="BN1601" t="s">
        <v>4895</v>
      </c>
      <c r="BO1601">
        <f t="shared" si="400"/>
        <v>6000</v>
      </c>
      <c r="BP1601" t="str">
        <f>IF(V1601="original",H1601,IF(V1601="volunteer",C1601,"Nekhaeva A.A."))</f>
        <v>Kim L.V.</v>
      </c>
      <c r="BQ1601" t="str">
        <f>IF(V1601="original",I1601,IF(V1601="volunteer",YEAR(A1601)&amp;"-"&amp;IF(MONTH(A1601)&lt;10,"0"&amp;MONTH(A1601),MONTH(A1601))&amp;"-"&amp;IF(DAY(A1601)&lt;10,"0"&amp;DAY(A1601),DAY(A1601)),"__2025-05-15"))</f>
        <v>2025-04-22</v>
      </c>
      <c r="BR1601"/>
      <c r="BS1601"/>
      <c r="BT1601" s="49" t="s">
        <v>4766</v>
      </c>
      <c r="BU1601" t="s">
        <v>3631</v>
      </c>
      <c r="BV1601" t="s">
        <v>3632</v>
      </c>
      <c r="BW1601" t="s">
        <v>3633</v>
      </c>
      <c r="BX1601" t="s">
        <v>3634</v>
      </c>
      <c r="BY1601" s="44" t="s">
        <v>1428</v>
      </c>
      <c r="BZ1601" t="s">
        <v>4294</v>
      </c>
      <c r="CA1601" t="s">
        <v>4295</v>
      </c>
      <c r="CB1601" s="44" t="s">
        <v>4295</v>
      </c>
      <c r="CC1601" t="s">
        <v>4798</v>
      </c>
      <c r="CD1601" t="s">
        <v>4292</v>
      </c>
      <c r="CE1601" t="s">
        <v>4293</v>
      </c>
      <c r="CF1601" t="s">
        <v>3630</v>
      </c>
      <c r="CG1601"/>
      <c r="CH1601" t="str">
        <f>H1601</f>
        <v>Спасский С.А., Шнитников В.Н.</v>
      </c>
      <c r="CI1601">
        <f t="shared" si="395"/>
        <v>1937</v>
      </c>
      <c r="CJ1601" t="s">
        <v>1494</v>
      </c>
    </row>
    <row r="1602" spans="1:88" s="6" customFormat="1" x14ac:dyDescent="0.45">
      <c r="A1602" s="5">
        <v>45769.385833333326</v>
      </c>
      <c r="B1602" s="6">
        <v>412819044</v>
      </c>
      <c r="C1602" s="6" t="s">
        <v>4897</v>
      </c>
      <c r="D1602" s="6">
        <v>7</v>
      </c>
      <c r="E1602" s="4" t="s">
        <v>1014</v>
      </c>
      <c r="G1602" s="6">
        <v>2590</v>
      </c>
      <c r="H1602" s="44" t="s">
        <v>951</v>
      </c>
      <c r="I1602" s="6">
        <v>1937</v>
      </c>
      <c r="J1602" s="6" t="s">
        <v>952</v>
      </c>
      <c r="K1602" s="6" t="s">
        <v>953</v>
      </c>
      <c r="L1602" s="6" t="s">
        <v>954</v>
      </c>
      <c r="M1602" s="6" t="s">
        <v>267</v>
      </c>
      <c r="P1602" s="6" t="s">
        <v>1491</v>
      </c>
      <c r="Q1602" t="str">
        <f t="shared" si="399"/>
        <v>Верный и окрестности</v>
      </c>
      <c r="R1602" s="84">
        <v>43.289437</v>
      </c>
      <c r="S1602" s="84">
        <v>76.994337999999999</v>
      </c>
      <c r="T1602" s="6" t="s">
        <v>765</v>
      </c>
      <c r="U1602" s="6" t="s">
        <v>766</v>
      </c>
      <c r="V1602" s="6" t="s">
        <v>106</v>
      </c>
      <c r="X1602" s="6">
        <v>6000</v>
      </c>
      <c r="Y1602" s="6">
        <v>1900</v>
      </c>
      <c r="AF1602" s="6" t="s">
        <v>948</v>
      </c>
      <c r="AG1602" s="62" t="s">
        <v>1492</v>
      </c>
      <c r="AH1602" s="6" t="s">
        <v>1428</v>
      </c>
      <c r="AI1602" s="6" t="s">
        <v>1429</v>
      </c>
      <c r="AJ1602" s="6" t="s">
        <v>1493</v>
      </c>
      <c r="AK1602" s="6" t="b">
        <v>1</v>
      </c>
      <c r="AL1602" s="6" t="b">
        <v>0</v>
      </c>
      <c r="AO1602" s="49" t="s">
        <v>4952</v>
      </c>
      <c r="AP1602" s="73"/>
      <c r="AQ1602" s="49" t="s">
        <v>4951</v>
      </c>
      <c r="AR1602" s="76" t="s">
        <v>5011</v>
      </c>
      <c r="AS1602" s="73" t="s">
        <v>5012</v>
      </c>
      <c r="AT1602" s="73">
        <f t="shared" si="380"/>
        <v>7</v>
      </c>
      <c r="AU1602" s="112" t="s">
        <v>5384</v>
      </c>
      <c r="AV1602" s="44" t="s">
        <v>5380</v>
      </c>
      <c r="AW1602" t="s">
        <v>5014</v>
      </c>
      <c r="AX1602" s="73"/>
      <c r="AY1602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2" s="49" t="s">
        <v>4903</v>
      </c>
      <c r="BA1602" s="44">
        <f>Y1602</f>
        <v>1900</v>
      </c>
      <c r="BB1602" s="44" t="str">
        <f>Y1602&amp;IF(Z1602&lt;&gt;0,"-"&amp;Z1602,"")&amp;IF(AA1602&lt;&gt;0,"-"&amp;AA1602,"")&amp;IF(AB1602&lt;&gt;0,"/"&amp;AB1602,"")&amp;IF(AC1602&lt;&gt;0,"-"&amp;AC1602,"")&amp;IF(AD1602&lt;&gt;0,"-"&amp;AD1602,"")</f>
        <v>1900</v>
      </c>
      <c r="BC1602" s="44"/>
      <c r="BD1602" s="44"/>
      <c r="BE1602" s="44"/>
      <c r="BF1602" s="49" t="s">
        <v>4882</v>
      </c>
      <c r="BG1602" t="s">
        <v>4893</v>
      </c>
      <c r="BH1602" s="40" t="s">
        <v>5050</v>
      </c>
      <c r="BI1602" t="s">
        <v>39</v>
      </c>
      <c r="BJ1602" t="str">
        <f t="shared" si="398"/>
        <v>Верный и окрестности</v>
      </c>
      <c r="BK1602" t="str">
        <f>T1602&amp;" N; "&amp;U1602&amp;" E"</f>
        <v>43.289437 N; 76.994338 E</v>
      </c>
      <c r="BL1602" t="s">
        <v>765</v>
      </c>
      <c r="BM1602" s="85" t="s">
        <v>766</v>
      </c>
      <c r="BN1602" t="s">
        <v>4895</v>
      </c>
      <c r="BO1602">
        <f t="shared" si="400"/>
        <v>6000</v>
      </c>
      <c r="BP1602" t="str">
        <f>IF(V1602="original",H1602,IF(V1602="volunteer",C1602,"Nekhaeva A.A."))</f>
        <v>Kim L.V.</v>
      </c>
      <c r="BQ1602" t="str">
        <f>IF(V1602="original",I1602,IF(V1602="volunteer",YEAR(A1602)&amp;"-"&amp;IF(MONTH(A1602)&lt;10,"0"&amp;MONTH(A1602),MONTH(A1602))&amp;"-"&amp;IF(DAY(A1602)&lt;10,"0"&amp;DAY(A1602),DAY(A1602)),"__2025-05-15"))</f>
        <v>2025-04-22</v>
      </c>
      <c r="BR1602"/>
      <c r="BS1602"/>
      <c r="BT1602" s="49" t="s">
        <v>4766</v>
      </c>
      <c r="BU1602" t="s">
        <v>3631</v>
      </c>
      <c r="BV1602" t="s">
        <v>3632</v>
      </c>
      <c r="BW1602" t="s">
        <v>3633</v>
      </c>
      <c r="BX1602" t="s">
        <v>3634</v>
      </c>
      <c r="BY1602" s="44" t="s">
        <v>1428</v>
      </c>
      <c r="BZ1602" t="s">
        <v>4294</v>
      </c>
      <c r="CA1602" t="s">
        <v>4295</v>
      </c>
      <c r="CB1602" s="44" t="s">
        <v>4295</v>
      </c>
      <c r="CC1602" t="s">
        <v>4798</v>
      </c>
      <c r="CD1602" t="s">
        <v>4292</v>
      </c>
      <c r="CE1602" t="s">
        <v>4293</v>
      </c>
      <c r="CF1602" t="s">
        <v>3630</v>
      </c>
      <c r="CG1602"/>
      <c r="CH1602" t="str">
        <f>H1602</f>
        <v>Спасский С.А., Шнитников В.Н.</v>
      </c>
      <c r="CI1602">
        <f t="shared" si="395"/>
        <v>1937</v>
      </c>
      <c r="CJ1602" t="s">
        <v>1494</v>
      </c>
    </row>
    <row r="1603" spans="1:88" s="6" customFormat="1" x14ac:dyDescent="0.45">
      <c r="A1603" s="5">
        <v>45769.413101851853</v>
      </c>
      <c r="B1603" s="6">
        <v>412819044</v>
      </c>
      <c r="C1603" s="6" t="s">
        <v>4897</v>
      </c>
      <c r="D1603" s="6">
        <v>1</v>
      </c>
      <c r="E1603" s="4" t="s">
        <v>65</v>
      </c>
      <c r="G1603" s="6">
        <v>2590</v>
      </c>
      <c r="H1603" s="44" t="s">
        <v>951</v>
      </c>
      <c r="I1603" s="6">
        <v>1937</v>
      </c>
      <c r="J1603" s="6" t="s">
        <v>952</v>
      </c>
      <c r="K1603" s="6" t="s">
        <v>953</v>
      </c>
      <c r="L1603" s="6" t="s">
        <v>954</v>
      </c>
      <c r="M1603" s="6" t="s">
        <v>267</v>
      </c>
      <c r="N1603" s="6" t="s">
        <v>1481</v>
      </c>
      <c r="P1603" s="6" t="s">
        <v>1482</v>
      </c>
      <c r="Q1603" t="str">
        <f t="shared" si="399"/>
        <v>разные места Казахстана, главным образом Копальский у.</v>
      </c>
      <c r="R1603" s="84">
        <v>45.718308999999998</v>
      </c>
      <c r="S1603" s="84">
        <v>77.246391000000003</v>
      </c>
      <c r="T1603" s="6" t="s">
        <v>1019</v>
      </c>
      <c r="U1603" s="6" t="s">
        <v>1020</v>
      </c>
      <c r="V1603" s="6" t="s">
        <v>119</v>
      </c>
      <c r="Y1603" s="6">
        <v>1908</v>
      </c>
      <c r="AB1603" s="6">
        <v>1910</v>
      </c>
      <c r="AF1603" s="6" t="s">
        <v>948</v>
      </c>
      <c r="AH1603" s="6" t="s">
        <v>195</v>
      </c>
      <c r="AI1603" s="6" t="s">
        <v>196</v>
      </c>
      <c r="AJ1603" s="6" t="s">
        <v>1483</v>
      </c>
      <c r="AK1603" s="6" t="b">
        <v>1</v>
      </c>
      <c r="AL1603" s="6" t="b">
        <v>0</v>
      </c>
      <c r="AO1603" s="49" t="s">
        <v>4952</v>
      </c>
      <c r="AP1603" s="73"/>
      <c r="AQ1603" s="49" t="s">
        <v>4951</v>
      </c>
      <c r="AR1603" s="76" t="s">
        <v>5011</v>
      </c>
      <c r="AS1603" s="73" t="s">
        <v>5012</v>
      </c>
      <c r="AT1603" s="73">
        <f t="shared" si="380"/>
        <v>1</v>
      </c>
      <c r="AU1603" s="112" t="s">
        <v>5384</v>
      </c>
      <c r="AV1603" s="44" t="s">
        <v>5380</v>
      </c>
      <c r="AW1603" t="s">
        <v>5014</v>
      </c>
      <c r="AX1603" s="73"/>
      <c r="AY1603" s="73" t="str">
        <f t="shared" si="381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3" s="49" t="s">
        <v>4903</v>
      </c>
      <c r="BA1603" s="44" t="str">
        <f>Y1603&amp;"/"&amp;AB1603</f>
        <v>1908/1910</v>
      </c>
      <c r="BB1603" s="44" t="str">
        <f>Y1603&amp;IF(Z1603&lt;&gt;0,"-"&amp;Z1603,"")&amp;IF(AA1603&lt;&gt;0,"-"&amp;AA1603,"")&amp;IF(AB1603&lt;&gt;0,"/"&amp;AB1603,"")&amp;IF(AC1603&lt;&gt;0,"-"&amp;AC1603,"")&amp;IF(AD1603&lt;&gt;0,"-"&amp;AD1603,"")</f>
        <v>1908/1910</v>
      </c>
      <c r="BC1603" s="44"/>
      <c r="BD1603" s="44"/>
      <c r="BE1603" s="44"/>
      <c r="BF1603" s="49" t="s">
        <v>4882</v>
      </c>
      <c r="BG1603" t="s">
        <v>4893</v>
      </c>
      <c r="BH1603" s="40" t="s">
        <v>5050</v>
      </c>
      <c r="BI1603" t="s">
        <v>39</v>
      </c>
      <c r="BJ1603" t="str">
        <f>N1603&amp;", "&amp;P1603</f>
        <v>Копальский уезд, разные места Казахстана, главным образом Копальский у.</v>
      </c>
      <c r="BK1603" t="str">
        <f>T1603&amp;" N; "&amp;U1603&amp;" E"</f>
        <v>45.718309 N; 77.246391 E</v>
      </c>
      <c r="BL1603" t="s">
        <v>1019</v>
      </c>
      <c r="BM1603" s="85" t="s">
        <v>1020</v>
      </c>
      <c r="BN1603" t="s">
        <v>4895</v>
      </c>
      <c r="BO1603"/>
      <c r="BP1603" t="str">
        <f>IF(V1603="original",H1603,IF(V1603="volunteer",C1603,"Nekhaeva A.A."))</f>
        <v>Nekhaeva A.A.</v>
      </c>
      <c r="BQ1603" t="str">
        <f>IF(V1603="original",I1603,IF(V1603="volunteer",YEAR(A1603)&amp;"-"&amp;IF(MONTH(A1603)&lt;10,"0"&amp;MONTH(A1603),MONTH(A1603))&amp;"-"&amp;IF(DAY(A1603)&lt;10,"0"&amp;DAY(A1603),DAY(A1603)),"__2025-05-15"))</f>
        <v>__2025-05-15</v>
      </c>
      <c r="BR1603"/>
      <c r="BS1603"/>
      <c r="BT1603" s="49" t="s">
        <v>4766</v>
      </c>
      <c r="BU1603" t="s">
        <v>3631</v>
      </c>
      <c r="BV1603" t="s">
        <v>3632</v>
      </c>
      <c r="BW1603" t="s">
        <v>3633</v>
      </c>
      <c r="BX1603" t="s">
        <v>3634</v>
      </c>
      <c r="BY1603" s="44" t="s">
        <v>195</v>
      </c>
      <c r="BZ1603" t="s">
        <v>196</v>
      </c>
      <c r="CA1603" t="s">
        <v>3644</v>
      </c>
      <c r="CB1603" s="44" t="s">
        <v>196</v>
      </c>
      <c r="CC1603" t="s">
        <v>3668</v>
      </c>
      <c r="CD1603" t="s">
        <v>4289</v>
      </c>
      <c r="CE1603" t="s">
        <v>3667</v>
      </c>
      <c r="CF1603" t="s">
        <v>3643</v>
      </c>
      <c r="CG1603"/>
      <c r="CH1603" t="str">
        <f>H1603</f>
        <v>Спасский С.А., Шнитников В.Н.</v>
      </c>
      <c r="CI1603">
        <f t="shared" si="395"/>
        <v>1937</v>
      </c>
      <c r="CJ1603"/>
    </row>
    <row r="1604" spans="1:88" s="6" customFormat="1" x14ac:dyDescent="0.45">
      <c r="A1604" s="5">
        <v>45769.419282407413</v>
      </c>
      <c r="B1604" s="6">
        <v>412819044</v>
      </c>
      <c r="C1604" s="6" t="s">
        <v>4897</v>
      </c>
      <c r="D1604" s="6">
        <v>1</v>
      </c>
      <c r="E1604" s="4" t="s">
        <v>65</v>
      </c>
      <c r="G1604" s="6">
        <v>2590</v>
      </c>
      <c r="H1604" s="44" t="s">
        <v>951</v>
      </c>
      <c r="I1604" s="6">
        <v>1937</v>
      </c>
      <c r="J1604" s="6" t="s">
        <v>952</v>
      </c>
      <c r="K1604" s="6" t="s">
        <v>953</v>
      </c>
      <c r="L1604" s="6" t="s">
        <v>954</v>
      </c>
      <c r="M1604" s="6" t="s">
        <v>267</v>
      </c>
      <c r="P1604" s="6" t="s">
        <v>972</v>
      </c>
      <c r="Q1604" t="str">
        <f t="shared" si="399"/>
        <v>Алма-Ата</v>
      </c>
      <c r="R1604" s="84">
        <v>43.289437</v>
      </c>
      <c r="S1604" s="84">
        <v>76.994337999999999</v>
      </c>
      <c r="T1604" s="6" t="s">
        <v>765</v>
      </c>
      <c r="U1604" s="6" t="s">
        <v>766</v>
      </c>
      <c r="V1604" s="6" t="s">
        <v>106</v>
      </c>
      <c r="X1604" s="6">
        <v>6000</v>
      </c>
      <c r="Y1604" s="6">
        <v>1919</v>
      </c>
      <c r="Z1604" s="6">
        <v>7</v>
      </c>
      <c r="AF1604" s="6" t="s">
        <v>948</v>
      </c>
      <c r="AH1604" s="6" t="s">
        <v>533</v>
      </c>
      <c r="AI1604" s="6" t="s">
        <v>1435</v>
      </c>
      <c r="AJ1604" s="6" t="s">
        <v>1401</v>
      </c>
      <c r="AK1604" s="6" t="b">
        <v>1</v>
      </c>
      <c r="AL1604" s="6" t="b">
        <v>0</v>
      </c>
      <c r="AO1604" s="49" t="s">
        <v>4952</v>
      </c>
      <c r="AP1604" s="73"/>
      <c r="AQ1604" s="49" t="s">
        <v>4951</v>
      </c>
      <c r="AR1604" s="76" t="s">
        <v>5011</v>
      </c>
      <c r="AS1604" s="73" t="s">
        <v>5012</v>
      </c>
      <c r="AT1604" s="73">
        <f t="shared" ref="AT1604:AT1667" si="401">D1604</f>
        <v>1</v>
      </c>
      <c r="AU1604" s="112" t="s">
        <v>5384</v>
      </c>
      <c r="AV1604" s="44" t="s">
        <v>5380</v>
      </c>
      <c r="AW1604" t="s">
        <v>5014</v>
      </c>
      <c r="AX1604" s="73"/>
      <c r="AY1604" s="73" t="str">
        <f t="shared" ref="AY1604:AY1667" si="402">H1604&amp;" "&amp;I1604&amp;". "&amp;J1604&amp;" // "&amp;K1604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4" s="49" t="s">
        <v>4903</v>
      </c>
      <c r="BA1604" s="44" t="str">
        <f>Y1604&amp;"-"&amp;IF(Z1604&lt;10,"0"&amp;Z1604,Z1604)</f>
        <v>1919-07</v>
      </c>
      <c r="BB1604" s="44" t="str">
        <f>Y1604&amp;IF(Z1604&lt;&gt;0,"-"&amp;Z1604,"")&amp;IF(AA1604&lt;&gt;0,"-"&amp;AA1604,"")&amp;IF(AB1604&lt;&gt;0,"/"&amp;AB1604,"")&amp;IF(AC1604&lt;&gt;0,"-"&amp;AC1604,"")&amp;IF(AD1604&lt;&gt;0,"-"&amp;AD1604,"")</f>
        <v>1919-7</v>
      </c>
      <c r="BC1604" s="44"/>
      <c r="BD1604" s="44"/>
      <c r="BE1604" s="44"/>
      <c r="BF1604" s="49" t="s">
        <v>4882</v>
      </c>
      <c r="BG1604" t="s">
        <v>4893</v>
      </c>
      <c r="BH1604" s="40" t="s">
        <v>5050</v>
      </c>
      <c r="BI1604" t="s">
        <v>39</v>
      </c>
      <c r="BJ1604" t="str">
        <f t="shared" ref="BJ1604:BJ1613" si="403">P1604</f>
        <v>Алма-Ата</v>
      </c>
      <c r="BK1604" t="str">
        <f>T1604&amp;" N; "&amp;U1604&amp;" E"</f>
        <v>43.289437 N; 76.994338 E</v>
      </c>
      <c r="BL1604" t="s">
        <v>765</v>
      </c>
      <c r="BM1604" s="85" t="s">
        <v>766</v>
      </c>
      <c r="BN1604" t="s">
        <v>4895</v>
      </c>
      <c r="BO1604">
        <f>X1604</f>
        <v>6000</v>
      </c>
      <c r="BP1604" t="str">
        <f>IF(V1604="original",H1604,IF(V1604="volunteer",C1604,"Nekhaeva A.A."))</f>
        <v>Kim L.V.</v>
      </c>
      <c r="BQ1604" t="str">
        <f>IF(V1604="original",I1604,IF(V1604="volunteer",YEAR(A1604)&amp;"-"&amp;IF(MONTH(A1604)&lt;10,"0"&amp;MONTH(A1604),MONTH(A1604))&amp;"-"&amp;IF(DAY(A1604)&lt;10,"0"&amp;DAY(A1604),DAY(A1604)),"__2025-05-15"))</f>
        <v>2025-04-22</v>
      </c>
      <c r="BR1604"/>
      <c r="BS1604"/>
      <c r="BT1604" s="49" t="s">
        <v>4766</v>
      </c>
      <c r="BU1604" t="s">
        <v>3631</v>
      </c>
      <c r="BV1604" t="s">
        <v>3632</v>
      </c>
      <c r="BW1604" t="s">
        <v>3633</v>
      </c>
      <c r="BX1604" t="s">
        <v>3634</v>
      </c>
      <c r="BY1604" s="44" t="s">
        <v>533</v>
      </c>
      <c r="BZ1604" t="s">
        <v>1435</v>
      </c>
      <c r="CA1604" t="s">
        <v>4238</v>
      </c>
      <c r="CB1604" s="44" t="s">
        <v>4238</v>
      </c>
      <c r="CC1604" t="s">
        <v>4864</v>
      </c>
      <c r="CD1604" t="s">
        <v>4238</v>
      </c>
      <c r="CE1604" t="s">
        <v>4239</v>
      </c>
      <c r="CF1604" t="s">
        <v>3630</v>
      </c>
      <c r="CG1604"/>
      <c r="CH1604" t="str">
        <f>H1604</f>
        <v>Спасский С.А., Шнитников В.Н.</v>
      </c>
      <c r="CI1604">
        <f t="shared" si="395"/>
        <v>1937</v>
      </c>
      <c r="CJ1604"/>
    </row>
    <row r="1605" spans="1:88" s="6" customFormat="1" x14ac:dyDescent="0.45">
      <c r="A1605" s="5">
        <v>45769.444733796292</v>
      </c>
      <c r="B1605" s="6">
        <v>412819044</v>
      </c>
      <c r="C1605" s="6" t="s">
        <v>4897</v>
      </c>
      <c r="D1605" s="6">
        <v>3</v>
      </c>
      <c r="E1605" s="4" t="s">
        <v>846</v>
      </c>
      <c r="G1605" s="6">
        <v>2590</v>
      </c>
      <c r="H1605" s="44" t="s">
        <v>951</v>
      </c>
      <c r="I1605" s="6">
        <v>1937</v>
      </c>
      <c r="J1605" s="6" t="s">
        <v>952</v>
      </c>
      <c r="K1605" s="6" t="s">
        <v>953</v>
      </c>
      <c r="L1605" s="6" t="s">
        <v>954</v>
      </c>
      <c r="M1605" s="6" t="s">
        <v>267</v>
      </c>
      <c r="P1605" s="6" t="s">
        <v>1053</v>
      </c>
      <c r="Q1605" t="str">
        <f t="shared" si="399"/>
        <v>разные места Казахстана</v>
      </c>
      <c r="R1605" s="84"/>
      <c r="S1605" s="84"/>
      <c r="V1605" s="6" t="s">
        <v>119</v>
      </c>
      <c r="Y1605" s="6">
        <v>1900</v>
      </c>
      <c r="AF1605" s="6" t="s">
        <v>948</v>
      </c>
      <c r="AG1605" s="67" t="s">
        <v>1473</v>
      </c>
      <c r="AH1605" s="6" t="s">
        <v>533</v>
      </c>
      <c r="AI1605" s="6" t="s">
        <v>1467</v>
      </c>
      <c r="AJ1605" s="6" t="s">
        <v>1474</v>
      </c>
      <c r="AK1605" s="6" t="b">
        <v>1</v>
      </c>
      <c r="AL1605" s="6" t="b">
        <v>0</v>
      </c>
      <c r="AO1605" s="49" t="s">
        <v>4952</v>
      </c>
      <c r="AP1605" s="73"/>
      <c r="AQ1605" s="49" t="s">
        <v>4951</v>
      </c>
      <c r="AR1605" s="76" t="s">
        <v>5011</v>
      </c>
      <c r="AS1605" s="73" t="s">
        <v>5012</v>
      </c>
      <c r="AT1605" s="73">
        <f t="shared" si="401"/>
        <v>3</v>
      </c>
      <c r="AU1605" s="112" t="s">
        <v>5384</v>
      </c>
      <c r="AV1605" s="44" t="s">
        <v>5380</v>
      </c>
      <c r="AW1605" t="s">
        <v>5014</v>
      </c>
      <c r="AX1605" s="73"/>
      <c r="AY160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5" s="49" t="s">
        <v>4903</v>
      </c>
      <c r="BA1605" s="44">
        <f>Y1605</f>
        <v>1900</v>
      </c>
      <c r="BB1605" s="44"/>
      <c r="BC1605" s="44"/>
      <c r="BD1605" s="44"/>
      <c r="BE1605" s="44"/>
      <c r="BF1605" s="49" t="s">
        <v>4882</v>
      </c>
      <c r="BG1605" t="s">
        <v>4893</v>
      </c>
      <c r="BH1605" s="40" t="s">
        <v>5050</v>
      </c>
      <c r="BI1605" t="s">
        <v>39</v>
      </c>
      <c r="BJ1605" t="str">
        <f t="shared" si="403"/>
        <v>разные места Казахстана</v>
      </c>
      <c r="BK1605"/>
      <c r="BL1605"/>
      <c r="BM1605" s="85"/>
      <c r="BN1605"/>
      <c r="BO1605"/>
      <c r="BP1605"/>
      <c r="BQ1605"/>
      <c r="BR1605"/>
      <c r="BS1605"/>
      <c r="BT1605" s="49" t="s">
        <v>4766</v>
      </c>
      <c r="BU1605" t="s">
        <v>3631</v>
      </c>
      <c r="BV1605" t="s">
        <v>3632</v>
      </c>
      <c r="BW1605" t="s">
        <v>3633</v>
      </c>
      <c r="BX1605" t="s">
        <v>3634</v>
      </c>
      <c r="BY1605" s="44" t="s">
        <v>533</v>
      </c>
      <c r="BZ1605" t="s">
        <v>4267</v>
      </c>
      <c r="CA1605" t="s">
        <v>4276</v>
      </c>
      <c r="CB1605" s="44" t="s">
        <v>4276</v>
      </c>
      <c r="CC1605" t="s">
        <v>4796</v>
      </c>
      <c r="CD1605" s="40" t="s">
        <v>4274</v>
      </c>
      <c r="CE1605" t="s">
        <v>4275</v>
      </c>
      <c r="CF1605" t="s">
        <v>3630</v>
      </c>
      <c r="CG1605"/>
      <c r="CH1605" t="str">
        <f>H1605</f>
        <v>Спасский С.А., Шнитников В.Н.</v>
      </c>
      <c r="CI1605">
        <f t="shared" si="395"/>
        <v>1937</v>
      </c>
      <c r="CJ1605" t="s">
        <v>4694</v>
      </c>
    </row>
    <row r="1606" spans="1:88" s="6" customFormat="1" x14ac:dyDescent="0.45">
      <c r="A1606" s="5">
        <v>45769.444733796292</v>
      </c>
      <c r="B1606" s="6">
        <v>412819044</v>
      </c>
      <c r="C1606" s="6" t="s">
        <v>4897</v>
      </c>
      <c r="D1606" s="6">
        <v>2</v>
      </c>
      <c r="E1606" s="4" t="s">
        <v>5271</v>
      </c>
      <c r="G1606" s="6">
        <v>2590</v>
      </c>
      <c r="H1606" s="44" t="s">
        <v>951</v>
      </c>
      <c r="I1606" s="6">
        <v>1937</v>
      </c>
      <c r="J1606" s="6" t="s">
        <v>952</v>
      </c>
      <c r="K1606" s="6" t="s">
        <v>953</v>
      </c>
      <c r="L1606" s="6" t="s">
        <v>954</v>
      </c>
      <c r="M1606" s="6" t="s">
        <v>267</v>
      </c>
      <c r="P1606" s="6" t="s">
        <v>1053</v>
      </c>
      <c r="Q1606" t="str">
        <f t="shared" si="399"/>
        <v>разные места Казахстана</v>
      </c>
      <c r="R1606" s="84"/>
      <c r="S1606" s="84"/>
      <c r="V1606" s="6" t="s">
        <v>119</v>
      </c>
      <c r="Y1606" s="6">
        <v>1900</v>
      </c>
      <c r="AF1606" s="6" t="s">
        <v>948</v>
      </c>
      <c r="AG1606" s="67" t="s">
        <v>1473</v>
      </c>
      <c r="AH1606" s="6" t="s">
        <v>533</v>
      </c>
      <c r="AI1606" s="6" t="s">
        <v>1467</v>
      </c>
      <c r="AJ1606" s="6" t="s">
        <v>1474</v>
      </c>
      <c r="AK1606" s="6" t="b">
        <v>1</v>
      </c>
      <c r="AL1606" s="6" t="b">
        <v>0</v>
      </c>
      <c r="AO1606" s="49" t="s">
        <v>4952</v>
      </c>
      <c r="AP1606" s="73"/>
      <c r="AQ1606" s="49" t="s">
        <v>4951</v>
      </c>
      <c r="AR1606" s="76" t="s">
        <v>5011</v>
      </c>
      <c r="AS1606" s="73" t="s">
        <v>5012</v>
      </c>
      <c r="AT1606" s="73">
        <f t="shared" si="401"/>
        <v>2</v>
      </c>
      <c r="AU1606" s="112" t="s">
        <v>5383</v>
      </c>
      <c r="AV1606" s="44" t="s">
        <v>5382</v>
      </c>
      <c r="AW1606" t="s">
        <v>5014</v>
      </c>
      <c r="AX1606" s="73"/>
      <c r="AY160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6" s="49" t="s">
        <v>4903</v>
      </c>
      <c r="BA1606" s="44">
        <f>Y1606</f>
        <v>1900</v>
      </c>
      <c r="BB1606" s="44"/>
      <c r="BC1606" s="44"/>
      <c r="BD1606" s="44"/>
      <c r="BE1606" s="44"/>
      <c r="BF1606" s="49" t="s">
        <v>4882</v>
      </c>
      <c r="BG1606" t="s">
        <v>4893</v>
      </c>
      <c r="BH1606" s="40" t="s">
        <v>5050</v>
      </c>
      <c r="BI1606" t="s">
        <v>39</v>
      </c>
      <c r="BJ1606" t="str">
        <f t="shared" si="403"/>
        <v>разные места Казахстана</v>
      </c>
      <c r="BK1606"/>
      <c r="BL1606"/>
      <c r="BM1606" s="85"/>
      <c r="BN1606"/>
      <c r="BO1606"/>
      <c r="BP1606"/>
      <c r="BQ1606"/>
      <c r="BR1606"/>
      <c r="BS1606"/>
      <c r="BT1606" s="49" t="s">
        <v>4766</v>
      </c>
      <c r="BU1606" t="s">
        <v>3631</v>
      </c>
      <c r="BV1606" t="s">
        <v>3632</v>
      </c>
      <c r="BW1606" t="s">
        <v>3633</v>
      </c>
      <c r="BX1606" t="s">
        <v>3634</v>
      </c>
      <c r="BY1606" s="44" t="s">
        <v>533</v>
      </c>
      <c r="BZ1606" t="s">
        <v>4267</v>
      </c>
      <c r="CA1606" t="s">
        <v>4276</v>
      </c>
      <c r="CB1606" s="44" t="s">
        <v>4276</v>
      </c>
      <c r="CC1606" t="s">
        <v>4796</v>
      </c>
      <c r="CD1606" s="40" t="s">
        <v>4274</v>
      </c>
      <c r="CE1606" t="s">
        <v>4275</v>
      </c>
      <c r="CF1606" t="s">
        <v>3630</v>
      </c>
      <c r="CG1606"/>
      <c r="CH1606" t="str">
        <f>H1606</f>
        <v>Спасский С.А., Шнитников В.Н.</v>
      </c>
      <c r="CI1606">
        <f t="shared" si="395"/>
        <v>1937</v>
      </c>
      <c r="CJ1606" t="s">
        <v>4694</v>
      </c>
    </row>
    <row r="1607" spans="1:88" s="6" customFormat="1" x14ac:dyDescent="0.45">
      <c r="A1607" s="5">
        <v>45769.470185185193</v>
      </c>
      <c r="B1607" s="6">
        <v>412819044</v>
      </c>
      <c r="C1607" s="6" t="s">
        <v>4897</v>
      </c>
      <c r="D1607" s="6">
        <v>1</v>
      </c>
      <c r="E1607" s="4" t="s">
        <v>65</v>
      </c>
      <c r="G1607" s="6">
        <v>2590</v>
      </c>
      <c r="H1607" s="44" t="s">
        <v>951</v>
      </c>
      <c r="I1607" s="6">
        <v>1937</v>
      </c>
      <c r="J1607" s="6" t="s">
        <v>952</v>
      </c>
      <c r="K1607" s="6" t="s">
        <v>953</v>
      </c>
      <c r="L1607" s="6" t="s">
        <v>954</v>
      </c>
      <c r="M1607" s="6" t="s">
        <v>267</v>
      </c>
      <c r="P1607" s="6" t="s">
        <v>972</v>
      </c>
      <c r="Q1607" t="str">
        <f t="shared" si="399"/>
        <v>Алма-Ата</v>
      </c>
      <c r="R1607" s="84">
        <v>43.289437</v>
      </c>
      <c r="S1607" s="84">
        <v>76.994337999999999</v>
      </c>
      <c r="T1607" s="6" t="s">
        <v>765</v>
      </c>
      <c r="U1607" s="6" t="s">
        <v>766</v>
      </c>
      <c r="V1607" s="6" t="s">
        <v>106</v>
      </c>
      <c r="X1607" s="6">
        <v>6000</v>
      </c>
      <c r="Y1607" s="6">
        <v>1921</v>
      </c>
      <c r="Z1607" s="6">
        <v>4</v>
      </c>
      <c r="AA1607" s="6">
        <v>1</v>
      </c>
      <c r="AB1607" s="6">
        <v>1921</v>
      </c>
      <c r="AC1607" s="6">
        <v>4</v>
      </c>
      <c r="AD1607" s="6">
        <v>5</v>
      </c>
      <c r="AF1607" s="6" t="s">
        <v>948</v>
      </c>
      <c r="AH1607" s="6" t="s">
        <v>533</v>
      </c>
      <c r="AI1607" s="6" t="s">
        <v>1465</v>
      </c>
      <c r="AJ1607" s="6" t="s">
        <v>1466</v>
      </c>
      <c r="AK1607" s="6" t="b">
        <v>1</v>
      </c>
      <c r="AL1607" s="6" t="b">
        <v>0</v>
      </c>
      <c r="AO1607" s="49" t="s">
        <v>4952</v>
      </c>
      <c r="AP1607" s="73"/>
      <c r="AQ1607" s="49" t="s">
        <v>4951</v>
      </c>
      <c r="AR1607" s="76" t="s">
        <v>5011</v>
      </c>
      <c r="AS1607" s="73" t="s">
        <v>5012</v>
      </c>
      <c r="AT1607" s="73">
        <f t="shared" si="401"/>
        <v>1</v>
      </c>
      <c r="AU1607" s="112" t="s">
        <v>5384</v>
      </c>
      <c r="AV1607" s="44" t="s">
        <v>5380</v>
      </c>
      <c r="AW1607" t="s">
        <v>5014</v>
      </c>
      <c r="AX1607" s="73"/>
      <c r="AY160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7" s="49" t="s">
        <v>4903</v>
      </c>
      <c r="BA1607" s="58" t="str">
        <f>Y1607&amp;"-"&amp;IF(Z1607&lt;10,"0"&amp;Z1607,Z1607)&amp;"-"&amp;IF(AA1607&lt;10,"0"&amp;AA1607,AA1607)&amp;"/"&amp;IF(AD1607&lt;10,"0"&amp;AD1607,AD1607)</f>
        <v>1921-04-01/05</v>
      </c>
      <c r="BB1607" s="44" t="str">
        <f>Y1607&amp;IF(Z1607&lt;&gt;0,"-"&amp;Z1607,"")&amp;IF(AA1607&lt;&gt;0,"-"&amp;AA1607,"")&amp;IF(AB1607&lt;&gt;0,"/"&amp;AB1607,"")&amp;IF(AC1607&lt;&gt;0,"-"&amp;AC1607,"")&amp;IF(AD1607&lt;&gt;0,"-"&amp;AD1607,"")</f>
        <v>1921-4-1/1921-4-5</v>
      </c>
      <c r="BC1607" s="44"/>
      <c r="BD1607" s="44"/>
      <c r="BE1607" s="44"/>
      <c r="BF1607" s="49" t="s">
        <v>4882</v>
      </c>
      <c r="BG1607" t="s">
        <v>4893</v>
      </c>
      <c r="BH1607" s="40" t="s">
        <v>5050</v>
      </c>
      <c r="BI1607" t="s">
        <v>39</v>
      </c>
      <c r="BJ1607" t="str">
        <f t="shared" si="403"/>
        <v>Алма-Ата</v>
      </c>
      <c r="BK1607" t="str">
        <f>T1607&amp;" N; "&amp;U1607&amp;" E"</f>
        <v>43.289437 N; 76.994338 E</v>
      </c>
      <c r="BL1607" t="s">
        <v>765</v>
      </c>
      <c r="BM1607" s="85" t="s">
        <v>766</v>
      </c>
      <c r="BN1607" t="s">
        <v>4895</v>
      </c>
      <c r="BO1607">
        <f t="shared" ref="BO1607:BO1617" si="404">X1607</f>
        <v>6000</v>
      </c>
      <c r="BP1607" t="str">
        <f>IF(V1607="original",H1607,IF(V1607="volunteer",C1607,"Nekhaeva A.A."))</f>
        <v>Kim L.V.</v>
      </c>
      <c r="BQ1607" t="str">
        <f>IF(V1607="original",I1607,IF(V1607="volunteer",YEAR(A1607)&amp;"-"&amp;IF(MONTH(A1607)&lt;10,"0"&amp;MONTH(A1607),MONTH(A1607))&amp;"-"&amp;IF(DAY(A1607)&lt;10,"0"&amp;DAY(A1607),DAY(A1607)),"__2025-05-15"))</f>
        <v>2025-04-22</v>
      </c>
      <c r="BR1607"/>
      <c r="BS1607"/>
      <c r="BT1607" s="49" t="s">
        <v>4766</v>
      </c>
      <c r="BU1607" t="s">
        <v>3631</v>
      </c>
      <c r="BV1607" t="s">
        <v>3632</v>
      </c>
      <c r="BW1607" t="s">
        <v>3633</v>
      </c>
      <c r="BX1607" t="s">
        <v>3634</v>
      </c>
      <c r="BY1607" s="44" t="s">
        <v>533</v>
      </c>
      <c r="BZ1607"/>
      <c r="CA1607"/>
      <c r="CB1607" t="s">
        <v>533</v>
      </c>
      <c r="CC1607" t="s">
        <v>4873</v>
      </c>
      <c r="CD1607" t="s">
        <v>4263</v>
      </c>
      <c r="CE1607" t="s">
        <v>4872</v>
      </c>
      <c r="CF1607" t="s">
        <v>4676</v>
      </c>
      <c r="CG1607"/>
      <c r="CH1607" t="str">
        <f>H1607</f>
        <v>Спасский С.А., Шнитников В.Н.</v>
      </c>
      <c r="CI1607">
        <f t="shared" si="395"/>
        <v>1937</v>
      </c>
      <c r="CJ1607" t="s">
        <v>4775</v>
      </c>
    </row>
    <row r="1608" spans="1:88" s="6" customFormat="1" x14ac:dyDescent="0.45">
      <c r="A1608" s="5">
        <v>45769.471076388887</v>
      </c>
      <c r="B1608" s="6">
        <v>412819044</v>
      </c>
      <c r="C1608" s="6" t="s">
        <v>4897</v>
      </c>
      <c r="D1608" s="6">
        <v>4</v>
      </c>
      <c r="E1608" s="4" t="s">
        <v>835</v>
      </c>
      <c r="G1608" s="6">
        <v>2590</v>
      </c>
      <c r="H1608" s="44" t="s">
        <v>951</v>
      </c>
      <c r="I1608" s="6">
        <v>1937</v>
      </c>
      <c r="J1608" s="6" t="s">
        <v>952</v>
      </c>
      <c r="K1608" s="6" t="s">
        <v>953</v>
      </c>
      <c r="L1608" s="6" t="s">
        <v>954</v>
      </c>
      <c r="M1608" s="6" t="s">
        <v>267</v>
      </c>
      <c r="P1608" s="6" t="s">
        <v>972</v>
      </c>
      <c r="Q1608" t="str">
        <f t="shared" si="399"/>
        <v>Алма-Ата</v>
      </c>
      <c r="R1608" s="84">
        <v>43.289437</v>
      </c>
      <c r="S1608" s="84">
        <v>76.994337999999999</v>
      </c>
      <c r="T1608" s="6" t="s">
        <v>765</v>
      </c>
      <c r="U1608" s="6" t="s">
        <v>766</v>
      </c>
      <c r="V1608" s="6" t="s">
        <v>106</v>
      </c>
      <c r="X1608" s="6">
        <v>6000</v>
      </c>
      <c r="Y1608" s="6">
        <v>1921</v>
      </c>
      <c r="Z1608" s="6">
        <v>4</v>
      </c>
      <c r="AA1608" s="6">
        <v>1</v>
      </c>
      <c r="AB1608" s="6">
        <v>1921</v>
      </c>
      <c r="AC1608" s="6">
        <v>4</v>
      </c>
      <c r="AD1608" s="6">
        <v>10</v>
      </c>
      <c r="AF1608" s="6" t="s">
        <v>948</v>
      </c>
      <c r="AI1608" s="6" t="s">
        <v>1430</v>
      </c>
      <c r="AJ1608" s="6" t="s">
        <v>1464</v>
      </c>
      <c r="AK1608" s="6" t="b">
        <v>1</v>
      </c>
      <c r="AL1608" s="6" t="b">
        <v>0</v>
      </c>
      <c r="AO1608" s="49" t="s">
        <v>4952</v>
      </c>
      <c r="AP1608" s="73"/>
      <c r="AQ1608" s="49" t="s">
        <v>4951</v>
      </c>
      <c r="AR1608" s="76" t="s">
        <v>5011</v>
      </c>
      <c r="AS1608" s="73" t="s">
        <v>5012</v>
      </c>
      <c r="AT1608" s="73">
        <f t="shared" si="401"/>
        <v>4</v>
      </c>
      <c r="AU1608" s="112" t="s">
        <v>5384</v>
      </c>
      <c r="AV1608" s="44" t="s">
        <v>5380</v>
      </c>
      <c r="AW1608" t="s">
        <v>5014</v>
      </c>
      <c r="AX1608" s="73"/>
      <c r="AY160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8" s="49" t="s">
        <v>4903</v>
      </c>
      <c r="BA1608" s="58" t="str">
        <f>Y1608&amp;"-"&amp;IF(Z1608&lt;10,"0"&amp;Z1608,Z1608)&amp;"-"&amp;IF(AA1608&lt;10,"0"&amp;AA1608,AA1608)&amp;"/"&amp;IF(AD1608&lt;10,"0"&amp;AD1608,AD1608)</f>
        <v>1921-04-01/10</v>
      </c>
      <c r="BB1608" s="44" t="str">
        <f>Y1608&amp;IF(Z1608&lt;&gt;0,"-"&amp;Z1608,"")&amp;IF(AA1608&lt;&gt;0,"-"&amp;AA1608,"")&amp;IF(AB1608&lt;&gt;0,"/"&amp;AB1608,"")&amp;IF(AC1608&lt;&gt;0,"-"&amp;AC1608,"")&amp;IF(AD1608&lt;&gt;0,"-"&amp;AD1608,"")</f>
        <v>1921-4-1/1921-4-10</v>
      </c>
      <c r="BC1608" s="44"/>
      <c r="BD1608" s="44"/>
      <c r="BE1608" s="44"/>
      <c r="BF1608" s="49" t="s">
        <v>4882</v>
      </c>
      <c r="BG1608" t="s">
        <v>4893</v>
      </c>
      <c r="BH1608" s="40" t="s">
        <v>5050</v>
      </c>
      <c r="BI1608" t="s">
        <v>39</v>
      </c>
      <c r="BJ1608" t="str">
        <f t="shared" si="403"/>
        <v>Алма-Ата</v>
      </c>
      <c r="BK1608" t="str">
        <f>T1608&amp;" N; "&amp;U1608&amp;" E"</f>
        <v>43.289437 N; 76.994338 E</v>
      </c>
      <c r="BL1608" t="s">
        <v>765</v>
      </c>
      <c r="BM1608" s="85" t="s">
        <v>766</v>
      </c>
      <c r="BN1608" t="s">
        <v>4895</v>
      </c>
      <c r="BO1608">
        <f t="shared" si="404"/>
        <v>6000</v>
      </c>
      <c r="BP1608" t="str">
        <f>IF(V1608="original",H1608,IF(V1608="volunteer",C1608,"Nekhaeva A.A."))</f>
        <v>Kim L.V.</v>
      </c>
      <c r="BQ1608" t="str">
        <f>IF(V1608="original",I1608,IF(V1608="volunteer",YEAR(A1608)&amp;"-"&amp;IF(MONTH(A1608)&lt;10,"0"&amp;MONTH(A1608),MONTH(A1608))&amp;"-"&amp;IF(DAY(A1608)&lt;10,"0"&amp;DAY(A1608),DAY(A1608)),"__2025-05-15"))</f>
        <v>2025-04-22</v>
      </c>
      <c r="BR1608"/>
      <c r="BS1608"/>
      <c r="BT1608" s="49" t="s">
        <v>4766</v>
      </c>
      <c r="BU1608" t="s">
        <v>3631</v>
      </c>
      <c r="BV1608" t="s">
        <v>3632</v>
      </c>
      <c r="BW1608" t="s">
        <v>3633</v>
      </c>
      <c r="BX1608" t="s">
        <v>3634</v>
      </c>
      <c r="BY1608" s="44" t="s">
        <v>1399</v>
      </c>
      <c r="BZ1608" t="s">
        <v>1430</v>
      </c>
      <c r="CA1608" t="s">
        <v>4233</v>
      </c>
      <c r="CB1608" s="44" t="s">
        <v>4233</v>
      </c>
      <c r="CC1608" t="s">
        <v>4235</v>
      </c>
      <c r="CD1608" s="40" t="s">
        <v>4262</v>
      </c>
      <c r="CE1608" t="s">
        <v>4234</v>
      </c>
      <c r="CF1608" t="s">
        <v>3630</v>
      </c>
      <c r="CG1608"/>
      <c r="CH1608" t="str">
        <f>H1608</f>
        <v>Спасский С.А., Шнитников В.Н.</v>
      </c>
      <c r="CI1608">
        <f t="shared" si="395"/>
        <v>1937</v>
      </c>
      <c r="CJ1608" t="s">
        <v>4694</v>
      </c>
    </row>
    <row r="1609" spans="1:88" s="12" customFormat="1" x14ac:dyDescent="0.45">
      <c r="A1609" s="11">
        <v>45771.451886574083</v>
      </c>
      <c r="B1609" s="12">
        <v>412819044</v>
      </c>
      <c r="C1609" s="6" t="s">
        <v>4897</v>
      </c>
      <c r="D1609" s="12">
        <v>4</v>
      </c>
      <c r="E1609" s="4" t="s">
        <v>835</v>
      </c>
      <c r="G1609" s="12">
        <v>2590</v>
      </c>
      <c r="H1609" s="44" t="s">
        <v>951</v>
      </c>
      <c r="I1609" s="12">
        <v>1937</v>
      </c>
      <c r="J1609" s="12" t="s">
        <v>952</v>
      </c>
      <c r="K1609" s="12" t="s">
        <v>953</v>
      </c>
      <c r="L1609" s="12" t="s">
        <v>954</v>
      </c>
      <c r="M1609" s="12" t="s">
        <v>267</v>
      </c>
      <c r="P1609" s="12" t="s">
        <v>1409</v>
      </c>
      <c r="Q1609" t="str">
        <f t="shared" si="399"/>
        <v>Алма-Атинский у.</v>
      </c>
      <c r="R1609" s="85" t="str">
        <f>T1609</f>
        <v>44.063048</v>
      </c>
      <c r="S1609" s="85" t="str">
        <f>U1609</f>
        <v>76.339227</v>
      </c>
      <c r="T1609" s="12" t="s">
        <v>3581</v>
      </c>
      <c r="U1609" s="12" t="s">
        <v>3582</v>
      </c>
      <c r="V1609" s="12" t="s">
        <v>119</v>
      </c>
      <c r="X1609" s="12">
        <v>6000</v>
      </c>
      <c r="Y1609" s="12">
        <v>1907</v>
      </c>
      <c r="AF1609" s="12" t="s">
        <v>948</v>
      </c>
      <c r="AH1609" s="12" t="s">
        <v>1399</v>
      </c>
      <c r="AI1609" s="12" t="s">
        <v>1404</v>
      </c>
      <c r="AJ1609" s="12" t="s">
        <v>1410</v>
      </c>
      <c r="AK1609" s="12" t="b">
        <v>1</v>
      </c>
      <c r="AL1609" s="12" t="b">
        <v>0</v>
      </c>
      <c r="AO1609" s="49" t="s">
        <v>4952</v>
      </c>
      <c r="AP1609" s="73"/>
      <c r="AQ1609" s="49" t="s">
        <v>4951</v>
      </c>
      <c r="AR1609" s="76" t="s">
        <v>5011</v>
      </c>
      <c r="AS1609" s="73" t="s">
        <v>5012</v>
      </c>
      <c r="AT1609" s="73">
        <f t="shared" si="401"/>
        <v>4</v>
      </c>
      <c r="AU1609" s="112" t="s">
        <v>5384</v>
      </c>
      <c r="AV1609" s="44" t="s">
        <v>5380</v>
      </c>
      <c r="AW1609" t="s">
        <v>5014</v>
      </c>
      <c r="AX1609" s="73"/>
      <c r="AY160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09" s="49" t="s">
        <v>4903</v>
      </c>
      <c r="BA1609" s="44">
        <f>Y1609</f>
        <v>1907</v>
      </c>
      <c r="BB1609" s="44" t="str">
        <f>Y1609&amp;IF(Z1609&lt;&gt;0,"-"&amp;Z1609,"")&amp;IF(AA1609&lt;&gt;0,"-"&amp;AA1609,"")&amp;IF(AB1609&lt;&gt;0,"/"&amp;AB1609,"")&amp;IF(AC1609&lt;&gt;0,"-"&amp;AC1609,"")&amp;IF(AD1609&lt;&gt;0,"-"&amp;AD1609,"")</f>
        <v>1907</v>
      </c>
      <c r="BC1609" s="44"/>
      <c r="BD1609" s="44"/>
      <c r="BE1609" s="44"/>
      <c r="BF1609" s="49" t="s">
        <v>4882</v>
      </c>
      <c r="BG1609" t="s">
        <v>4893</v>
      </c>
      <c r="BH1609" s="40" t="s">
        <v>5050</v>
      </c>
      <c r="BI1609" t="s">
        <v>39</v>
      </c>
      <c r="BJ1609" t="str">
        <f t="shared" si="403"/>
        <v>Алма-Атинский у.</v>
      </c>
      <c r="BK1609" t="str">
        <f>T1609&amp;" N; "&amp;U1609&amp;" E"</f>
        <v>44.063048 N; 76.339227 E</v>
      </c>
      <c r="BL1609" t="s">
        <v>3581</v>
      </c>
      <c r="BM1609" s="85" t="s">
        <v>3582</v>
      </c>
      <c r="BN1609" t="s">
        <v>4895</v>
      </c>
      <c r="BO1609">
        <f t="shared" si="404"/>
        <v>6000</v>
      </c>
      <c r="BP1609" t="str">
        <f>IF(V1609="original",H1609,IF(V1609="volunteer",C1609,"Nekhaeva A.A."))</f>
        <v>Nekhaeva A.A.</v>
      </c>
      <c r="BQ1609" t="str">
        <f>IF(V1609="original",I1609,IF(V1609="volunteer",YEAR(A1609)&amp;"-"&amp;IF(MONTH(A1609)&lt;10,"0"&amp;MONTH(A1609),MONTH(A1609))&amp;"-"&amp;IF(DAY(A1609)&lt;10,"0"&amp;DAY(A1609),DAY(A1609)),"__2025-05-15"))</f>
        <v>__2025-05-15</v>
      </c>
      <c r="BR1609"/>
      <c r="BS1609"/>
      <c r="BT1609" s="49" t="s">
        <v>4766</v>
      </c>
      <c r="BU1609" t="s">
        <v>3631</v>
      </c>
      <c r="BV1609" t="s">
        <v>3632</v>
      </c>
      <c r="BW1609" t="s">
        <v>3633</v>
      </c>
      <c r="BX1609" t="s">
        <v>3634</v>
      </c>
      <c r="BY1609" s="44" t="s">
        <v>1399</v>
      </c>
      <c r="BZ1609" t="s">
        <v>1404</v>
      </c>
      <c r="CA1609" t="s">
        <v>4220</v>
      </c>
      <c r="CB1609" s="44" t="s">
        <v>4220</v>
      </c>
      <c r="CC1609" t="s">
        <v>4222</v>
      </c>
      <c r="CD1609" t="s">
        <v>4220</v>
      </c>
      <c r="CE1609" t="s">
        <v>4221</v>
      </c>
      <c r="CF1609" t="s">
        <v>3630</v>
      </c>
      <c r="CG1609"/>
      <c r="CH1609" t="str">
        <f>H1609</f>
        <v>Спасский С.А., Шнитников В.Н.</v>
      </c>
      <c r="CI1609">
        <f t="shared" si="395"/>
        <v>1937</v>
      </c>
      <c r="CJ1609"/>
    </row>
    <row r="1610" spans="1:88" s="12" customFormat="1" x14ac:dyDescent="0.45">
      <c r="A1610" s="11">
        <v>45771.455787037034</v>
      </c>
      <c r="B1610" s="12">
        <v>412819044</v>
      </c>
      <c r="C1610" s="6" t="s">
        <v>4897</v>
      </c>
      <c r="D1610" s="12">
        <v>9</v>
      </c>
      <c r="E1610" s="4" t="s">
        <v>1331</v>
      </c>
      <c r="G1610" s="12">
        <v>2590</v>
      </c>
      <c r="H1610" s="44" t="s">
        <v>951</v>
      </c>
      <c r="I1610" s="12">
        <v>1937</v>
      </c>
      <c r="J1610" s="12" t="s">
        <v>952</v>
      </c>
      <c r="K1610" s="12" t="s">
        <v>953</v>
      </c>
      <c r="L1610" s="12" t="s">
        <v>954</v>
      </c>
      <c r="M1610" s="12" t="s">
        <v>267</v>
      </c>
      <c r="P1610" s="12" t="s">
        <v>947</v>
      </c>
      <c r="Q1610" t="str">
        <f t="shared" si="399"/>
        <v>Алма-Ата и окрестности</v>
      </c>
      <c r="R1610" s="94">
        <v>43.289437</v>
      </c>
      <c r="S1610" s="94">
        <v>76.994337999999999</v>
      </c>
      <c r="T1610" s="12" t="s">
        <v>765</v>
      </c>
      <c r="U1610" s="12" t="s">
        <v>766</v>
      </c>
      <c r="V1610" s="12" t="s">
        <v>106</v>
      </c>
      <c r="X1610" s="12">
        <v>6000</v>
      </c>
      <c r="Y1610" s="12">
        <v>1920</v>
      </c>
      <c r="Z1610" s="12">
        <v>6</v>
      </c>
      <c r="AF1610" s="12" t="s">
        <v>948</v>
      </c>
      <c r="AH1610" s="12" t="s">
        <v>1399</v>
      </c>
      <c r="AI1610" s="12" t="s">
        <v>1404</v>
      </c>
      <c r="AJ1610" s="12" t="s">
        <v>1407</v>
      </c>
      <c r="AK1610" s="12" t="b">
        <v>1</v>
      </c>
      <c r="AL1610" s="12" t="b">
        <v>0</v>
      </c>
      <c r="AO1610" s="49" t="s">
        <v>4952</v>
      </c>
      <c r="AP1610" s="73"/>
      <c r="AQ1610" s="49" t="s">
        <v>4951</v>
      </c>
      <c r="AR1610" s="76" t="s">
        <v>5011</v>
      </c>
      <c r="AS1610" s="73" t="s">
        <v>5012</v>
      </c>
      <c r="AT1610" s="73">
        <f t="shared" si="401"/>
        <v>9</v>
      </c>
      <c r="AU1610" s="112" t="s">
        <v>5384</v>
      </c>
      <c r="AV1610" s="44" t="s">
        <v>5380</v>
      </c>
      <c r="AW1610" t="s">
        <v>5014</v>
      </c>
      <c r="AX1610" s="73"/>
      <c r="AY161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0" s="49" t="s">
        <v>4903</v>
      </c>
      <c r="BA1610" s="44" t="str">
        <f>Y1610&amp;"-"&amp;IF(Z1610&lt;10,"0"&amp;Z1610,Z1610)</f>
        <v>1920-06</v>
      </c>
      <c r="BB1610" s="44" t="str">
        <f>Y1610&amp;IF(Z1610&lt;&gt;0,"-"&amp;Z1610,"")&amp;IF(AA1610&lt;&gt;0,"-"&amp;AA1610,"")&amp;IF(AB1610&lt;&gt;0,"/"&amp;AB1610,"")&amp;IF(AC1610&lt;&gt;0,"-"&amp;AC1610,"")&amp;IF(AD1610&lt;&gt;0,"-"&amp;AD1610,"")</f>
        <v>1920-6</v>
      </c>
      <c r="BC1610" s="44"/>
      <c r="BD1610" s="44"/>
      <c r="BE1610" s="44"/>
      <c r="BF1610" s="49" t="s">
        <v>4882</v>
      </c>
      <c r="BG1610" t="s">
        <v>4893</v>
      </c>
      <c r="BH1610" s="40" t="s">
        <v>5050</v>
      </c>
      <c r="BI1610" t="s">
        <v>39</v>
      </c>
      <c r="BJ1610" t="str">
        <f t="shared" si="403"/>
        <v>Алма-Ата и окрестности</v>
      </c>
      <c r="BK1610" t="str">
        <f>T1610&amp;" N; "&amp;U1610&amp;" E"</f>
        <v>43.289437 N; 76.994338 E</v>
      </c>
      <c r="BL1610" t="s">
        <v>765</v>
      </c>
      <c r="BM1610" s="85" t="s">
        <v>766</v>
      </c>
      <c r="BN1610" t="s">
        <v>4895</v>
      </c>
      <c r="BO1610">
        <f t="shared" si="404"/>
        <v>6000</v>
      </c>
      <c r="BP1610" t="str">
        <f>IF(V1610="original",H1610,IF(V1610="volunteer",C1610,"Nekhaeva A.A."))</f>
        <v>Kim L.V.</v>
      </c>
      <c r="BQ1610" t="str">
        <f>IF(V1610="original",I1610,IF(V1610="volunteer",YEAR(A1610)&amp;"-"&amp;IF(MONTH(A1610)&lt;10,"0"&amp;MONTH(A1610),MONTH(A1610))&amp;"-"&amp;IF(DAY(A1610)&lt;10,"0"&amp;DAY(A1610),DAY(A1610)),"__2025-05-15"))</f>
        <v>2025-04-24</v>
      </c>
      <c r="BR1610"/>
      <c r="BS1610"/>
      <c r="BT1610" s="49" t="s">
        <v>4766</v>
      </c>
      <c r="BU1610" t="s">
        <v>3631</v>
      </c>
      <c r="BV1610" t="s">
        <v>3632</v>
      </c>
      <c r="BW1610" t="s">
        <v>3633</v>
      </c>
      <c r="BX1610" t="s">
        <v>3634</v>
      </c>
      <c r="BY1610" s="44" t="s">
        <v>1399</v>
      </c>
      <c r="BZ1610" t="s">
        <v>1404</v>
      </c>
      <c r="CA1610" t="s">
        <v>4218</v>
      </c>
      <c r="CB1610" s="44" t="s">
        <v>4218</v>
      </c>
      <c r="CC1610" t="s">
        <v>4219</v>
      </c>
      <c r="CD1610" t="s">
        <v>4216</v>
      </c>
      <c r="CE1610" t="s">
        <v>4217</v>
      </c>
      <c r="CF1610" t="s">
        <v>3630</v>
      </c>
      <c r="CG1610"/>
      <c r="CH1610" t="str">
        <f>H1610</f>
        <v>Спасский С.А., Шнитников В.Н.</v>
      </c>
      <c r="CI1610">
        <f t="shared" si="395"/>
        <v>1937</v>
      </c>
      <c r="CJ1610"/>
    </row>
    <row r="1611" spans="1:88" s="12" customFormat="1" x14ac:dyDescent="0.45">
      <c r="A1611" s="11">
        <v>45771.472997685181</v>
      </c>
      <c r="B1611" s="12">
        <v>412819044</v>
      </c>
      <c r="C1611" s="6" t="s">
        <v>4897</v>
      </c>
      <c r="D1611" s="12">
        <v>2</v>
      </c>
      <c r="E1611" s="4" t="s">
        <v>1003</v>
      </c>
      <c r="G1611" s="12">
        <v>2590</v>
      </c>
      <c r="H1611" s="44" t="s">
        <v>951</v>
      </c>
      <c r="I1611" s="12">
        <v>1937</v>
      </c>
      <c r="J1611" s="12" t="s">
        <v>952</v>
      </c>
      <c r="K1611" s="12" t="s">
        <v>953</v>
      </c>
      <c r="L1611" s="12" t="s">
        <v>954</v>
      </c>
      <c r="M1611" s="12" t="s">
        <v>267</v>
      </c>
      <c r="P1611" s="12" t="s">
        <v>947</v>
      </c>
      <c r="Q1611" t="str">
        <f t="shared" si="399"/>
        <v>Алма-Ата и окрестности</v>
      </c>
      <c r="R1611" s="94">
        <v>43.289437</v>
      </c>
      <c r="S1611" s="94">
        <v>76.994337999999999</v>
      </c>
      <c r="T1611" s="12" t="s">
        <v>765</v>
      </c>
      <c r="U1611" s="12" t="s">
        <v>766</v>
      </c>
      <c r="V1611" s="12" t="s">
        <v>106</v>
      </c>
      <c r="X1611" s="12">
        <v>6000</v>
      </c>
      <c r="Y1611" s="12">
        <v>1919</v>
      </c>
      <c r="Z1611" s="12">
        <v>5</v>
      </c>
      <c r="AA1611" s="12">
        <v>1</v>
      </c>
      <c r="AB1611" s="12">
        <v>1919</v>
      </c>
      <c r="AC1611" s="12">
        <v>5</v>
      </c>
      <c r="AD1611" s="12">
        <v>15</v>
      </c>
      <c r="AF1611" s="12" t="s">
        <v>948</v>
      </c>
      <c r="AH1611" s="12" t="s">
        <v>1399</v>
      </c>
      <c r="AI1611" s="12" t="s">
        <v>1400</v>
      </c>
      <c r="AJ1611" s="12" t="s">
        <v>1401</v>
      </c>
      <c r="AK1611" s="12" t="b">
        <v>1</v>
      </c>
      <c r="AL1611" s="12" t="b">
        <v>0</v>
      </c>
      <c r="AO1611" s="49" t="s">
        <v>4952</v>
      </c>
      <c r="AP1611" s="73"/>
      <c r="AQ1611" s="49" t="s">
        <v>4951</v>
      </c>
      <c r="AR1611" s="76" t="s">
        <v>5011</v>
      </c>
      <c r="AS1611" s="73" t="s">
        <v>5012</v>
      </c>
      <c r="AT1611" s="73">
        <f t="shared" si="401"/>
        <v>2</v>
      </c>
      <c r="AU1611" s="44"/>
      <c r="AV1611" s="44" t="s">
        <v>5381</v>
      </c>
      <c r="AW1611" t="s">
        <v>5014</v>
      </c>
      <c r="AX1611" s="73"/>
      <c r="AY161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1" s="49" t="s">
        <v>4903</v>
      </c>
      <c r="BA1611" s="58" t="str">
        <f>Y1611&amp;"-"&amp;IF(Z1611&lt;10,"0"&amp;Z1611,Z1611)&amp;"-"&amp;IF(AA1611&lt;10,"0"&amp;AA1611,AA1611)&amp;"/"&amp;IF(AD1611&lt;10,"0"&amp;AD1611,AD1611)</f>
        <v>1919-05-01/15</v>
      </c>
      <c r="BB1611" s="44" t="str">
        <f>Y1611&amp;IF(Z1611&lt;&gt;0,"-"&amp;Z1611,"")&amp;IF(AA1611&lt;&gt;0,"-"&amp;AA1611,"")&amp;IF(AB1611&lt;&gt;0,"/"&amp;AB1611,"")&amp;IF(AC1611&lt;&gt;0,"-"&amp;AC1611,"")&amp;IF(AD1611&lt;&gt;0,"-"&amp;AD1611,"")</f>
        <v>1919-5-1/1919-5-15</v>
      </c>
      <c r="BC1611" s="44"/>
      <c r="BD1611" s="44"/>
      <c r="BE1611" s="44"/>
      <c r="BF1611" s="49" t="s">
        <v>4882</v>
      </c>
      <c r="BG1611" t="s">
        <v>4893</v>
      </c>
      <c r="BH1611" s="40" t="s">
        <v>5050</v>
      </c>
      <c r="BI1611" t="s">
        <v>39</v>
      </c>
      <c r="BJ1611" t="str">
        <f t="shared" si="403"/>
        <v>Алма-Ата и окрестности</v>
      </c>
      <c r="BK1611" t="str">
        <f>T1611&amp;" N; "&amp;U1611&amp;" E"</f>
        <v>43.289437 N; 76.994338 E</v>
      </c>
      <c r="BL1611" t="s">
        <v>765</v>
      </c>
      <c r="BM1611" s="85" t="s">
        <v>766</v>
      </c>
      <c r="BN1611" t="s">
        <v>4895</v>
      </c>
      <c r="BO1611">
        <f t="shared" si="404"/>
        <v>6000</v>
      </c>
      <c r="BP1611" t="str">
        <f>IF(V1611="original",H1611,IF(V1611="volunteer",C1611,"Nekhaeva A.A."))</f>
        <v>Kim L.V.</v>
      </c>
      <c r="BQ1611" t="str">
        <f>IF(V1611="original",I1611,IF(V1611="volunteer",YEAR(A1611)&amp;"-"&amp;IF(MONTH(A1611)&lt;10,"0"&amp;MONTH(A1611),MONTH(A1611))&amp;"-"&amp;IF(DAY(A1611)&lt;10,"0"&amp;DAY(A1611),DAY(A1611)),"__2025-05-15"))</f>
        <v>2025-04-24</v>
      </c>
      <c r="BR1611"/>
      <c r="BS1611"/>
      <c r="BT1611" s="49" t="s">
        <v>4766</v>
      </c>
      <c r="BU1611" t="s">
        <v>3631</v>
      </c>
      <c r="BV1611" t="s">
        <v>3632</v>
      </c>
      <c r="BW1611" t="s">
        <v>3633</v>
      </c>
      <c r="BX1611" t="s">
        <v>3634</v>
      </c>
      <c r="BY1611" s="44" t="s">
        <v>1399</v>
      </c>
      <c r="BZ1611" t="s">
        <v>4212</v>
      </c>
      <c r="CA1611" t="s">
        <v>4213</v>
      </c>
      <c r="CB1611" s="44" t="s">
        <v>4213</v>
      </c>
      <c r="CC1611" t="s">
        <v>4806</v>
      </c>
      <c r="CD1611" s="40" t="s">
        <v>4210</v>
      </c>
      <c r="CE1611" t="s">
        <v>4211</v>
      </c>
      <c r="CF1611" t="s">
        <v>3630</v>
      </c>
      <c r="CG1611"/>
      <c r="CH1611" t="str">
        <f>H1611</f>
        <v>Спасский С.А., Шнитников В.Н.</v>
      </c>
      <c r="CI1611">
        <f t="shared" si="395"/>
        <v>1937</v>
      </c>
      <c r="CJ1611" t="s">
        <v>4694</v>
      </c>
    </row>
    <row r="1612" spans="1:88" s="12" customFormat="1" x14ac:dyDescent="0.45">
      <c r="A1612" s="11">
        <v>45771.511770833327</v>
      </c>
      <c r="B1612" s="12">
        <v>412819044</v>
      </c>
      <c r="C1612" s="6" t="s">
        <v>4897</v>
      </c>
      <c r="D1612" s="12">
        <v>1</v>
      </c>
      <c r="E1612" s="4" t="s">
        <v>65</v>
      </c>
      <c r="G1612" s="12">
        <v>2590</v>
      </c>
      <c r="H1612" s="44" t="s">
        <v>951</v>
      </c>
      <c r="I1612" s="12">
        <v>1937</v>
      </c>
      <c r="J1612" s="12" t="s">
        <v>952</v>
      </c>
      <c r="K1612" s="12" t="s">
        <v>953</v>
      </c>
      <c r="L1612" s="12" t="s">
        <v>954</v>
      </c>
      <c r="M1612" s="12" t="s">
        <v>267</v>
      </c>
      <c r="P1612" s="12" t="s">
        <v>1018</v>
      </c>
      <c r="Q1612" t="str">
        <f t="shared" si="399"/>
        <v>Копальский у.</v>
      </c>
      <c r="R1612" s="94">
        <v>45.718308999999998</v>
      </c>
      <c r="S1612" s="94">
        <v>77.246391000000003</v>
      </c>
      <c r="T1612" s="12" t="s">
        <v>1019</v>
      </c>
      <c r="U1612" s="12" t="s">
        <v>1020</v>
      </c>
      <c r="V1612" s="12" t="s">
        <v>106</v>
      </c>
      <c r="X1612" s="12">
        <v>50000</v>
      </c>
      <c r="Y1612" s="12">
        <v>1910</v>
      </c>
      <c r="AF1612" s="12" t="s">
        <v>948</v>
      </c>
      <c r="AG1612" s="66" t="s">
        <v>959</v>
      </c>
      <c r="AH1612" s="12" t="s">
        <v>229</v>
      </c>
      <c r="AI1612" s="12" t="s">
        <v>1387</v>
      </c>
      <c r="AJ1612" s="12" t="s">
        <v>1390</v>
      </c>
      <c r="AK1612" s="12" t="b">
        <v>1</v>
      </c>
      <c r="AL1612" s="12" t="b">
        <v>0</v>
      </c>
      <c r="AO1612" s="49" t="s">
        <v>4952</v>
      </c>
      <c r="AP1612" s="73"/>
      <c r="AQ1612" s="49" t="s">
        <v>4951</v>
      </c>
      <c r="AR1612" s="76" t="s">
        <v>5011</v>
      </c>
      <c r="AS1612" s="73" t="s">
        <v>5012</v>
      </c>
      <c r="AT1612" s="73">
        <f t="shared" si="401"/>
        <v>1</v>
      </c>
      <c r="AU1612" s="112" t="s">
        <v>5384</v>
      </c>
      <c r="AV1612" s="44" t="s">
        <v>5380</v>
      </c>
      <c r="AW1612" t="s">
        <v>5014</v>
      </c>
      <c r="AX1612" s="73"/>
      <c r="AY161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2" s="49" t="s">
        <v>4903</v>
      </c>
      <c r="BA1612" s="44">
        <f>Y1612</f>
        <v>1910</v>
      </c>
      <c r="BB1612" s="44" t="str">
        <f>Y1612&amp;IF(Z1612&lt;&gt;0,"-"&amp;Z1612,"")&amp;IF(AA1612&lt;&gt;0,"-"&amp;AA1612,"")&amp;IF(AB1612&lt;&gt;0,"/"&amp;AB1612,"")&amp;IF(AC1612&lt;&gt;0,"-"&amp;AC1612,"")&amp;IF(AD1612&lt;&gt;0,"-"&amp;AD1612,"")</f>
        <v>1910</v>
      </c>
      <c r="BC1612" s="44"/>
      <c r="BD1612" s="44"/>
      <c r="BE1612" s="44" t="s">
        <v>4941</v>
      </c>
      <c r="BF1612" s="49" t="s">
        <v>4882</v>
      </c>
      <c r="BG1612" t="s">
        <v>4893</v>
      </c>
      <c r="BH1612" s="40" t="s">
        <v>5050</v>
      </c>
      <c r="BI1612" t="s">
        <v>39</v>
      </c>
      <c r="BJ1612" t="str">
        <f t="shared" si="403"/>
        <v>Копальский у.</v>
      </c>
      <c r="BK1612" t="str">
        <f>T1612&amp;" N; "&amp;U1612&amp;" E"</f>
        <v>45.718309 N; 77.246391 E</v>
      </c>
      <c r="BL1612" t="s">
        <v>1019</v>
      </c>
      <c r="BM1612" s="85" t="s">
        <v>1020</v>
      </c>
      <c r="BN1612" t="s">
        <v>4895</v>
      </c>
      <c r="BO1612">
        <f t="shared" si="404"/>
        <v>50000</v>
      </c>
      <c r="BP1612" t="str">
        <f>IF(V1612="original",H1612,IF(V1612="volunteer",C1612,"Nekhaeva A.A."))</f>
        <v>Kim L.V.</v>
      </c>
      <c r="BQ1612" t="str">
        <f>IF(V1612="original",I1612,IF(V1612="volunteer",YEAR(A1612)&amp;"-"&amp;IF(MONTH(A1612)&lt;10,"0"&amp;MONTH(A1612),MONTH(A1612))&amp;"-"&amp;IF(DAY(A1612)&lt;10,"0"&amp;DAY(A1612),DAY(A1612)),"__2025-05-15"))</f>
        <v>2025-04-24</v>
      </c>
      <c r="BR1612"/>
      <c r="BS1612"/>
      <c r="BT1612" s="49" t="s">
        <v>4766</v>
      </c>
      <c r="BU1612" t="s">
        <v>3631</v>
      </c>
      <c r="BV1612" t="s">
        <v>3632</v>
      </c>
      <c r="BW1612" t="s">
        <v>3633</v>
      </c>
      <c r="BX1612" t="s">
        <v>3634</v>
      </c>
      <c r="BY1612" s="44" t="s">
        <v>229</v>
      </c>
      <c r="BZ1612" t="s">
        <v>1387</v>
      </c>
      <c r="CA1612" t="s">
        <v>4202</v>
      </c>
      <c r="CB1612" s="44" t="s">
        <v>4202</v>
      </c>
      <c r="CC1612" t="s">
        <v>4835</v>
      </c>
      <c r="CD1612" t="s">
        <v>4202</v>
      </c>
      <c r="CE1612" t="s">
        <v>4203</v>
      </c>
      <c r="CF1612" t="s">
        <v>3630</v>
      </c>
      <c r="CG1612"/>
      <c r="CH1612" t="str">
        <f>H1612</f>
        <v>Спасский С.А., Шнитников В.Н.</v>
      </c>
      <c r="CI1612">
        <f t="shared" si="395"/>
        <v>1937</v>
      </c>
      <c r="CJ1612" t="s">
        <v>4696</v>
      </c>
    </row>
    <row r="1613" spans="1:88" s="12" customFormat="1" x14ac:dyDescent="0.45">
      <c r="A1613" s="11">
        <v>45771.515451388877</v>
      </c>
      <c r="B1613" s="12">
        <v>412819044</v>
      </c>
      <c r="C1613" s="6" t="s">
        <v>4897</v>
      </c>
      <c r="D1613" s="12">
        <v>1</v>
      </c>
      <c r="E1613" s="4" t="s">
        <v>65</v>
      </c>
      <c r="G1613" s="12">
        <v>2590</v>
      </c>
      <c r="H1613" s="44" t="s">
        <v>951</v>
      </c>
      <c r="I1613" s="12">
        <v>1937</v>
      </c>
      <c r="J1613" s="12" t="s">
        <v>952</v>
      </c>
      <c r="K1613" s="12" t="s">
        <v>953</v>
      </c>
      <c r="L1613" s="12" t="s">
        <v>954</v>
      </c>
      <c r="M1613" s="12" t="s">
        <v>267</v>
      </c>
      <c r="P1613" s="12" t="s">
        <v>947</v>
      </c>
      <c r="Q1613" t="str">
        <f t="shared" si="399"/>
        <v>Алма-Ата и окрестности</v>
      </c>
      <c r="R1613" s="94">
        <v>43.289437</v>
      </c>
      <c r="S1613" s="94">
        <v>76.994337999999999</v>
      </c>
      <c r="T1613" s="12" t="s">
        <v>765</v>
      </c>
      <c r="U1613" s="12" t="s">
        <v>766</v>
      </c>
      <c r="V1613" s="12" t="s">
        <v>106</v>
      </c>
      <c r="X1613" s="12">
        <v>6000</v>
      </c>
      <c r="Y1613" s="12">
        <v>1907</v>
      </c>
      <c r="AF1613" s="12" t="s">
        <v>948</v>
      </c>
      <c r="AH1613" s="12" t="s">
        <v>229</v>
      </c>
      <c r="AI1613" s="12" t="s">
        <v>1387</v>
      </c>
      <c r="AJ1613" s="12" t="s">
        <v>1388</v>
      </c>
      <c r="AK1613" s="12" t="b">
        <v>1</v>
      </c>
      <c r="AL1613" s="12" t="b">
        <v>0</v>
      </c>
      <c r="AO1613" s="49" t="s">
        <v>4952</v>
      </c>
      <c r="AP1613" s="73"/>
      <c r="AQ1613" s="49" t="s">
        <v>4951</v>
      </c>
      <c r="AR1613" s="76" t="s">
        <v>5011</v>
      </c>
      <c r="AS1613" s="73" t="s">
        <v>5012</v>
      </c>
      <c r="AT1613" s="73">
        <f t="shared" si="401"/>
        <v>1</v>
      </c>
      <c r="AU1613" s="112" t="s">
        <v>5384</v>
      </c>
      <c r="AV1613" s="44" t="s">
        <v>5380</v>
      </c>
      <c r="AW1613" t="s">
        <v>5014</v>
      </c>
      <c r="AX1613" s="73"/>
      <c r="AY161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3" s="49" t="s">
        <v>4903</v>
      </c>
      <c r="BA1613" s="44">
        <f>Y1613</f>
        <v>1907</v>
      </c>
      <c r="BB1613" s="44" t="str">
        <f>Y1613&amp;IF(Z1613&lt;&gt;0,"-"&amp;Z1613,"")&amp;IF(AA1613&lt;&gt;0,"-"&amp;AA1613,"")&amp;IF(AB1613&lt;&gt;0,"/"&amp;AB1613,"")&amp;IF(AC1613&lt;&gt;0,"-"&amp;AC1613,"")&amp;IF(AD1613&lt;&gt;0,"-"&amp;AD1613,"")</f>
        <v>1907</v>
      </c>
      <c r="BC1613" s="44"/>
      <c r="BD1613" s="44"/>
      <c r="BE1613" s="44"/>
      <c r="BF1613" s="49" t="s">
        <v>4882</v>
      </c>
      <c r="BG1613" t="s">
        <v>4893</v>
      </c>
      <c r="BH1613" s="40" t="s">
        <v>5050</v>
      </c>
      <c r="BI1613" t="s">
        <v>39</v>
      </c>
      <c r="BJ1613" t="str">
        <f t="shared" si="403"/>
        <v>Алма-Ата и окрестности</v>
      </c>
      <c r="BK1613" t="str">
        <f>T1613&amp;" N; "&amp;U1613&amp;" E"</f>
        <v>43.289437 N; 76.994338 E</v>
      </c>
      <c r="BL1613" t="s">
        <v>765</v>
      </c>
      <c r="BM1613" s="85" t="s">
        <v>766</v>
      </c>
      <c r="BN1613" t="s">
        <v>4895</v>
      </c>
      <c r="BO1613">
        <f t="shared" si="404"/>
        <v>6000</v>
      </c>
      <c r="BP1613" t="str">
        <f>IF(V1613="original",H1613,IF(V1613="volunteer",C1613,"Nekhaeva A.A."))</f>
        <v>Kim L.V.</v>
      </c>
      <c r="BQ1613" t="str">
        <f>IF(V1613="original",I1613,IF(V1613="volunteer",YEAR(A1613)&amp;"-"&amp;IF(MONTH(A1613)&lt;10,"0"&amp;MONTH(A1613),MONTH(A1613))&amp;"-"&amp;IF(DAY(A1613)&lt;10,"0"&amp;DAY(A1613),DAY(A1613)),"__2025-05-15"))</f>
        <v>2025-04-24</v>
      </c>
      <c r="BR1613"/>
      <c r="BS1613"/>
      <c r="BT1613" s="49" t="s">
        <v>4766</v>
      </c>
      <c r="BU1613" t="s">
        <v>3631</v>
      </c>
      <c r="BV1613" t="s">
        <v>3632</v>
      </c>
      <c r="BW1613" t="s">
        <v>3633</v>
      </c>
      <c r="BX1613" t="s">
        <v>3634</v>
      </c>
      <c r="BY1613" s="44" t="s">
        <v>229</v>
      </c>
      <c r="BZ1613" t="s">
        <v>4197</v>
      </c>
      <c r="CA1613" t="s">
        <v>4198</v>
      </c>
      <c r="CB1613" s="44" t="s">
        <v>4198</v>
      </c>
      <c r="CC1613" t="s">
        <v>4809</v>
      </c>
      <c r="CD1613" t="s">
        <v>4195</v>
      </c>
      <c r="CE1613" t="s">
        <v>4196</v>
      </c>
      <c r="CF1613" t="s">
        <v>3630</v>
      </c>
      <c r="CG1613"/>
      <c r="CH1613" t="str">
        <f>H1613</f>
        <v>Спасский С.А., Шнитников В.Н.</v>
      </c>
      <c r="CI1613">
        <f t="shared" si="395"/>
        <v>1937</v>
      </c>
      <c r="CJ1613" t="s">
        <v>4696</v>
      </c>
    </row>
    <row r="1614" spans="1:88" s="12" customFormat="1" x14ac:dyDescent="0.45">
      <c r="A1614" s="11">
        <v>45771.516284722216</v>
      </c>
      <c r="B1614" s="12">
        <v>412819044</v>
      </c>
      <c r="C1614" s="6" t="s">
        <v>4897</v>
      </c>
      <c r="D1614" s="12">
        <v>1</v>
      </c>
      <c r="E1614" s="4" t="s">
        <v>65</v>
      </c>
      <c r="G1614" s="12">
        <v>2590</v>
      </c>
      <c r="H1614" s="44" t="s">
        <v>951</v>
      </c>
      <c r="I1614" s="12">
        <v>1937</v>
      </c>
      <c r="J1614" s="12" t="s">
        <v>952</v>
      </c>
      <c r="K1614" s="12" t="s">
        <v>953</v>
      </c>
      <c r="L1614" s="12" t="s">
        <v>954</v>
      </c>
      <c r="M1614" s="12" t="s">
        <v>267</v>
      </c>
      <c r="Q1614" t="str">
        <f t="shared" si="399"/>
        <v/>
      </c>
      <c r="R1614" s="94"/>
      <c r="S1614" s="94"/>
      <c r="V1614" s="12" t="s">
        <v>119</v>
      </c>
      <c r="X1614" s="12">
        <v>6000</v>
      </c>
      <c r="Y1614" s="12">
        <v>1937</v>
      </c>
      <c r="AF1614" s="12" t="s">
        <v>948</v>
      </c>
      <c r="AG1614" s="64" t="s">
        <v>997</v>
      </c>
      <c r="AH1614" s="12" t="s">
        <v>229</v>
      </c>
      <c r="AI1614" s="12" t="s">
        <v>1387</v>
      </c>
      <c r="AJ1614" s="12" t="s">
        <v>1388</v>
      </c>
      <c r="AK1614" s="12" t="b">
        <v>1</v>
      </c>
      <c r="AL1614" s="12" t="b">
        <v>0</v>
      </c>
      <c r="AO1614" s="49" t="s">
        <v>4952</v>
      </c>
      <c r="AP1614" s="73"/>
      <c r="AQ1614" s="49" t="s">
        <v>4951</v>
      </c>
      <c r="AR1614" s="76" t="s">
        <v>5011</v>
      </c>
      <c r="AS1614" s="73" t="s">
        <v>5012</v>
      </c>
      <c r="AT1614" s="73">
        <f t="shared" si="401"/>
        <v>1</v>
      </c>
      <c r="AU1614" s="112" t="s">
        <v>5384</v>
      </c>
      <c r="AV1614" s="44" t="s">
        <v>5380</v>
      </c>
      <c r="AW1614" t="s">
        <v>5014</v>
      </c>
      <c r="AX1614" s="73"/>
      <c r="AY161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4" s="49" t="s">
        <v>4903</v>
      </c>
      <c r="BA1614" s="44">
        <f>Y1614</f>
        <v>1937</v>
      </c>
      <c r="BB1614" s="44" t="str">
        <f>Y1614&amp;IF(Z1614&lt;&gt;0,"-"&amp;Z1614,"")&amp;IF(AA1614&lt;&gt;0,"-"&amp;AA1614,"")&amp;IF(AB1614&lt;&gt;0,"/"&amp;AB1614,"")&amp;IF(AC1614&lt;&gt;0,"-"&amp;AC1614,"")&amp;IF(AD1614&lt;&gt;0,"-"&amp;AD1614,"")</f>
        <v>1937</v>
      </c>
      <c r="BC1614" s="44"/>
      <c r="BD1614" s="44"/>
      <c r="BE1614" s="44"/>
      <c r="BF1614" s="49" t="s">
        <v>4882</v>
      </c>
      <c r="BG1614" t="s">
        <v>4893</v>
      </c>
      <c r="BH1614" s="40" t="s">
        <v>5050</v>
      </c>
      <c r="BI1614" t="s">
        <v>39</v>
      </c>
      <c r="BJ1614"/>
      <c r="BK1614"/>
      <c r="BL1614"/>
      <c r="BM1614" s="85"/>
      <c r="BN1614"/>
      <c r="BO1614">
        <f t="shared" si="404"/>
        <v>6000</v>
      </c>
      <c r="BP1614" t="str">
        <f>IF(V1614="original",H1614,IF(V1614="volunteer",C1614,"Nekhaeva A.A."))</f>
        <v>Nekhaeva A.A.</v>
      </c>
      <c r="BQ1614" t="str">
        <f>IF(V1614="original",I1614,IF(V1614="volunteer",YEAR(A1614)&amp;"-"&amp;IF(MONTH(A1614)&lt;10,"0"&amp;MONTH(A1614),MONTH(A1614))&amp;"-"&amp;IF(DAY(A1614)&lt;10,"0"&amp;DAY(A1614),DAY(A1614)),"__2025-05-15"))</f>
        <v>__2025-05-15</v>
      </c>
      <c r="BR1614"/>
      <c r="BS1614"/>
      <c r="BT1614" s="49" t="s">
        <v>4766</v>
      </c>
      <c r="BU1614" t="s">
        <v>3631</v>
      </c>
      <c r="BV1614" t="s">
        <v>3632</v>
      </c>
      <c r="BW1614" t="s">
        <v>3633</v>
      </c>
      <c r="BX1614" t="s">
        <v>3634</v>
      </c>
      <c r="BY1614" s="44" t="s">
        <v>229</v>
      </c>
      <c r="BZ1614" t="s">
        <v>4197</v>
      </c>
      <c r="CA1614" t="s">
        <v>4198</v>
      </c>
      <c r="CB1614" s="44" t="s">
        <v>4198</v>
      </c>
      <c r="CC1614" t="s">
        <v>4809</v>
      </c>
      <c r="CD1614" t="s">
        <v>4195</v>
      </c>
      <c r="CE1614" t="s">
        <v>4196</v>
      </c>
      <c r="CF1614" t="s">
        <v>3630</v>
      </c>
      <c r="CG1614"/>
      <c r="CH1614" t="str">
        <f>H1614</f>
        <v>Спасский С.А., Шнитников В.Н.</v>
      </c>
      <c r="CI1614">
        <f t="shared" si="395"/>
        <v>1937</v>
      </c>
      <c r="CJ1614" t="s">
        <v>4696</v>
      </c>
    </row>
    <row r="1615" spans="1:88" s="12" customFormat="1" x14ac:dyDescent="0.45">
      <c r="A1615" s="11">
        <v>45771.556018518517</v>
      </c>
      <c r="B1615" s="12">
        <v>412819044</v>
      </c>
      <c r="C1615" s="6" t="s">
        <v>4897</v>
      </c>
      <c r="D1615" s="12">
        <v>6</v>
      </c>
      <c r="E1615" s="4" t="s">
        <v>1197</v>
      </c>
      <c r="G1615" s="12">
        <v>2590</v>
      </c>
      <c r="H1615" s="44" t="s">
        <v>951</v>
      </c>
      <c r="I1615" s="12">
        <v>1937</v>
      </c>
      <c r="J1615" s="12" t="s">
        <v>952</v>
      </c>
      <c r="K1615" s="12" t="s">
        <v>953</v>
      </c>
      <c r="L1615" s="12" t="s">
        <v>954</v>
      </c>
      <c r="M1615" s="12" t="s">
        <v>267</v>
      </c>
      <c r="P1615" s="12" t="s">
        <v>947</v>
      </c>
      <c r="Q1615" t="str">
        <f t="shared" si="399"/>
        <v>Алма-Ата и окрестности</v>
      </c>
      <c r="R1615" s="94">
        <v>43.289437</v>
      </c>
      <c r="S1615" s="94">
        <v>76.994337999999999</v>
      </c>
      <c r="T1615" s="12" t="s">
        <v>765</v>
      </c>
      <c r="U1615" s="12" t="s">
        <v>766</v>
      </c>
      <c r="V1615" s="12" t="s">
        <v>106</v>
      </c>
      <c r="X1615" s="12">
        <v>6000</v>
      </c>
      <c r="Y1615" s="12">
        <v>1919</v>
      </c>
      <c r="Z1615" s="12">
        <v>5</v>
      </c>
      <c r="AA1615" s="12">
        <v>1</v>
      </c>
      <c r="AB1615" s="12">
        <v>1919</v>
      </c>
      <c r="AC1615" s="12">
        <v>5</v>
      </c>
      <c r="AD1615" s="12">
        <v>31</v>
      </c>
      <c r="AF1615" s="12" t="s">
        <v>948</v>
      </c>
      <c r="AI1615" s="12" t="s">
        <v>1342</v>
      </c>
      <c r="AJ1615" s="12" t="s">
        <v>1352</v>
      </c>
      <c r="AK1615" s="12" t="b">
        <v>1</v>
      </c>
      <c r="AL1615" s="12" t="b">
        <v>0</v>
      </c>
      <c r="AO1615" s="49" t="s">
        <v>4952</v>
      </c>
      <c r="AP1615" s="73"/>
      <c r="AQ1615" s="49" t="s">
        <v>4951</v>
      </c>
      <c r="AR1615" s="76" t="s">
        <v>5011</v>
      </c>
      <c r="AS1615" s="73" t="s">
        <v>5012</v>
      </c>
      <c r="AT1615" s="73">
        <f t="shared" si="401"/>
        <v>6</v>
      </c>
      <c r="AU1615" s="112" t="s">
        <v>5384</v>
      </c>
      <c r="AV1615" s="44" t="s">
        <v>5380</v>
      </c>
      <c r="AW1615" t="s">
        <v>5014</v>
      </c>
      <c r="AX1615" s="73"/>
      <c r="AY161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5" s="49" t="s">
        <v>4903</v>
      </c>
      <c r="BA1615" s="58" t="str">
        <f>Y1615&amp;"-"&amp;IF(Z1615&lt;10,"0"&amp;Z1615,Z1615)&amp;"-"&amp;IF(AA1615&lt;10,"0"&amp;AA1615,AA1615)&amp;"/"&amp;IF(AD1615&lt;10,"0"&amp;AD1615,AD1615)</f>
        <v>1919-05-01/31</v>
      </c>
      <c r="BB1615" s="44" t="str">
        <f>Y1615&amp;IF(Z1615&lt;&gt;0,"-"&amp;Z1615,"")&amp;IF(AA1615&lt;&gt;0,"-"&amp;AA1615,"")&amp;IF(AB1615&lt;&gt;0,"/"&amp;AB1615,"")&amp;IF(AC1615&lt;&gt;0,"-"&amp;AC1615,"")&amp;IF(AD1615&lt;&gt;0,"-"&amp;AD1615,"")</f>
        <v>1919-5-1/1919-5-31</v>
      </c>
      <c r="BC1615" s="44"/>
      <c r="BD1615" s="44"/>
      <c r="BE1615" s="44"/>
      <c r="BF1615" s="49" t="s">
        <v>4882</v>
      </c>
      <c r="BG1615" t="s">
        <v>4893</v>
      </c>
      <c r="BH1615" s="40" t="s">
        <v>5050</v>
      </c>
      <c r="BI1615" t="s">
        <v>39</v>
      </c>
      <c r="BJ1615" t="str">
        <f t="shared" ref="BJ1615:BJ1617" si="405">P1615</f>
        <v>Алма-Ата и окрестности</v>
      </c>
      <c r="BK1615" t="str">
        <f>T1615&amp;" N; "&amp;U1615&amp;" E"</f>
        <v>43.289437 N; 76.994338 E</v>
      </c>
      <c r="BL1615" t="s">
        <v>765</v>
      </c>
      <c r="BM1615" s="85" t="s">
        <v>766</v>
      </c>
      <c r="BN1615" t="s">
        <v>4895</v>
      </c>
      <c r="BO1615">
        <f t="shared" si="404"/>
        <v>6000</v>
      </c>
      <c r="BP1615" t="str">
        <f>IF(V1615="original",H1615,IF(V1615="volunteer",C1615,"Nekhaeva A.A."))</f>
        <v>Kim L.V.</v>
      </c>
      <c r="BQ1615" t="str">
        <f>IF(V1615="original",I1615,IF(V1615="volunteer",YEAR(A1615)&amp;"-"&amp;IF(MONTH(A1615)&lt;10,"0"&amp;MONTH(A1615),MONTH(A1615))&amp;"-"&amp;IF(DAY(A1615)&lt;10,"0"&amp;DAY(A1615),DAY(A1615)),"__2025-05-15"))</f>
        <v>2025-04-24</v>
      </c>
      <c r="BR1615"/>
      <c r="BS1615"/>
      <c r="BT1615" s="49" t="s">
        <v>4766</v>
      </c>
      <c r="BU1615" t="s">
        <v>3631</v>
      </c>
      <c r="BV1615" t="s">
        <v>3632</v>
      </c>
      <c r="BW1615" t="s">
        <v>3633</v>
      </c>
      <c r="BX1615" t="s">
        <v>3634</v>
      </c>
      <c r="BY1615" s="44" t="s">
        <v>207</v>
      </c>
      <c r="BZ1615" t="s">
        <v>4159</v>
      </c>
      <c r="CA1615" t="s">
        <v>4160</v>
      </c>
      <c r="CB1615" s="44" t="s">
        <v>4160</v>
      </c>
      <c r="CC1615" t="s">
        <v>4827</v>
      </c>
      <c r="CD1615" s="40" t="s">
        <v>4157</v>
      </c>
      <c r="CE1615" t="s">
        <v>4158</v>
      </c>
      <c r="CF1615" t="s">
        <v>3630</v>
      </c>
      <c r="CG1615"/>
      <c r="CH1615" t="str">
        <f>H1615</f>
        <v>Спасский С.А., Шнитников В.Н.</v>
      </c>
      <c r="CI1615">
        <f t="shared" si="395"/>
        <v>1937</v>
      </c>
      <c r="CJ1615"/>
    </row>
    <row r="1616" spans="1:88" s="12" customFormat="1" x14ac:dyDescent="0.45">
      <c r="A1616" s="11">
        <v>45771.556018518517</v>
      </c>
      <c r="B1616" s="12">
        <v>412819044</v>
      </c>
      <c r="C1616" s="6" t="s">
        <v>4897</v>
      </c>
      <c r="D1616" s="12">
        <v>2</v>
      </c>
      <c r="E1616" s="4" t="s">
        <v>5271</v>
      </c>
      <c r="G1616" s="12">
        <v>2590</v>
      </c>
      <c r="H1616" s="44" t="s">
        <v>951</v>
      </c>
      <c r="I1616" s="12">
        <v>1937</v>
      </c>
      <c r="J1616" s="12" t="s">
        <v>952</v>
      </c>
      <c r="K1616" s="12" t="s">
        <v>953</v>
      </c>
      <c r="L1616" s="12" t="s">
        <v>954</v>
      </c>
      <c r="M1616" s="12" t="s">
        <v>267</v>
      </c>
      <c r="P1616" s="12" t="s">
        <v>947</v>
      </c>
      <c r="Q1616" t="str">
        <f t="shared" si="399"/>
        <v>Алма-Ата и окрестности</v>
      </c>
      <c r="R1616" s="94">
        <v>43.289437</v>
      </c>
      <c r="S1616" s="94">
        <v>76.994337999999999</v>
      </c>
      <c r="T1616" s="12" t="s">
        <v>765</v>
      </c>
      <c r="U1616" s="12" t="s">
        <v>766</v>
      </c>
      <c r="V1616" s="12" t="s">
        <v>106</v>
      </c>
      <c r="X1616" s="12">
        <v>6000</v>
      </c>
      <c r="Y1616" s="12">
        <v>1919</v>
      </c>
      <c r="Z1616" s="12">
        <v>5</v>
      </c>
      <c r="AA1616" s="12">
        <v>1</v>
      </c>
      <c r="AB1616" s="12">
        <v>1919</v>
      </c>
      <c r="AC1616" s="12">
        <v>5</v>
      </c>
      <c r="AD1616" s="12">
        <v>31</v>
      </c>
      <c r="AF1616" s="12" t="s">
        <v>948</v>
      </c>
      <c r="AI1616" s="12" t="s">
        <v>1342</v>
      </c>
      <c r="AJ1616" s="12" t="s">
        <v>1352</v>
      </c>
      <c r="AK1616" s="12" t="b">
        <v>1</v>
      </c>
      <c r="AL1616" s="12" t="b">
        <v>0</v>
      </c>
      <c r="AO1616" s="49" t="s">
        <v>4952</v>
      </c>
      <c r="AP1616" s="73"/>
      <c r="AQ1616" s="49" t="s">
        <v>4951</v>
      </c>
      <c r="AR1616" s="76" t="s">
        <v>5011</v>
      </c>
      <c r="AS1616" s="73" t="s">
        <v>5012</v>
      </c>
      <c r="AT1616" s="73">
        <f t="shared" si="401"/>
        <v>2</v>
      </c>
      <c r="AU1616" s="112" t="s">
        <v>5383</v>
      </c>
      <c r="AV1616" s="44" t="s">
        <v>5382</v>
      </c>
      <c r="AW1616" t="s">
        <v>5014</v>
      </c>
      <c r="AX1616" s="73"/>
      <c r="AY161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6" s="49" t="s">
        <v>4903</v>
      </c>
      <c r="BA1616" s="58" t="str">
        <f>Y1616&amp;"-"&amp;IF(Z1616&lt;10,"0"&amp;Z1616,Z1616)&amp;"-"&amp;IF(AA1616&lt;10,"0"&amp;AA1616,AA1616)&amp;"/"&amp;IF(AD1616&lt;10,"0"&amp;AD1616,AD1616)</f>
        <v>1919-05-01/31</v>
      </c>
      <c r="BB1616" s="44" t="str">
        <f>Y1616&amp;IF(Z1616&lt;&gt;0,"-"&amp;Z1616,"")&amp;IF(AA1616&lt;&gt;0,"-"&amp;AA1616,"")&amp;IF(AB1616&lt;&gt;0,"/"&amp;AB1616,"")&amp;IF(AC1616&lt;&gt;0,"-"&amp;AC1616,"")&amp;IF(AD1616&lt;&gt;0,"-"&amp;AD1616,"")</f>
        <v>1919-5-1/1919-5-31</v>
      </c>
      <c r="BC1616" s="44"/>
      <c r="BD1616" s="44"/>
      <c r="BE1616" s="44"/>
      <c r="BF1616" s="49" t="s">
        <v>4882</v>
      </c>
      <c r="BG1616" t="s">
        <v>4893</v>
      </c>
      <c r="BH1616" s="40" t="s">
        <v>5050</v>
      </c>
      <c r="BI1616" t="s">
        <v>39</v>
      </c>
      <c r="BJ1616" t="str">
        <f t="shared" si="405"/>
        <v>Алма-Ата и окрестности</v>
      </c>
      <c r="BK1616" t="str">
        <f>T1616&amp;" N; "&amp;U1616&amp;" E"</f>
        <v>43.289437 N; 76.994338 E</v>
      </c>
      <c r="BL1616" t="s">
        <v>765</v>
      </c>
      <c r="BM1616" s="85" t="s">
        <v>766</v>
      </c>
      <c r="BN1616" t="s">
        <v>4895</v>
      </c>
      <c r="BO1616">
        <f t="shared" si="404"/>
        <v>6000</v>
      </c>
      <c r="BP1616" t="str">
        <f>IF(V1616="original",H1616,IF(V1616="volunteer",C1616,"Nekhaeva A.A."))</f>
        <v>Kim L.V.</v>
      </c>
      <c r="BQ1616" t="str">
        <f>IF(V1616="original",I1616,IF(V1616="volunteer",YEAR(A1616)&amp;"-"&amp;IF(MONTH(A1616)&lt;10,"0"&amp;MONTH(A1616),MONTH(A1616))&amp;"-"&amp;IF(DAY(A1616)&lt;10,"0"&amp;DAY(A1616),DAY(A1616)),"__2025-05-15"))</f>
        <v>2025-04-24</v>
      </c>
      <c r="BR1616"/>
      <c r="BS1616"/>
      <c r="BT1616" s="49" t="s">
        <v>4766</v>
      </c>
      <c r="BU1616" t="s">
        <v>3631</v>
      </c>
      <c r="BV1616" t="s">
        <v>3632</v>
      </c>
      <c r="BW1616" t="s">
        <v>3633</v>
      </c>
      <c r="BX1616" t="s">
        <v>3634</v>
      </c>
      <c r="BY1616" s="44" t="s">
        <v>207</v>
      </c>
      <c r="BZ1616" t="s">
        <v>4159</v>
      </c>
      <c r="CA1616" t="s">
        <v>4160</v>
      </c>
      <c r="CB1616" s="44" t="s">
        <v>4160</v>
      </c>
      <c r="CC1616" t="s">
        <v>4827</v>
      </c>
      <c r="CD1616" s="40" t="s">
        <v>4157</v>
      </c>
      <c r="CE1616" t="s">
        <v>4158</v>
      </c>
      <c r="CF1616" t="s">
        <v>3630</v>
      </c>
      <c r="CG1616"/>
      <c r="CH1616" t="str">
        <f>H1616</f>
        <v>Спасский С.А., Шнитников В.Н.</v>
      </c>
      <c r="CI1616">
        <f t="shared" si="395"/>
        <v>1937</v>
      </c>
      <c r="CJ1616"/>
    </row>
    <row r="1617" spans="1:88" s="12" customFormat="1" x14ac:dyDescent="0.45">
      <c r="A1617" s="11">
        <v>45771.557256944448</v>
      </c>
      <c r="B1617" s="12">
        <v>412819044</v>
      </c>
      <c r="C1617" s="6" t="s">
        <v>4897</v>
      </c>
      <c r="D1617" s="12">
        <v>56</v>
      </c>
      <c r="E1617" s="4" t="s">
        <v>5307</v>
      </c>
      <c r="G1617" s="12">
        <v>2590</v>
      </c>
      <c r="H1617" s="44" t="s">
        <v>951</v>
      </c>
      <c r="I1617" s="12">
        <v>1937</v>
      </c>
      <c r="J1617" s="12" t="s">
        <v>952</v>
      </c>
      <c r="K1617" s="12" t="s">
        <v>953</v>
      </c>
      <c r="L1617" s="12" t="s">
        <v>954</v>
      </c>
      <c r="M1617" s="12" t="s">
        <v>267</v>
      </c>
      <c r="P1617" s="12" t="s">
        <v>947</v>
      </c>
      <c r="Q1617" t="str">
        <f t="shared" si="399"/>
        <v>Алма-Ата и окрестности</v>
      </c>
      <c r="R1617" s="94">
        <v>43.289437</v>
      </c>
      <c r="S1617" s="94">
        <v>76.994337999999999</v>
      </c>
      <c r="T1617" s="12" t="s">
        <v>765</v>
      </c>
      <c r="U1617" s="12" t="s">
        <v>766</v>
      </c>
      <c r="V1617" s="12" t="s">
        <v>106</v>
      </c>
      <c r="X1617" s="12">
        <v>6000</v>
      </c>
      <c r="Y1617" s="12">
        <v>1919</v>
      </c>
      <c r="Z1617" s="12">
        <v>6</v>
      </c>
      <c r="AA1617" s="12">
        <v>1</v>
      </c>
      <c r="AB1617" s="12">
        <v>1920</v>
      </c>
      <c r="AC1617" s="12">
        <v>6</v>
      </c>
      <c r="AD1617" s="12">
        <v>29</v>
      </c>
      <c r="AF1617" s="12" t="s">
        <v>948</v>
      </c>
      <c r="AG1617" s="66" t="s">
        <v>1360</v>
      </c>
      <c r="AI1617" s="12" t="s">
        <v>1342</v>
      </c>
      <c r="AJ1617" s="12" t="s">
        <v>1352</v>
      </c>
      <c r="AK1617" s="12" t="b">
        <v>1</v>
      </c>
      <c r="AL1617" s="12" t="b">
        <v>0</v>
      </c>
      <c r="AO1617" s="49" t="s">
        <v>4952</v>
      </c>
      <c r="AP1617" s="73"/>
      <c r="AQ1617" s="49" t="s">
        <v>4951</v>
      </c>
      <c r="AR1617" s="76" t="s">
        <v>5011</v>
      </c>
      <c r="AS1617" s="73" t="s">
        <v>5012</v>
      </c>
      <c r="AT1617" s="73">
        <f t="shared" si="401"/>
        <v>56</v>
      </c>
      <c r="AU1617" s="112" t="s">
        <v>5384</v>
      </c>
      <c r="AV1617" s="44" t="s">
        <v>5380</v>
      </c>
      <c r="AW1617" t="s">
        <v>5014</v>
      </c>
      <c r="AX1617" s="73"/>
      <c r="AY161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7" s="49" t="s">
        <v>4903</v>
      </c>
      <c r="BA1617" s="58" t="str">
        <f>Y1617&amp;"-"&amp;IF(Z1617&lt;10,"0"&amp;Z1617,Z1617)&amp;"-"&amp;IF(AA1617&lt;10,"0"&amp;AA1617,AA1617)&amp;"/"&amp;IF(AC1617&lt;10,"0"&amp;AC1617,AC1617)&amp;"-"&amp;IF(AD1617&lt;10,"0"&amp;AD1617,AD1617)</f>
        <v>1919-06-01/06-29</v>
      </c>
      <c r="BB1617" s="44" t="s">
        <v>4934</v>
      </c>
      <c r="BC1617" s="44"/>
      <c r="BD1617" s="44"/>
      <c r="BE1617" s="44"/>
      <c r="BF1617" s="49" t="s">
        <v>4882</v>
      </c>
      <c r="BG1617" t="s">
        <v>4893</v>
      </c>
      <c r="BH1617" s="40" t="s">
        <v>5050</v>
      </c>
      <c r="BI1617" t="s">
        <v>39</v>
      </c>
      <c r="BJ1617" t="str">
        <f t="shared" si="405"/>
        <v>Алма-Ата и окрестности</v>
      </c>
      <c r="BK1617" t="str">
        <f>T1617&amp;" N; "&amp;U1617&amp;" E"</f>
        <v>43.289437 N; 76.994338 E</v>
      </c>
      <c r="BL1617" t="s">
        <v>765</v>
      </c>
      <c r="BM1617" s="85" t="s">
        <v>766</v>
      </c>
      <c r="BN1617" t="s">
        <v>4895</v>
      </c>
      <c r="BO1617">
        <f t="shared" si="404"/>
        <v>6000</v>
      </c>
      <c r="BP1617" t="str">
        <f>IF(V1617="original",H1617,IF(V1617="volunteer",C1617,"Nekhaeva A.A."))</f>
        <v>Kim L.V.</v>
      </c>
      <c r="BQ1617" t="str">
        <f>IF(V1617="original",I1617,IF(V1617="volunteer",YEAR(A1617)&amp;"-"&amp;IF(MONTH(A1617)&lt;10,"0"&amp;MONTH(A1617),MONTH(A1617))&amp;"-"&amp;IF(DAY(A1617)&lt;10,"0"&amp;DAY(A1617),DAY(A1617)),"__2025-05-15"))</f>
        <v>2025-04-24</v>
      </c>
      <c r="BR1617"/>
      <c r="BS1617"/>
      <c r="BT1617" s="49" t="s">
        <v>4766</v>
      </c>
      <c r="BU1617" t="s">
        <v>3631</v>
      </c>
      <c r="BV1617" t="s">
        <v>3632</v>
      </c>
      <c r="BW1617" t="s">
        <v>3633</v>
      </c>
      <c r="BX1617" t="s">
        <v>3634</v>
      </c>
      <c r="BY1617" s="44" t="s">
        <v>207</v>
      </c>
      <c r="BZ1617" t="s">
        <v>4159</v>
      </c>
      <c r="CA1617" t="s">
        <v>4160</v>
      </c>
      <c r="CB1617" s="44" t="s">
        <v>4160</v>
      </c>
      <c r="CC1617" t="s">
        <v>4827</v>
      </c>
      <c r="CD1617" s="40" t="s">
        <v>4157</v>
      </c>
      <c r="CE1617" t="s">
        <v>4158</v>
      </c>
      <c r="CF1617" t="s">
        <v>3630</v>
      </c>
      <c r="CG1617"/>
      <c r="CH1617" t="str">
        <f>H1617</f>
        <v>Спасский С.А., Шнитников В.Н.</v>
      </c>
      <c r="CI1617">
        <f t="shared" si="395"/>
        <v>1937</v>
      </c>
      <c r="CJ1617"/>
    </row>
    <row r="1618" spans="1:88" s="12" customFormat="1" x14ac:dyDescent="0.45">
      <c r="A1618" s="11">
        <v>45771.557256944448</v>
      </c>
      <c r="B1618" s="12">
        <v>412819044</v>
      </c>
      <c r="C1618" s="6" t="s">
        <v>4897</v>
      </c>
      <c r="D1618" s="12">
        <v>56</v>
      </c>
      <c r="E1618" s="4" t="s">
        <v>5271</v>
      </c>
      <c r="G1618" s="12">
        <v>2590</v>
      </c>
      <c r="H1618" s="44" t="s">
        <v>951</v>
      </c>
      <c r="I1618" s="12">
        <v>1937</v>
      </c>
      <c r="J1618" s="12" t="s">
        <v>952</v>
      </c>
      <c r="K1618" s="12" t="s">
        <v>953</v>
      </c>
      <c r="L1618" s="12" t="s">
        <v>954</v>
      </c>
      <c r="M1618" s="12" t="s">
        <v>267</v>
      </c>
      <c r="P1618" s="12" t="s">
        <v>947</v>
      </c>
      <c r="Q1618" t="str">
        <f t="shared" si="399"/>
        <v>Алма-Ата и окрестности</v>
      </c>
      <c r="R1618" s="94">
        <v>43.289437</v>
      </c>
      <c r="S1618" s="94">
        <v>76.994337999999999</v>
      </c>
      <c r="T1618" s="12" t="s">
        <v>765</v>
      </c>
      <c r="U1618" s="12" t="s">
        <v>766</v>
      </c>
      <c r="V1618" s="12" t="s">
        <v>106</v>
      </c>
      <c r="X1618" s="12">
        <v>6000</v>
      </c>
      <c r="Y1618" s="12">
        <v>1919</v>
      </c>
      <c r="Z1618" s="12">
        <v>6</v>
      </c>
      <c r="AA1618" s="12">
        <v>1</v>
      </c>
      <c r="AB1618" s="12">
        <v>1920</v>
      </c>
      <c r="AC1618" s="12">
        <v>6</v>
      </c>
      <c r="AD1618" s="12">
        <v>29</v>
      </c>
      <c r="AF1618" s="12" t="s">
        <v>948</v>
      </c>
      <c r="AG1618" s="66" t="s">
        <v>1360</v>
      </c>
      <c r="AI1618" s="12" t="s">
        <v>1342</v>
      </c>
      <c r="AJ1618" s="12" t="s">
        <v>1352</v>
      </c>
      <c r="AK1618" s="12" t="b">
        <v>1</v>
      </c>
      <c r="AL1618" s="12" t="b">
        <v>0</v>
      </c>
      <c r="AO1618" s="49" t="s">
        <v>4952</v>
      </c>
      <c r="AP1618" s="73"/>
      <c r="AQ1618" s="49" t="s">
        <v>4951</v>
      </c>
      <c r="AR1618" s="76" t="s">
        <v>5011</v>
      </c>
      <c r="AS1618" s="73" t="s">
        <v>5012</v>
      </c>
      <c r="AT1618" s="73">
        <f t="shared" si="401"/>
        <v>56</v>
      </c>
      <c r="AU1618" s="112" t="s">
        <v>5383</v>
      </c>
      <c r="AV1618" s="44" t="s">
        <v>5382</v>
      </c>
      <c r="AW1618" t="s">
        <v>5014</v>
      </c>
      <c r="AX1618" s="73"/>
      <c r="AY161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8" s="49" t="s">
        <v>4903</v>
      </c>
      <c r="BA1618" s="58" t="str">
        <f>Y1618&amp;"-"&amp;IF(Z1618&lt;10,"0"&amp;Z1618,Z1618)&amp;"-"&amp;IF(AA1618&lt;10,"0"&amp;AA1618,AA1618)&amp;"/"&amp;IF(AC1618&lt;10,"0"&amp;AC1618,AC1618)&amp;"-"&amp;IF(AD1618&lt;10,"0"&amp;AD1618,AD1618)</f>
        <v>1919-06-01/06-29</v>
      </c>
      <c r="BB1618" s="44" t="s">
        <v>4934</v>
      </c>
      <c r="BC1618" s="44"/>
      <c r="BD1618" s="44"/>
      <c r="BE1618" s="44"/>
      <c r="BF1618" s="49" t="s">
        <v>4882</v>
      </c>
      <c r="BG1618" t="s">
        <v>4893</v>
      </c>
      <c r="BH1618" s="40" t="s">
        <v>5050</v>
      </c>
      <c r="BI1618" t="s">
        <v>39</v>
      </c>
      <c r="BJ1618" t="str">
        <f t="shared" ref="BJ1618:BJ1653" si="406">P1618</f>
        <v>Алма-Ата и окрестности</v>
      </c>
      <c r="BK1618" t="str">
        <f>T1618&amp;" N; "&amp;U1618&amp;" E"</f>
        <v>43.289437 N; 76.994338 E</v>
      </c>
      <c r="BL1618" t="s">
        <v>765</v>
      </c>
      <c r="BM1618" s="85" t="s">
        <v>766</v>
      </c>
      <c r="BN1618" t="s">
        <v>4895</v>
      </c>
      <c r="BO1618">
        <f t="shared" ref="BO1618:BO1653" si="407">X1618</f>
        <v>6000</v>
      </c>
      <c r="BP1618" t="str">
        <f>IF(V1618="original",H1618,IF(V1618="volunteer",C1618,"Nekhaeva A.A."))</f>
        <v>Kim L.V.</v>
      </c>
      <c r="BQ1618" t="str">
        <f>IF(V1618="original",I1618,IF(V1618="volunteer",YEAR(A1618)&amp;"-"&amp;IF(MONTH(A1618)&lt;10,"0"&amp;MONTH(A1618),MONTH(A1618))&amp;"-"&amp;IF(DAY(A1618)&lt;10,"0"&amp;DAY(A1618),DAY(A1618)),"__2025-05-15"))</f>
        <v>2025-04-24</v>
      </c>
      <c r="BR1618"/>
      <c r="BS1618"/>
      <c r="BT1618" s="49" t="s">
        <v>4766</v>
      </c>
      <c r="BU1618" t="s">
        <v>3631</v>
      </c>
      <c r="BV1618" t="s">
        <v>3632</v>
      </c>
      <c r="BW1618" t="s">
        <v>3633</v>
      </c>
      <c r="BX1618" t="s">
        <v>3634</v>
      </c>
      <c r="BY1618" s="44" t="s">
        <v>207</v>
      </c>
      <c r="BZ1618" t="s">
        <v>4159</v>
      </c>
      <c r="CA1618" t="s">
        <v>4160</v>
      </c>
      <c r="CB1618" s="44" t="s">
        <v>4160</v>
      </c>
      <c r="CC1618" t="s">
        <v>4827</v>
      </c>
      <c r="CD1618" s="40" t="s">
        <v>4157</v>
      </c>
      <c r="CE1618" t="s">
        <v>4158</v>
      </c>
      <c r="CF1618" t="s">
        <v>3630</v>
      </c>
      <c r="CG1618"/>
      <c r="CH1618" t="str">
        <f>H1618</f>
        <v>Спасский С.А., Шнитников В.Н.</v>
      </c>
      <c r="CI1618">
        <f t="shared" ref="CI1618:CI1653" si="408">I1618</f>
        <v>1937</v>
      </c>
      <c r="CJ1618"/>
    </row>
    <row r="1619" spans="1:88" s="12" customFormat="1" x14ac:dyDescent="0.45">
      <c r="A1619" s="11">
        <v>45771.558240740742</v>
      </c>
      <c r="B1619" s="12">
        <v>412819044</v>
      </c>
      <c r="C1619" s="6" t="s">
        <v>4897</v>
      </c>
      <c r="D1619" s="12">
        <v>1</v>
      </c>
      <c r="E1619" s="4" t="s">
        <v>65</v>
      </c>
      <c r="G1619" s="12">
        <v>2590</v>
      </c>
      <c r="H1619" s="44" t="s">
        <v>951</v>
      </c>
      <c r="I1619" s="12">
        <v>1937</v>
      </c>
      <c r="J1619" s="12" t="s">
        <v>952</v>
      </c>
      <c r="K1619" s="12" t="s">
        <v>953</v>
      </c>
      <c r="L1619" s="12" t="s">
        <v>954</v>
      </c>
      <c r="M1619" s="12" t="s">
        <v>267</v>
      </c>
      <c r="P1619" s="12" t="s">
        <v>947</v>
      </c>
      <c r="Q1619" t="str">
        <f t="shared" si="399"/>
        <v>Алма-Ата и окрестности</v>
      </c>
      <c r="R1619" s="94">
        <v>43.289437</v>
      </c>
      <c r="S1619" s="94">
        <v>76.994337999999999</v>
      </c>
      <c r="T1619" s="12" t="s">
        <v>765</v>
      </c>
      <c r="U1619" s="12" t="s">
        <v>766</v>
      </c>
      <c r="V1619" s="12" t="s">
        <v>106</v>
      </c>
      <c r="X1619" s="12">
        <v>6000</v>
      </c>
      <c r="Y1619" s="12">
        <v>1921</v>
      </c>
      <c r="Z1619" s="12">
        <v>7</v>
      </c>
      <c r="AF1619" s="12" t="s">
        <v>948</v>
      </c>
      <c r="AG1619" s="66" t="s">
        <v>955</v>
      </c>
      <c r="AI1619" s="12" t="s">
        <v>1342</v>
      </c>
      <c r="AJ1619" s="12" t="s">
        <v>1352</v>
      </c>
      <c r="AK1619" s="12" t="b">
        <v>1</v>
      </c>
      <c r="AL1619" s="12" t="b">
        <v>0</v>
      </c>
      <c r="AO1619" s="49" t="s">
        <v>4952</v>
      </c>
      <c r="AP1619" s="73"/>
      <c r="AQ1619" s="49" t="s">
        <v>4951</v>
      </c>
      <c r="AR1619" s="76" t="s">
        <v>5011</v>
      </c>
      <c r="AS1619" s="73" t="s">
        <v>5012</v>
      </c>
      <c r="AT1619" s="73">
        <f t="shared" si="401"/>
        <v>1</v>
      </c>
      <c r="AU1619" s="112" t="s">
        <v>5384</v>
      </c>
      <c r="AV1619" s="44" t="s">
        <v>5380</v>
      </c>
      <c r="AW1619" t="s">
        <v>5014</v>
      </c>
      <c r="AX1619" s="73"/>
      <c r="AY161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19" s="49" t="s">
        <v>4903</v>
      </c>
      <c r="BA1619" s="44" t="str">
        <f>Y1619&amp;"-"&amp;IF(Z1619&lt;10,"0"&amp;Z1619,Z1619)</f>
        <v>1921-07</v>
      </c>
      <c r="BB1619" s="44" t="str">
        <f>Y1619&amp;IF(Z1619&lt;&gt;0,"-"&amp;Z1619,"")&amp;IF(AA1619&lt;&gt;0,"-"&amp;AA1619,"")&amp;IF(AB1619&lt;&gt;0,"/"&amp;AB1619,"")&amp;IF(AC1619&lt;&gt;0,"-"&amp;AC1619,"")&amp;IF(AD1619&lt;&gt;0,"-"&amp;AD1619,"")</f>
        <v>1921-7</v>
      </c>
      <c r="BC1619" s="44"/>
      <c r="BD1619" s="44"/>
      <c r="BE1619" s="44" t="s">
        <v>4959</v>
      </c>
      <c r="BF1619" s="49" t="s">
        <v>4882</v>
      </c>
      <c r="BG1619" t="s">
        <v>4893</v>
      </c>
      <c r="BH1619" s="40" t="s">
        <v>5050</v>
      </c>
      <c r="BI1619" t="s">
        <v>39</v>
      </c>
      <c r="BJ1619" t="str">
        <f t="shared" si="406"/>
        <v>Алма-Ата и окрестности</v>
      </c>
      <c r="BK1619" t="str">
        <f>T1619&amp;" N; "&amp;U1619&amp;" E"</f>
        <v>43.289437 N; 76.994338 E</v>
      </c>
      <c r="BL1619" t="s">
        <v>765</v>
      </c>
      <c r="BM1619" s="85" t="s">
        <v>766</v>
      </c>
      <c r="BN1619" t="s">
        <v>4895</v>
      </c>
      <c r="BO1619">
        <f t="shared" si="407"/>
        <v>6000</v>
      </c>
      <c r="BP1619" t="str">
        <f>IF(V1619="original",H1619,IF(V1619="volunteer",C1619,"Nekhaeva A.A."))</f>
        <v>Kim L.V.</v>
      </c>
      <c r="BQ1619" t="str">
        <f>IF(V1619="original",I1619,IF(V1619="volunteer",YEAR(A1619)&amp;"-"&amp;IF(MONTH(A1619)&lt;10,"0"&amp;MONTH(A1619),MONTH(A1619))&amp;"-"&amp;IF(DAY(A1619)&lt;10,"0"&amp;DAY(A1619),DAY(A1619)),"__2025-05-15"))</f>
        <v>2025-04-24</v>
      </c>
      <c r="BR1619"/>
      <c r="BS1619"/>
      <c r="BT1619" s="49" t="s">
        <v>4766</v>
      </c>
      <c r="BU1619" t="s">
        <v>3631</v>
      </c>
      <c r="BV1619" t="s">
        <v>3632</v>
      </c>
      <c r="BW1619" t="s">
        <v>3633</v>
      </c>
      <c r="BX1619" t="s">
        <v>3634</v>
      </c>
      <c r="BY1619" s="44" t="s">
        <v>207</v>
      </c>
      <c r="BZ1619" t="s">
        <v>4159</v>
      </c>
      <c r="CA1619" t="s">
        <v>4160</v>
      </c>
      <c r="CB1619" s="44" t="s">
        <v>4160</v>
      </c>
      <c r="CC1619" t="s">
        <v>4827</v>
      </c>
      <c r="CD1619" s="40" t="s">
        <v>4157</v>
      </c>
      <c r="CE1619" t="s">
        <v>4158</v>
      </c>
      <c r="CF1619" t="s">
        <v>3630</v>
      </c>
      <c r="CG1619"/>
      <c r="CH1619" t="str">
        <f>H1619</f>
        <v>Спасский С.А., Шнитников В.Н.</v>
      </c>
      <c r="CI1619">
        <f t="shared" si="408"/>
        <v>1937</v>
      </c>
      <c r="CJ1619"/>
    </row>
    <row r="1620" spans="1:88" s="12" customFormat="1" x14ac:dyDescent="0.45">
      <c r="A1620" s="11">
        <v>45771.558240740742</v>
      </c>
      <c r="B1620" s="12">
        <v>412819044</v>
      </c>
      <c r="C1620" s="6" t="s">
        <v>4897</v>
      </c>
      <c r="D1620" s="12">
        <v>1</v>
      </c>
      <c r="E1620" s="4" t="s">
        <v>995</v>
      </c>
      <c r="G1620" s="12">
        <v>2590</v>
      </c>
      <c r="H1620" s="44" t="s">
        <v>951</v>
      </c>
      <c r="I1620" s="12">
        <v>1937</v>
      </c>
      <c r="J1620" s="12" t="s">
        <v>952</v>
      </c>
      <c r="K1620" s="12" t="s">
        <v>953</v>
      </c>
      <c r="L1620" s="12" t="s">
        <v>954</v>
      </c>
      <c r="M1620" s="12" t="s">
        <v>267</v>
      </c>
      <c r="P1620" s="12" t="s">
        <v>947</v>
      </c>
      <c r="Q1620" t="str">
        <f t="shared" si="399"/>
        <v>Алма-Ата и окрестности</v>
      </c>
      <c r="R1620" s="94">
        <v>43.289437</v>
      </c>
      <c r="S1620" s="94">
        <v>76.994337999999999</v>
      </c>
      <c r="T1620" s="12" t="s">
        <v>765</v>
      </c>
      <c r="U1620" s="12" t="s">
        <v>766</v>
      </c>
      <c r="V1620" s="12" t="s">
        <v>106</v>
      </c>
      <c r="X1620" s="12">
        <v>6000</v>
      </c>
      <c r="Y1620" s="12">
        <v>1921</v>
      </c>
      <c r="Z1620" s="12">
        <v>7</v>
      </c>
      <c r="AF1620" s="12" t="s">
        <v>948</v>
      </c>
      <c r="AG1620" s="66" t="s">
        <v>955</v>
      </c>
      <c r="AI1620" s="12" t="s">
        <v>1342</v>
      </c>
      <c r="AJ1620" s="12" t="s">
        <v>1352</v>
      </c>
      <c r="AK1620" s="12" t="b">
        <v>1</v>
      </c>
      <c r="AL1620" s="12" t="b">
        <v>0</v>
      </c>
      <c r="AO1620" s="49" t="s">
        <v>4952</v>
      </c>
      <c r="AP1620" s="73"/>
      <c r="AQ1620" s="49" t="s">
        <v>4951</v>
      </c>
      <c r="AR1620" s="76" t="s">
        <v>5011</v>
      </c>
      <c r="AS1620" s="73" t="s">
        <v>5012</v>
      </c>
      <c r="AT1620" s="73">
        <f t="shared" si="401"/>
        <v>1</v>
      </c>
      <c r="AU1620" s="112" t="s">
        <v>5384</v>
      </c>
      <c r="AV1620" s="44" t="s">
        <v>5382</v>
      </c>
      <c r="AW1620" t="s">
        <v>5014</v>
      </c>
      <c r="AX1620" s="73"/>
      <c r="AY162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0" s="49" t="s">
        <v>4903</v>
      </c>
      <c r="BA1620" s="44" t="str">
        <f>Y1620&amp;"-"&amp;IF(Z1620&lt;10,"0"&amp;Z1620,Z1620)</f>
        <v>1921-07</v>
      </c>
      <c r="BB1620" s="44" t="str">
        <f>Y1620&amp;IF(Z1620&lt;&gt;0,"-"&amp;Z1620,"")&amp;IF(AA1620&lt;&gt;0,"-"&amp;AA1620,"")&amp;IF(AB1620&lt;&gt;0,"/"&amp;AB1620,"")&amp;IF(AC1620&lt;&gt;0,"-"&amp;AC1620,"")&amp;IF(AD1620&lt;&gt;0,"-"&amp;AD1620,"")</f>
        <v>1921-7</v>
      </c>
      <c r="BC1620" s="44"/>
      <c r="BD1620" s="44"/>
      <c r="BE1620" s="44" t="s">
        <v>4959</v>
      </c>
      <c r="BF1620" s="49" t="s">
        <v>4882</v>
      </c>
      <c r="BG1620" t="s">
        <v>4893</v>
      </c>
      <c r="BH1620" s="40" t="s">
        <v>5050</v>
      </c>
      <c r="BI1620" t="s">
        <v>39</v>
      </c>
      <c r="BJ1620" t="str">
        <f t="shared" si="406"/>
        <v>Алма-Ата и окрестности</v>
      </c>
      <c r="BK1620" t="str">
        <f>T1620&amp;" N; "&amp;U1620&amp;" E"</f>
        <v>43.289437 N; 76.994338 E</v>
      </c>
      <c r="BL1620" t="s">
        <v>765</v>
      </c>
      <c r="BM1620" s="85" t="s">
        <v>766</v>
      </c>
      <c r="BN1620" t="s">
        <v>4895</v>
      </c>
      <c r="BO1620">
        <f t="shared" si="407"/>
        <v>6000</v>
      </c>
      <c r="BP1620" t="str">
        <f>IF(V1620="original",H1620,IF(V1620="volunteer",C1620,"Nekhaeva A.A."))</f>
        <v>Kim L.V.</v>
      </c>
      <c r="BQ1620" t="str">
        <f>IF(V1620="original",I1620,IF(V1620="volunteer",YEAR(A1620)&amp;"-"&amp;IF(MONTH(A1620)&lt;10,"0"&amp;MONTH(A1620),MONTH(A1620))&amp;"-"&amp;IF(DAY(A1620)&lt;10,"0"&amp;DAY(A1620),DAY(A1620)),"__2025-05-15"))</f>
        <v>2025-04-24</v>
      </c>
      <c r="BR1620"/>
      <c r="BS1620"/>
      <c r="BT1620" s="49" t="s">
        <v>4766</v>
      </c>
      <c r="BU1620" t="s">
        <v>3631</v>
      </c>
      <c r="BV1620" t="s">
        <v>3632</v>
      </c>
      <c r="BW1620" t="s">
        <v>3633</v>
      </c>
      <c r="BX1620" t="s">
        <v>3634</v>
      </c>
      <c r="BY1620" s="44" t="s">
        <v>207</v>
      </c>
      <c r="BZ1620" t="s">
        <v>4159</v>
      </c>
      <c r="CA1620" t="s">
        <v>4160</v>
      </c>
      <c r="CB1620" s="44" t="s">
        <v>4160</v>
      </c>
      <c r="CC1620" t="s">
        <v>4827</v>
      </c>
      <c r="CD1620" s="40" t="s">
        <v>4157</v>
      </c>
      <c r="CE1620" t="s">
        <v>4158</v>
      </c>
      <c r="CF1620" t="s">
        <v>3630</v>
      </c>
      <c r="CG1620"/>
      <c r="CH1620" t="str">
        <f>H1620</f>
        <v>Спасский С.А., Шнитников В.Н.</v>
      </c>
      <c r="CI1620">
        <f t="shared" si="408"/>
        <v>1937</v>
      </c>
      <c r="CJ1620"/>
    </row>
    <row r="1621" spans="1:88" s="12" customFormat="1" x14ac:dyDescent="0.45">
      <c r="A1621" s="11">
        <v>45771.559351851851</v>
      </c>
      <c r="B1621" s="12">
        <v>412819044</v>
      </c>
      <c r="C1621" s="6" t="s">
        <v>4897</v>
      </c>
      <c r="D1621" s="12">
        <v>7</v>
      </c>
      <c r="E1621" s="4" t="s">
        <v>1014</v>
      </c>
      <c r="G1621" s="12">
        <v>2590</v>
      </c>
      <c r="H1621" s="44" t="s">
        <v>951</v>
      </c>
      <c r="I1621" s="12">
        <v>1937</v>
      </c>
      <c r="J1621" s="12" t="s">
        <v>952</v>
      </c>
      <c r="K1621" s="12" t="s">
        <v>953</v>
      </c>
      <c r="L1621" s="12" t="s">
        <v>954</v>
      </c>
      <c r="M1621" s="12" t="s">
        <v>267</v>
      </c>
      <c r="P1621" s="12" t="s">
        <v>947</v>
      </c>
      <c r="Q1621" t="str">
        <f t="shared" si="399"/>
        <v>Алма-Ата и окрестности</v>
      </c>
      <c r="R1621" s="94">
        <v>43.289437</v>
      </c>
      <c r="S1621" s="94">
        <v>76.994337999999999</v>
      </c>
      <c r="T1621" s="12" t="s">
        <v>765</v>
      </c>
      <c r="U1621" s="12" t="s">
        <v>766</v>
      </c>
      <c r="V1621" s="12" t="s">
        <v>106</v>
      </c>
      <c r="X1621" s="12">
        <v>6000</v>
      </c>
      <c r="Y1621" s="12">
        <v>1919</v>
      </c>
      <c r="Z1621" s="12">
        <v>6</v>
      </c>
      <c r="AA1621" s="12">
        <v>4</v>
      </c>
      <c r="AB1621" s="12">
        <v>1919</v>
      </c>
      <c r="AC1621" s="12">
        <v>6</v>
      </c>
      <c r="AD1621" s="12">
        <v>5</v>
      </c>
      <c r="AE1621" s="12" t="s">
        <v>1122</v>
      </c>
      <c r="AF1621" s="12" t="s">
        <v>948</v>
      </c>
      <c r="AI1621" s="12" t="s">
        <v>1342</v>
      </c>
      <c r="AJ1621" s="12" t="s">
        <v>1352</v>
      </c>
      <c r="AK1621" s="12" t="b">
        <v>1</v>
      </c>
      <c r="AL1621" s="12" t="b">
        <v>0</v>
      </c>
      <c r="AO1621" s="49" t="s">
        <v>4952</v>
      </c>
      <c r="AP1621" s="73"/>
      <c r="AQ1621" s="49" t="s">
        <v>4951</v>
      </c>
      <c r="AR1621" s="76" t="s">
        <v>5011</v>
      </c>
      <c r="AS1621" s="73" t="s">
        <v>5012</v>
      </c>
      <c r="AT1621" s="73">
        <f t="shared" si="401"/>
        <v>7</v>
      </c>
      <c r="AU1621" s="112" t="s">
        <v>5384</v>
      </c>
      <c r="AV1621" s="44" t="s">
        <v>5380</v>
      </c>
      <c r="AW1621" t="s">
        <v>5014</v>
      </c>
      <c r="AX1621" s="73"/>
      <c r="AY162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1" s="49" t="s">
        <v>4903</v>
      </c>
      <c r="BA1621" s="58" t="str">
        <f>Y1621&amp;"-"&amp;IF(Z1621&lt;10,"0"&amp;Z1621,Z1621)&amp;"-"&amp;IF(AA1621&lt;10,"0"&amp;AA1621,AA1621)&amp;"/"&amp;IF(AD1621&lt;10,"0"&amp;AD1621,AD1621)</f>
        <v>1919-06-04/05</v>
      </c>
      <c r="BB1621" s="44" t="str">
        <f>Y1621&amp;IF(Z1621&lt;&gt;0,"-"&amp;Z1621,"")&amp;IF(AA1621&lt;&gt;0,"-"&amp;AA1621,"")&amp;IF(AB1621&lt;&gt;0,"/"&amp;AB1621,"")&amp;IF(AC1621&lt;&gt;0,"-"&amp;AC1621,"")&amp;IF(AD1621&lt;&gt;0,"-"&amp;AD1621,"")</f>
        <v>1919-6-4/1919-6-5</v>
      </c>
      <c r="BC1621" s="44" t="str">
        <f>AE1621</f>
        <v>сенокос, поле, болото</v>
      </c>
      <c r="BD1621" s="44"/>
      <c r="BE1621" s="44"/>
      <c r="BF1621" s="49" t="s">
        <v>4882</v>
      </c>
      <c r="BG1621" t="s">
        <v>4893</v>
      </c>
      <c r="BH1621" s="40" t="s">
        <v>5050</v>
      </c>
      <c r="BI1621" t="s">
        <v>39</v>
      </c>
      <c r="BJ1621" t="str">
        <f t="shared" si="406"/>
        <v>Алма-Ата и окрестности</v>
      </c>
      <c r="BK1621" t="str">
        <f>T1621&amp;" N; "&amp;U1621&amp;" E"</f>
        <v>43.289437 N; 76.994338 E</v>
      </c>
      <c r="BL1621" t="s">
        <v>765</v>
      </c>
      <c r="BM1621" s="85" t="s">
        <v>766</v>
      </c>
      <c r="BN1621" t="s">
        <v>4895</v>
      </c>
      <c r="BO1621">
        <f t="shared" si="407"/>
        <v>6000</v>
      </c>
      <c r="BP1621" t="str">
        <f>IF(V1621="original",H1621,IF(V1621="volunteer",C1621,"Nekhaeva A.A."))</f>
        <v>Kim L.V.</v>
      </c>
      <c r="BQ1621" t="str">
        <f>IF(V1621="original",I1621,IF(V1621="volunteer",YEAR(A1621)&amp;"-"&amp;IF(MONTH(A1621)&lt;10,"0"&amp;MONTH(A1621),MONTH(A1621))&amp;"-"&amp;IF(DAY(A1621)&lt;10,"0"&amp;DAY(A1621),DAY(A1621)),"__2025-05-15"))</f>
        <v>2025-04-24</v>
      </c>
      <c r="BR1621"/>
      <c r="BS1621"/>
      <c r="BT1621" s="49" t="s">
        <v>4766</v>
      </c>
      <c r="BU1621" t="s">
        <v>3631</v>
      </c>
      <c r="BV1621" t="s">
        <v>3632</v>
      </c>
      <c r="BW1621" t="s">
        <v>3633</v>
      </c>
      <c r="BX1621" t="s">
        <v>3634</v>
      </c>
      <c r="BY1621" s="44" t="s">
        <v>207</v>
      </c>
      <c r="BZ1621" t="s">
        <v>4159</v>
      </c>
      <c r="CA1621" t="s">
        <v>4160</v>
      </c>
      <c r="CB1621" s="44" t="s">
        <v>4160</v>
      </c>
      <c r="CC1621" t="s">
        <v>4827</v>
      </c>
      <c r="CD1621" s="40" t="s">
        <v>4157</v>
      </c>
      <c r="CE1621" t="s">
        <v>4158</v>
      </c>
      <c r="CF1621" t="s">
        <v>3630</v>
      </c>
      <c r="CG1621"/>
      <c r="CH1621" t="str">
        <f>H1621</f>
        <v>Спасский С.А., Шнитников В.Н.</v>
      </c>
      <c r="CI1621">
        <f t="shared" si="408"/>
        <v>1937</v>
      </c>
      <c r="CJ1621"/>
    </row>
    <row r="1622" spans="1:88" s="12" customFormat="1" x14ac:dyDescent="0.45">
      <c r="A1622" s="11">
        <v>45771.559965277767</v>
      </c>
      <c r="B1622" s="12">
        <v>412819044</v>
      </c>
      <c r="C1622" s="6" t="s">
        <v>4897</v>
      </c>
      <c r="D1622" s="12">
        <v>3</v>
      </c>
      <c r="E1622" s="4" t="s">
        <v>846</v>
      </c>
      <c r="G1622" s="12">
        <v>2590</v>
      </c>
      <c r="H1622" s="44" t="s">
        <v>951</v>
      </c>
      <c r="I1622" s="12">
        <v>1937</v>
      </c>
      <c r="J1622" s="12" t="s">
        <v>952</v>
      </c>
      <c r="K1622" s="12" t="s">
        <v>953</v>
      </c>
      <c r="L1622" s="12" t="s">
        <v>954</v>
      </c>
      <c r="M1622" s="12" t="s">
        <v>267</v>
      </c>
      <c r="P1622" s="12" t="s">
        <v>947</v>
      </c>
      <c r="Q1622" t="str">
        <f t="shared" si="399"/>
        <v>Алма-Ата и окрестности</v>
      </c>
      <c r="R1622" s="94">
        <v>43.289437</v>
      </c>
      <c r="S1622" s="94">
        <v>76.994337999999999</v>
      </c>
      <c r="T1622" s="12" t="s">
        <v>765</v>
      </c>
      <c r="U1622" s="12" t="s">
        <v>766</v>
      </c>
      <c r="V1622" s="12" t="s">
        <v>106</v>
      </c>
      <c r="X1622" s="12">
        <v>6000</v>
      </c>
      <c r="Y1622" s="12">
        <v>1920</v>
      </c>
      <c r="Z1622" s="12">
        <v>6</v>
      </c>
      <c r="AA1622" s="12">
        <v>9</v>
      </c>
      <c r="AE1622" s="12" t="s">
        <v>1356</v>
      </c>
      <c r="AF1622" s="12" t="s">
        <v>948</v>
      </c>
      <c r="AI1622" s="12" t="s">
        <v>1342</v>
      </c>
      <c r="AJ1622" s="12" t="s">
        <v>1352</v>
      </c>
      <c r="AK1622" s="12" t="b">
        <v>1</v>
      </c>
      <c r="AL1622" s="12" t="b">
        <v>0</v>
      </c>
      <c r="AO1622" s="49" t="s">
        <v>4952</v>
      </c>
      <c r="AP1622" s="73"/>
      <c r="AQ1622" s="49" t="s">
        <v>4951</v>
      </c>
      <c r="AR1622" s="76" t="s">
        <v>5011</v>
      </c>
      <c r="AS1622" s="73" t="s">
        <v>5012</v>
      </c>
      <c r="AT1622" s="73">
        <f t="shared" si="401"/>
        <v>3</v>
      </c>
      <c r="AU1622" s="112" t="s">
        <v>5384</v>
      </c>
      <c r="AV1622" s="44" t="s">
        <v>5380</v>
      </c>
      <c r="AW1622" t="s">
        <v>5014</v>
      </c>
      <c r="AX1622" s="73"/>
      <c r="AY162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2" s="49" t="s">
        <v>4903</v>
      </c>
      <c r="BA1622" s="58" t="str">
        <f>Y1622&amp;"-"&amp;IF(Z1622&lt;10,"0"&amp;Z1622,Z1622)&amp;"-"&amp;IF(AA1622&lt;10,"0"&amp;AA1622,AA1622)</f>
        <v>1920-06-09</v>
      </c>
      <c r="BB1622" s="44" t="str">
        <f>Y1622&amp;IF(Z1622&lt;&gt;0,"-"&amp;Z1622,"")&amp;IF(AA1622&lt;&gt;0,"-"&amp;AA1622,"")&amp;IF(AB1622&lt;&gt;0,"/"&amp;AB1622,"")&amp;IF(AC1622&lt;&gt;0,"-"&amp;AC1622,"")&amp;IF(AD1622&lt;&gt;0,"-"&amp;AD1622,"")</f>
        <v>1920-6-9</v>
      </c>
      <c r="BC1622" s="44" t="str">
        <f>AE1622</f>
        <v>огород</v>
      </c>
      <c r="BD1622" s="44"/>
      <c r="BE1622" s="44"/>
      <c r="BF1622" s="49" t="s">
        <v>4882</v>
      </c>
      <c r="BG1622" t="s">
        <v>4893</v>
      </c>
      <c r="BH1622" s="40" t="s">
        <v>5050</v>
      </c>
      <c r="BI1622" t="s">
        <v>39</v>
      </c>
      <c r="BJ1622" t="str">
        <f t="shared" si="406"/>
        <v>Алма-Ата и окрестности</v>
      </c>
      <c r="BK1622" t="str">
        <f>T1622&amp;" N; "&amp;U1622&amp;" E"</f>
        <v>43.289437 N; 76.994338 E</v>
      </c>
      <c r="BL1622" t="s">
        <v>765</v>
      </c>
      <c r="BM1622" s="85" t="s">
        <v>766</v>
      </c>
      <c r="BN1622" t="s">
        <v>4895</v>
      </c>
      <c r="BO1622">
        <f t="shared" si="407"/>
        <v>6000</v>
      </c>
      <c r="BP1622" t="str">
        <f>IF(V1622="original",H1622,IF(V1622="volunteer",C1622,"Nekhaeva A.A."))</f>
        <v>Kim L.V.</v>
      </c>
      <c r="BQ1622" t="str">
        <f>IF(V1622="original",I1622,IF(V1622="volunteer",YEAR(A1622)&amp;"-"&amp;IF(MONTH(A1622)&lt;10,"0"&amp;MONTH(A1622),MONTH(A1622))&amp;"-"&amp;IF(DAY(A1622)&lt;10,"0"&amp;DAY(A1622),DAY(A1622)),"__2025-05-15"))</f>
        <v>2025-04-24</v>
      </c>
      <c r="BR1622"/>
      <c r="BS1622"/>
      <c r="BT1622" s="49" t="s">
        <v>4766</v>
      </c>
      <c r="BU1622" t="s">
        <v>3631</v>
      </c>
      <c r="BV1622" t="s">
        <v>3632</v>
      </c>
      <c r="BW1622" t="s">
        <v>3633</v>
      </c>
      <c r="BX1622" t="s">
        <v>3634</v>
      </c>
      <c r="BY1622" s="44" t="s">
        <v>207</v>
      </c>
      <c r="BZ1622" t="s">
        <v>4159</v>
      </c>
      <c r="CA1622" t="s">
        <v>4160</v>
      </c>
      <c r="CB1622" s="44" t="s">
        <v>4160</v>
      </c>
      <c r="CC1622" t="s">
        <v>4827</v>
      </c>
      <c r="CD1622" s="40" t="s">
        <v>4157</v>
      </c>
      <c r="CE1622" t="s">
        <v>4158</v>
      </c>
      <c r="CF1622" t="s">
        <v>3630</v>
      </c>
      <c r="CG1622"/>
      <c r="CH1622" t="str">
        <f>H1622</f>
        <v>Спасский С.А., Шнитников В.Н.</v>
      </c>
      <c r="CI1622">
        <f t="shared" si="408"/>
        <v>1937</v>
      </c>
      <c r="CJ1622"/>
    </row>
    <row r="1623" spans="1:88" s="12" customFormat="1" x14ac:dyDescent="0.45">
      <c r="A1623" s="11">
        <v>45771.560833333337</v>
      </c>
      <c r="B1623" s="12">
        <v>412819044</v>
      </c>
      <c r="C1623" s="6" t="s">
        <v>4897</v>
      </c>
      <c r="D1623" s="12">
        <v>1</v>
      </c>
      <c r="E1623" s="4" t="s">
        <v>65</v>
      </c>
      <c r="F1623" s="12" t="s">
        <v>1354</v>
      </c>
      <c r="G1623" s="12">
        <v>2590</v>
      </c>
      <c r="H1623" s="44" t="s">
        <v>951</v>
      </c>
      <c r="I1623" s="12">
        <v>1937</v>
      </c>
      <c r="J1623" s="12" t="s">
        <v>952</v>
      </c>
      <c r="K1623" s="12" t="s">
        <v>953</v>
      </c>
      <c r="L1623" s="12" t="s">
        <v>954</v>
      </c>
      <c r="M1623" s="12" t="s">
        <v>267</v>
      </c>
      <c r="P1623" s="12" t="s">
        <v>947</v>
      </c>
      <c r="Q1623" t="str">
        <f t="shared" si="399"/>
        <v>Алма-Ата и окрестности</v>
      </c>
      <c r="R1623" s="94">
        <v>43.289437</v>
      </c>
      <c r="S1623" s="94">
        <v>76.994337999999999</v>
      </c>
      <c r="T1623" s="12" t="s">
        <v>765</v>
      </c>
      <c r="U1623" s="12" t="s">
        <v>766</v>
      </c>
      <c r="V1623" s="12" t="s">
        <v>106</v>
      </c>
      <c r="X1623" s="12">
        <v>6000</v>
      </c>
      <c r="Y1623" s="12">
        <v>1919</v>
      </c>
      <c r="Z1623" s="12">
        <v>6</v>
      </c>
      <c r="AA1623" s="12">
        <v>4</v>
      </c>
      <c r="AB1623" s="12">
        <v>1919</v>
      </c>
      <c r="AC1623" s="12">
        <v>6</v>
      </c>
      <c r="AD1623" s="12">
        <v>5</v>
      </c>
      <c r="AF1623" s="12" t="s">
        <v>948</v>
      </c>
      <c r="AI1623" s="12" t="s">
        <v>1342</v>
      </c>
      <c r="AJ1623" s="12" t="s">
        <v>1352</v>
      </c>
      <c r="AK1623" s="12" t="b">
        <v>1</v>
      </c>
      <c r="AL1623" s="12" t="b">
        <v>0</v>
      </c>
      <c r="AO1623" s="49" t="s">
        <v>4952</v>
      </c>
      <c r="AP1623" s="73"/>
      <c r="AQ1623" s="49" t="s">
        <v>4951</v>
      </c>
      <c r="AR1623" s="76" t="s">
        <v>5011</v>
      </c>
      <c r="AS1623" s="73" t="s">
        <v>5012</v>
      </c>
      <c r="AT1623" s="73">
        <f t="shared" si="401"/>
        <v>1</v>
      </c>
      <c r="AU1623" s="112" t="s">
        <v>5384</v>
      </c>
      <c r="AV1623" s="44" t="s">
        <v>5380</v>
      </c>
      <c r="AW1623" t="s">
        <v>5014</v>
      </c>
      <c r="AX1623" s="73"/>
      <c r="AY162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3" s="49" t="s">
        <v>4903</v>
      </c>
      <c r="BA1623" s="58" t="str">
        <f>Y1623&amp;"-"&amp;IF(Z1623&lt;10,"0"&amp;Z1623,Z1623)&amp;"-"&amp;IF(AA1623&lt;10,"0"&amp;AA1623,AA1623)&amp;"/"&amp;IF(AD1623&lt;10,"0"&amp;AD1623,AD1623)</f>
        <v>1919-06-04/05</v>
      </c>
      <c r="BB1623" s="44" t="str">
        <f>Y1623&amp;IF(Z1623&lt;&gt;0,"-"&amp;Z1623,"")&amp;IF(AA1623&lt;&gt;0,"-"&amp;AA1623,"")&amp;IF(AB1623&lt;&gt;0,"/"&amp;AB1623,"")&amp;IF(AC1623&lt;&gt;0,"-"&amp;AC1623,"")&amp;IF(AD1623&lt;&gt;0,"-"&amp;AD1623,"")</f>
        <v>1919-6-4/1919-6-5</v>
      </c>
      <c r="BC1623" s="44"/>
      <c r="BD1623" s="44"/>
      <c r="BE1623" s="44"/>
      <c r="BF1623" s="49" t="s">
        <v>4882</v>
      </c>
      <c r="BG1623" t="s">
        <v>4893</v>
      </c>
      <c r="BH1623" s="40" t="s">
        <v>5050</v>
      </c>
      <c r="BI1623" t="s">
        <v>39</v>
      </c>
      <c r="BJ1623" t="str">
        <f t="shared" si="406"/>
        <v>Алма-Ата и окрестности</v>
      </c>
      <c r="BK1623" t="str">
        <f>T1623&amp;" N; "&amp;U1623&amp;" E"</f>
        <v>43.289437 N; 76.994338 E</v>
      </c>
      <c r="BL1623" t="s">
        <v>765</v>
      </c>
      <c r="BM1623" s="85" t="s">
        <v>766</v>
      </c>
      <c r="BN1623" t="s">
        <v>4895</v>
      </c>
      <c r="BO1623">
        <f t="shared" si="407"/>
        <v>6000</v>
      </c>
      <c r="BP1623" t="str">
        <f>IF(V1623="original",H1623,IF(V1623="volunteer",C1623,"Nekhaeva A.A."))</f>
        <v>Kim L.V.</v>
      </c>
      <c r="BQ1623" t="str">
        <f>IF(V1623="original",I1623,IF(V1623="volunteer",YEAR(A1623)&amp;"-"&amp;IF(MONTH(A1623)&lt;10,"0"&amp;MONTH(A1623),MONTH(A1623))&amp;"-"&amp;IF(DAY(A1623)&lt;10,"0"&amp;DAY(A1623),DAY(A1623)),"__2025-05-15"))</f>
        <v>2025-04-24</v>
      </c>
      <c r="BR1623"/>
      <c r="BS1623"/>
      <c r="BT1623" s="49" t="s">
        <v>4766</v>
      </c>
      <c r="BU1623" t="s">
        <v>3631</v>
      </c>
      <c r="BV1623" t="s">
        <v>3632</v>
      </c>
      <c r="BW1623" t="s">
        <v>3633</v>
      </c>
      <c r="BX1623" t="s">
        <v>3634</v>
      </c>
      <c r="BY1623" s="44" t="s">
        <v>207</v>
      </c>
      <c r="BZ1623" t="s">
        <v>4159</v>
      </c>
      <c r="CA1623" t="s">
        <v>4160</v>
      </c>
      <c r="CB1623" s="44" t="s">
        <v>4160</v>
      </c>
      <c r="CC1623" t="s">
        <v>4827</v>
      </c>
      <c r="CD1623" s="40" t="s">
        <v>4157</v>
      </c>
      <c r="CE1623" t="s">
        <v>4158</v>
      </c>
      <c r="CF1623" t="s">
        <v>3630</v>
      </c>
      <c r="CG1623"/>
      <c r="CH1623" t="str">
        <f>H1623</f>
        <v>Спасский С.А., Шнитников В.Н.</v>
      </c>
      <c r="CI1623">
        <f t="shared" si="408"/>
        <v>1937</v>
      </c>
      <c r="CJ1623"/>
    </row>
    <row r="1624" spans="1:88" s="12" customFormat="1" x14ac:dyDescent="0.45">
      <c r="A1624" s="11">
        <v>45771.561481481483</v>
      </c>
      <c r="B1624" s="12">
        <v>412819044</v>
      </c>
      <c r="C1624" s="6" t="s">
        <v>4897</v>
      </c>
      <c r="D1624" s="12">
        <v>11</v>
      </c>
      <c r="E1624" s="4" t="s">
        <v>1199</v>
      </c>
      <c r="G1624" s="12">
        <v>2590</v>
      </c>
      <c r="H1624" s="44" t="s">
        <v>951</v>
      </c>
      <c r="I1624" s="12">
        <v>1937</v>
      </c>
      <c r="J1624" s="12" t="s">
        <v>952</v>
      </c>
      <c r="K1624" s="12" t="s">
        <v>953</v>
      </c>
      <c r="L1624" s="12" t="s">
        <v>954</v>
      </c>
      <c r="M1624" s="12" t="s">
        <v>267</v>
      </c>
      <c r="P1624" s="12" t="s">
        <v>986</v>
      </c>
      <c r="Q1624" t="str">
        <f t="shared" si="399"/>
        <v>дача Волковского</v>
      </c>
      <c r="R1624" s="85" t="str">
        <f t="shared" ref="R1624:R1625" si="409">T1624</f>
        <v>43.104043</v>
      </c>
      <c r="S1624" s="85" t="str">
        <f t="shared" ref="S1624:S1625" si="410">U1624</f>
        <v>76.920158</v>
      </c>
      <c r="T1624" s="12" t="s">
        <v>3576</v>
      </c>
      <c r="U1624" s="12" t="s">
        <v>3577</v>
      </c>
      <c r="V1624" s="12" t="s">
        <v>119</v>
      </c>
      <c r="W1624" s="12" t="s">
        <v>3578</v>
      </c>
      <c r="X1624" s="12">
        <v>6000</v>
      </c>
      <c r="Y1624" s="12">
        <v>1919</v>
      </c>
      <c r="Z1624" s="12">
        <v>6</v>
      </c>
      <c r="AA1624" s="12">
        <v>26</v>
      </c>
      <c r="AB1624" s="12">
        <v>1919</v>
      </c>
      <c r="AC1624" s="12">
        <v>6</v>
      </c>
      <c r="AD1624" s="12">
        <v>29</v>
      </c>
      <c r="AF1624" s="12" t="s">
        <v>948</v>
      </c>
      <c r="AI1624" s="12" t="s">
        <v>1342</v>
      </c>
      <c r="AJ1624" s="12" t="s">
        <v>1352</v>
      </c>
      <c r="AK1624" s="12" t="b">
        <v>1</v>
      </c>
      <c r="AL1624" s="12" t="b">
        <v>0</v>
      </c>
      <c r="AO1624" s="49" t="s">
        <v>4952</v>
      </c>
      <c r="AP1624" s="73"/>
      <c r="AQ1624" s="49" t="s">
        <v>4951</v>
      </c>
      <c r="AR1624" s="76" t="s">
        <v>5011</v>
      </c>
      <c r="AS1624" s="73" t="s">
        <v>5012</v>
      </c>
      <c r="AT1624" s="73">
        <f t="shared" si="401"/>
        <v>11</v>
      </c>
      <c r="AU1624" s="112" t="s">
        <v>5384</v>
      </c>
      <c r="AV1624" s="44" t="s">
        <v>5380</v>
      </c>
      <c r="AW1624" t="s">
        <v>5014</v>
      </c>
      <c r="AX1624" s="73"/>
      <c r="AY162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4" s="49" t="s">
        <v>4903</v>
      </c>
      <c r="BA1624" s="58" t="str">
        <f>Y1624&amp;"-"&amp;IF(Z1624&lt;10,"0"&amp;Z1624,Z1624)&amp;"-"&amp;IF(AA1624&lt;10,"0"&amp;AA1624,AA1624)&amp;"/"&amp;IF(AD1624&lt;10,"0"&amp;AD1624,AD1624)</f>
        <v>1919-06-26/29</v>
      </c>
      <c r="BB1624" s="44" t="str">
        <f>Y1624&amp;IF(Z1624&lt;&gt;0,"-"&amp;Z1624,"")&amp;IF(AA1624&lt;&gt;0,"-"&amp;AA1624,"")&amp;IF(AB1624&lt;&gt;0,"/"&amp;AB1624,"")&amp;IF(AC1624&lt;&gt;0,"-"&amp;AC1624,"")&amp;IF(AD1624&lt;&gt;0,"-"&amp;AD1624,"")</f>
        <v>1919-6-26/1919-6-29</v>
      </c>
      <c r="BC1624" s="44"/>
      <c r="BD1624" s="44"/>
      <c r="BE1624" s="44"/>
      <c r="BF1624" s="49" t="s">
        <v>4882</v>
      </c>
      <c r="BG1624" t="s">
        <v>4893</v>
      </c>
      <c r="BH1624" s="40" t="s">
        <v>5050</v>
      </c>
      <c r="BI1624" t="s">
        <v>39</v>
      </c>
      <c r="BJ1624" t="str">
        <f t="shared" si="406"/>
        <v>дача Волковского</v>
      </c>
      <c r="BK1624" t="str">
        <f>T1624&amp;" N; "&amp;U1624&amp;" E"</f>
        <v>43.104043 N; 76.920158 E</v>
      </c>
      <c r="BL1624" t="s">
        <v>3576</v>
      </c>
      <c r="BM1624" s="85" t="s">
        <v>3577</v>
      </c>
      <c r="BN1624" t="s">
        <v>4895</v>
      </c>
      <c r="BO1624">
        <f t="shared" si="407"/>
        <v>6000</v>
      </c>
      <c r="BP1624" t="str">
        <f>IF(V1624="original",H1624,IF(V1624="volunteer",C1624,"Nekhaeva A.A."))</f>
        <v>Nekhaeva A.A.</v>
      </c>
      <c r="BQ1624" t="str">
        <f>IF(V1624="original",I1624,IF(V1624="volunteer",YEAR(A1624)&amp;"-"&amp;IF(MONTH(A1624)&lt;10,"0"&amp;MONTH(A1624),MONTH(A1624))&amp;"-"&amp;IF(DAY(A1624)&lt;10,"0"&amp;DAY(A1624),DAY(A1624)),"__2025-05-15"))</f>
        <v>__2025-05-15</v>
      </c>
      <c r="BR1624"/>
      <c r="BS1624"/>
      <c r="BT1624" s="49" t="s">
        <v>4766</v>
      </c>
      <c r="BU1624" t="s">
        <v>3631</v>
      </c>
      <c r="BV1624" t="s">
        <v>3632</v>
      </c>
      <c r="BW1624" t="s">
        <v>3633</v>
      </c>
      <c r="BX1624" t="s">
        <v>3634</v>
      </c>
      <c r="BY1624" s="44" t="s">
        <v>207</v>
      </c>
      <c r="BZ1624" t="s">
        <v>4159</v>
      </c>
      <c r="CA1624" t="s">
        <v>4160</v>
      </c>
      <c r="CB1624" s="44" t="s">
        <v>4160</v>
      </c>
      <c r="CC1624" t="s">
        <v>4827</v>
      </c>
      <c r="CD1624" s="40" t="s">
        <v>4157</v>
      </c>
      <c r="CE1624" t="s">
        <v>4158</v>
      </c>
      <c r="CF1624" t="s">
        <v>3630</v>
      </c>
      <c r="CG1624"/>
      <c r="CH1624" t="str">
        <f>H1624</f>
        <v>Спасский С.А., Шнитников В.Н.</v>
      </c>
      <c r="CI1624">
        <f t="shared" si="408"/>
        <v>1937</v>
      </c>
      <c r="CJ1624"/>
    </row>
    <row r="1625" spans="1:88" s="12" customFormat="1" x14ac:dyDescent="0.45">
      <c r="A1625" s="11">
        <v>45771.564826388887</v>
      </c>
      <c r="B1625" s="12">
        <v>412819044</v>
      </c>
      <c r="C1625" s="6" t="s">
        <v>4897</v>
      </c>
      <c r="D1625" s="12">
        <v>31</v>
      </c>
      <c r="E1625" s="4" t="s">
        <v>5309</v>
      </c>
      <c r="G1625" s="12">
        <v>2590</v>
      </c>
      <c r="H1625" s="44" t="s">
        <v>951</v>
      </c>
      <c r="I1625" s="12">
        <v>1937</v>
      </c>
      <c r="J1625" s="12" t="s">
        <v>952</v>
      </c>
      <c r="K1625" s="12" t="s">
        <v>953</v>
      </c>
      <c r="L1625" s="12" t="s">
        <v>954</v>
      </c>
      <c r="M1625" s="12" t="s">
        <v>267</v>
      </c>
      <c r="P1625" s="12" t="s">
        <v>1349</v>
      </c>
      <c r="Q1625" t="str">
        <f t="shared" si="399"/>
        <v>Лесная дача Волковского, яблоновый лес</v>
      </c>
      <c r="R1625" s="85" t="str">
        <f t="shared" si="409"/>
        <v>43.104043</v>
      </c>
      <c r="S1625" s="85" t="str">
        <f t="shared" si="410"/>
        <v>76.920158</v>
      </c>
      <c r="T1625" s="12" t="s">
        <v>3576</v>
      </c>
      <c r="U1625" s="12" t="s">
        <v>3577</v>
      </c>
      <c r="V1625" s="12" t="s">
        <v>119</v>
      </c>
      <c r="W1625" s="12" t="s">
        <v>3578</v>
      </c>
      <c r="X1625" s="12">
        <v>4000</v>
      </c>
      <c r="Y1625" s="12">
        <v>1919</v>
      </c>
      <c r="Z1625" s="12">
        <v>6</v>
      </c>
      <c r="AA1625" s="12">
        <v>26</v>
      </c>
      <c r="AB1625" s="12">
        <v>1919</v>
      </c>
      <c r="AC1625" s="12">
        <v>6</v>
      </c>
      <c r="AD1625" s="12">
        <v>30</v>
      </c>
      <c r="AF1625" s="12" t="s">
        <v>948</v>
      </c>
      <c r="AI1625" s="12" t="s">
        <v>1342</v>
      </c>
      <c r="AJ1625" s="12" t="s">
        <v>1144</v>
      </c>
      <c r="AK1625" s="12" t="b">
        <v>1</v>
      </c>
      <c r="AL1625" s="12" t="b">
        <v>0</v>
      </c>
      <c r="AO1625" s="49" t="s">
        <v>4952</v>
      </c>
      <c r="AP1625" s="73"/>
      <c r="AQ1625" s="49" t="s">
        <v>4951</v>
      </c>
      <c r="AR1625" s="76" t="s">
        <v>5011</v>
      </c>
      <c r="AS1625" s="73" t="s">
        <v>5012</v>
      </c>
      <c r="AT1625" s="73">
        <f t="shared" si="401"/>
        <v>31</v>
      </c>
      <c r="AU1625" s="112" t="s">
        <v>5384</v>
      </c>
      <c r="AV1625" s="44" t="s">
        <v>5380</v>
      </c>
      <c r="AW1625" t="s">
        <v>5014</v>
      </c>
      <c r="AX1625" s="73"/>
      <c r="AY162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5" s="49" t="s">
        <v>4903</v>
      </c>
      <c r="BA1625" s="58" t="str">
        <f>Y1625&amp;"-"&amp;IF(Z1625&lt;10,"0"&amp;Z1625,Z1625)&amp;"-"&amp;IF(AA1625&lt;10,"0"&amp;AA1625,AA1625)&amp;"/"&amp;IF(AD1625&lt;10,"0"&amp;AD1625,AD1625)</f>
        <v>1919-06-26/30</v>
      </c>
      <c r="BB1625" s="44" t="str">
        <f>Y1625&amp;IF(Z1625&lt;&gt;0,"-"&amp;Z1625,"")&amp;IF(AA1625&lt;&gt;0,"-"&amp;AA1625,"")&amp;IF(AB1625&lt;&gt;0,"/"&amp;AB1625,"")&amp;IF(AC1625&lt;&gt;0,"-"&amp;AC1625,"")&amp;IF(AD1625&lt;&gt;0,"-"&amp;AD1625,"")</f>
        <v>1919-6-26/1919-6-30</v>
      </c>
      <c r="BC1625" s="44"/>
      <c r="BD1625" s="44"/>
      <c r="BE1625" s="44"/>
      <c r="BF1625" s="49" t="s">
        <v>4882</v>
      </c>
      <c r="BG1625" t="s">
        <v>4893</v>
      </c>
      <c r="BH1625" s="40" t="s">
        <v>5050</v>
      </c>
      <c r="BI1625" t="s">
        <v>39</v>
      </c>
      <c r="BJ1625" t="str">
        <f t="shared" si="406"/>
        <v>Лесная дача Волковского, яблоновый лес</v>
      </c>
      <c r="BK1625" t="str">
        <f>T1625&amp;" N; "&amp;U1625&amp;" E"</f>
        <v>43.104043 N; 76.920158 E</v>
      </c>
      <c r="BL1625" t="s">
        <v>3576</v>
      </c>
      <c r="BM1625" s="85" t="s">
        <v>3577</v>
      </c>
      <c r="BN1625" t="s">
        <v>4895</v>
      </c>
      <c r="BO1625">
        <f t="shared" si="407"/>
        <v>4000</v>
      </c>
      <c r="BP1625" t="str">
        <f>IF(V1625="original",H1625,IF(V1625="volunteer",C1625,"Nekhaeva A.A."))</f>
        <v>Nekhaeva A.A.</v>
      </c>
      <c r="BQ1625" t="str">
        <f>IF(V1625="original",I1625,IF(V1625="volunteer",YEAR(A1625)&amp;"-"&amp;IF(MONTH(A1625)&lt;10,"0"&amp;MONTH(A1625),MONTH(A1625))&amp;"-"&amp;IF(DAY(A1625)&lt;10,"0"&amp;DAY(A1625),DAY(A1625)),"__2025-05-15"))</f>
        <v>__2025-05-15</v>
      </c>
      <c r="BR1625"/>
      <c r="BS1625"/>
      <c r="BT1625" s="49" t="s">
        <v>4766</v>
      </c>
      <c r="BU1625" t="s">
        <v>3631</v>
      </c>
      <c r="BV1625" t="s">
        <v>3632</v>
      </c>
      <c r="BW1625" t="s">
        <v>3633</v>
      </c>
      <c r="BX1625" t="s">
        <v>3634</v>
      </c>
      <c r="BY1625" s="44" t="s">
        <v>207</v>
      </c>
      <c r="BZ1625" t="s">
        <v>4150</v>
      </c>
      <c r="CA1625" t="s">
        <v>4155</v>
      </c>
      <c r="CB1625" s="44" t="s">
        <v>4155</v>
      </c>
      <c r="CC1625" t="s">
        <v>4156</v>
      </c>
      <c r="CD1625" t="s">
        <v>4153</v>
      </c>
      <c r="CE1625" t="s">
        <v>4154</v>
      </c>
      <c r="CF1625" t="s">
        <v>3630</v>
      </c>
      <c r="CG1625"/>
      <c r="CH1625" t="str">
        <f>H1625</f>
        <v>Спасский С.А., Шнитников В.Н.</v>
      </c>
      <c r="CI1625">
        <f t="shared" si="408"/>
        <v>1937</v>
      </c>
      <c r="CJ1625"/>
    </row>
    <row r="1626" spans="1:88" s="12" customFormat="1" x14ac:dyDescent="0.45">
      <c r="A1626" s="11">
        <v>45771.577002314807</v>
      </c>
      <c r="B1626" s="12">
        <v>412819044</v>
      </c>
      <c r="C1626" s="6" t="s">
        <v>4897</v>
      </c>
      <c r="D1626" s="12">
        <v>1</v>
      </c>
      <c r="E1626" s="4" t="s">
        <v>65</v>
      </c>
      <c r="G1626" s="12">
        <v>2590</v>
      </c>
      <c r="H1626" s="44" t="s">
        <v>951</v>
      </c>
      <c r="I1626" s="12">
        <v>1937</v>
      </c>
      <c r="J1626" s="12" t="s">
        <v>952</v>
      </c>
      <c r="K1626" s="12" t="s">
        <v>953</v>
      </c>
      <c r="L1626" s="12" t="s">
        <v>954</v>
      </c>
      <c r="M1626" s="12" t="s">
        <v>267</v>
      </c>
      <c r="P1626" s="12" t="s">
        <v>1053</v>
      </c>
      <c r="Q1626" t="str">
        <f t="shared" si="399"/>
        <v>разные места Казахстана</v>
      </c>
      <c r="R1626" s="94"/>
      <c r="S1626" s="94"/>
      <c r="V1626" s="12" t="s">
        <v>119</v>
      </c>
      <c r="X1626" s="12">
        <v>5000</v>
      </c>
      <c r="Y1626" s="12">
        <v>1937</v>
      </c>
      <c r="AF1626" s="12" t="s">
        <v>948</v>
      </c>
      <c r="AG1626" s="64" t="s">
        <v>997</v>
      </c>
      <c r="AH1626" s="12" t="s">
        <v>207</v>
      </c>
      <c r="AI1626" s="12" t="s">
        <v>1337</v>
      </c>
      <c r="AJ1626" s="12" t="s">
        <v>1338</v>
      </c>
      <c r="AK1626" s="12" t="b">
        <v>1</v>
      </c>
      <c r="AL1626" s="12" t="b">
        <v>0</v>
      </c>
      <c r="AO1626" s="49" t="s">
        <v>4952</v>
      </c>
      <c r="AP1626" s="73"/>
      <c r="AQ1626" s="49" t="s">
        <v>4951</v>
      </c>
      <c r="AR1626" s="76" t="s">
        <v>5011</v>
      </c>
      <c r="AS1626" s="73" t="s">
        <v>5012</v>
      </c>
      <c r="AT1626" s="73">
        <f t="shared" si="401"/>
        <v>1</v>
      </c>
      <c r="AU1626" s="112" t="s">
        <v>5384</v>
      </c>
      <c r="AV1626" s="44" t="s">
        <v>5380</v>
      </c>
      <c r="AW1626" t="s">
        <v>5014</v>
      </c>
      <c r="AX1626" s="73"/>
      <c r="AY162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6" s="49" t="s">
        <v>4903</v>
      </c>
      <c r="BA1626" s="44">
        <f>Y1626</f>
        <v>1937</v>
      </c>
      <c r="BB1626" s="44" t="str">
        <f>Y1626&amp;IF(Z1626&lt;&gt;0,"-"&amp;Z1626,"")&amp;IF(AA1626&lt;&gt;0,"-"&amp;AA1626,"")&amp;IF(AB1626&lt;&gt;0,"/"&amp;AB1626,"")&amp;IF(AC1626&lt;&gt;0,"-"&amp;AC1626,"")&amp;IF(AD1626&lt;&gt;0,"-"&amp;AD1626,"")</f>
        <v>1937</v>
      </c>
      <c r="BC1626" s="44"/>
      <c r="BD1626" s="44"/>
      <c r="BE1626" s="44"/>
      <c r="BF1626" s="49" t="s">
        <v>4882</v>
      </c>
      <c r="BG1626" t="s">
        <v>4893</v>
      </c>
      <c r="BH1626" s="40" t="s">
        <v>5050</v>
      </c>
      <c r="BI1626" t="s">
        <v>39</v>
      </c>
      <c r="BJ1626" t="str">
        <f t="shared" si="406"/>
        <v>разные места Казахстана</v>
      </c>
      <c r="BK1626"/>
      <c r="BL1626"/>
      <c r="BM1626" s="85"/>
      <c r="BN1626"/>
      <c r="BO1626">
        <f t="shared" si="407"/>
        <v>5000</v>
      </c>
      <c r="BP1626" t="str">
        <f>IF(V1626="original",H1626,IF(V1626="volunteer",C1626,"Nekhaeva A.A."))</f>
        <v>Nekhaeva A.A.</v>
      </c>
      <c r="BQ1626" t="str">
        <f>IF(V1626="original",I1626,IF(V1626="volunteer",YEAR(A1626)&amp;"-"&amp;IF(MONTH(A1626)&lt;10,"0"&amp;MONTH(A1626),MONTH(A1626))&amp;"-"&amp;IF(DAY(A1626)&lt;10,"0"&amp;DAY(A1626),DAY(A1626)),"__2025-05-15"))</f>
        <v>__2025-05-15</v>
      </c>
      <c r="BR1626"/>
      <c r="BS1626"/>
      <c r="BT1626" s="49" t="s">
        <v>4766</v>
      </c>
      <c r="BU1626" t="s">
        <v>3631</v>
      </c>
      <c r="BV1626" t="s">
        <v>3632</v>
      </c>
      <c r="BW1626" t="s">
        <v>3633</v>
      </c>
      <c r="BX1626" t="s">
        <v>3634</v>
      </c>
      <c r="BY1626" s="44" t="s">
        <v>207</v>
      </c>
      <c r="BZ1626" t="s">
        <v>1337</v>
      </c>
      <c r="CA1626" t="s">
        <v>4142</v>
      </c>
      <c r="CB1626" s="44" t="s">
        <v>4142</v>
      </c>
      <c r="CC1626" t="s">
        <v>4831</v>
      </c>
      <c r="CD1626" t="s">
        <v>4142</v>
      </c>
      <c r="CE1626" t="s">
        <v>4143</v>
      </c>
      <c r="CF1626" t="s">
        <v>3630</v>
      </c>
      <c r="CG1626"/>
      <c r="CH1626" t="str">
        <f>H1626</f>
        <v>Спасский С.А., Шнитников В.Н.</v>
      </c>
      <c r="CI1626">
        <f t="shared" si="408"/>
        <v>1937</v>
      </c>
      <c r="CJ1626"/>
    </row>
    <row r="1627" spans="1:88" s="12" customFormat="1" x14ac:dyDescent="0.45">
      <c r="A1627" s="11">
        <v>45772.311481481483</v>
      </c>
      <c r="B1627" s="12">
        <v>412819044</v>
      </c>
      <c r="C1627" s="6" t="s">
        <v>4897</v>
      </c>
      <c r="D1627" s="12">
        <v>1</v>
      </c>
      <c r="E1627" s="4" t="s">
        <v>65</v>
      </c>
      <c r="G1627" s="12">
        <v>2590</v>
      </c>
      <c r="H1627" s="44" t="s">
        <v>951</v>
      </c>
      <c r="I1627" s="12">
        <v>1937</v>
      </c>
      <c r="J1627" s="12" t="s">
        <v>952</v>
      </c>
      <c r="K1627" s="12" t="s">
        <v>953</v>
      </c>
      <c r="L1627" s="12" t="s">
        <v>954</v>
      </c>
      <c r="M1627" s="12" t="s">
        <v>267</v>
      </c>
      <c r="P1627" s="12" t="s">
        <v>947</v>
      </c>
      <c r="Q1627" t="str">
        <f t="shared" si="399"/>
        <v>Алма-Ата и окрестности</v>
      </c>
      <c r="R1627" s="94">
        <v>43.289437</v>
      </c>
      <c r="S1627" s="94">
        <v>76.994337999999999</v>
      </c>
      <c r="T1627" s="12" t="s">
        <v>765</v>
      </c>
      <c r="U1627" s="12" t="s">
        <v>766</v>
      </c>
      <c r="V1627" s="12" t="s">
        <v>106</v>
      </c>
      <c r="X1627" s="12">
        <v>6000</v>
      </c>
      <c r="Y1627" s="12">
        <v>1920</v>
      </c>
      <c r="Z1627" s="12">
        <v>6</v>
      </c>
      <c r="AA1627" s="12">
        <v>1</v>
      </c>
      <c r="AB1627" s="12">
        <v>1921</v>
      </c>
      <c r="AC1627" s="12">
        <v>6</v>
      </c>
      <c r="AD1627" s="12">
        <v>10</v>
      </c>
      <c r="AF1627" s="12" t="s">
        <v>948</v>
      </c>
      <c r="AI1627" s="12" t="s">
        <v>1327</v>
      </c>
      <c r="AJ1627" s="12" t="s">
        <v>1328</v>
      </c>
      <c r="AK1627" s="12" t="b">
        <v>1</v>
      </c>
      <c r="AL1627" s="12" t="b">
        <v>0</v>
      </c>
      <c r="AO1627" s="49" t="s">
        <v>4952</v>
      </c>
      <c r="AP1627" s="73"/>
      <c r="AQ1627" s="49" t="s">
        <v>4951</v>
      </c>
      <c r="AR1627" s="76" t="s">
        <v>5011</v>
      </c>
      <c r="AS1627" s="73" t="s">
        <v>5012</v>
      </c>
      <c r="AT1627" s="73">
        <f t="shared" si="401"/>
        <v>1</v>
      </c>
      <c r="AU1627" s="112" t="s">
        <v>5384</v>
      </c>
      <c r="AV1627" s="44" t="s">
        <v>5380</v>
      </c>
      <c r="AW1627" t="s">
        <v>5014</v>
      </c>
      <c r="AX1627" s="73"/>
      <c r="AY162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7" s="49" t="s">
        <v>4903</v>
      </c>
      <c r="BA1627" s="58" t="str">
        <f>Y1627&amp;"-"&amp;IF(Z1627&lt;10,"0"&amp;Z1627,Z1627)&amp;"-"&amp;IF(AA1627&lt;10,"0"&amp;AA1627,AA1627)&amp;"/"&amp;IF(AC1627&lt;10,"0"&amp;AC1627,AC1627)&amp;"-"&amp;IF(AD1627&lt;10,"0"&amp;AD1627,AD1627)</f>
        <v>1920-06-01/06-10</v>
      </c>
      <c r="BB1627" s="44" t="str">
        <f>Y1627&amp;IF(Z1627&lt;&gt;0,"-"&amp;Z1627,"")&amp;IF(AA1627&lt;&gt;0,"-"&amp;AA1627,"")&amp;IF(AB1627&lt;&gt;0,"/"&amp;AB1627,"")&amp;IF(AC1627&lt;&gt;0,"-"&amp;AC1627,"")&amp;IF(AD1627&lt;&gt;0,"-"&amp;AD1627,"")</f>
        <v>1920-6-1/1921-6-10</v>
      </c>
      <c r="BC1627" s="44"/>
      <c r="BD1627" s="44"/>
      <c r="BE1627" s="44"/>
      <c r="BF1627" s="49" t="s">
        <v>4882</v>
      </c>
      <c r="BG1627" t="s">
        <v>4893</v>
      </c>
      <c r="BH1627" s="40" t="s">
        <v>5050</v>
      </c>
      <c r="BI1627" t="s">
        <v>39</v>
      </c>
      <c r="BJ1627" t="str">
        <f t="shared" si="406"/>
        <v>Алма-Ата и окрестности</v>
      </c>
      <c r="BK1627" t="str">
        <f>T1627&amp;" N; "&amp;U1627&amp;" E"</f>
        <v>43.289437 N; 76.994338 E</v>
      </c>
      <c r="BL1627" t="s">
        <v>765</v>
      </c>
      <c r="BM1627" s="85" t="s">
        <v>766</v>
      </c>
      <c r="BN1627" t="s">
        <v>4895</v>
      </c>
      <c r="BO1627">
        <f t="shared" si="407"/>
        <v>6000</v>
      </c>
      <c r="BP1627" t="str">
        <f>IF(V1627="original",H1627,IF(V1627="volunteer",C1627,"Nekhaeva A.A."))</f>
        <v>Kim L.V.</v>
      </c>
      <c r="BQ1627" t="str">
        <f>IF(V1627="original",I1627,IF(V1627="volunteer",YEAR(A1627)&amp;"-"&amp;IF(MONTH(A1627)&lt;10,"0"&amp;MONTH(A1627),MONTH(A1627))&amp;"-"&amp;IF(DAY(A1627)&lt;10,"0"&amp;DAY(A1627),DAY(A1627)),"__2025-05-15"))</f>
        <v>2025-04-25</v>
      </c>
      <c r="BR1627"/>
      <c r="BS1627"/>
      <c r="BT1627" s="49" t="s">
        <v>4766</v>
      </c>
      <c r="BU1627" t="s">
        <v>3631</v>
      </c>
      <c r="BV1627" t="s">
        <v>3632</v>
      </c>
      <c r="BW1627" t="s">
        <v>3633</v>
      </c>
      <c r="BX1627" t="s">
        <v>3634</v>
      </c>
      <c r="BY1627" s="44" t="s">
        <v>207</v>
      </c>
      <c r="BZ1627" t="s">
        <v>1337</v>
      </c>
      <c r="CA1627" t="s">
        <v>4141</v>
      </c>
      <c r="CB1627" s="44" t="s">
        <v>4141</v>
      </c>
      <c r="CC1627" t="s">
        <v>4796</v>
      </c>
      <c r="CD1627" t="s">
        <v>4139</v>
      </c>
      <c r="CE1627" t="s">
        <v>4140</v>
      </c>
      <c r="CF1627" t="s">
        <v>3630</v>
      </c>
      <c r="CG1627"/>
      <c r="CH1627" t="str">
        <f>H1627</f>
        <v>Спасский С.А., Шнитников В.Н.</v>
      </c>
      <c r="CI1627">
        <f t="shared" si="408"/>
        <v>1937</v>
      </c>
      <c r="CJ1627"/>
    </row>
    <row r="1628" spans="1:88" s="12" customFormat="1" x14ac:dyDescent="0.45">
      <c r="A1628" s="11">
        <v>45772.312407407408</v>
      </c>
      <c r="B1628" s="12">
        <v>412819044</v>
      </c>
      <c r="C1628" s="6" t="s">
        <v>4897</v>
      </c>
      <c r="D1628" s="12">
        <v>7</v>
      </c>
      <c r="E1628" s="4" t="s">
        <v>1014</v>
      </c>
      <c r="G1628" s="12">
        <v>2590</v>
      </c>
      <c r="H1628" s="44" t="s">
        <v>951</v>
      </c>
      <c r="I1628" s="12">
        <v>1937</v>
      </c>
      <c r="J1628" s="12" t="s">
        <v>952</v>
      </c>
      <c r="K1628" s="12" t="s">
        <v>953</v>
      </c>
      <c r="L1628" s="12" t="s">
        <v>954</v>
      </c>
      <c r="M1628" s="12" t="s">
        <v>267</v>
      </c>
      <c r="P1628" s="12" t="s">
        <v>947</v>
      </c>
      <c r="Q1628" t="str">
        <f t="shared" si="399"/>
        <v>Алма-Ата и окрестности</v>
      </c>
      <c r="R1628" s="94">
        <v>43.289437</v>
      </c>
      <c r="S1628" s="94">
        <v>76.994337999999999</v>
      </c>
      <c r="T1628" s="12" t="s">
        <v>765</v>
      </c>
      <c r="U1628" s="12" t="s">
        <v>766</v>
      </c>
      <c r="V1628" s="12" t="s">
        <v>106</v>
      </c>
      <c r="X1628" s="12">
        <v>6000</v>
      </c>
      <c r="Y1628" s="12">
        <v>1919</v>
      </c>
      <c r="Z1628" s="12">
        <v>5</v>
      </c>
      <c r="AA1628" s="12">
        <v>1</v>
      </c>
      <c r="AB1628" s="12">
        <v>1919</v>
      </c>
      <c r="AC1628" s="12">
        <v>5</v>
      </c>
      <c r="AD1628" s="12">
        <v>31</v>
      </c>
      <c r="AF1628" s="12" t="s">
        <v>948</v>
      </c>
      <c r="AI1628" s="12" t="s">
        <v>1327</v>
      </c>
      <c r="AJ1628" s="12" t="s">
        <v>1328</v>
      </c>
      <c r="AK1628" s="12" t="b">
        <v>1</v>
      </c>
      <c r="AL1628" s="12" t="b">
        <v>0</v>
      </c>
      <c r="AO1628" s="49" t="s">
        <v>4952</v>
      </c>
      <c r="AP1628" s="73"/>
      <c r="AQ1628" s="49" t="s">
        <v>4951</v>
      </c>
      <c r="AR1628" s="76" t="s">
        <v>5011</v>
      </c>
      <c r="AS1628" s="73" t="s">
        <v>5012</v>
      </c>
      <c r="AT1628" s="73">
        <f t="shared" si="401"/>
        <v>7</v>
      </c>
      <c r="AU1628" s="112" t="s">
        <v>5384</v>
      </c>
      <c r="AV1628" s="44" t="s">
        <v>5380</v>
      </c>
      <c r="AW1628" t="s">
        <v>5014</v>
      </c>
      <c r="AX1628" s="73"/>
      <c r="AY162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8" s="49" t="s">
        <v>4903</v>
      </c>
      <c r="BA1628" s="58" t="str">
        <f>Y1628&amp;"-"&amp;IF(Z1628&lt;10,"0"&amp;Z1628,Z1628)&amp;"-"&amp;IF(AA1628&lt;10,"0"&amp;AA1628,AA1628)&amp;"/"&amp;IF(AD1628&lt;10,"0"&amp;AD1628,AD1628)</f>
        <v>1919-05-01/31</v>
      </c>
      <c r="BB1628" s="44" t="str">
        <f>Y1628&amp;IF(Z1628&lt;&gt;0,"-"&amp;Z1628,"")&amp;IF(AA1628&lt;&gt;0,"-"&amp;AA1628,"")&amp;IF(AB1628&lt;&gt;0,"/"&amp;AB1628,"")&amp;IF(AC1628&lt;&gt;0,"-"&amp;AC1628,"")&amp;IF(AD1628&lt;&gt;0,"-"&amp;AD1628,"")</f>
        <v>1919-5-1/1919-5-31</v>
      </c>
      <c r="BC1628" s="44"/>
      <c r="BD1628" s="44"/>
      <c r="BE1628" s="44"/>
      <c r="BF1628" s="49" t="s">
        <v>4882</v>
      </c>
      <c r="BG1628" t="s">
        <v>4893</v>
      </c>
      <c r="BH1628" s="40" t="s">
        <v>5050</v>
      </c>
      <c r="BI1628" t="s">
        <v>39</v>
      </c>
      <c r="BJ1628" t="str">
        <f t="shared" si="406"/>
        <v>Алма-Ата и окрестности</v>
      </c>
      <c r="BK1628" t="str">
        <f>T1628&amp;" N; "&amp;U1628&amp;" E"</f>
        <v>43.289437 N; 76.994338 E</v>
      </c>
      <c r="BL1628" t="s">
        <v>765</v>
      </c>
      <c r="BM1628" s="85" t="s">
        <v>766</v>
      </c>
      <c r="BN1628" t="s">
        <v>4895</v>
      </c>
      <c r="BO1628">
        <f t="shared" si="407"/>
        <v>6000</v>
      </c>
      <c r="BP1628" t="str">
        <f>IF(V1628="original",H1628,IF(V1628="volunteer",C1628,"Nekhaeva A.A."))</f>
        <v>Kim L.V.</v>
      </c>
      <c r="BQ1628" t="str">
        <f>IF(V1628="original",I1628,IF(V1628="volunteer",YEAR(A1628)&amp;"-"&amp;IF(MONTH(A1628)&lt;10,"0"&amp;MONTH(A1628),MONTH(A1628))&amp;"-"&amp;IF(DAY(A1628)&lt;10,"0"&amp;DAY(A1628),DAY(A1628)),"__2025-05-15"))</f>
        <v>2025-04-25</v>
      </c>
      <c r="BR1628"/>
      <c r="BS1628"/>
      <c r="BT1628" s="49" t="s">
        <v>4766</v>
      </c>
      <c r="BU1628" t="s">
        <v>3631</v>
      </c>
      <c r="BV1628" t="s">
        <v>3632</v>
      </c>
      <c r="BW1628" t="s">
        <v>3633</v>
      </c>
      <c r="BX1628" t="s">
        <v>3634</v>
      </c>
      <c r="BY1628" s="44" t="s">
        <v>207</v>
      </c>
      <c r="BZ1628" t="s">
        <v>1337</v>
      </c>
      <c r="CA1628" t="s">
        <v>4141</v>
      </c>
      <c r="CB1628" s="44" t="s">
        <v>4141</v>
      </c>
      <c r="CC1628" t="s">
        <v>4796</v>
      </c>
      <c r="CD1628" t="s">
        <v>4139</v>
      </c>
      <c r="CE1628" t="s">
        <v>4140</v>
      </c>
      <c r="CF1628" t="s">
        <v>3630</v>
      </c>
      <c r="CG1628"/>
      <c r="CH1628" t="str">
        <f>H1628</f>
        <v>Спасский С.А., Шнитников В.Н.</v>
      </c>
      <c r="CI1628">
        <f t="shared" si="408"/>
        <v>1937</v>
      </c>
      <c r="CJ1628"/>
    </row>
    <row r="1629" spans="1:88" s="12" customFormat="1" x14ac:dyDescent="0.45">
      <c r="A1629" s="11">
        <v>45772.312905092593</v>
      </c>
      <c r="B1629" s="12">
        <v>412819044</v>
      </c>
      <c r="C1629" s="6" t="s">
        <v>4897</v>
      </c>
      <c r="D1629" s="12">
        <v>3</v>
      </c>
      <c r="E1629" s="4" t="s">
        <v>846</v>
      </c>
      <c r="G1629" s="12">
        <v>2590</v>
      </c>
      <c r="H1629" s="44" t="s">
        <v>951</v>
      </c>
      <c r="I1629" s="12">
        <v>1937</v>
      </c>
      <c r="J1629" s="12" t="s">
        <v>952</v>
      </c>
      <c r="K1629" s="12" t="s">
        <v>953</v>
      </c>
      <c r="L1629" s="12" t="s">
        <v>954</v>
      </c>
      <c r="M1629" s="12" t="s">
        <v>267</v>
      </c>
      <c r="P1629" s="12" t="s">
        <v>947</v>
      </c>
      <c r="Q1629" t="str">
        <f t="shared" si="399"/>
        <v>Алма-Ата и окрестности</v>
      </c>
      <c r="R1629" s="94">
        <v>43.289437</v>
      </c>
      <c r="S1629" s="94">
        <v>76.994337999999999</v>
      </c>
      <c r="T1629" s="12" t="s">
        <v>765</v>
      </c>
      <c r="U1629" s="12" t="s">
        <v>766</v>
      </c>
      <c r="V1629" s="12" t="s">
        <v>106</v>
      </c>
      <c r="X1629" s="12">
        <v>6000</v>
      </c>
      <c r="Y1629" s="12">
        <v>1919</v>
      </c>
      <c r="Z1629" s="12">
        <v>6</v>
      </c>
      <c r="AA1629" s="12">
        <v>1</v>
      </c>
      <c r="AB1629" s="12">
        <v>1919</v>
      </c>
      <c r="AC1629" s="12">
        <v>6</v>
      </c>
      <c r="AD1629" s="12">
        <v>10</v>
      </c>
      <c r="AF1629" s="12" t="s">
        <v>948</v>
      </c>
      <c r="AI1629" s="12" t="s">
        <v>1327</v>
      </c>
      <c r="AJ1629" s="12" t="s">
        <v>1328</v>
      </c>
      <c r="AK1629" s="12" t="b">
        <v>1</v>
      </c>
      <c r="AL1629" s="12" t="b">
        <v>0</v>
      </c>
      <c r="AO1629" s="49" t="s">
        <v>4952</v>
      </c>
      <c r="AP1629" s="73"/>
      <c r="AQ1629" s="49" t="s">
        <v>4951</v>
      </c>
      <c r="AR1629" s="76" t="s">
        <v>5011</v>
      </c>
      <c r="AS1629" s="73" t="s">
        <v>5012</v>
      </c>
      <c r="AT1629" s="73">
        <f t="shared" si="401"/>
        <v>3</v>
      </c>
      <c r="AU1629" s="112" t="s">
        <v>5384</v>
      </c>
      <c r="AV1629" s="44" t="s">
        <v>5380</v>
      </c>
      <c r="AW1629" t="s">
        <v>5014</v>
      </c>
      <c r="AX1629" s="73"/>
      <c r="AY162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29" s="49" t="s">
        <v>4903</v>
      </c>
      <c r="BA1629" s="58" t="str">
        <f>Y1629&amp;"-"&amp;IF(Z1629&lt;10,"0"&amp;Z1629,Z1629)&amp;"-"&amp;IF(AA1629&lt;10,"0"&amp;AA1629,AA1629)&amp;"/"&amp;IF(AD1629&lt;10,"0"&amp;AD1629,AD1629)</f>
        <v>1919-06-01/10</v>
      </c>
      <c r="BB1629" s="44" t="str">
        <f>Y1629&amp;IF(Z1629&lt;&gt;0,"-"&amp;Z1629,"")&amp;IF(AA1629&lt;&gt;0,"-"&amp;AA1629,"")&amp;IF(AB1629&lt;&gt;0,"/"&amp;AB1629,"")&amp;IF(AC1629&lt;&gt;0,"-"&amp;AC1629,"")&amp;IF(AD1629&lt;&gt;0,"-"&amp;AD1629,"")</f>
        <v>1919-6-1/1919-6-10</v>
      </c>
      <c r="BC1629" s="44"/>
      <c r="BD1629" s="44"/>
      <c r="BE1629" s="44"/>
      <c r="BF1629" s="49" t="s">
        <v>4882</v>
      </c>
      <c r="BG1629" t="s">
        <v>4893</v>
      </c>
      <c r="BH1629" s="40" t="s">
        <v>5050</v>
      </c>
      <c r="BI1629" t="s">
        <v>39</v>
      </c>
      <c r="BJ1629" t="str">
        <f t="shared" si="406"/>
        <v>Алма-Ата и окрестности</v>
      </c>
      <c r="BK1629" t="str">
        <f>T1629&amp;" N; "&amp;U1629&amp;" E"</f>
        <v>43.289437 N; 76.994338 E</v>
      </c>
      <c r="BL1629" t="s">
        <v>765</v>
      </c>
      <c r="BM1629" s="85" t="s">
        <v>766</v>
      </c>
      <c r="BN1629" t="s">
        <v>4895</v>
      </c>
      <c r="BO1629">
        <f t="shared" si="407"/>
        <v>6000</v>
      </c>
      <c r="BP1629" t="str">
        <f>IF(V1629="original",H1629,IF(V1629="volunteer",C1629,"Nekhaeva A.A."))</f>
        <v>Kim L.V.</v>
      </c>
      <c r="BQ1629" t="str">
        <f>IF(V1629="original",I1629,IF(V1629="volunteer",YEAR(A1629)&amp;"-"&amp;IF(MONTH(A1629)&lt;10,"0"&amp;MONTH(A1629),MONTH(A1629))&amp;"-"&amp;IF(DAY(A1629)&lt;10,"0"&amp;DAY(A1629),DAY(A1629)),"__2025-05-15"))</f>
        <v>2025-04-25</v>
      </c>
      <c r="BR1629"/>
      <c r="BS1629"/>
      <c r="BT1629" s="49" t="s">
        <v>4766</v>
      </c>
      <c r="BU1629" t="s">
        <v>3631</v>
      </c>
      <c r="BV1629" t="s">
        <v>3632</v>
      </c>
      <c r="BW1629" t="s">
        <v>3633</v>
      </c>
      <c r="BX1629" t="s">
        <v>3634</v>
      </c>
      <c r="BY1629" s="44" t="s">
        <v>207</v>
      </c>
      <c r="BZ1629" t="s">
        <v>1337</v>
      </c>
      <c r="CA1629" t="s">
        <v>4141</v>
      </c>
      <c r="CB1629" s="44" t="s">
        <v>4141</v>
      </c>
      <c r="CC1629" t="s">
        <v>4796</v>
      </c>
      <c r="CD1629" t="s">
        <v>4139</v>
      </c>
      <c r="CE1629" t="s">
        <v>4140</v>
      </c>
      <c r="CF1629" t="s">
        <v>3630</v>
      </c>
      <c r="CG1629"/>
      <c r="CH1629" t="str">
        <f>H1629</f>
        <v>Спасский С.А., Шнитников В.Н.</v>
      </c>
      <c r="CI1629">
        <f t="shared" si="408"/>
        <v>1937</v>
      </c>
      <c r="CJ1629"/>
    </row>
    <row r="1630" spans="1:88" s="12" customFormat="1" x14ac:dyDescent="0.45">
      <c r="A1630" s="11">
        <v>45772.312905092593</v>
      </c>
      <c r="B1630" s="12">
        <v>412819044</v>
      </c>
      <c r="C1630" s="6" t="s">
        <v>4897</v>
      </c>
      <c r="D1630" s="12">
        <v>2</v>
      </c>
      <c r="E1630" s="4" t="s">
        <v>1142</v>
      </c>
      <c r="G1630" s="12">
        <v>2590</v>
      </c>
      <c r="H1630" s="44" t="s">
        <v>951</v>
      </c>
      <c r="I1630" s="12">
        <v>1937</v>
      </c>
      <c r="J1630" s="12" t="s">
        <v>952</v>
      </c>
      <c r="K1630" s="12" t="s">
        <v>953</v>
      </c>
      <c r="L1630" s="12" t="s">
        <v>954</v>
      </c>
      <c r="M1630" s="12" t="s">
        <v>267</v>
      </c>
      <c r="P1630" s="12" t="s">
        <v>947</v>
      </c>
      <c r="Q1630" t="str">
        <f t="shared" si="399"/>
        <v>Алма-Ата и окрестности</v>
      </c>
      <c r="R1630" s="94">
        <v>43.289437</v>
      </c>
      <c r="S1630" s="94">
        <v>76.994337999999999</v>
      </c>
      <c r="T1630" s="12" t="s">
        <v>765</v>
      </c>
      <c r="U1630" s="12" t="s">
        <v>766</v>
      </c>
      <c r="V1630" s="12" t="s">
        <v>106</v>
      </c>
      <c r="X1630" s="12">
        <v>6000</v>
      </c>
      <c r="Y1630" s="12">
        <v>1919</v>
      </c>
      <c r="Z1630" s="12">
        <v>6</v>
      </c>
      <c r="AA1630" s="12">
        <v>1</v>
      </c>
      <c r="AB1630" s="12">
        <v>1919</v>
      </c>
      <c r="AC1630" s="12">
        <v>6</v>
      </c>
      <c r="AD1630" s="12">
        <v>10</v>
      </c>
      <c r="AF1630" s="12" t="s">
        <v>948</v>
      </c>
      <c r="AI1630" s="12" t="s">
        <v>1327</v>
      </c>
      <c r="AJ1630" s="12" t="s">
        <v>1328</v>
      </c>
      <c r="AK1630" s="12" t="b">
        <v>1</v>
      </c>
      <c r="AL1630" s="12" t="b">
        <v>0</v>
      </c>
      <c r="AO1630" s="49" t="s">
        <v>4952</v>
      </c>
      <c r="AP1630" s="73"/>
      <c r="AQ1630" s="49" t="s">
        <v>4951</v>
      </c>
      <c r="AR1630" s="76" t="s">
        <v>5011</v>
      </c>
      <c r="AS1630" s="73" t="s">
        <v>5012</v>
      </c>
      <c r="AT1630" s="73">
        <f t="shared" si="401"/>
        <v>2</v>
      </c>
      <c r="AU1630" s="112" t="s">
        <v>5384</v>
      </c>
      <c r="AV1630" s="44" t="s">
        <v>5382</v>
      </c>
      <c r="AW1630" t="s">
        <v>5014</v>
      </c>
      <c r="AX1630" s="73"/>
      <c r="AY163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0" s="49" t="s">
        <v>4903</v>
      </c>
      <c r="BA1630" s="58" t="str">
        <f>Y1630&amp;"-"&amp;IF(Z1630&lt;10,"0"&amp;Z1630,Z1630)&amp;"-"&amp;IF(AA1630&lt;10,"0"&amp;AA1630,AA1630)&amp;"/"&amp;IF(AD1630&lt;10,"0"&amp;AD1630,AD1630)</f>
        <v>1919-06-01/10</v>
      </c>
      <c r="BB1630" s="44" t="str">
        <f>Y1630&amp;IF(Z1630&lt;&gt;0,"-"&amp;Z1630,"")&amp;IF(AA1630&lt;&gt;0,"-"&amp;AA1630,"")&amp;IF(AB1630&lt;&gt;0,"/"&amp;AB1630,"")&amp;IF(AC1630&lt;&gt;0,"-"&amp;AC1630,"")&amp;IF(AD1630&lt;&gt;0,"-"&amp;AD1630,"")</f>
        <v>1919-6-1/1919-6-10</v>
      </c>
      <c r="BC1630" s="44"/>
      <c r="BD1630" s="44"/>
      <c r="BE1630" s="44"/>
      <c r="BF1630" s="49" t="s">
        <v>4882</v>
      </c>
      <c r="BG1630" t="s">
        <v>4893</v>
      </c>
      <c r="BH1630" s="40" t="s">
        <v>5050</v>
      </c>
      <c r="BI1630" t="s">
        <v>39</v>
      </c>
      <c r="BJ1630" t="str">
        <f t="shared" si="406"/>
        <v>Алма-Ата и окрестности</v>
      </c>
      <c r="BK1630" t="str">
        <f>T1630&amp;" N; "&amp;U1630&amp;" E"</f>
        <v>43.289437 N; 76.994338 E</v>
      </c>
      <c r="BL1630" t="s">
        <v>765</v>
      </c>
      <c r="BM1630" s="85" t="s">
        <v>766</v>
      </c>
      <c r="BN1630" t="s">
        <v>4895</v>
      </c>
      <c r="BO1630">
        <f t="shared" si="407"/>
        <v>6000</v>
      </c>
      <c r="BP1630" t="str">
        <f>IF(V1630="original",H1630,IF(V1630="volunteer",C1630,"Nekhaeva A.A."))</f>
        <v>Kim L.V.</v>
      </c>
      <c r="BQ1630" t="str">
        <f>IF(V1630="original",I1630,IF(V1630="volunteer",YEAR(A1630)&amp;"-"&amp;IF(MONTH(A1630)&lt;10,"0"&amp;MONTH(A1630),MONTH(A1630))&amp;"-"&amp;IF(DAY(A1630)&lt;10,"0"&amp;DAY(A1630),DAY(A1630)),"__2025-05-15"))</f>
        <v>2025-04-25</v>
      </c>
      <c r="BR1630"/>
      <c r="BS1630"/>
      <c r="BT1630" s="49" t="s">
        <v>4766</v>
      </c>
      <c r="BU1630" t="s">
        <v>3631</v>
      </c>
      <c r="BV1630" t="s">
        <v>3632</v>
      </c>
      <c r="BW1630" t="s">
        <v>3633</v>
      </c>
      <c r="BX1630" t="s">
        <v>3634</v>
      </c>
      <c r="BY1630" s="44" t="s">
        <v>207</v>
      </c>
      <c r="BZ1630" t="s">
        <v>1337</v>
      </c>
      <c r="CA1630" t="s">
        <v>4141</v>
      </c>
      <c r="CB1630" s="44" t="s">
        <v>4141</v>
      </c>
      <c r="CC1630" t="s">
        <v>4796</v>
      </c>
      <c r="CD1630" t="s">
        <v>4139</v>
      </c>
      <c r="CE1630" t="s">
        <v>4140</v>
      </c>
      <c r="CF1630" t="s">
        <v>3630</v>
      </c>
      <c r="CG1630"/>
      <c r="CH1630" t="str">
        <f>H1630</f>
        <v>Спасский С.А., Шнитников В.Н.</v>
      </c>
      <c r="CI1630">
        <f t="shared" si="408"/>
        <v>1937</v>
      </c>
      <c r="CJ1630"/>
    </row>
    <row r="1631" spans="1:88" s="12" customFormat="1" x14ac:dyDescent="0.45">
      <c r="A1631" s="11">
        <v>45772.313587962963</v>
      </c>
      <c r="B1631" s="12">
        <v>412819044</v>
      </c>
      <c r="C1631" s="6" t="s">
        <v>4897</v>
      </c>
      <c r="D1631" s="12">
        <v>6</v>
      </c>
      <c r="E1631" s="4" t="s">
        <v>1197</v>
      </c>
      <c r="G1631" s="12">
        <v>2590</v>
      </c>
      <c r="H1631" s="44" t="s">
        <v>951</v>
      </c>
      <c r="I1631" s="12">
        <v>1937</v>
      </c>
      <c r="J1631" s="12" t="s">
        <v>952</v>
      </c>
      <c r="K1631" s="12" t="s">
        <v>953</v>
      </c>
      <c r="L1631" s="12" t="s">
        <v>954</v>
      </c>
      <c r="M1631" s="12" t="s">
        <v>267</v>
      </c>
      <c r="P1631" s="12" t="s">
        <v>947</v>
      </c>
      <c r="Q1631" t="str">
        <f t="shared" si="399"/>
        <v>Алма-Ата и окрестности</v>
      </c>
      <c r="R1631" s="94">
        <v>43.289437</v>
      </c>
      <c r="S1631" s="94">
        <v>76.994337999999999</v>
      </c>
      <c r="T1631" s="12" t="s">
        <v>765</v>
      </c>
      <c r="U1631" s="12" t="s">
        <v>766</v>
      </c>
      <c r="V1631" s="12" t="s">
        <v>106</v>
      </c>
      <c r="X1631" s="12">
        <v>6000</v>
      </c>
      <c r="Y1631" s="12">
        <v>1920</v>
      </c>
      <c r="Z1631" s="12">
        <v>6</v>
      </c>
      <c r="AF1631" s="12" t="s">
        <v>948</v>
      </c>
      <c r="AI1631" s="12" t="s">
        <v>1327</v>
      </c>
      <c r="AJ1631" s="12" t="s">
        <v>1328</v>
      </c>
      <c r="AK1631" s="12" t="b">
        <v>1</v>
      </c>
      <c r="AL1631" s="12" t="b">
        <v>0</v>
      </c>
      <c r="AO1631" s="49" t="s">
        <v>4952</v>
      </c>
      <c r="AP1631" s="73"/>
      <c r="AQ1631" s="49" t="s">
        <v>4951</v>
      </c>
      <c r="AR1631" s="76" t="s">
        <v>5011</v>
      </c>
      <c r="AS1631" s="73" t="s">
        <v>5012</v>
      </c>
      <c r="AT1631" s="73">
        <f t="shared" si="401"/>
        <v>6</v>
      </c>
      <c r="AU1631" s="112" t="s">
        <v>5384</v>
      </c>
      <c r="AV1631" s="44" t="s">
        <v>5380</v>
      </c>
      <c r="AW1631" t="s">
        <v>5014</v>
      </c>
      <c r="AX1631" s="73"/>
      <c r="AY163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1" s="49" t="s">
        <v>4903</v>
      </c>
      <c r="BA1631" s="44" t="str">
        <f>Y1631&amp;"-"&amp;IF(Z1631&lt;10,"0"&amp;Z1631,Z1631)</f>
        <v>1920-06</v>
      </c>
      <c r="BB1631" s="44" t="str">
        <f>Y1631&amp;IF(Z1631&lt;&gt;0,"-"&amp;Z1631,"")&amp;IF(AA1631&lt;&gt;0,"-"&amp;AA1631,"")&amp;IF(AB1631&lt;&gt;0,"/"&amp;AB1631,"")&amp;IF(AC1631&lt;&gt;0,"-"&amp;AC1631,"")&amp;IF(AD1631&lt;&gt;0,"-"&amp;AD1631,"")</f>
        <v>1920-6</v>
      </c>
      <c r="BC1631" s="44"/>
      <c r="BD1631" s="44"/>
      <c r="BE1631" s="44"/>
      <c r="BF1631" s="49" t="s">
        <v>4882</v>
      </c>
      <c r="BG1631" t="s">
        <v>4893</v>
      </c>
      <c r="BH1631" s="40" t="s">
        <v>5050</v>
      </c>
      <c r="BI1631" t="s">
        <v>39</v>
      </c>
      <c r="BJ1631" t="str">
        <f t="shared" si="406"/>
        <v>Алма-Ата и окрестности</v>
      </c>
      <c r="BK1631" t="str">
        <f>T1631&amp;" N; "&amp;U1631&amp;" E"</f>
        <v>43.289437 N; 76.994338 E</v>
      </c>
      <c r="BL1631" t="s">
        <v>765</v>
      </c>
      <c r="BM1631" s="85" t="s">
        <v>766</v>
      </c>
      <c r="BN1631" t="s">
        <v>4895</v>
      </c>
      <c r="BO1631">
        <f t="shared" si="407"/>
        <v>6000</v>
      </c>
      <c r="BP1631" t="str">
        <f>IF(V1631="original",H1631,IF(V1631="volunteer",C1631,"Nekhaeva A.A."))</f>
        <v>Kim L.V.</v>
      </c>
      <c r="BQ1631" t="str">
        <f>IF(V1631="original",I1631,IF(V1631="volunteer",YEAR(A1631)&amp;"-"&amp;IF(MONTH(A1631)&lt;10,"0"&amp;MONTH(A1631),MONTH(A1631))&amp;"-"&amp;IF(DAY(A1631)&lt;10,"0"&amp;DAY(A1631),DAY(A1631)),"__2025-05-15"))</f>
        <v>2025-04-25</v>
      </c>
      <c r="BR1631"/>
      <c r="BS1631"/>
      <c r="BT1631" s="49" t="s">
        <v>4766</v>
      </c>
      <c r="BU1631" t="s">
        <v>3631</v>
      </c>
      <c r="BV1631" t="s">
        <v>3632</v>
      </c>
      <c r="BW1631" t="s">
        <v>3633</v>
      </c>
      <c r="BX1631" t="s">
        <v>3634</v>
      </c>
      <c r="BY1631" s="44" t="s">
        <v>207</v>
      </c>
      <c r="BZ1631" t="s">
        <v>1337</v>
      </c>
      <c r="CA1631" t="s">
        <v>4141</v>
      </c>
      <c r="CB1631" s="44" t="s">
        <v>4141</v>
      </c>
      <c r="CC1631" t="s">
        <v>4796</v>
      </c>
      <c r="CD1631" t="s">
        <v>4139</v>
      </c>
      <c r="CE1631" t="s">
        <v>4140</v>
      </c>
      <c r="CF1631" t="s">
        <v>3630</v>
      </c>
      <c r="CG1631"/>
      <c r="CH1631" t="str">
        <f>H1631</f>
        <v>Спасский С.А., Шнитников В.Н.</v>
      </c>
      <c r="CI1631">
        <f t="shared" si="408"/>
        <v>1937</v>
      </c>
      <c r="CJ1631"/>
    </row>
    <row r="1632" spans="1:88" s="12" customFormat="1" x14ac:dyDescent="0.45">
      <c r="A1632" s="11">
        <v>45772.313587962963</v>
      </c>
      <c r="B1632" s="12">
        <v>412819044</v>
      </c>
      <c r="C1632" s="6" t="s">
        <v>4897</v>
      </c>
      <c r="D1632" s="12">
        <v>2</v>
      </c>
      <c r="E1632" s="4" t="s">
        <v>1142</v>
      </c>
      <c r="G1632" s="12">
        <v>2590</v>
      </c>
      <c r="H1632" s="44" t="s">
        <v>951</v>
      </c>
      <c r="I1632" s="12">
        <v>1937</v>
      </c>
      <c r="J1632" s="12" t="s">
        <v>952</v>
      </c>
      <c r="K1632" s="12" t="s">
        <v>953</v>
      </c>
      <c r="L1632" s="12" t="s">
        <v>954</v>
      </c>
      <c r="M1632" s="12" t="s">
        <v>267</v>
      </c>
      <c r="P1632" s="12" t="s">
        <v>947</v>
      </c>
      <c r="Q1632" t="str">
        <f t="shared" si="399"/>
        <v>Алма-Ата и окрестности</v>
      </c>
      <c r="R1632" s="94">
        <v>43.289437</v>
      </c>
      <c r="S1632" s="94">
        <v>76.994337999999999</v>
      </c>
      <c r="T1632" s="12" t="s">
        <v>765</v>
      </c>
      <c r="U1632" s="12" t="s">
        <v>766</v>
      </c>
      <c r="V1632" s="12" t="s">
        <v>106</v>
      </c>
      <c r="X1632" s="12">
        <v>6000</v>
      </c>
      <c r="Y1632" s="12">
        <v>1920</v>
      </c>
      <c r="Z1632" s="12">
        <v>6</v>
      </c>
      <c r="AF1632" s="12" t="s">
        <v>948</v>
      </c>
      <c r="AI1632" s="12" t="s">
        <v>1327</v>
      </c>
      <c r="AJ1632" s="12" t="s">
        <v>1328</v>
      </c>
      <c r="AK1632" s="12" t="b">
        <v>1</v>
      </c>
      <c r="AL1632" s="12" t="b">
        <v>0</v>
      </c>
      <c r="AO1632" s="49" t="s">
        <v>4952</v>
      </c>
      <c r="AP1632" s="73"/>
      <c r="AQ1632" s="49" t="s">
        <v>4951</v>
      </c>
      <c r="AR1632" s="76" t="s">
        <v>5011</v>
      </c>
      <c r="AS1632" s="73" t="s">
        <v>5012</v>
      </c>
      <c r="AT1632" s="73">
        <f t="shared" si="401"/>
        <v>2</v>
      </c>
      <c r="AU1632" s="112" t="s">
        <v>5384</v>
      </c>
      <c r="AV1632" s="44" t="s">
        <v>5382</v>
      </c>
      <c r="AW1632" t="s">
        <v>5014</v>
      </c>
      <c r="AX1632" s="73"/>
      <c r="AY163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2" s="49" t="s">
        <v>4903</v>
      </c>
      <c r="BA1632" s="44" t="str">
        <f>Y1632&amp;"-"&amp;IF(Z1632&lt;10,"0"&amp;Z1632,Z1632)</f>
        <v>1920-06</v>
      </c>
      <c r="BB1632" s="44" t="str">
        <f>Y1632&amp;IF(Z1632&lt;&gt;0,"-"&amp;Z1632,"")&amp;IF(AA1632&lt;&gt;0,"-"&amp;AA1632,"")&amp;IF(AB1632&lt;&gt;0,"/"&amp;AB1632,"")&amp;IF(AC1632&lt;&gt;0,"-"&amp;AC1632,"")&amp;IF(AD1632&lt;&gt;0,"-"&amp;AD1632,"")</f>
        <v>1920-6</v>
      </c>
      <c r="BC1632" s="44"/>
      <c r="BD1632" s="44"/>
      <c r="BE1632" s="44"/>
      <c r="BF1632" s="49" t="s">
        <v>4882</v>
      </c>
      <c r="BG1632" t="s">
        <v>4893</v>
      </c>
      <c r="BH1632" s="40" t="s">
        <v>5050</v>
      </c>
      <c r="BI1632" t="s">
        <v>39</v>
      </c>
      <c r="BJ1632" t="str">
        <f t="shared" si="406"/>
        <v>Алма-Ата и окрестности</v>
      </c>
      <c r="BK1632" t="str">
        <f>T1632&amp;" N; "&amp;U1632&amp;" E"</f>
        <v>43.289437 N; 76.994338 E</v>
      </c>
      <c r="BL1632" t="s">
        <v>765</v>
      </c>
      <c r="BM1632" s="85" t="s">
        <v>766</v>
      </c>
      <c r="BN1632" t="s">
        <v>4895</v>
      </c>
      <c r="BO1632">
        <f t="shared" si="407"/>
        <v>6000</v>
      </c>
      <c r="BP1632" t="str">
        <f>IF(V1632="original",H1632,IF(V1632="volunteer",C1632,"Nekhaeva A.A."))</f>
        <v>Kim L.V.</v>
      </c>
      <c r="BQ1632" t="str">
        <f>IF(V1632="original",I1632,IF(V1632="volunteer",YEAR(A1632)&amp;"-"&amp;IF(MONTH(A1632)&lt;10,"0"&amp;MONTH(A1632),MONTH(A1632))&amp;"-"&amp;IF(DAY(A1632)&lt;10,"0"&amp;DAY(A1632),DAY(A1632)),"__2025-05-15"))</f>
        <v>2025-04-25</v>
      </c>
      <c r="BR1632"/>
      <c r="BS1632"/>
      <c r="BT1632" s="49" t="s">
        <v>4766</v>
      </c>
      <c r="BU1632" t="s">
        <v>3631</v>
      </c>
      <c r="BV1632" t="s">
        <v>3632</v>
      </c>
      <c r="BW1632" t="s">
        <v>3633</v>
      </c>
      <c r="BX1632" t="s">
        <v>3634</v>
      </c>
      <c r="BY1632" s="44" t="s">
        <v>207</v>
      </c>
      <c r="BZ1632" t="s">
        <v>1337</v>
      </c>
      <c r="CA1632" t="s">
        <v>4141</v>
      </c>
      <c r="CB1632" s="44" t="s">
        <v>4141</v>
      </c>
      <c r="CC1632" t="s">
        <v>4796</v>
      </c>
      <c r="CD1632" t="s">
        <v>4139</v>
      </c>
      <c r="CE1632" t="s">
        <v>4140</v>
      </c>
      <c r="CF1632" t="s">
        <v>3630</v>
      </c>
      <c r="CG1632"/>
      <c r="CH1632" t="str">
        <f>H1632</f>
        <v>Спасский С.А., Шнитников В.Н.</v>
      </c>
      <c r="CI1632">
        <f t="shared" si="408"/>
        <v>1937</v>
      </c>
      <c r="CJ1632"/>
    </row>
    <row r="1633" spans="1:88" s="12" customFormat="1" x14ac:dyDescent="0.45">
      <c r="A1633" s="11">
        <v>45772.320694444439</v>
      </c>
      <c r="B1633" s="12">
        <v>412819044</v>
      </c>
      <c r="C1633" s="6" t="s">
        <v>4897</v>
      </c>
      <c r="D1633" s="12">
        <v>2</v>
      </c>
      <c r="E1633" s="4" t="s">
        <v>1142</v>
      </c>
      <c r="G1633" s="12">
        <v>2590</v>
      </c>
      <c r="H1633" s="44" t="s">
        <v>951</v>
      </c>
      <c r="I1633" s="12">
        <v>1937</v>
      </c>
      <c r="J1633" s="12" t="s">
        <v>952</v>
      </c>
      <c r="K1633" s="12" t="s">
        <v>953</v>
      </c>
      <c r="L1633" s="12" t="s">
        <v>954</v>
      </c>
      <c r="M1633" s="12" t="s">
        <v>267</v>
      </c>
      <c r="P1633" s="12" t="s">
        <v>1018</v>
      </c>
      <c r="Q1633" t="str">
        <f t="shared" si="399"/>
        <v>Копальский у.</v>
      </c>
      <c r="R1633" s="94">
        <v>45.718308999999998</v>
      </c>
      <c r="S1633" s="94">
        <v>77.246391000000003</v>
      </c>
      <c r="T1633" s="12" t="s">
        <v>1019</v>
      </c>
      <c r="U1633" s="12" t="s">
        <v>1020</v>
      </c>
      <c r="V1633" s="12" t="s">
        <v>106</v>
      </c>
      <c r="X1633" s="12">
        <v>50000</v>
      </c>
      <c r="Y1633" s="12">
        <v>1919</v>
      </c>
      <c r="Z1633" s="12">
        <v>7</v>
      </c>
      <c r="AF1633" s="12" t="s">
        <v>948</v>
      </c>
      <c r="AG1633" s="66" t="s">
        <v>987</v>
      </c>
      <c r="AI1633" s="12" t="s">
        <v>1327</v>
      </c>
      <c r="AJ1633" s="12" t="s">
        <v>1328</v>
      </c>
      <c r="AK1633" s="12" t="b">
        <v>1</v>
      </c>
      <c r="AL1633" s="12" t="b">
        <v>0</v>
      </c>
      <c r="AO1633" s="49" t="s">
        <v>4952</v>
      </c>
      <c r="AP1633" s="73"/>
      <c r="AQ1633" s="49" t="s">
        <v>4951</v>
      </c>
      <c r="AR1633" s="76" t="s">
        <v>5011</v>
      </c>
      <c r="AS1633" s="73" t="s">
        <v>5012</v>
      </c>
      <c r="AT1633" s="73">
        <f t="shared" si="401"/>
        <v>2</v>
      </c>
      <c r="AU1633" s="112" t="s">
        <v>5384</v>
      </c>
      <c r="AV1633" s="44" t="s">
        <v>5382</v>
      </c>
      <c r="AW1633" t="s">
        <v>5014</v>
      </c>
      <c r="AX1633" s="73"/>
      <c r="AY163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3" s="49" t="s">
        <v>4903</v>
      </c>
      <c r="BA1633" s="44" t="str">
        <f>Y1633&amp;"-"&amp;IF(Z1633&lt;10,"0"&amp;Z1633,Z1633)</f>
        <v>1919-07</v>
      </c>
      <c r="BB1633" s="44" t="str">
        <f>Y1633&amp;IF(Z1633&lt;&gt;0,"-"&amp;Z1633,"")&amp;IF(AA1633&lt;&gt;0,"-"&amp;AA1633,"")&amp;IF(AB1633&lt;&gt;0,"/"&amp;AB1633,"")&amp;IF(AC1633&lt;&gt;0,"-"&amp;AC1633,"")&amp;IF(AD1633&lt;&gt;0,"-"&amp;AD1633,"")</f>
        <v>1919-7</v>
      </c>
      <c r="BC1633" s="44"/>
      <c r="BD1633" s="44"/>
      <c r="BE1633" s="44" t="s">
        <v>4944</v>
      </c>
      <c r="BF1633" s="49" t="s">
        <v>4882</v>
      </c>
      <c r="BG1633" t="s">
        <v>4893</v>
      </c>
      <c r="BH1633" s="40" t="s">
        <v>5050</v>
      </c>
      <c r="BI1633" t="s">
        <v>39</v>
      </c>
      <c r="BJ1633" t="str">
        <f t="shared" si="406"/>
        <v>Копальский у.</v>
      </c>
      <c r="BK1633" t="str">
        <f>T1633&amp;" N; "&amp;U1633&amp;" E"</f>
        <v>45.718309 N; 77.246391 E</v>
      </c>
      <c r="BL1633" t="s">
        <v>1019</v>
      </c>
      <c r="BM1633" s="85" t="s">
        <v>1020</v>
      </c>
      <c r="BN1633" t="s">
        <v>4895</v>
      </c>
      <c r="BO1633">
        <f t="shared" si="407"/>
        <v>50000</v>
      </c>
      <c r="BP1633" t="str">
        <f>IF(V1633="original",H1633,IF(V1633="volunteer",C1633,"Nekhaeva A.A."))</f>
        <v>Kim L.V.</v>
      </c>
      <c r="BQ1633" t="str">
        <f>IF(V1633="original",I1633,IF(V1633="volunteer",YEAR(A1633)&amp;"-"&amp;IF(MONTH(A1633)&lt;10,"0"&amp;MONTH(A1633),MONTH(A1633))&amp;"-"&amp;IF(DAY(A1633)&lt;10,"0"&amp;DAY(A1633),DAY(A1633)),"__2025-05-15"))</f>
        <v>2025-04-25</v>
      </c>
      <c r="BR1633"/>
      <c r="BS1633"/>
      <c r="BT1633" s="49" t="s">
        <v>4766</v>
      </c>
      <c r="BU1633" t="s">
        <v>3631</v>
      </c>
      <c r="BV1633" t="s">
        <v>3632</v>
      </c>
      <c r="BW1633" t="s">
        <v>3633</v>
      </c>
      <c r="BX1633" t="s">
        <v>3634</v>
      </c>
      <c r="BY1633" s="44" t="s">
        <v>207</v>
      </c>
      <c r="BZ1633" t="s">
        <v>1337</v>
      </c>
      <c r="CA1633" t="s">
        <v>4141</v>
      </c>
      <c r="CB1633" s="44" t="s">
        <v>4141</v>
      </c>
      <c r="CC1633" t="s">
        <v>4796</v>
      </c>
      <c r="CD1633" t="s">
        <v>4139</v>
      </c>
      <c r="CE1633" t="s">
        <v>4140</v>
      </c>
      <c r="CF1633" t="s">
        <v>3630</v>
      </c>
      <c r="CG1633"/>
      <c r="CH1633" t="str">
        <f>H1633</f>
        <v>Спасский С.А., Шнитников В.Н.</v>
      </c>
      <c r="CI1633">
        <f t="shared" si="408"/>
        <v>1937</v>
      </c>
      <c r="CJ1633"/>
    </row>
    <row r="1634" spans="1:88" s="12" customFormat="1" x14ac:dyDescent="0.45">
      <c r="A1634" s="11">
        <v>45772.321215277778</v>
      </c>
      <c r="B1634" s="12">
        <v>412819044</v>
      </c>
      <c r="C1634" s="6" t="s">
        <v>4897</v>
      </c>
      <c r="D1634" s="12">
        <v>1</v>
      </c>
      <c r="E1634" s="4" t="s">
        <v>65</v>
      </c>
      <c r="G1634" s="12">
        <v>2590</v>
      </c>
      <c r="H1634" s="44" t="s">
        <v>951</v>
      </c>
      <c r="I1634" s="12">
        <v>1937</v>
      </c>
      <c r="J1634" s="12" t="s">
        <v>952</v>
      </c>
      <c r="K1634" s="12" t="s">
        <v>953</v>
      </c>
      <c r="L1634" s="12" t="s">
        <v>954</v>
      </c>
      <c r="M1634" s="12" t="s">
        <v>267</v>
      </c>
      <c r="P1634" s="12" t="s">
        <v>1018</v>
      </c>
      <c r="Q1634" t="str">
        <f t="shared" si="399"/>
        <v>Копальский у.</v>
      </c>
      <c r="R1634" s="94">
        <v>45.718308999999998</v>
      </c>
      <c r="S1634" s="94">
        <v>77.246391000000003</v>
      </c>
      <c r="T1634" s="12" t="s">
        <v>1019</v>
      </c>
      <c r="U1634" s="12" t="s">
        <v>1020</v>
      </c>
      <c r="V1634" s="12" t="s">
        <v>106</v>
      </c>
      <c r="X1634" s="12">
        <v>50000</v>
      </c>
      <c r="Y1634" s="12">
        <v>1910</v>
      </c>
      <c r="AF1634" s="12" t="s">
        <v>948</v>
      </c>
      <c r="AG1634" s="66" t="s">
        <v>959</v>
      </c>
      <c r="AI1634" s="12" t="s">
        <v>1327</v>
      </c>
      <c r="AJ1634" s="12" t="s">
        <v>1328</v>
      </c>
      <c r="AK1634" s="12" t="b">
        <v>1</v>
      </c>
      <c r="AL1634" s="12" t="b">
        <v>0</v>
      </c>
      <c r="AO1634" s="49" t="s">
        <v>4952</v>
      </c>
      <c r="AP1634" s="73"/>
      <c r="AQ1634" s="49" t="s">
        <v>4951</v>
      </c>
      <c r="AR1634" s="76" t="s">
        <v>5011</v>
      </c>
      <c r="AS1634" s="73" t="s">
        <v>5012</v>
      </c>
      <c r="AT1634" s="73">
        <f t="shared" si="401"/>
        <v>1</v>
      </c>
      <c r="AU1634" s="112" t="s">
        <v>5384</v>
      </c>
      <c r="AV1634" s="44" t="s">
        <v>5380</v>
      </c>
      <c r="AW1634" t="s">
        <v>5014</v>
      </c>
      <c r="AX1634" s="73"/>
      <c r="AY163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4" s="49" t="s">
        <v>4903</v>
      </c>
      <c r="BA1634" s="44">
        <f>Y1634</f>
        <v>1910</v>
      </c>
      <c r="BB1634" s="44" t="str">
        <f>Y1634&amp;IF(Z1634&lt;&gt;0,"-"&amp;Z1634,"")&amp;IF(AA1634&lt;&gt;0,"-"&amp;AA1634,"")&amp;IF(AB1634&lt;&gt;0,"/"&amp;AB1634,"")&amp;IF(AC1634&lt;&gt;0,"-"&amp;AC1634,"")&amp;IF(AD1634&lt;&gt;0,"-"&amp;AD1634,"")</f>
        <v>1910</v>
      </c>
      <c r="BC1634" s="44"/>
      <c r="BD1634" s="44"/>
      <c r="BE1634" s="44" t="s">
        <v>4941</v>
      </c>
      <c r="BF1634" s="49" t="s">
        <v>4882</v>
      </c>
      <c r="BG1634" t="s">
        <v>4893</v>
      </c>
      <c r="BH1634" s="40" t="s">
        <v>5050</v>
      </c>
      <c r="BI1634" t="s">
        <v>39</v>
      </c>
      <c r="BJ1634" t="str">
        <f t="shared" si="406"/>
        <v>Копальский у.</v>
      </c>
      <c r="BK1634" t="str">
        <f>T1634&amp;" N; "&amp;U1634&amp;" E"</f>
        <v>45.718309 N; 77.246391 E</v>
      </c>
      <c r="BL1634" t="s">
        <v>1019</v>
      </c>
      <c r="BM1634" s="85" t="s">
        <v>1020</v>
      </c>
      <c r="BN1634" t="s">
        <v>4895</v>
      </c>
      <c r="BO1634">
        <f t="shared" si="407"/>
        <v>50000</v>
      </c>
      <c r="BP1634" t="str">
        <f>IF(V1634="original",H1634,IF(V1634="volunteer",C1634,"Nekhaeva A.A."))</f>
        <v>Kim L.V.</v>
      </c>
      <c r="BQ1634" t="str">
        <f>IF(V1634="original",I1634,IF(V1634="volunteer",YEAR(A1634)&amp;"-"&amp;IF(MONTH(A1634)&lt;10,"0"&amp;MONTH(A1634),MONTH(A1634))&amp;"-"&amp;IF(DAY(A1634)&lt;10,"0"&amp;DAY(A1634),DAY(A1634)),"__2025-05-15"))</f>
        <v>2025-04-25</v>
      </c>
      <c r="BR1634"/>
      <c r="BS1634"/>
      <c r="BT1634" s="49" t="s">
        <v>4766</v>
      </c>
      <c r="BU1634" t="s">
        <v>3631</v>
      </c>
      <c r="BV1634" t="s">
        <v>3632</v>
      </c>
      <c r="BW1634" t="s">
        <v>3633</v>
      </c>
      <c r="BX1634" t="s">
        <v>3634</v>
      </c>
      <c r="BY1634" s="44" t="s">
        <v>207</v>
      </c>
      <c r="BZ1634" t="s">
        <v>1337</v>
      </c>
      <c r="CA1634" t="s">
        <v>4141</v>
      </c>
      <c r="CB1634" s="44" t="s">
        <v>4141</v>
      </c>
      <c r="CC1634" t="s">
        <v>4796</v>
      </c>
      <c r="CD1634" t="s">
        <v>4139</v>
      </c>
      <c r="CE1634" t="s">
        <v>4140</v>
      </c>
      <c r="CF1634" t="s">
        <v>3630</v>
      </c>
      <c r="CG1634"/>
      <c r="CH1634" t="str">
        <f>H1634</f>
        <v>Спасский С.А., Шнитников В.Н.</v>
      </c>
      <c r="CI1634">
        <f t="shared" si="408"/>
        <v>1937</v>
      </c>
      <c r="CJ1634"/>
    </row>
    <row r="1635" spans="1:88" s="12" customFormat="1" x14ac:dyDescent="0.45">
      <c r="A1635" s="11">
        <v>45772.323645833327</v>
      </c>
      <c r="B1635" s="12">
        <v>412819044</v>
      </c>
      <c r="C1635" s="6" t="s">
        <v>4897</v>
      </c>
      <c r="D1635" s="12">
        <v>3</v>
      </c>
      <c r="E1635" s="4" t="s">
        <v>846</v>
      </c>
      <c r="G1635" s="12">
        <v>2590</v>
      </c>
      <c r="H1635" s="44" t="s">
        <v>951</v>
      </c>
      <c r="I1635" s="12">
        <v>1937</v>
      </c>
      <c r="J1635" s="12" t="s">
        <v>952</v>
      </c>
      <c r="K1635" s="12" t="s">
        <v>953</v>
      </c>
      <c r="L1635" s="12" t="s">
        <v>954</v>
      </c>
      <c r="M1635" s="12" t="s">
        <v>267</v>
      </c>
      <c r="P1635" s="12" t="s">
        <v>1053</v>
      </c>
      <c r="Q1635" t="str">
        <f t="shared" si="399"/>
        <v>разные места Казахстана</v>
      </c>
      <c r="R1635" s="94"/>
      <c r="S1635" s="94"/>
      <c r="V1635" s="12" t="s">
        <v>119</v>
      </c>
      <c r="X1635" s="12">
        <v>50000</v>
      </c>
      <c r="Y1635" s="12">
        <v>1937</v>
      </c>
      <c r="AF1635" s="12" t="s">
        <v>948</v>
      </c>
      <c r="AG1635" s="64" t="s">
        <v>997</v>
      </c>
      <c r="AI1635" s="12" t="s">
        <v>1327</v>
      </c>
      <c r="AJ1635" s="12" t="s">
        <v>1328</v>
      </c>
      <c r="AK1635" s="12" t="b">
        <v>1</v>
      </c>
      <c r="AL1635" s="12" t="b">
        <v>0</v>
      </c>
      <c r="AO1635" s="49" t="s">
        <v>4952</v>
      </c>
      <c r="AP1635" s="73"/>
      <c r="AQ1635" s="49" t="s">
        <v>4951</v>
      </c>
      <c r="AR1635" s="76" t="s">
        <v>5011</v>
      </c>
      <c r="AS1635" s="73" t="s">
        <v>5012</v>
      </c>
      <c r="AT1635" s="73">
        <f t="shared" si="401"/>
        <v>3</v>
      </c>
      <c r="AU1635" s="112" t="s">
        <v>5384</v>
      </c>
      <c r="AV1635" s="44" t="s">
        <v>5380</v>
      </c>
      <c r="AW1635" t="s">
        <v>5014</v>
      </c>
      <c r="AX1635" s="73"/>
      <c r="AY163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5" s="49" t="s">
        <v>4903</v>
      </c>
      <c r="BA1635" s="44">
        <f>Y1635</f>
        <v>1937</v>
      </c>
      <c r="BB1635" s="44" t="str">
        <f>Y1635&amp;IF(Z1635&lt;&gt;0,"-"&amp;Z1635,"")&amp;IF(AA1635&lt;&gt;0,"-"&amp;AA1635,"")&amp;IF(AB1635&lt;&gt;0,"/"&amp;AB1635,"")&amp;IF(AC1635&lt;&gt;0,"-"&amp;AC1635,"")&amp;IF(AD1635&lt;&gt;0,"-"&amp;AD1635,"")</f>
        <v>1937</v>
      </c>
      <c r="BC1635" s="44"/>
      <c r="BD1635" s="44"/>
      <c r="BE1635" s="44"/>
      <c r="BF1635" s="49" t="s">
        <v>4882</v>
      </c>
      <c r="BG1635" t="s">
        <v>4893</v>
      </c>
      <c r="BH1635" s="40" t="s">
        <v>5050</v>
      </c>
      <c r="BI1635" t="s">
        <v>39</v>
      </c>
      <c r="BJ1635" t="str">
        <f t="shared" si="406"/>
        <v>разные места Казахстана</v>
      </c>
      <c r="BK1635"/>
      <c r="BL1635"/>
      <c r="BM1635" s="85"/>
      <c r="BN1635"/>
      <c r="BO1635">
        <f t="shared" si="407"/>
        <v>50000</v>
      </c>
      <c r="BP1635" t="str">
        <f>IF(V1635="original",H1635,IF(V1635="volunteer",C1635,"Nekhaeva A.A."))</f>
        <v>Nekhaeva A.A.</v>
      </c>
      <c r="BQ1635" t="str">
        <f>IF(V1635="original",I1635,IF(V1635="volunteer",YEAR(A1635)&amp;"-"&amp;IF(MONTH(A1635)&lt;10,"0"&amp;MONTH(A1635),MONTH(A1635))&amp;"-"&amp;IF(DAY(A1635)&lt;10,"0"&amp;DAY(A1635),DAY(A1635)),"__2025-05-15"))</f>
        <v>__2025-05-15</v>
      </c>
      <c r="BR1635"/>
      <c r="BS1635"/>
      <c r="BT1635" s="49" t="s">
        <v>4766</v>
      </c>
      <c r="BU1635" t="s">
        <v>3631</v>
      </c>
      <c r="BV1635" t="s">
        <v>3632</v>
      </c>
      <c r="BW1635" t="s">
        <v>3633</v>
      </c>
      <c r="BX1635" t="s">
        <v>3634</v>
      </c>
      <c r="BY1635" s="44" t="s">
        <v>207</v>
      </c>
      <c r="BZ1635" t="s">
        <v>1337</v>
      </c>
      <c r="CA1635" t="s">
        <v>4141</v>
      </c>
      <c r="CB1635" s="44" t="s">
        <v>4141</v>
      </c>
      <c r="CC1635" t="s">
        <v>4796</v>
      </c>
      <c r="CD1635" t="s">
        <v>4139</v>
      </c>
      <c r="CE1635" t="s">
        <v>4140</v>
      </c>
      <c r="CF1635" t="s">
        <v>3630</v>
      </c>
      <c r="CG1635"/>
      <c r="CH1635" t="str">
        <f>H1635</f>
        <v>Спасский С.А., Шнитников В.Н.</v>
      </c>
      <c r="CI1635">
        <f t="shared" si="408"/>
        <v>1937</v>
      </c>
      <c r="CJ1635"/>
    </row>
    <row r="1636" spans="1:88" s="12" customFormat="1" x14ac:dyDescent="0.45">
      <c r="A1636" s="11">
        <v>45772.324826388889</v>
      </c>
      <c r="B1636" s="12">
        <v>412819044</v>
      </c>
      <c r="C1636" s="6" t="s">
        <v>4897</v>
      </c>
      <c r="D1636" s="12">
        <v>6</v>
      </c>
      <c r="E1636" s="4" t="s">
        <v>1197</v>
      </c>
      <c r="G1636" s="12">
        <v>2590</v>
      </c>
      <c r="H1636" s="44" t="s">
        <v>951</v>
      </c>
      <c r="I1636" s="12">
        <v>1937</v>
      </c>
      <c r="J1636" s="12" t="s">
        <v>952</v>
      </c>
      <c r="K1636" s="12" t="s">
        <v>953</v>
      </c>
      <c r="L1636" s="12" t="s">
        <v>954</v>
      </c>
      <c r="M1636" s="12" t="s">
        <v>267</v>
      </c>
      <c r="P1636" s="12" t="s">
        <v>1053</v>
      </c>
      <c r="Q1636" t="str">
        <f t="shared" si="399"/>
        <v>разные места Казахстана</v>
      </c>
      <c r="R1636" s="94"/>
      <c r="S1636" s="94"/>
      <c r="V1636" s="12" t="s">
        <v>119</v>
      </c>
      <c r="X1636" s="12">
        <v>50000</v>
      </c>
      <c r="Y1636" s="12">
        <v>1937</v>
      </c>
      <c r="Z1636" s="12">
        <v>6</v>
      </c>
      <c r="AA1636" s="12">
        <v>25</v>
      </c>
      <c r="AB1636" s="12">
        <v>1937</v>
      </c>
      <c r="AC1636" s="12">
        <v>6</v>
      </c>
      <c r="AD1636" s="12">
        <v>30</v>
      </c>
      <c r="AF1636" s="12" t="s">
        <v>948</v>
      </c>
      <c r="AG1636" s="66" t="s">
        <v>949</v>
      </c>
      <c r="AI1636" s="12" t="s">
        <v>1327</v>
      </c>
      <c r="AJ1636" s="12" t="s">
        <v>1328</v>
      </c>
      <c r="AK1636" s="12" t="b">
        <v>1</v>
      </c>
      <c r="AL1636" s="12" t="b">
        <v>0</v>
      </c>
      <c r="AO1636" s="49" t="s">
        <v>4952</v>
      </c>
      <c r="AP1636" s="73"/>
      <c r="AQ1636" s="49" t="s">
        <v>4951</v>
      </c>
      <c r="AR1636" s="76" t="s">
        <v>5011</v>
      </c>
      <c r="AS1636" s="73" t="s">
        <v>5012</v>
      </c>
      <c r="AT1636" s="73">
        <f t="shared" si="401"/>
        <v>6</v>
      </c>
      <c r="AU1636" s="112" t="s">
        <v>5384</v>
      </c>
      <c r="AV1636" s="44" t="s">
        <v>5380</v>
      </c>
      <c r="AW1636" t="s">
        <v>5014</v>
      </c>
      <c r="AX1636" s="73"/>
      <c r="AY163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6" s="49" t="s">
        <v>4903</v>
      </c>
      <c r="BA1636" s="58" t="str">
        <f>Y1636&amp;"-"&amp;IF(Z1636&lt;10,"0"&amp;Z1636,Z1636)&amp;"-"&amp;IF(AA1636&lt;10,"0"&amp;AA1636,AA1636)&amp;"/"&amp;IF(AD1636&lt;10,"0"&amp;AD1636,AD1636)</f>
        <v>1937-06-25/30</v>
      </c>
      <c r="BB1636" s="44" t="str">
        <f>Y1636&amp;IF(Z1636&lt;&gt;0,"-"&amp;Z1636,"")&amp;IF(AA1636&lt;&gt;0,"-"&amp;AA1636,"")&amp;IF(AB1636&lt;&gt;0,"/"&amp;AB1636,"")&amp;IF(AC1636&lt;&gt;0,"-"&amp;AC1636,"")&amp;IF(AD1636&lt;&gt;0,"-"&amp;AD1636,"")</f>
        <v>1937-6-25/1937-6-30</v>
      </c>
      <c r="BC1636" s="44"/>
      <c r="BD1636" s="44"/>
      <c r="BE1636" s="44" t="s">
        <v>4943</v>
      </c>
      <c r="BF1636" s="49" t="s">
        <v>4882</v>
      </c>
      <c r="BG1636" t="s">
        <v>4893</v>
      </c>
      <c r="BH1636" s="40" t="s">
        <v>5050</v>
      </c>
      <c r="BI1636" t="s">
        <v>39</v>
      </c>
      <c r="BJ1636" t="str">
        <f t="shared" si="406"/>
        <v>разные места Казахстана</v>
      </c>
      <c r="BK1636"/>
      <c r="BL1636"/>
      <c r="BM1636" s="85"/>
      <c r="BN1636"/>
      <c r="BO1636">
        <f t="shared" si="407"/>
        <v>50000</v>
      </c>
      <c r="BP1636" t="str">
        <f>IF(V1636="original",H1636,IF(V1636="volunteer",C1636,"Nekhaeva A.A."))</f>
        <v>Nekhaeva A.A.</v>
      </c>
      <c r="BQ1636" t="str">
        <f>IF(V1636="original",I1636,IF(V1636="volunteer",YEAR(A1636)&amp;"-"&amp;IF(MONTH(A1636)&lt;10,"0"&amp;MONTH(A1636),MONTH(A1636))&amp;"-"&amp;IF(DAY(A1636)&lt;10,"0"&amp;DAY(A1636),DAY(A1636)),"__2025-05-15"))</f>
        <v>__2025-05-15</v>
      </c>
      <c r="BR1636"/>
      <c r="BS1636"/>
      <c r="BT1636" s="49" t="s">
        <v>4766</v>
      </c>
      <c r="BU1636" t="s">
        <v>3631</v>
      </c>
      <c r="BV1636" t="s">
        <v>3632</v>
      </c>
      <c r="BW1636" t="s">
        <v>3633</v>
      </c>
      <c r="BX1636" t="s">
        <v>3634</v>
      </c>
      <c r="BY1636" s="44" t="s">
        <v>207</v>
      </c>
      <c r="BZ1636" t="s">
        <v>1337</v>
      </c>
      <c r="CA1636" t="s">
        <v>4141</v>
      </c>
      <c r="CB1636" s="44" t="s">
        <v>4141</v>
      </c>
      <c r="CC1636" t="s">
        <v>4796</v>
      </c>
      <c r="CD1636" t="s">
        <v>4139</v>
      </c>
      <c r="CE1636" t="s">
        <v>4140</v>
      </c>
      <c r="CF1636" t="s">
        <v>3630</v>
      </c>
      <c r="CG1636"/>
      <c r="CH1636" t="str">
        <f>H1636</f>
        <v>Спасский С.А., Шнитников В.Н.</v>
      </c>
      <c r="CI1636">
        <f t="shared" si="408"/>
        <v>1937</v>
      </c>
      <c r="CJ1636"/>
    </row>
    <row r="1637" spans="1:88" s="12" customFormat="1" x14ac:dyDescent="0.45">
      <c r="A1637" s="11">
        <v>45772.324826388889</v>
      </c>
      <c r="B1637" s="12">
        <v>412819044</v>
      </c>
      <c r="C1637" s="6" t="s">
        <v>4897</v>
      </c>
      <c r="D1637" s="12">
        <v>2</v>
      </c>
      <c r="E1637" s="4" t="s">
        <v>1142</v>
      </c>
      <c r="G1637" s="12">
        <v>2590</v>
      </c>
      <c r="H1637" s="44" t="s">
        <v>951</v>
      </c>
      <c r="I1637" s="12">
        <v>1937</v>
      </c>
      <c r="J1637" s="12" t="s">
        <v>952</v>
      </c>
      <c r="K1637" s="12" t="s">
        <v>953</v>
      </c>
      <c r="L1637" s="12" t="s">
        <v>954</v>
      </c>
      <c r="M1637" s="12" t="s">
        <v>267</v>
      </c>
      <c r="P1637" s="12" t="s">
        <v>1053</v>
      </c>
      <c r="Q1637" t="str">
        <f t="shared" si="399"/>
        <v>разные места Казахстана</v>
      </c>
      <c r="R1637" s="94"/>
      <c r="S1637" s="94"/>
      <c r="V1637" s="12" t="s">
        <v>119</v>
      </c>
      <c r="X1637" s="12">
        <v>50000</v>
      </c>
      <c r="Y1637" s="12">
        <v>1937</v>
      </c>
      <c r="Z1637" s="12">
        <v>6</v>
      </c>
      <c r="AA1637" s="12">
        <v>25</v>
      </c>
      <c r="AB1637" s="12">
        <v>1937</v>
      </c>
      <c r="AC1637" s="12">
        <v>6</v>
      </c>
      <c r="AD1637" s="12">
        <v>30</v>
      </c>
      <c r="AF1637" s="12" t="s">
        <v>948</v>
      </c>
      <c r="AG1637" s="66" t="s">
        <v>949</v>
      </c>
      <c r="AI1637" s="12" t="s">
        <v>1327</v>
      </c>
      <c r="AJ1637" s="12" t="s">
        <v>1328</v>
      </c>
      <c r="AK1637" s="12" t="b">
        <v>1</v>
      </c>
      <c r="AL1637" s="12" t="b">
        <v>0</v>
      </c>
      <c r="AO1637" s="49" t="s">
        <v>4952</v>
      </c>
      <c r="AP1637" s="73"/>
      <c r="AQ1637" s="49" t="s">
        <v>4951</v>
      </c>
      <c r="AR1637" s="76" t="s">
        <v>5011</v>
      </c>
      <c r="AS1637" s="73" t="s">
        <v>5012</v>
      </c>
      <c r="AT1637" s="73">
        <f t="shared" si="401"/>
        <v>2</v>
      </c>
      <c r="AU1637" s="112" t="s">
        <v>5384</v>
      </c>
      <c r="AV1637" s="44" t="s">
        <v>5382</v>
      </c>
      <c r="AW1637" t="s">
        <v>5014</v>
      </c>
      <c r="AX1637" s="73"/>
      <c r="AY163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7" s="49" t="s">
        <v>4903</v>
      </c>
      <c r="BA1637" s="58" t="str">
        <f>Y1637&amp;"-"&amp;IF(Z1637&lt;10,"0"&amp;Z1637,Z1637)&amp;"-"&amp;IF(AA1637&lt;10,"0"&amp;AA1637,AA1637)&amp;"/"&amp;IF(AD1637&lt;10,"0"&amp;AD1637,AD1637)</f>
        <v>1937-06-25/30</v>
      </c>
      <c r="BB1637" s="44" t="str">
        <f>Y1637&amp;IF(Z1637&lt;&gt;0,"-"&amp;Z1637,"")&amp;IF(AA1637&lt;&gt;0,"-"&amp;AA1637,"")&amp;IF(AB1637&lt;&gt;0,"/"&amp;AB1637,"")&amp;IF(AC1637&lt;&gt;0,"-"&amp;AC1637,"")&amp;IF(AD1637&lt;&gt;0,"-"&amp;AD1637,"")</f>
        <v>1937-6-25/1937-6-30</v>
      </c>
      <c r="BC1637" s="44"/>
      <c r="BD1637" s="44"/>
      <c r="BE1637" s="44" t="s">
        <v>4943</v>
      </c>
      <c r="BF1637" s="49" t="s">
        <v>4882</v>
      </c>
      <c r="BG1637" t="s">
        <v>4893</v>
      </c>
      <c r="BH1637" s="40" t="s">
        <v>5050</v>
      </c>
      <c r="BI1637" t="s">
        <v>39</v>
      </c>
      <c r="BJ1637" t="str">
        <f t="shared" si="406"/>
        <v>разные места Казахстана</v>
      </c>
      <c r="BK1637"/>
      <c r="BL1637"/>
      <c r="BM1637" s="85"/>
      <c r="BN1637"/>
      <c r="BO1637">
        <f t="shared" si="407"/>
        <v>50000</v>
      </c>
      <c r="BP1637" t="str">
        <f>IF(V1637="original",H1637,IF(V1637="volunteer",C1637,"Nekhaeva A.A."))</f>
        <v>Nekhaeva A.A.</v>
      </c>
      <c r="BQ1637" t="str">
        <f>IF(V1637="original",I1637,IF(V1637="volunteer",YEAR(A1637)&amp;"-"&amp;IF(MONTH(A1637)&lt;10,"0"&amp;MONTH(A1637),MONTH(A1637))&amp;"-"&amp;IF(DAY(A1637)&lt;10,"0"&amp;DAY(A1637),DAY(A1637)),"__2025-05-15"))</f>
        <v>__2025-05-15</v>
      </c>
      <c r="BR1637"/>
      <c r="BS1637"/>
      <c r="BT1637" s="49" t="s">
        <v>4766</v>
      </c>
      <c r="BU1637" t="s">
        <v>3631</v>
      </c>
      <c r="BV1637" t="s">
        <v>3632</v>
      </c>
      <c r="BW1637" t="s">
        <v>3633</v>
      </c>
      <c r="BX1637" t="s">
        <v>3634</v>
      </c>
      <c r="BY1637" s="44" t="s">
        <v>207</v>
      </c>
      <c r="BZ1637" t="s">
        <v>1337</v>
      </c>
      <c r="CA1637" t="s">
        <v>4141</v>
      </c>
      <c r="CB1637" s="44" t="s">
        <v>4141</v>
      </c>
      <c r="CC1637" t="s">
        <v>4796</v>
      </c>
      <c r="CD1637" t="s">
        <v>4139</v>
      </c>
      <c r="CE1637" t="s">
        <v>4140</v>
      </c>
      <c r="CF1637" t="s">
        <v>3630</v>
      </c>
      <c r="CG1637"/>
      <c r="CH1637" t="str">
        <f>H1637</f>
        <v>Спасский С.А., Шнитников В.Н.</v>
      </c>
      <c r="CI1637">
        <f t="shared" si="408"/>
        <v>1937</v>
      </c>
      <c r="CJ1637"/>
    </row>
    <row r="1638" spans="1:88" s="12" customFormat="1" x14ac:dyDescent="0.45">
      <c r="A1638" s="11">
        <v>45772.337083333332</v>
      </c>
      <c r="B1638" s="12">
        <v>412819044</v>
      </c>
      <c r="C1638" s="6" t="s">
        <v>4897</v>
      </c>
      <c r="D1638" s="12">
        <v>1</v>
      </c>
      <c r="E1638" s="4" t="s">
        <v>1013</v>
      </c>
      <c r="G1638" s="12">
        <v>2590</v>
      </c>
      <c r="H1638" s="44" t="s">
        <v>951</v>
      </c>
      <c r="I1638" s="12">
        <v>1937</v>
      </c>
      <c r="J1638" s="12" t="s">
        <v>952</v>
      </c>
      <c r="K1638" s="12" t="s">
        <v>953</v>
      </c>
      <c r="L1638" s="12" t="s">
        <v>954</v>
      </c>
      <c r="M1638" s="12" t="s">
        <v>267</v>
      </c>
      <c r="P1638" s="12" t="s">
        <v>1018</v>
      </c>
      <c r="Q1638" t="str">
        <f t="shared" si="399"/>
        <v>Копальский у.</v>
      </c>
      <c r="R1638" s="94">
        <v>45.718308999999998</v>
      </c>
      <c r="S1638" s="94">
        <v>77.246391000000003</v>
      </c>
      <c r="T1638" s="12" t="s">
        <v>1019</v>
      </c>
      <c r="U1638" s="12" t="s">
        <v>1020</v>
      </c>
      <c r="V1638" s="12" t="s">
        <v>106</v>
      </c>
      <c r="X1638" s="12">
        <v>50000</v>
      </c>
      <c r="Y1638" s="12">
        <v>1907</v>
      </c>
      <c r="Z1638" s="12">
        <v>7</v>
      </c>
      <c r="AA1638" s="12">
        <v>31</v>
      </c>
      <c r="AF1638" s="12" t="s">
        <v>948</v>
      </c>
      <c r="AI1638" s="12" t="s">
        <v>1323</v>
      </c>
      <c r="AJ1638" s="12" t="s">
        <v>1326</v>
      </c>
      <c r="AK1638" s="12" t="b">
        <v>1</v>
      </c>
      <c r="AL1638" s="12" t="b">
        <v>0</v>
      </c>
      <c r="AO1638" s="49" t="s">
        <v>4952</v>
      </c>
      <c r="AP1638" s="73"/>
      <c r="AQ1638" s="49" t="s">
        <v>4951</v>
      </c>
      <c r="AR1638" s="76" t="s">
        <v>5011</v>
      </c>
      <c r="AS1638" s="73" t="s">
        <v>5012</v>
      </c>
      <c r="AT1638" s="73">
        <f t="shared" si="401"/>
        <v>1</v>
      </c>
      <c r="AU1638" s="112" t="s">
        <v>5383</v>
      </c>
      <c r="AV1638" s="44" t="s">
        <v>5382</v>
      </c>
      <c r="AW1638" t="s">
        <v>5014</v>
      </c>
      <c r="AX1638" s="73"/>
      <c r="AY163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8" s="49" t="s">
        <v>4903</v>
      </c>
      <c r="BA1638" s="58" t="str">
        <f>Y1638&amp;"-"&amp;IF(Z1638&lt;10,"0"&amp;Z1638,Z1638)&amp;"-"&amp;IF(AA1638&lt;10,"0"&amp;AA1638,AA1638)</f>
        <v>1907-07-31</v>
      </c>
      <c r="BB1638" s="44" t="str">
        <f>Y1638&amp;IF(Z1638&lt;&gt;0,"-"&amp;Z1638,"")&amp;IF(AA1638&lt;&gt;0,"-"&amp;AA1638,"")&amp;IF(AB1638&lt;&gt;0,"/"&amp;AB1638,"")&amp;IF(AC1638&lt;&gt;0,"-"&amp;AC1638,"")&amp;IF(AD1638&lt;&gt;0,"-"&amp;AD1638,"")</f>
        <v>1907-7-31</v>
      </c>
      <c r="BC1638" s="44"/>
      <c r="BD1638" s="44"/>
      <c r="BE1638" s="44"/>
      <c r="BF1638" s="49" t="s">
        <v>4882</v>
      </c>
      <c r="BG1638" t="s">
        <v>4893</v>
      </c>
      <c r="BH1638" s="40" t="s">
        <v>5050</v>
      </c>
      <c r="BI1638" t="s">
        <v>39</v>
      </c>
      <c r="BJ1638" t="str">
        <f t="shared" si="406"/>
        <v>Копальский у.</v>
      </c>
      <c r="BK1638" t="str">
        <f>T1638&amp;" N; "&amp;U1638&amp;" E"</f>
        <v>45.718309 N; 77.246391 E</v>
      </c>
      <c r="BL1638" t="s">
        <v>1019</v>
      </c>
      <c r="BM1638" s="85" t="s">
        <v>1020</v>
      </c>
      <c r="BN1638" t="s">
        <v>4895</v>
      </c>
      <c r="BO1638">
        <f t="shared" si="407"/>
        <v>50000</v>
      </c>
      <c r="BP1638" t="str">
        <f>IF(V1638="original",H1638,IF(V1638="volunteer",C1638,"Nekhaeva A.A."))</f>
        <v>Kim L.V.</v>
      </c>
      <c r="BQ1638" t="str">
        <f>IF(V1638="original",I1638,IF(V1638="volunteer",YEAR(A1638)&amp;"-"&amp;IF(MONTH(A1638)&lt;10,"0"&amp;MONTH(A1638),MONTH(A1638))&amp;"-"&amp;IF(DAY(A1638)&lt;10,"0"&amp;DAY(A1638),DAY(A1638)),"__2025-05-15"))</f>
        <v>2025-04-25</v>
      </c>
      <c r="BR1638"/>
      <c r="BS1638"/>
      <c r="BT1638" s="49" t="s">
        <v>4766</v>
      </c>
      <c r="BU1638" t="s">
        <v>3631</v>
      </c>
      <c r="BV1638" t="s">
        <v>3632</v>
      </c>
      <c r="BW1638" t="s">
        <v>3633</v>
      </c>
      <c r="BX1638" t="s">
        <v>3634</v>
      </c>
      <c r="BY1638" s="44" t="s">
        <v>207</v>
      </c>
      <c r="BZ1638" t="s">
        <v>1337</v>
      </c>
      <c r="CA1638" t="s">
        <v>4138</v>
      </c>
      <c r="CB1638" s="44" t="s">
        <v>4138</v>
      </c>
      <c r="CC1638" t="s">
        <v>4797</v>
      </c>
      <c r="CD1638" t="s">
        <v>4136</v>
      </c>
      <c r="CE1638" t="s">
        <v>4137</v>
      </c>
      <c r="CF1638" t="s">
        <v>3630</v>
      </c>
      <c r="CG1638"/>
      <c r="CH1638" t="str">
        <f>H1638</f>
        <v>Спасский С.А., Шнитников В.Н.</v>
      </c>
      <c r="CI1638">
        <f t="shared" si="408"/>
        <v>1937</v>
      </c>
      <c r="CJ1638"/>
    </row>
    <row r="1639" spans="1:88" s="12" customFormat="1" x14ac:dyDescent="0.45">
      <c r="A1639" s="11">
        <v>45772.338680555556</v>
      </c>
      <c r="B1639" s="12">
        <v>412819044</v>
      </c>
      <c r="C1639" s="6" t="s">
        <v>4897</v>
      </c>
      <c r="D1639" s="12">
        <v>2</v>
      </c>
      <c r="E1639" s="4" t="s">
        <v>247</v>
      </c>
      <c r="G1639" s="12">
        <v>2590</v>
      </c>
      <c r="H1639" s="44" t="s">
        <v>951</v>
      </c>
      <c r="I1639" s="12">
        <v>1937</v>
      </c>
      <c r="J1639" s="12" t="s">
        <v>952</v>
      </c>
      <c r="K1639" s="12" t="s">
        <v>953</v>
      </c>
      <c r="L1639" s="12" t="s">
        <v>954</v>
      </c>
      <c r="M1639" s="12" t="s">
        <v>267</v>
      </c>
      <c r="P1639" s="12" t="s">
        <v>1325</v>
      </c>
      <c r="Q1639" t="str">
        <f t="shared" si="399"/>
        <v>Разные места экспедиции</v>
      </c>
      <c r="R1639" s="94"/>
      <c r="S1639" s="94"/>
      <c r="V1639" s="12" t="s">
        <v>119</v>
      </c>
      <c r="X1639" s="12">
        <v>50000</v>
      </c>
      <c r="Y1639" s="12">
        <v>1912</v>
      </c>
      <c r="Z1639" s="12">
        <v>7</v>
      </c>
      <c r="AA1639" s="12">
        <v>1</v>
      </c>
      <c r="AB1639" s="12">
        <v>1912</v>
      </c>
      <c r="AC1639" s="12">
        <v>7</v>
      </c>
      <c r="AD1639" s="12">
        <v>10</v>
      </c>
      <c r="AF1639" s="12" t="s">
        <v>948</v>
      </c>
      <c r="AI1639" s="12" t="s">
        <v>1323</v>
      </c>
      <c r="AJ1639" s="12" t="s">
        <v>1326</v>
      </c>
      <c r="AK1639" s="12" t="b">
        <v>1</v>
      </c>
      <c r="AL1639" s="12" t="b">
        <v>0</v>
      </c>
      <c r="AO1639" s="49" t="s">
        <v>4952</v>
      </c>
      <c r="AP1639" s="73"/>
      <c r="AQ1639" s="49" t="s">
        <v>4951</v>
      </c>
      <c r="AR1639" s="76" t="s">
        <v>5011</v>
      </c>
      <c r="AS1639" s="73" t="s">
        <v>5012</v>
      </c>
      <c r="AT1639" s="73">
        <f t="shared" si="401"/>
        <v>2</v>
      </c>
      <c r="AU1639" s="112" t="s">
        <v>5384</v>
      </c>
      <c r="AV1639" s="44" t="s">
        <v>5380</v>
      </c>
      <c r="AW1639" t="s">
        <v>5014</v>
      </c>
      <c r="AX1639" s="73"/>
      <c r="AY163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39" s="49" t="s">
        <v>4903</v>
      </c>
      <c r="BA1639" s="58" t="str">
        <f>Y1639&amp;"-"&amp;IF(Z1639&lt;10,"0"&amp;Z1639,Z1639)&amp;"-"&amp;IF(AA1639&lt;10,"0"&amp;AA1639,AA1639)&amp;"/"&amp;IF(AD1639&lt;10,"0"&amp;AD1639,AD1639)</f>
        <v>1912-07-01/10</v>
      </c>
      <c r="BB1639" s="44" t="str">
        <f>Y1639&amp;IF(Z1639&lt;&gt;0,"-"&amp;Z1639,"")&amp;IF(AA1639&lt;&gt;0,"-"&amp;AA1639,"")&amp;IF(AB1639&lt;&gt;0,"/"&amp;AB1639,"")&amp;IF(AC1639&lt;&gt;0,"-"&amp;AC1639,"")&amp;IF(AD1639&lt;&gt;0,"-"&amp;AD1639,"")</f>
        <v>1912-7-1/1912-7-10</v>
      </c>
      <c r="BC1639" s="44"/>
      <c r="BD1639" s="44"/>
      <c r="BE1639" s="44"/>
      <c r="BF1639" s="49" t="s">
        <v>4882</v>
      </c>
      <c r="BG1639" t="s">
        <v>4893</v>
      </c>
      <c r="BH1639" s="40" t="s">
        <v>5050</v>
      </c>
      <c r="BI1639" t="s">
        <v>39</v>
      </c>
      <c r="BJ1639" t="str">
        <f t="shared" si="406"/>
        <v>Разные места экспедиции</v>
      </c>
      <c r="BK1639"/>
      <c r="BL1639"/>
      <c r="BM1639" s="85"/>
      <c r="BN1639"/>
      <c r="BO1639">
        <f t="shared" si="407"/>
        <v>50000</v>
      </c>
      <c r="BP1639" t="str">
        <f>IF(V1639="original",H1639,IF(V1639="volunteer",C1639,"Nekhaeva A.A."))</f>
        <v>Nekhaeva A.A.</v>
      </c>
      <c r="BQ1639" t="str">
        <f>IF(V1639="original",I1639,IF(V1639="volunteer",YEAR(A1639)&amp;"-"&amp;IF(MONTH(A1639)&lt;10,"0"&amp;MONTH(A1639),MONTH(A1639))&amp;"-"&amp;IF(DAY(A1639)&lt;10,"0"&amp;DAY(A1639),DAY(A1639)),"__2025-05-15"))</f>
        <v>__2025-05-15</v>
      </c>
      <c r="BR1639"/>
      <c r="BS1639"/>
      <c r="BT1639" s="49" t="s">
        <v>4766</v>
      </c>
      <c r="BU1639" t="s">
        <v>3631</v>
      </c>
      <c r="BV1639" t="s">
        <v>3632</v>
      </c>
      <c r="BW1639" t="s">
        <v>3633</v>
      </c>
      <c r="BX1639" t="s">
        <v>3634</v>
      </c>
      <c r="BY1639" s="44" t="s">
        <v>207</v>
      </c>
      <c r="BZ1639" t="s">
        <v>1337</v>
      </c>
      <c r="CA1639" t="s">
        <v>4138</v>
      </c>
      <c r="CB1639" s="44" t="s">
        <v>4138</v>
      </c>
      <c r="CC1639" t="s">
        <v>4797</v>
      </c>
      <c r="CD1639" t="s">
        <v>4136</v>
      </c>
      <c r="CE1639" t="s">
        <v>4137</v>
      </c>
      <c r="CF1639" t="s">
        <v>3630</v>
      </c>
      <c r="CG1639"/>
      <c r="CH1639" t="str">
        <f>H1639</f>
        <v>Спасский С.А., Шнитников В.Н.</v>
      </c>
      <c r="CI1639">
        <f t="shared" si="408"/>
        <v>1937</v>
      </c>
      <c r="CJ1639"/>
    </row>
    <row r="1640" spans="1:88" s="12" customFormat="1" x14ac:dyDescent="0.45">
      <c r="A1640" s="11">
        <v>45772.341817129629</v>
      </c>
      <c r="B1640" s="12">
        <v>412819044</v>
      </c>
      <c r="C1640" s="6" t="s">
        <v>4897</v>
      </c>
      <c r="D1640" s="12">
        <v>1</v>
      </c>
      <c r="E1640" s="4" t="s">
        <v>1115</v>
      </c>
      <c r="G1640" s="12">
        <v>2590</v>
      </c>
      <c r="H1640" s="44" t="s">
        <v>951</v>
      </c>
      <c r="I1640" s="12">
        <v>1937</v>
      </c>
      <c r="J1640" s="12" t="s">
        <v>952</v>
      </c>
      <c r="K1640" s="12" t="s">
        <v>953</v>
      </c>
      <c r="L1640" s="12" t="s">
        <v>954</v>
      </c>
      <c r="M1640" s="12" t="s">
        <v>267</v>
      </c>
      <c r="P1640" s="12" t="s">
        <v>1096</v>
      </c>
      <c r="Q1640" t="str">
        <f t="shared" si="399"/>
        <v>Аксай</v>
      </c>
      <c r="R1640" s="94">
        <v>43.154330999999999</v>
      </c>
      <c r="S1640" s="94">
        <v>76.799824999999998</v>
      </c>
      <c r="T1640" s="12" t="s">
        <v>1097</v>
      </c>
      <c r="U1640" s="12" t="s">
        <v>1098</v>
      </c>
      <c r="V1640" s="12" t="s">
        <v>106</v>
      </c>
      <c r="X1640" s="12">
        <v>5000</v>
      </c>
      <c r="Y1640" s="12">
        <v>1920</v>
      </c>
      <c r="Z1640" s="12">
        <v>7</v>
      </c>
      <c r="AF1640" s="12" t="s">
        <v>948</v>
      </c>
      <c r="AG1640" s="66" t="s">
        <v>1198</v>
      </c>
      <c r="AI1640" s="12" t="s">
        <v>1299</v>
      </c>
      <c r="AJ1640" s="12" t="s">
        <v>1300</v>
      </c>
      <c r="AK1640" s="12" t="b">
        <v>1</v>
      </c>
      <c r="AL1640" s="12" t="b">
        <v>0</v>
      </c>
      <c r="AO1640" s="49" t="s">
        <v>4952</v>
      </c>
      <c r="AP1640" s="73"/>
      <c r="AQ1640" s="49" t="s">
        <v>4951</v>
      </c>
      <c r="AR1640" s="76" t="s">
        <v>5011</v>
      </c>
      <c r="AS1640" s="73" t="s">
        <v>5012</v>
      </c>
      <c r="AT1640" s="73">
        <f t="shared" si="401"/>
        <v>1</v>
      </c>
      <c r="AU1640" s="44"/>
      <c r="AV1640" s="44" t="s">
        <v>5381</v>
      </c>
      <c r="AW1640" t="s">
        <v>5014</v>
      </c>
      <c r="AX1640" s="73"/>
      <c r="AY164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0" s="49" t="s">
        <v>4903</v>
      </c>
      <c r="BA1640" s="44" t="str">
        <f>Y1640&amp;"-"&amp;IF(Z1640&lt;10,"0"&amp;Z1640,Z1640)</f>
        <v>1920-07</v>
      </c>
      <c r="BB1640" s="44" t="str">
        <f>Y1640&amp;IF(Z1640&lt;&gt;0,"-"&amp;Z1640,"")&amp;IF(AA1640&lt;&gt;0,"-"&amp;AA1640,"")&amp;IF(AB1640&lt;&gt;0,"/"&amp;AB1640,"")&amp;IF(AC1640&lt;&gt;0,"-"&amp;AC1640,"")&amp;IF(AD1640&lt;&gt;0,"-"&amp;AD1640,"")</f>
        <v>1920-7</v>
      </c>
      <c r="BC1640" s="44"/>
      <c r="BD1640" s="44"/>
      <c r="BE1640" s="44" t="s">
        <v>4960</v>
      </c>
      <c r="BF1640" s="49" t="s">
        <v>4882</v>
      </c>
      <c r="BG1640" t="s">
        <v>4893</v>
      </c>
      <c r="BH1640" s="40" t="s">
        <v>5050</v>
      </c>
      <c r="BI1640" t="s">
        <v>39</v>
      </c>
      <c r="BJ1640" t="str">
        <f t="shared" si="406"/>
        <v>Аксай</v>
      </c>
      <c r="BK1640" t="str">
        <f>T1640&amp;" N; "&amp;U1640&amp;" E"</f>
        <v>43.154331 N; 76.799825 E</v>
      </c>
      <c r="BL1640" t="s">
        <v>1097</v>
      </c>
      <c r="BM1640" s="85" t="s">
        <v>1098</v>
      </c>
      <c r="BN1640" t="s">
        <v>4895</v>
      </c>
      <c r="BO1640">
        <f t="shared" si="407"/>
        <v>5000</v>
      </c>
      <c r="BP1640" t="str">
        <f>IF(V1640="original",H1640,IF(V1640="volunteer",C1640,"Nekhaeva A.A."))</f>
        <v>Kim L.V.</v>
      </c>
      <c r="BQ1640" t="str">
        <f>IF(V1640="original",I1640,IF(V1640="volunteer",YEAR(A1640)&amp;"-"&amp;IF(MONTH(A1640)&lt;10,"0"&amp;MONTH(A1640),MONTH(A1640))&amp;"-"&amp;IF(DAY(A1640)&lt;10,"0"&amp;DAY(A1640),DAY(A1640)),"__2025-05-15"))</f>
        <v>2025-04-25</v>
      </c>
      <c r="BR1640"/>
      <c r="BS1640"/>
      <c r="BT1640" s="49" t="s">
        <v>4766</v>
      </c>
      <c r="BU1640" t="s">
        <v>3631</v>
      </c>
      <c r="BV1640" t="s">
        <v>3632</v>
      </c>
      <c r="BW1640" t="s">
        <v>3633</v>
      </c>
      <c r="BX1640" t="s">
        <v>3634</v>
      </c>
      <c r="BY1640" s="44" t="s">
        <v>207</v>
      </c>
      <c r="BZ1640" t="s">
        <v>4123</v>
      </c>
      <c r="CA1640" t="s">
        <v>4124</v>
      </c>
      <c r="CB1640" s="44" t="s">
        <v>4124</v>
      </c>
      <c r="CC1640" t="s">
        <v>4863</v>
      </c>
      <c r="CD1640" t="s">
        <v>4121</v>
      </c>
      <c r="CE1640" t="s">
        <v>4122</v>
      </c>
      <c r="CF1640" t="s">
        <v>3630</v>
      </c>
      <c r="CG1640"/>
      <c r="CH1640" t="str">
        <f>H1640</f>
        <v>Спасский С.А., Шнитников В.Н.</v>
      </c>
      <c r="CI1640">
        <f t="shared" si="408"/>
        <v>1937</v>
      </c>
      <c r="CJ1640"/>
    </row>
    <row r="1641" spans="1:88" s="12" customFormat="1" x14ac:dyDescent="0.45">
      <c r="A1641" s="11">
        <v>45772.3441087963</v>
      </c>
      <c r="B1641" s="12">
        <v>412819044</v>
      </c>
      <c r="C1641" s="6" t="s">
        <v>4897</v>
      </c>
      <c r="D1641" s="12">
        <v>1</v>
      </c>
      <c r="E1641" s="4" t="s">
        <v>65</v>
      </c>
      <c r="G1641" s="12">
        <v>2590</v>
      </c>
      <c r="H1641" s="44" t="s">
        <v>951</v>
      </c>
      <c r="I1641" s="12">
        <v>1937</v>
      </c>
      <c r="J1641" s="12" t="s">
        <v>952</v>
      </c>
      <c r="K1641" s="12" t="s">
        <v>953</v>
      </c>
      <c r="L1641" s="12" t="s">
        <v>954</v>
      </c>
      <c r="M1641" s="12" t="s">
        <v>267</v>
      </c>
      <c r="P1641" s="12" t="s">
        <v>1321</v>
      </c>
      <c r="Q1641" t="str">
        <f t="shared" si="399"/>
        <v>Тентек, Лепсинский у.</v>
      </c>
      <c r="R1641" s="94">
        <v>46.145125999999998</v>
      </c>
      <c r="S1641" s="94">
        <v>80.936469000000002</v>
      </c>
      <c r="T1641" s="12" t="s">
        <v>1111</v>
      </c>
      <c r="U1641" s="12" t="s">
        <v>1112</v>
      </c>
      <c r="V1641" s="12" t="s">
        <v>106</v>
      </c>
      <c r="X1641" s="12">
        <v>30000</v>
      </c>
      <c r="Y1641" s="12">
        <v>1914</v>
      </c>
      <c r="Z1641" s="12">
        <v>7</v>
      </c>
      <c r="AA1641" s="12">
        <v>8</v>
      </c>
      <c r="AB1641" s="12">
        <v>1914</v>
      </c>
      <c r="AC1641" s="12">
        <v>7</v>
      </c>
      <c r="AD1641" s="12">
        <v>10</v>
      </c>
      <c r="AF1641" s="12" t="s">
        <v>948</v>
      </c>
      <c r="AI1641" s="12" t="s">
        <v>1299</v>
      </c>
      <c r="AJ1641" s="12" t="s">
        <v>1300</v>
      </c>
      <c r="AK1641" s="12" t="b">
        <v>1</v>
      </c>
      <c r="AL1641" s="12" t="b">
        <v>0</v>
      </c>
      <c r="AO1641" s="49" t="s">
        <v>4952</v>
      </c>
      <c r="AP1641" s="73"/>
      <c r="AQ1641" s="49" t="s">
        <v>4951</v>
      </c>
      <c r="AR1641" s="76" t="s">
        <v>5011</v>
      </c>
      <c r="AS1641" s="73" t="s">
        <v>5012</v>
      </c>
      <c r="AT1641" s="73">
        <f t="shared" si="401"/>
        <v>1</v>
      </c>
      <c r="AU1641" s="112" t="s">
        <v>5384</v>
      </c>
      <c r="AV1641" s="44" t="s">
        <v>5380</v>
      </c>
      <c r="AW1641" t="s">
        <v>5014</v>
      </c>
      <c r="AX1641" s="73"/>
      <c r="AY164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1" s="49" t="s">
        <v>4903</v>
      </c>
      <c r="BA1641" s="58" t="str">
        <f>Y1641&amp;"-"&amp;IF(Z1641&lt;10,"0"&amp;Z1641,Z1641)&amp;"-"&amp;IF(AA1641&lt;10,"0"&amp;AA1641,AA1641)&amp;"/"&amp;IF(AD1641&lt;10,"0"&amp;AD1641,AD1641)</f>
        <v>1914-07-08/10</v>
      </c>
      <c r="BB1641" s="44" t="str">
        <f>Y1641&amp;IF(Z1641&lt;&gt;0,"-"&amp;Z1641,"")&amp;IF(AA1641&lt;&gt;0,"-"&amp;AA1641,"")&amp;IF(AB1641&lt;&gt;0,"/"&amp;AB1641,"")&amp;IF(AC1641&lt;&gt;0,"-"&amp;AC1641,"")&amp;IF(AD1641&lt;&gt;0,"-"&amp;AD1641,"")</f>
        <v>1914-7-8/1914-7-10</v>
      </c>
      <c r="BC1641" s="44"/>
      <c r="BD1641" s="44"/>
      <c r="BE1641" s="44"/>
      <c r="BF1641" s="49" t="s">
        <v>4882</v>
      </c>
      <c r="BG1641" t="s">
        <v>4893</v>
      </c>
      <c r="BH1641" s="40" t="s">
        <v>5050</v>
      </c>
      <c r="BI1641" t="s">
        <v>39</v>
      </c>
      <c r="BJ1641" t="str">
        <f t="shared" si="406"/>
        <v>Тентек, Лепсинский у.</v>
      </c>
      <c r="BK1641" t="str">
        <f>T1641&amp;" N; "&amp;U1641&amp;" E"</f>
        <v>46.145126 N; 80.936469 E</v>
      </c>
      <c r="BL1641" t="s">
        <v>1111</v>
      </c>
      <c r="BM1641" s="85" t="s">
        <v>1112</v>
      </c>
      <c r="BN1641" t="s">
        <v>4895</v>
      </c>
      <c r="BO1641">
        <f t="shared" si="407"/>
        <v>30000</v>
      </c>
      <c r="BP1641" t="str">
        <f>IF(V1641="original",H1641,IF(V1641="volunteer",C1641,"Nekhaeva A.A."))</f>
        <v>Kim L.V.</v>
      </c>
      <c r="BQ1641" t="str">
        <f>IF(V1641="original",I1641,IF(V1641="volunteer",YEAR(A1641)&amp;"-"&amp;IF(MONTH(A1641)&lt;10,"0"&amp;MONTH(A1641),MONTH(A1641))&amp;"-"&amp;IF(DAY(A1641)&lt;10,"0"&amp;DAY(A1641),DAY(A1641)),"__2025-05-15"))</f>
        <v>2025-04-25</v>
      </c>
      <c r="BR1641"/>
      <c r="BS1641"/>
      <c r="BT1641" s="49" t="s">
        <v>4766</v>
      </c>
      <c r="BU1641" t="s">
        <v>3631</v>
      </c>
      <c r="BV1641" t="s">
        <v>3632</v>
      </c>
      <c r="BW1641" t="s">
        <v>3633</v>
      </c>
      <c r="BX1641" t="s">
        <v>3634</v>
      </c>
      <c r="BY1641" s="44" t="s">
        <v>207</v>
      </c>
      <c r="BZ1641" t="s">
        <v>4123</v>
      </c>
      <c r="CA1641" t="s">
        <v>4124</v>
      </c>
      <c r="CB1641" s="44" t="s">
        <v>4124</v>
      </c>
      <c r="CC1641" t="s">
        <v>4863</v>
      </c>
      <c r="CD1641" t="s">
        <v>4121</v>
      </c>
      <c r="CE1641" t="s">
        <v>4122</v>
      </c>
      <c r="CF1641" t="s">
        <v>3630</v>
      </c>
      <c r="CG1641"/>
      <c r="CH1641" t="str">
        <f>H1641</f>
        <v>Спасский С.А., Шнитников В.Н.</v>
      </c>
      <c r="CI1641">
        <f t="shared" si="408"/>
        <v>1937</v>
      </c>
      <c r="CJ1641"/>
    </row>
    <row r="1642" spans="1:88" s="8" customFormat="1" x14ac:dyDescent="0.45">
      <c r="A1642" s="7">
        <v>45772.383993055562</v>
      </c>
      <c r="B1642" s="8">
        <v>412819044</v>
      </c>
      <c r="C1642" s="6" t="s">
        <v>4897</v>
      </c>
      <c r="D1642" s="8">
        <v>7</v>
      </c>
      <c r="E1642" s="4" t="s">
        <v>1197</v>
      </c>
      <c r="G1642" s="8">
        <v>2590</v>
      </c>
      <c r="H1642" s="44" t="s">
        <v>951</v>
      </c>
      <c r="I1642" s="8">
        <v>1937</v>
      </c>
      <c r="J1642" s="8" t="s">
        <v>952</v>
      </c>
      <c r="K1642" s="8" t="s">
        <v>953</v>
      </c>
      <c r="L1642" s="8" t="s">
        <v>954</v>
      </c>
      <c r="M1642" s="8" t="s">
        <v>267</v>
      </c>
      <c r="P1642" s="8" t="s">
        <v>1018</v>
      </c>
      <c r="Q1642" t="str">
        <f t="shared" si="399"/>
        <v>Копальский у.</v>
      </c>
      <c r="R1642" s="90">
        <v>45.718308999999998</v>
      </c>
      <c r="S1642" s="90">
        <v>77.246391000000003</v>
      </c>
      <c r="T1642" s="8" t="s">
        <v>1019</v>
      </c>
      <c r="U1642" s="8" t="s">
        <v>1020</v>
      </c>
      <c r="V1642" s="8" t="s">
        <v>106</v>
      </c>
      <c r="X1642" s="8">
        <v>50000</v>
      </c>
      <c r="Y1642" s="8">
        <v>1908</v>
      </c>
      <c r="AB1642" s="8">
        <v>1910</v>
      </c>
      <c r="AF1642" s="8" t="s">
        <v>948</v>
      </c>
      <c r="AG1642" s="68" t="s">
        <v>1275</v>
      </c>
      <c r="AH1642" s="8" t="s">
        <v>274</v>
      </c>
      <c r="AI1642" s="8" t="s">
        <v>347</v>
      </c>
      <c r="AJ1642" s="8" t="s">
        <v>348</v>
      </c>
      <c r="AK1642" s="8" t="b">
        <v>1</v>
      </c>
      <c r="AL1642" s="8" t="b">
        <v>0</v>
      </c>
      <c r="AO1642" s="49" t="s">
        <v>4952</v>
      </c>
      <c r="AP1642" s="73"/>
      <c r="AQ1642" s="49" t="s">
        <v>4951</v>
      </c>
      <c r="AR1642" s="76" t="s">
        <v>5011</v>
      </c>
      <c r="AS1642" s="73" t="s">
        <v>5012</v>
      </c>
      <c r="AT1642" s="73">
        <f t="shared" si="401"/>
        <v>7</v>
      </c>
      <c r="AU1642" s="112" t="s">
        <v>5384</v>
      </c>
      <c r="AV1642" s="44" t="s">
        <v>5380</v>
      </c>
      <c r="AW1642" t="s">
        <v>5014</v>
      </c>
      <c r="AX1642" s="73"/>
      <c r="AY164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2" s="49" t="s">
        <v>4903</v>
      </c>
      <c r="BA1642" s="44" t="str">
        <f>Y1642&amp;"/"&amp;AB1642</f>
        <v>1908/1910</v>
      </c>
      <c r="BB1642" s="44" t="s">
        <v>4938</v>
      </c>
      <c r="BC1642" s="44"/>
      <c r="BD1642" s="44"/>
      <c r="BE1642" s="44"/>
      <c r="BF1642" s="49" t="s">
        <v>4882</v>
      </c>
      <c r="BG1642" t="s">
        <v>4893</v>
      </c>
      <c r="BH1642" s="40" t="s">
        <v>5050</v>
      </c>
      <c r="BI1642" t="s">
        <v>39</v>
      </c>
      <c r="BJ1642" t="str">
        <f t="shared" si="406"/>
        <v>Копальский у.</v>
      </c>
      <c r="BK1642" t="str">
        <f>T1642&amp;" N; "&amp;U1642&amp;" E"</f>
        <v>45.718309 N; 77.246391 E</v>
      </c>
      <c r="BL1642" t="s">
        <v>1019</v>
      </c>
      <c r="BM1642" s="85" t="s">
        <v>1020</v>
      </c>
      <c r="BN1642" t="s">
        <v>4895</v>
      </c>
      <c r="BO1642">
        <f t="shared" si="407"/>
        <v>50000</v>
      </c>
      <c r="BP1642" t="str">
        <f>IF(V1642="original",H1642,IF(V1642="volunteer",C1642,"Nekhaeva A.A."))</f>
        <v>Kim L.V.</v>
      </c>
      <c r="BQ1642" t="str">
        <f>IF(V1642="original",I1642,IF(V1642="volunteer",YEAR(A1642)&amp;"-"&amp;IF(MONTH(A1642)&lt;10,"0"&amp;MONTH(A1642),MONTH(A1642))&amp;"-"&amp;IF(DAY(A1642)&lt;10,"0"&amp;DAY(A1642),DAY(A1642)),"__2025-05-15"))</f>
        <v>2025-04-25</v>
      </c>
      <c r="BR1642"/>
      <c r="BS1642"/>
      <c r="BT1642" s="49" t="s">
        <v>4766</v>
      </c>
      <c r="BU1642" t="s">
        <v>3631</v>
      </c>
      <c r="BV1642" t="s">
        <v>3632</v>
      </c>
      <c r="BW1642" t="s">
        <v>3633</v>
      </c>
      <c r="BX1642" t="s">
        <v>3634</v>
      </c>
      <c r="BY1642" s="44" t="s">
        <v>274</v>
      </c>
      <c r="BZ1642" t="s">
        <v>347</v>
      </c>
      <c r="CA1642" t="s">
        <v>3702</v>
      </c>
      <c r="CB1642" s="44" t="s">
        <v>3702</v>
      </c>
      <c r="CC1642" t="s">
        <v>4806</v>
      </c>
      <c r="CD1642" t="s">
        <v>3702</v>
      </c>
      <c r="CE1642" t="s">
        <v>3703</v>
      </c>
      <c r="CF1642" t="s">
        <v>3630</v>
      </c>
      <c r="CG1642"/>
      <c r="CH1642" t="str">
        <f>H1642</f>
        <v>Спасский С.А., Шнитников В.Н.</v>
      </c>
      <c r="CI1642">
        <f t="shared" si="408"/>
        <v>1937</v>
      </c>
      <c r="CJ1642"/>
    </row>
    <row r="1643" spans="1:88" s="8" customFormat="1" x14ac:dyDescent="0.45">
      <c r="A1643" s="7">
        <v>45772.385844907403</v>
      </c>
      <c r="B1643" s="8">
        <v>412819044</v>
      </c>
      <c r="C1643" s="6" t="s">
        <v>4897</v>
      </c>
      <c r="D1643" s="8">
        <v>1</v>
      </c>
      <c r="E1643" s="4" t="s">
        <v>65</v>
      </c>
      <c r="G1643" s="8">
        <v>2590</v>
      </c>
      <c r="H1643" s="44" t="s">
        <v>951</v>
      </c>
      <c r="I1643" s="8">
        <v>1937</v>
      </c>
      <c r="J1643" s="8" t="s">
        <v>952</v>
      </c>
      <c r="K1643" s="8" t="s">
        <v>953</v>
      </c>
      <c r="L1643" s="8" t="s">
        <v>954</v>
      </c>
      <c r="M1643" s="8" t="s">
        <v>267</v>
      </c>
      <c r="P1643" s="8" t="s">
        <v>986</v>
      </c>
      <c r="Q1643" t="str">
        <f t="shared" si="399"/>
        <v>дача Волковского</v>
      </c>
      <c r="R1643" s="85" t="str">
        <f>T1643</f>
        <v>43.104043</v>
      </c>
      <c r="S1643" s="85" t="str">
        <f>U1643</f>
        <v>76.920158</v>
      </c>
      <c r="T1643" s="8" t="s">
        <v>3576</v>
      </c>
      <c r="U1643" s="8" t="s">
        <v>3577</v>
      </c>
      <c r="V1643" s="8" t="s">
        <v>106</v>
      </c>
      <c r="W1643" s="8" t="s">
        <v>3578</v>
      </c>
      <c r="X1643" s="8">
        <v>6000</v>
      </c>
      <c r="Y1643" s="8">
        <v>1919</v>
      </c>
      <c r="Z1643" s="8">
        <v>7</v>
      </c>
      <c r="AF1643" s="8" t="s">
        <v>948</v>
      </c>
      <c r="AG1643" s="68" t="s">
        <v>987</v>
      </c>
      <c r="AH1643" s="8" t="s">
        <v>274</v>
      </c>
      <c r="AI1643" s="8" t="s">
        <v>347</v>
      </c>
      <c r="AJ1643" s="8" t="s">
        <v>348</v>
      </c>
      <c r="AK1643" s="8" t="b">
        <v>1</v>
      </c>
      <c r="AL1643" s="8" t="b">
        <v>0</v>
      </c>
      <c r="AO1643" s="49" t="s">
        <v>4952</v>
      </c>
      <c r="AP1643" s="73"/>
      <c r="AQ1643" s="49" t="s">
        <v>4951</v>
      </c>
      <c r="AR1643" s="76" t="s">
        <v>5011</v>
      </c>
      <c r="AS1643" s="73" t="s">
        <v>5012</v>
      </c>
      <c r="AT1643" s="73">
        <f t="shared" si="401"/>
        <v>1</v>
      </c>
      <c r="AU1643" s="112" t="s">
        <v>5384</v>
      </c>
      <c r="AV1643" s="44" t="s">
        <v>5380</v>
      </c>
      <c r="AW1643" t="s">
        <v>5014</v>
      </c>
      <c r="AX1643" s="73"/>
      <c r="AY164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3" s="49" t="s">
        <v>4903</v>
      </c>
      <c r="BA1643" s="44" t="str">
        <f>Y1643&amp;"-"&amp;IF(Z1643&lt;10,"0"&amp;Z1643,Z1643)</f>
        <v>1919-07</v>
      </c>
      <c r="BB1643" s="44" t="str">
        <f>Y1643&amp;IF(Z1643&lt;&gt;0,"-"&amp;Z1643,"")&amp;IF(AA1643&lt;&gt;0,"-"&amp;AA1643,"")&amp;IF(AB1643&lt;&gt;0,"/"&amp;AB1643,"")&amp;IF(AC1643&lt;&gt;0,"-"&amp;AC1643,"")&amp;IF(AD1643&lt;&gt;0,"-"&amp;AD1643,"")</f>
        <v>1919-7</v>
      </c>
      <c r="BC1643" s="44"/>
      <c r="BD1643" s="44"/>
      <c r="BE1643" s="44" t="s">
        <v>4944</v>
      </c>
      <c r="BF1643" s="49" t="s">
        <v>4882</v>
      </c>
      <c r="BG1643" t="s">
        <v>4893</v>
      </c>
      <c r="BH1643" s="40" t="s">
        <v>5050</v>
      </c>
      <c r="BI1643" t="s">
        <v>39</v>
      </c>
      <c r="BJ1643" t="str">
        <f t="shared" si="406"/>
        <v>дача Волковского</v>
      </c>
      <c r="BK1643" t="str">
        <f>T1643&amp;" N; "&amp;U1643&amp;" E"</f>
        <v>43.104043 N; 76.920158 E</v>
      </c>
      <c r="BL1643" t="s">
        <v>3576</v>
      </c>
      <c r="BM1643" s="85" t="s">
        <v>3577</v>
      </c>
      <c r="BN1643" t="s">
        <v>4895</v>
      </c>
      <c r="BO1643">
        <f t="shared" si="407"/>
        <v>6000</v>
      </c>
      <c r="BP1643" t="str">
        <f>IF(V1643="original",H1643,IF(V1643="volunteer",C1643,"Nekhaeva A.A."))</f>
        <v>Kim L.V.</v>
      </c>
      <c r="BQ1643" t="str">
        <f>IF(V1643="original",I1643,IF(V1643="volunteer",YEAR(A1643)&amp;"-"&amp;IF(MONTH(A1643)&lt;10,"0"&amp;MONTH(A1643),MONTH(A1643))&amp;"-"&amp;IF(DAY(A1643)&lt;10,"0"&amp;DAY(A1643),DAY(A1643)),"__2025-05-15"))</f>
        <v>2025-04-25</v>
      </c>
      <c r="BR1643"/>
      <c r="BS1643"/>
      <c r="BT1643" s="49" t="s">
        <v>4766</v>
      </c>
      <c r="BU1643" t="s">
        <v>3631</v>
      </c>
      <c r="BV1643" t="s">
        <v>3632</v>
      </c>
      <c r="BW1643" t="s">
        <v>3633</v>
      </c>
      <c r="BX1643" t="s">
        <v>3634</v>
      </c>
      <c r="BY1643" s="44" t="s">
        <v>274</v>
      </c>
      <c r="BZ1643" t="s">
        <v>347</v>
      </c>
      <c r="CA1643" t="s">
        <v>3702</v>
      </c>
      <c r="CB1643" s="44" t="s">
        <v>3702</v>
      </c>
      <c r="CC1643" t="s">
        <v>4806</v>
      </c>
      <c r="CD1643" t="s">
        <v>3702</v>
      </c>
      <c r="CE1643" t="s">
        <v>3703</v>
      </c>
      <c r="CF1643" t="s">
        <v>3630</v>
      </c>
      <c r="CG1643"/>
      <c r="CH1643" t="str">
        <f>H1643</f>
        <v>Спасский С.А., Шнитников В.Н.</v>
      </c>
      <c r="CI1643">
        <f t="shared" si="408"/>
        <v>1937</v>
      </c>
      <c r="CJ1643"/>
    </row>
    <row r="1644" spans="1:88" s="8" customFormat="1" x14ac:dyDescent="0.45">
      <c r="A1644" s="7">
        <v>45772.385844907403</v>
      </c>
      <c r="B1644" s="8">
        <v>412819044</v>
      </c>
      <c r="C1644" s="6" t="s">
        <v>4897</v>
      </c>
      <c r="D1644" s="8">
        <v>2</v>
      </c>
      <c r="E1644" s="4" t="s">
        <v>1003</v>
      </c>
      <c r="G1644" s="8">
        <v>2590</v>
      </c>
      <c r="H1644" s="44" t="s">
        <v>951</v>
      </c>
      <c r="I1644" s="8">
        <v>1937</v>
      </c>
      <c r="J1644" s="8" t="s">
        <v>952</v>
      </c>
      <c r="K1644" s="8" t="s">
        <v>953</v>
      </c>
      <c r="L1644" s="8" t="s">
        <v>954</v>
      </c>
      <c r="M1644" s="8" t="s">
        <v>267</v>
      </c>
      <c r="P1644" s="8" t="s">
        <v>986</v>
      </c>
      <c r="Q1644" t="str">
        <f t="shared" si="399"/>
        <v>дача Волковского</v>
      </c>
      <c r="R1644" s="85" t="str">
        <f>T1644</f>
        <v>43.104043</v>
      </c>
      <c r="S1644" s="85" t="str">
        <f>U1644</f>
        <v>76.920158</v>
      </c>
      <c r="T1644" s="8" t="s">
        <v>3576</v>
      </c>
      <c r="U1644" s="8" t="s">
        <v>3577</v>
      </c>
      <c r="V1644" s="8" t="s">
        <v>106</v>
      </c>
      <c r="W1644" s="8" t="s">
        <v>3578</v>
      </c>
      <c r="X1644" s="8">
        <v>6000</v>
      </c>
      <c r="Y1644" s="8">
        <v>1919</v>
      </c>
      <c r="Z1644" s="8">
        <v>7</v>
      </c>
      <c r="AF1644" s="8" t="s">
        <v>948</v>
      </c>
      <c r="AG1644" s="68" t="s">
        <v>987</v>
      </c>
      <c r="AH1644" s="8" t="s">
        <v>274</v>
      </c>
      <c r="AI1644" s="8" t="s">
        <v>347</v>
      </c>
      <c r="AJ1644" s="8" t="s">
        <v>348</v>
      </c>
      <c r="AK1644" s="8" t="b">
        <v>1</v>
      </c>
      <c r="AL1644" s="8" t="b">
        <v>0</v>
      </c>
      <c r="AO1644" s="49" t="s">
        <v>4952</v>
      </c>
      <c r="AP1644" s="73"/>
      <c r="AQ1644" s="49" t="s">
        <v>4951</v>
      </c>
      <c r="AR1644" s="76" t="s">
        <v>5011</v>
      </c>
      <c r="AS1644" s="73" t="s">
        <v>5012</v>
      </c>
      <c r="AT1644" s="73">
        <f t="shared" si="401"/>
        <v>2</v>
      </c>
      <c r="AU1644" s="44"/>
      <c r="AV1644" s="44" t="s">
        <v>5381</v>
      </c>
      <c r="AW1644" t="s">
        <v>5014</v>
      </c>
      <c r="AX1644" s="73"/>
      <c r="AY164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4" s="49" t="s">
        <v>4903</v>
      </c>
      <c r="BA1644" s="44" t="str">
        <f>Y1644&amp;"-"&amp;IF(Z1644&lt;10,"0"&amp;Z1644,Z1644)</f>
        <v>1919-07</v>
      </c>
      <c r="BB1644" s="44" t="str">
        <f>Y1644&amp;IF(Z1644&lt;&gt;0,"-"&amp;Z1644,"")&amp;IF(AA1644&lt;&gt;0,"-"&amp;AA1644,"")&amp;IF(AB1644&lt;&gt;0,"/"&amp;AB1644,"")&amp;IF(AC1644&lt;&gt;0,"-"&amp;AC1644,"")&amp;IF(AD1644&lt;&gt;0,"-"&amp;AD1644,"")</f>
        <v>1919-7</v>
      </c>
      <c r="BC1644" s="44"/>
      <c r="BD1644" s="44"/>
      <c r="BE1644" s="44" t="s">
        <v>4944</v>
      </c>
      <c r="BF1644" s="49" t="s">
        <v>4882</v>
      </c>
      <c r="BG1644" t="s">
        <v>4893</v>
      </c>
      <c r="BH1644" s="40" t="s">
        <v>5050</v>
      </c>
      <c r="BI1644" t="s">
        <v>39</v>
      </c>
      <c r="BJ1644" t="str">
        <f t="shared" si="406"/>
        <v>дача Волковского</v>
      </c>
      <c r="BK1644" t="str">
        <f>T1644&amp;" N; "&amp;U1644&amp;" E"</f>
        <v>43.104043 N; 76.920158 E</v>
      </c>
      <c r="BL1644" t="s">
        <v>3576</v>
      </c>
      <c r="BM1644" s="85" t="s">
        <v>3577</v>
      </c>
      <c r="BN1644" t="s">
        <v>4895</v>
      </c>
      <c r="BO1644">
        <f t="shared" si="407"/>
        <v>6000</v>
      </c>
      <c r="BP1644" t="str">
        <f>IF(V1644="original",H1644,IF(V1644="volunteer",C1644,"Nekhaeva A.A."))</f>
        <v>Kim L.V.</v>
      </c>
      <c r="BQ1644" t="str">
        <f>IF(V1644="original",I1644,IF(V1644="volunteer",YEAR(A1644)&amp;"-"&amp;IF(MONTH(A1644)&lt;10,"0"&amp;MONTH(A1644),MONTH(A1644))&amp;"-"&amp;IF(DAY(A1644)&lt;10,"0"&amp;DAY(A1644),DAY(A1644)),"__2025-05-15"))</f>
        <v>2025-04-25</v>
      </c>
      <c r="BR1644"/>
      <c r="BS1644"/>
      <c r="BT1644" s="49" t="s">
        <v>4766</v>
      </c>
      <c r="BU1644" t="s">
        <v>3631</v>
      </c>
      <c r="BV1644" t="s">
        <v>3632</v>
      </c>
      <c r="BW1644" t="s">
        <v>3633</v>
      </c>
      <c r="BX1644" t="s">
        <v>3634</v>
      </c>
      <c r="BY1644" s="44" t="s">
        <v>274</v>
      </c>
      <c r="BZ1644" t="s">
        <v>347</v>
      </c>
      <c r="CA1644" t="s">
        <v>3702</v>
      </c>
      <c r="CB1644" s="44" t="s">
        <v>3702</v>
      </c>
      <c r="CC1644" t="s">
        <v>4806</v>
      </c>
      <c r="CD1644" t="s">
        <v>3702</v>
      </c>
      <c r="CE1644" t="s">
        <v>3703</v>
      </c>
      <c r="CF1644" t="s">
        <v>3630</v>
      </c>
      <c r="CG1644"/>
      <c r="CH1644" t="str">
        <f>H1644</f>
        <v>Спасский С.А., Шнитников В.Н.</v>
      </c>
      <c r="CI1644">
        <f t="shared" si="408"/>
        <v>1937</v>
      </c>
      <c r="CJ1644"/>
    </row>
    <row r="1645" spans="1:88" s="6" customFormat="1" x14ac:dyDescent="0.45">
      <c r="A1645" s="5">
        <v>45775.424166666657</v>
      </c>
      <c r="B1645" s="6">
        <v>412819044</v>
      </c>
      <c r="C1645" s="6" t="s">
        <v>4897</v>
      </c>
      <c r="D1645" s="6">
        <v>1</v>
      </c>
      <c r="E1645" s="4" t="s">
        <v>65</v>
      </c>
      <c r="G1645" s="6">
        <v>2590</v>
      </c>
      <c r="H1645" s="44" t="s">
        <v>951</v>
      </c>
      <c r="I1645" s="6">
        <v>1937</v>
      </c>
      <c r="J1645" s="6" t="s">
        <v>952</v>
      </c>
      <c r="K1645" s="6" t="s">
        <v>953</v>
      </c>
      <c r="L1645" s="6" t="s">
        <v>954</v>
      </c>
      <c r="M1645" s="6" t="s">
        <v>267</v>
      </c>
      <c r="P1645" s="6" t="s">
        <v>947</v>
      </c>
      <c r="Q1645" t="str">
        <f t="shared" si="399"/>
        <v>Алма-Ата и окрестности</v>
      </c>
      <c r="R1645" s="84">
        <v>43.289437</v>
      </c>
      <c r="S1645" s="84">
        <v>76.994337999999999</v>
      </c>
      <c r="T1645" s="6" t="s">
        <v>765</v>
      </c>
      <c r="U1645" s="6" t="s">
        <v>766</v>
      </c>
      <c r="V1645" s="6" t="s">
        <v>106</v>
      </c>
      <c r="X1645" s="6">
        <v>6000</v>
      </c>
      <c r="Y1645" s="6">
        <v>1904</v>
      </c>
      <c r="Z1645" s="6">
        <v>7</v>
      </c>
      <c r="AF1645" s="6" t="s">
        <v>948</v>
      </c>
      <c r="AH1645" s="6" t="s">
        <v>274</v>
      </c>
      <c r="AI1645" s="6" t="s">
        <v>347</v>
      </c>
      <c r="AJ1645" s="6" t="s">
        <v>385</v>
      </c>
      <c r="AK1645" s="6" t="b">
        <v>1</v>
      </c>
      <c r="AL1645" s="6" t="b">
        <v>0</v>
      </c>
      <c r="AO1645" s="49" t="s">
        <v>4952</v>
      </c>
      <c r="AP1645" s="73"/>
      <c r="AQ1645" s="49" t="s">
        <v>4951</v>
      </c>
      <c r="AR1645" s="76" t="s">
        <v>5011</v>
      </c>
      <c r="AS1645" s="73" t="s">
        <v>5012</v>
      </c>
      <c r="AT1645" s="73">
        <f t="shared" si="401"/>
        <v>1</v>
      </c>
      <c r="AU1645" s="112" t="s">
        <v>5384</v>
      </c>
      <c r="AV1645" s="44" t="s">
        <v>5380</v>
      </c>
      <c r="AW1645" t="s">
        <v>5014</v>
      </c>
      <c r="AX1645" s="73"/>
      <c r="AY164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5" s="49" t="s">
        <v>4903</v>
      </c>
      <c r="BA1645" s="44" t="str">
        <f>Y1645&amp;"-"&amp;IF(Z1645&lt;10,"0"&amp;Z1645,Z1645)</f>
        <v>1904-07</v>
      </c>
      <c r="BB1645" s="44" t="str">
        <f>Y1645&amp;IF(Z1645&lt;&gt;0,"-"&amp;Z1645,"")&amp;IF(AA1645&lt;&gt;0,"-"&amp;AA1645,"")&amp;IF(AB1645&lt;&gt;0,"/"&amp;AB1645,"")&amp;IF(AC1645&lt;&gt;0,"-"&amp;AC1645,"")&amp;IF(AD1645&lt;&gt;0,"-"&amp;AD1645,"")</f>
        <v>1904-7</v>
      </c>
      <c r="BC1645" s="44"/>
      <c r="BD1645" s="44"/>
      <c r="BE1645" s="44"/>
      <c r="BF1645" s="49" t="s">
        <v>4882</v>
      </c>
      <c r="BG1645" t="s">
        <v>4893</v>
      </c>
      <c r="BH1645" s="40" t="s">
        <v>5050</v>
      </c>
      <c r="BI1645" t="s">
        <v>39</v>
      </c>
      <c r="BJ1645" t="str">
        <f t="shared" si="406"/>
        <v>Алма-Ата и окрестности</v>
      </c>
      <c r="BK1645" t="str">
        <f>T1645&amp;" N; "&amp;U1645&amp;" E"</f>
        <v>43.289437 N; 76.994338 E</v>
      </c>
      <c r="BL1645" t="s">
        <v>765</v>
      </c>
      <c r="BM1645" s="85" t="s">
        <v>766</v>
      </c>
      <c r="BN1645" t="s">
        <v>4895</v>
      </c>
      <c r="BO1645">
        <f t="shared" si="407"/>
        <v>6000</v>
      </c>
      <c r="BP1645" t="str">
        <f>IF(V1645="original",H1645,IF(V1645="volunteer",C1645,"Nekhaeva A.A."))</f>
        <v>Kim L.V.</v>
      </c>
      <c r="BQ1645" t="str">
        <f>IF(V1645="original",I1645,IF(V1645="volunteer",YEAR(A1645)&amp;"-"&amp;IF(MONTH(A1645)&lt;10,"0"&amp;MONTH(A1645),MONTH(A1645))&amp;"-"&amp;IF(DAY(A1645)&lt;10,"0"&amp;DAY(A1645),DAY(A1645)),"__2025-05-15"))</f>
        <v>2025-04-28</v>
      </c>
      <c r="BR1645"/>
      <c r="BS1645"/>
      <c r="BT1645" s="49" t="s">
        <v>4766</v>
      </c>
      <c r="BU1645" t="s">
        <v>3631</v>
      </c>
      <c r="BV1645" t="s">
        <v>3632</v>
      </c>
      <c r="BW1645" t="s">
        <v>3633</v>
      </c>
      <c r="BX1645" t="s">
        <v>3634</v>
      </c>
      <c r="BY1645" s="44" t="s">
        <v>274</v>
      </c>
      <c r="BZ1645" t="s">
        <v>347</v>
      </c>
      <c r="CA1645" t="s">
        <v>3712</v>
      </c>
      <c r="CB1645" s="44" t="s">
        <v>3712</v>
      </c>
      <c r="CC1645" t="s">
        <v>3709</v>
      </c>
      <c r="CD1645" t="s">
        <v>3712</v>
      </c>
      <c r="CE1645" t="s">
        <v>3713</v>
      </c>
      <c r="CF1645" t="s">
        <v>3630</v>
      </c>
      <c r="CG1645"/>
      <c r="CH1645" t="str">
        <f>H1645</f>
        <v>Спасский С.А., Шнитников В.Н.</v>
      </c>
      <c r="CI1645">
        <f t="shared" si="408"/>
        <v>1937</v>
      </c>
      <c r="CJ1645"/>
    </row>
    <row r="1646" spans="1:88" s="6" customFormat="1" x14ac:dyDescent="0.45">
      <c r="A1646" s="5">
        <v>45775.424699074079</v>
      </c>
      <c r="B1646" s="6">
        <v>412819044</v>
      </c>
      <c r="C1646" s="6" t="s">
        <v>4897</v>
      </c>
      <c r="D1646" s="6">
        <v>5</v>
      </c>
      <c r="E1646" s="4" t="s">
        <v>1274</v>
      </c>
      <c r="G1646" s="6">
        <v>2590</v>
      </c>
      <c r="H1646" s="44" t="s">
        <v>951</v>
      </c>
      <c r="I1646" s="6">
        <v>1937</v>
      </c>
      <c r="J1646" s="6" t="s">
        <v>952</v>
      </c>
      <c r="K1646" s="6" t="s">
        <v>953</v>
      </c>
      <c r="L1646" s="6" t="s">
        <v>954</v>
      </c>
      <c r="M1646" s="6" t="s">
        <v>267</v>
      </c>
      <c r="P1646" s="6" t="s">
        <v>947</v>
      </c>
      <c r="Q1646" t="str">
        <f t="shared" si="399"/>
        <v>Алма-Ата и окрестности</v>
      </c>
      <c r="R1646" s="84">
        <v>43.289437</v>
      </c>
      <c r="S1646" s="84">
        <v>76.994337999999999</v>
      </c>
      <c r="T1646" s="6" t="s">
        <v>765</v>
      </c>
      <c r="U1646" s="6" t="s">
        <v>766</v>
      </c>
      <c r="V1646" s="6" t="s">
        <v>106</v>
      </c>
      <c r="X1646" s="6">
        <v>6000</v>
      </c>
      <c r="Y1646" s="6">
        <v>1921</v>
      </c>
      <c r="Z1646" s="6">
        <v>7</v>
      </c>
      <c r="AF1646" s="6" t="s">
        <v>948</v>
      </c>
      <c r="AG1646" s="67" t="s">
        <v>955</v>
      </c>
      <c r="AH1646" s="6" t="s">
        <v>274</v>
      </c>
      <c r="AI1646" s="6" t="s">
        <v>347</v>
      </c>
      <c r="AJ1646" s="6" t="s">
        <v>385</v>
      </c>
      <c r="AK1646" s="6" t="b">
        <v>1</v>
      </c>
      <c r="AL1646" s="6" t="b">
        <v>0</v>
      </c>
      <c r="AO1646" s="49" t="s">
        <v>4952</v>
      </c>
      <c r="AP1646" s="73"/>
      <c r="AQ1646" s="49" t="s">
        <v>4951</v>
      </c>
      <c r="AR1646" s="76" t="s">
        <v>5011</v>
      </c>
      <c r="AS1646" s="73" t="s">
        <v>5012</v>
      </c>
      <c r="AT1646" s="73">
        <f t="shared" si="401"/>
        <v>5</v>
      </c>
      <c r="AU1646" s="112" t="s">
        <v>5384</v>
      </c>
      <c r="AV1646" s="44" t="s">
        <v>5380</v>
      </c>
      <c r="AW1646" t="s">
        <v>5014</v>
      </c>
      <c r="AX1646" s="73"/>
      <c r="AY164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6" s="49" t="s">
        <v>4903</v>
      </c>
      <c r="BA1646" s="44" t="str">
        <f>Y1646&amp;"-"&amp;IF(Z1646&lt;10,"0"&amp;Z1646,Z1646)</f>
        <v>1921-07</v>
      </c>
      <c r="BB1646" s="44" t="str">
        <f>Y1646&amp;IF(Z1646&lt;&gt;0,"-"&amp;Z1646,"")&amp;IF(AA1646&lt;&gt;0,"-"&amp;AA1646,"")&amp;IF(AB1646&lt;&gt;0,"/"&amp;AB1646,"")&amp;IF(AC1646&lt;&gt;0,"-"&amp;AC1646,"")&amp;IF(AD1646&lt;&gt;0,"-"&amp;AD1646,"")</f>
        <v>1921-7</v>
      </c>
      <c r="BC1646" s="44"/>
      <c r="BD1646" s="44"/>
      <c r="BE1646" s="44" t="s">
        <v>4959</v>
      </c>
      <c r="BF1646" s="49" t="s">
        <v>4882</v>
      </c>
      <c r="BG1646" t="s">
        <v>4893</v>
      </c>
      <c r="BH1646" s="40" t="s">
        <v>5050</v>
      </c>
      <c r="BI1646" t="s">
        <v>39</v>
      </c>
      <c r="BJ1646" t="str">
        <f t="shared" si="406"/>
        <v>Алма-Ата и окрестности</v>
      </c>
      <c r="BK1646" t="str">
        <f>T1646&amp;" N; "&amp;U1646&amp;" E"</f>
        <v>43.289437 N; 76.994338 E</v>
      </c>
      <c r="BL1646" t="s">
        <v>765</v>
      </c>
      <c r="BM1646" s="85" t="s">
        <v>766</v>
      </c>
      <c r="BN1646" t="s">
        <v>4895</v>
      </c>
      <c r="BO1646">
        <f t="shared" si="407"/>
        <v>6000</v>
      </c>
      <c r="BP1646" t="str">
        <f>IF(V1646="original",H1646,IF(V1646="volunteer",C1646,"Nekhaeva A.A."))</f>
        <v>Kim L.V.</v>
      </c>
      <c r="BQ1646" t="str">
        <f>IF(V1646="original",I1646,IF(V1646="volunteer",YEAR(A1646)&amp;"-"&amp;IF(MONTH(A1646)&lt;10,"0"&amp;MONTH(A1646),MONTH(A1646))&amp;"-"&amp;IF(DAY(A1646)&lt;10,"0"&amp;DAY(A1646),DAY(A1646)),"__2025-05-15"))</f>
        <v>2025-04-28</v>
      </c>
      <c r="BR1646"/>
      <c r="BS1646"/>
      <c r="BT1646" s="49" t="s">
        <v>4766</v>
      </c>
      <c r="BU1646" t="s">
        <v>3631</v>
      </c>
      <c r="BV1646" t="s">
        <v>3632</v>
      </c>
      <c r="BW1646" t="s">
        <v>3633</v>
      </c>
      <c r="BX1646" t="s">
        <v>3634</v>
      </c>
      <c r="BY1646" s="44" t="s">
        <v>274</v>
      </c>
      <c r="BZ1646" t="s">
        <v>347</v>
      </c>
      <c r="CA1646" t="s">
        <v>3712</v>
      </c>
      <c r="CB1646" s="44" t="s">
        <v>3712</v>
      </c>
      <c r="CC1646" t="s">
        <v>3709</v>
      </c>
      <c r="CD1646" t="s">
        <v>3712</v>
      </c>
      <c r="CE1646" t="s">
        <v>3713</v>
      </c>
      <c r="CF1646" t="s">
        <v>3630</v>
      </c>
      <c r="CG1646"/>
      <c r="CH1646" t="str">
        <f>H1646</f>
        <v>Спасский С.А., Шнитников В.Н.</v>
      </c>
      <c r="CI1646">
        <f t="shared" si="408"/>
        <v>1937</v>
      </c>
      <c r="CJ1646"/>
    </row>
    <row r="1647" spans="1:88" s="6" customFormat="1" x14ac:dyDescent="0.45">
      <c r="A1647" s="5">
        <v>45775.426238425927</v>
      </c>
      <c r="B1647" s="6">
        <v>412819044</v>
      </c>
      <c r="C1647" s="6" t="s">
        <v>4897</v>
      </c>
      <c r="D1647" s="6">
        <v>1</v>
      </c>
      <c r="E1647" s="4" t="s">
        <v>1013</v>
      </c>
      <c r="G1647" s="6">
        <v>2590</v>
      </c>
      <c r="H1647" s="44" t="s">
        <v>951</v>
      </c>
      <c r="I1647" s="6">
        <v>1937</v>
      </c>
      <c r="J1647" s="6" t="s">
        <v>952</v>
      </c>
      <c r="K1647" s="6" t="s">
        <v>953</v>
      </c>
      <c r="L1647" s="6" t="s">
        <v>954</v>
      </c>
      <c r="M1647" s="6" t="s">
        <v>267</v>
      </c>
      <c r="P1647" s="6" t="s">
        <v>1217</v>
      </c>
      <c r="Q1647" t="str">
        <f t="shared" si="399"/>
        <v>Алферовская роща и пруд</v>
      </c>
      <c r="R1647" s="84">
        <v>43.306286999999998</v>
      </c>
      <c r="S1647" s="84">
        <v>76.949597999999995</v>
      </c>
      <c r="T1647" s="6" t="s">
        <v>1218</v>
      </c>
      <c r="U1647" s="6" t="s">
        <v>1219</v>
      </c>
      <c r="V1647" s="6" t="s">
        <v>106</v>
      </c>
      <c r="X1647" s="6">
        <v>2000</v>
      </c>
      <c r="Y1647" s="6">
        <v>1919</v>
      </c>
      <c r="Z1647" s="6">
        <v>7</v>
      </c>
      <c r="AA1647" s="6">
        <v>26</v>
      </c>
      <c r="AF1647" s="6" t="s">
        <v>948</v>
      </c>
      <c r="AH1647" s="6" t="s">
        <v>274</v>
      </c>
      <c r="AI1647" s="6" t="s">
        <v>347</v>
      </c>
      <c r="AJ1647" s="6" t="s">
        <v>385</v>
      </c>
      <c r="AK1647" s="6" t="b">
        <v>1</v>
      </c>
      <c r="AL1647" s="6" t="b">
        <v>0</v>
      </c>
      <c r="AO1647" s="49" t="s">
        <v>4952</v>
      </c>
      <c r="AP1647" s="73"/>
      <c r="AQ1647" s="49" t="s">
        <v>4951</v>
      </c>
      <c r="AR1647" s="76" t="s">
        <v>5011</v>
      </c>
      <c r="AS1647" s="73" t="s">
        <v>5012</v>
      </c>
      <c r="AT1647" s="73">
        <f t="shared" si="401"/>
        <v>1</v>
      </c>
      <c r="AU1647" s="112" t="s">
        <v>5383</v>
      </c>
      <c r="AV1647" s="44" t="s">
        <v>5382</v>
      </c>
      <c r="AW1647" t="s">
        <v>5014</v>
      </c>
      <c r="AX1647" s="73"/>
      <c r="AY164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7" s="49" t="s">
        <v>4903</v>
      </c>
      <c r="BA1647" s="58" t="str">
        <f>Y1647&amp;"-"&amp;IF(Z1647&lt;10,"0"&amp;Z1647,Z1647)&amp;"-"&amp;IF(AA1647&lt;10,"0"&amp;AA1647,AA1647)</f>
        <v>1919-07-26</v>
      </c>
      <c r="BB1647" s="44" t="str">
        <f>Y1647&amp;IF(Z1647&lt;&gt;0,"-"&amp;Z1647,"")&amp;IF(AA1647&lt;&gt;0,"-"&amp;AA1647,"")&amp;IF(AB1647&lt;&gt;0,"/"&amp;AB1647,"")&amp;IF(AC1647&lt;&gt;0,"-"&amp;AC1647,"")&amp;IF(AD1647&lt;&gt;0,"-"&amp;AD1647,"")</f>
        <v>1919-7-26</v>
      </c>
      <c r="BC1647" s="44"/>
      <c r="BD1647" s="44"/>
      <c r="BE1647" s="44"/>
      <c r="BF1647" s="49" t="s">
        <v>4882</v>
      </c>
      <c r="BG1647" t="s">
        <v>4893</v>
      </c>
      <c r="BH1647" s="40" t="s">
        <v>5050</v>
      </c>
      <c r="BI1647" t="s">
        <v>39</v>
      </c>
      <c r="BJ1647" t="str">
        <f t="shared" si="406"/>
        <v>Алферовская роща и пруд</v>
      </c>
      <c r="BK1647" t="str">
        <f>T1647&amp;" N; "&amp;U1647&amp;" E"</f>
        <v>43.306287 N; 76.949598 E</v>
      </c>
      <c r="BL1647" t="s">
        <v>1218</v>
      </c>
      <c r="BM1647" s="85" t="s">
        <v>1219</v>
      </c>
      <c r="BN1647" t="s">
        <v>4895</v>
      </c>
      <c r="BO1647">
        <f t="shared" si="407"/>
        <v>2000</v>
      </c>
      <c r="BP1647" t="str">
        <f>IF(V1647="original",H1647,IF(V1647="volunteer",C1647,"Nekhaeva A.A."))</f>
        <v>Kim L.V.</v>
      </c>
      <c r="BQ1647" t="str">
        <f>IF(V1647="original",I1647,IF(V1647="volunteer",YEAR(A1647)&amp;"-"&amp;IF(MONTH(A1647)&lt;10,"0"&amp;MONTH(A1647),MONTH(A1647))&amp;"-"&amp;IF(DAY(A1647)&lt;10,"0"&amp;DAY(A1647),DAY(A1647)),"__2025-05-15"))</f>
        <v>2025-04-28</v>
      </c>
      <c r="BR1647"/>
      <c r="BS1647"/>
      <c r="BT1647" s="49" t="s">
        <v>4766</v>
      </c>
      <c r="BU1647" t="s">
        <v>3631</v>
      </c>
      <c r="BV1647" t="s">
        <v>3632</v>
      </c>
      <c r="BW1647" t="s">
        <v>3633</v>
      </c>
      <c r="BX1647" t="s">
        <v>3634</v>
      </c>
      <c r="BY1647" s="44" t="s">
        <v>274</v>
      </c>
      <c r="BZ1647" t="s">
        <v>347</v>
      </c>
      <c r="CA1647" t="s">
        <v>3712</v>
      </c>
      <c r="CB1647" s="44" t="s">
        <v>3712</v>
      </c>
      <c r="CC1647" t="s">
        <v>3709</v>
      </c>
      <c r="CD1647" t="s">
        <v>3712</v>
      </c>
      <c r="CE1647" t="s">
        <v>3713</v>
      </c>
      <c r="CF1647" t="s">
        <v>3630</v>
      </c>
      <c r="CG1647"/>
      <c r="CH1647" t="str">
        <f>H1647</f>
        <v>Спасский С.А., Шнитников В.Н.</v>
      </c>
      <c r="CI1647">
        <f t="shared" si="408"/>
        <v>1937</v>
      </c>
      <c r="CJ1647"/>
    </row>
    <row r="1648" spans="1:88" s="6" customFormat="1" x14ac:dyDescent="0.45">
      <c r="A1648" s="5">
        <v>45775.426238425927</v>
      </c>
      <c r="B1648" s="6">
        <v>412819044</v>
      </c>
      <c r="C1648" s="6" t="s">
        <v>4897</v>
      </c>
      <c r="D1648" s="6">
        <v>3</v>
      </c>
      <c r="E1648" s="4" t="s">
        <v>5310</v>
      </c>
      <c r="G1648" s="6">
        <v>2590</v>
      </c>
      <c r="H1648" s="44" t="s">
        <v>951</v>
      </c>
      <c r="I1648" s="6">
        <v>1937</v>
      </c>
      <c r="J1648" s="6" t="s">
        <v>952</v>
      </c>
      <c r="K1648" s="6" t="s">
        <v>953</v>
      </c>
      <c r="L1648" s="6" t="s">
        <v>954</v>
      </c>
      <c r="M1648" s="6" t="s">
        <v>267</v>
      </c>
      <c r="P1648" s="6" t="s">
        <v>1217</v>
      </c>
      <c r="Q1648" t="str">
        <f t="shared" si="399"/>
        <v>Алферовская роща и пруд</v>
      </c>
      <c r="R1648" s="84">
        <v>43.306286999999998</v>
      </c>
      <c r="S1648" s="84">
        <v>76.949597999999995</v>
      </c>
      <c r="T1648" s="6" t="s">
        <v>1218</v>
      </c>
      <c r="U1648" s="6" t="s">
        <v>1219</v>
      </c>
      <c r="V1648" s="6" t="s">
        <v>106</v>
      </c>
      <c r="X1648" s="6">
        <v>2000</v>
      </c>
      <c r="Y1648" s="6">
        <v>1919</v>
      </c>
      <c r="Z1648" s="6">
        <v>7</v>
      </c>
      <c r="AA1648" s="6">
        <v>26</v>
      </c>
      <c r="AF1648" s="6" t="s">
        <v>948</v>
      </c>
      <c r="AH1648" s="6" t="s">
        <v>274</v>
      </c>
      <c r="AI1648" s="6" t="s">
        <v>347</v>
      </c>
      <c r="AJ1648" s="6" t="s">
        <v>385</v>
      </c>
      <c r="AK1648" s="6" t="b">
        <v>1</v>
      </c>
      <c r="AL1648" s="6" t="b">
        <v>0</v>
      </c>
      <c r="AO1648" s="49" t="s">
        <v>4952</v>
      </c>
      <c r="AP1648" s="73"/>
      <c r="AQ1648" s="49" t="s">
        <v>4951</v>
      </c>
      <c r="AR1648" s="76" t="s">
        <v>5011</v>
      </c>
      <c r="AS1648" s="73" t="s">
        <v>5012</v>
      </c>
      <c r="AT1648" s="73">
        <f t="shared" si="401"/>
        <v>3</v>
      </c>
      <c r="AU1648" s="112" t="s">
        <v>5384</v>
      </c>
      <c r="AV1648" s="44" t="s">
        <v>5382</v>
      </c>
      <c r="AW1648" t="s">
        <v>5014</v>
      </c>
      <c r="AX1648" s="73"/>
      <c r="AY164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8" s="49" t="s">
        <v>4903</v>
      </c>
      <c r="BA1648" s="58" t="str">
        <f>Y1648&amp;"-"&amp;IF(Z1648&lt;10,"0"&amp;Z1648,Z1648)&amp;"-"&amp;IF(AA1648&lt;10,"0"&amp;AA1648,AA1648)</f>
        <v>1919-07-26</v>
      </c>
      <c r="BB1648" s="44" t="str">
        <f>Y1648&amp;IF(Z1648&lt;&gt;0,"-"&amp;Z1648,"")&amp;IF(AA1648&lt;&gt;0,"-"&amp;AA1648,"")&amp;IF(AB1648&lt;&gt;0,"/"&amp;AB1648,"")&amp;IF(AC1648&lt;&gt;0,"-"&amp;AC1648,"")&amp;IF(AD1648&lt;&gt;0,"-"&amp;AD1648,"")</f>
        <v>1919-7-26</v>
      </c>
      <c r="BC1648" s="44"/>
      <c r="BD1648" s="44"/>
      <c r="BE1648" s="44"/>
      <c r="BF1648" s="49" t="s">
        <v>4882</v>
      </c>
      <c r="BG1648" t="s">
        <v>4893</v>
      </c>
      <c r="BH1648" s="40" t="s">
        <v>5050</v>
      </c>
      <c r="BI1648" t="s">
        <v>39</v>
      </c>
      <c r="BJ1648" t="str">
        <f t="shared" si="406"/>
        <v>Алферовская роща и пруд</v>
      </c>
      <c r="BK1648" t="str">
        <f>T1648&amp;" N; "&amp;U1648&amp;" E"</f>
        <v>43.306287 N; 76.949598 E</v>
      </c>
      <c r="BL1648" t="s">
        <v>1218</v>
      </c>
      <c r="BM1648" s="85" t="s">
        <v>1219</v>
      </c>
      <c r="BN1648" t="s">
        <v>4895</v>
      </c>
      <c r="BO1648">
        <f t="shared" si="407"/>
        <v>2000</v>
      </c>
      <c r="BP1648" t="str">
        <f>IF(V1648="original",H1648,IF(V1648="volunteer",C1648,"Nekhaeva A.A."))</f>
        <v>Kim L.V.</v>
      </c>
      <c r="BQ1648" t="str">
        <f>IF(V1648="original",I1648,IF(V1648="volunteer",YEAR(A1648)&amp;"-"&amp;IF(MONTH(A1648)&lt;10,"0"&amp;MONTH(A1648),MONTH(A1648))&amp;"-"&amp;IF(DAY(A1648)&lt;10,"0"&amp;DAY(A1648),DAY(A1648)),"__2025-05-15"))</f>
        <v>2025-04-28</v>
      </c>
      <c r="BR1648"/>
      <c r="BS1648"/>
      <c r="BT1648" s="49" t="s">
        <v>4766</v>
      </c>
      <c r="BU1648" t="s">
        <v>3631</v>
      </c>
      <c r="BV1648" t="s">
        <v>3632</v>
      </c>
      <c r="BW1648" t="s">
        <v>3633</v>
      </c>
      <c r="BX1648" t="s">
        <v>3634</v>
      </c>
      <c r="BY1648" s="44" t="s">
        <v>274</v>
      </c>
      <c r="BZ1648" t="s">
        <v>347</v>
      </c>
      <c r="CA1648" t="s">
        <v>3712</v>
      </c>
      <c r="CB1648" s="44" t="s">
        <v>3712</v>
      </c>
      <c r="CC1648" t="s">
        <v>3709</v>
      </c>
      <c r="CD1648" t="s">
        <v>3712</v>
      </c>
      <c r="CE1648" t="s">
        <v>3713</v>
      </c>
      <c r="CF1648" t="s">
        <v>3630</v>
      </c>
      <c r="CG1648"/>
      <c r="CH1648" t="str">
        <f>H1648</f>
        <v>Спасский С.А., Шнитников В.Н.</v>
      </c>
      <c r="CI1648">
        <f t="shared" si="408"/>
        <v>1937</v>
      </c>
      <c r="CJ1648"/>
    </row>
    <row r="1649" spans="1:88" s="6" customFormat="1" x14ac:dyDescent="0.45">
      <c r="A1649" s="5">
        <v>45775.426793981482</v>
      </c>
      <c r="B1649" s="6">
        <v>412819044</v>
      </c>
      <c r="C1649" s="6" t="s">
        <v>4897</v>
      </c>
      <c r="D1649" s="6">
        <v>1</v>
      </c>
      <c r="E1649" s="4" t="s">
        <v>1013</v>
      </c>
      <c r="G1649" s="6">
        <v>2590</v>
      </c>
      <c r="H1649" s="44" t="s">
        <v>951</v>
      </c>
      <c r="I1649" s="6">
        <v>1937</v>
      </c>
      <c r="J1649" s="6" t="s">
        <v>952</v>
      </c>
      <c r="K1649" s="6" t="s">
        <v>953</v>
      </c>
      <c r="L1649" s="6" t="s">
        <v>954</v>
      </c>
      <c r="M1649" s="6" t="s">
        <v>267</v>
      </c>
      <c r="P1649" s="6" t="s">
        <v>986</v>
      </c>
      <c r="Q1649" t="str">
        <f t="shared" si="399"/>
        <v>дача Волковского</v>
      </c>
      <c r="R1649" s="85" t="str">
        <f>T1649</f>
        <v>43.104043</v>
      </c>
      <c r="S1649" s="85" t="str">
        <f>U1649</f>
        <v>76.920158</v>
      </c>
      <c r="T1649" s="6" t="s">
        <v>3576</v>
      </c>
      <c r="U1649" s="6" t="s">
        <v>3577</v>
      </c>
      <c r="V1649" s="6" t="s">
        <v>106</v>
      </c>
      <c r="W1649" s="6" t="s">
        <v>3578</v>
      </c>
      <c r="X1649" s="6">
        <v>2000</v>
      </c>
      <c r="Y1649" s="6">
        <v>1919</v>
      </c>
      <c r="Z1649" s="6">
        <v>7</v>
      </c>
      <c r="AF1649" s="6" t="s">
        <v>948</v>
      </c>
      <c r="AG1649" s="67" t="s">
        <v>987</v>
      </c>
      <c r="AH1649" s="6" t="s">
        <v>274</v>
      </c>
      <c r="AI1649" s="6" t="s">
        <v>347</v>
      </c>
      <c r="AJ1649" s="6" t="s">
        <v>385</v>
      </c>
      <c r="AK1649" s="6" t="b">
        <v>1</v>
      </c>
      <c r="AL1649" s="6" t="b">
        <v>0</v>
      </c>
      <c r="AO1649" s="49" t="s">
        <v>4952</v>
      </c>
      <c r="AP1649" s="73"/>
      <c r="AQ1649" s="49" t="s">
        <v>4951</v>
      </c>
      <c r="AR1649" s="76" t="s">
        <v>5011</v>
      </c>
      <c r="AS1649" s="73" t="s">
        <v>5012</v>
      </c>
      <c r="AT1649" s="73">
        <f t="shared" si="401"/>
        <v>1</v>
      </c>
      <c r="AU1649" s="112" t="s">
        <v>5383</v>
      </c>
      <c r="AV1649" s="44" t="s">
        <v>5382</v>
      </c>
      <c r="AW1649" t="s">
        <v>5014</v>
      </c>
      <c r="AX1649" s="73"/>
      <c r="AY164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49" s="49" t="s">
        <v>4903</v>
      </c>
      <c r="BA1649" s="44" t="str">
        <f>Y1649&amp;"-"&amp;IF(Z1649&lt;10,"0"&amp;Z1649,Z1649)</f>
        <v>1919-07</v>
      </c>
      <c r="BB1649" s="44" t="str">
        <f>Y1649&amp;IF(Z1649&lt;&gt;0,"-"&amp;Z1649,"")&amp;IF(AA1649&lt;&gt;0,"-"&amp;AA1649,"")&amp;IF(AB1649&lt;&gt;0,"/"&amp;AB1649,"")&amp;IF(AC1649&lt;&gt;0,"-"&amp;AC1649,"")&amp;IF(AD1649&lt;&gt;0,"-"&amp;AD1649,"")</f>
        <v>1919-7</v>
      </c>
      <c r="BC1649" s="44"/>
      <c r="BD1649" s="44"/>
      <c r="BE1649" s="44" t="s">
        <v>4944</v>
      </c>
      <c r="BF1649" s="49" t="s">
        <v>4882</v>
      </c>
      <c r="BG1649" t="s">
        <v>4893</v>
      </c>
      <c r="BH1649" s="40" t="s">
        <v>5050</v>
      </c>
      <c r="BI1649" t="s">
        <v>39</v>
      </c>
      <c r="BJ1649" t="str">
        <f t="shared" si="406"/>
        <v>дача Волковского</v>
      </c>
      <c r="BK1649" t="str">
        <f>T1649&amp;" N; "&amp;U1649&amp;" E"</f>
        <v>43.104043 N; 76.920158 E</v>
      </c>
      <c r="BL1649" t="s">
        <v>3576</v>
      </c>
      <c r="BM1649" s="85" t="s">
        <v>3577</v>
      </c>
      <c r="BN1649" t="s">
        <v>4895</v>
      </c>
      <c r="BO1649">
        <f t="shared" si="407"/>
        <v>2000</v>
      </c>
      <c r="BP1649" t="str">
        <f>IF(V1649="original",H1649,IF(V1649="volunteer",C1649,"Nekhaeva A.A."))</f>
        <v>Kim L.V.</v>
      </c>
      <c r="BQ1649" t="str">
        <f>IF(V1649="original",I1649,IF(V1649="volunteer",YEAR(A1649)&amp;"-"&amp;IF(MONTH(A1649)&lt;10,"0"&amp;MONTH(A1649),MONTH(A1649))&amp;"-"&amp;IF(DAY(A1649)&lt;10,"0"&amp;DAY(A1649),DAY(A1649)),"__2025-05-15"))</f>
        <v>2025-04-28</v>
      </c>
      <c r="BR1649"/>
      <c r="BS1649"/>
      <c r="BT1649" s="49" t="s">
        <v>4766</v>
      </c>
      <c r="BU1649" t="s">
        <v>3631</v>
      </c>
      <c r="BV1649" t="s">
        <v>3632</v>
      </c>
      <c r="BW1649" t="s">
        <v>3633</v>
      </c>
      <c r="BX1649" t="s">
        <v>3634</v>
      </c>
      <c r="BY1649" s="44" t="s">
        <v>274</v>
      </c>
      <c r="BZ1649" t="s">
        <v>347</v>
      </c>
      <c r="CA1649" t="s">
        <v>3712</v>
      </c>
      <c r="CB1649" s="44" t="s">
        <v>3712</v>
      </c>
      <c r="CC1649" t="s">
        <v>3709</v>
      </c>
      <c r="CD1649" t="s">
        <v>3712</v>
      </c>
      <c r="CE1649" t="s">
        <v>3713</v>
      </c>
      <c r="CF1649" t="s">
        <v>3630</v>
      </c>
      <c r="CG1649"/>
      <c r="CH1649" t="str">
        <f>H1649</f>
        <v>Спасский С.А., Шнитников В.Н.</v>
      </c>
      <c r="CI1649">
        <f t="shared" si="408"/>
        <v>1937</v>
      </c>
      <c r="CJ1649"/>
    </row>
    <row r="1650" spans="1:88" s="6" customFormat="1" x14ac:dyDescent="0.45">
      <c r="A1650" s="5">
        <v>45775.426793981482</v>
      </c>
      <c r="B1650" s="6">
        <v>412819044</v>
      </c>
      <c r="C1650" s="6" t="s">
        <v>4897</v>
      </c>
      <c r="D1650" s="6">
        <v>2</v>
      </c>
      <c r="E1650" s="4" t="s">
        <v>1142</v>
      </c>
      <c r="G1650" s="6">
        <v>2590</v>
      </c>
      <c r="H1650" s="44" t="s">
        <v>951</v>
      </c>
      <c r="I1650" s="6">
        <v>1937</v>
      </c>
      <c r="J1650" s="6" t="s">
        <v>952</v>
      </c>
      <c r="K1650" s="6" t="s">
        <v>953</v>
      </c>
      <c r="L1650" s="6" t="s">
        <v>954</v>
      </c>
      <c r="M1650" s="6" t="s">
        <v>267</v>
      </c>
      <c r="P1650" s="6" t="s">
        <v>986</v>
      </c>
      <c r="Q1650" t="str">
        <f t="shared" si="399"/>
        <v>дача Волковского</v>
      </c>
      <c r="R1650" s="85" t="str">
        <f>T1650</f>
        <v>43.104043</v>
      </c>
      <c r="S1650" s="85" t="str">
        <f>U1650</f>
        <v>76.920158</v>
      </c>
      <c r="T1650" s="6" t="s">
        <v>3576</v>
      </c>
      <c r="U1650" s="6" t="s">
        <v>3577</v>
      </c>
      <c r="V1650" s="6" t="s">
        <v>106</v>
      </c>
      <c r="W1650" s="6" t="s">
        <v>3578</v>
      </c>
      <c r="X1650" s="6">
        <v>2000</v>
      </c>
      <c r="Y1650" s="6">
        <v>1919</v>
      </c>
      <c r="Z1650" s="6">
        <v>7</v>
      </c>
      <c r="AF1650" s="6" t="s">
        <v>948</v>
      </c>
      <c r="AG1650" s="67" t="s">
        <v>987</v>
      </c>
      <c r="AH1650" s="6" t="s">
        <v>274</v>
      </c>
      <c r="AI1650" s="6" t="s">
        <v>347</v>
      </c>
      <c r="AJ1650" s="6" t="s">
        <v>385</v>
      </c>
      <c r="AK1650" s="6" t="b">
        <v>1</v>
      </c>
      <c r="AL1650" s="6" t="b">
        <v>0</v>
      </c>
      <c r="AO1650" s="49" t="s">
        <v>4952</v>
      </c>
      <c r="AP1650" s="73"/>
      <c r="AQ1650" s="49" t="s">
        <v>4951</v>
      </c>
      <c r="AR1650" s="76" t="s">
        <v>5011</v>
      </c>
      <c r="AS1650" s="73" t="s">
        <v>5012</v>
      </c>
      <c r="AT1650" s="73">
        <f t="shared" si="401"/>
        <v>2</v>
      </c>
      <c r="AU1650" s="112" t="s">
        <v>5384</v>
      </c>
      <c r="AV1650" s="44" t="s">
        <v>5382</v>
      </c>
      <c r="AW1650" t="s">
        <v>5014</v>
      </c>
      <c r="AX1650" s="73"/>
      <c r="AY165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0" s="49" t="s">
        <v>4903</v>
      </c>
      <c r="BA1650" s="44" t="str">
        <f>Y1650&amp;"-"&amp;IF(Z1650&lt;10,"0"&amp;Z1650,Z1650)</f>
        <v>1919-07</v>
      </c>
      <c r="BB1650" s="44" t="str">
        <f>Y1650&amp;IF(Z1650&lt;&gt;0,"-"&amp;Z1650,"")&amp;IF(AA1650&lt;&gt;0,"-"&amp;AA1650,"")&amp;IF(AB1650&lt;&gt;0,"/"&amp;AB1650,"")&amp;IF(AC1650&lt;&gt;0,"-"&amp;AC1650,"")&amp;IF(AD1650&lt;&gt;0,"-"&amp;AD1650,"")</f>
        <v>1919-7</v>
      </c>
      <c r="BC1650" s="44"/>
      <c r="BD1650" s="44"/>
      <c r="BE1650" s="44" t="s">
        <v>4944</v>
      </c>
      <c r="BF1650" s="49" t="s">
        <v>4882</v>
      </c>
      <c r="BG1650" t="s">
        <v>4893</v>
      </c>
      <c r="BH1650" s="40" t="s">
        <v>5050</v>
      </c>
      <c r="BI1650" t="s">
        <v>39</v>
      </c>
      <c r="BJ1650" t="str">
        <f t="shared" si="406"/>
        <v>дача Волковского</v>
      </c>
      <c r="BK1650" t="str">
        <f>T1650&amp;" N; "&amp;U1650&amp;" E"</f>
        <v>43.104043 N; 76.920158 E</v>
      </c>
      <c r="BL1650" t="s">
        <v>3576</v>
      </c>
      <c r="BM1650" s="85" t="s">
        <v>3577</v>
      </c>
      <c r="BN1650" t="s">
        <v>4895</v>
      </c>
      <c r="BO1650">
        <f t="shared" si="407"/>
        <v>2000</v>
      </c>
      <c r="BP1650" t="str">
        <f>IF(V1650="original",H1650,IF(V1650="volunteer",C1650,"Nekhaeva A.A."))</f>
        <v>Kim L.V.</v>
      </c>
      <c r="BQ1650" t="str">
        <f>IF(V1650="original",I1650,IF(V1650="volunteer",YEAR(A1650)&amp;"-"&amp;IF(MONTH(A1650)&lt;10,"0"&amp;MONTH(A1650),MONTH(A1650))&amp;"-"&amp;IF(DAY(A1650)&lt;10,"0"&amp;DAY(A1650),DAY(A1650)),"__2025-05-15"))</f>
        <v>2025-04-28</v>
      </c>
      <c r="BR1650"/>
      <c r="BS1650"/>
      <c r="BT1650" s="49" t="s">
        <v>4766</v>
      </c>
      <c r="BU1650" t="s">
        <v>3631</v>
      </c>
      <c r="BV1650" t="s">
        <v>3632</v>
      </c>
      <c r="BW1650" t="s">
        <v>3633</v>
      </c>
      <c r="BX1650" t="s">
        <v>3634</v>
      </c>
      <c r="BY1650" s="44" t="s">
        <v>274</v>
      </c>
      <c r="BZ1650" t="s">
        <v>347</v>
      </c>
      <c r="CA1650" t="s">
        <v>3712</v>
      </c>
      <c r="CB1650" s="44" t="s">
        <v>3712</v>
      </c>
      <c r="CC1650" t="s">
        <v>3709</v>
      </c>
      <c r="CD1650" t="s">
        <v>3712</v>
      </c>
      <c r="CE1650" t="s">
        <v>3713</v>
      </c>
      <c r="CF1650" t="s">
        <v>3630</v>
      </c>
      <c r="CG1650"/>
      <c r="CH1650" t="str">
        <f>H1650</f>
        <v>Спасский С.А., Шнитников В.Н.</v>
      </c>
      <c r="CI1650">
        <f t="shared" si="408"/>
        <v>1937</v>
      </c>
      <c r="CJ1650"/>
    </row>
    <row r="1651" spans="1:88" s="6" customFormat="1" x14ac:dyDescent="0.45">
      <c r="A1651" s="5">
        <v>45775.428206018521</v>
      </c>
      <c r="B1651" s="6">
        <v>412819044</v>
      </c>
      <c r="C1651" s="6" t="s">
        <v>4897</v>
      </c>
      <c r="D1651" s="6">
        <v>1</v>
      </c>
      <c r="E1651" s="4" t="s">
        <v>65</v>
      </c>
      <c r="G1651" s="6">
        <v>2590</v>
      </c>
      <c r="H1651" s="44" t="s">
        <v>951</v>
      </c>
      <c r="I1651" s="6">
        <v>1937</v>
      </c>
      <c r="J1651" s="6" t="s">
        <v>952</v>
      </c>
      <c r="K1651" s="6" t="s">
        <v>953</v>
      </c>
      <c r="L1651" s="6" t="s">
        <v>954</v>
      </c>
      <c r="M1651" s="6" t="s">
        <v>267</v>
      </c>
      <c r="P1651" s="6" t="s">
        <v>947</v>
      </c>
      <c r="Q1651" t="str">
        <f t="shared" si="399"/>
        <v>Алма-Ата и окрестности</v>
      </c>
      <c r="R1651" s="84">
        <v>43.289437</v>
      </c>
      <c r="S1651" s="84">
        <v>76.994337999999999</v>
      </c>
      <c r="T1651" s="6" t="s">
        <v>765</v>
      </c>
      <c r="U1651" s="6" t="s">
        <v>766</v>
      </c>
      <c r="V1651" s="6" t="s">
        <v>106</v>
      </c>
      <c r="X1651" s="6">
        <v>6000</v>
      </c>
      <c r="Y1651" s="6">
        <v>1904</v>
      </c>
      <c r="Z1651" s="6">
        <v>7</v>
      </c>
      <c r="AF1651" s="6" t="s">
        <v>948</v>
      </c>
      <c r="AH1651" s="6" t="s">
        <v>274</v>
      </c>
      <c r="AI1651" s="6" t="s">
        <v>347</v>
      </c>
      <c r="AJ1651" s="6" t="s">
        <v>372</v>
      </c>
      <c r="AK1651" s="6" t="b">
        <v>1</v>
      </c>
      <c r="AL1651" s="6" t="b">
        <v>0</v>
      </c>
      <c r="AO1651" s="49" t="s">
        <v>4952</v>
      </c>
      <c r="AP1651" s="73"/>
      <c r="AQ1651" s="49" t="s">
        <v>4951</v>
      </c>
      <c r="AR1651" s="76" t="s">
        <v>5011</v>
      </c>
      <c r="AS1651" s="73" t="s">
        <v>5012</v>
      </c>
      <c r="AT1651" s="73">
        <f t="shared" si="401"/>
        <v>1</v>
      </c>
      <c r="AU1651" s="112" t="s">
        <v>5384</v>
      </c>
      <c r="AV1651" s="44" t="s">
        <v>5380</v>
      </c>
      <c r="AW1651" t="s">
        <v>5014</v>
      </c>
      <c r="AX1651" s="73"/>
      <c r="AY165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1" s="49" t="s">
        <v>4903</v>
      </c>
      <c r="BA1651" s="44" t="str">
        <f>Y1651&amp;"-"&amp;IF(Z1651&lt;10,"0"&amp;Z1651,Z1651)</f>
        <v>1904-07</v>
      </c>
      <c r="BB1651" s="44" t="str">
        <f>Y1651&amp;IF(Z1651&lt;&gt;0,"-"&amp;Z1651,"")&amp;IF(AA1651&lt;&gt;0,"-"&amp;AA1651,"")&amp;IF(AB1651&lt;&gt;0,"/"&amp;AB1651,"")&amp;IF(AC1651&lt;&gt;0,"-"&amp;AC1651,"")&amp;IF(AD1651&lt;&gt;0,"-"&amp;AD1651,"")</f>
        <v>1904-7</v>
      </c>
      <c r="BC1651" s="44"/>
      <c r="BD1651" s="44"/>
      <c r="BE1651" s="44"/>
      <c r="BF1651" s="49" t="s">
        <v>4882</v>
      </c>
      <c r="BG1651" t="s">
        <v>4893</v>
      </c>
      <c r="BH1651" s="40" t="s">
        <v>5050</v>
      </c>
      <c r="BI1651" t="s">
        <v>39</v>
      </c>
      <c r="BJ1651" t="str">
        <f t="shared" si="406"/>
        <v>Алма-Ата и окрестности</v>
      </c>
      <c r="BK1651" t="str">
        <f>T1651&amp;" N; "&amp;U1651&amp;" E"</f>
        <v>43.289437 N; 76.994338 E</v>
      </c>
      <c r="BL1651" t="s">
        <v>765</v>
      </c>
      <c r="BM1651" s="85" t="s">
        <v>766</v>
      </c>
      <c r="BN1651" t="s">
        <v>4895</v>
      </c>
      <c r="BO1651">
        <f t="shared" si="407"/>
        <v>6000</v>
      </c>
      <c r="BP1651" t="str">
        <f>IF(V1651="original",H1651,IF(V1651="volunteer",C1651,"Nekhaeva A.A."))</f>
        <v>Kim L.V.</v>
      </c>
      <c r="BQ1651" t="str">
        <f>IF(V1651="original",I1651,IF(V1651="volunteer",YEAR(A1651)&amp;"-"&amp;IF(MONTH(A1651)&lt;10,"0"&amp;MONTH(A1651),MONTH(A1651))&amp;"-"&amp;IF(DAY(A1651)&lt;10,"0"&amp;DAY(A1651),DAY(A1651)),"__2025-05-15"))</f>
        <v>2025-04-28</v>
      </c>
      <c r="BR1651"/>
      <c r="BS1651"/>
      <c r="BT1651" s="49" t="s">
        <v>4766</v>
      </c>
      <c r="BU1651" t="s">
        <v>3631</v>
      </c>
      <c r="BV1651" t="s">
        <v>3632</v>
      </c>
      <c r="BW1651" t="s">
        <v>3633</v>
      </c>
      <c r="BX1651" t="s">
        <v>3634</v>
      </c>
      <c r="BY1651" s="44" t="s">
        <v>274</v>
      </c>
      <c r="BZ1651" t="s">
        <v>347</v>
      </c>
      <c r="CA1651" t="s">
        <v>3707</v>
      </c>
      <c r="CB1651" s="44" t="s">
        <v>3707</v>
      </c>
      <c r="CC1651" t="s">
        <v>3709</v>
      </c>
      <c r="CD1651" t="s">
        <v>3707</v>
      </c>
      <c r="CE1651" t="s">
        <v>3708</v>
      </c>
      <c r="CF1651" t="s">
        <v>3630</v>
      </c>
      <c r="CG1651"/>
      <c r="CH1651" t="str">
        <f>H1651</f>
        <v>Спасский С.А., Шнитников В.Н.</v>
      </c>
      <c r="CI1651">
        <f t="shared" si="408"/>
        <v>1937</v>
      </c>
      <c r="CJ1651"/>
    </row>
    <row r="1652" spans="1:88" s="6" customFormat="1" x14ac:dyDescent="0.45">
      <c r="A1652" s="5">
        <v>45775.428715277783</v>
      </c>
      <c r="B1652" s="6">
        <v>412819044</v>
      </c>
      <c r="C1652" s="6" t="s">
        <v>4897</v>
      </c>
      <c r="D1652" s="6">
        <v>1</v>
      </c>
      <c r="E1652" s="4" t="s">
        <v>65</v>
      </c>
      <c r="G1652" s="6">
        <v>2590</v>
      </c>
      <c r="H1652" s="44" t="s">
        <v>951</v>
      </c>
      <c r="I1652" s="6">
        <v>1937</v>
      </c>
      <c r="J1652" s="6" t="s">
        <v>952</v>
      </c>
      <c r="K1652" s="6" t="s">
        <v>953</v>
      </c>
      <c r="L1652" s="6" t="s">
        <v>954</v>
      </c>
      <c r="M1652" s="6" t="s">
        <v>267</v>
      </c>
      <c r="P1652" s="6" t="s">
        <v>1053</v>
      </c>
      <c r="Q1652" t="str">
        <f t="shared" si="399"/>
        <v>разные места Казахстана</v>
      </c>
      <c r="R1652" s="84"/>
      <c r="S1652" s="84"/>
      <c r="V1652" s="6" t="s">
        <v>119</v>
      </c>
      <c r="X1652" s="6">
        <v>6000</v>
      </c>
      <c r="Y1652" s="6">
        <v>1937</v>
      </c>
      <c r="AF1652" s="6" t="s">
        <v>948</v>
      </c>
      <c r="AG1652" s="62" t="s">
        <v>997</v>
      </c>
      <c r="AH1652" s="6" t="s">
        <v>274</v>
      </c>
      <c r="AI1652" s="6" t="s">
        <v>347</v>
      </c>
      <c r="AJ1652" s="6" t="s">
        <v>372</v>
      </c>
      <c r="AK1652" s="6" t="b">
        <v>1</v>
      </c>
      <c r="AL1652" s="6" t="b">
        <v>0</v>
      </c>
      <c r="AO1652" s="49" t="s">
        <v>4952</v>
      </c>
      <c r="AP1652" s="73"/>
      <c r="AQ1652" s="49" t="s">
        <v>4951</v>
      </c>
      <c r="AR1652" s="76" t="s">
        <v>5011</v>
      </c>
      <c r="AS1652" s="73" t="s">
        <v>5012</v>
      </c>
      <c r="AT1652" s="73">
        <f t="shared" si="401"/>
        <v>1</v>
      </c>
      <c r="AU1652" s="112" t="s">
        <v>5384</v>
      </c>
      <c r="AV1652" s="44" t="s">
        <v>5380</v>
      </c>
      <c r="AW1652" t="s">
        <v>5014</v>
      </c>
      <c r="AX1652" s="73"/>
      <c r="AY165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2" s="49" t="s">
        <v>4903</v>
      </c>
      <c r="BA1652" s="44">
        <f>Y1652</f>
        <v>1937</v>
      </c>
      <c r="BB1652" s="44" t="str">
        <f>Y1652&amp;IF(Z1652&lt;&gt;0,"-"&amp;Z1652,"")&amp;IF(AA1652&lt;&gt;0,"-"&amp;AA1652,"")&amp;IF(AB1652&lt;&gt;0,"/"&amp;AB1652,"")&amp;IF(AC1652&lt;&gt;0,"-"&amp;AC1652,"")&amp;IF(AD1652&lt;&gt;0,"-"&amp;AD1652,"")</f>
        <v>1937</v>
      </c>
      <c r="BC1652" s="44"/>
      <c r="BD1652" s="44"/>
      <c r="BE1652" s="44"/>
      <c r="BF1652" s="49" t="s">
        <v>4882</v>
      </c>
      <c r="BG1652" t="s">
        <v>4893</v>
      </c>
      <c r="BH1652" s="40" t="s">
        <v>5050</v>
      </c>
      <c r="BI1652" t="s">
        <v>39</v>
      </c>
      <c r="BJ1652" t="str">
        <f t="shared" si="406"/>
        <v>разные места Казахстана</v>
      </c>
      <c r="BK1652"/>
      <c r="BL1652"/>
      <c r="BM1652" s="85"/>
      <c r="BN1652"/>
      <c r="BO1652">
        <f t="shared" si="407"/>
        <v>6000</v>
      </c>
      <c r="BP1652" t="str">
        <f>IF(V1652="original",H1652,IF(V1652="volunteer",C1652,"Nekhaeva A.A."))</f>
        <v>Nekhaeva A.A.</v>
      </c>
      <c r="BQ1652" t="str">
        <f>IF(V1652="original",I1652,IF(V1652="volunteer",YEAR(A1652)&amp;"-"&amp;IF(MONTH(A1652)&lt;10,"0"&amp;MONTH(A1652),MONTH(A1652))&amp;"-"&amp;IF(DAY(A1652)&lt;10,"0"&amp;DAY(A1652),DAY(A1652)),"__2025-05-15"))</f>
        <v>__2025-05-15</v>
      </c>
      <c r="BR1652"/>
      <c r="BS1652"/>
      <c r="BT1652" s="49" t="s">
        <v>4766</v>
      </c>
      <c r="BU1652" t="s">
        <v>3631</v>
      </c>
      <c r="BV1652" t="s">
        <v>3632</v>
      </c>
      <c r="BW1652" t="s">
        <v>3633</v>
      </c>
      <c r="BX1652" t="s">
        <v>3634</v>
      </c>
      <c r="BY1652" s="44" t="s">
        <v>274</v>
      </c>
      <c r="BZ1652" t="s">
        <v>347</v>
      </c>
      <c r="CA1652" t="s">
        <v>3707</v>
      </c>
      <c r="CB1652" s="44" t="s">
        <v>3707</v>
      </c>
      <c r="CC1652" t="s">
        <v>3709</v>
      </c>
      <c r="CD1652" t="s">
        <v>3707</v>
      </c>
      <c r="CE1652" t="s">
        <v>3708</v>
      </c>
      <c r="CF1652" t="s">
        <v>3630</v>
      </c>
      <c r="CG1652"/>
      <c r="CH1652" t="str">
        <f>H1652</f>
        <v>Спасский С.А., Шнитников В.Н.</v>
      </c>
      <c r="CI1652">
        <f t="shared" si="408"/>
        <v>1937</v>
      </c>
      <c r="CJ1652"/>
    </row>
    <row r="1653" spans="1:88" s="6" customFormat="1" x14ac:dyDescent="0.45">
      <c r="A1653" s="5">
        <v>45775.436203703714</v>
      </c>
      <c r="B1653" s="6">
        <v>412819044</v>
      </c>
      <c r="C1653" s="6" t="s">
        <v>4897</v>
      </c>
      <c r="D1653" s="6">
        <v>1</v>
      </c>
      <c r="E1653" s="4" t="s">
        <v>1013</v>
      </c>
      <c r="G1653" s="6">
        <v>2590</v>
      </c>
      <c r="H1653" s="44" t="s">
        <v>951</v>
      </c>
      <c r="I1653" s="6">
        <v>1937</v>
      </c>
      <c r="J1653" s="6" t="s">
        <v>952</v>
      </c>
      <c r="K1653" s="6" t="s">
        <v>953</v>
      </c>
      <c r="L1653" s="6" t="s">
        <v>954</v>
      </c>
      <c r="M1653" s="6" t="s">
        <v>267</v>
      </c>
      <c r="P1653" s="6" t="s">
        <v>1214</v>
      </c>
      <c r="Q1653" t="str">
        <f t="shared" si="399"/>
        <v>обрывистый берег Алматинки</v>
      </c>
      <c r="R1653" s="84">
        <v>43.205584000000002</v>
      </c>
      <c r="S1653" s="84">
        <v>76.979079999999996</v>
      </c>
      <c r="T1653" s="6" t="s">
        <v>981</v>
      </c>
      <c r="U1653" s="6" t="s">
        <v>982</v>
      </c>
      <c r="V1653" s="6" t="s">
        <v>106</v>
      </c>
      <c r="X1653" s="6">
        <v>5000</v>
      </c>
      <c r="Y1653" s="6">
        <v>1937</v>
      </c>
      <c r="Z1653" s="6">
        <v>8</v>
      </c>
      <c r="AA1653" s="6">
        <v>9</v>
      </c>
      <c r="AF1653" s="6" t="s">
        <v>948</v>
      </c>
      <c r="AG1653" s="67" t="s">
        <v>949</v>
      </c>
      <c r="AH1653" s="6" t="s">
        <v>274</v>
      </c>
      <c r="AI1653" s="6" t="s">
        <v>347</v>
      </c>
      <c r="AJ1653" s="6" t="s">
        <v>355</v>
      </c>
      <c r="AK1653" s="6" t="b">
        <v>1</v>
      </c>
      <c r="AL1653" s="6" t="b">
        <v>0</v>
      </c>
      <c r="AO1653" s="49" t="s">
        <v>4952</v>
      </c>
      <c r="AP1653" s="73"/>
      <c r="AQ1653" s="49" t="s">
        <v>4951</v>
      </c>
      <c r="AR1653" s="76" t="s">
        <v>5011</v>
      </c>
      <c r="AS1653" s="73" t="s">
        <v>5012</v>
      </c>
      <c r="AT1653" s="73">
        <f t="shared" si="401"/>
        <v>1</v>
      </c>
      <c r="AU1653" s="112" t="s">
        <v>5383</v>
      </c>
      <c r="AV1653" s="44" t="s">
        <v>5382</v>
      </c>
      <c r="AW1653" t="s">
        <v>5014</v>
      </c>
      <c r="AX1653" s="73"/>
      <c r="AY165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3" s="49" t="s">
        <v>4903</v>
      </c>
      <c r="BA1653" s="58" t="str">
        <f>Y1653&amp;"-"&amp;IF(Z1653&lt;10,"0"&amp;Z1653,Z1653)&amp;"-"&amp;IF(AA1653&lt;10,"0"&amp;AA1653,AA1653)</f>
        <v>1937-08-09</v>
      </c>
      <c r="BB1653" s="44" t="str">
        <f>Y1653&amp;IF(Z1653&lt;&gt;0,"-"&amp;Z1653,"")&amp;IF(AA1653&lt;&gt;0,"-"&amp;AA1653,"")&amp;IF(AB1653&lt;&gt;0,"/"&amp;AB1653,"")&amp;IF(AC1653&lt;&gt;0,"-"&amp;AC1653,"")&amp;IF(AD1653&lt;&gt;0,"-"&amp;AD1653,"")</f>
        <v>1937-8-9</v>
      </c>
      <c r="BC1653" s="44"/>
      <c r="BD1653" s="44"/>
      <c r="BE1653" s="44" t="s">
        <v>4943</v>
      </c>
      <c r="BF1653" s="49" t="s">
        <v>4882</v>
      </c>
      <c r="BG1653" t="s">
        <v>4893</v>
      </c>
      <c r="BH1653" s="40" t="s">
        <v>5050</v>
      </c>
      <c r="BI1653" t="s">
        <v>39</v>
      </c>
      <c r="BJ1653" t="str">
        <f t="shared" si="406"/>
        <v>обрывистый берег Алматинки</v>
      </c>
      <c r="BK1653" t="str">
        <f>T1653&amp;" N; "&amp;U1653&amp;" E"</f>
        <v>43.205584 N; 76.97908 E</v>
      </c>
      <c r="BL1653" t="s">
        <v>981</v>
      </c>
      <c r="BM1653" s="85" t="s">
        <v>982</v>
      </c>
      <c r="BN1653" t="s">
        <v>4895</v>
      </c>
      <c r="BO1653">
        <f t="shared" si="407"/>
        <v>5000</v>
      </c>
      <c r="BP1653" t="str">
        <f>IF(V1653="original",H1653,IF(V1653="volunteer",C1653,"Nekhaeva A.A."))</f>
        <v>Kim L.V.</v>
      </c>
      <c r="BQ1653" t="str">
        <f>IF(V1653="original",I1653,IF(V1653="volunteer",YEAR(A1653)&amp;"-"&amp;IF(MONTH(A1653)&lt;10,"0"&amp;MONTH(A1653),MONTH(A1653))&amp;"-"&amp;IF(DAY(A1653)&lt;10,"0"&amp;DAY(A1653),DAY(A1653)),"__2025-05-15"))</f>
        <v>2025-04-28</v>
      </c>
      <c r="BR1653"/>
      <c r="BS1653"/>
      <c r="BT1653" s="49" t="s">
        <v>4766</v>
      </c>
      <c r="BU1653" t="s">
        <v>3631</v>
      </c>
      <c r="BV1653" t="s">
        <v>3632</v>
      </c>
      <c r="BW1653" t="s">
        <v>3633</v>
      </c>
      <c r="BX1653" t="s">
        <v>3634</v>
      </c>
      <c r="BY1653" s="44" t="s">
        <v>274</v>
      </c>
      <c r="BZ1653" t="s">
        <v>347</v>
      </c>
      <c r="CA1653" t="s">
        <v>3704</v>
      </c>
      <c r="CB1653" s="44" t="s">
        <v>3704</v>
      </c>
      <c r="CC1653" t="s">
        <v>4859</v>
      </c>
      <c r="CD1653" t="s">
        <v>3704</v>
      </c>
      <c r="CE1653" t="s">
        <v>3705</v>
      </c>
      <c r="CF1653" t="s">
        <v>3630</v>
      </c>
      <c r="CG1653"/>
      <c r="CH1653" t="str">
        <f>H1653</f>
        <v>Спасский С.А., Шнитников В.Н.</v>
      </c>
      <c r="CI1653">
        <f t="shared" si="408"/>
        <v>1937</v>
      </c>
      <c r="CJ1653"/>
    </row>
    <row r="1654" spans="1:88" s="6" customFormat="1" x14ac:dyDescent="0.45">
      <c r="A1654" s="5">
        <v>45775.444444444453</v>
      </c>
      <c r="B1654" s="6">
        <v>412819044</v>
      </c>
      <c r="C1654" s="6" t="s">
        <v>4897</v>
      </c>
      <c r="D1654" s="6">
        <v>2</v>
      </c>
      <c r="E1654" s="4" t="s">
        <v>86</v>
      </c>
      <c r="G1654" s="6">
        <v>2590</v>
      </c>
      <c r="H1654" s="44" t="s">
        <v>951</v>
      </c>
      <c r="I1654" s="6">
        <v>1937</v>
      </c>
      <c r="J1654" s="6" t="s">
        <v>952</v>
      </c>
      <c r="K1654" s="6" t="s">
        <v>953</v>
      </c>
      <c r="L1654" s="6" t="s">
        <v>954</v>
      </c>
      <c r="M1654" s="6" t="s">
        <v>267</v>
      </c>
      <c r="P1654" s="6" t="s">
        <v>947</v>
      </c>
      <c r="Q1654" t="str">
        <f>IF(LEN(P1654)&gt;0,P1654,"")</f>
        <v>Алма-Ата и окрестности</v>
      </c>
      <c r="R1654" s="84">
        <v>43.289437</v>
      </c>
      <c r="S1654" s="84">
        <v>76.994337999999999</v>
      </c>
      <c r="T1654" s="6" t="s">
        <v>765</v>
      </c>
      <c r="U1654" s="6" t="s">
        <v>766</v>
      </c>
      <c r="V1654" s="6" t="s">
        <v>106</v>
      </c>
      <c r="X1654" s="6">
        <v>6000</v>
      </c>
      <c r="Y1654" s="6">
        <v>1921</v>
      </c>
      <c r="Z1654" s="6">
        <v>7</v>
      </c>
      <c r="AF1654" s="6" t="s">
        <v>948</v>
      </c>
      <c r="AG1654" s="67" t="s">
        <v>955</v>
      </c>
      <c r="AH1654" s="6" t="s">
        <v>274</v>
      </c>
      <c r="AI1654" s="6" t="s">
        <v>347</v>
      </c>
      <c r="AJ1654" s="6" t="s">
        <v>1213</v>
      </c>
      <c r="AK1654" s="6" t="b">
        <v>1</v>
      </c>
      <c r="AL1654" s="6" t="b">
        <v>0</v>
      </c>
      <c r="AO1654" s="49" t="s">
        <v>4952</v>
      </c>
      <c r="AP1654" s="73"/>
      <c r="AQ1654" s="49" t="s">
        <v>4951</v>
      </c>
      <c r="AR1654" s="76" t="s">
        <v>5011</v>
      </c>
      <c r="AS1654" s="73" t="s">
        <v>5012</v>
      </c>
      <c r="AT1654" s="73">
        <f t="shared" si="401"/>
        <v>2</v>
      </c>
      <c r="AU1654" s="112" t="s">
        <v>5383</v>
      </c>
      <c r="AV1654" s="44" t="s">
        <v>5380</v>
      </c>
      <c r="AW1654" t="s">
        <v>5014</v>
      </c>
      <c r="AX1654" s="73"/>
      <c r="AY165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4" s="49" t="s">
        <v>4903</v>
      </c>
      <c r="BA1654" s="44" t="str">
        <f>Y1654&amp;"-"&amp;IF(Z1654&lt;10,"0"&amp;Z1654,Z1654)</f>
        <v>1921-07</v>
      </c>
      <c r="BB1654" s="44" t="str">
        <f>Y1654&amp;IF(Z1654&lt;&gt;0,"-"&amp;Z1654,"")&amp;IF(AA1654&lt;&gt;0,"-"&amp;AA1654,"")&amp;IF(AB1654&lt;&gt;0,"/"&amp;AB1654,"")&amp;IF(AC1654&lt;&gt;0,"-"&amp;AC1654,"")&amp;IF(AD1654&lt;&gt;0,"-"&amp;AD1654,"")</f>
        <v>1921-7</v>
      </c>
      <c r="BC1654" s="44"/>
      <c r="BD1654" s="44"/>
      <c r="BE1654" s="44" t="s">
        <v>4959</v>
      </c>
      <c r="BF1654" s="49" t="s">
        <v>4882</v>
      </c>
      <c r="BG1654" t="s">
        <v>4893</v>
      </c>
      <c r="BH1654" s="40" t="s">
        <v>5050</v>
      </c>
      <c r="BI1654" t="s">
        <v>39</v>
      </c>
      <c r="BJ1654" t="str">
        <f>P1654</f>
        <v>Алма-Ата и окрестности</v>
      </c>
      <c r="BK1654" t="str">
        <f>T1654&amp;" N; "&amp;U1654&amp;" E"</f>
        <v>43.289437 N; 76.994338 E</v>
      </c>
      <c r="BL1654" t="s">
        <v>765</v>
      </c>
      <c r="BM1654" s="85" t="s">
        <v>766</v>
      </c>
      <c r="BN1654" t="s">
        <v>4895</v>
      </c>
      <c r="BO1654">
        <f>X1654</f>
        <v>6000</v>
      </c>
      <c r="BP1654" t="str">
        <f>IF(V1654="original",H1654,IF(V1654="volunteer",C1654,"Nekhaeva A.A."))</f>
        <v>Kim L.V.</v>
      </c>
      <c r="BQ1654" t="str">
        <f>IF(V1654="original",I1654,IF(V1654="volunteer",YEAR(A1654)&amp;"-"&amp;IF(MONTH(A1654)&lt;10,"0"&amp;MONTH(A1654),MONTH(A1654))&amp;"-"&amp;IF(DAY(A1654)&lt;10,"0"&amp;DAY(A1654),DAY(A1654)),"__2025-05-15"))</f>
        <v>2025-04-28</v>
      </c>
      <c r="BR1654"/>
      <c r="BS1654"/>
      <c r="BT1654" s="49" t="s">
        <v>4766</v>
      </c>
      <c r="BU1654" t="s">
        <v>3631</v>
      </c>
      <c r="BV1654" t="s">
        <v>3632</v>
      </c>
      <c r="BW1654" t="s">
        <v>3633</v>
      </c>
      <c r="BX1654" t="s">
        <v>3634</v>
      </c>
      <c r="BY1654" s="44" t="s">
        <v>274</v>
      </c>
      <c r="BZ1654" t="s">
        <v>303</v>
      </c>
      <c r="CA1654" t="s">
        <v>4096</v>
      </c>
      <c r="CB1654" s="44" t="s">
        <v>4096</v>
      </c>
      <c r="CC1654" t="s">
        <v>4858</v>
      </c>
      <c r="CD1654" t="s">
        <v>4094</v>
      </c>
      <c r="CE1654" t="s">
        <v>4095</v>
      </c>
      <c r="CF1654" t="s">
        <v>3630</v>
      </c>
      <c r="CG1654"/>
      <c r="CH1654" t="str">
        <f>H1654</f>
        <v>Спасский С.А., Шнитников В.Н.</v>
      </c>
      <c r="CI1654">
        <f>I1654</f>
        <v>1937</v>
      </c>
      <c r="CJ1654"/>
    </row>
    <row r="1655" spans="1:88" s="6" customFormat="1" x14ac:dyDescent="0.45">
      <c r="A1655" s="5">
        <v>45775.444444444453</v>
      </c>
      <c r="B1655" s="6">
        <v>412819044</v>
      </c>
      <c r="C1655" s="6" t="s">
        <v>4897</v>
      </c>
      <c r="D1655" s="6">
        <v>1</v>
      </c>
      <c r="E1655" s="4" t="s">
        <v>65</v>
      </c>
      <c r="G1655" s="6">
        <v>2590</v>
      </c>
      <c r="H1655" s="44" t="s">
        <v>951</v>
      </c>
      <c r="I1655" s="6">
        <v>1937</v>
      </c>
      <c r="J1655" s="6" t="s">
        <v>952</v>
      </c>
      <c r="K1655" s="6" t="s">
        <v>953</v>
      </c>
      <c r="L1655" s="6" t="s">
        <v>954</v>
      </c>
      <c r="M1655" s="6" t="s">
        <v>267</v>
      </c>
      <c r="P1655" s="6" t="s">
        <v>947</v>
      </c>
      <c r="Q1655" t="str">
        <f>IF(LEN(P1655)&gt;0,P1655,"")</f>
        <v>Алма-Ата и окрестности</v>
      </c>
      <c r="R1655" s="84">
        <v>43.289437</v>
      </c>
      <c r="S1655" s="84">
        <v>76.994337999999999</v>
      </c>
      <c r="T1655" s="6" t="s">
        <v>765</v>
      </c>
      <c r="U1655" s="6" t="s">
        <v>766</v>
      </c>
      <c r="V1655" s="6" t="s">
        <v>106</v>
      </c>
      <c r="X1655" s="6">
        <v>6000</v>
      </c>
      <c r="Y1655" s="6">
        <v>1921</v>
      </c>
      <c r="Z1655" s="6">
        <v>7</v>
      </c>
      <c r="AF1655" s="6" t="s">
        <v>948</v>
      </c>
      <c r="AG1655" s="67" t="s">
        <v>955</v>
      </c>
      <c r="AH1655" s="6" t="s">
        <v>274</v>
      </c>
      <c r="AI1655" s="6" t="s">
        <v>347</v>
      </c>
      <c r="AJ1655" s="6" t="s">
        <v>1213</v>
      </c>
      <c r="AK1655" s="6" t="b">
        <v>1</v>
      </c>
      <c r="AL1655" s="6" t="b">
        <v>0</v>
      </c>
      <c r="AO1655" s="49" t="s">
        <v>4952</v>
      </c>
      <c r="AP1655" s="73"/>
      <c r="AQ1655" s="49" t="s">
        <v>4951</v>
      </c>
      <c r="AR1655" s="76" t="s">
        <v>5011</v>
      </c>
      <c r="AS1655" s="73" t="s">
        <v>5012</v>
      </c>
      <c r="AT1655" s="73">
        <f t="shared" si="401"/>
        <v>1</v>
      </c>
      <c r="AU1655" s="112" t="s">
        <v>5384</v>
      </c>
      <c r="AV1655" s="44" t="s">
        <v>5380</v>
      </c>
      <c r="AW1655" t="s">
        <v>5014</v>
      </c>
      <c r="AX1655" s="73"/>
      <c r="AY165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5" s="49" t="s">
        <v>4903</v>
      </c>
      <c r="BA1655" s="44" t="str">
        <f>Y1655&amp;"-"&amp;IF(Z1655&lt;10,"0"&amp;Z1655,Z1655)</f>
        <v>1921-07</v>
      </c>
      <c r="BB1655" s="44" t="str">
        <f>Y1655&amp;IF(Z1655&lt;&gt;0,"-"&amp;Z1655,"")&amp;IF(AA1655&lt;&gt;0,"-"&amp;AA1655,"")&amp;IF(AB1655&lt;&gt;0,"/"&amp;AB1655,"")&amp;IF(AC1655&lt;&gt;0,"-"&amp;AC1655,"")&amp;IF(AD1655&lt;&gt;0,"-"&amp;AD1655,"")</f>
        <v>1921-7</v>
      </c>
      <c r="BC1655" s="44"/>
      <c r="BD1655" s="44"/>
      <c r="BE1655" s="44" t="s">
        <v>4959</v>
      </c>
      <c r="BF1655" s="49" t="s">
        <v>4882</v>
      </c>
      <c r="BG1655" t="s">
        <v>4893</v>
      </c>
      <c r="BH1655" s="40" t="s">
        <v>5050</v>
      </c>
      <c r="BI1655" t="s">
        <v>39</v>
      </c>
      <c r="BJ1655" t="str">
        <f>P1655</f>
        <v>Алма-Ата и окрестности</v>
      </c>
      <c r="BK1655" t="str">
        <f>T1655&amp;" N; "&amp;U1655&amp;" E"</f>
        <v>43.289437 N; 76.994338 E</v>
      </c>
      <c r="BL1655" t="s">
        <v>765</v>
      </c>
      <c r="BM1655" s="85" t="s">
        <v>766</v>
      </c>
      <c r="BN1655" t="s">
        <v>4895</v>
      </c>
      <c r="BO1655">
        <f>X1655</f>
        <v>6000</v>
      </c>
      <c r="BP1655" t="str">
        <f>IF(V1655="original",H1655,IF(V1655="volunteer",C1655,"Nekhaeva A.A."))</f>
        <v>Kim L.V.</v>
      </c>
      <c r="BQ1655" t="str">
        <f>IF(V1655="original",I1655,IF(V1655="volunteer",YEAR(A1655)&amp;"-"&amp;IF(MONTH(A1655)&lt;10,"0"&amp;MONTH(A1655),MONTH(A1655))&amp;"-"&amp;IF(DAY(A1655)&lt;10,"0"&amp;DAY(A1655),DAY(A1655)),"__2025-05-15"))</f>
        <v>2025-04-28</v>
      </c>
      <c r="BR1655"/>
      <c r="BS1655"/>
      <c r="BT1655" s="49" t="s">
        <v>4766</v>
      </c>
      <c r="BU1655" t="s">
        <v>3631</v>
      </c>
      <c r="BV1655" t="s">
        <v>3632</v>
      </c>
      <c r="BW1655" t="s">
        <v>3633</v>
      </c>
      <c r="BX1655" t="s">
        <v>3634</v>
      </c>
      <c r="BY1655" s="44" t="s">
        <v>274</v>
      </c>
      <c r="BZ1655" t="s">
        <v>303</v>
      </c>
      <c r="CA1655" t="s">
        <v>4096</v>
      </c>
      <c r="CB1655" s="44" t="s">
        <v>4096</v>
      </c>
      <c r="CC1655" t="s">
        <v>4858</v>
      </c>
      <c r="CD1655" t="s">
        <v>4094</v>
      </c>
      <c r="CE1655" t="s">
        <v>4095</v>
      </c>
      <c r="CF1655" t="s">
        <v>3630</v>
      </c>
      <c r="CG1655"/>
      <c r="CH1655" t="str">
        <f>H1655</f>
        <v>Спасский С.А., Шнитников В.Н.</v>
      </c>
      <c r="CI1655">
        <f>I1655</f>
        <v>1937</v>
      </c>
      <c r="CJ1655"/>
    </row>
    <row r="1656" spans="1:88" s="6" customFormat="1" x14ac:dyDescent="0.45">
      <c r="A1656" s="5">
        <v>45775.448923611111</v>
      </c>
      <c r="B1656" s="6">
        <v>412819044</v>
      </c>
      <c r="C1656" s="6" t="s">
        <v>4897</v>
      </c>
      <c r="D1656" s="6">
        <v>9</v>
      </c>
      <c r="E1656" s="4" t="s">
        <v>5271</v>
      </c>
      <c r="G1656" s="6">
        <v>2590</v>
      </c>
      <c r="H1656" s="44" t="s">
        <v>951</v>
      </c>
      <c r="I1656" s="6">
        <v>1937</v>
      </c>
      <c r="J1656" s="6" t="s">
        <v>952</v>
      </c>
      <c r="K1656" s="6" t="s">
        <v>953</v>
      </c>
      <c r="L1656" s="6" t="s">
        <v>954</v>
      </c>
      <c r="M1656" s="6" t="s">
        <v>267</v>
      </c>
      <c r="P1656" s="6" t="s">
        <v>947</v>
      </c>
      <c r="Q1656" t="str">
        <f t="shared" ref="Q1656:Q1657" si="411">IF(LEN(P1656)&gt;0,P1656,"")</f>
        <v>Алма-Ата и окрестности</v>
      </c>
      <c r="R1656" s="84">
        <v>43.289437</v>
      </c>
      <c r="S1656" s="84">
        <v>76.994337999999999</v>
      </c>
      <c r="T1656" s="6" t="s">
        <v>765</v>
      </c>
      <c r="U1656" s="6" t="s">
        <v>766</v>
      </c>
      <c r="V1656" s="6" t="s">
        <v>106</v>
      </c>
      <c r="X1656" s="6">
        <v>6000</v>
      </c>
      <c r="Y1656" s="6">
        <v>1937</v>
      </c>
      <c r="Z1656" s="6">
        <v>7</v>
      </c>
      <c r="AB1656" s="6">
        <v>1937</v>
      </c>
      <c r="AC1656" s="6">
        <v>8</v>
      </c>
      <c r="AF1656" s="6" t="s">
        <v>948</v>
      </c>
      <c r="AG1656" s="67" t="s">
        <v>949</v>
      </c>
      <c r="AH1656" s="6" t="s">
        <v>274</v>
      </c>
      <c r="AI1656" s="6" t="s">
        <v>347</v>
      </c>
      <c r="AJ1656" s="6" t="s">
        <v>308</v>
      </c>
      <c r="AK1656" s="6" t="b">
        <v>1</v>
      </c>
      <c r="AL1656" s="6" t="b">
        <v>0</v>
      </c>
      <c r="AO1656" s="49" t="s">
        <v>4952</v>
      </c>
      <c r="AP1656" s="73"/>
      <c r="AQ1656" s="49" t="s">
        <v>4951</v>
      </c>
      <c r="AR1656" s="76" t="s">
        <v>5011</v>
      </c>
      <c r="AS1656" s="73" t="s">
        <v>5012</v>
      </c>
      <c r="AT1656" s="73">
        <f t="shared" si="401"/>
        <v>9</v>
      </c>
      <c r="AU1656" s="112" t="s">
        <v>5383</v>
      </c>
      <c r="AV1656" s="44" t="s">
        <v>5382</v>
      </c>
      <c r="AW1656" t="s">
        <v>5014</v>
      </c>
      <c r="AX1656" s="73"/>
      <c r="AY165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6" s="49" t="s">
        <v>4903</v>
      </c>
      <c r="BA1656" s="59" t="str">
        <f>Y1656&amp;"-"&amp;IF(Z1656&lt;10,"0"&amp;Z1656,Z1656)&amp;"/"&amp;IF(AC1656&lt;10,"0"&amp;AC1656,AC1656)</f>
        <v>1937-07/08</v>
      </c>
      <c r="BB1656" s="44" t="str">
        <f>Y1656&amp;IF(Z1656&lt;&gt;0,"-"&amp;Z1656,"")&amp;IF(AA1656&lt;&gt;0,"-"&amp;AA1656,"")&amp;IF(AB1656&lt;&gt;0,"/"&amp;AB1656,"")&amp;IF(AC1656&lt;&gt;0,"-"&amp;AC1656,"")&amp;IF(AD1656&lt;&gt;0,"-"&amp;AD1656,"")</f>
        <v>1937-7/1937-8</v>
      </c>
      <c r="BC1656" s="44"/>
      <c r="BD1656" s="44"/>
      <c r="BE1656" s="44" t="s">
        <v>4943</v>
      </c>
      <c r="BF1656" s="49" t="s">
        <v>4882</v>
      </c>
      <c r="BG1656" t="s">
        <v>4893</v>
      </c>
      <c r="BH1656" s="40" t="s">
        <v>5050</v>
      </c>
      <c r="BI1656" t="s">
        <v>39</v>
      </c>
      <c r="BJ1656" t="str">
        <f t="shared" ref="BJ1656:BJ1657" si="412">P1656</f>
        <v>Алма-Ата и окрестности</v>
      </c>
      <c r="BK1656" t="str">
        <f>T1656&amp;" N; "&amp;U1656&amp;" E"</f>
        <v>43.289437 N; 76.994338 E</v>
      </c>
      <c r="BL1656" t="s">
        <v>765</v>
      </c>
      <c r="BM1656" s="85" t="s">
        <v>766</v>
      </c>
      <c r="BN1656" t="s">
        <v>4895</v>
      </c>
      <c r="BO1656">
        <f t="shared" ref="BO1656:BO1657" si="413">X1656</f>
        <v>6000</v>
      </c>
      <c r="BP1656" t="str">
        <f>IF(V1656="original",H1656,IF(V1656="volunteer",C1656,"Nekhaeva A.A."))</f>
        <v>Kim L.V.</v>
      </c>
      <c r="BQ1656" t="str">
        <f>IF(V1656="original",I1656,IF(V1656="volunteer",YEAR(A1656)&amp;"-"&amp;IF(MONTH(A1656)&lt;10,"0"&amp;MONTH(A1656),MONTH(A1656))&amp;"-"&amp;IF(DAY(A1656)&lt;10,"0"&amp;DAY(A1656),DAY(A1656)),"__2025-05-15"))</f>
        <v>2025-04-28</v>
      </c>
      <c r="BR1656"/>
      <c r="BS1656"/>
      <c r="BT1656" s="49" t="s">
        <v>4766</v>
      </c>
      <c r="BU1656" t="s">
        <v>3631</v>
      </c>
      <c r="BV1656" t="s">
        <v>3632</v>
      </c>
      <c r="BW1656" t="s">
        <v>3633</v>
      </c>
      <c r="BX1656" t="s">
        <v>3634</v>
      </c>
      <c r="BY1656" s="44" t="s">
        <v>274</v>
      </c>
      <c r="BZ1656" t="s">
        <v>303</v>
      </c>
      <c r="CA1656" t="s">
        <v>3687</v>
      </c>
      <c r="CB1656" s="44" t="s">
        <v>3687</v>
      </c>
      <c r="CC1656" t="s">
        <v>4796</v>
      </c>
      <c r="CD1656" t="s">
        <v>4093</v>
      </c>
      <c r="CE1656" t="s">
        <v>3688</v>
      </c>
      <c r="CF1656" t="s">
        <v>3630</v>
      </c>
      <c r="CG1656"/>
      <c r="CH1656" t="str">
        <f>H1656</f>
        <v>Спасский С.А., Шнитников В.Н.</v>
      </c>
      <c r="CI1656">
        <f t="shared" ref="CI1656:CI1657" si="414">I1656</f>
        <v>1937</v>
      </c>
      <c r="CJ1656"/>
    </row>
    <row r="1657" spans="1:88" s="6" customFormat="1" x14ac:dyDescent="0.45">
      <c r="A1657" s="5">
        <v>45775.448923611111</v>
      </c>
      <c r="B1657" s="6">
        <v>412819044</v>
      </c>
      <c r="C1657" s="6" t="s">
        <v>4897</v>
      </c>
      <c r="D1657" s="6">
        <v>9</v>
      </c>
      <c r="E1657" s="4" t="s">
        <v>5310</v>
      </c>
      <c r="G1657" s="6">
        <v>2590</v>
      </c>
      <c r="H1657" s="44" t="s">
        <v>951</v>
      </c>
      <c r="I1657" s="6">
        <v>1937</v>
      </c>
      <c r="J1657" s="6" t="s">
        <v>952</v>
      </c>
      <c r="K1657" s="6" t="s">
        <v>953</v>
      </c>
      <c r="L1657" s="6" t="s">
        <v>954</v>
      </c>
      <c r="M1657" s="6" t="s">
        <v>267</v>
      </c>
      <c r="P1657" s="6" t="s">
        <v>947</v>
      </c>
      <c r="Q1657" t="str">
        <f t="shared" si="411"/>
        <v>Алма-Ата и окрестности</v>
      </c>
      <c r="R1657" s="84">
        <v>43.289437</v>
      </c>
      <c r="S1657" s="84">
        <v>76.994337999999999</v>
      </c>
      <c r="T1657" s="6" t="s">
        <v>765</v>
      </c>
      <c r="U1657" s="6" t="s">
        <v>766</v>
      </c>
      <c r="V1657" s="6" t="s">
        <v>106</v>
      </c>
      <c r="X1657" s="6">
        <v>6000</v>
      </c>
      <c r="Y1657" s="6">
        <v>1937</v>
      </c>
      <c r="Z1657" s="6">
        <v>7</v>
      </c>
      <c r="AB1657" s="6">
        <v>1937</v>
      </c>
      <c r="AC1657" s="6">
        <v>8</v>
      </c>
      <c r="AF1657" s="6" t="s">
        <v>948</v>
      </c>
      <c r="AG1657" s="67" t="s">
        <v>949</v>
      </c>
      <c r="AH1657" s="6" t="s">
        <v>274</v>
      </c>
      <c r="AI1657" s="6" t="s">
        <v>347</v>
      </c>
      <c r="AJ1657" s="6" t="s">
        <v>308</v>
      </c>
      <c r="AK1657" s="6" t="b">
        <v>1</v>
      </c>
      <c r="AL1657" s="6" t="b">
        <v>0</v>
      </c>
      <c r="AO1657" s="49" t="s">
        <v>4952</v>
      </c>
      <c r="AP1657" s="73"/>
      <c r="AQ1657" s="49" t="s">
        <v>4951</v>
      </c>
      <c r="AR1657" s="76" t="s">
        <v>5011</v>
      </c>
      <c r="AS1657" s="73" t="s">
        <v>5012</v>
      </c>
      <c r="AT1657" s="73">
        <f t="shared" si="401"/>
        <v>9</v>
      </c>
      <c r="AU1657" s="112" t="s">
        <v>5384</v>
      </c>
      <c r="AV1657" s="44" t="s">
        <v>5382</v>
      </c>
      <c r="AW1657" t="s">
        <v>5014</v>
      </c>
      <c r="AX1657" s="73"/>
      <c r="AY165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7" s="49" t="s">
        <v>4903</v>
      </c>
      <c r="BA1657" s="59" t="str">
        <f>Y1657&amp;"-"&amp;IF(Z1657&lt;10,"0"&amp;Z1657,Z1657)&amp;"/"&amp;IF(AC1657&lt;10,"0"&amp;AC1657,AC1657)</f>
        <v>1937-07/08</v>
      </c>
      <c r="BB1657" s="44" t="str">
        <f>Y1657&amp;IF(Z1657&lt;&gt;0,"-"&amp;Z1657,"")&amp;IF(AA1657&lt;&gt;0,"-"&amp;AA1657,"")&amp;IF(AB1657&lt;&gt;0,"/"&amp;AB1657,"")&amp;IF(AC1657&lt;&gt;0,"-"&amp;AC1657,"")&amp;IF(AD1657&lt;&gt;0,"-"&amp;AD1657,"")</f>
        <v>1937-7/1937-8</v>
      </c>
      <c r="BC1657" s="44"/>
      <c r="BD1657" s="44"/>
      <c r="BE1657" s="44" t="s">
        <v>4943</v>
      </c>
      <c r="BF1657" s="49" t="s">
        <v>4882</v>
      </c>
      <c r="BG1657" t="s">
        <v>4893</v>
      </c>
      <c r="BH1657" s="40" t="s">
        <v>5050</v>
      </c>
      <c r="BI1657" t="s">
        <v>39</v>
      </c>
      <c r="BJ1657" t="str">
        <f t="shared" si="412"/>
        <v>Алма-Ата и окрестности</v>
      </c>
      <c r="BK1657" t="str">
        <f>T1657&amp;" N; "&amp;U1657&amp;" E"</f>
        <v>43.289437 N; 76.994338 E</v>
      </c>
      <c r="BL1657" t="s">
        <v>765</v>
      </c>
      <c r="BM1657" s="85" t="s">
        <v>766</v>
      </c>
      <c r="BN1657" t="s">
        <v>4895</v>
      </c>
      <c r="BO1657">
        <f t="shared" si="413"/>
        <v>6000</v>
      </c>
      <c r="BP1657" t="str">
        <f>IF(V1657="original",H1657,IF(V1657="volunteer",C1657,"Nekhaeva A.A."))</f>
        <v>Kim L.V.</v>
      </c>
      <c r="BQ1657" t="str">
        <f>IF(V1657="original",I1657,IF(V1657="volunteer",YEAR(A1657)&amp;"-"&amp;IF(MONTH(A1657)&lt;10,"0"&amp;MONTH(A1657),MONTH(A1657))&amp;"-"&amp;IF(DAY(A1657)&lt;10,"0"&amp;DAY(A1657),DAY(A1657)),"__2025-05-15"))</f>
        <v>2025-04-28</v>
      </c>
      <c r="BR1657"/>
      <c r="BS1657"/>
      <c r="BT1657" s="49" t="s">
        <v>4766</v>
      </c>
      <c r="BU1657" t="s">
        <v>3631</v>
      </c>
      <c r="BV1657" t="s">
        <v>3632</v>
      </c>
      <c r="BW1657" t="s">
        <v>3633</v>
      </c>
      <c r="BX1657" t="s">
        <v>3634</v>
      </c>
      <c r="BY1657" s="44" t="s">
        <v>274</v>
      </c>
      <c r="BZ1657" t="s">
        <v>303</v>
      </c>
      <c r="CA1657" t="s">
        <v>3687</v>
      </c>
      <c r="CB1657" s="44" t="s">
        <v>3687</v>
      </c>
      <c r="CC1657" t="s">
        <v>4796</v>
      </c>
      <c r="CD1657" t="s">
        <v>4093</v>
      </c>
      <c r="CE1657" t="s">
        <v>3688</v>
      </c>
      <c r="CF1657" t="s">
        <v>3630</v>
      </c>
      <c r="CG1657"/>
      <c r="CH1657" t="str">
        <f>H1657</f>
        <v>Спасский С.А., Шнитников В.Н.</v>
      </c>
      <c r="CI1657">
        <f t="shared" si="414"/>
        <v>1937</v>
      </c>
      <c r="CJ1657"/>
    </row>
    <row r="1658" spans="1:88" s="6" customFormat="1" x14ac:dyDescent="0.45">
      <c r="A1658" s="5">
        <v>45775.451354166667</v>
      </c>
      <c r="B1658" s="6">
        <v>412819044</v>
      </c>
      <c r="C1658" s="6" t="s">
        <v>4897</v>
      </c>
      <c r="D1658" s="6">
        <v>2</v>
      </c>
      <c r="E1658" s="4" t="s">
        <v>86</v>
      </c>
      <c r="G1658" s="6">
        <v>2590</v>
      </c>
      <c r="H1658" s="44" t="s">
        <v>951</v>
      </c>
      <c r="I1658" s="6">
        <v>1937</v>
      </c>
      <c r="J1658" s="6" t="s">
        <v>952</v>
      </c>
      <c r="K1658" s="6" t="s">
        <v>953</v>
      </c>
      <c r="L1658" s="6" t="s">
        <v>954</v>
      </c>
      <c r="M1658" s="6" t="s">
        <v>267</v>
      </c>
      <c r="P1658" s="6" t="s">
        <v>1130</v>
      </c>
      <c r="Q1658" t="str">
        <f>IF(LEN(P1658)&gt;0,P1658,"")</f>
        <v>Б. Алматинка, у гор</v>
      </c>
      <c r="R1658" s="84">
        <v>43.130749000000002</v>
      </c>
      <c r="S1658" s="84">
        <v>76.908208000000002</v>
      </c>
      <c r="T1658" s="6" t="s">
        <v>942</v>
      </c>
      <c r="U1658" s="6" t="s">
        <v>943</v>
      </c>
      <c r="V1658" s="6" t="s">
        <v>106</v>
      </c>
      <c r="X1658" s="6">
        <v>6000</v>
      </c>
      <c r="Y1658" s="6">
        <v>1920</v>
      </c>
      <c r="Z1658" s="6">
        <v>6</v>
      </c>
      <c r="AF1658" s="6" t="s">
        <v>948</v>
      </c>
      <c r="AH1658" s="6" t="s">
        <v>274</v>
      </c>
      <c r="AI1658" s="6" t="s">
        <v>347</v>
      </c>
      <c r="AJ1658" s="6" t="s">
        <v>308</v>
      </c>
      <c r="AK1658" s="6" t="b">
        <v>1</v>
      </c>
      <c r="AL1658" s="6" t="b">
        <v>0</v>
      </c>
      <c r="AO1658" s="49" t="s">
        <v>4952</v>
      </c>
      <c r="AP1658" s="73"/>
      <c r="AQ1658" s="49" t="s">
        <v>4951</v>
      </c>
      <c r="AR1658" s="76" t="s">
        <v>5011</v>
      </c>
      <c r="AS1658" s="73" t="s">
        <v>5012</v>
      </c>
      <c r="AT1658" s="73">
        <f t="shared" si="401"/>
        <v>2</v>
      </c>
      <c r="AU1658" s="112" t="s">
        <v>5383</v>
      </c>
      <c r="AV1658" s="44" t="s">
        <v>5380</v>
      </c>
      <c r="AW1658" t="s">
        <v>5014</v>
      </c>
      <c r="AX1658" s="73"/>
      <c r="AY1658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8" s="49" t="s">
        <v>4903</v>
      </c>
      <c r="BA1658" s="44" t="str">
        <f>Y1658&amp;"-"&amp;IF(Z1658&lt;10,"0"&amp;Z1658,Z1658)</f>
        <v>1920-06</v>
      </c>
      <c r="BB1658" s="44" t="str">
        <f>Y1658&amp;IF(Z1658&lt;&gt;0,"-"&amp;Z1658,"")&amp;IF(AA1658&lt;&gt;0,"-"&amp;AA1658,"")&amp;IF(AB1658&lt;&gt;0,"/"&amp;AB1658,"")&amp;IF(AC1658&lt;&gt;0,"-"&amp;AC1658,"")&amp;IF(AD1658&lt;&gt;0,"-"&amp;AD1658,"")</f>
        <v>1920-6</v>
      </c>
      <c r="BC1658" s="44"/>
      <c r="BD1658" s="44"/>
      <c r="BE1658" s="44"/>
      <c r="BF1658" s="49" t="s">
        <v>4882</v>
      </c>
      <c r="BG1658" t="s">
        <v>4893</v>
      </c>
      <c r="BH1658" s="40" t="s">
        <v>5050</v>
      </c>
      <c r="BI1658" t="s">
        <v>39</v>
      </c>
      <c r="BJ1658" t="str">
        <f>P1658</f>
        <v>Б. Алматинка, у гор</v>
      </c>
      <c r="BK1658" t="str">
        <f>T1658&amp;" N; "&amp;U1658&amp;" E"</f>
        <v>43.130749 N; 76.908208 E</v>
      </c>
      <c r="BL1658" t="s">
        <v>942</v>
      </c>
      <c r="BM1658" s="85" t="s">
        <v>943</v>
      </c>
      <c r="BN1658" t="s">
        <v>4895</v>
      </c>
      <c r="BO1658">
        <f>X1658</f>
        <v>6000</v>
      </c>
      <c r="BP1658" t="str">
        <f>IF(V1658="original",H1658,IF(V1658="volunteer",C1658,"Nekhaeva A.A."))</f>
        <v>Kim L.V.</v>
      </c>
      <c r="BQ1658" t="str">
        <f>IF(V1658="original",I1658,IF(V1658="volunteer",YEAR(A1658)&amp;"-"&amp;IF(MONTH(A1658)&lt;10,"0"&amp;MONTH(A1658),MONTH(A1658))&amp;"-"&amp;IF(DAY(A1658)&lt;10,"0"&amp;DAY(A1658),DAY(A1658)),"__2025-05-15"))</f>
        <v>2025-04-28</v>
      </c>
      <c r="BR1658"/>
      <c r="BS1658"/>
      <c r="BT1658" s="49" t="s">
        <v>4766</v>
      </c>
      <c r="BU1658" t="s">
        <v>3631</v>
      </c>
      <c r="BV1658" t="s">
        <v>3632</v>
      </c>
      <c r="BW1658" t="s">
        <v>3633</v>
      </c>
      <c r="BX1658" t="s">
        <v>3634</v>
      </c>
      <c r="BY1658" s="44" t="s">
        <v>274</v>
      </c>
      <c r="BZ1658" t="s">
        <v>303</v>
      </c>
      <c r="CA1658" t="s">
        <v>3687</v>
      </c>
      <c r="CB1658" s="44" t="s">
        <v>3687</v>
      </c>
      <c r="CC1658" t="s">
        <v>4796</v>
      </c>
      <c r="CD1658" t="s">
        <v>4093</v>
      </c>
      <c r="CE1658" t="s">
        <v>3688</v>
      </c>
      <c r="CF1658" t="s">
        <v>3630</v>
      </c>
      <c r="CG1658"/>
      <c r="CH1658" t="str">
        <f>H1658</f>
        <v>Спасский С.А., Шнитников В.Н.</v>
      </c>
      <c r="CI1658">
        <f>I1658</f>
        <v>1937</v>
      </c>
      <c r="CJ1658"/>
    </row>
    <row r="1659" spans="1:88" s="6" customFormat="1" x14ac:dyDescent="0.45">
      <c r="A1659" s="5">
        <v>45775.451354166667</v>
      </c>
      <c r="B1659" s="6">
        <v>412819044</v>
      </c>
      <c r="C1659" s="6" t="s">
        <v>4897</v>
      </c>
      <c r="D1659" s="6">
        <v>2</v>
      </c>
      <c r="E1659" s="4" t="s">
        <v>247</v>
      </c>
      <c r="G1659" s="6">
        <v>2590</v>
      </c>
      <c r="H1659" s="44" t="s">
        <v>951</v>
      </c>
      <c r="I1659" s="6">
        <v>1937</v>
      </c>
      <c r="J1659" s="6" t="s">
        <v>952</v>
      </c>
      <c r="K1659" s="6" t="s">
        <v>953</v>
      </c>
      <c r="L1659" s="6" t="s">
        <v>954</v>
      </c>
      <c r="M1659" s="6" t="s">
        <v>267</v>
      </c>
      <c r="P1659" s="6" t="s">
        <v>1130</v>
      </c>
      <c r="Q1659" t="str">
        <f>IF(LEN(P1659)&gt;0,P1659,"")</f>
        <v>Б. Алматинка, у гор</v>
      </c>
      <c r="R1659" s="84">
        <v>43.130749000000002</v>
      </c>
      <c r="S1659" s="84">
        <v>76.908208000000002</v>
      </c>
      <c r="T1659" s="6" t="s">
        <v>942</v>
      </c>
      <c r="U1659" s="6" t="s">
        <v>943</v>
      </c>
      <c r="V1659" s="6" t="s">
        <v>106</v>
      </c>
      <c r="X1659" s="6">
        <v>6000</v>
      </c>
      <c r="Y1659" s="6">
        <v>1920</v>
      </c>
      <c r="Z1659" s="6">
        <v>6</v>
      </c>
      <c r="AF1659" s="6" t="s">
        <v>948</v>
      </c>
      <c r="AH1659" s="6" t="s">
        <v>274</v>
      </c>
      <c r="AI1659" s="6" t="s">
        <v>347</v>
      </c>
      <c r="AJ1659" s="6" t="s">
        <v>308</v>
      </c>
      <c r="AK1659" s="6" t="b">
        <v>1</v>
      </c>
      <c r="AL1659" s="6" t="b">
        <v>0</v>
      </c>
      <c r="AO1659" s="49" t="s">
        <v>4952</v>
      </c>
      <c r="AP1659" s="73"/>
      <c r="AQ1659" s="49" t="s">
        <v>4951</v>
      </c>
      <c r="AR1659" s="76" t="s">
        <v>5011</v>
      </c>
      <c r="AS1659" s="73" t="s">
        <v>5012</v>
      </c>
      <c r="AT1659" s="73">
        <f t="shared" si="401"/>
        <v>2</v>
      </c>
      <c r="AU1659" s="112" t="s">
        <v>5384</v>
      </c>
      <c r="AV1659" s="44" t="s">
        <v>5380</v>
      </c>
      <c r="AW1659" t="s">
        <v>5014</v>
      </c>
      <c r="AX1659" s="73"/>
      <c r="AY1659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59" s="49" t="s">
        <v>4903</v>
      </c>
      <c r="BA1659" s="44" t="str">
        <f>Y1659&amp;"-"&amp;IF(Z1659&lt;10,"0"&amp;Z1659,Z1659)</f>
        <v>1920-06</v>
      </c>
      <c r="BB1659" s="44" t="str">
        <f>Y1659&amp;IF(Z1659&lt;&gt;0,"-"&amp;Z1659,"")&amp;IF(AA1659&lt;&gt;0,"-"&amp;AA1659,"")&amp;IF(AB1659&lt;&gt;0,"/"&amp;AB1659,"")&amp;IF(AC1659&lt;&gt;0,"-"&amp;AC1659,"")&amp;IF(AD1659&lt;&gt;0,"-"&amp;AD1659,"")</f>
        <v>1920-6</v>
      </c>
      <c r="BC1659" s="44"/>
      <c r="BD1659" s="44"/>
      <c r="BE1659" s="44"/>
      <c r="BF1659" s="49" t="s">
        <v>4882</v>
      </c>
      <c r="BG1659" t="s">
        <v>4893</v>
      </c>
      <c r="BH1659" s="40" t="s">
        <v>5050</v>
      </c>
      <c r="BI1659" t="s">
        <v>39</v>
      </c>
      <c r="BJ1659" t="str">
        <f>P1659</f>
        <v>Б. Алматинка, у гор</v>
      </c>
      <c r="BK1659" t="str">
        <f>T1659&amp;" N; "&amp;U1659&amp;" E"</f>
        <v>43.130749 N; 76.908208 E</v>
      </c>
      <c r="BL1659" t="s">
        <v>942</v>
      </c>
      <c r="BM1659" s="85" t="s">
        <v>943</v>
      </c>
      <c r="BN1659" t="s">
        <v>4895</v>
      </c>
      <c r="BO1659">
        <f>X1659</f>
        <v>6000</v>
      </c>
      <c r="BP1659" t="str">
        <f>IF(V1659="original",H1659,IF(V1659="volunteer",C1659,"Nekhaeva A.A."))</f>
        <v>Kim L.V.</v>
      </c>
      <c r="BQ1659" t="str">
        <f>IF(V1659="original",I1659,IF(V1659="volunteer",YEAR(A1659)&amp;"-"&amp;IF(MONTH(A1659)&lt;10,"0"&amp;MONTH(A1659),MONTH(A1659))&amp;"-"&amp;IF(DAY(A1659)&lt;10,"0"&amp;DAY(A1659),DAY(A1659)),"__2025-05-15"))</f>
        <v>2025-04-28</v>
      </c>
      <c r="BR1659"/>
      <c r="BS1659"/>
      <c r="BT1659" s="49" t="s">
        <v>4766</v>
      </c>
      <c r="BU1659" t="s">
        <v>3631</v>
      </c>
      <c r="BV1659" t="s">
        <v>3632</v>
      </c>
      <c r="BW1659" t="s">
        <v>3633</v>
      </c>
      <c r="BX1659" t="s">
        <v>3634</v>
      </c>
      <c r="BY1659" s="44" t="s">
        <v>274</v>
      </c>
      <c r="BZ1659" t="s">
        <v>303</v>
      </c>
      <c r="CA1659" t="s">
        <v>3687</v>
      </c>
      <c r="CB1659" s="44" t="s">
        <v>3687</v>
      </c>
      <c r="CC1659" t="s">
        <v>4796</v>
      </c>
      <c r="CD1659" t="s">
        <v>4093</v>
      </c>
      <c r="CE1659" t="s">
        <v>3688</v>
      </c>
      <c r="CF1659" t="s">
        <v>3630</v>
      </c>
      <c r="CG1659"/>
      <c r="CH1659" t="str">
        <f>H1659</f>
        <v>Спасский С.А., Шнитников В.Н.</v>
      </c>
      <c r="CI1659">
        <f>I1659</f>
        <v>1937</v>
      </c>
      <c r="CJ1659"/>
    </row>
    <row r="1660" spans="1:88" s="6" customFormat="1" x14ac:dyDescent="0.45">
      <c r="A1660" s="5">
        <v>45775.463831018518</v>
      </c>
      <c r="B1660" s="6">
        <v>412819044</v>
      </c>
      <c r="C1660" s="6" t="s">
        <v>4897</v>
      </c>
      <c r="D1660" s="6">
        <v>1</v>
      </c>
      <c r="E1660" s="4" t="s">
        <v>1115</v>
      </c>
      <c r="G1660" s="6">
        <v>2590</v>
      </c>
      <c r="H1660" s="44" t="s">
        <v>951</v>
      </c>
      <c r="I1660" s="6">
        <v>1937</v>
      </c>
      <c r="J1660" s="6" t="s">
        <v>952</v>
      </c>
      <c r="K1660" s="6" t="s">
        <v>953</v>
      </c>
      <c r="L1660" s="6" t="s">
        <v>954</v>
      </c>
      <c r="M1660" s="6" t="s">
        <v>267</v>
      </c>
      <c r="P1660" s="6" t="s">
        <v>1018</v>
      </c>
      <c r="Q1660" t="str">
        <f t="shared" ref="Q1660:Q1661" si="415">IF(LEN(P1660)&gt;0,P1660,"")</f>
        <v>Копальский у.</v>
      </c>
      <c r="R1660" s="84">
        <v>45.718308999999998</v>
      </c>
      <c r="S1660" s="84">
        <v>77.246391000000003</v>
      </c>
      <c r="T1660" s="6" t="s">
        <v>1019</v>
      </c>
      <c r="U1660" s="6" t="s">
        <v>1020</v>
      </c>
      <c r="V1660" s="6" t="s">
        <v>106</v>
      </c>
      <c r="X1660" s="6">
        <v>50000</v>
      </c>
      <c r="Y1660" s="6">
        <v>1910</v>
      </c>
      <c r="AF1660" s="6" t="s">
        <v>948</v>
      </c>
      <c r="AG1660" s="67" t="s">
        <v>959</v>
      </c>
      <c r="AH1660" s="6" t="s">
        <v>274</v>
      </c>
      <c r="AI1660" s="6" t="s">
        <v>347</v>
      </c>
      <c r="AJ1660" s="6" t="s">
        <v>1204</v>
      </c>
      <c r="AK1660" s="6" t="b">
        <v>1</v>
      </c>
      <c r="AL1660" s="6" t="b">
        <v>0</v>
      </c>
      <c r="AO1660" s="49" t="s">
        <v>4952</v>
      </c>
      <c r="AP1660" s="73"/>
      <c r="AQ1660" s="49" t="s">
        <v>4951</v>
      </c>
      <c r="AR1660" s="76" t="s">
        <v>5011</v>
      </c>
      <c r="AS1660" s="73" t="s">
        <v>5012</v>
      </c>
      <c r="AT1660" s="73">
        <f t="shared" si="401"/>
        <v>1</v>
      </c>
      <c r="AU1660" s="44"/>
      <c r="AV1660" s="44" t="s">
        <v>5381</v>
      </c>
      <c r="AW1660" t="s">
        <v>5014</v>
      </c>
      <c r="AX1660" s="73"/>
      <c r="AY1660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0" s="49" t="s">
        <v>4903</v>
      </c>
      <c r="BA1660" s="44">
        <f>Y1660</f>
        <v>1910</v>
      </c>
      <c r="BB1660" s="44" t="str">
        <f>Y1660&amp;IF(Z1660&lt;&gt;0,"-"&amp;Z1660,"")&amp;IF(AA1660&lt;&gt;0,"-"&amp;AA1660,"")&amp;IF(AB1660&lt;&gt;0,"/"&amp;AB1660,"")&amp;IF(AC1660&lt;&gt;0,"-"&amp;AC1660,"")&amp;IF(AD1660&lt;&gt;0,"-"&amp;AD1660,"")</f>
        <v>1910</v>
      </c>
      <c r="BC1660" s="44"/>
      <c r="BD1660" s="44"/>
      <c r="BE1660" s="44" t="s">
        <v>4941</v>
      </c>
      <c r="BF1660" s="49" t="s">
        <v>4882</v>
      </c>
      <c r="BG1660" t="s">
        <v>4893</v>
      </c>
      <c r="BH1660" s="40" t="s">
        <v>5050</v>
      </c>
      <c r="BI1660" t="s">
        <v>39</v>
      </c>
      <c r="BJ1660" t="str">
        <f t="shared" ref="BJ1660:BJ1661" si="416">P1660</f>
        <v>Копальский у.</v>
      </c>
      <c r="BK1660" t="str">
        <f>T1660&amp;" N; "&amp;U1660&amp;" E"</f>
        <v>45.718309 N; 77.246391 E</v>
      </c>
      <c r="BL1660" t="s">
        <v>1019</v>
      </c>
      <c r="BM1660" s="85" t="s">
        <v>1020</v>
      </c>
      <c r="BN1660" t="s">
        <v>4895</v>
      </c>
      <c r="BO1660">
        <f t="shared" ref="BO1660:BO1661" si="417">X1660</f>
        <v>50000</v>
      </c>
      <c r="BP1660" t="str">
        <f>IF(V1660="original",H1660,IF(V1660="volunteer",C1660,"Nekhaeva A.A."))</f>
        <v>Kim L.V.</v>
      </c>
      <c r="BQ1660" t="str">
        <f>IF(V1660="original",I1660,IF(V1660="volunteer",YEAR(A1660)&amp;"-"&amp;IF(MONTH(A1660)&lt;10,"0"&amp;MONTH(A1660),MONTH(A1660))&amp;"-"&amp;IF(DAY(A1660)&lt;10,"0"&amp;DAY(A1660),DAY(A1660)),"__2025-05-15"))</f>
        <v>2025-04-28</v>
      </c>
      <c r="BR1660"/>
      <c r="BS1660"/>
      <c r="BT1660" s="49" t="s">
        <v>4766</v>
      </c>
      <c r="BU1660" t="s">
        <v>3631</v>
      </c>
      <c r="BV1660" t="s">
        <v>3632</v>
      </c>
      <c r="BW1660" t="s">
        <v>3633</v>
      </c>
      <c r="BX1660" t="s">
        <v>3634</v>
      </c>
      <c r="BY1660" s="44" t="s">
        <v>274</v>
      </c>
      <c r="BZ1660" t="s">
        <v>275</v>
      </c>
      <c r="CA1660" t="s">
        <v>3681</v>
      </c>
      <c r="CB1660" s="44" t="s">
        <v>3681</v>
      </c>
      <c r="CC1660" t="s">
        <v>4796</v>
      </c>
      <c r="CD1660" t="s">
        <v>4090</v>
      </c>
      <c r="CE1660" t="s">
        <v>3682</v>
      </c>
      <c r="CF1660" t="s">
        <v>3630</v>
      </c>
      <c r="CG1660"/>
      <c r="CH1660" t="str">
        <f>H1660</f>
        <v>Спасский С.А., Шнитников В.Н.</v>
      </c>
      <c r="CI1660">
        <f t="shared" ref="CI1660:CI1661" si="418">I1660</f>
        <v>1937</v>
      </c>
      <c r="CJ1660"/>
    </row>
    <row r="1661" spans="1:88" s="6" customFormat="1" x14ac:dyDescent="0.45">
      <c r="A1661" s="5">
        <v>45775.520798611113</v>
      </c>
      <c r="B1661" s="6">
        <v>412819044</v>
      </c>
      <c r="C1661" s="6" t="s">
        <v>4897</v>
      </c>
      <c r="D1661" s="6">
        <v>1</v>
      </c>
      <c r="E1661" s="4" t="s">
        <v>65</v>
      </c>
      <c r="G1661" s="6">
        <v>2590</v>
      </c>
      <c r="H1661" s="44" t="s">
        <v>951</v>
      </c>
      <c r="I1661" s="6">
        <v>1937</v>
      </c>
      <c r="J1661" s="6" t="s">
        <v>952</v>
      </c>
      <c r="K1661" s="6" t="s">
        <v>953</v>
      </c>
      <c r="L1661" s="6" t="s">
        <v>954</v>
      </c>
      <c r="M1661" s="6" t="s">
        <v>267</v>
      </c>
      <c r="P1661" s="6" t="s">
        <v>947</v>
      </c>
      <c r="Q1661" t="str">
        <f t="shared" si="415"/>
        <v>Алма-Ата и окрестности</v>
      </c>
      <c r="R1661" s="84">
        <v>43.289437</v>
      </c>
      <c r="S1661" s="84">
        <v>76.994337999999999</v>
      </c>
      <c r="T1661" s="6" t="s">
        <v>765</v>
      </c>
      <c r="U1661" s="6" t="s">
        <v>766</v>
      </c>
      <c r="V1661" s="6" t="s">
        <v>106</v>
      </c>
      <c r="X1661" s="6">
        <v>6000</v>
      </c>
      <c r="Y1661" s="6">
        <v>1904</v>
      </c>
      <c r="Z1661" s="6">
        <v>7</v>
      </c>
      <c r="AA1661" s="6">
        <v>8</v>
      </c>
      <c r="AF1661" s="6" t="s">
        <v>948</v>
      </c>
      <c r="AH1661" s="6" t="s">
        <v>490</v>
      </c>
      <c r="AI1661" s="6" t="s">
        <v>1190</v>
      </c>
      <c r="AJ1661" s="6" t="s">
        <v>1191</v>
      </c>
      <c r="AK1661" s="6" t="b">
        <v>1</v>
      </c>
      <c r="AL1661" s="6" t="b">
        <v>0</v>
      </c>
      <c r="AO1661" s="49" t="s">
        <v>4952</v>
      </c>
      <c r="AP1661" s="73"/>
      <c r="AQ1661" s="49" t="s">
        <v>4951</v>
      </c>
      <c r="AR1661" s="76" t="s">
        <v>5011</v>
      </c>
      <c r="AS1661" s="73" t="s">
        <v>5012</v>
      </c>
      <c r="AT1661" s="73">
        <f t="shared" si="401"/>
        <v>1</v>
      </c>
      <c r="AU1661" s="112" t="s">
        <v>5384</v>
      </c>
      <c r="AV1661" s="44" t="s">
        <v>5380</v>
      </c>
      <c r="AW1661" t="s">
        <v>5014</v>
      </c>
      <c r="AX1661" s="73"/>
      <c r="AY1661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1" s="49" t="s">
        <v>4903</v>
      </c>
      <c r="BA1661" s="58" t="str">
        <f>Y1661&amp;"-"&amp;IF(Z1661&lt;10,"0"&amp;Z1661,Z1661)&amp;"-"&amp;IF(AA1661&lt;10,"0"&amp;AA1661,AA1661)</f>
        <v>1904-07-08</v>
      </c>
      <c r="BB1661" s="44" t="str">
        <f>Y1661&amp;IF(Z1661&lt;&gt;0,"-"&amp;Z1661,"")&amp;IF(AA1661&lt;&gt;0,"-"&amp;AA1661,"")&amp;IF(AB1661&lt;&gt;0,"/"&amp;AB1661,"")&amp;IF(AC1661&lt;&gt;0,"-"&amp;AC1661,"")&amp;IF(AD1661&lt;&gt;0,"-"&amp;AD1661,"")</f>
        <v>1904-7-8</v>
      </c>
      <c r="BC1661" s="44"/>
      <c r="BD1661" s="44"/>
      <c r="BE1661" s="44"/>
      <c r="BF1661" s="49" t="s">
        <v>4882</v>
      </c>
      <c r="BG1661" t="s">
        <v>4893</v>
      </c>
      <c r="BH1661" s="40" t="s">
        <v>5050</v>
      </c>
      <c r="BI1661" t="s">
        <v>39</v>
      </c>
      <c r="BJ1661" t="str">
        <f t="shared" si="416"/>
        <v>Алма-Ата и окрестности</v>
      </c>
      <c r="BK1661" t="str">
        <f>T1661&amp;" N; "&amp;U1661&amp;" E"</f>
        <v>43.289437 N; 76.994338 E</v>
      </c>
      <c r="BL1661" t="s">
        <v>765</v>
      </c>
      <c r="BM1661" s="85" t="s">
        <v>766</v>
      </c>
      <c r="BN1661" t="s">
        <v>4895</v>
      </c>
      <c r="BO1661">
        <f t="shared" si="417"/>
        <v>6000</v>
      </c>
      <c r="BP1661" t="str">
        <f>IF(V1661="original",H1661,IF(V1661="volunteer",C1661,"Nekhaeva A.A."))</f>
        <v>Kim L.V.</v>
      </c>
      <c r="BQ1661" t="str">
        <f>IF(V1661="original",I1661,IF(V1661="volunteer",YEAR(A1661)&amp;"-"&amp;IF(MONTH(A1661)&lt;10,"0"&amp;MONTH(A1661),MONTH(A1661))&amp;"-"&amp;IF(DAY(A1661)&lt;10,"0"&amp;DAY(A1661),DAY(A1661)),"__2025-05-15"))</f>
        <v>2025-04-28</v>
      </c>
      <c r="BR1661"/>
      <c r="BS1661"/>
      <c r="BT1661" s="49" t="s">
        <v>4766</v>
      </c>
      <c r="BU1661" t="s">
        <v>3631</v>
      </c>
      <c r="BV1661" t="s">
        <v>3632</v>
      </c>
      <c r="BW1661" t="s">
        <v>3633</v>
      </c>
      <c r="BX1661" t="s">
        <v>3634</v>
      </c>
      <c r="BY1661" s="44" t="s">
        <v>490</v>
      </c>
      <c r="BZ1661" t="s">
        <v>1190</v>
      </c>
      <c r="CA1661" t="s">
        <v>3644</v>
      </c>
      <c r="CB1661" s="44" t="s">
        <v>1190</v>
      </c>
      <c r="CC1661" t="s">
        <v>3668</v>
      </c>
      <c r="CD1661" t="s">
        <v>4078</v>
      </c>
      <c r="CE1661" t="s">
        <v>4079</v>
      </c>
      <c r="CF1661" t="s">
        <v>3643</v>
      </c>
      <c r="CG1661"/>
      <c r="CH1661" t="str">
        <f>H1661</f>
        <v>Спасский С.А., Шнитников В.Н.</v>
      </c>
      <c r="CI1661">
        <f t="shared" si="418"/>
        <v>1937</v>
      </c>
      <c r="CJ1661"/>
    </row>
    <row r="1662" spans="1:88" s="6" customFormat="1" x14ac:dyDescent="0.45">
      <c r="A1662" s="5">
        <v>45775.458055555559</v>
      </c>
      <c r="B1662" s="6">
        <v>412819044</v>
      </c>
      <c r="C1662" s="6" t="s">
        <v>4897</v>
      </c>
      <c r="D1662" s="6">
        <v>2</v>
      </c>
      <c r="E1662" s="4" t="s">
        <v>86</v>
      </c>
      <c r="G1662" s="6">
        <v>2590</v>
      </c>
      <c r="H1662" s="44" t="s">
        <v>951</v>
      </c>
      <c r="I1662" s="6">
        <v>1937</v>
      </c>
      <c r="J1662" s="6" t="s">
        <v>952</v>
      </c>
      <c r="K1662" s="6" t="s">
        <v>953</v>
      </c>
      <c r="L1662" s="6" t="s">
        <v>954</v>
      </c>
      <c r="M1662" s="6" t="s">
        <v>267</v>
      </c>
      <c r="P1662" s="6" t="s">
        <v>1053</v>
      </c>
      <c r="Q1662" t="str">
        <f>IF(LEN(P1662)&gt;0,P1662,"")</f>
        <v>разные места Казахстана</v>
      </c>
      <c r="R1662" s="84"/>
      <c r="S1662" s="84"/>
      <c r="V1662" s="6" t="s">
        <v>119</v>
      </c>
      <c r="X1662" s="6">
        <v>50000</v>
      </c>
      <c r="Y1662" s="6">
        <v>1937</v>
      </c>
      <c r="AF1662" s="6" t="s">
        <v>948</v>
      </c>
      <c r="AG1662" s="67" t="s">
        <v>1207</v>
      </c>
      <c r="AH1662" s="6" t="s">
        <v>274</v>
      </c>
      <c r="AI1662" s="6" t="s">
        <v>347</v>
      </c>
      <c r="AJ1662" s="6" t="s">
        <v>304</v>
      </c>
      <c r="AK1662" s="6" t="b">
        <v>1</v>
      </c>
      <c r="AL1662" s="6" t="b">
        <v>0</v>
      </c>
      <c r="AO1662" s="49" t="s">
        <v>4952</v>
      </c>
      <c r="AP1662" s="73"/>
      <c r="AQ1662" s="49" t="s">
        <v>4951</v>
      </c>
      <c r="AR1662" s="76" t="s">
        <v>5011</v>
      </c>
      <c r="AS1662" s="73" t="s">
        <v>5012</v>
      </c>
      <c r="AT1662" s="73">
        <f t="shared" si="401"/>
        <v>2</v>
      </c>
      <c r="AU1662" s="112" t="s">
        <v>5383</v>
      </c>
      <c r="AV1662" s="44" t="s">
        <v>5380</v>
      </c>
      <c r="AW1662" t="s">
        <v>5014</v>
      </c>
      <c r="AX1662" s="73"/>
      <c r="AY1662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2" s="49" t="s">
        <v>4903</v>
      </c>
      <c r="BA1662" s="44">
        <f>Y1662</f>
        <v>1937</v>
      </c>
      <c r="BB1662" s="44"/>
      <c r="BC1662" s="44"/>
      <c r="BD1662" s="44"/>
      <c r="BE1662" s="44"/>
      <c r="BF1662" s="49" t="s">
        <v>4882</v>
      </c>
      <c r="BG1662" t="s">
        <v>4893</v>
      </c>
      <c r="BH1662" s="40" t="s">
        <v>5050</v>
      </c>
      <c r="BI1662" t="s">
        <v>39</v>
      </c>
      <c r="BJ1662" t="str">
        <f>P1662</f>
        <v>разные места Казахстана</v>
      </c>
      <c r="BK1662"/>
      <c r="BL1662"/>
      <c r="BM1662" s="85"/>
      <c r="BN1662"/>
      <c r="BO1662">
        <f>X1662</f>
        <v>50000</v>
      </c>
      <c r="BP1662" t="str">
        <f>IF(V1662="original",H1662,IF(V1662="volunteer",C1662,"Nekhaeva A.A."))</f>
        <v>Nekhaeva A.A.</v>
      </c>
      <c r="BQ1662" t="str">
        <f>IF(V1662="original",I1662,IF(V1662="volunteer",YEAR(A1662)&amp;"-"&amp;IF(MONTH(A1662)&lt;10,"0"&amp;MONTH(A1662),MONTH(A1662))&amp;"-"&amp;IF(DAY(A1662)&lt;10,"0"&amp;DAY(A1662),DAY(A1662)),"__2025-05-15"))</f>
        <v>__2025-05-15</v>
      </c>
      <c r="BR1662"/>
      <c r="BS1662"/>
      <c r="BT1662" s="49" t="s">
        <v>4766</v>
      </c>
      <c r="BU1662" t="s">
        <v>3631</v>
      </c>
      <c r="BV1662" t="s">
        <v>3632</v>
      </c>
      <c r="BW1662" t="s">
        <v>3633</v>
      </c>
      <c r="BX1662" t="s">
        <v>3634</v>
      </c>
      <c r="BY1662" s="44" t="s">
        <v>274</v>
      </c>
      <c r="BZ1662" t="s">
        <v>303</v>
      </c>
      <c r="CA1662" t="s">
        <v>3687</v>
      </c>
      <c r="CB1662" s="44" t="s">
        <v>3687</v>
      </c>
      <c r="CC1662" t="s">
        <v>4796</v>
      </c>
      <c r="CD1662" t="s">
        <v>4092</v>
      </c>
      <c r="CE1662" t="s">
        <v>3688</v>
      </c>
      <c r="CF1662" t="s">
        <v>3630</v>
      </c>
      <c r="CG1662"/>
      <c r="CH1662" t="str">
        <f>H1662</f>
        <v>Спасский С.А., Шнитников В.Н.</v>
      </c>
      <c r="CI1662">
        <f>I1662</f>
        <v>1937</v>
      </c>
      <c r="CJ1662"/>
    </row>
    <row r="1663" spans="1:88" s="6" customFormat="1" x14ac:dyDescent="0.45">
      <c r="A1663" s="5">
        <v>45775.458055555559</v>
      </c>
      <c r="B1663" s="6">
        <v>412819044</v>
      </c>
      <c r="C1663" s="6" t="s">
        <v>4897</v>
      </c>
      <c r="D1663" s="6">
        <v>7</v>
      </c>
      <c r="E1663" s="4" t="s">
        <v>1014</v>
      </c>
      <c r="G1663" s="6">
        <v>2590</v>
      </c>
      <c r="H1663" s="44" t="s">
        <v>951</v>
      </c>
      <c r="I1663" s="6">
        <v>1937</v>
      </c>
      <c r="J1663" s="6" t="s">
        <v>952</v>
      </c>
      <c r="K1663" s="6" t="s">
        <v>953</v>
      </c>
      <c r="L1663" s="6" t="s">
        <v>954</v>
      </c>
      <c r="M1663" s="6" t="s">
        <v>267</v>
      </c>
      <c r="P1663" s="6" t="s">
        <v>1053</v>
      </c>
      <c r="Q1663" t="str">
        <f>IF(LEN(P1663)&gt;0,P1663,"")</f>
        <v>разные места Казахстана</v>
      </c>
      <c r="R1663" s="84"/>
      <c r="S1663" s="84"/>
      <c r="V1663" s="6" t="s">
        <v>119</v>
      </c>
      <c r="X1663" s="6">
        <v>50000</v>
      </c>
      <c r="Y1663" s="6">
        <v>1937</v>
      </c>
      <c r="AF1663" s="6" t="s">
        <v>948</v>
      </c>
      <c r="AG1663" s="67" t="s">
        <v>1207</v>
      </c>
      <c r="AH1663" s="6" t="s">
        <v>274</v>
      </c>
      <c r="AI1663" s="6" t="s">
        <v>347</v>
      </c>
      <c r="AJ1663" s="6" t="s">
        <v>304</v>
      </c>
      <c r="AK1663" s="6" t="b">
        <v>1</v>
      </c>
      <c r="AL1663" s="6" t="b">
        <v>0</v>
      </c>
      <c r="AO1663" s="49" t="s">
        <v>4952</v>
      </c>
      <c r="AP1663" s="73"/>
      <c r="AQ1663" s="49" t="s">
        <v>4951</v>
      </c>
      <c r="AR1663" s="76" t="s">
        <v>5011</v>
      </c>
      <c r="AS1663" s="73" t="s">
        <v>5012</v>
      </c>
      <c r="AT1663" s="73">
        <f t="shared" si="401"/>
        <v>7</v>
      </c>
      <c r="AU1663" s="112" t="s">
        <v>5384</v>
      </c>
      <c r="AV1663" s="44" t="s">
        <v>5380</v>
      </c>
      <c r="AW1663" t="s">
        <v>5014</v>
      </c>
      <c r="AX1663" s="73"/>
      <c r="AY1663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3" s="49" t="s">
        <v>4903</v>
      </c>
      <c r="BA1663" s="44">
        <f>Y1663</f>
        <v>1937</v>
      </c>
      <c r="BB1663" s="44"/>
      <c r="BC1663" s="44"/>
      <c r="BD1663" s="44"/>
      <c r="BE1663" s="44"/>
      <c r="BF1663" s="49" t="s">
        <v>4882</v>
      </c>
      <c r="BG1663" t="s">
        <v>4893</v>
      </c>
      <c r="BH1663" s="40" t="s">
        <v>5050</v>
      </c>
      <c r="BI1663" t="s">
        <v>39</v>
      </c>
      <c r="BJ1663" t="str">
        <f>P1663</f>
        <v>разные места Казахстана</v>
      </c>
      <c r="BK1663"/>
      <c r="BL1663"/>
      <c r="BM1663" s="85"/>
      <c r="BN1663"/>
      <c r="BO1663">
        <f>X1663</f>
        <v>50000</v>
      </c>
      <c r="BP1663" t="str">
        <f>IF(V1663="original",H1663,IF(V1663="volunteer",C1663,"Nekhaeva A.A."))</f>
        <v>Nekhaeva A.A.</v>
      </c>
      <c r="BQ1663" t="str">
        <f>IF(V1663="original",I1663,IF(V1663="volunteer",YEAR(A1663)&amp;"-"&amp;IF(MONTH(A1663)&lt;10,"0"&amp;MONTH(A1663),MONTH(A1663))&amp;"-"&amp;IF(DAY(A1663)&lt;10,"0"&amp;DAY(A1663),DAY(A1663)),"__2025-05-15"))</f>
        <v>__2025-05-15</v>
      </c>
      <c r="BR1663"/>
      <c r="BS1663"/>
      <c r="BT1663" s="49" t="s">
        <v>4766</v>
      </c>
      <c r="BU1663" t="s">
        <v>3631</v>
      </c>
      <c r="BV1663" t="s">
        <v>3632</v>
      </c>
      <c r="BW1663" t="s">
        <v>3633</v>
      </c>
      <c r="BX1663" t="s">
        <v>3634</v>
      </c>
      <c r="BY1663" s="44" t="s">
        <v>274</v>
      </c>
      <c r="BZ1663" t="s">
        <v>303</v>
      </c>
      <c r="CA1663" t="s">
        <v>3687</v>
      </c>
      <c r="CB1663" s="44" t="s">
        <v>3687</v>
      </c>
      <c r="CC1663" t="s">
        <v>4796</v>
      </c>
      <c r="CD1663" t="s">
        <v>4092</v>
      </c>
      <c r="CE1663" t="s">
        <v>3688</v>
      </c>
      <c r="CF1663" t="s">
        <v>3630</v>
      </c>
      <c r="CG1663"/>
      <c r="CH1663" t="str">
        <f>H1663</f>
        <v>Спасский С.А., Шнитников В.Н.</v>
      </c>
      <c r="CI1663">
        <f>I1663</f>
        <v>1937</v>
      </c>
      <c r="CJ1663"/>
    </row>
    <row r="1664" spans="1:88" s="6" customFormat="1" x14ac:dyDescent="0.45">
      <c r="A1664" s="5">
        <v>45775.471620370372</v>
      </c>
      <c r="B1664" s="6">
        <v>412819044</v>
      </c>
      <c r="C1664" s="6" t="s">
        <v>4897</v>
      </c>
      <c r="D1664" s="6">
        <v>1</v>
      </c>
      <c r="E1664" s="4" t="s">
        <v>51</v>
      </c>
      <c r="G1664" s="6">
        <v>2590</v>
      </c>
      <c r="H1664" s="44" t="s">
        <v>951</v>
      </c>
      <c r="I1664" s="6">
        <v>1937</v>
      </c>
      <c r="J1664" s="6" t="s">
        <v>952</v>
      </c>
      <c r="K1664" s="6" t="s">
        <v>953</v>
      </c>
      <c r="L1664" s="6" t="s">
        <v>954</v>
      </c>
      <c r="M1664" s="6" t="s">
        <v>267</v>
      </c>
      <c r="P1664" s="6" t="s">
        <v>947</v>
      </c>
      <c r="Q1664" t="str">
        <f>IF(LEN(P1664)&gt;0,P1664,"")</f>
        <v>Алма-Ата и окрестности</v>
      </c>
      <c r="R1664" s="84">
        <v>43.289437</v>
      </c>
      <c r="S1664" s="84">
        <v>76.994337999999999</v>
      </c>
      <c r="T1664" s="6" t="s">
        <v>765</v>
      </c>
      <c r="U1664" s="6" t="s">
        <v>766</v>
      </c>
      <c r="V1664" s="6" t="s">
        <v>106</v>
      </c>
      <c r="X1664" s="6">
        <v>6000</v>
      </c>
      <c r="Y1664" s="6">
        <v>1921</v>
      </c>
      <c r="Z1664" s="6">
        <v>6</v>
      </c>
      <c r="AA1664" s="6">
        <v>6</v>
      </c>
      <c r="AB1664" s="6">
        <v>1921</v>
      </c>
      <c r="AC1664" s="6">
        <v>6</v>
      </c>
      <c r="AD1664" s="6">
        <v>12</v>
      </c>
      <c r="AF1664" s="6" t="s">
        <v>948</v>
      </c>
      <c r="AH1664" s="6" t="s">
        <v>274</v>
      </c>
      <c r="AI1664" s="6" t="s">
        <v>297</v>
      </c>
      <c r="AJ1664" s="6" t="s">
        <v>298</v>
      </c>
      <c r="AK1664" s="6" t="b">
        <v>1</v>
      </c>
      <c r="AL1664" s="6" t="b">
        <v>0</v>
      </c>
      <c r="AO1664" s="49" t="s">
        <v>4952</v>
      </c>
      <c r="AP1664" s="73"/>
      <c r="AQ1664" s="49" t="s">
        <v>4951</v>
      </c>
      <c r="AR1664" s="76" t="s">
        <v>5011</v>
      </c>
      <c r="AS1664" s="73" t="s">
        <v>5012</v>
      </c>
      <c r="AT1664" s="73">
        <f t="shared" si="401"/>
        <v>1</v>
      </c>
      <c r="AU1664" s="112" t="s">
        <v>5383</v>
      </c>
      <c r="AV1664" s="44" t="s">
        <v>5380</v>
      </c>
      <c r="AW1664" t="s">
        <v>5014</v>
      </c>
      <c r="AX1664" s="73"/>
      <c r="AY1664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4" s="49" t="s">
        <v>4903</v>
      </c>
      <c r="BA1664" s="58" t="str">
        <f>Y1664&amp;"-"&amp;IF(Z1664&lt;10,"0"&amp;Z1664,Z1664)&amp;"-"&amp;IF(AA1664&lt;10,"0"&amp;AA1664,AA1664)&amp;"/"&amp;IF(AD1664&lt;10,"0"&amp;AD1664,AD1664)</f>
        <v>1921-06-06/12</v>
      </c>
      <c r="BB1664" s="44" t="str">
        <f>Y1664&amp;IF(Z1664&lt;&gt;0,"-"&amp;Z1664,"")&amp;IF(AA1664&lt;&gt;0,"-"&amp;AA1664,"")&amp;IF(AB1664&lt;&gt;0,"/"&amp;AB1664,"")&amp;IF(AC1664&lt;&gt;0,"-"&amp;AC1664,"")&amp;IF(AD1664&lt;&gt;0,"-"&amp;AD1664,"")</f>
        <v>1921-6-6/1921-6-12</v>
      </c>
      <c r="BC1664" s="44"/>
      <c r="BD1664" s="44"/>
      <c r="BE1664" s="44"/>
      <c r="BF1664" s="49" t="s">
        <v>4882</v>
      </c>
      <c r="BG1664" t="s">
        <v>4893</v>
      </c>
      <c r="BH1664" s="40" t="s">
        <v>5050</v>
      </c>
      <c r="BI1664" t="s">
        <v>39</v>
      </c>
      <c r="BJ1664" t="str">
        <f>P1664</f>
        <v>Алма-Ата и окрестности</v>
      </c>
      <c r="BK1664" t="str">
        <f>T1664&amp;" N; "&amp;U1664&amp;" E"</f>
        <v>43.289437 N; 76.994338 E</v>
      </c>
      <c r="BL1664" t="s">
        <v>765</v>
      </c>
      <c r="BM1664" s="85" t="s">
        <v>766</v>
      </c>
      <c r="BN1664" t="s">
        <v>4895</v>
      </c>
      <c r="BO1664">
        <f>X1664</f>
        <v>6000</v>
      </c>
      <c r="BP1664" t="str">
        <f>IF(V1664="original",H1664,IF(V1664="volunteer",C1664,"Nekhaeva A.A."))</f>
        <v>Kim L.V.</v>
      </c>
      <c r="BQ1664" t="str">
        <f>IF(V1664="original",I1664,IF(V1664="volunteer",YEAR(A1664)&amp;"-"&amp;IF(MONTH(A1664)&lt;10,"0"&amp;MONTH(A1664),MONTH(A1664))&amp;"-"&amp;IF(DAY(A1664)&lt;10,"0"&amp;DAY(A1664),DAY(A1664)),"__2025-05-15"))</f>
        <v>2025-04-28</v>
      </c>
      <c r="BR1664"/>
      <c r="BS1664"/>
      <c r="BT1664" s="49" t="s">
        <v>4766</v>
      </c>
      <c r="BU1664" t="s">
        <v>3631</v>
      </c>
      <c r="BV1664" t="s">
        <v>3632</v>
      </c>
      <c r="BW1664" t="s">
        <v>3633</v>
      </c>
      <c r="BX1664" t="s">
        <v>3634</v>
      </c>
      <c r="BY1664" s="44" t="s">
        <v>274</v>
      </c>
      <c r="BZ1664" t="s">
        <v>297</v>
      </c>
      <c r="CA1664" t="s">
        <v>3685</v>
      </c>
      <c r="CB1664" s="44" t="s">
        <v>3685</v>
      </c>
      <c r="CC1664" t="s">
        <v>4835</v>
      </c>
      <c r="CD1664" t="s">
        <v>3685</v>
      </c>
      <c r="CE1664" t="s">
        <v>3686</v>
      </c>
      <c r="CF1664" t="s">
        <v>3630</v>
      </c>
      <c r="CG1664"/>
      <c r="CH1664" t="str">
        <f>H1664</f>
        <v>Спасский С.А., Шнитников В.Н.</v>
      </c>
      <c r="CI1664">
        <f>I1664</f>
        <v>1937</v>
      </c>
      <c r="CJ1664"/>
    </row>
    <row r="1665" spans="1:88" s="6" customFormat="1" x14ac:dyDescent="0.45">
      <c r="A1665" s="5">
        <v>45775.471620370372</v>
      </c>
      <c r="B1665" s="6">
        <v>412819044</v>
      </c>
      <c r="C1665" s="6" t="s">
        <v>4897</v>
      </c>
      <c r="D1665" s="6">
        <v>4</v>
      </c>
      <c r="E1665" s="4" t="s">
        <v>835</v>
      </c>
      <c r="G1665" s="6">
        <v>2590</v>
      </c>
      <c r="H1665" s="44" t="s">
        <v>951</v>
      </c>
      <c r="I1665" s="6">
        <v>1937</v>
      </c>
      <c r="J1665" s="6" t="s">
        <v>952</v>
      </c>
      <c r="K1665" s="6" t="s">
        <v>953</v>
      </c>
      <c r="L1665" s="6" t="s">
        <v>954</v>
      </c>
      <c r="M1665" s="6" t="s">
        <v>267</v>
      </c>
      <c r="P1665" s="6" t="s">
        <v>947</v>
      </c>
      <c r="Q1665" t="str">
        <f>IF(LEN(P1665)&gt;0,P1665,"")</f>
        <v>Алма-Ата и окрестности</v>
      </c>
      <c r="R1665" s="84">
        <v>43.289437</v>
      </c>
      <c r="S1665" s="84">
        <v>76.994337999999999</v>
      </c>
      <c r="T1665" s="6" t="s">
        <v>765</v>
      </c>
      <c r="U1665" s="6" t="s">
        <v>766</v>
      </c>
      <c r="V1665" s="6" t="s">
        <v>106</v>
      </c>
      <c r="X1665" s="6">
        <v>6000</v>
      </c>
      <c r="Y1665" s="6">
        <v>1921</v>
      </c>
      <c r="Z1665" s="6">
        <v>6</v>
      </c>
      <c r="AA1665" s="6">
        <v>6</v>
      </c>
      <c r="AB1665" s="6">
        <v>1921</v>
      </c>
      <c r="AC1665" s="6">
        <v>6</v>
      </c>
      <c r="AD1665" s="6">
        <v>12</v>
      </c>
      <c r="AF1665" s="6" t="s">
        <v>948</v>
      </c>
      <c r="AH1665" s="6" t="s">
        <v>274</v>
      </c>
      <c r="AI1665" s="6" t="s">
        <v>297</v>
      </c>
      <c r="AJ1665" s="6" t="s">
        <v>298</v>
      </c>
      <c r="AK1665" s="6" t="b">
        <v>1</v>
      </c>
      <c r="AL1665" s="6" t="b">
        <v>0</v>
      </c>
      <c r="AO1665" s="49" t="s">
        <v>4952</v>
      </c>
      <c r="AP1665" s="73"/>
      <c r="AQ1665" s="49" t="s">
        <v>4951</v>
      </c>
      <c r="AR1665" s="76" t="s">
        <v>5011</v>
      </c>
      <c r="AS1665" s="73" t="s">
        <v>5012</v>
      </c>
      <c r="AT1665" s="73">
        <f t="shared" si="401"/>
        <v>4</v>
      </c>
      <c r="AU1665" s="112" t="s">
        <v>5384</v>
      </c>
      <c r="AV1665" s="44" t="s">
        <v>5380</v>
      </c>
      <c r="AW1665" t="s">
        <v>5014</v>
      </c>
      <c r="AX1665" s="73"/>
      <c r="AY1665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5" s="49" t="s">
        <v>4903</v>
      </c>
      <c r="BA1665" s="58" t="str">
        <f>Y1665&amp;"-"&amp;IF(Z1665&lt;10,"0"&amp;Z1665,Z1665)&amp;"-"&amp;IF(AA1665&lt;10,"0"&amp;AA1665,AA1665)&amp;"/"&amp;IF(AD1665&lt;10,"0"&amp;AD1665,AD1665)</f>
        <v>1921-06-06/12</v>
      </c>
      <c r="BB1665" s="44" t="str">
        <f>Y1665&amp;IF(Z1665&lt;&gt;0,"-"&amp;Z1665,"")&amp;IF(AA1665&lt;&gt;0,"-"&amp;AA1665,"")&amp;IF(AB1665&lt;&gt;0,"/"&amp;AB1665,"")&amp;IF(AC1665&lt;&gt;0,"-"&amp;AC1665,"")&amp;IF(AD1665&lt;&gt;0,"-"&amp;AD1665,"")</f>
        <v>1921-6-6/1921-6-12</v>
      </c>
      <c r="BC1665" s="44"/>
      <c r="BD1665" s="44"/>
      <c r="BE1665" s="44"/>
      <c r="BF1665" s="49" t="s">
        <v>4882</v>
      </c>
      <c r="BG1665" t="s">
        <v>4893</v>
      </c>
      <c r="BH1665" s="40" t="s">
        <v>5050</v>
      </c>
      <c r="BI1665" t="s">
        <v>39</v>
      </c>
      <c r="BJ1665" t="str">
        <f>P1665</f>
        <v>Алма-Ата и окрестности</v>
      </c>
      <c r="BK1665" t="str">
        <f>T1665&amp;" N; "&amp;U1665&amp;" E"</f>
        <v>43.289437 N; 76.994338 E</v>
      </c>
      <c r="BL1665" t="s">
        <v>765</v>
      </c>
      <c r="BM1665" s="85" t="s">
        <v>766</v>
      </c>
      <c r="BN1665" t="s">
        <v>4895</v>
      </c>
      <c r="BO1665">
        <f>X1665</f>
        <v>6000</v>
      </c>
      <c r="BP1665" t="str">
        <f>IF(V1665="original",H1665,IF(V1665="volunteer",C1665,"Nekhaeva A.A."))</f>
        <v>Kim L.V.</v>
      </c>
      <c r="BQ1665" t="str">
        <f>IF(V1665="original",I1665,IF(V1665="volunteer",YEAR(A1665)&amp;"-"&amp;IF(MONTH(A1665)&lt;10,"0"&amp;MONTH(A1665),MONTH(A1665))&amp;"-"&amp;IF(DAY(A1665)&lt;10,"0"&amp;DAY(A1665),DAY(A1665)),"__2025-05-15"))</f>
        <v>2025-04-28</v>
      </c>
      <c r="BR1665"/>
      <c r="BS1665"/>
      <c r="BT1665" s="49" t="s">
        <v>4766</v>
      </c>
      <c r="BU1665" t="s">
        <v>3631</v>
      </c>
      <c r="BV1665" t="s">
        <v>3632</v>
      </c>
      <c r="BW1665" t="s">
        <v>3633</v>
      </c>
      <c r="BX1665" t="s">
        <v>3634</v>
      </c>
      <c r="BY1665" s="44" t="s">
        <v>274</v>
      </c>
      <c r="BZ1665" t="s">
        <v>297</v>
      </c>
      <c r="CA1665" t="s">
        <v>3685</v>
      </c>
      <c r="CB1665" s="44" t="s">
        <v>3685</v>
      </c>
      <c r="CC1665" t="s">
        <v>4835</v>
      </c>
      <c r="CD1665" t="s">
        <v>3685</v>
      </c>
      <c r="CE1665" t="s">
        <v>3686</v>
      </c>
      <c r="CF1665" t="s">
        <v>3630</v>
      </c>
      <c r="CG1665"/>
      <c r="CH1665" t="str">
        <f>H1665</f>
        <v>Спасский С.А., Шнитников В.Н.</v>
      </c>
      <c r="CI1665">
        <f>I1665</f>
        <v>1937</v>
      </c>
      <c r="CJ1665"/>
    </row>
    <row r="1666" spans="1:88" s="6" customFormat="1" x14ac:dyDescent="0.45">
      <c r="A1666" s="5">
        <v>45775.52207175926</v>
      </c>
      <c r="B1666" s="6">
        <v>412819044</v>
      </c>
      <c r="C1666" s="6" t="s">
        <v>4897</v>
      </c>
      <c r="D1666" s="6">
        <v>3</v>
      </c>
      <c r="E1666" s="4" t="s">
        <v>846</v>
      </c>
      <c r="G1666" s="6">
        <v>2590</v>
      </c>
      <c r="H1666" s="44" t="s">
        <v>951</v>
      </c>
      <c r="I1666" s="6">
        <v>1937</v>
      </c>
      <c r="J1666" s="6" t="s">
        <v>952</v>
      </c>
      <c r="K1666" s="6" t="s">
        <v>953</v>
      </c>
      <c r="L1666" s="6" t="s">
        <v>954</v>
      </c>
      <c r="M1666" s="6" t="s">
        <v>267</v>
      </c>
      <c r="P1666" s="6" t="s">
        <v>1018</v>
      </c>
      <c r="Q1666" t="str">
        <f>IF(LEN(P1666)&gt;0,P1666,"")</f>
        <v>Копальский у.</v>
      </c>
      <c r="R1666" s="84">
        <v>45.718308999999998</v>
      </c>
      <c r="S1666" s="84">
        <v>77.246391000000003</v>
      </c>
      <c r="T1666" s="6" t="s">
        <v>1019</v>
      </c>
      <c r="U1666" s="6" t="s">
        <v>1020</v>
      </c>
      <c r="V1666" s="6" t="s">
        <v>106</v>
      </c>
      <c r="X1666" s="6">
        <v>50000</v>
      </c>
      <c r="Y1666" s="6">
        <v>1910</v>
      </c>
      <c r="AF1666" s="6" t="s">
        <v>948</v>
      </c>
      <c r="AG1666" s="67" t="s">
        <v>959</v>
      </c>
      <c r="AH1666" s="6" t="s">
        <v>490</v>
      </c>
      <c r="AI1666" s="6" t="s">
        <v>1190</v>
      </c>
      <c r="AJ1666" s="6" t="s">
        <v>1191</v>
      </c>
      <c r="AK1666" s="6" t="b">
        <v>1</v>
      </c>
      <c r="AL1666" s="6" t="b">
        <v>0</v>
      </c>
      <c r="AO1666" s="49" t="s">
        <v>4952</v>
      </c>
      <c r="AP1666" s="73"/>
      <c r="AQ1666" s="49" t="s">
        <v>4951</v>
      </c>
      <c r="AR1666" s="76" t="s">
        <v>5011</v>
      </c>
      <c r="AS1666" s="73" t="s">
        <v>5012</v>
      </c>
      <c r="AT1666" s="73">
        <f t="shared" si="401"/>
        <v>3</v>
      </c>
      <c r="AU1666" s="112" t="s">
        <v>5384</v>
      </c>
      <c r="AV1666" s="44" t="s">
        <v>5380</v>
      </c>
      <c r="AW1666" t="s">
        <v>5014</v>
      </c>
      <c r="AX1666" s="73"/>
      <c r="AY1666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6" s="49" t="s">
        <v>4903</v>
      </c>
      <c r="BA1666" s="44">
        <f>Y1666</f>
        <v>1910</v>
      </c>
      <c r="BB1666" s="44" t="str">
        <f>Y1666&amp;IF(Z1666&lt;&gt;0,"-"&amp;Z1666,"")&amp;IF(AA1666&lt;&gt;0,"-"&amp;AA1666,"")&amp;IF(AB1666&lt;&gt;0,"/"&amp;AB1666,"")&amp;IF(AC1666&lt;&gt;0,"-"&amp;AC1666,"")&amp;IF(AD1666&lt;&gt;0,"-"&amp;AD1666,"")</f>
        <v>1910</v>
      </c>
      <c r="BC1666" s="44"/>
      <c r="BD1666" s="44"/>
      <c r="BE1666" s="44" t="s">
        <v>4941</v>
      </c>
      <c r="BF1666" s="49" t="s">
        <v>4882</v>
      </c>
      <c r="BG1666" t="s">
        <v>4893</v>
      </c>
      <c r="BH1666" s="40" t="s">
        <v>5050</v>
      </c>
      <c r="BI1666" t="s">
        <v>39</v>
      </c>
      <c r="BJ1666" t="str">
        <f>P1666</f>
        <v>Копальский у.</v>
      </c>
      <c r="BK1666" t="str">
        <f>T1666&amp;" N; "&amp;U1666&amp;" E"</f>
        <v>45.718309 N; 77.246391 E</v>
      </c>
      <c r="BL1666" t="s">
        <v>1019</v>
      </c>
      <c r="BM1666" s="85" t="s">
        <v>1020</v>
      </c>
      <c r="BN1666" t="s">
        <v>4895</v>
      </c>
      <c r="BO1666">
        <f>X1666</f>
        <v>50000</v>
      </c>
      <c r="BP1666" t="str">
        <f>IF(V1666="original",H1666,IF(V1666="volunteer",C1666,"Nekhaeva A.A."))</f>
        <v>Kim L.V.</v>
      </c>
      <c r="BQ1666" t="str">
        <f>IF(V1666="original",I1666,IF(V1666="volunteer",YEAR(A1666)&amp;"-"&amp;IF(MONTH(A1666)&lt;10,"0"&amp;MONTH(A1666),MONTH(A1666))&amp;"-"&amp;IF(DAY(A1666)&lt;10,"0"&amp;DAY(A1666),DAY(A1666)),"__2025-05-15"))</f>
        <v>2025-04-28</v>
      </c>
      <c r="BR1666"/>
      <c r="BS1666"/>
      <c r="BT1666" s="49" t="s">
        <v>4766</v>
      </c>
      <c r="BU1666" t="s">
        <v>3631</v>
      </c>
      <c r="BV1666" t="s">
        <v>3632</v>
      </c>
      <c r="BW1666" t="s">
        <v>3633</v>
      </c>
      <c r="BX1666" t="s">
        <v>3634</v>
      </c>
      <c r="BY1666" s="44" t="s">
        <v>490</v>
      </c>
      <c r="BZ1666" t="s">
        <v>1190</v>
      </c>
      <c r="CA1666" t="s">
        <v>3644</v>
      </c>
      <c r="CB1666" s="44" t="s">
        <v>1190</v>
      </c>
      <c r="CC1666" t="s">
        <v>3668</v>
      </c>
      <c r="CD1666" t="s">
        <v>4078</v>
      </c>
      <c r="CE1666" t="s">
        <v>4079</v>
      </c>
      <c r="CF1666" t="s">
        <v>3643</v>
      </c>
      <c r="CG1666"/>
      <c r="CH1666" t="str">
        <f>H1666</f>
        <v>Спасский С.А., Шнитников В.Н.</v>
      </c>
      <c r="CI1666">
        <f>I1666</f>
        <v>1937</v>
      </c>
      <c r="CJ1666"/>
    </row>
    <row r="1667" spans="1:88" s="6" customFormat="1" x14ac:dyDescent="0.45">
      <c r="A1667" s="5">
        <v>45775.52207175926</v>
      </c>
      <c r="B1667" s="6">
        <v>412819044</v>
      </c>
      <c r="C1667" s="6" t="s">
        <v>4897</v>
      </c>
      <c r="D1667" s="6">
        <v>3</v>
      </c>
      <c r="E1667" s="4" t="s">
        <v>1102</v>
      </c>
      <c r="G1667" s="6">
        <v>2590</v>
      </c>
      <c r="H1667" s="44" t="s">
        <v>951</v>
      </c>
      <c r="I1667" s="6">
        <v>1937</v>
      </c>
      <c r="J1667" s="6" t="s">
        <v>952</v>
      </c>
      <c r="K1667" s="6" t="s">
        <v>953</v>
      </c>
      <c r="L1667" s="6" t="s">
        <v>954</v>
      </c>
      <c r="M1667" s="6" t="s">
        <v>267</v>
      </c>
      <c r="P1667" s="6" t="s">
        <v>1018</v>
      </c>
      <c r="Q1667" t="str">
        <f>IF(LEN(P1667)&gt;0,P1667,"")</f>
        <v>Копальский у.</v>
      </c>
      <c r="R1667" s="84">
        <v>45.718308999999998</v>
      </c>
      <c r="S1667" s="84">
        <v>77.246391000000003</v>
      </c>
      <c r="T1667" s="6" t="s">
        <v>1019</v>
      </c>
      <c r="U1667" s="6" t="s">
        <v>1020</v>
      </c>
      <c r="V1667" s="6" t="s">
        <v>106</v>
      </c>
      <c r="X1667" s="6">
        <v>50000</v>
      </c>
      <c r="Y1667" s="6">
        <v>1910</v>
      </c>
      <c r="AF1667" s="6" t="s">
        <v>948</v>
      </c>
      <c r="AG1667" s="67" t="s">
        <v>959</v>
      </c>
      <c r="AH1667" s="6" t="s">
        <v>490</v>
      </c>
      <c r="AI1667" s="6" t="s">
        <v>1190</v>
      </c>
      <c r="AJ1667" s="6" t="s">
        <v>1191</v>
      </c>
      <c r="AK1667" s="6" t="b">
        <v>1</v>
      </c>
      <c r="AL1667" s="6" t="b">
        <v>0</v>
      </c>
      <c r="AO1667" s="49" t="s">
        <v>4952</v>
      </c>
      <c r="AP1667" s="73"/>
      <c r="AQ1667" s="49" t="s">
        <v>4951</v>
      </c>
      <c r="AR1667" s="76" t="s">
        <v>5011</v>
      </c>
      <c r="AS1667" s="73" t="s">
        <v>5012</v>
      </c>
      <c r="AT1667" s="73">
        <f t="shared" si="401"/>
        <v>3</v>
      </c>
      <c r="AU1667" s="44"/>
      <c r="AV1667" s="44" t="s">
        <v>5381</v>
      </c>
      <c r="AW1667" t="s">
        <v>5014</v>
      </c>
      <c r="AX1667" s="73"/>
      <c r="AY1667" s="73" t="str">
        <f t="shared" si="402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7" s="49" t="s">
        <v>4903</v>
      </c>
      <c r="BA1667" s="44">
        <f>Y1667</f>
        <v>1910</v>
      </c>
      <c r="BB1667" s="44" t="str">
        <f>Y1667&amp;IF(Z1667&lt;&gt;0,"-"&amp;Z1667,"")&amp;IF(AA1667&lt;&gt;0,"-"&amp;AA1667,"")&amp;IF(AB1667&lt;&gt;0,"/"&amp;AB1667,"")&amp;IF(AC1667&lt;&gt;0,"-"&amp;AC1667,"")&amp;IF(AD1667&lt;&gt;0,"-"&amp;AD1667,"")</f>
        <v>1910</v>
      </c>
      <c r="BC1667" s="44"/>
      <c r="BD1667" s="44"/>
      <c r="BE1667" s="44" t="s">
        <v>4941</v>
      </c>
      <c r="BF1667" s="49" t="s">
        <v>4882</v>
      </c>
      <c r="BG1667" t="s">
        <v>4893</v>
      </c>
      <c r="BH1667" s="40" t="s">
        <v>5050</v>
      </c>
      <c r="BI1667" t="s">
        <v>39</v>
      </c>
      <c r="BJ1667" t="str">
        <f>P1667</f>
        <v>Копальский у.</v>
      </c>
      <c r="BK1667" t="str">
        <f>T1667&amp;" N; "&amp;U1667&amp;" E"</f>
        <v>45.718309 N; 77.246391 E</v>
      </c>
      <c r="BL1667" t="s">
        <v>1019</v>
      </c>
      <c r="BM1667" s="85" t="s">
        <v>1020</v>
      </c>
      <c r="BN1667" t="s">
        <v>4895</v>
      </c>
      <c r="BO1667">
        <f>X1667</f>
        <v>50000</v>
      </c>
      <c r="BP1667" t="str">
        <f>IF(V1667="original",H1667,IF(V1667="volunteer",C1667,"Nekhaeva A.A."))</f>
        <v>Kim L.V.</v>
      </c>
      <c r="BQ1667" t="str">
        <f>IF(V1667="original",I1667,IF(V1667="volunteer",YEAR(A1667)&amp;"-"&amp;IF(MONTH(A1667)&lt;10,"0"&amp;MONTH(A1667),MONTH(A1667))&amp;"-"&amp;IF(DAY(A1667)&lt;10,"0"&amp;DAY(A1667),DAY(A1667)),"__2025-05-15"))</f>
        <v>2025-04-28</v>
      </c>
      <c r="BR1667"/>
      <c r="BS1667"/>
      <c r="BT1667" s="49" t="s">
        <v>4766</v>
      </c>
      <c r="BU1667" t="s">
        <v>3631</v>
      </c>
      <c r="BV1667" t="s">
        <v>3632</v>
      </c>
      <c r="BW1667" t="s">
        <v>3633</v>
      </c>
      <c r="BX1667" t="s">
        <v>3634</v>
      </c>
      <c r="BY1667" s="44" t="s">
        <v>490</v>
      </c>
      <c r="BZ1667" t="s">
        <v>1190</v>
      </c>
      <c r="CA1667" t="s">
        <v>3644</v>
      </c>
      <c r="CB1667" s="44" t="s">
        <v>1190</v>
      </c>
      <c r="CC1667" t="s">
        <v>3668</v>
      </c>
      <c r="CD1667" t="s">
        <v>4078</v>
      </c>
      <c r="CE1667" t="s">
        <v>4079</v>
      </c>
      <c r="CF1667" t="s">
        <v>3643</v>
      </c>
      <c r="CG1667"/>
      <c r="CH1667" t="str">
        <f>H1667</f>
        <v>Спасский С.А., Шнитников В.Н.</v>
      </c>
      <c r="CI1667">
        <f>I1667</f>
        <v>1937</v>
      </c>
      <c r="CJ1667"/>
    </row>
    <row r="1668" spans="1:88" s="6" customFormat="1" x14ac:dyDescent="0.45">
      <c r="A1668" s="5">
        <v>45775.531909722216</v>
      </c>
      <c r="B1668" s="6">
        <v>412819044</v>
      </c>
      <c r="C1668" s="6" t="s">
        <v>4897</v>
      </c>
      <c r="D1668" s="6">
        <v>1</v>
      </c>
      <c r="E1668" s="4" t="s">
        <v>51</v>
      </c>
      <c r="G1668" s="6">
        <v>2590</v>
      </c>
      <c r="H1668" s="44" t="s">
        <v>951</v>
      </c>
      <c r="I1668" s="6">
        <v>1937</v>
      </c>
      <c r="J1668" s="6" t="s">
        <v>952</v>
      </c>
      <c r="K1668" s="6" t="s">
        <v>953</v>
      </c>
      <c r="L1668" s="6" t="s">
        <v>954</v>
      </c>
      <c r="M1668" s="6" t="s">
        <v>267</v>
      </c>
      <c r="P1668" s="6" t="s">
        <v>947</v>
      </c>
      <c r="Q1668" t="str">
        <f>IF(LEN(P1668)&gt;0,P1668,"")</f>
        <v>Алма-Ата и окрестности</v>
      </c>
      <c r="R1668" s="84">
        <v>43.289437</v>
      </c>
      <c r="S1668" s="84">
        <v>76.994337999999999</v>
      </c>
      <c r="T1668" s="6" t="s">
        <v>765</v>
      </c>
      <c r="U1668" s="6" t="s">
        <v>766</v>
      </c>
      <c r="V1668" s="6" t="s">
        <v>106</v>
      </c>
      <c r="X1668" s="6">
        <v>6000</v>
      </c>
      <c r="Y1668" s="6">
        <v>1919</v>
      </c>
      <c r="Z1668" s="6">
        <v>5</v>
      </c>
      <c r="AA1668" s="6">
        <v>15</v>
      </c>
      <c r="AB1668" s="6">
        <v>1919</v>
      </c>
      <c r="AC1668" s="6">
        <v>5</v>
      </c>
      <c r="AD1668" s="6">
        <v>31</v>
      </c>
      <c r="AF1668" s="6" t="s">
        <v>948</v>
      </c>
      <c r="AH1668" s="6" t="s">
        <v>490</v>
      </c>
      <c r="AI1668" s="6" t="s">
        <v>1179</v>
      </c>
      <c r="AJ1668" s="6" t="s">
        <v>1180</v>
      </c>
      <c r="AK1668" s="6" t="b">
        <v>1</v>
      </c>
      <c r="AL1668" s="6" t="b">
        <v>0</v>
      </c>
      <c r="AO1668" s="49" t="s">
        <v>4952</v>
      </c>
      <c r="AP1668" s="73"/>
      <c r="AQ1668" s="49" t="s">
        <v>4951</v>
      </c>
      <c r="AR1668" s="76" t="s">
        <v>5011</v>
      </c>
      <c r="AS1668" s="73" t="s">
        <v>5012</v>
      </c>
      <c r="AT1668" s="73">
        <f t="shared" ref="AT1668:AT1731" si="419">D1668</f>
        <v>1</v>
      </c>
      <c r="AU1668" s="112" t="s">
        <v>5383</v>
      </c>
      <c r="AV1668" s="44" t="s">
        <v>5380</v>
      </c>
      <c r="AW1668" t="s">
        <v>5014</v>
      </c>
      <c r="AX1668" s="73"/>
      <c r="AY1668" s="73" t="str">
        <f t="shared" ref="AY1668:AY1731" si="420">H1668&amp;" "&amp;I1668&amp;". "&amp;J1668&amp;" // "&amp;K1668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8" s="49" t="s">
        <v>4903</v>
      </c>
      <c r="BA1668" s="58" t="str">
        <f>Y1668&amp;"-"&amp;IF(Z1668&lt;10,"0"&amp;Z1668,Z1668)&amp;"-"&amp;IF(AA1668&lt;10,"0"&amp;AA1668,AA1668)&amp;"/"&amp;IF(AD1668&lt;10,"0"&amp;AD1668,AD1668)</f>
        <v>1919-05-15/31</v>
      </c>
      <c r="BB1668" s="44" t="str">
        <f>Y1668&amp;IF(Z1668&lt;&gt;0,"-"&amp;Z1668,"")&amp;IF(AA1668&lt;&gt;0,"-"&amp;AA1668,"")&amp;IF(AB1668&lt;&gt;0,"/"&amp;AB1668,"")&amp;IF(AC1668&lt;&gt;0,"-"&amp;AC1668,"")&amp;IF(AD1668&lt;&gt;0,"-"&amp;AD1668,"")</f>
        <v>1919-5-15/1919-5-31</v>
      </c>
      <c r="BC1668" s="44"/>
      <c r="BD1668" s="44"/>
      <c r="BE1668" s="44"/>
      <c r="BF1668" s="49" t="s">
        <v>4882</v>
      </c>
      <c r="BG1668" t="s">
        <v>4893</v>
      </c>
      <c r="BH1668" s="40" t="s">
        <v>5050</v>
      </c>
      <c r="BI1668" t="s">
        <v>39</v>
      </c>
      <c r="BJ1668" t="str">
        <f>P1668</f>
        <v>Алма-Ата и окрестности</v>
      </c>
      <c r="BK1668" t="str">
        <f>T1668&amp;" N; "&amp;U1668&amp;" E"</f>
        <v>43.289437 N; 76.994338 E</v>
      </c>
      <c r="BL1668" t="s">
        <v>765</v>
      </c>
      <c r="BM1668" s="85" t="s">
        <v>766</v>
      </c>
      <c r="BN1668" t="s">
        <v>4895</v>
      </c>
      <c r="BO1668">
        <f>X1668</f>
        <v>6000</v>
      </c>
      <c r="BP1668" t="str">
        <f>IF(V1668="original",H1668,IF(V1668="volunteer",C1668,"Nekhaeva A.A."))</f>
        <v>Kim L.V.</v>
      </c>
      <c r="BQ1668" t="str">
        <f>IF(V1668="original",I1668,IF(V1668="volunteer",YEAR(A1668)&amp;"-"&amp;IF(MONTH(A1668)&lt;10,"0"&amp;MONTH(A1668),MONTH(A1668))&amp;"-"&amp;IF(DAY(A1668)&lt;10,"0"&amp;DAY(A1668),DAY(A1668)),"__2025-05-15"))</f>
        <v>2025-04-28</v>
      </c>
      <c r="BR1668"/>
      <c r="BS1668"/>
      <c r="BT1668" s="49" t="s">
        <v>4766</v>
      </c>
      <c r="BU1668" t="s">
        <v>3631</v>
      </c>
      <c r="BV1668" t="s">
        <v>3632</v>
      </c>
      <c r="BW1668" t="s">
        <v>3633</v>
      </c>
      <c r="BX1668" t="s">
        <v>3634</v>
      </c>
      <c r="BY1668" s="44" t="s">
        <v>490</v>
      </c>
      <c r="BZ1668" t="s">
        <v>4073</v>
      </c>
      <c r="CA1668" t="s">
        <v>4074</v>
      </c>
      <c r="CB1668" s="44" t="s">
        <v>4074</v>
      </c>
      <c r="CC1668" t="s">
        <v>4798</v>
      </c>
      <c r="CD1668" t="s">
        <v>4071</v>
      </c>
      <c r="CE1668" t="s">
        <v>4072</v>
      </c>
      <c r="CF1668" t="s">
        <v>3630</v>
      </c>
      <c r="CG1668"/>
      <c r="CH1668" t="str">
        <f>H1668</f>
        <v>Спасский С.А., Шнитников В.Н.</v>
      </c>
      <c r="CI1668">
        <f>I1668</f>
        <v>1937</v>
      </c>
      <c r="CJ1668"/>
    </row>
    <row r="1669" spans="1:88" s="6" customFormat="1" x14ac:dyDescent="0.45">
      <c r="A1669" s="5">
        <v>45775.531909722216</v>
      </c>
      <c r="B1669" s="6">
        <v>412819044</v>
      </c>
      <c r="C1669" s="6" t="s">
        <v>4897</v>
      </c>
      <c r="D1669" s="6">
        <v>8</v>
      </c>
      <c r="E1669" s="4" t="s">
        <v>1200</v>
      </c>
      <c r="G1669" s="6">
        <v>2590</v>
      </c>
      <c r="H1669" s="44" t="s">
        <v>951</v>
      </c>
      <c r="I1669" s="6">
        <v>1937</v>
      </c>
      <c r="J1669" s="6" t="s">
        <v>952</v>
      </c>
      <c r="K1669" s="6" t="s">
        <v>953</v>
      </c>
      <c r="L1669" s="6" t="s">
        <v>954</v>
      </c>
      <c r="M1669" s="6" t="s">
        <v>267</v>
      </c>
      <c r="P1669" s="6" t="s">
        <v>947</v>
      </c>
      <c r="Q1669" t="str">
        <f>IF(LEN(P1669)&gt;0,P1669,"")</f>
        <v>Алма-Ата и окрестности</v>
      </c>
      <c r="R1669" s="84">
        <v>43.289437</v>
      </c>
      <c r="S1669" s="84">
        <v>76.994337999999999</v>
      </c>
      <c r="T1669" s="6" t="s">
        <v>765</v>
      </c>
      <c r="U1669" s="6" t="s">
        <v>766</v>
      </c>
      <c r="V1669" s="6" t="s">
        <v>106</v>
      </c>
      <c r="X1669" s="6">
        <v>6000</v>
      </c>
      <c r="Y1669" s="6">
        <v>1919</v>
      </c>
      <c r="Z1669" s="6">
        <v>5</v>
      </c>
      <c r="AA1669" s="6">
        <v>15</v>
      </c>
      <c r="AB1669" s="6">
        <v>1919</v>
      </c>
      <c r="AC1669" s="6">
        <v>5</v>
      </c>
      <c r="AD1669" s="6">
        <v>31</v>
      </c>
      <c r="AF1669" s="6" t="s">
        <v>948</v>
      </c>
      <c r="AH1669" s="6" t="s">
        <v>490</v>
      </c>
      <c r="AI1669" s="6" t="s">
        <v>1179</v>
      </c>
      <c r="AJ1669" s="6" t="s">
        <v>1180</v>
      </c>
      <c r="AK1669" s="6" t="b">
        <v>1</v>
      </c>
      <c r="AL1669" s="6" t="b">
        <v>0</v>
      </c>
      <c r="AO1669" s="49" t="s">
        <v>4952</v>
      </c>
      <c r="AP1669" s="73"/>
      <c r="AQ1669" s="49" t="s">
        <v>4951</v>
      </c>
      <c r="AR1669" s="76" t="s">
        <v>5011</v>
      </c>
      <c r="AS1669" s="73" t="s">
        <v>5012</v>
      </c>
      <c r="AT1669" s="73">
        <f t="shared" si="419"/>
        <v>8</v>
      </c>
      <c r="AU1669" s="112" t="s">
        <v>5384</v>
      </c>
      <c r="AV1669" s="44" t="s">
        <v>5380</v>
      </c>
      <c r="AW1669" t="s">
        <v>5014</v>
      </c>
      <c r="AX1669" s="73"/>
      <c r="AY166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69" s="49" t="s">
        <v>4903</v>
      </c>
      <c r="BA1669" s="58" t="str">
        <f>Y1669&amp;"-"&amp;IF(Z1669&lt;10,"0"&amp;Z1669,Z1669)&amp;"-"&amp;IF(AA1669&lt;10,"0"&amp;AA1669,AA1669)&amp;"/"&amp;IF(AD1669&lt;10,"0"&amp;AD1669,AD1669)</f>
        <v>1919-05-15/31</v>
      </c>
      <c r="BB1669" s="44" t="str">
        <f>Y1669&amp;IF(Z1669&lt;&gt;0,"-"&amp;Z1669,"")&amp;IF(AA1669&lt;&gt;0,"-"&amp;AA1669,"")&amp;IF(AB1669&lt;&gt;0,"/"&amp;AB1669,"")&amp;IF(AC1669&lt;&gt;0,"-"&amp;AC1669,"")&amp;IF(AD1669&lt;&gt;0,"-"&amp;AD1669,"")</f>
        <v>1919-5-15/1919-5-31</v>
      </c>
      <c r="BC1669" s="44"/>
      <c r="BD1669" s="44"/>
      <c r="BE1669" s="44"/>
      <c r="BF1669" s="49" t="s">
        <v>4882</v>
      </c>
      <c r="BG1669" t="s">
        <v>4893</v>
      </c>
      <c r="BH1669" s="40" t="s">
        <v>5050</v>
      </c>
      <c r="BI1669" t="s">
        <v>39</v>
      </c>
      <c r="BJ1669" t="str">
        <f>P1669</f>
        <v>Алма-Ата и окрестности</v>
      </c>
      <c r="BK1669" t="str">
        <f>T1669&amp;" N; "&amp;U1669&amp;" E"</f>
        <v>43.289437 N; 76.994338 E</v>
      </c>
      <c r="BL1669" t="s">
        <v>765</v>
      </c>
      <c r="BM1669" s="85" t="s">
        <v>766</v>
      </c>
      <c r="BN1669" t="s">
        <v>4895</v>
      </c>
      <c r="BO1669">
        <f>X1669</f>
        <v>6000</v>
      </c>
      <c r="BP1669" t="str">
        <f>IF(V1669="original",H1669,IF(V1669="volunteer",C1669,"Nekhaeva A.A."))</f>
        <v>Kim L.V.</v>
      </c>
      <c r="BQ1669" t="str">
        <f>IF(V1669="original",I1669,IF(V1669="volunteer",YEAR(A1669)&amp;"-"&amp;IF(MONTH(A1669)&lt;10,"0"&amp;MONTH(A1669),MONTH(A1669))&amp;"-"&amp;IF(DAY(A1669)&lt;10,"0"&amp;DAY(A1669),DAY(A1669)),"__2025-05-15"))</f>
        <v>2025-04-28</v>
      </c>
      <c r="BR1669"/>
      <c r="BS1669"/>
      <c r="BT1669" s="49" t="s">
        <v>4766</v>
      </c>
      <c r="BU1669" t="s">
        <v>3631</v>
      </c>
      <c r="BV1669" t="s">
        <v>3632</v>
      </c>
      <c r="BW1669" t="s">
        <v>3633</v>
      </c>
      <c r="BX1669" t="s">
        <v>3634</v>
      </c>
      <c r="BY1669" s="44" t="s">
        <v>490</v>
      </c>
      <c r="BZ1669" t="s">
        <v>4073</v>
      </c>
      <c r="CA1669" t="s">
        <v>4074</v>
      </c>
      <c r="CB1669" s="44" t="s">
        <v>4074</v>
      </c>
      <c r="CC1669" t="s">
        <v>4798</v>
      </c>
      <c r="CD1669" t="s">
        <v>4071</v>
      </c>
      <c r="CE1669" t="s">
        <v>4072</v>
      </c>
      <c r="CF1669" t="s">
        <v>3630</v>
      </c>
      <c r="CG1669"/>
      <c r="CH1669" t="str">
        <f>H1669</f>
        <v>Спасский С.А., Шнитников В.Н.</v>
      </c>
      <c r="CI1669">
        <f>I1669</f>
        <v>1937</v>
      </c>
      <c r="CJ1669"/>
    </row>
    <row r="1670" spans="1:88" s="6" customFormat="1" x14ac:dyDescent="0.45">
      <c r="A1670" s="5">
        <v>45775.532893518517</v>
      </c>
      <c r="B1670" s="6">
        <v>412819044</v>
      </c>
      <c r="C1670" s="6" t="s">
        <v>4897</v>
      </c>
      <c r="D1670" s="6">
        <v>1</v>
      </c>
      <c r="E1670" s="4" t="s">
        <v>65</v>
      </c>
      <c r="G1670" s="6">
        <v>2590</v>
      </c>
      <c r="H1670" s="44" t="s">
        <v>951</v>
      </c>
      <c r="I1670" s="6">
        <v>1937</v>
      </c>
      <c r="J1670" s="6" t="s">
        <v>952</v>
      </c>
      <c r="K1670" s="6" t="s">
        <v>953</v>
      </c>
      <c r="L1670" s="6" t="s">
        <v>954</v>
      </c>
      <c r="M1670" s="6" t="s">
        <v>267</v>
      </c>
      <c r="P1670" s="6" t="s">
        <v>947</v>
      </c>
      <c r="Q1670" t="str">
        <f>IF(LEN(P1670)&gt;0,P1670,"")</f>
        <v>Алма-Ата и окрестности</v>
      </c>
      <c r="R1670" s="84">
        <v>43.289437</v>
      </c>
      <c r="S1670" s="84">
        <v>76.994337999999999</v>
      </c>
      <c r="T1670" s="6" t="s">
        <v>765</v>
      </c>
      <c r="U1670" s="6" t="s">
        <v>766</v>
      </c>
      <c r="V1670" s="6" t="s">
        <v>106</v>
      </c>
      <c r="X1670" s="6">
        <v>6000</v>
      </c>
      <c r="Y1670" s="6">
        <v>1920</v>
      </c>
      <c r="Z1670" s="6">
        <v>6</v>
      </c>
      <c r="AF1670" s="6" t="s">
        <v>948</v>
      </c>
      <c r="AH1670" s="6" t="s">
        <v>490</v>
      </c>
      <c r="AI1670" s="6" t="s">
        <v>1179</v>
      </c>
      <c r="AJ1670" s="6" t="s">
        <v>1180</v>
      </c>
      <c r="AK1670" s="6" t="b">
        <v>1</v>
      </c>
      <c r="AL1670" s="6" t="b">
        <v>0</v>
      </c>
      <c r="AO1670" s="49" t="s">
        <v>4952</v>
      </c>
      <c r="AP1670" s="73"/>
      <c r="AQ1670" s="49" t="s">
        <v>4951</v>
      </c>
      <c r="AR1670" s="76" t="s">
        <v>5011</v>
      </c>
      <c r="AS1670" s="73" t="s">
        <v>5012</v>
      </c>
      <c r="AT1670" s="73">
        <f t="shared" si="419"/>
        <v>1</v>
      </c>
      <c r="AU1670" s="112" t="s">
        <v>5384</v>
      </c>
      <c r="AV1670" s="44" t="s">
        <v>5380</v>
      </c>
      <c r="AW1670" t="s">
        <v>5014</v>
      </c>
      <c r="AX1670" s="73"/>
      <c r="AY167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0" s="49" t="s">
        <v>4903</v>
      </c>
      <c r="BA1670" s="44" t="str">
        <f>Y1670&amp;"-"&amp;IF(Z1670&lt;10,"0"&amp;Z1670,Z1670)</f>
        <v>1920-06</v>
      </c>
      <c r="BB1670" s="44" t="str">
        <f>Y1670&amp;IF(Z1670&lt;&gt;0,"-"&amp;Z1670,"")&amp;IF(AA1670&lt;&gt;0,"-"&amp;AA1670,"")&amp;IF(AB1670&lt;&gt;0,"/"&amp;AB1670,"")&amp;IF(AC1670&lt;&gt;0,"-"&amp;AC1670,"")&amp;IF(AD1670&lt;&gt;0,"-"&amp;AD1670,"")</f>
        <v>1920-6</v>
      </c>
      <c r="BC1670" s="44"/>
      <c r="BD1670" s="44"/>
      <c r="BE1670" s="44"/>
      <c r="BF1670" s="49" t="s">
        <v>4882</v>
      </c>
      <c r="BG1670" t="s">
        <v>4893</v>
      </c>
      <c r="BH1670" s="40" t="s">
        <v>5050</v>
      </c>
      <c r="BI1670" t="s">
        <v>39</v>
      </c>
      <c r="BJ1670" t="str">
        <f>P1670</f>
        <v>Алма-Ата и окрестности</v>
      </c>
      <c r="BK1670" t="str">
        <f>T1670&amp;" N; "&amp;U1670&amp;" E"</f>
        <v>43.289437 N; 76.994338 E</v>
      </c>
      <c r="BL1670" t="s">
        <v>765</v>
      </c>
      <c r="BM1670" s="85" t="s">
        <v>766</v>
      </c>
      <c r="BN1670" t="s">
        <v>4895</v>
      </c>
      <c r="BO1670">
        <f>X1670</f>
        <v>6000</v>
      </c>
      <c r="BP1670" t="str">
        <f>IF(V1670="original",H1670,IF(V1670="volunteer",C1670,"Nekhaeva A.A."))</f>
        <v>Kim L.V.</v>
      </c>
      <c r="BQ1670" t="str">
        <f>IF(V1670="original",I1670,IF(V1670="volunteer",YEAR(A1670)&amp;"-"&amp;IF(MONTH(A1670)&lt;10,"0"&amp;MONTH(A1670),MONTH(A1670))&amp;"-"&amp;IF(DAY(A1670)&lt;10,"0"&amp;DAY(A1670),DAY(A1670)),"__2025-05-15"))</f>
        <v>2025-04-28</v>
      </c>
      <c r="BR1670"/>
      <c r="BS1670"/>
      <c r="BT1670" s="49" t="s">
        <v>4766</v>
      </c>
      <c r="BU1670" t="s">
        <v>3631</v>
      </c>
      <c r="BV1670" t="s">
        <v>3632</v>
      </c>
      <c r="BW1670" t="s">
        <v>3633</v>
      </c>
      <c r="BX1670" t="s">
        <v>3634</v>
      </c>
      <c r="BY1670" s="44" t="s">
        <v>490</v>
      </c>
      <c r="BZ1670" t="s">
        <v>4073</v>
      </c>
      <c r="CA1670" t="s">
        <v>4074</v>
      </c>
      <c r="CB1670" s="44" t="s">
        <v>4074</v>
      </c>
      <c r="CC1670" t="s">
        <v>4798</v>
      </c>
      <c r="CD1670" t="s">
        <v>4071</v>
      </c>
      <c r="CE1670" t="s">
        <v>4072</v>
      </c>
      <c r="CF1670" t="s">
        <v>3630</v>
      </c>
      <c r="CG1670"/>
      <c r="CH1670" t="str">
        <f>H1670</f>
        <v>Спасский С.А., Шнитников В.Н.</v>
      </c>
      <c r="CI1670">
        <f>I1670</f>
        <v>1937</v>
      </c>
      <c r="CJ1670"/>
    </row>
    <row r="1671" spans="1:88" s="6" customFormat="1" x14ac:dyDescent="0.45">
      <c r="A1671" s="5">
        <v>45775.533680555563</v>
      </c>
      <c r="B1671" s="6">
        <v>412819044</v>
      </c>
      <c r="C1671" s="6" t="s">
        <v>4897</v>
      </c>
      <c r="D1671" s="6">
        <v>3</v>
      </c>
      <c r="E1671" s="4" t="s">
        <v>265</v>
      </c>
      <c r="G1671" s="6">
        <v>2590</v>
      </c>
      <c r="H1671" s="44" t="s">
        <v>951</v>
      </c>
      <c r="I1671" s="6">
        <v>1937</v>
      </c>
      <c r="J1671" s="6" t="s">
        <v>952</v>
      </c>
      <c r="K1671" s="6" t="s">
        <v>953</v>
      </c>
      <c r="L1671" s="6" t="s">
        <v>954</v>
      </c>
      <c r="M1671" s="6" t="s">
        <v>267</v>
      </c>
      <c r="P1671" s="6" t="s">
        <v>947</v>
      </c>
      <c r="Q1671" t="str">
        <f>IF(LEN(P1671)&gt;0,P1671,"")</f>
        <v>Алма-Ата и окрестности</v>
      </c>
      <c r="R1671" s="84">
        <v>43.289437</v>
      </c>
      <c r="S1671" s="84">
        <v>76.994337999999999</v>
      </c>
      <c r="T1671" s="6" t="s">
        <v>765</v>
      </c>
      <c r="U1671" s="6" t="s">
        <v>766</v>
      </c>
      <c r="V1671" s="6" t="s">
        <v>106</v>
      </c>
      <c r="X1671" s="6">
        <v>6000</v>
      </c>
      <c r="Y1671" s="6">
        <v>1921</v>
      </c>
      <c r="Z1671" s="6">
        <v>7</v>
      </c>
      <c r="AF1671" s="6" t="s">
        <v>948</v>
      </c>
      <c r="AG1671" s="67" t="s">
        <v>955</v>
      </c>
      <c r="AH1671" s="6" t="s">
        <v>490</v>
      </c>
      <c r="AI1671" s="6" t="s">
        <v>1179</v>
      </c>
      <c r="AJ1671" s="6" t="s">
        <v>1180</v>
      </c>
      <c r="AK1671" s="6" t="b">
        <v>1</v>
      </c>
      <c r="AL1671" s="6" t="b">
        <v>0</v>
      </c>
      <c r="AO1671" s="49" t="s">
        <v>4952</v>
      </c>
      <c r="AP1671" s="73"/>
      <c r="AQ1671" s="49" t="s">
        <v>4951</v>
      </c>
      <c r="AR1671" s="76" t="s">
        <v>5011</v>
      </c>
      <c r="AS1671" s="73" t="s">
        <v>5012</v>
      </c>
      <c r="AT1671" s="73">
        <f t="shared" si="419"/>
        <v>3</v>
      </c>
      <c r="AU1671" s="112" t="s">
        <v>5383</v>
      </c>
      <c r="AV1671" s="44" t="s">
        <v>5380</v>
      </c>
      <c r="AW1671" t="s">
        <v>5014</v>
      </c>
      <c r="AX1671" s="73"/>
      <c r="AY167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1" s="49" t="s">
        <v>4903</v>
      </c>
      <c r="BA1671" s="44" t="str">
        <f>Y1671&amp;"-"&amp;IF(Z1671&lt;10,"0"&amp;Z1671,Z1671)</f>
        <v>1921-07</v>
      </c>
      <c r="BB1671" s="44" t="str">
        <f>Y1671&amp;IF(Z1671&lt;&gt;0,"-"&amp;Z1671,"")&amp;IF(AA1671&lt;&gt;0,"-"&amp;AA1671,"")&amp;IF(AB1671&lt;&gt;0,"/"&amp;AB1671,"")&amp;IF(AC1671&lt;&gt;0,"-"&amp;AC1671,"")&amp;IF(AD1671&lt;&gt;0,"-"&amp;AD1671,"")</f>
        <v>1921-7</v>
      </c>
      <c r="BC1671" s="44"/>
      <c r="BD1671" s="44"/>
      <c r="BE1671" s="44" t="s">
        <v>4959</v>
      </c>
      <c r="BF1671" s="49" t="s">
        <v>4882</v>
      </c>
      <c r="BG1671" t="s">
        <v>4893</v>
      </c>
      <c r="BH1671" s="40" t="s">
        <v>5050</v>
      </c>
      <c r="BI1671" t="s">
        <v>39</v>
      </c>
      <c r="BJ1671" t="str">
        <f>P1671</f>
        <v>Алма-Ата и окрестности</v>
      </c>
      <c r="BK1671" t="str">
        <f>T1671&amp;" N; "&amp;U1671&amp;" E"</f>
        <v>43.289437 N; 76.994338 E</v>
      </c>
      <c r="BL1671" t="s">
        <v>765</v>
      </c>
      <c r="BM1671" s="85" t="s">
        <v>766</v>
      </c>
      <c r="BN1671" t="s">
        <v>4895</v>
      </c>
      <c r="BO1671">
        <f>X1671</f>
        <v>6000</v>
      </c>
      <c r="BP1671" t="str">
        <f>IF(V1671="original",H1671,IF(V1671="volunteer",C1671,"Nekhaeva A.A."))</f>
        <v>Kim L.V.</v>
      </c>
      <c r="BQ1671" t="str">
        <f>IF(V1671="original",I1671,IF(V1671="volunteer",YEAR(A1671)&amp;"-"&amp;IF(MONTH(A1671)&lt;10,"0"&amp;MONTH(A1671),MONTH(A1671))&amp;"-"&amp;IF(DAY(A1671)&lt;10,"0"&amp;DAY(A1671),DAY(A1671)),"__2025-05-15"))</f>
        <v>2025-04-28</v>
      </c>
      <c r="BR1671"/>
      <c r="BS1671"/>
      <c r="BT1671" s="49" t="s">
        <v>4766</v>
      </c>
      <c r="BU1671" t="s">
        <v>3631</v>
      </c>
      <c r="BV1671" t="s">
        <v>3632</v>
      </c>
      <c r="BW1671" t="s">
        <v>3633</v>
      </c>
      <c r="BX1671" t="s">
        <v>3634</v>
      </c>
      <c r="BY1671" s="44" t="s">
        <v>490</v>
      </c>
      <c r="BZ1671" t="s">
        <v>4073</v>
      </c>
      <c r="CA1671" t="s">
        <v>4074</v>
      </c>
      <c r="CB1671" s="44" t="s">
        <v>4074</v>
      </c>
      <c r="CC1671" t="s">
        <v>4798</v>
      </c>
      <c r="CD1671" t="s">
        <v>4071</v>
      </c>
      <c r="CE1671" t="s">
        <v>4072</v>
      </c>
      <c r="CF1671" t="s">
        <v>3630</v>
      </c>
      <c r="CG1671"/>
      <c r="CH1671" t="str">
        <f>H1671</f>
        <v>Спасский С.А., Шнитников В.Н.</v>
      </c>
      <c r="CI1671">
        <f>I1671</f>
        <v>1937</v>
      </c>
      <c r="CJ1671"/>
    </row>
    <row r="1672" spans="1:88" s="6" customFormat="1" x14ac:dyDescent="0.45">
      <c r="A1672" s="5">
        <v>45775.533680555563</v>
      </c>
      <c r="B1672" s="6">
        <v>412819044</v>
      </c>
      <c r="C1672" s="6" t="s">
        <v>4897</v>
      </c>
      <c r="D1672" s="6">
        <v>8</v>
      </c>
      <c r="E1672" s="4" t="s">
        <v>1200</v>
      </c>
      <c r="G1672" s="6">
        <v>2590</v>
      </c>
      <c r="H1672" s="44" t="s">
        <v>951</v>
      </c>
      <c r="I1672" s="6">
        <v>1937</v>
      </c>
      <c r="J1672" s="6" t="s">
        <v>952</v>
      </c>
      <c r="K1672" s="6" t="s">
        <v>953</v>
      </c>
      <c r="L1672" s="6" t="s">
        <v>954</v>
      </c>
      <c r="M1672" s="6" t="s">
        <v>267</v>
      </c>
      <c r="P1672" s="6" t="s">
        <v>947</v>
      </c>
      <c r="Q1672" t="str">
        <f>IF(LEN(P1672)&gt;0,P1672,"")</f>
        <v>Алма-Ата и окрестности</v>
      </c>
      <c r="R1672" s="84">
        <v>43.289437</v>
      </c>
      <c r="S1672" s="84">
        <v>76.994337999999999</v>
      </c>
      <c r="T1672" s="6" t="s">
        <v>765</v>
      </c>
      <c r="U1672" s="6" t="s">
        <v>766</v>
      </c>
      <c r="V1672" s="6" t="s">
        <v>106</v>
      </c>
      <c r="X1672" s="6">
        <v>6000</v>
      </c>
      <c r="Y1672" s="6">
        <v>1921</v>
      </c>
      <c r="Z1672" s="6">
        <v>7</v>
      </c>
      <c r="AF1672" s="6" t="s">
        <v>948</v>
      </c>
      <c r="AG1672" s="67" t="s">
        <v>955</v>
      </c>
      <c r="AH1672" s="6" t="s">
        <v>490</v>
      </c>
      <c r="AI1672" s="6" t="s">
        <v>1179</v>
      </c>
      <c r="AJ1672" s="6" t="s">
        <v>1180</v>
      </c>
      <c r="AK1672" s="6" t="b">
        <v>1</v>
      </c>
      <c r="AL1672" s="6" t="b">
        <v>0</v>
      </c>
      <c r="AO1672" s="49" t="s">
        <v>4952</v>
      </c>
      <c r="AP1672" s="73"/>
      <c r="AQ1672" s="49" t="s">
        <v>4951</v>
      </c>
      <c r="AR1672" s="76" t="s">
        <v>5011</v>
      </c>
      <c r="AS1672" s="73" t="s">
        <v>5012</v>
      </c>
      <c r="AT1672" s="73">
        <f t="shared" si="419"/>
        <v>8</v>
      </c>
      <c r="AU1672" s="112" t="s">
        <v>5384</v>
      </c>
      <c r="AV1672" s="44" t="s">
        <v>5380</v>
      </c>
      <c r="AW1672" t="s">
        <v>5014</v>
      </c>
      <c r="AX1672" s="73"/>
      <c r="AY167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2" s="49" t="s">
        <v>4903</v>
      </c>
      <c r="BA1672" s="44" t="str">
        <f>Y1672&amp;"-"&amp;IF(Z1672&lt;10,"0"&amp;Z1672,Z1672)</f>
        <v>1921-07</v>
      </c>
      <c r="BB1672" s="44" t="str">
        <f>Y1672&amp;IF(Z1672&lt;&gt;0,"-"&amp;Z1672,"")&amp;IF(AA1672&lt;&gt;0,"-"&amp;AA1672,"")&amp;IF(AB1672&lt;&gt;0,"/"&amp;AB1672,"")&amp;IF(AC1672&lt;&gt;0,"-"&amp;AC1672,"")&amp;IF(AD1672&lt;&gt;0,"-"&amp;AD1672,"")</f>
        <v>1921-7</v>
      </c>
      <c r="BC1672" s="44"/>
      <c r="BD1672" s="44"/>
      <c r="BE1672" s="44" t="s">
        <v>4959</v>
      </c>
      <c r="BF1672" s="49" t="s">
        <v>4882</v>
      </c>
      <c r="BG1672" t="s">
        <v>4893</v>
      </c>
      <c r="BH1672" s="40" t="s">
        <v>5050</v>
      </c>
      <c r="BI1672" t="s">
        <v>39</v>
      </c>
      <c r="BJ1672" t="str">
        <f>P1672</f>
        <v>Алма-Ата и окрестности</v>
      </c>
      <c r="BK1672" t="str">
        <f>T1672&amp;" N; "&amp;U1672&amp;" E"</f>
        <v>43.289437 N; 76.994338 E</v>
      </c>
      <c r="BL1672" t="s">
        <v>765</v>
      </c>
      <c r="BM1672" s="85" t="s">
        <v>766</v>
      </c>
      <c r="BN1672" t="s">
        <v>4895</v>
      </c>
      <c r="BO1672">
        <f>X1672</f>
        <v>6000</v>
      </c>
      <c r="BP1672" t="str">
        <f>IF(V1672="original",H1672,IF(V1672="volunteer",C1672,"Nekhaeva A.A."))</f>
        <v>Kim L.V.</v>
      </c>
      <c r="BQ1672" t="str">
        <f>IF(V1672="original",I1672,IF(V1672="volunteer",YEAR(A1672)&amp;"-"&amp;IF(MONTH(A1672)&lt;10,"0"&amp;MONTH(A1672),MONTH(A1672))&amp;"-"&amp;IF(DAY(A1672)&lt;10,"0"&amp;DAY(A1672),DAY(A1672)),"__2025-05-15"))</f>
        <v>2025-04-28</v>
      </c>
      <c r="BR1672"/>
      <c r="BS1672"/>
      <c r="BT1672" s="49" t="s">
        <v>4766</v>
      </c>
      <c r="BU1672" t="s">
        <v>3631</v>
      </c>
      <c r="BV1672" t="s">
        <v>3632</v>
      </c>
      <c r="BW1672" t="s">
        <v>3633</v>
      </c>
      <c r="BX1672" t="s">
        <v>3634</v>
      </c>
      <c r="BY1672" s="44" t="s">
        <v>490</v>
      </c>
      <c r="BZ1672" t="s">
        <v>4073</v>
      </c>
      <c r="CA1672" t="s">
        <v>4074</v>
      </c>
      <c r="CB1672" s="44" t="s">
        <v>4074</v>
      </c>
      <c r="CC1672" t="s">
        <v>4798</v>
      </c>
      <c r="CD1672" t="s">
        <v>4071</v>
      </c>
      <c r="CE1672" t="s">
        <v>4072</v>
      </c>
      <c r="CF1672" t="s">
        <v>3630</v>
      </c>
      <c r="CG1672"/>
      <c r="CH1672" t="str">
        <f>H1672</f>
        <v>Спасский С.А., Шнитников В.Н.</v>
      </c>
      <c r="CI1672">
        <f>I1672</f>
        <v>1937</v>
      </c>
      <c r="CJ1672"/>
    </row>
    <row r="1673" spans="1:88" s="6" customFormat="1" x14ac:dyDescent="0.45">
      <c r="A1673" s="5">
        <v>45775.552905092598</v>
      </c>
      <c r="B1673" s="6">
        <v>412819044</v>
      </c>
      <c r="C1673" s="6" t="s">
        <v>4897</v>
      </c>
      <c r="D1673" s="6">
        <v>1</v>
      </c>
      <c r="E1673" s="4" t="s">
        <v>51</v>
      </c>
      <c r="G1673" s="6">
        <v>2590</v>
      </c>
      <c r="H1673" s="44" t="s">
        <v>951</v>
      </c>
      <c r="I1673" s="6">
        <v>1937</v>
      </c>
      <c r="J1673" s="6" t="s">
        <v>952</v>
      </c>
      <c r="K1673" s="6" t="s">
        <v>953</v>
      </c>
      <c r="L1673" s="6" t="s">
        <v>954</v>
      </c>
      <c r="M1673" s="6" t="s">
        <v>267</v>
      </c>
      <c r="P1673" s="6" t="s">
        <v>1164</v>
      </c>
      <c r="Q1673" t="str">
        <f>IF(LEN(P1673)&gt;0,P1673,"")</f>
        <v>Алма-Атинский у., долина Б. Алматинки, "Приютская колония"</v>
      </c>
      <c r="R1673" s="84">
        <v>43.389325999999997</v>
      </c>
      <c r="S1673" s="84">
        <v>76.900957000000005</v>
      </c>
      <c r="T1673" s="6" t="s">
        <v>1049</v>
      </c>
      <c r="U1673" s="6" t="s">
        <v>1050</v>
      </c>
      <c r="V1673" s="6" t="s">
        <v>106</v>
      </c>
      <c r="X1673" s="6">
        <v>12500</v>
      </c>
      <c r="Y1673" s="6">
        <v>1929</v>
      </c>
      <c r="Z1673" s="6">
        <v>8</v>
      </c>
      <c r="AF1673" s="6" t="s">
        <v>948</v>
      </c>
      <c r="AG1673" s="67" t="s">
        <v>1165</v>
      </c>
      <c r="AH1673" s="6" t="s">
        <v>490</v>
      </c>
      <c r="AI1673" s="6" t="s">
        <v>1166</v>
      </c>
      <c r="AJ1673" s="6" t="s">
        <v>1167</v>
      </c>
      <c r="AK1673" s="6" t="b">
        <v>1</v>
      </c>
      <c r="AL1673" s="6" t="b">
        <v>0</v>
      </c>
      <c r="AO1673" s="49" t="s">
        <v>4952</v>
      </c>
      <c r="AP1673" s="73"/>
      <c r="AQ1673" s="49" t="s">
        <v>4951</v>
      </c>
      <c r="AR1673" s="76" t="s">
        <v>5011</v>
      </c>
      <c r="AS1673" s="73" t="s">
        <v>5012</v>
      </c>
      <c r="AT1673" s="73">
        <f t="shared" si="419"/>
        <v>1</v>
      </c>
      <c r="AU1673" s="112" t="s">
        <v>5383</v>
      </c>
      <c r="AV1673" s="44" t="s">
        <v>5380</v>
      </c>
      <c r="AW1673" t="s">
        <v>5014</v>
      </c>
      <c r="AX1673" s="73"/>
      <c r="AY167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3" s="49" t="s">
        <v>4903</v>
      </c>
      <c r="BA1673" s="44" t="str">
        <f>Y1673&amp;"-"&amp;IF(Z1673&lt;10,"0"&amp;Z1673,Z1673)</f>
        <v>1929-08</v>
      </c>
      <c r="BB1673" s="44" t="str">
        <f>Y1673&amp;IF(Z1673&lt;&gt;0,"-"&amp;Z1673,"")&amp;IF(AA1673&lt;&gt;0,"-"&amp;AA1673,"")&amp;IF(AB1673&lt;&gt;0,"/"&amp;AB1673,"")&amp;IF(AC1673&lt;&gt;0,"-"&amp;AC1673,"")&amp;IF(AD1673&lt;&gt;0,"-"&amp;AD1673,"")</f>
        <v>1929-8</v>
      </c>
      <c r="BC1673" s="44"/>
      <c r="BD1673" s="44"/>
      <c r="BE1673" s="44" t="s">
        <v>4947</v>
      </c>
      <c r="BF1673" s="49" t="s">
        <v>4882</v>
      </c>
      <c r="BG1673" t="s">
        <v>4893</v>
      </c>
      <c r="BH1673" s="40" t="s">
        <v>5050</v>
      </c>
      <c r="BI1673" t="s">
        <v>39</v>
      </c>
      <c r="BJ1673" t="str">
        <f>P1673</f>
        <v>Алма-Атинский у., долина Б. Алматинки, "Приютская колония"</v>
      </c>
      <c r="BK1673" t="str">
        <f>T1673&amp;" N; "&amp;U1673&amp;" E"</f>
        <v>43.389326 N; 76.900957 E</v>
      </c>
      <c r="BL1673" t="s">
        <v>1049</v>
      </c>
      <c r="BM1673" s="85" t="s">
        <v>1050</v>
      </c>
      <c r="BN1673" t="s">
        <v>4895</v>
      </c>
      <c r="BO1673">
        <f>X1673</f>
        <v>12500</v>
      </c>
      <c r="BP1673" t="str">
        <f>IF(V1673="original",H1673,IF(V1673="volunteer",C1673,"Nekhaeva A.A."))</f>
        <v>Kim L.V.</v>
      </c>
      <c r="BQ1673" t="str">
        <f>IF(V1673="original",I1673,IF(V1673="volunteer",YEAR(A1673)&amp;"-"&amp;IF(MONTH(A1673)&lt;10,"0"&amp;MONTH(A1673),MONTH(A1673))&amp;"-"&amp;IF(DAY(A1673)&lt;10,"0"&amp;DAY(A1673),DAY(A1673)),"__2025-05-15"))</f>
        <v>2025-04-28</v>
      </c>
      <c r="BR1673"/>
      <c r="BS1673"/>
      <c r="BT1673" s="49" t="s">
        <v>4766</v>
      </c>
      <c r="BU1673" t="s">
        <v>3631</v>
      </c>
      <c r="BV1673" t="s">
        <v>3632</v>
      </c>
      <c r="BW1673" t="s">
        <v>3633</v>
      </c>
      <c r="BX1673" t="s">
        <v>3634</v>
      </c>
      <c r="BY1673" s="44" t="s">
        <v>490</v>
      </c>
      <c r="BZ1673" t="s">
        <v>1166</v>
      </c>
      <c r="CA1673" t="s">
        <v>4063</v>
      </c>
      <c r="CB1673" s="44" t="s">
        <v>4063</v>
      </c>
      <c r="CC1673" t="s">
        <v>4817</v>
      </c>
      <c r="CD1673" t="s">
        <v>4061</v>
      </c>
      <c r="CE1673" t="s">
        <v>4062</v>
      </c>
      <c r="CF1673" t="s">
        <v>3630</v>
      </c>
      <c r="CG1673"/>
      <c r="CH1673" t="str">
        <f>H1673</f>
        <v>Спасский С.А., Шнитников В.Н.</v>
      </c>
      <c r="CI1673">
        <f>I1673</f>
        <v>1937</v>
      </c>
      <c r="CJ1673"/>
    </row>
    <row r="1674" spans="1:88" s="6" customFormat="1" x14ac:dyDescent="0.45">
      <c r="A1674" s="5">
        <v>45775.552905092598</v>
      </c>
      <c r="B1674" s="6">
        <v>412819044</v>
      </c>
      <c r="C1674" s="6" t="s">
        <v>4897</v>
      </c>
      <c r="D1674" s="6">
        <v>1</v>
      </c>
      <c r="E1674" s="4" t="s">
        <v>65</v>
      </c>
      <c r="G1674" s="6">
        <v>2590</v>
      </c>
      <c r="H1674" s="44" t="s">
        <v>951</v>
      </c>
      <c r="I1674" s="6">
        <v>1937</v>
      </c>
      <c r="J1674" s="6" t="s">
        <v>952</v>
      </c>
      <c r="K1674" s="6" t="s">
        <v>953</v>
      </c>
      <c r="L1674" s="6" t="s">
        <v>954</v>
      </c>
      <c r="M1674" s="6" t="s">
        <v>267</v>
      </c>
      <c r="P1674" s="6" t="s">
        <v>1164</v>
      </c>
      <c r="Q1674" t="str">
        <f>IF(LEN(P1674)&gt;0,P1674,"")</f>
        <v>Алма-Атинский у., долина Б. Алматинки, "Приютская колония"</v>
      </c>
      <c r="R1674" s="84">
        <v>43.389325999999997</v>
      </c>
      <c r="S1674" s="84">
        <v>76.900957000000005</v>
      </c>
      <c r="T1674" s="6" t="s">
        <v>1049</v>
      </c>
      <c r="U1674" s="6" t="s">
        <v>1050</v>
      </c>
      <c r="V1674" s="6" t="s">
        <v>106</v>
      </c>
      <c r="X1674" s="6">
        <v>12500</v>
      </c>
      <c r="Y1674" s="6">
        <v>1929</v>
      </c>
      <c r="Z1674" s="6">
        <v>8</v>
      </c>
      <c r="AF1674" s="6" t="s">
        <v>948</v>
      </c>
      <c r="AG1674" s="67" t="s">
        <v>1165</v>
      </c>
      <c r="AH1674" s="6" t="s">
        <v>490</v>
      </c>
      <c r="AI1674" s="6" t="s">
        <v>1166</v>
      </c>
      <c r="AJ1674" s="6" t="s">
        <v>1167</v>
      </c>
      <c r="AK1674" s="6" t="b">
        <v>1</v>
      </c>
      <c r="AL1674" s="6" t="b">
        <v>0</v>
      </c>
      <c r="AO1674" s="49" t="s">
        <v>4952</v>
      </c>
      <c r="AP1674" s="73"/>
      <c r="AQ1674" s="49" t="s">
        <v>4951</v>
      </c>
      <c r="AR1674" s="76" t="s">
        <v>5011</v>
      </c>
      <c r="AS1674" s="73" t="s">
        <v>5012</v>
      </c>
      <c r="AT1674" s="73">
        <f t="shared" si="419"/>
        <v>1</v>
      </c>
      <c r="AU1674" s="112" t="s">
        <v>5384</v>
      </c>
      <c r="AV1674" s="44" t="s">
        <v>5380</v>
      </c>
      <c r="AW1674" t="s">
        <v>5014</v>
      </c>
      <c r="AX1674" s="73"/>
      <c r="AY167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4" s="49" t="s">
        <v>4903</v>
      </c>
      <c r="BA1674" s="44" t="str">
        <f>Y1674&amp;"-"&amp;IF(Z1674&lt;10,"0"&amp;Z1674,Z1674)</f>
        <v>1929-08</v>
      </c>
      <c r="BB1674" s="44" t="str">
        <f>Y1674&amp;IF(Z1674&lt;&gt;0,"-"&amp;Z1674,"")&amp;IF(AA1674&lt;&gt;0,"-"&amp;AA1674,"")&amp;IF(AB1674&lt;&gt;0,"/"&amp;AB1674,"")&amp;IF(AC1674&lt;&gt;0,"-"&amp;AC1674,"")&amp;IF(AD1674&lt;&gt;0,"-"&amp;AD1674,"")</f>
        <v>1929-8</v>
      </c>
      <c r="BC1674" s="44"/>
      <c r="BD1674" s="44"/>
      <c r="BE1674" s="44" t="s">
        <v>4947</v>
      </c>
      <c r="BF1674" s="49" t="s">
        <v>4882</v>
      </c>
      <c r="BG1674" t="s">
        <v>4893</v>
      </c>
      <c r="BH1674" s="40" t="s">
        <v>5050</v>
      </c>
      <c r="BI1674" t="s">
        <v>39</v>
      </c>
      <c r="BJ1674" t="str">
        <f>P1674</f>
        <v>Алма-Атинский у., долина Б. Алматинки, "Приютская колония"</v>
      </c>
      <c r="BK1674" t="str">
        <f>T1674&amp;" N; "&amp;U1674&amp;" E"</f>
        <v>43.389326 N; 76.900957 E</v>
      </c>
      <c r="BL1674" t="s">
        <v>1049</v>
      </c>
      <c r="BM1674" s="85" t="s">
        <v>1050</v>
      </c>
      <c r="BN1674" t="s">
        <v>4895</v>
      </c>
      <c r="BO1674">
        <f>X1674</f>
        <v>12500</v>
      </c>
      <c r="BP1674" t="str">
        <f>IF(V1674="original",H1674,IF(V1674="volunteer",C1674,"Nekhaeva A.A."))</f>
        <v>Kim L.V.</v>
      </c>
      <c r="BQ1674" t="str">
        <f>IF(V1674="original",I1674,IF(V1674="volunteer",YEAR(A1674)&amp;"-"&amp;IF(MONTH(A1674)&lt;10,"0"&amp;MONTH(A1674),MONTH(A1674))&amp;"-"&amp;IF(DAY(A1674)&lt;10,"0"&amp;DAY(A1674),DAY(A1674)),"__2025-05-15"))</f>
        <v>2025-04-28</v>
      </c>
      <c r="BR1674"/>
      <c r="BS1674"/>
      <c r="BT1674" s="49" t="s">
        <v>4766</v>
      </c>
      <c r="BU1674" t="s">
        <v>3631</v>
      </c>
      <c r="BV1674" t="s">
        <v>3632</v>
      </c>
      <c r="BW1674" t="s">
        <v>3633</v>
      </c>
      <c r="BX1674" t="s">
        <v>3634</v>
      </c>
      <c r="BY1674" s="44" t="s">
        <v>490</v>
      </c>
      <c r="BZ1674" t="s">
        <v>1166</v>
      </c>
      <c r="CA1674" t="s">
        <v>4063</v>
      </c>
      <c r="CB1674" s="44" t="s">
        <v>4063</v>
      </c>
      <c r="CC1674" t="s">
        <v>4817</v>
      </c>
      <c r="CD1674" t="s">
        <v>4061</v>
      </c>
      <c r="CE1674" t="s">
        <v>4062</v>
      </c>
      <c r="CF1674" t="s">
        <v>3630</v>
      </c>
      <c r="CG1674"/>
      <c r="CH1674" t="str">
        <f>H1674</f>
        <v>Спасский С.А., Шнитников В.Н.</v>
      </c>
      <c r="CI1674">
        <f>I1674</f>
        <v>1937</v>
      </c>
      <c r="CJ1674"/>
    </row>
    <row r="1675" spans="1:88" s="6" customFormat="1" x14ac:dyDescent="0.45">
      <c r="A1675" s="5">
        <v>45775.649375000001</v>
      </c>
      <c r="B1675" s="6">
        <v>412819044</v>
      </c>
      <c r="C1675" s="6" t="s">
        <v>4897</v>
      </c>
      <c r="D1675" s="6">
        <v>1</v>
      </c>
      <c r="E1675" s="4" t="s">
        <v>65</v>
      </c>
      <c r="F1675" s="6" t="s">
        <v>1151</v>
      </c>
      <c r="G1675" s="6">
        <v>2590</v>
      </c>
      <c r="H1675" s="44" t="s">
        <v>951</v>
      </c>
      <c r="I1675" s="6">
        <v>1937</v>
      </c>
      <c r="J1675" s="6" t="s">
        <v>952</v>
      </c>
      <c r="K1675" s="6" t="s">
        <v>953</v>
      </c>
      <c r="L1675" s="6" t="s">
        <v>954</v>
      </c>
      <c r="M1675" s="6" t="s">
        <v>267</v>
      </c>
      <c r="P1675" s="6" t="s">
        <v>1053</v>
      </c>
      <c r="Q1675" t="str">
        <f t="shared" ref="Q1675" si="421">IF(LEN(P1675)&gt;0,P1675,"")</f>
        <v>разные места Казахстана</v>
      </c>
      <c r="R1675" s="84"/>
      <c r="S1675" s="84"/>
      <c r="V1675" s="6" t="s">
        <v>119</v>
      </c>
      <c r="X1675" s="6">
        <v>50000</v>
      </c>
      <c r="Y1675" s="6">
        <v>1937</v>
      </c>
      <c r="AF1675" s="6" t="s">
        <v>948</v>
      </c>
      <c r="AG1675" s="62" t="s">
        <v>997</v>
      </c>
      <c r="AH1675" s="6" t="s">
        <v>490</v>
      </c>
      <c r="AI1675" s="6" t="s">
        <v>1149</v>
      </c>
      <c r="AJ1675" s="6" t="s">
        <v>1150</v>
      </c>
      <c r="AK1675" s="6" t="b">
        <v>1</v>
      </c>
      <c r="AL1675" s="6" t="b">
        <v>0</v>
      </c>
      <c r="AO1675" s="49" t="s">
        <v>4952</v>
      </c>
      <c r="AP1675" s="73"/>
      <c r="AQ1675" s="49" t="s">
        <v>4951</v>
      </c>
      <c r="AR1675" s="76" t="s">
        <v>5011</v>
      </c>
      <c r="AS1675" s="73" t="s">
        <v>5012</v>
      </c>
      <c r="AT1675" s="73">
        <f t="shared" si="419"/>
        <v>1</v>
      </c>
      <c r="AU1675" s="112" t="s">
        <v>5384</v>
      </c>
      <c r="AV1675" s="44" t="s">
        <v>5380</v>
      </c>
      <c r="AW1675" t="s">
        <v>5014</v>
      </c>
      <c r="AX1675" s="6" t="s">
        <v>1151</v>
      </c>
      <c r="AY167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5" s="49" t="s">
        <v>4903</v>
      </c>
      <c r="BA1675" s="44">
        <f>Y1675</f>
        <v>1937</v>
      </c>
      <c r="BB1675" s="44" t="str">
        <f>Y1675&amp;IF(Z1675&lt;&gt;0,"-"&amp;Z1675,"")&amp;IF(AA1675&lt;&gt;0,"-"&amp;AA1675,"")&amp;IF(AB1675&lt;&gt;0,"/"&amp;AB1675,"")&amp;IF(AC1675&lt;&gt;0,"-"&amp;AC1675,"")&amp;IF(AD1675&lt;&gt;0,"-"&amp;AD1675,"")</f>
        <v>1937</v>
      </c>
      <c r="BC1675" s="44"/>
      <c r="BD1675" s="44"/>
      <c r="BE1675" s="44"/>
      <c r="BF1675" s="49" t="s">
        <v>4882</v>
      </c>
      <c r="BG1675" t="s">
        <v>4893</v>
      </c>
      <c r="BH1675" s="40" t="s">
        <v>5050</v>
      </c>
      <c r="BI1675" t="s">
        <v>39</v>
      </c>
      <c r="BJ1675" t="str">
        <f>P1675</f>
        <v>разные места Казахстана</v>
      </c>
      <c r="BK1675"/>
      <c r="BL1675"/>
      <c r="BM1675" s="85"/>
      <c r="BN1675"/>
      <c r="BO1675">
        <f t="shared" ref="BO1675" si="422">X1675</f>
        <v>50000</v>
      </c>
      <c r="BP1675" t="str">
        <f>IF(V1675="original",H1675,IF(V1675="volunteer",C1675,"Nekhaeva A.A."))</f>
        <v>Nekhaeva A.A.</v>
      </c>
      <c r="BQ1675" t="str">
        <f>IF(V1675="original",I1675,IF(V1675="volunteer",YEAR(A1675)&amp;"-"&amp;IF(MONTH(A1675)&lt;10,"0"&amp;MONTH(A1675),MONTH(A1675))&amp;"-"&amp;IF(DAY(A1675)&lt;10,"0"&amp;DAY(A1675),DAY(A1675)),"__2025-05-15"))</f>
        <v>__2025-05-15</v>
      </c>
      <c r="BR1675"/>
      <c r="BS1675"/>
      <c r="BT1675" s="49" t="s">
        <v>4766</v>
      </c>
      <c r="BU1675" t="s">
        <v>3631</v>
      </c>
      <c r="BV1675" t="s">
        <v>3632</v>
      </c>
      <c r="BW1675" t="s">
        <v>3633</v>
      </c>
      <c r="BX1675" t="s">
        <v>3634</v>
      </c>
      <c r="BY1675" s="44" t="s">
        <v>490</v>
      </c>
      <c r="BZ1675" t="s">
        <v>1149</v>
      </c>
      <c r="CA1675" t="s">
        <v>4037</v>
      </c>
      <c r="CB1675" s="44" t="s">
        <v>4037</v>
      </c>
      <c r="CC1675" t="s">
        <v>4829</v>
      </c>
      <c r="CD1675" t="s">
        <v>4037</v>
      </c>
      <c r="CE1675" t="s">
        <v>4038</v>
      </c>
      <c r="CF1675" t="s">
        <v>3630</v>
      </c>
      <c r="CG1675"/>
      <c r="CH1675" t="str">
        <f>H1675</f>
        <v>Спасский С.А., Шнитников В.Н.</v>
      </c>
      <c r="CI1675">
        <f t="shared" ref="CI1675" si="423">I1675</f>
        <v>1937</v>
      </c>
      <c r="CJ1675"/>
    </row>
    <row r="1676" spans="1:88" s="6" customFormat="1" x14ac:dyDescent="0.45">
      <c r="A1676" s="5">
        <v>45775.655509259261</v>
      </c>
      <c r="B1676" s="6">
        <v>412819044</v>
      </c>
      <c r="C1676" s="6" t="s">
        <v>4897</v>
      </c>
      <c r="D1676" s="6">
        <v>1</v>
      </c>
      <c r="E1676" s="4" t="s">
        <v>51</v>
      </c>
      <c r="G1676" s="6">
        <v>2590</v>
      </c>
      <c r="H1676" s="44" t="s">
        <v>951</v>
      </c>
      <c r="I1676" s="6">
        <v>1937</v>
      </c>
      <c r="J1676" s="6" t="s">
        <v>952</v>
      </c>
      <c r="K1676" s="6" t="s">
        <v>953</v>
      </c>
      <c r="L1676" s="6" t="s">
        <v>954</v>
      </c>
      <c r="M1676" s="6" t="s">
        <v>267</v>
      </c>
      <c r="P1676" s="6" t="s">
        <v>947</v>
      </c>
      <c r="Q1676" t="str">
        <f>IF(LEN(P1676)&gt;0,P1676,"")</f>
        <v>Алма-Ата и окрестности</v>
      </c>
      <c r="R1676" s="84">
        <v>43.289437</v>
      </c>
      <c r="S1676" s="84">
        <v>76.994337999999999</v>
      </c>
      <c r="T1676" s="6" t="s">
        <v>765</v>
      </c>
      <c r="U1676" s="6" t="s">
        <v>766</v>
      </c>
      <c r="V1676" s="6" t="s">
        <v>106</v>
      </c>
      <c r="X1676" s="6">
        <v>6000</v>
      </c>
      <c r="Y1676" s="6">
        <v>1921</v>
      </c>
      <c r="Z1676" s="6">
        <v>7</v>
      </c>
      <c r="AF1676" s="6" t="s">
        <v>948</v>
      </c>
      <c r="AG1676" s="67" t="s">
        <v>955</v>
      </c>
      <c r="AI1676" s="6" t="s">
        <v>1138</v>
      </c>
      <c r="AJ1676" s="6" t="s">
        <v>1146</v>
      </c>
      <c r="AK1676" s="6" t="b">
        <v>1</v>
      </c>
      <c r="AL1676" s="6" t="b">
        <v>0</v>
      </c>
      <c r="AO1676" s="49" t="s">
        <v>4952</v>
      </c>
      <c r="AP1676" s="73"/>
      <c r="AQ1676" s="49" t="s">
        <v>4951</v>
      </c>
      <c r="AR1676" s="76" t="s">
        <v>5011</v>
      </c>
      <c r="AS1676" s="73" t="s">
        <v>5012</v>
      </c>
      <c r="AT1676" s="73">
        <f t="shared" si="419"/>
        <v>1</v>
      </c>
      <c r="AU1676" s="112" t="s">
        <v>5383</v>
      </c>
      <c r="AV1676" s="44" t="s">
        <v>5380</v>
      </c>
      <c r="AW1676" t="s">
        <v>5014</v>
      </c>
      <c r="AX1676" s="73"/>
      <c r="AY167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6" s="49" t="s">
        <v>4903</v>
      </c>
      <c r="BA1676" s="44" t="str">
        <f>Y1676&amp;"-"&amp;IF(Z1676&lt;10,"0"&amp;Z1676,Z1676)</f>
        <v>1921-07</v>
      </c>
      <c r="BB1676" s="44" t="str">
        <f>Y1676&amp;IF(Z1676&lt;&gt;0,"-"&amp;Z1676,"")&amp;IF(AA1676&lt;&gt;0,"-"&amp;AA1676,"")&amp;IF(AB1676&lt;&gt;0,"/"&amp;AB1676,"")&amp;IF(AC1676&lt;&gt;0,"-"&amp;AC1676,"")&amp;IF(AD1676&lt;&gt;0,"-"&amp;AD1676,"")</f>
        <v>1921-7</v>
      </c>
      <c r="BC1676" s="44"/>
      <c r="BD1676" s="44"/>
      <c r="BE1676" s="44" t="s">
        <v>4959</v>
      </c>
      <c r="BF1676" s="49" t="s">
        <v>4882</v>
      </c>
      <c r="BG1676" t="s">
        <v>4893</v>
      </c>
      <c r="BH1676" s="40" t="s">
        <v>5050</v>
      </c>
      <c r="BI1676" t="s">
        <v>39</v>
      </c>
      <c r="BJ1676" t="str">
        <f>P1676</f>
        <v>Алма-Ата и окрестности</v>
      </c>
      <c r="BK1676" t="str">
        <f>T1676&amp;" N; "&amp;U1676&amp;" E"</f>
        <v>43.289437 N; 76.994338 E</v>
      </c>
      <c r="BL1676" t="s">
        <v>765</v>
      </c>
      <c r="BM1676" s="85" t="s">
        <v>766</v>
      </c>
      <c r="BN1676" t="s">
        <v>4895</v>
      </c>
      <c r="BO1676">
        <f>X1676</f>
        <v>6000</v>
      </c>
      <c r="BP1676" t="str">
        <f>IF(V1676="original",H1676,IF(V1676="volunteer",C1676,"Nekhaeva A.A."))</f>
        <v>Kim L.V.</v>
      </c>
      <c r="BQ1676" t="str">
        <f>IF(V1676="original",I1676,IF(V1676="volunteer",YEAR(A1676)&amp;"-"&amp;IF(MONTH(A1676)&lt;10,"0"&amp;MONTH(A1676),MONTH(A1676))&amp;"-"&amp;IF(DAY(A1676)&lt;10,"0"&amp;DAY(A1676),DAY(A1676)),"__2025-05-15"))</f>
        <v>2025-04-28</v>
      </c>
      <c r="BR1676"/>
      <c r="BS1676"/>
      <c r="BT1676" s="49" t="s">
        <v>4766</v>
      </c>
      <c r="BU1676" t="s">
        <v>3631</v>
      </c>
      <c r="BV1676" t="s">
        <v>3632</v>
      </c>
      <c r="BW1676" t="s">
        <v>3633</v>
      </c>
      <c r="BX1676" t="s">
        <v>3634</v>
      </c>
      <c r="BY1676" s="44" t="s">
        <v>832</v>
      </c>
      <c r="BZ1676" t="s">
        <v>4031</v>
      </c>
      <c r="CA1676" t="s">
        <v>4036</v>
      </c>
      <c r="CB1676" s="44" t="s">
        <v>4036</v>
      </c>
      <c r="CC1676" t="s">
        <v>4806</v>
      </c>
      <c r="CD1676" t="s">
        <v>4034</v>
      </c>
      <c r="CE1676" t="s">
        <v>4035</v>
      </c>
      <c r="CF1676" t="s">
        <v>3630</v>
      </c>
      <c r="CG1676"/>
      <c r="CH1676" t="str">
        <f>H1676</f>
        <v>Спасский С.А., Шнитников В.Н.</v>
      </c>
      <c r="CI1676">
        <f>I1676</f>
        <v>1937</v>
      </c>
      <c r="CJ1676" t="s">
        <v>4693</v>
      </c>
    </row>
    <row r="1677" spans="1:88" s="6" customFormat="1" x14ac:dyDescent="0.45">
      <c r="A1677" s="5">
        <v>45775.655509259261</v>
      </c>
      <c r="B1677" s="6">
        <v>412819044</v>
      </c>
      <c r="C1677" s="6" t="s">
        <v>4897</v>
      </c>
      <c r="D1677" s="6">
        <v>1</v>
      </c>
      <c r="E1677" s="4" t="s">
        <v>65</v>
      </c>
      <c r="G1677" s="6">
        <v>2590</v>
      </c>
      <c r="H1677" s="44" t="s">
        <v>951</v>
      </c>
      <c r="I1677" s="6">
        <v>1937</v>
      </c>
      <c r="J1677" s="6" t="s">
        <v>952</v>
      </c>
      <c r="K1677" s="6" t="s">
        <v>953</v>
      </c>
      <c r="L1677" s="6" t="s">
        <v>954</v>
      </c>
      <c r="M1677" s="6" t="s">
        <v>267</v>
      </c>
      <c r="P1677" s="6" t="s">
        <v>947</v>
      </c>
      <c r="Q1677" t="str">
        <f>IF(LEN(P1677)&gt;0,P1677,"")</f>
        <v>Алма-Ата и окрестности</v>
      </c>
      <c r="R1677" s="84">
        <v>43.289437</v>
      </c>
      <c r="S1677" s="84">
        <v>76.994337999999999</v>
      </c>
      <c r="T1677" s="6" t="s">
        <v>765</v>
      </c>
      <c r="U1677" s="6" t="s">
        <v>766</v>
      </c>
      <c r="V1677" s="6" t="s">
        <v>106</v>
      </c>
      <c r="X1677" s="6">
        <v>6000</v>
      </c>
      <c r="Y1677" s="6">
        <v>1921</v>
      </c>
      <c r="Z1677" s="6">
        <v>7</v>
      </c>
      <c r="AF1677" s="6" t="s">
        <v>948</v>
      </c>
      <c r="AG1677" s="67" t="s">
        <v>955</v>
      </c>
      <c r="AI1677" s="6" t="s">
        <v>1138</v>
      </c>
      <c r="AJ1677" s="6" t="s">
        <v>1146</v>
      </c>
      <c r="AK1677" s="6" t="b">
        <v>1</v>
      </c>
      <c r="AL1677" s="6" t="b">
        <v>0</v>
      </c>
      <c r="AO1677" s="49" t="s">
        <v>4952</v>
      </c>
      <c r="AP1677" s="73"/>
      <c r="AQ1677" s="49" t="s">
        <v>4951</v>
      </c>
      <c r="AR1677" s="76" t="s">
        <v>5011</v>
      </c>
      <c r="AS1677" s="73" t="s">
        <v>5012</v>
      </c>
      <c r="AT1677" s="73">
        <f t="shared" si="419"/>
        <v>1</v>
      </c>
      <c r="AU1677" s="112" t="s">
        <v>5384</v>
      </c>
      <c r="AV1677" s="44" t="s">
        <v>5380</v>
      </c>
      <c r="AW1677" t="s">
        <v>5014</v>
      </c>
      <c r="AX1677" s="73"/>
      <c r="AY167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7" s="49" t="s">
        <v>4903</v>
      </c>
      <c r="BA1677" s="44" t="str">
        <f>Y1677&amp;"-"&amp;IF(Z1677&lt;10,"0"&amp;Z1677,Z1677)</f>
        <v>1921-07</v>
      </c>
      <c r="BB1677" s="44" t="str">
        <f>Y1677&amp;IF(Z1677&lt;&gt;0,"-"&amp;Z1677,"")&amp;IF(AA1677&lt;&gt;0,"-"&amp;AA1677,"")&amp;IF(AB1677&lt;&gt;0,"/"&amp;AB1677,"")&amp;IF(AC1677&lt;&gt;0,"-"&amp;AC1677,"")&amp;IF(AD1677&lt;&gt;0,"-"&amp;AD1677,"")</f>
        <v>1921-7</v>
      </c>
      <c r="BC1677" s="44"/>
      <c r="BD1677" s="44"/>
      <c r="BE1677" s="44" t="s">
        <v>4959</v>
      </c>
      <c r="BF1677" s="49" t="s">
        <v>4882</v>
      </c>
      <c r="BG1677" t="s">
        <v>4893</v>
      </c>
      <c r="BH1677" s="40" t="s">
        <v>5050</v>
      </c>
      <c r="BI1677" t="s">
        <v>39</v>
      </c>
      <c r="BJ1677" t="str">
        <f>P1677</f>
        <v>Алма-Ата и окрестности</v>
      </c>
      <c r="BK1677" t="str">
        <f>T1677&amp;" N; "&amp;U1677&amp;" E"</f>
        <v>43.289437 N; 76.994338 E</v>
      </c>
      <c r="BL1677" t="s">
        <v>765</v>
      </c>
      <c r="BM1677" s="85" t="s">
        <v>766</v>
      </c>
      <c r="BN1677" t="s">
        <v>4895</v>
      </c>
      <c r="BO1677">
        <f>X1677</f>
        <v>6000</v>
      </c>
      <c r="BP1677" t="str">
        <f>IF(V1677="original",H1677,IF(V1677="volunteer",C1677,"Nekhaeva A.A."))</f>
        <v>Kim L.V.</v>
      </c>
      <c r="BQ1677" t="str">
        <f>IF(V1677="original",I1677,IF(V1677="volunteer",YEAR(A1677)&amp;"-"&amp;IF(MONTH(A1677)&lt;10,"0"&amp;MONTH(A1677),MONTH(A1677))&amp;"-"&amp;IF(DAY(A1677)&lt;10,"0"&amp;DAY(A1677),DAY(A1677)),"__2025-05-15"))</f>
        <v>2025-04-28</v>
      </c>
      <c r="BR1677"/>
      <c r="BS1677"/>
      <c r="BT1677" s="49" t="s">
        <v>4766</v>
      </c>
      <c r="BU1677" t="s">
        <v>3631</v>
      </c>
      <c r="BV1677" t="s">
        <v>3632</v>
      </c>
      <c r="BW1677" t="s">
        <v>3633</v>
      </c>
      <c r="BX1677" t="s">
        <v>3634</v>
      </c>
      <c r="BY1677" s="44" t="s">
        <v>832</v>
      </c>
      <c r="BZ1677" t="s">
        <v>4031</v>
      </c>
      <c r="CA1677" t="s">
        <v>4036</v>
      </c>
      <c r="CB1677" s="44" t="s">
        <v>4036</v>
      </c>
      <c r="CC1677" t="s">
        <v>4806</v>
      </c>
      <c r="CD1677" t="s">
        <v>4034</v>
      </c>
      <c r="CE1677" t="s">
        <v>4035</v>
      </c>
      <c r="CF1677" t="s">
        <v>3630</v>
      </c>
      <c r="CG1677"/>
      <c r="CH1677" t="str">
        <f>H1677</f>
        <v>Спасский С.А., Шнитников В.Н.</v>
      </c>
      <c r="CI1677">
        <f>I1677</f>
        <v>1937</v>
      </c>
      <c r="CJ1677" t="s">
        <v>4693</v>
      </c>
    </row>
    <row r="1678" spans="1:88" s="6" customFormat="1" x14ac:dyDescent="0.45">
      <c r="A1678" s="5">
        <v>45775.669722222221</v>
      </c>
      <c r="B1678" s="6">
        <v>412819044</v>
      </c>
      <c r="C1678" s="6" t="s">
        <v>4897</v>
      </c>
      <c r="D1678" s="6">
        <v>1</v>
      </c>
      <c r="E1678" s="4" t="s">
        <v>65</v>
      </c>
      <c r="G1678" s="6">
        <v>2590</v>
      </c>
      <c r="H1678" s="44" t="s">
        <v>951</v>
      </c>
      <c r="I1678" s="6">
        <v>1937</v>
      </c>
      <c r="J1678" s="6" t="s">
        <v>952</v>
      </c>
      <c r="K1678" s="6" t="s">
        <v>953</v>
      </c>
      <c r="L1678" s="6" t="s">
        <v>954</v>
      </c>
      <c r="M1678" s="6" t="s">
        <v>267</v>
      </c>
      <c r="P1678" s="6" t="s">
        <v>972</v>
      </c>
      <c r="Q1678" t="str">
        <f t="shared" ref="Q1678:Q1680" si="424">IF(LEN(P1678)&gt;0,P1678,"")</f>
        <v>Алма-Ата</v>
      </c>
      <c r="R1678" s="84">
        <v>43.289437</v>
      </c>
      <c r="S1678" s="84">
        <v>76.994337999999999</v>
      </c>
      <c r="T1678" s="6" t="s">
        <v>765</v>
      </c>
      <c r="U1678" s="6" t="s">
        <v>766</v>
      </c>
      <c r="V1678" s="6" t="s">
        <v>106</v>
      </c>
      <c r="X1678" s="6">
        <v>4000</v>
      </c>
      <c r="Y1678" s="6">
        <v>1921</v>
      </c>
      <c r="Z1678" s="6">
        <v>4</v>
      </c>
      <c r="AA1678" s="6">
        <v>1</v>
      </c>
      <c r="AB1678" s="6">
        <v>1921</v>
      </c>
      <c r="AC1678" s="6">
        <v>4</v>
      </c>
      <c r="AD1678" s="6">
        <v>10</v>
      </c>
      <c r="AF1678" s="6" t="s">
        <v>948</v>
      </c>
      <c r="AI1678" s="6" t="s">
        <v>1138</v>
      </c>
      <c r="AJ1678" s="6" t="s">
        <v>1144</v>
      </c>
      <c r="AK1678" s="6" t="b">
        <v>1</v>
      </c>
      <c r="AL1678" s="6" t="b">
        <v>0</v>
      </c>
      <c r="AO1678" s="49" t="s">
        <v>4952</v>
      </c>
      <c r="AP1678" s="73"/>
      <c r="AQ1678" s="49" t="s">
        <v>4951</v>
      </c>
      <c r="AR1678" s="76" t="s">
        <v>5011</v>
      </c>
      <c r="AS1678" s="73" t="s">
        <v>5012</v>
      </c>
      <c r="AT1678" s="73">
        <f t="shared" si="419"/>
        <v>1</v>
      </c>
      <c r="AU1678" s="112" t="s">
        <v>5384</v>
      </c>
      <c r="AV1678" s="44" t="s">
        <v>5380</v>
      </c>
      <c r="AW1678" t="s">
        <v>5014</v>
      </c>
      <c r="AX1678" s="73"/>
      <c r="AY167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8" s="49" t="s">
        <v>4903</v>
      </c>
      <c r="BA1678" s="58" t="str">
        <f>Y1678&amp;"-"&amp;IF(Z1678&lt;10,"0"&amp;Z1678,Z1678)&amp;"-"&amp;IF(AA1678&lt;10,"0"&amp;AA1678,AA1678)&amp;"/"&amp;IF(AD1678&lt;10,"0"&amp;AD1678,AD1678)</f>
        <v>1921-04-01/10</v>
      </c>
      <c r="BB1678" s="44" t="str">
        <f>Y1678&amp;IF(Z1678&lt;&gt;0,"-"&amp;Z1678,"")&amp;IF(AA1678&lt;&gt;0,"-"&amp;AA1678,"")&amp;IF(AB1678&lt;&gt;0,"/"&amp;AB1678,"")&amp;IF(AC1678&lt;&gt;0,"-"&amp;AC1678,"")&amp;IF(AD1678&lt;&gt;0,"-"&amp;AD1678,"")</f>
        <v>1921-4-1/1921-4-10</v>
      </c>
      <c r="BC1678" s="44"/>
      <c r="BD1678" s="44"/>
      <c r="BE1678" s="44"/>
      <c r="BF1678" s="49" t="s">
        <v>4882</v>
      </c>
      <c r="BG1678" t="s">
        <v>4893</v>
      </c>
      <c r="BH1678" s="40" t="s">
        <v>5050</v>
      </c>
      <c r="BI1678" t="s">
        <v>39</v>
      </c>
      <c r="BJ1678" t="str">
        <f t="shared" ref="BJ1678:BJ1680" si="425">P1678</f>
        <v>Алма-Ата</v>
      </c>
      <c r="BK1678" t="str">
        <f>T1678&amp;" N; "&amp;U1678&amp;" E"</f>
        <v>43.289437 N; 76.994338 E</v>
      </c>
      <c r="BL1678" t="s">
        <v>765</v>
      </c>
      <c r="BM1678" s="85" t="s">
        <v>766</v>
      </c>
      <c r="BN1678" t="s">
        <v>4895</v>
      </c>
      <c r="BO1678">
        <f t="shared" ref="BO1678:BO1680" si="426">X1678</f>
        <v>4000</v>
      </c>
      <c r="BP1678" t="str">
        <f>IF(V1678="original",H1678,IF(V1678="volunteer",C1678,"Nekhaeva A.A."))</f>
        <v>Kim L.V.</v>
      </c>
      <c r="BQ1678" t="str">
        <f>IF(V1678="original",I1678,IF(V1678="volunteer",YEAR(A1678)&amp;"-"&amp;IF(MONTH(A1678)&lt;10,"0"&amp;MONTH(A1678),MONTH(A1678))&amp;"-"&amp;IF(DAY(A1678)&lt;10,"0"&amp;DAY(A1678),DAY(A1678)),"__2025-05-15"))</f>
        <v>2025-04-28</v>
      </c>
      <c r="BR1678"/>
      <c r="BS1678"/>
      <c r="BT1678" s="49" t="s">
        <v>4766</v>
      </c>
      <c r="BU1678" t="s">
        <v>3631</v>
      </c>
      <c r="BV1678" t="s">
        <v>3632</v>
      </c>
      <c r="BW1678" t="s">
        <v>3633</v>
      </c>
      <c r="BX1678" t="s">
        <v>3634</v>
      </c>
      <c r="BY1678" s="44" t="s">
        <v>832</v>
      </c>
      <c r="BZ1678" t="s">
        <v>4031</v>
      </c>
      <c r="CA1678" t="s">
        <v>4032</v>
      </c>
      <c r="CB1678" s="44" t="s">
        <v>4032</v>
      </c>
      <c r="CC1678" t="s">
        <v>4805</v>
      </c>
      <c r="CD1678" s="40" t="s">
        <v>4029</v>
      </c>
      <c r="CE1678" t="s">
        <v>4030</v>
      </c>
      <c r="CF1678" t="s">
        <v>3630</v>
      </c>
      <c r="CG1678"/>
      <c r="CH1678" t="str">
        <f>H1678</f>
        <v>Спасский С.А., Шнитников В.Н.</v>
      </c>
      <c r="CI1678">
        <f t="shared" ref="CI1678:CI1680" si="427">I1678</f>
        <v>1937</v>
      </c>
      <c r="CJ1678" t="s">
        <v>4693</v>
      </c>
    </row>
    <row r="1679" spans="1:88" s="6" customFormat="1" x14ac:dyDescent="0.45">
      <c r="A1679" s="5">
        <v>45775.669722222221</v>
      </c>
      <c r="B1679" s="6">
        <v>412819044</v>
      </c>
      <c r="C1679" s="6" t="s">
        <v>4897</v>
      </c>
      <c r="D1679" s="6">
        <v>1</v>
      </c>
      <c r="E1679" s="4" t="s">
        <v>1013</v>
      </c>
      <c r="G1679" s="6">
        <v>2590</v>
      </c>
      <c r="H1679" s="44" t="s">
        <v>951</v>
      </c>
      <c r="I1679" s="6">
        <v>1937</v>
      </c>
      <c r="J1679" s="6" t="s">
        <v>952</v>
      </c>
      <c r="K1679" s="6" t="s">
        <v>953</v>
      </c>
      <c r="L1679" s="6" t="s">
        <v>954</v>
      </c>
      <c r="M1679" s="6" t="s">
        <v>267</v>
      </c>
      <c r="P1679" s="6" t="s">
        <v>972</v>
      </c>
      <c r="Q1679" t="str">
        <f t="shared" si="424"/>
        <v>Алма-Ата</v>
      </c>
      <c r="R1679" s="84">
        <v>43.289437</v>
      </c>
      <c r="S1679" s="84">
        <v>76.994337999999999</v>
      </c>
      <c r="T1679" s="6" t="s">
        <v>765</v>
      </c>
      <c r="U1679" s="6" t="s">
        <v>766</v>
      </c>
      <c r="V1679" s="6" t="s">
        <v>106</v>
      </c>
      <c r="X1679" s="6">
        <v>4000</v>
      </c>
      <c r="Y1679" s="6">
        <v>1921</v>
      </c>
      <c r="Z1679" s="6">
        <v>4</v>
      </c>
      <c r="AA1679" s="6">
        <v>1</v>
      </c>
      <c r="AB1679" s="6">
        <v>1921</v>
      </c>
      <c r="AC1679" s="6">
        <v>4</v>
      </c>
      <c r="AD1679" s="6">
        <v>10</v>
      </c>
      <c r="AF1679" s="6" t="s">
        <v>948</v>
      </c>
      <c r="AI1679" s="6" t="s">
        <v>1138</v>
      </c>
      <c r="AJ1679" s="6" t="s">
        <v>1144</v>
      </c>
      <c r="AK1679" s="6" t="b">
        <v>1</v>
      </c>
      <c r="AL1679" s="6" t="b">
        <v>0</v>
      </c>
      <c r="AO1679" s="49" t="s">
        <v>4952</v>
      </c>
      <c r="AP1679" s="73"/>
      <c r="AQ1679" s="49" t="s">
        <v>4951</v>
      </c>
      <c r="AR1679" s="76" t="s">
        <v>5011</v>
      </c>
      <c r="AS1679" s="73" t="s">
        <v>5012</v>
      </c>
      <c r="AT1679" s="73">
        <f t="shared" si="419"/>
        <v>1</v>
      </c>
      <c r="AU1679" s="112" t="s">
        <v>5383</v>
      </c>
      <c r="AV1679" s="44" t="s">
        <v>5382</v>
      </c>
      <c r="AW1679" t="s">
        <v>5014</v>
      </c>
      <c r="AX1679" s="73"/>
      <c r="AY167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79" s="49" t="s">
        <v>4903</v>
      </c>
      <c r="BA1679" s="58" t="str">
        <f>Y1679&amp;"-"&amp;IF(Z1679&lt;10,"0"&amp;Z1679,Z1679)&amp;"-"&amp;IF(AA1679&lt;10,"0"&amp;AA1679,AA1679)&amp;"/"&amp;IF(AD1679&lt;10,"0"&amp;AD1679,AD1679)</f>
        <v>1921-04-01/10</v>
      </c>
      <c r="BB1679" s="44" t="str">
        <f>Y1679&amp;IF(Z1679&lt;&gt;0,"-"&amp;Z1679,"")&amp;IF(AA1679&lt;&gt;0,"-"&amp;AA1679,"")&amp;IF(AB1679&lt;&gt;0,"/"&amp;AB1679,"")&amp;IF(AC1679&lt;&gt;0,"-"&amp;AC1679,"")&amp;IF(AD1679&lt;&gt;0,"-"&amp;AD1679,"")</f>
        <v>1921-4-1/1921-4-10</v>
      </c>
      <c r="BC1679" s="44"/>
      <c r="BD1679" s="44"/>
      <c r="BE1679" s="44"/>
      <c r="BF1679" s="49" t="s">
        <v>4882</v>
      </c>
      <c r="BG1679" t="s">
        <v>4893</v>
      </c>
      <c r="BH1679" s="40" t="s">
        <v>5050</v>
      </c>
      <c r="BI1679" t="s">
        <v>39</v>
      </c>
      <c r="BJ1679" t="str">
        <f t="shared" si="425"/>
        <v>Алма-Ата</v>
      </c>
      <c r="BK1679" t="str">
        <f>T1679&amp;" N; "&amp;U1679&amp;" E"</f>
        <v>43.289437 N; 76.994338 E</v>
      </c>
      <c r="BL1679" t="s">
        <v>765</v>
      </c>
      <c r="BM1679" s="85" t="s">
        <v>766</v>
      </c>
      <c r="BN1679" t="s">
        <v>4895</v>
      </c>
      <c r="BO1679">
        <f t="shared" si="426"/>
        <v>4000</v>
      </c>
      <c r="BP1679" t="str">
        <f>IF(V1679="original",H1679,IF(V1679="volunteer",C1679,"Nekhaeva A.A."))</f>
        <v>Kim L.V.</v>
      </c>
      <c r="BQ1679" t="str">
        <f>IF(V1679="original",I1679,IF(V1679="volunteer",YEAR(A1679)&amp;"-"&amp;IF(MONTH(A1679)&lt;10,"0"&amp;MONTH(A1679),MONTH(A1679))&amp;"-"&amp;IF(DAY(A1679)&lt;10,"0"&amp;DAY(A1679),DAY(A1679)),"__2025-05-15"))</f>
        <v>2025-04-28</v>
      </c>
      <c r="BR1679"/>
      <c r="BS1679"/>
      <c r="BT1679" s="49" t="s">
        <v>4766</v>
      </c>
      <c r="BU1679" t="s">
        <v>3631</v>
      </c>
      <c r="BV1679" t="s">
        <v>3632</v>
      </c>
      <c r="BW1679" t="s">
        <v>3633</v>
      </c>
      <c r="BX1679" t="s">
        <v>3634</v>
      </c>
      <c r="BY1679" s="44" t="s">
        <v>832</v>
      </c>
      <c r="BZ1679" t="s">
        <v>4031</v>
      </c>
      <c r="CA1679" t="s">
        <v>4032</v>
      </c>
      <c r="CB1679" s="44" t="s">
        <v>4032</v>
      </c>
      <c r="CC1679" t="s">
        <v>4805</v>
      </c>
      <c r="CD1679" s="40" t="s">
        <v>4029</v>
      </c>
      <c r="CE1679" t="s">
        <v>4030</v>
      </c>
      <c r="CF1679" t="s">
        <v>3630</v>
      </c>
      <c r="CG1679"/>
      <c r="CH1679" t="str">
        <f>H1679</f>
        <v>Спасский С.А., Шнитников В.Н.</v>
      </c>
      <c r="CI1679">
        <f t="shared" si="427"/>
        <v>1937</v>
      </c>
      <c r="CJ1679" t="s">
        <v>4693</v>
      </c>
    </row>
    <row r="1680" spans="1:88" s="6" customFormat="1" x14ac:dyDescent="0.45">
      <c r="A1680" s="5">
        <v>45775.669722222221</v>
      </c>
      <c r="B1680" s="6">
        <v>412819044</v>
      </c>
      <c r="C1680" s="6" t="s">
        <v>4897</v>
      </c>
      <c r="D1680" s="6">
        <v>2</v>
      </c>
      <c r="E1680" s="4" t="s">
        <v>1142</v>
      </c>
      <c r="G1680" s="6">
        <v>2590</v>
      </c>
      <c r="H1680" s="44" t="s">
        <v>951</v>
      </c>
      <c r="I1680" s="6">
        <v>1937</v>
      </c>
      <c r="J1680" s="6" t="s">
        <v>952</v>
      </c>
      <c r="K1680" s="6" t="s">
        <v>953</v>
      </c>
      <c r="L1680" s="6" t="s">
        <v>954</v>
      </c>
      <c r="M1680" s="6" t="s">
        <v>267</v>
      </c>
      <c r="P1680" s="6" t="s">
        <v>972</v>
      </c>
      <c r="Q1680" t="str">
        <f t="shared" si="424"/>
        <v>Алма-Ата</v>
      </c>
      <c r="R1680" s="84">
        <v>43.289437</v>
      </c>
      <c r="S1680" s="84">
        <v>76.994337999999999</v>
      </c>
      <c r="T1680" s="6" t="s">
        <v>765</v>
      </c>
      <c r="U1680" s="6" t="s">
        <v>766</v>
      </c>
      <c r="V1680" s="6" t="s">
        <v>106</v>
      </c>
      <c r="X1680" s="6">
        <v>4000</v>
      </c>
      <c r="Y1680" s="6">
        <v>1921</v>
      </c>
      <c r="Z1680" s="6">
        <v>4</v>
      </c>
      <c r="AA1680" s="6">
        <v>1</v>
      </c>
      <c r="AB1680" s="6">
        <v>1921</v>
      </c>
      <c r="AC1680" s="6">
        <v>4</v>
      </c>
      <c r="AD1680" s="6">
        <v>10</v>
      </c>
      <c r="AF1680" s="6" t="s">
        <v>948</v>
      </c>
      <c r="AI1680" s="6" t="s">
        <v>1138</v>
      </c>
      <c r="AJ1680" s="6" t="s">
        <v>1144</v>
      </c>
      <c r="AK1680" s="6" t="b">
        <v>1</v>
      </c>
      <c r="AL1680" s="6" t="b">
        <v>0</v>
      </c>
      <c r="AO1680" s="49" t="s">
        <v>4952</v>
      </c>
      <c r="AP1680" s="73"/>
      <c r="AQ1680" s="49" t="s">
        <v>4951</v>
      </c>
      <c r="AR1680" s="76" t="s">
        <v>5011</v>
      </c>
      <c r="AS1680" s="73" t="s">
        <v>5012</v>
      </c>
      <c r="AT1680" s="73">
        <f t="shared" si="419"/>
        <v>2</v>
      </c>
      <c r="AU1680" s="112" t="s">
        <v>5384</v>
      </c>
      <c r="AV1680" s="44" t="s">
        <v>5382</v>
      </c>
      <c r="AW1680" t="s">
        <v>5014</v>
      </c>
      <c r="AX1680" s="73"/>
      <c r="AY168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0" s="49" t="s">
        <v>4903</v>
      </c>
      <c r="BA1680" s="58" t="str">
        <f>Y1680&amp;"-"&amp;IF(Z1680&lt;10,"0"&amp;Z1680,Z1680)&amp;"-"&amp;IF(AA1680&lt;10,"0"&amp;AA1680,AA1680)&amp;"/"&amp;IF(AD1680&lt;10,"0"&amp;AD1680,AD1680)</f>
        <v>1921-04-01/10</v>
      </c>
      <c r="BB1680" s="44" t="str">
        <f>Y1680&amp;IF(Z1680&lt;&gt;0,"-"&amp;Z1680,"")&amp;IF(AA1680&lt;&gt;0,"-"&amp;AA1680,"")&amp;IF(AB1680&lt;&gt;0,"/"&amp;AB1680,"")&amp;IF(AC1680&lt;&gt;0,"-"&amp;AC1680,"")&amp;IF(AD1680&lt;&gt;0,"-"&amp;AD1680,"")</f>
        <v>1921-4-1/1921-4-10</v>
      </c>
      <c r="BC1680" s="44"/>
      <c r="BD1680" s="44"/>
      <c r="BE1680" s="44"/>
      <c r="BF1680" s="49" t="s">
        <v>4882</v>
      </c>
      <c r="BG1680" t="s">
        <v>4893</v>
      </c>
      <c r="BH1680" s="40" t="s">
        <v>5050</v>
      </c>
      <c r="BI1680" t="s">
        <v>39</v>
      </c>
      <c r="BJ1680" t="str">
        <f t="shared" si="425"/>
        <v>Алма-Ата</v>
      </c>
      <c r="BK1680" t="str">
        <f>T1680&amp;" N; "&amp;U1680&amp;" E"</f>
        <v>43.289437 N; 76.994338 E</v>
      </c>
      <c r="BL1680" t="s">
        <v>765</v>
      </c>
      <c r="BM1680" s="85" t="s">
        <v>766</v>
      </c>
      <c r="BN1680" t="s">
        <v>4895</v>
      </c>
      <c r="BO1680">
        <f t="shared" si="426"/>
        <v>4000</v>
      </c>
      <c r="BP1680" t="str">
        <f>IF(V1680="original",H1680,IF(V1680="volunteer",C1680,"Nekhaeva A.A."))</f>
        <v>Kim L.V.</v>
      </c>
      <c r="BQ1680" t="str">
        <f>IF(V1680="original",I1680,IF(V1680="volunteer",YEAR(A1680)&amp;"-"&amp;IF(MONTH(A1680)&lt;10,"0"&amp;MONTH(A1680),MONTH(A1680))&amp;"-"&amp;IF(DAY(A1680)&lt;10,"0"&amp;DAY(A1680),DAY(A1680)),"__2025-05-15"))</f>
        <v>2025-04-28</v>
      </c>
      <c r="BR1680"/>
      <c r="BS1680"/>
      <c r="BT1680" s="49" t="s">
        <v>4766</v>
      </c>
      <c r="BU1680" t="s">
        <v>3631</v>
      </c>
      <c r="BV1680" t="s">
        <v>3632</v>
      </c>
      <c r="BW1680" t="s">
        <v>3633</v>
      </c>
      <c r="BX1680" t="s">
        <v>3634</v>
      </c>
      <c r="BY1680" s="44" t="s">
        <v>832</v>
      </c>
      <c r="BZ1680" t="s">
        <v>4031</v>
      </c>
      <c r="CA1680" t="s">
        <v>4032</v>
      </c>
      <c r="CB1680" s="44" t="s">
        <v>4032</v>
      </c>
      <c r="CC1680" t="s">
        <v>4805</v>
      </c>
      <c r="CD1680" s="40" t="s">
        <v>4029</v>
      </c>
      <c r="CE1680" t="s">
        <v>4030</v>
      </c>
      <c r="CF1680" t="s">
        <v>3630</v>
      </c>
      <c r="CG1680"/>
      <c r="CH1680" t="str">
        <f>H1680</f>
        <v>Спасский С.А., Шнитников В.Н.</v>
      </c>
      <c r="CI1680">
        <f t="shared" si="427"/>
        <v>1937</v>
      </c>
      <c r="CJ1680" t="s">
        <v>4693</v>
      </c>
    </row>
    <row r="1681" spans="1:88" s="6" customFormat="1" x14ac:dyDescent="0.45">
      <c r="A1681" s="5">
        <v>45775.678229166668</v>
      </c>
      <c r="B1681" s="6">
        <v>412819044</v>
      </c>
      <c r="C1681" s="6" t="s">
        <v>4897</v>
      </c>
      <c r="D1681" s="6">
        <v>1</v>
      </c>
      <c r="E1681" s="4" t="s">
        <v>51</v>
      </c>
      <c r="G1681" s="6">
        <v>2590</v>
      </c>
      <c r="H1681" s="44" t="s">
        <v>951</v>
      </c>
      <c r="I1681" s="6">
        <v>1937</v>
      </c>
      <c r="J1681" s="6" t="s">
        <v>952</v>
      </c>
      <c r="K1681" s="6" t="s">
        <v>953</v>
      </c>
      <c r="L1681" s="6" t="s">
        <v>954</v>
      </c>
      <c r="M1681" s="6" t="s">
        <v>267</v>
      </c>
      <c r="P1681" s="6" t="s">
        <v>947</v>
      </c>
      <c r="Q1681" t="str">
        <f>IF(LEN(P1681)&gt;0,P1681,"")</f>
        <v>Алма-Ата и окрестности</v>
      </c>
      <c r="R1681" s="84">
        <v>43.289437</v>
      </c>
      <c r="S1681" s="84">
        <v>76.994337999999999</v>
      </c>
      <c r="T1681" s="6" t="s">
        <v>765</v>
      </c>
      <c r="U1681" s="6" t="s">
        <v>766</v>
      </c>
      <c r="V1681" s="6" t="s">
        <v>106</v>
      </c>
      <c r="X1681" s="6">
        <v>6000</v>
      </c>
      <c r="Y1681" s="6">
        <v>1921</v>
      </c>
      <c r="Z1681" s="6">
        <v>4</v>
      </c>
      <c r="AA1681" s="6">
        <v>1</v>
      </c>
      <c r="AB1681" s="6">
        <v>1921</v>
      </c>
      <c r="AC1681" s="6">
        <v>4</v>
      </c>
      <c r="AD1681" s="6">
        <v>10</v>
      </c>
      <c r="AF1681" s="6" t="s">
        <v>948</v>
      </c>
      <c r="AH1681" s="6" t="s">
        <v>832</v>
      </c>
      <c r="AI1681" s="6" t="s">
        <v>1138</v>
      </c>
      <c r="AJ1681" s="6" t="s">
        <v>1141</v>
      </c>
      <c r="AK1681" s="6" t="b">
        <v>1</v>
      </c>
      <c r="AL1681" s="6" t="b">
        <v>0</v>
      </c>
      <c r="AO1681" s="49" t="s">
        <v>4952</v>
      </c>
      <c r="AP1681" s="73"/>
      <c r="AQ1681" s="49" t="s">
        <v>4951</v>
      </c>
      <c r="AR1681" s="76" t="s">
        <v>5011</v>
      </c>
      <c r="AS1681" s="73" t="s">
        <v>5012</v>
      </c>
      <c r="AT1681" s="73">
        <f t="shared" si="419"/>
        <v>1</v>
      </c>
      <c r="AU1681" s="112" t="s">
        <v>5383</v>
      </c>
      <c r="AV1681" s="44" t="s">
        <v>5380</v>
      </c>
      <c r="AW1681" t="s">
        <v>5014</v>
      </c>
      <c r="AX1681" s="73"/>
      <c r="AY168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1" s="49" t="s">
        <v>4903</v>
      </c>
      <c r="BA1681" s="58" t="str">
        <f>Y1681&amp;"-"&amp;IF(Z1681&lt;10,"0"&amp;Z1681,Z1681)&amp;"-"&amp;IF(AA1681&lt;10,"0"&amp;AA1681,AA1681)&amp;"/"&amp;IF(AD1681&lt;10,"0"&amp;AD1681,AD1681)</f>
        <v>1921-04-01/10</v>
      </c>
      <c r="BB1681" s="44" t="str">
        <f>Y1681&amp;IF(Z1681&lt;&gt;0,"-"&amp;Z1681,"")&amp;IF(AA1681&lt;&gt;0,"-"&amp;AA1681,"")&amp;IF(AB1681&lt;&gt;0,"/"&amp;AB1681,"")&amp;IF(AC1681&lt;&gt;0,"-"&amp;AC1681,"")&amp;IF(AD1681&lt;&gt;0,"-"&amp;AD1681,"")</f>
        <v>1921-4-1/1921-4-10</v>
      </c>
      <c r="BC1681" s="44"/>
      <c r="BD1681" s="44"/>
      <c r="BE1681" s="44"/>
      <c r="BF1681" s="49" t="s">
        <v>4882</v>
      </c>
      <c r="BG1681" t="s">
        <v>4893</v>
      </c>
      <c r="BH1681" s="40" t="s">
        <v>5050</v>
      </c>
      <c r="BI1681" t="s">
        <v>39</v>
      </c>
      <c r="BJ1681" t="str">
        <f>P1681</f>
        <v>Алма-Ата и окрестности</v>
      </c>
      <c r="BK1681" t="str">
        <f>T1681&amp;" N; "&amp;U1681&amp;" E"</f>
        <v>43.289437 N; 76.994338 E</v>
      </c>
      <c r="BL1681" t="s">
        <v>765</v>
      </c>
      <c r="BM1681" s="85" t="s">
        <v>766</v>
      </c>
      <c r="BN1681" t="s">
        <v>4895</v>
      </c>
      <c r="BO1681">
        <f>X1681</f>
        <v>6000</v>
      </c>
      <c r="BP1681" t="str">
        <f>IF(V1681="original",H1681,IF(V1681="volunteer",C1681,"Nekhaeva A.A."))</f>
        <v>Kim L.V.</v>
      </c>
      <c r="BQ1681" t="str">
        <f>IF(V1681="original",I1681,IF(V1681="volunteer",YEAR(A1681)&amp;"-"&amp;IF(MONTH(A1681)&lt;10,"0"&amp;MONTH(A1681),MONTH(A1681))&amp;"-"&amp;IF(DAY(A1681)&lt;10,"0"&amp;DAY(A1681),DAY(A1681)),"__2025-05-15"))</f>
        <v>2025-04-28</v>
      </c>
      <c r="BR1681"/>
      <c r="BS1681"/>
      <c r="BT1681" s="49" t="s">
        <v>4766</v>
      </c>
      <c r="BU1681" t="s">
        <v>3631</v>
      </c>
      <c r="BV1681" t="s">
        <v>3632</v>
      </c>
      <c r="BW1681" t="s">
        <v>3633</v>
      </c>
      <c r="BX1681" t="s">
        <v>3634</v>
      </c>
      <c r="BY1681" s="44" t="s">
        <v>832</v>
      </c>
      <c r="BZ1681" t="s">
        <v>1138</v>
      </c>
      <c r="CA1681" t="s">
        <v>4027</v>
      </c>
      <c r="CB1681" s="44" t="s">
        <v>4027</v>
      </c>
      <c r="CC1681" t="s">
        <v>4857</v>
      </c>
      <c r="CD1681" t="s">
        <v>4027</v>
      </c>
      <c r="CE1681" t="s">
        <v>4028</v>
      </c>
      <c r="CF1681" t="s">
        <v>3630</v>
      </c>
      <c r="CG1681"/>
      <c r="CH1681" t="str">
        <f>H1681</f>
        <v>Спасский С.А., Шнитников В.Н.</v>
      </c>
      <c r="CI1681">
        <f>I1681</f>
        <v>1937</v>
      </c>
      <c r="CJ1681" t="s">
        <v>4693</v>
      </c>
    </row>
    <row r="1682" spans="1:88" s="6" customFormat="1" x14ac:dyDescent="0.45">
      <c r="A1682" s="5">
        <v>45775.678229166668</v>
      </c>
      <c r="B1682" s="6">
        <v>412819044</v>
      </c>
      <c r="C1682" s="6" t="s">
        <v>4897</v>
      </c>
      <c r="D1682" s="6">
        <v>1</v>
      </c>
      <c r="E1682" s="4" t="s">
        <v>1013</v>
      </c>
      <c r="G1682" s="6">
        <v>2590</v>
      </c>
      <c r="H1682" s="44" t="s">
        <v>951</v>
      </c>
      <c r="I1682" s="6">
        <v>1937</v>
      </c>
      <c r="J1682" s="6" t="s">
        <v>952</v>
      </c>
      <c r="K1682" s="6" t="s">
        <v>953</v>
      </c>
      <c r="L1682" s="6" t="s">
        <v>954</v>
      </c>
      <c r="M1682" s="6" t="s">
        <v>267</v>
      </c>
      <c r="P1682" s="6" t="s">
        <v>947</v>
      </c>
      <c r="Q1682" t="str">
        <f>IF(LEN(P1682)&gt;0,P1682,"")</f>
        <v>Алма-Ата и окрестности</v>
      </c>
      <c r="R1682" s="84">
        <v>43.289437</v>
      </c>
      <c r="S1682" s="84">
        <v>76.994337999999999</v>
      </c>
      <c r="T1682" s="6" t="s">
        <v>765</v>
      </c>
      <c r="U1682" s="6" t="s">
        <v>766</v>
      </c>
      <c r="V1682" s="6" t="s">
        <v>106</v>
      </c>
      <c r="X1682" s="6">
        <v>6000</v>
      </c>
      <c r="Y1682" s="6">
        <v>1921</v>
      </c>
      <c r="Z1682" s="6">
        <v>4</v>
      </c>
      <c r="AA1682" s="6">
        <v>1</v>
      </c>
      <c r="AB1682" s="6">
        <v>1921</v>
      </c>
      <c r="AC1682" s="6">
        <v>4</v>
      </c>
      <c r="AD1682" s="6">
        <v>10</v>
      </c>
      <c r="AF1682" s="6" t="s">
        <v>948</v>
      </c>
      <c r="AH1682" s="6" t="s">
        <v>832</v>
      </c>
      <c r="AI1682" s="6" t="s">
        <v>1138</v>
      </c>
      <c r="AJ1682" s="6" t="s">
        <v>1141</v>
      </c>
      <c r="AK1682" s="6" t="b">
        <v>1</v>
      </c>
      <c r="AL1682" s="6" t="b">
        <v>0</v>
      </c>
      <c r="AO1682" s="49" t="s">
        <v>4952</v>
      </c>
      <c r="AP1682" s="73"/>
      <c r="AQ1682" s="49" t="s">
        <v>4951</v>
      </c>
      <c r="AR1682" s="76" t="s">
        <v>5011</v>
      </c>
      <c r="AS1682" s="73" t="s">
        <v>5012</v>
      </c>
      <c r="AT1682" s="73">
        <f t="shared" si="419"/>
        <v>1</v>
      </c>
      <c r="AU1682" s="112" t="s">
        <v>5383</v>
      </c>
      <c r="AV1682" s="44" t="s">
        <v>5382</v>
      </c>
      <c r="AW1682" t="s">
        <v>5014</v>
      </c>
      <c r="AX1682" s="73"/>
      <c r="AY168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2" s="49" t="s">
        <v>4903</v>
      </c>
      <c r="BA1682" s="58" t="str">
        <f>Y1682&amp;"-"&amp;IF(Z1682&lt;10,"0"&amp;Z1682,Z1682)&amp;"-"&amp;IF(AA1682&lt;10,"0"&amp;AA1682,AA1682)&amp;"/"&amp;IF(AD1682&lt;10,"0"&amp;AD1682,AD1682)</f>
        <v>1921-04-01/10</v>
      </c>
      <c r="BB1682" s="44" t="str">
        <f>Y1682&amp;IF(Z1682&lt;&gt;0,"-"&amp;Z1682,"")&amp;IF(AA1682&lt;&gt;0,"-"&amp;AA1682,"")&amp;IF(AB1682&lt;&gt;0,"/"&amp;AB1682,"")&amp;IF(AC1682&lt;&gt;0,"-"&amp;AC1682,"")&amp;IF(AD1682&lt;&gt;0,"-"&amp;AD1682,"")</f>
        <v>1921-4-1/1921-4-10</v>
      </c>
      <c r="BC1682" s="44"/>
      <c r="BD1682" s="44"/>
      <c r="BE1682" s="44"/>
      <c r="BF1682" s="49" t="s">
        <v>4882</v>
      </c>
      <c r="BG1682" t="s">
        <v>4893</v>
      </c>
      <c r="BH1682" s="40" t="s">
        <v>5050</v>
      </c>
      <c r="BI1682" t="s">
        <v>39</v>
      </c>
      <c r="BJ1682" t="str">
        <f>P1682</f>
        <v>Алма-Ата и окрестности</v>
      </c>
      <c r="BK1682" t="str">
        <f>T1682&amp;" N; "&amp;U1682&amp;" E"</f>
        <v>43.289437 N; 76.994338 E</v>
      </c>
      <c r="BL1682" t="s">
        <v>765</v>
      </c>
      <c r="BM1682" s="85" t="s">
        <v>766</v>
      </c>
      <c r="BN1682" t="s">
        <v>4895</v>
      </c>
      <c r="BO1682">
        <f>X1682</f>
        <v>6000</v>
      </c>
      <c r="BP1682" t="str">
        <f>IF(V1682="original",H1682,IF(V1682="volunteer",C1682,"Nekhaeva A.A."))</f>
        <v>Kim L.V.</v>
      </c>
      <c r="BQ1682" t="str">
        <f>IF(V1682="original",I1682,IF(V1682="volunteer",YEAR(A1682)&amp;"-"&amp;IF(MONTH(A1682)&lt;10,"0"&amp;MONTH(A1682),MONTH(A1682))&amp;"-"&amp;IF(DAY(A1682)&lt;10,"0"&amp;DAY(A1682),DAY(A1682)),"__2025-05-15"))</f>
        <v>2025-04-28</v>
      </c>
      <c r="BR1682"/>
      <c r="BS1682"/>
      <c r="BT1682" s="49" t="s">
        <v>4766</v>
      </c>
      <c r="BU1682" t="s">
        <v>3631</v>
      </c>
      <c r="BV1682" t="s">
        <v>3632</v>
      </c>
      <c r="BW1682" t="s">
        <v>3633</v>
      </c>
      <c r="BX1682" t="s">
        <v>3634</v>
      </c>
      <c r="BY1682" s="44" t="s">
        <v>832</v>
      </c>
      <c r="BZ1682" t="s">
        <v>1138</v>
      </c>
      <c r="CA1682" t="s">
        <v>4027</v>
      </c>
      <c r="CB1682" s="44" t="s">
        <v>4027</v>
      </c>
      <c r="CC1682" t="s">
        <v>4857</v>
      </c>
      <c r="CD1682" t="s">
        <v>4027</v>
      </c>
      <c r="CE1682" t="s">
        <v>4028</v>
      </c>
      <c r="CF1682" t="s">
        <v>3630</v>
      </c>
      <c r="CG1682"/>
      <c r="CH1682" t="str">
        <f>H1682</f>
        <v>Спасский С.А., Шнитников В.Н.</v>
      </c>
      <c r="CI1682">
        <f>I1682</f>
        <v>1937</v>
      </c>
      <c r="CJ1682" t="s">
        <v>4693</v>
      </c>
    </row>
    <row r="1683" spans="1:88" s="6" customFormat="1" x14ac:dyDescent="0.45">
      <c r="A1683" s="5">
        <v>45775.678229166668</v>
      </c>
      <c r="B1683" s="6">
        <v>412819044</v>
      </c>
      <c r="C1683" s="6" t="s">
        <v>4897</v>
      </c>
      <c r="D1683" s="6">
        <v>1</v>
      </c>
      <c r="E1683" s="4" t="s">
        <v>995</v>
      </c>
      <c r="G1683" s="6">
        <v>2590</v>
      </c>
      <c r="H1683" s="44" t="s">
        <v>951</v>
      </c>
      <c r="I1683" s="6">
        <v>1937</v>
      </c>
      <c r="J1683" s="6" t="s">
        <v>952</v>
      </c>
      <c r="K1683" s="6" t="s">
        <v>953</v>
      </c>
      <c r="L1683" s="6" t="s">
        <v>954</v>
      </c>
      <c r="M1683" s="6" t="s">
        <v>267</v>
      </c>
      <c r="P1683" s="6" t="s">
        <v>947</v>
      </c>
      <c r="Q1683" t="str">
        <f>IF(LEN(P1683)&gt;0,P1683,"")</f>
        <v>Алма-Ата и окрестности</v>
      </c>
      <c r="R1683" s="84">
        <v>43.289437</v>
      </c>
      <c r="S1683" s="84">
        <v>76.994337999999999</v>
      </c>
      <c r="T1683" s="6" t="s">
        <v>765</v>
      </c>
      <c r="U1683" s="6" t="s">
        <v>766</v>
      </c>
      <c r="V1683" s="6" t="s">
        <v>106</v>
      </c>
      <c r="X1683" s="6">
        <v>6000</v>
      </c>
      <c r="Y1683" s="6">
        <v>1921</v>
      </c>
      <c r="Z1683" s="6">
        <v>4</v>
      </c>
      <c r="AA1683" s="6">
        <v>1</v>
      </c>
      <c r="AB1683" s="6">
        <v>1921</v>
      </c>
      <c r="AC1683" s="6">
        <v>4</v>
      </c>
      <c r="AD1683" s="6">
        <v>10</v>
      </c>
      <c r="AF1683" s="6" t="s">
        <v>948</v>
      </c>
      <c r="AH1683" s="6" t="s">
        <v>832</v>
      </c>
      <c r="AI1683" s="6" t="s">
        <v>1138</v>
      </c>
      <c r="AJ1683" s="6" t="s">
        <v>1141</v>
      </c>
      <c r="AK1683" s="6" t="b">
        <v>1</v>
      </c>
      <c r="AL1683" s="6" t="b">
        <v>0</v>
      </c>
      <c r="AO1683" s="49" t="s">
        <v>4952</v>
      </c>
      <c r="AP1683" s="73"/>
      <c r="AQ1683" s="49" t="s">
        <v>4951</v>
      </c>
      <c r="AR1683" s="76" t="s">
        <v>5011</v>
      </c>
      <c r="AS1683" s="73" t="s">
        <v>5012</v>
      </c>
      <c r="AT1683" s="73">
        <f t="shared" si="419"/>
        <v>1</v>
      </c>
      <c r="AU1683" s="112" t="s">
        <v>5384</v>
      </c>
      <c r="AV1683" s="44" t="s">
        <v>5382</v>
      </c>
      <c r="AW1683" t="s">
        <v>5014</v>
      </c>
      <c r="AX1683" s="73"/>
      <c r="AY168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3" s="49" t="s">
        <v>4903</v>
      </c>
      <c r="BA1683" s="58" t="str">
        <f>Y1683&amp;"-"&amp;IF(Z1683&lt;10,"0"&amp;Z1683,Z1683)&amp;"-"&amp;IF(AA1683&lt;10,"0"&amp;AA1683,AA1683)&amp;"/"&amp;IF(AD1683&lt;10,"0"&amp;AD1683,AD1683)</f>
        <v>1921-04-01/10</v>
      </c>
      <c r="BB1683" s="44" t="str">
        <f>Y1683&amp;IF(Z1683&lt;&gt;0,"-"&amp;Z1683,"")&amp;IF(AA1683&lt;&gt;0,"-"&amp;AA1683,"")&amp;IF(AB1683&lt;&gt;0,"/"&amp;AB1683,"")&amp;IF(AC1683&lt;&gt;0,"-"&amp;AC1683,"")&amp;IF(AD1683&lt;&gt;0,"-"&amp;AD1683,"")</f>
        <v>1921-4-1/1921-4-10</v>
      </c>
      <c r="BC1683" s="44"/>
      <c r="BD1683" s="44"/>
      <c r="BE1683" s="44"/>
      <c r="BF1683" s="49" t="s">
        <v>4882</v>
      </c>
      <c r="BG1683" t="s">
        <v>4893</v>
      </c>
      <c r="BH1683" s="40" t="s">
        <v>5050</v>
      </c>
      <c r="BI1683" t="s">
        <v>39</v>
      </c>
      <c r="BJ1683" t="str">
        <f>P1683</f>
        <v>Алма-Ата и окрестности</v>
      </c>
      <c r="BK1683" t="str">
        <f>T1683&amp;" N; "&amp;U1683&amp;" E"</f>
        <v>43.289437 N; 76.994338 E</v>
      </c>
      <c r="BL1683" t="s">
        <v>765</v>
      </c>
      <c r="BM1683" s="85" t="s">
        <v>766</v>
      </c>
      <c r="BN1683" t="s">
        <v>4895</v>
      </c>
      <c r="BO1683">
        <f>X1683</f>
        <v>6000</v>
      </c>
      <c r="BP1683" t="str">
        <f>IF(V1683="original",H1683,IF(V1683="volunteer",C1683,"Nekhaeva A.A."))</f>
        <v>Kim L.V.</v>
      </c>
      <c r="BQ1683" t="str">
        <f>IF(V1683="original",I1683,IF(V1683="volunteer",YEAR(A1683)&amp;"-"&amp;IF(MONTH(A1683)&lt;10,"0"&amp;MONTH(A1683),MONTH(A1683))&amp;"-"&amp;IF(DAY(A1683)&lt;10,"0"&amp;DAY(A1683),DAY(A1683)),"__2025-05-15"))</f>
        <v>2025-04-28</v>
      </c>
      <c r="BR1683"/>
      <c r="BS1683"/>
      <c r="BT1683" s="49" t="s">
        <v>4766</v>
      </c>
      <c r="BU1683" t="s">
        <v>3631</v>
      </c>
      <c r="BV1683" t="s">
        <v>3632</v>
      </c>
      <c r="BW1683" t="s">
        <v>3633</v>
      </c>
      <c r="BX1683" t="s">
        <v>3634</v>
      </c>
      <c r="BY1683" s="44" t="s">
        <v>832</v>
      </c>
      <c r="BZ1683" t="s">
        <v>1138</v>
      </c>
      <c r="CA1683" t="s">
        <v>4027</v>
      </c>
      <c r="CB1683" s="44" t="s">
        <v>4027</v>
      </c>
      <c r="CC1683" t="s">
        <v>4857</v>
      </c>
      <c r="CD1683" t="s">
        <v>4027</v>
      </c>
      <c r="CE1683" t="s">
        <v>4028</v>
      </c>
      <c r="CF1683" t="s">
        <v>3630</v>
      </c>
      <c r="CG1683"/>
      <c r="CH1683" t="str">
        <f>H1683</f>
        <v>Спасский С.А., Шнитников В.Н.</v>
      </c>
      <c r="CI1683">
        <f>I1683</f>
        <v>1937</v>
      </c>
      <c r="CJ1683" t="s">
        <v>4693</v>
      </c>
    </row>
    <row r="1684" spans="1:88" s="6" customFormat="1" x14ac:dyDescent="0.45">
      <c r="A1684" s="5">
        <v>45775.684039351851</v>
      </c>
      <c r="B1684" s="6">
        <v>412819044</v>
      </c>
      <c r="C1684" s="6" t="s">
        <v>4897</v>
      </c>
      <c r="D1684" s="6">
        <v>1</v>
      </c>
      <c r="E1684" s="4" t="s">
        <v>65</v>
      </c>
      <c r="G1684" s="6">
        <v>2590</v>
      </c>
      <c r="H1684" s="44" t="s">
        <v>951</v>
      </c>
      <c r="I1684" s="6">
        <v>1937</v>
      </c>
      <c r="J1684" s="6" t="s">
        <v>952</v>
      </c>
      <c r="K1684" s="6" t="s">
        <v>953</v>
      </c>
      <c r="L1684" s="6" t="s">
        <v>954</v>
      </c>
      <c r="M1684" s="6" t="s">
        <v>267</v>
      </c>
      <c r="P1684" s="6" t="s">
        <v>947</v>
      </c>
      <c r="Q1684" t="str">
        <f t="shared" ref="Q1684" si="428">IF(LEN(P1684)&gt;0,P1684,"")</f>
        <v>Алма-Ата и окрестности</v>
      </c>
      <c r="R1684" s="84">
        <v>43.289437</v>
      </c>
      <c r="S1684" s="84">
        <v>76.994337999999999</v>
      </c>
      <c r="T1684" s="6" t="s">
        <v>765</v>
      </c>
      <c r="U1684" s="6" t="s">
        <v>766</v>
      </c>
      <c r="V1684" s="6" t="s">
        <v>106</v>
      </c>
      <c r="X1684" s="6">
        <v>6000</v>
      </c>
      <c r="Y1684" s="6">
        <v>1919</v>
      </c>
      <c r="Z1684" s="6">
        <v>6</v>
      </c>
      <c r="AA1684" s="6">
        <v>25</v>
      </c>
      <c r="AB1684" s="6">
        <v>1919</v>
      </c>
      <c r="AC1684" s="6">
        <v>6</v>
      </c>
      <c r="AD1684" s="6">
        <v>30</v>
      </c>
      <c r="AF1684" s="6" t="s">
        <v>948</v>
      </c>
      <c r="AH1684" s="6" t="s">
        <v>832</v>
      </c>
      <c r="AI1684" s="6" t="s">
        <v>1138</v>
      </c>
      <c r="AJ1684" s="6" t="s">
        <v>1139</v>
      </c>
      <c r="AK1684" s="6" t="b">
        <v>1</v>
      </c>
      <c r="AL1684" s="6" t="b">
        <v>0</v>
      </c>
      <c r="AO1684" s="49" t="s">
        <v>4952</v>
      </c>
      <c r="AP1684" s="73"/>
      <c r="AQ1684" s="49" t="s">
        <v>4951</v>
      </c>
      <c r="AR1684" s="76" t="s">
        <v>5011</v>
      </c>
      <c r="AS1684" s="73" t="s">
        <v>5012</v>
      </c>
      <c r="AT1684" s="73">
        <f t="shared" si="419"/>
        <v>1</v>
      </c>
      <c r="AU1684" s="112" t="s">
        <v>5384</v>
      </c>
      <c r="AV1684" s="44" t="s">
        <v>5380</v>
      </c>
      <c r="AW1684" t="s">
        <v>5014</v>
      </c>
      <c r="AX1684" s="73"/>
      <c r="AY168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4" s="49" t="s">
        <v>4903</v>
      </c>
      <c r="BA1684" s="58" t="str">
        <f>Y1684&amp;"-"&amp;IF(Z1684&lt;10,"0"&amp;Z1684,Z1684)&amp;"-"&amp;IF(AA1684&lt;10,"0"&amp;AA1684,AA1684)&amp;"/"&amp;IF(AD1684&lt;10,"0"&amp;AD1684,AD1684)</f>
        <v>1919-06-25/30</v>
      </c>
      <c r="BB1684" s="44" t="str">
        <f>Y1684&amp;IF(Z1684&lt;&gt;0,"-"&amp;Z1684,"")&amp;IF(AA1684&lt;&gt;0,"-"&amp;AA1684,"")&amp;IF(AB1684&lt;&gt;0,"/"&amp;AB1684,"")&amp;IF(AC1684&lt;&gt;0,"-"&amp;AC1684,"")&amp;IF(AD1684&lt;&gt;0,"-"&amp;AD1684,"")</f>
        <v>1919-6-25/1919-6-30</v>
      </c>
      <c r="BC1684" s="44"/>
      <c r="BD1684" s="44"/>
      <c r="BE1684" s="44"/>
      <c r="BF1684" s="49" t="s">
        <v>4882</v>
      </c>
      <c r="BG1684" t="s">
        <v>4893</v>
      </c>
      <c r="BH1684" s="40" t="s">
        <v>5050</v>
      </c>
      <c r="BI1684" t="s">
        <v>39</v>
      </c>
      <c r="BJ1684" t="str">
        <f t="shared" ref="BJ1684" si="429">P1684</f>
        <v>Алма-Ата и окрестности</v>
      </c>
      <c r="BK1684" t="str">
        <f>T1684&amp;" N; "&amp;U1684&amp;" E"</f>
        <v>43.289437 N; 76.994338 E</v>
      </c>
      <c r="BL1684" t="s">
        <v>765</v>
      </c>
      <c r="BM1684" s="85" t="s">
        <v>766</v>
      </c>
      <c r="BN1684" t="s">
        <v>4895</v>
      </c>
      <c r="BO1684">
        <f t="shared" ref="BO1684" si="430">X1684</f>
        <v>6000</v>
      </c>
      <c r="BP1684" t="str">
        <f>IF(V1684="original",H1684,IF(V1684="volunteer",C1684,"Nekhaeva A.A."))</f>
        <v>Kim L.V.</v>
      </c>
      <c r="BQ1684" t="str">
        <f>IF(V1684="original",I1684,IF(V1684="volunteer",YEAR(A1684)&amp;"-"&amp;IF(MONTH(A1684)&lt;10,"0"&amp;MONTH(A1684),MONTH(A1684))&amp;"-"&amp;IF(DAY(A1684)&lt;10,"0"&amp;DAY(A1684),DAY(A1684)),"__2025-05-15"))</f>
        <v>2025-04-28</v>
      </c>
      <c r="BR1684"/>
      <c r="BS1684"/>
      <c r="BT1684" s="49" t="s">
        <v>4766</v>
      </c>
      <c r="BU1684" t="s">
        <v>3631</v>
      </c>
      <c r="BV1684" t="s">
        <v>3632</v>
      </c>
      <c r="BW1684" t="s">
        <v>3633</v>
      </c>
      <c r="BX1684" t="s">
        <v>3634</v>
      </c>
      <c r="BY1684" s="44" t="s">
        <v>832</v>
      </c>
      <c r="BZ1684" t="s">
        <v>1138</v>
      </c>
      <c r="CA1684" t="s">
        <v>4025</v>
      </c>
      <c r="CB1684" s="44" t="s">
        <v>4025</v>
      </c>
      <c r="CC1684" t="s">
        <v>4796</v>
      </c>
      <c r="CD1684" t="s">
        <v>4025</v>
      </c>
      <c r="CE1684" t="s">
        <v>4026</v>
      </c>
      <c r="CF1684" t="s">
        <v>3630</v>
      </c>
      <c r="CG1684"/>
      <c r="CH1684" t="str">
        <f>H1684</f>
        <v>Спасский С.А., Шнитников В.Н.</v>
      </c>
      <c r="CI1684">
        <f t="shared" ref="CI1684" si="431">I1684</f>
        <v>1937</v>
      </c>
      <c r="CJ1684" t="s">
        <v>4697</v>
      </c>
    </row>
    <row r="1685" spans="1:88" s="6" customFormat="1" x14ac:dyDescent="0.45">
      <c r="A1685" s="5">
        <v>45776.642546296287</v>
      </c>
      <c r="B1685" s="6">
        <v>412819044</v>
      </c>
      <c r="C1685" s="6" t="s">
        <v>4897</v>
      </c>
      <c r="D1685" s="6">
        <v>1</v>
      </c>
      <c r="E1685" s="4" t="s">
        <v>51</v>
      </c>
      <c r="G1685" s="6">
        <v>2590</v>
      </c>
      <c r="H1685" s="44" t="s">
        <v>951</v>
      </c>
      <c r="I1685" s="6">
        <v>1937</v>
      </c>
      <c r="J1685" s="6" t="s">
        <v>952</v>
      </c>
      <c r="K1685" s="6" t="s">
        <v>953</v>
      </c>
      <c r="L1685" s="6" t="s">
        <v>954</v>
      </c>
      <c r="M1685" s="6" t="s">
        <v>267</v>
      </c>
      <c r="P1685" s="6" t="s">
        <v>1130</v>
      </c>
      <c r="Q1685" t="str">
        <f>IF(LEN(P1685)&gt;0,P1685,"")</f>
        <v>Б. Алматинка, у гор</v>
      </c>
      <c r="R1685" s="84">
        <v>43.130749000000002</v>
      </c>
      <c r="S1685" s="84">
        <v>76.908208000000002</v>
      </c>
      <c r="T1685" s="6" t="s">
        <v>942</v>
      </c>
      <c r="U1685" s="6" t="s">
        <v>943</v>
      </c>
      <c r="V1685" s="6" t="s">
        <v>106</v>
      </c>
      <c r="X1685" s="6">
        <v>6000</v>
      </c>
      <c r="Y1685" s="6">
        <v>1920</v>
      </c>
      <c r="Z1685" s="6">
        <v>6</v>
      </c>
      <c r="AA1685" s="6">
        <v>20</v>
      </c>
      <c r="AF1685" s="6" t="s">
        <v>948</v>
      </c>
      <c r="AH1685" s="6" t="s">
        <v>1131</v>
      </c>
      <c r="AI1685" s="6" t="s">
        <v>1132</v>
      </c>
      <c r="AJ1685" s="6" t="s">
        <v>1133</v>
      </c>
      <c r="AK1685" s="6" t="b">
        <v>1</v>
      </c>
      <c r="AL1685" s="6" t="b">
        <v>0</v>
      </c>
      <c r="AO1685" s="49" t="s">
        <v>4952</v>
      </c>
      <c r="AP1685" s="73"/>
      <c r="AQ1685" s="49" t="s">
        <v>4951</v>
      </c>
      <c r="AR1685" s="76" t="s">
        <v>5011</v>
      </c>
      <c r="AS1685" s="73" t="s">
        <v>5012</v>
      </c>
      <c r="AT1685" s="73">
        <f t="shared" si="419"/>
        <v>1</v>
      </c>
      <c r="AU1685" s="112" t="s">
        <v>5383</v>
      </c>
      <c r="AV1685" s="44" t="s">
        <v>5380</v>
      </c>
      <c r="AW1685" t="s">
        <v>5014</v>
      </c>
      <c r="AX1685" s="73"/>
      <c r="AY168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5" s="49" t="s">
        <v>4903</v>
      </c>
      <c r="BA1685" s="58" t="str">
        <f>Y1685&amp;"-"&amp;IF(Z1685&lt;10,"0"&amp;Z1685,Z1685)&amp;"-"&amp;IF(AA1685&lt;10,"0"&amp;AA1685,AA1685)</f>
        <v>1920-06-20</v>
      </c>
      <c r="BB1685" s="44" t="str">
        <f>Y1685&amp;IF(Z1685&lt;&gt;0,"-"&amp;Z1685,"")&amp;IF(AA1685&lt;&gt;0,"-"&amp;AA1685,"")&amp;IF(AB1685&lt;&gt;0,"/"&amp;AB1685,"")&amp;IF(AC1685&lt;&gt;0,"-"&amp;AC1685,"")&amp;IF(AD1685&lt;&gt;0,"-"&amp;AD1685,"")</f>
        <v>1920-6-20</v>
      </c>
      <c r="BC1685" s="44"/>
      <c r="BD1685" s="44"/>
      <c r="BE1685" s="44"/>
      <c r="BF1685" s="49" t="s">
        <v>4882</v>
      </c>
      <c r="BG1685" t="s">
        <v>4893</v>
      </c>
      <c r="BH1685" s="40" t="s">
        <v>5050</v>
      </c>
      <c r="BI1685" t="s">
        <v>39</v>
      </c>
      <c r="BJ1685" t="str">
        <f>P1685</f>
        <v>Б. Алматинка, у гор</v>
      </c>
      <c r="BK1685" t="str">
        <f>T1685&amp;" N; "&amp;U1685&amp;" E"</f>
        <v>43.130749 N; 76.908208 E</v>
      </c>
      <c r="BL1685" t="s">
        <v>942</v>
      </c>
      <c r="BM1685" s="85" t="s">
        <v>943</v>
      </c>
      <c r="BN1685" t="s">
        <v>4895</v>
      </c>
      <c r="BO1685">
        <f>X1685</f>
        <v>6000</v>
      </c>
      <c r="BP1685" t="str">
        <f>IF(V1685="original",H1685,IF(V1685="volunteer",C1685,"Nekhaeva A.A."))</f>
        <v>Kim L.V.</v>
      </c>
      <c r="BQ1685" t="str">
        <f>IF(V1685="original",I1685,IF(V1685="volunteer",YEAR(A1685)&amp;"-"&amp;IF(MONTH(A1685)&lt;10,"0"&amp;MONTH(A1685),MONTH(A1685))&amp;"-"&amp;IF(DAY(A1685)&lt;10,"0"&amp;DAY(A1685),DAY(A1685)),"__2025-05-15"))</f>
        <v>2025-04-29</v>
      </c>
      <c r="BR1685"/>
      <c r="BS1685"/>
      <c r="BT1685" s="49" t="s">
        <v>4766</v>
      </c>
      <c r="BU1685" t="s">
        <v>3631</v>
      </c>
      <c r="BV1685" t="s">
        <v>3632</v>
      </c>
      <c r="BW1685" t="s">
        <v>3633</v>
      </c>
      <c r="BX1685" t="s">
        <v>3634</v>
      </c>
      <c r="BY1685" s="44" t="s">
        <v>1131</v>
      </c>
      <c r="BZ1685" t="s">
        <v>1132</v>
      </c>
      <c r="CA1685" t="s">
        <v>4021</v>
      </c>
      <c r="CB1685" s="44" t="s">
        <v>4021</v>
      </c>
      <c r="CC1685" t="s">
        <v>4796</v>
      </c>
      <c r="CD1685" t="s">
        <v>4021</v>
      </c>
      <c r="CE1685" t="s">
        <v>4022</v>
      </c>
      <c r="CF1685" t="s">
        <v>3630</v>
      </c>
      <c r="CG1685"/>
      <c r="CH1685" t="str">
        <f>H1685</f>
        <v>Спасский С.А., Шнитников В.Н.</v>
      </c>
      <c r="CI1685">
        <f>I1685</f>
        <v>1937</v>
      </c>
      <c r="CJ1685" t="s">
        <v>4690</v>
      </c>
    </row>
    <row r="1686" spans="1:88" s="6" customFormat="1" x14ac:dyDescent="0.45">
      <c r="A1686" s="5">
        <v>45776.642546296287</v>
      </c>
      <c r="B1686" s="6">
        <v>412819044</v>
      </c>
      <c r="C1686" s="6" t="s">
        <v>4897</v>
      </c>
      <c r="D1686" s="6">
        <v>1</v>
      </c>
      <c r="E1686" s="4" t="s">
        <v>65</v>
      </c>
      <c r="G1686" s="6">
        <v>2590</v>
      </c>
      <c r="H1686" s="44" t="s">
        <v>951</v>
      </c>
      <c r="I1686" s="6">
        <v>1937</v>
      </c>
      <c r="J1686" s="6" t="s">
        <v>952</v>
      </c>
      <c r="K1686" s="6" t="s">
        <v>953</v>
      </c>
      <c r="L1686" s="6" t="s">
        <v>954</v>
      </c>
      <c r="M1686" s="6" t="s">
        <v>267</v>
      </c>
      <c r="P1686" s="6" t="s">
        <v>1130</v>
      </c>
      <c r="Q1686" t="str">
        <f>IF(LEN(P1686)&gt;0,P1686,"")</f>
        <v>Б. Алматинка, у гор</v>
      </c>
      <c r="R1686" s="84">
        <v>43.130749000000002</v>
      </c>
      <c r="S1686" s="84">
        <v>76.908208000000002</v>
      </c>
      <c r="T1686" s="6" t="s">
        <v>942</v>
      </c>
      <c r="U1686" s="6" t="s">
        <v>943</v>
      </c>
      <c r="V1686" s="6" t="s">
        <v>106</v>
      </c>
      <c r="X1686" s="6">
        <v>6000</v>
      </c>
      <c r="Y1686" s="6">
        <v>1920</v>
      </c>
      <c r="Z1686" s="6">
        <v>6</v>
      </c>
      <c r="AA1686" s="6">
        <v>20</v>
      </c>
      <c r="AF1686" s="6" t="s">
        <v>948</v>
      </c>
      <c r="AH1686" s="6" t="s">
        <v>1131</v>
      </c>
      <c r="AI1686" s="6" t="s">
        <v>1132</v>
      </c>
      <c r="AJ1686" s="6" t="s">
        <v>1133</v>
      </c>
      <c r="AK1686" s="6" t="b">
        <v>1</v>
      </c>
      <c r="AL1686" s="6" t="b">
        <v>0</v>
      </c>
      <c r="AO1686" s="49" t="s">
        <v>4952</v>
      </c>
      <c r="AP1686" s="73"/>
      <c r="AQ1686" s="49" t="s">
        <v>4951</v>
      </c>
      <c r="AR1686" s="76" t="s">
        <v>5011</v>
      </c>
      <c r="AS1686" s="73" t="s">
        <v>5012</v>
      </c>
      <c r="AT1686" s="73">
        <f t="shared" si="419"/>
        <v>1</v>
      </c>
      <c r="AU1686" s="112" t="s">
        <v>5384</v>
      </c>
      <c r="AV1686" s="44" t="s">
        <v>5380</v>
      </c>
      <c r="AW1686" t="s">
        <v>5014</v>
      </c>
      <c r="AX1686" s="73"/>
      <c r="AY168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6" s="49" t="s">
        <v>4903</v>
      </c>
      <c r="BA1686" s="58" t="str">
        <f>Y1686&amp;"-"&amp;IF(Z1686&lt;10,"0"&amp;Z1686,Z1686)&amp;"-"&amp;IF(AA1686&lt;10,"0"&amp;AA1686,AA1686)</f>
        <v>1920-06-20</v>
      </c>
      <c r="BB1686" s="44" t="str">
        <f>Y1686&amp;IF(Z1686&lt;&gt;0,"-"&amp;Z1686,"")&amp;IF(AA1686&lt;&gt;0,"-"&amp;AA1686,"")&amp;IF(AB1686&lt;&gt;0,"/"&amp;AB1686,"")&amp;IF(AC1686&lt;&gt;0,"-"&amp;AC1686,"")&amp;IF(AD1686&lt;&gt;0,"-"&amp;AD1686,"")</f>
        <v>1920-6-20</v>
      </c>
      <c r="BC1686" s="44"/>
      <c r="BD1686" s="44"/>
      <c r="BE1686" s="44"/>
      <c r="BF1686" s="49" t="s">
        <v>4882</v>
      </c>
      <c r="BG1686" t="s">
        <v>4893</v>
      </c>
      <c r="BH1686" s="40" t="s">
        <v>5050</v>
      </c>
      <c r="BI1686" t="s">
        <v>39</v>
      </c>
      <c r="BJ1686" t="str">
        <f>P1686</f>
        <v>Б. Алматинка, у гор</v>
      </c>
      <c r="BK1686" t="str">
        <f>T1686&amp;" N; "&amp;U1686&amp;" E"</f>
        <v>43.130749 N; 76.908208 E</v>
      </c>
      <c r="BL1686" t="s">
        <v>942</v>
      </c>
      <c r="BM1686" s="85" t="s">
        <v>943</v>
      </c>
      <c r="BN1686" t="s">
        <v>4895</v>
      </c>
      <c r="BO1686">
        <f>X1686</f>
        <v>6000</v>
      </c>
      <c r="BP1686" t="str">
        <f>IF(V1686="original",H1686,IF(V1686="volunteer",C1686,"Nekhaeva A.A."))</f>
        <v>Kim L.V.</v>
      </c>
      <c r="BQ1686" t="str">
        <f>IF(V1686="original",I1686,IF(V1686="volunteer",YEAR(A1686)&amp;"-"&amp;IF(MONTH(A1686)&lt;10,"0"&amp;MONTH(A1686),MONTH(A1686))&amp;"-"&amp;IF(DAY(A1686)&lt;10,"0"&amp;DAY(A1686),DAY(A1686)),"__2025-05-15"))</f>
        <v>2025-04-29</v>
      </c>
      <c r="BR1686"/>
      <c r="BS1686"/>
      <c r="BT1686" s="49" t="s">
        <v>4766</v>
      </c>
      <c r="BU1686" t="s">
        <v>3631</v>
      </c>
      <c r="BV1686" t="s">
        <v>3632</v>
      </c>
      <c r="BW1686" t="s">
        <v>3633</v>
      </c>
      <c r="BX1686" t="s">
        <v>3634</v>
      </c>
      <c r="BY1686" s="44" t="s">
        <v>1131</v>
      </c>
      <c r="BZ1686" t="s">
        <v>1132</v>
      </c>
      <c r="CA1686" t="s">
        <v>4021</v>
      </c>
      <c r="CB1686" s="44" t="s">
        <v>4021</v>
      </c>
      <c r="CC1686" t="s">
        <v>4796</v>
      </c>
      <c r="CD1686" t="s">
        <v>4021</v>
      </c>
      <c r="CE1686" t="s">
        <v>4022</v>
      </c>
      <c r="CF1686" t="s">
        <v>3630</v>
      </c>
      <c r="CG1686"/>
      <c r="CH1686" t="str">
        <f>H1686</f>
        <v>Спасский С.А., Шнитников В.Н.</v>
      </c>
      <c r="CI1686">
        <f>I1686</f>
        <v>1937</v>
      </c>
      <c r="CJ1686" t="s">
        <v>4690</v>
      </c>
    </row>
    <row r="1687" spans="1:88" s="6" customFormat="1" x14ac:dyDescent="0.45">
      <c r="A1687" s="5">
        <v>45775.686851851853</v>
      </c>
      <c r="B1687" s="6">
        <v>412819044</v>
      </c>
      <c r="C1687" s="6" t="s">
        <v>4897</v>
      </c>
      <c r="D1687" s="6">
        <v>1</v>
      </c>
      <c r="E1687" s="4" t="s">
        <v>51</v>
      </c>
      <c r="G1687" s="6">
        <v>2590</v>
      </c>
      <c r="H1687" s="44" t="s">
        <v>951</v>
      </c>
      <c r="I1687" s="6">
        <v>1937</v>
      </c>
      <c r="J1687" s="6" t="s">
        <v>952</v>
      </c>
      <c r="K1687" s="6" t="s">
        <v>953</v>
      </c>
      <c r="L1687" s="6" t="s">
        <v>954</v>
      </c>
      <c r="M1687" s="6" t="s">
        <v>267</v>
      </c>
      <c r="Q1687" t="str">
        <f>IF(LEN(P1687)&gt;0,P1687,"")</f>
        <v/>
      </c>
      <c r="R1687" s="84"/>
      <c r="S1687" s="84"/>
      <c r="V1687" s="6" t="s">
        <v>119</v>
      </c>
      <c r="X1687" s="6">
        <v>6000</v>
      </c>
      <c r="Y1687" s="6">
        <v>1937</v>
      </c>
      <c r="AF1687" s="6" t="s">
        <v>948</v>
      </c>
      <c r="AG1687" s="62" t="s">
        <v>997</v>
      </c>
      <c r="AH1687" s="6" t="s">
        <v>832</v>
      </c>
      <c r="AI1687" s="6" t="s">
        <v>1136</v>
      </c>
      <c r="AJ1687" s="6" t="s">
        <v>1137</v>
      </c>
      <c r="AK1687" s="6" t="b">
        <v>1</v>
      </c>
      <c r="AL1687" s="6" t="b">
        <v>0</v>
      </c>
      <c r="AO1687" s="49" t="s">
        <v>4952</v>
      </c>
      <c r="AP1687" s="73"/>
      <c r="AQ1687" s="49" t="s">
        <v>4951</v>
      </c>
      <c r="AR1687" s="76" t="s">
        <v>5011</v>
      </c>
      <c r="AS1687" s="73" t="s">
        <v>5012</v>
      </c>
      <c r="AT1687" s="73">
        <f t="shared" si="419"/>
        <v>1</v>
      </c>
      <c r="AU1687" s="112" t="s">
        <v>5383</v>
      </c>
      <c r="AV1687" s="44" t="s">
        <v>5380</v>
      </c>
      <c r="AW1687" t="s">
        <v>5014</v>
      </c>
      <c r="AX1687" s="73"/>
      <c r="AY168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7" s="49" t="s">
        <v>4903</v>
      </c>
      <c r="BA1687" s="44">
        <f>Y1687</f>
        <v>1937</v>
      </c>
      <c r="BB1687" s="44" t="str">
        <f>Y1687&amp;IF(Z1687&lt;&gt;0,"-"&amp;Z1687,"")&amp;IF(AA1687&lt;&gt;0,"-"&amp;AA1687,"")&amp;IF(AB1687&lt;&gt;0,"/"&amp;AB1687,"")&amp;IF(AC1687&lt;&gt;0,"-"&amp;AC1687,"")&amp;IF(AD1687&lt;&gt;0,"-"&amp;AD1687,"")</f>
        <v>1937</v>
      </c>
      <c r="BC1687" s="44"/>
      <c r="BD1687" s="44"/>
      <c r="BE1687" s="44"/>
      <c r="BF1687" s="49" t="s">
        <v>4882</v>
      </c>
      <c r="BG1687" t="s">
        <v>4893</v>
      </c>
      <c r="BH1687" s="40" t="s">
        <v>5050</v>
      </c>
      <c r="BI1687" t="s">
        <v>39</v>
      </c>
      <c r="BJ1687"/>
      <c r="BK1687"/>
      <c r="BL1687"/>
      <c r="BM1687" s="85"/>
      <c r="BN1687"/>
      <c r="BO1687">
        <f>X1687</f>
        <v>6000</v>
      </c>
      <c r="BP1687" t="str">
        <f>IF(V1687="original",H1687,IF(V1687="volunteer",C1687,"Nekhaeva A.A."))</f>
        <v>Nekhaeva A.A.</v>
      </c>
      <c r="BQ1687" t="str">
        <f>IF(V1687="original",I1687,IF(V1687="volunteer",YEAR(A1687)&amp;"-"&amp;IF(MONTH(A1687)&lt;10,"0"&amp;MONTH(A1687),MONTH(A1687))&amp;"-"&amp;IF(DAY(A1687)&lt;10,"0"&amp;DAY(A1687),DAY(A1687)),"__2025-05-15"))</f>
        <v>__2025-05-15</v>
      </c>
      <c r="BR1687"/>
      <c r="BS1687"/>
      <c r="BT1687" s="49" t="s">
        <v>4766</v>
      </c>
      <c r="BU1687" t="s">
        <v>3631</v>
      </c>
      <c r="BV1687" t="s">
        <v>3632</v>
      </c>
      <c r="BW1687" t="s">
        <v>3633</v>
      </c>
      <c r="BX1687" t="s">
        <v>3634</v>
      </c>
      <c r="BY1687" s="44" t="s">
        <v>832</v>
      </c>
      <c r="BZ1687" t="s">
        <v>1136</v>
      </c>
      <c r="CA1687" t="s">
        <v>4023</v>
      </c>
      <c r="CB1687" s="44" t="s">
        <v>4023</v>
      </c>
      <c r="CC1687" t="s">
        <v>4835</v>
      </c>
      <c r="CD1687" t="s">
        <v>4023</v>
      </c>
      <c r="CE1687" t="s">
        <v>4024</v>
      </c>
      <c r="CF1687" t="s">
        <v>3630</v>
      </c>
      <c r="CG1687"/>
      <c r="CH1687" t="str">
        <f>H1687</f>
        <v>Спасский С.А., Шнитников В.Н.</v>
      </c>
      <c r="CI1687">
        <f>I1687</f>
        <v>1937</v>
      </c>
      <c r="CJ1687" t="s">
        <v>4693</v>
      </c>
    </row>
    <row r="1688" spans="1:88" s="6" customFormat="1" x14ac:dyDescent="0.45">
      <c r="A1688" s="5">
        <v>45775.686851851853</v>
      </c>
      <c r="B1688" s="6">
        <v>412819044</v>
      </c>
      <c r="C1688" s="6" t="s">
        <v>4897</v>
      </c>
      <c r="D1688" s="6">
        <v>1</v>
      </c>
      <c r="E1688" s="4" t="s">
        <v>65</v>
      </c>
      <c r="G1688" s="6">
        <v>2590</v>
      </c>
      <c r="H1688" s="44" t="s">
        <v>951</v>
      </c>
      <c r="I1688" s="6">
        <v>1937</v>
      </c>
      <c r="J1688" s="6" t="s">
        <v>952</v>
      </c>
      <c r="K1688" s="6" t="s">
        <v>953</v>
      </c>
      <c r="L1688" s="6" t="s">
        <v>954</v>
      </c>
      <c r="M1688" s="6" t="s">
        <v>267</v>
      </c>
      <c r="Q1688" t="str">
        <f>IF(LEN(P1688)&gt;0,P1688,"")</f>
        <v/>
      </c>
      <c r="R1688" s="84"/>
      <c r="S1688" s="84"/>
      <c r="V1688" s="6" t="s">
        <v>119</v>
      </c>
      <c r="X1688" s="6">
        <v>6000</v>
      </c>
      <c r="Y1688" s="6">
        <v>1937</v>
      </c>
      <c r="AF1688" s="6" t="s">
        <v>948</v>
      </c>
      <c r="AG1688" s="62" t="s">
        <v>997</v>
      </c>
      <c r="AH1688" s="6" t="s">
        <v>832</v>
      </c>
      <c r="AI1688" s="6" t="s">
        <v>1136</v>
      </c>
      <c r="AJ1688" s="6" t="s">
        <v>1137</v>
      </c>
      <c r="AK1688" s="6" t="b">
        <v>1</v>
      </c>
      <c r="AL1688" s="6" t="b">
        <v>0</v>
      </c>
      <c r="AO1688" s="49" t="s">
        <v>4952</v>
      </c>
      <c r="AP1688" s="73"/>
      <c r="AQ1688" s="49" t="s">
        <v>4951</v>
      </c>
      <c r="AR1688" s="76" t="s">
        <v>5011</v>
      </c>
      <c r="AS1688" s="73" t="s">
        <v>5012</v>
      </c>
      <c r="AT1688" s="73">
        <f t="shared" si="419"/>
        <v>1</v>
      </c>
      <c r="AU1688" s="112" t="s">
        <v>5384</v>
      </c>
      <c r="AV1688" s="44" t="s">
        <v>5380</v>
      </c>
      <c r="AW1688" t="s">
        <v>5014</v>
      </c>
      <c r="AX1688" s="73"/>
      <c r="AY168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8" s="49" t="s">
        <v>4903</v>
      </c>
      <c r="BA1688" s="44">
        <f>Y1688</f>
        <v>1937</v>
      </c>
      <c r="BB1688" s="44" t="str">
        <f>Y1688&amp;IF(Z1688&lt;&gt;0,"-"&amp;Z1688,"")&amp;IF(AA1688&lt;&gt;0,"-"&amp;AA1688,"")&amp;IF(AB1688&lt;&gt;0,"/"&amp;AB1688,"")&amp;IF(AC1688&lt;&gt;0,"-"&amp;AC1688,"")&amp;IF(AD1688&lt;&gt;0,"-"&amp;AD1688,"")</f>
        <v>1937</v>
      </c>
      <c r="BC1688" s="44"/>
      <c r="BD1688" s="44"/>
      <c r="BE1688" s="44"/>
      <c r="BF1688" s="49" t="s">
        <v>4882</v>
      </c>
      <c r="BG1688" t="s">
        <v>4893</v>
      </c>
      <c r="BH1688" s="40" t="s">
        <v>5050</v>
      </c>
      <c r="BI1688" t="s">
        <v>39</v>
      </c>
      <c r="BJ1688"/>
      <c r="BK1688"/>
      <c r="BL1688"/>
      <c r="BM1688" s="85"/>
      <c r="BN1688"/>
      <c r="BO1688">
        <f>X1688</f>
        <v>6000</v>
      </c>
      <c r="BP1688" t="str">
        <f>IF(V1688="original",H1688,IF(V1688="volunteer",C1688,"Nekhaeva A.A."))</f>
        <v>Nekhaeva A.A.</v>
      </c>
      <c r="BQ1688" t="str">
        <f>IF(V1688="original",I1688,IF(V1688="volunteer",YEAR(A1688)&amp;"-"&amp;IF(MONTH(A1688)&lt;10,"0"&amp;MONTH(A1688),MONTH(A1688))&amp;"-"&amp;IF(DAY(A1688)&lt;10,"0"&amp;DAY(A1688),DAY(A1688)),"__2025-05-15"))</f>
        <v>__2025-05-15</v>
      </c>
      <c r="BR1688"/>
      <c r="BS1688"/>
      <c r="BT1688" s="49" t="s">
        <v>4766</v>
      </c>
      <c r="BU1688" t="s">
        <v>3631</v>
      </c>
      <c r="BV1688" t="s">
        <v>3632</v>
      </c>
      <c r="BW1688" t="s">
        <v>3633</v>
      </c>
      <c r="BX1688" t="s">
        <v>3634</v>
      </c>
      <c r="BY1688" s="44" t="s">
        <v>832</v>
      </c>
      <c r="BZ1688" t="s">
        <v>1136</v>
      </c>
      <c r="CA1688" t="s">
        <v>4023</v>
      </c>
      <c r="CB1688" s="44" t="s">
        <v>4023</v>
      </c>
      <c r="CC1688" t="s">
        <v>4835</v>
      </c>
      <c r="CD1688" t="s">
        <v>4023</v>
      </c>
      <c r="CE1688" t="s">
        <v>4024</v>
      </c>
      <c r="CF1688" t="s">
        <v>3630</v>
      </c>
      <c r="CG1688"/>
      <c r="CH1688" t="str">
        <f>H1688</f>
        <v>Спасский С.А., Шнитников В.Н.</v>
      </c>
      <c r="CI1688">
        <f>I1688</f>
        <v>1937</v>
      </c>
      <c r="CJ1688" t="s">
        <v>4693</v>
      </c>
    </row>
    <row r="1689" spans="1:88" s="6" customFormat="1" x14ac:dyDescent="0.45">
      <c r="A1689" s="5">
        <v>45776.6484375</v>
      </c>
      <c r="B1689" s="6">
        <v>412819044</v>
      </c>
      <c r="C1689" s="6" t="s">
        <v>4897</v>
      </c>
      <c r="D1689" s="6">
        <v>1</v>
      </c>
      <c r="E1689" s="4" t="s">
        <v>65</v>
      </c>
      <c r="G1689" s="6">
        <v>2590</v>
      </c>
      <c r="H1689" s="44" t="s">
        <v>951</v>
      </c>
      <c r="I1689" s="6">
        <v>1937</v>
      </c>
      <c r="J1689" s="6" t="s">
        <v>952</v>
      </c>
      <c r="K1689" s="6" t="s">
        <v>953</v>
      </c>
      <c r="L1689" s="6" t="s">
        <v>954</v>
      </c>
      <c r="M1689" s="6" t="s">
        <v>267</v>
      </c>
      <c r="P1689" s="6" t="s">
        <v>947</v>
      </c>
      <c r="Q1689" t="str">
        <f>IF(LEN(P1689)&gt;0,P1689,"")</f>
        <v>Алма-Ата и окрестности</v>
      </c>
      <c r="R1689" s="84">
        <v>43.289437</v>
      </c>
      <c r="S1689" s="84">
        <v>76.994337999999999</v>
      </c>
      <c r="T1689" s="6" t="s">
        <v>765</v>
      </c>
      <c r="U1689" s="6" t="s">
        <v>766</v>
      </c>
      <c r="V1689" s="6" t="s">
        <v>106</v>
      </c>
      <c r="X1689" s="6">
        <v>6000</v>
      </c>
      <c r="Y1689" s="6">
        <v>1904</v>
      </c>
      <c r="Z1689" s="6">
        <v>7</v>
      </c>
      <c r="AF1689" s="6" t="s">
        <v>948</v>
      </c>
      <c r="AI1689" s="6" t="s">
        <v>1127</v>
      </c>
      <c r="AJ1689" s="6" t="s">
        <v>1128</v>
      </c>
      <c r="AK1689" s="6" t="b">
        <v>1</v>
      </c>
      <c r="AL1689" s="6" t="b">
        <v>0</v>
      </c>
      <c r="AO1689" s="49" t="s">
        <v>4952</v>
      </c>
      <c r="AP1689" s="73"/>
      <c r="AQ1689" s="49" t="s">
        <v>4951</v>
      </c>
      <c r="AR1689" s="76" t="s">
        <v>5011</v>
      </c>
      <c r="AS1689" s="73" t="s">
        <v>5012</v>
      </c>
      <c r="AT1689" s="73">
        <f t="shared" si="419"/>
        <v>1</v>
      </c>
      <c r="AU1689" s="112" t="s">
        <v>5384</v>
      </c>
      <c r="AV1689" s="44" t="s">
        <v>5380</v>
      </c>
      <c r="AW1689" t="s">
        <v>5014</v>
      </c>
      <c r="AX1689" s="73"/>
      <c r="AY168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89" s="49" t="s">
        <v>4903</v>
      </c>
      <c r="BA1689" s="44" t="str">
        <f>Y1689&amp;"-"&amp;IF(Z1689&lt;10,"0"&amp;Z1689,Z1689)</f>
        <v>1904-07</v>
      </c>
      <c r="BB1689" s="44" t="str">
        <f>Y1689&amp;IF(Z1689&lt;&gt;0,"-"&amp;Z1689,"")&amp;IF(AA1689&lt;&gt;0,"-"&amp;AA1689,"")&amp;IF(AB1689&lt;&gt;0,"/"&amp;AB1689,"")&amp;IF(AC1689&lt;&gt;0,"-"&amp;AC1689,"")&amp;IF(AD1689&lt;&gt;0,"-"&amp;AD1689,"")</f>
        <v>1904-7</v>
      </c>
      <c r="BC1689" s="44"/>
      <c r="BD1689" s="44"/>
      <c r="BE1689" s="44"/>
      <c r="BF1689" s="49" t="s">
        <v>4882</v>
      </c>
      <c r="BG1689" t="s">
        <v>4893</v>
      </c>
      <c r="BH1689" s="40" t="s">
        <v>5050</v>
      </c>
      <c r="BI1689" t="s">
        <v>39</v>
      </c>
      <c r="BJ1689" t="str">
        <f>P1689</f>
        <v>Алма-Ата и окрестности</v>
      </c>
      <c r="BK1689" t="str">
        <f>T1689&amp;" N; "&amp;U1689&amp;" E"</f>
        <v>43.289437 N; 76.994338 E</v>
      </c>
      <c r="BL1689" t="s">
        <v>765</v>
      </c>
      <c r="BM1689" s="85" t="s">
        <v>766</v>
      </c>
      <c r="BN1689" t="s">
        <v>4895</v>
      </c>
      <c r="BO1689">
        <f>X1689</f>
        <v>6000</v>
      </c>
      <c r="BP1689" t="str">
        <f>IF(V1689="original",H1689,IF(V1689="volunteer",C1689,"Nekhaeva A.A."))</f>
        <v>Kim L.V.</v>
      </c>
      <c r="BQ1689" t="str">
        <f>IF(V1689="original",I1689,IF(V1689="volunteer",YEAR(A1689)&amp;"-"&amp;IF(MONTH(A1689)&lt;10,"0"&amp;MONTH(A1689),MONTH(A1689))&amp;"-"&amp;IF(DAY(A1689)&lt;10,"0"&amp;DAY(A1689),DAY(A1689)),"__2025-05-15"))</f>
        <v>2025-04-29</v>
      </c>
      <c r="BR1689"/>
      <c r="BS1689"/>
      <c r="BT1689" s="49" t="s">
        <v>4766</v>
      </c>
      <c r="BU1689" t="s">
        <v>3631</v>
      </c>
      <c r="BV1689" t="s">
        <v>3632</v>
      </c>
      <c r="BW1689" t="s">
        <v>3633</v>
      </c>
      <c r="BX1689" t="s">
        <v>3634</v>
      </c>
      <c r="BY1689" s="44" t="s">
        <v>4017</v>
      </c>
      <c r="BZ1689" t="s">
        <v>4018</v>
      </c>
      <c r="CA1689" t="s">
        <v>4019</v>
      </c>
      <c r="CB1689" s="44" t="s">
        <v>4019</v>
      </c>
      <c r="CC1689" t="s">
        <v>4862</v>
      </c>
      <c r="CD1689" t="s">
        <v>4015</v>
      </c>
      <c r="CE1689" t="s">
        <v>4016</v>
      </c>
      <c r="CF1689" t="s">
        <v>3630</v>
      </c>
      <c r="CG1689"/>
      <c r="CH1689" t="str">
        <f>H1689</f>
        <v>Спасский С.А., Шнитников В.Н.</v>
      </c>
      <c r="CI1689">
        <f>I1689</f>
        <v>1937</v>
      </c>
      <c r="CJ1689"/>
    </row>
    <row r="1690" spans="1:88" s="6" customFormat="1" x14ac:dyDescent="0.45">
      <c r="A1690" s="5">
        <v>45776.670787037037</v>
      </c>
      <c r="B1690" s="6">
        <v>412819044</v>
      </c>
      <c r="C1690" s="6" t="s">
        <v>4897</v>
      </c>
      <c r="D1690" s="6">
        <v>3</v>
      </c>
      <c r="E1690" s="4" t="s">
        <v>265</v>
      </c>
      <c r="G1690" s="6">
        <v>2590</v>
      </c>
      <c r="H1690" s="44" t="s">
        <v>951</v>
      </c>
      <c r="I1690" s="6">
        <v>1937</v>
      </c>
      <c r="J1690" s="6" t="s">
        <v>952</v>
      </c>
      <c r="K1690" s="6" t="s">
        <v>953</v>
      </c>
      <c r="L1690" s="6" t="s">
        <v>954</v>
      </c>
      <c r="M1690" s="6" t="s">
        <v>267</v>
      </c>
      <c r="P1690" s="6" t="s">
        <v>947</v>
      </c>
      <c r="Q1690" t="str">
        <f>IF(LEN(P1690)&gt;0,P1690,"")</f>
        <v>Алма-Ата и окрестности</v>
      </c>
      <c r="R1690" s="84">
        <v>43.289437</v>
      </c>
      <c r="S1690" s="84">
        <v>76.994337999999999</v>
      </c>
      <c r="T1690" s="6" t="s">
        <v>765</v>
      </c>
      <c r="U1690" s="6" t="s">
        <v>766</v>
      </c>
      <c r="V1690" s="6" t="s">
        <v>106</v>
      </c>
      <c r="X1690" s="6">
        <v>6000</v>
      </c>
      <c r="Y1690" s="6">
        <v>1919</v>
      </c>
      <c r="Z1690" s="6">
        <v>6</v>
      </c>
      <c r="AF1690" s="6" t="s">
        <v>948</v>
      </c>
      <c r="AI1690" s="6" t="s">
        <v>1106</v>
      </c>
      <c r="AJ1690" s="6" t="s">
        <v>1107</v>
      </c>
      <c r="AK1690" s="6" t="b">
        <v>1</v>
      </c>
      <c r="AL1690" s="6" t="b">
        <v>0</v>
      </c>
      <c r="AO1690" s="49" t="s">
        <v>4952</v>
      </c>
      <c r="AP1690" s="73"/>
      <c r="AQ1690" s="49" t="s">
        <v>4951</v>
      </c>
      <c r="AR1690" s="76" t="s">
        <v>5011</v>
      </c>
      <c r="AS1690" s="73" t="s">
        <v>5012</v>
      </c>
      <c r="AT1690" s="73">
        <f t="shared" si="419"/>
        <v>3</v>
      </c>
      <c r="AU1690" s="112" t="s">
        <v>5383</v>
      </c>
      <c r="AV1690" s="44" t="s">
        <v>5380</v>
      </c>
      <c r="AW1690" t="s">
        <v>5014</v>
      </c>
      <c r="AX1690" s="73"/>
      <c r="AY169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0" s="49" t="s">
        <v>4903</v>
      </c>
      <c r="BA1690" s="44" t="str">
        <f>Y1690&amp;"-"&amp;IF(Z1690&lt;10,"0"&amp;Z1690,Z1690)</f>
        <v>1919-06</v>
      </c>
      <c r="BB1690" s="44" t="str">
        <f>Y1690&amp;IF(Z1690&lt;&gt;0,"-"&amp;Z1690,"")&amp;IF(AA1690&lt;&gt;0,"-"&amp;AA1690,"")&amp;IF(AB1690&lt;&gt;0,"/"&amp;AB1690,"")&amp;IF(AC1690&lt;&gt;0,"-"&amp;AC1690,"")&amp;IF(AD1690&lt;&gt;0,"-"&amp;AD1690,"")</f>
        <v>1919-6</v>
      </c>
      <c r="BC1690" s="44"/>
      <c r="BD1690" s="44"/>
      <c r="BE1690" s="44"/>
      <c r="BF1690" s="49" t="s">
        <v>4882</v>
      </c>
      <c r="BG1690" t="s">
        <v>4893</v>
      </c>
      <c r="BH1690" s="40" t="s">
        <v>5050</v>
      </c>
      <c r="BI1690" t="s">
        <v>39</v>
      </c>
      <c r="BJ1690" t="str">
        <f>P1690</f>
        <v>Алма-Ата и окрестности</v>
      </c>
      <c r="BK1690" t="str">
        <f>T1690&amp;" N; "&amp;U1690&amp;" E"</f>
        <v>43.289437 N; 76.994338 E</v>
      </c>
      <c r="BL1690" t="s">
        <v>765</v>
      </c>
      <c r="BM1690" s="85" t="s">
        <v>766</v>
      </c>
      <c r="BN1690" t="s">
        <v>4895</v>
      </c>
      <c r="BO1690">
        <f>X1690</f>
        <v>6000</v>
      </c>
      <c r="BP1690" t="str">
        <f>IF(V1690="original",H1690,IF(V1690="volunteer",C1690,"Nekhaeva A.A."))</f>
        <v>Kim L.V.</v>
      </c>
      <c r="BQ1690" t="str">
        <f>IF(V1690="original",I1690,IF(V1690="volunteer",YEAR(A1690)&amp;"-"&amp;IF(MONTH(A1690)&lt;10,"0"&amp;MONTH(A1690),MONTH(A1690))&amp;"-"&amp;IF(DAY(A1690)&lt;10,"0"&amp;DAY(A1690),DAY(A1690)),"__2025-05-15"))</f>
        <v>2025-04-29</v>
      </c>
      <c r="BR1690"/>
      <c r="BS1690"/>
      <c r="BT1690" s="49" t="s">
        <v>4766</v>
      </c>
      <c r="BU1690" t="s">
        <v>3631</v>
      </c>
      <c r="BV1690" t="s">
        <v>3632</v>
      </c>
      <c r="BW1690" t="s">
        <v>3633</v>
      </c>
      <c r="BX1690" t="s">
        <v>3634</v>
      </c>
      <c r="BY1690" s="44" t="s">
        <v>3987</v>
      </c>
      <c r="BZ1690" t="s">
        <v>1106</v>
      </c>
      <c r="CA1690" t="s">
        <v>3993</v>
      </c>
      <c r="CB1690" s="44" t="s">
        <v>3993</v>
      </c>
      <c r="CC1690" t="s">
        <v>4796</v>
      </c>
      <c r="CD1690" t="s">
        <v>3991</v>
      </c>
      <c r="CE1690" t="s">
        <v>3992</v>
      </c>
      <c r="CF1690" t="s">
        <v>3630</v>
      </c>
      <c r="CG1690"/>
      <c r="CH1690" t="str">
        <f>H1690</f>
        <v>Спасский С.А., Шнитников В.Н.</v>
      </c>
      <c r="CI1690">
        <f>I1690</f>
        <v>1937</v>
      </c>
      <c r="CJ1690"/>
    </row>
    <row r="1691" spans="1:88" s="6" customFormat="1" x14ac:dyDescent="0.45">
      <c r="A1691" s="5">
        <v>45776.670787037037</v>
      </c>
      <c r="B1691" s="6">
        <v>412819044</v>
      </c>
      <c r="C1691" s="6" t="s">
        <v>4897</v>
      </c>
      <c r="D1691" s="6">
        <v>1</v>
      </c>
      <c r="E1691" s="4" t="s">
        <v>65</v>
      </c>
      <c r="G1691" s="6">
        <v>2590</v>
      </c>
      <c r="H1691" s="44" t="s">
        <v>951</v>
      </c>
      <c r="I1691" s="6">
        <v>1937</v>
      </c>
      <c r="J1691" s="6" t="s">
        <v>952</v>
      </c>
      <c r="K1691" s="6" t="s">
        <v>953</v>
      </c>
      <c r="L1691" s="6" t="s">
        <v>954</v>
      </c>
      <c r="M1691" s="6" t="s">
        <v>267</v>
      </c>
      <c r="P1691" s="6" t="s">
        <v>947</v>
      </c>
      <c r="Q1691" t="str">
        <f>IF(LEN(P1691)&gt;0,P1691,"")</f>
        <v>Алма-Ата и окрестности</v>
      </c>
      <c r="R1691" s="84">
        <v>43.289437</v>
      </c>
      <c r="S1691" s="84">
        <v>76.994337999999999</v>
      </c>
      <c r="T1691" s="6" t="s">
        <v>765</v>
      </c>
      <c r="U1691" s="6" t="s">
        <v>766</v>
      </c>
      <c r="V1691" s="6" t="s">
        <v>106</v>
      </c>
      <c r="X1691" s="6">
        <v>6000</v>
      </c>
      <c r="Y1691" s="6">
        <v>1919</v>
      </c>
      <c r="Z1691" s="6">
        <v>6</v>
      </c>
      <c r="AF1691" s="6" t="s">
        <v>948</v>
      </c>
      <c r="AI1691" s="6" t="s">
        <v>1106</v>
      </c>
      <c r="AJ1691" s="6" t="s">
        <v>1107</v>
      </c>
      <c r="AK1691" s="6" t="b">
        <v>1</v>
      </c>
      <c r="AL1691" s="6" t="b">
        <v>0</v>
      </c>
      <c r="AO1691" s="49" t="s">
        <v>4952</v>
      </c>
      <c r="AP1691" s="73"/>
      <c r="AQ1691" s="49" t="s">
        <v>4951</v>
      </c>
      <c r="AR1691" s="76" t="s">
        <v>5011</v>
      </c>
      <c r="AS1691" s="73" t="s">
        <v>5012</v>
      </c>
      <c r="AT1691" s="73">
        <f t="shared" si="419"/>
        <v>1</v>
      </c>
      <c r="AU1691" s="112" t="s">
        <v>5384</v>
      </c>
      <c r="AV1691" s="44" t="s">
        <v>5380</v>
      </c>
      <c r="AW1691" t="s">
        <v>5014</v>
      </c>
      <c r="AX1691" s="73"/>
      <c r="AY169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1" s="49" t="s">
        <v>4903</v>
      </c>
      <c r="BA1691" s="44" t="str">
        <f>Y1691&amp;"-"&amp;IF(Z1691&lt;10,"0"&amp;Z1691,Z1691)</f>
        <v>1919-06</v>
      </c>
      <c r="BB1691" s="44" t="str">
        <f>Y1691&amp;IF(Z1691&lt;&gt;0,"-"&amp;Z1691,"")&amp;IF(AA1691&lt;&gt;0,"-"&amp;AA1691,"")&amp;IF(AB1691&lt;&gt;0,"/"&amp;AB1691,"")&amp;IF(AC1691&lt;&gt;0,"-"&amp;AC1691,"")&amp;IF(AD1691&lt;&gt;0,"-"&amp;AD1691,"")</f>
        <v>1919-6</v>
      </c>
      <c r="BC1691" s="44"/>
      <c r="BD1691" s="44"/>
      <c r="BE1691" s="44"/>
      <c r="BF1691" s="49" t="s">
        <v>4882</v>
      </c>
      <c r="BG1691" t="s">
        <v>4893</v>
      </c>
      <c r="BH1691" s="40" t="s">
        <v>5050</v>
      </c>
      <c r="BI1691" t="s">
        <v>39</v>
      </c>
      <c r="BJ1691" t="str">
        <f>P1691</f>
        <v>Алма-Ата и окрестности</v>
      </c>
      <c r="BK1691" t="str">
        <f>T1691&amp;" N; "&amp;U1691&amp;" E"</f>
        <v>43.289437 N; 76.994338 E</v>
      </c>
      <c r="BL1691" t="s">
        <v>765</v>
      </c>
      <c r="BM1691" s="85" t="s">
        <v>766</v>
      </c>
      <c r="BN1691" t="s">
        <v>4895</v>
      </c>
      <c r="BO1691">
        <f>X1691</f>
        <v>6000</v>
      </c>
      <c r="BP1691" t="str">
        <f>IF(V1691="original",H1691,IF(V1691="volunteer",C1691,"Nekhaeva A.A."))</f>
        <v>Kim L.V.</v>
      </c>
      <c r="BQ1691" t="str">
        <f>IF(V1691="original",I1691,IF(V1691="volunteer",YEAR(A1691)&amp;"-"&amp;IF(MONTH(A1691)&lt;10,"0"&amp;MONTH(A1691),MONTH(A1691))&amp;"-"&amp;IF(DAY(A1691)&lt;10,"0"&amp;DAY(A1691),DAY(A1691)),"__2025-05-15"))</f>
        <v>2025-04-29</v>
      </c>
      <c r="BR1691"/>
      <c r="BS1691"/>
      <c r="BT1691" s="49" t="s">
        <v>4766</v>
      </c>
      <c r="BU1691" t="s">
        <v>3631</v>
      </c>
      <c r="BV1691" t="s">
        <v>3632</v>
      </c>
      <c r="BW1691" t="s">
        <v>3633</v>
      </c>
      <c r="BX1691" t="s">
        <v>3634</v>
      </c>
      <c r="BY1691" s="44" t="s">
        <v>3987</v>
      </c>
      <c r="BZ1691" t="s">
        <v>1106</v>
      </c>
      <c r="CA1691" t="s">
        <v>3993</v>
      </c>
      <c r="CB1691" s="44" t="s">
        <v>3993</v>
      </c>
      <c r="CC1691" t="s">
        <v>4796</v>
      </c>
      <c r="CD1691" t="s">
        <v>3991</v>
      </c>
      <c r="CE1691" t="s">
        <v>3992</v>
      </c>
      <c r="CF1691" t="s">
        <v>3630</v>
      </c>
      <c r="CG1691"/>
      <c r="CH1691" t="str">
        <f>H1691</f>
        <v>Спасский С.А., Шнитников В.Н.</v>
      </c>
      <c r="CI1691">
        <f>I1691</f>
        <v>1937</v>
      </c>
      <c r="CJ1691"/>
    </row>
    <row r="1692" spans="1:88" s="6" customFormat="1" x14ac:dyDescent="0.45">
      <c r="A1692" s="5">
        <v>45776.648935185192</v>
      </c>
      <c r="B1692" s="6">
        <v>412819044</v>
      </c>
      <c r="C1692" s="6" t="s">
        <v>4897</v>
      </c>
      <c r="D1692" s="6">
        <v>1</v>
      </c>
      <c r="E1692" s="4" t="s">
        <v>51</v>
      </c>
      <c r="G1692" s="6">
        <v>2590</v>
      </c>
      <c r="H1692" s="44" t="s">
        <v>951</v>
      </c>
      <c r="I1692" s="6">
        <v>1937</v>
      </c>
      <c r="J1692" s="6" t="s">
        <v>952</v>
      </c>
      <c r="K1692" s="6" t="s">
        <v>953</v>
      </c>
      <c r="L1692" s="6" t="s">
        <v>954</v>
      </c>
      <c r="M1692" s="6" t="s">
        <v>267</v>
      </c>
      <c r="P1692" s="6" t="s">
        <v>947</v>
      </c>
      <c r="Q1692" t="str">
        <f>IF(LEN(P1692)&gt;0,P1692,"")</f>
        <v>Алма-Ата и окрестности</v>
      </c>
      <c r="R1692" s="84">
        <v>43.289437</v>
      </c>
      <c r="S1692" s="84">
        <v>76.994337999999999</v>
      </c>
      <c r="T1692" s="6" t="s">
        <v>765</v>
      </c>
      <c r="U1692" s="6" t="s">
        <v>766</v>
      </c>
      <c r="V1692" s="6" t="s">
        <v>106</v>
      </c>
      <c r="X1692" s="6">
        <v>6000</v>
      </c>
      <c r="Y1692" s="6">
        <v>1937</v>
      </c>
      <c r="Z1692" s="6">
        <v>7</v>
      </c>
      <c r="AB1692" s="6">
        <v>1937</v>
      </c>
      <c r="AC1692" s="6">
        <v>8</v>
      </c>
      <c r="AF1692" s="6" t="s">
        <v>948</v>
      </c>
      <c r="AG1692" s="67" t="s">
        <v>949</v>
      </c>
      <c r="AI1692" s="6" t="s">
        <v>1127</v>
      </c>
      <c r="AJ1692" s="6" t="s">
        <v>1128</v>
      </c>
      <c r="AK1692" s="6" t="b">
        <v>1</v>
      </c>
      <c r="AL1692" s="6" t="b">
        <v>0</v>
      </c>
      <c r="AO1692" s="49" t="s">
        <v>4952</v>
      </c>
      <c r="AP1692" s="73"/>
      <c r="AQ1692" s="49" t="s">
        <v>4951</v>
      </c>
      <c r="AR1692" s="76" t="s">
        <v>5011</v>
      </c>
      <c r="AS1692" s="73" t="s">
        <v>5012</v>
      </c>
      <c r="AT1692" s="73">
        <f t="shared" si="419"/>
        <v>1</v>
      </c>
      <c r="AU1692" s="112" t="s">
        <v>5383</v>
      </c>
      <c r="AV1692" s="44" t="s">
        <v>5380</v>
      </c>
      <c r="AW1692" t="s">
        <v>5014</v>
      </c>
      <c r="AX1692" s="73"/>
      <c r="AY169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2" s="49" t="s">
        <v>4903</v>
      </c>
      <c r="BA1692" s="59" t="str">
        <f>Y1692&amp;"-"&amp;IF(Z1692&lt;10,"0"&amp;Z1692,Z1692)&amp;"/"&amp;IF(AC1692&lt;10,"0"&amp;AC1692,AC1692)</f>
        <v>1937-07/08</v>
      </c>
      <c r="BB1692" s="44" t="str">
        <f>Y1692&amp;IF(Z1692&lt;&gt;0,"-"&amp;Z1692,"")&amp;IF(AA1692&lt;&gt;0,"-"&amp;AA1692,"")&amp;IF(AB1692&lt;&gt;0,"/"&amp;AB1692,"")&amp;IF(AC1692&lt;&gt;0,"-"&amp;AC1692,"")&amp;IF(AD1692&lt;&gt;0,"-"&amp;AD1692,"")</f>
        <v>1937-7/1937-8</v>
      </c>
      <c r="BC1692" s="44"/>
      <c r="BD1692" s="44"/>
      <c r="BE1692" s="44" t="s">
        <v>4943</v>
      </c>
      <c r="BF1692" s="49" t="s">
        <v>4882</v>
      </c>
      <c r="BG1692" t="s">
        <v>4893</v>
      </c>
      <c r="BH1692" s="40" t="s">
        <v>5050</v>
      </c>
      <c r="BI1692" t="s">
        <v>39</v>
      </c>
      <c r="BJ1692" t="str">
        <f>P1692</f>
        <v>Алма-Ата и окрестности</v>
      </c>
      <c r="BK1692" t="str">
        <f>T1692&amp;" N; "&amp;U1692&amp;" E"</f>
        <v>43.289437 N; 76.994338 E</v>
      </c>
      <c r="BL1692" t="s">
        <v>765</v>
      </c>
      <c r="BM1692" s="85" t="s">
        <v>766</v>
      </c>
      <c r="BN1692" t="s">
        <v>4895</v>
      </c>
      <c r="BO1692">
        <f>X1692</f>
        <v>6000</v>
      </c>
      <c r="BP1692" t="str">
        <f>IF(V1692="original",H1692,IF(V1692="volunteer",C1692,"Nekhaeva A.A."))</f>
        <v>Kim L.V.</v>
      </c>
      <c r="BQ1692" t="str">
        <f>IF(V1692="original",I1692,IF(V1692="volunteer",YEAR(A1692)&amp;"-"&amp;IF(MONTH(A1692)&lt;10,"0"&amp;MONTH(A1692),MONTH(A1692))&amp;"-"&amp;IF(DAY(A1692)&lt;10,"0"&amp;DAY(A1692),DAY(A1692)),"__2025-05-15"))</f>
        <v>2025-04-29</v>
      </c>
      <c r="BR1692"/>
      <c r="BS1692"/>
      <c r="BT1692" s="49" t="s">
        <v>4766</v>
      </c>
      <c r="BU1692" t="s">
        <v>3631</v>
      </c>
      <c r="BV1692" t="s">
        <v>3632</v>
      </c>
      <c r="BW1692" t="s">
        <v>3633</v>
      </c>
      <c r="BX1692" t="s">
        <v>3634</v>
      </c>
      <c r="BY1692" s="44" t="s">
        <v>4017</v>
      </c>
      <c r="BZ1692" t="s">
        <v>4018</v>
      </c>
      <c r="CA1692" t="s">
        <v>4019</v>
      </c>
      <c r="CB1692" s="44" t="s">
        <v>4019</v>
      </c>
      <c r="CC1692" t="s">
        <v>4862</v>
      </c>
      <c r="CD1692" t="s">
        <v>4015</v>
      </c>
      <c r="CE1692" t="s">
        <v>4016</v>
      </c>
      <c r="CF1692" t="s">
        <v>3630</v>
      </c>
      <c r="CG1692"/>
      <c r="CH1692" t="str">
        <f>H1692</f>
        <v>Спасский С.А., Шнитников В.Н.</v>
      </c>
      <c r="CI1692">
        <f>I1692</f>
        <v>1937</v>
      </c>
      <c r="CJ1692"/>
    </row>
    <row r="1693" spans="1:88" s="6" customFormat="1" x14ac:dyDescent="0.45">
      <c r="A1693" s="5">
        <v>45776.648935185192</v>
      </c>
      <c r="B1693" s="6">
        <v>412819044</v>
      </c>
      <c r="C1693" s="6" t="s">
        <v>4897</v>
      </c>
      <c r="D1693" s="6">
        <v>4</v>
      </c>
      <c r="E1693" s="4" t="s">
        <v>835</v>
      </c>
      <c r="G1693" s="6">
        <v>2590</v>
      </c>
      <c r="H1693" s="44" t="s">
        <v>951</v>
      </c>
      <c r="I1693" s="6">
        <v>1937</v>
      </c>
      <c r="J1693" s="6" t="s">
        <v>952</v>
      </c>
      <c r="K1693" s="6" t="s">
        <v>953</v>
      </c>
      <c r="L1693" s="6" t="s">
        <v>954</v>
      </c>
      <c r="M1693" s="6" t="s">
        <v>267</v>
      </c>
      <c r="P1693" s="6" t="s">
        <v>947</v>
      </c>
      <c r="Q1693" t="str">
        <f>IF(LEN(P1693)&gt;0,P1693,"")</f>
        <v>Алма-Ата и окрестности</v>
      </c>
      <c r="R1693" s="84">
        <v>43.289437</v>
      </c>
      <c r="S1693" s="84">
        <v>76.994337999999999</v>
      </c>
      <c r="T1693" s="6" t="s">
        <v>765</v>
      </c>
      <c r="U1693" s="6" t="s">
        <v>766</v>
      </c>
      <c r="V1693" s="6" t="s">
        <v>106</v>
      </c>
      <c r="X1693" s="6">
        <v>6000</v>
      </c>
      <c r="Y1693" s="6">
        <v>1937</v>
      </c>
      <c r="Z1693" s="6">
        <v>7</v>
      </c>
      <c r="AB1693" s="6">
        <v>1937</v>
      </c>
      <c r="AC1693" s="6">
        <v>8</v>
      </c>
      <c r="AF1693" s="6" t="s">
        <v>948</v>
      </c>
      <c r="AG1693" s="67" t="s">
        <v>949</v>
      </c>
      <c r="AI1693" s="6" t="s">
        <v>1127</v>
      </c>
      <c r="AJ1693" s="6" t="s">
        <v>1128</v>
      </c>
      <c r="AK1693" s="6" t="b">
        <v>1</v>
      </c>
      <c r="AL1693" s="6" t="b">
        <v>0</v>
      </c>
      <c r="AO1693" s="49" t="s">
        <v>4952</v>
      </c>
      <c r="AP1693" s="73"/>
      <c r="AQ1693" s="49" t="s">
        <v>4951</v>
      </c>
      <c r="AR1693" s="76" t="s">
        <v>5011</v>
      </c>
      <c r="AS1693" s="73" t="s">
        <v>5012</v>
      </c>
      <c r="AT1693" s="73">
        <f t="shared" si="419"/>
        <v>4</v>
      </c>
      <c r="AU1693" s="112" t="s">
        <v>5384</v>
      </c>
      <c r="AV1693" s="44" t="s">
        <v>5380</v>
      </c>
      <c r="AW1693" t="s">
        <v>5014</v>
      </c>
      <c r="AX1693" s="73"/>
      <c r="AY169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3" s="49" t="s">
        <v>4903</v>
      </c>
      <c r="BA1693" s="59" t="str">
        <f>Y1693&amp;"-"&amp;IF(Z1693&lt;10,"0"&amp;Z1693,Z1693)&amp;"/"&amp;IF(AC1693&lt;10,"0"&amp;AC1693,AC1693)</f>
        <v>1937-07/08</v>
      </c>
      <c r="BB1693" s="44" t="str">
        <f>Y1693&amp;IF(Z1693&lt;&gt;0,"-"&amp;Z1693,"")&amp;IF(AA1693&lt;&gt;0,"-"&amp;AA1693,"")&amp;IF(AB1693&lt;&gt;0,"/"&amp;AB1693,"")&amp;IF(AC1693&lt;&gt;0,"-"&amp;AC1693,"")&amp;IF(AD1693&lt;&gt;0,"-"&amp;AD1693,"")</f>
        <v>1937-7/1937-8</v>
      </c>
      <c r="BC1693" s="44"/>
      <c r="BD1693" s="44"/>
      <c r="BE1693" s="44" t="s">
        <v>4943</v>
      </c>
      <c r="BF1693" s="49" t="s">
        <v>4882</v>
      </c>
      <c r="BG1693" t="s">
        <v>4893</v>
      </c>
      <c r="BH1693" s="40" t="s">
        <v>5050</v>
      </c>
      <c r="BI1693" t="s">
        <v>39</v>
      </c>
      <c r="BJ1693" t="str">
        <f>P1693</f>
        <v>Алма-Ата и окрестности</v>
      </c>
      <c r="BK1693" t="str">
        <f>T1693&amp;" N; "&amp;U1693&amp;" E"</f>
        <v>43.289437 N; 76.994338 E</v>
      </c>
      <c r="BL1693" t="s">
        <v>765</v>
      </c>
      <c r="BM1693" s="85" t="s">
        <v>766</v>
      </c>
      <c r="BN1693" t="s">
        <v>4895</v>
      </c>
      <c r="BO1693">
        <f>X1693</f>
        <v>6000</v>
      </c>
      <c r="BP1693" t="str">
        <f>IF(V1693="original",H1693,IF(V1693="volunteer",C1693,"Nekhaeva A.A."))</f>
        <v>Kim L.V.</v>
      </c>
      <c r="BQ1693" t="str">
        <f>IF(V1693="original",I1693,IF(V1693="volunteer",YEAR(A1693)&amp;"-"&amp;IF(MONTH(A1693)&lt;10,"0"&amp;MONTH(A1693),MONTH(A1693))&amp;"-"&amp;IF(DAY(A1693)&lt;10,"0"&amp;DAY(A1693),DAY(A1693)),"__2025-05-15"))</f>
        <v>2025-04-29</v>
      </c>
      <c r="BR1693"/>
      <c r="BS1693"/>
      <c r="BT1693" s="49" t="s">
        <v>4766</v>
      </c>
      <c r="BU1693" t="s">
        <v>3631</v>
      </c>
      <c r="BV1693" t="s">
        <v>3632</v>
      </c>
      <c r="BW1693" t="s">
        <v>3633</v>
      </c>
      <c r="BX1693" t="s">
        <v>3634</v>
      </c>
      <c r="BY1693" s="44" t="s">
        <v>4017</v>
      </c>
      <c r="BZ1693" t="s">
        <v>4018</v>
      </c>
      <c r="CA1693" t="s">
        <v>4019</v>
      </c>
      <c r="CB1693" s="44" t="s">
        <v>4019</v>
      </c>
      <c r="CC1693" t="s">
        <v>4862</v>
      </c>
      <c r="CD1693" t="s">
        <v>4015</v>
      </c>
      <c r="CE1693" t="s">
        <v>4016</v>
      </c>
      <c r="CF1693" t="s">
        <v>3630</v>
      </c>
      <c r="CG1693"/>
      <c r="CH1693" t="str">
        <f>H1693</f>
        <v>Спасский С.А., Шнитников В.Н.</v>
      </c>
      <c r="CI1693">
        <f>I1693</f>
        <v>1937</v>
      </c>
      <c r="CJ1693"/>
    </row>
    <row r="1694" spans="1:88" s="6" customFormat="1" x14ac:dyDescent="0.45">
      <c r="A1694" s="5">
        <v>45776.67322916667</v>
      </c>
      <c r="B1694" s="6">
        <v>412819044</v>
      </c>
      <c r="C1694" s="6" t="s">
        <v>4897</v>
      </c>
      <c r="D1694" s="6">
        <v>1</v>
      </c>
      <c r="E1694" s="4" t="s">
        <v>65</v>
      </c>
      <c r="G1694" s="6">
        <v>2590</v>
      </c>
      <c r="H1694" s="44" t="s">
        <v>951</v>
      </c>
      <c r="I1694" s="6">
        <v>1937</v>
      </c>
      <c r="J1694" s="6" t="s">
        <v>952</v>
      </c>
      <c r="K1694" s="6" t="s">
        <v>953</v>
      </c>
      <c r="L1694" s="6" t="s">
        <v>954</v>
      </c>
      <c r="M1694" s="6" t="s">
        <v>267</v>
      </c>
      <c r="P1694" s="6" t="s">
        <v>1065</v>
      </c>
      <c r="Q1694" t="str">
        <f t="shared" ref="Q1694" si="432">IF(LEN(P1694)&gt;0,P1694,"")</f>
        <v>Алматинка, у гор</v>
      </c>
      <c r="R1694" s="84">
        <v>43.130749000000002</v>
      </c>
      <c r="S1694" s="84">
        <v>76.908208000000002</v>
      </c>
      <c r="T1694" s="6" t="s">
        <v>942</v>
      </c>
      <c r="U1694" s="6" t="s">
        <v>943</v>
      </c>
      <c r="V1694" s="6" t="s">
        <v>106</v>
      </c>
      <c r="X1694" s="6">
        <v>6000</v>
      </c>
      <c r="Y1694" s="6">
        <v>1920</v>
      </c>
      <c r="Z1694" s="6">
        <v>6</v>
      </c>
      <c r="AA1694" s="6">
        <v>20</v>
      </c>
      <c r="AF1694" s="6" t="s">
        <v>948</v>
      </c>
      <c r="AI1694" s="6" t="s">
        <v>1106</v>
      </c>
      <c r="AJ1694" s="6" t="s">
        <v>1107</v>
      </c>
      <c r="AK1694" s="6" t="b">
        <v>1</v>
      </c>
      <c r="AL1694" s="6" t="b">
        <v>0</v>
      </c>
      <c r="AO1694" s="49" t="s">
        <v>4952</v>
      </c>
      <c r="AP1694" s="73"/>
      <c r="AQ1694" s="49" t="s">
        <v>4951</v>
      </c>
      <c r="AR1694" s="76" t="s">
        <v>5011</v>
      </c>
      <c r="AS1694" s="73" t="s">
        <v>5012</v>
      </c>
      <c r="AT1694" s="73">
        <f t="shared" si="419"/>
        <v>1</v>
      </c>
      <c r="AU1694" s="112" t="s">
        <v>5384</v>
      </c>
      <c r="AV1694" s="44" t="s">
        <v>5380</v>
      </c>
      <c r="AW1694" t="s">
        <v>5014</v>
      </c>
      <c r="AX1694" s="73"/>
      <c r="AY169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4" s="49" t="s">
        <v>4903</v>
      </c>
      <c r="BA1694" s="58" t="str">
        <f>Y1694&amp;"-"&amp;IF(Z1694&lt;10,"0"&amp;Z1694,Z1694)&amp;"-"&amp;IF(AA1694&lt;10,"0"&amp;AA1694,AA1694)</f>
        <v>1920-06-20</v>
      </c>
      <c r="BB1694" s="44" t="str">
        <f>Y1694&amp;IF(Z1694&lt;&gt;0,"-"&amp;Z1694,"")&amp;IF(AA1694&lt;&gt;0,"-"&amp;AA1694,"")&amp;IF(AB1694&lt;&gt;0,"/"&amp;AB1694,"")&amp;IF(AC1694&lt;&gt;0,"-"&amp;AC1694,"")&amp;IF(AD1694&lt;&gt;0,"-"&amp;AD1694,"")</f>
        <v>1920-6-20</v>
      </c>
      <c r="BC1694" s="44"/>
      <c r="BD1694" s="44"/>
      <c r="BE1694" s="44"/>
      <c r="BF1694" s="49" t="s">
        <v>4882</v>
      </c>
      <c r="BG1694" t="s">
        <v>4893</v>
      </c>
      <c r="BH1694" s="40" t="s">
        <v>5050</v>
      </c>
      <c r="BI1694" t="s">
        <v>39</v>
      </c>
      <c r="BJ1694" t="str">
        <f t="shared" ref="BJ1694" si="433">P1694</f>
        <v>Алматинка, у гор</v>
      </c>
      <c r="BK1694" t="str">
        <f>T1694&amp;" N; "&amp;U1694&amp;" E"</f>
        <v>43.130749 N; 76.908208 E</v>
      </c>
      <c r="BL1694" t="s">
        <v>942</v>
      </c>
      <c r="BM1694" s="85" t="s">
        <v>943</v>
      </c>
      <c r="BN1694" t="s">
        <v>4895</v>
      </c>
      <c r="BO1694">
        <f t="shared" ref="BO1694" si="434">X1694</f>
        <v>6000</v>
      </c>
      <c r="BP1694" t="str">
        <f>IF(V1694="original",H1694,IF(V1694="volunteer",C1694,"Nekhaeva A.A."))</f>
        <v>Kim L.V.</v>
      </c>
      <c r="BQ1694" t="str">
        <f>IF(V1694="original",I1694,IF(V1694="volunteer",YEAR(A1694)&amp;"-"&amp;IF(MONTH(A1694)&lt;10,"0"&amp;MONTH(A1694),MONTH(A1694))&amp;"-"&amp;IF(DAY(A1694)&lt;10,"0"&amp;DAY(A1694),DAY(A1694)),"__2025-05-15"))</f>
        <v>2025-04-29</v>
      </c>
      <c r="BR1694"/>
      <c r="BS1694"/>
      <c r="BT1694" s="49" t="s">
        <v>4766</v>
      </c>
      <c r="BU1694" t="s">
        <v>3631</v>
      </c>
      <c r="BV1694" t="s">
        <v>3632</v>
      </c>
      <c r="BW1694" t="s">
        <v>3633</v>
      </c>
      <c r="BX1694" t="s">
        <v>3634</v>
      </c>
      <c r="BY1694" s="44" t="s">
        <v>3987</v>
      </c>
      <c r="BZ1694" t="s">
        <v>1106</v>
      </c>
      <c r="CA1694" t="s">
        <v>3993</v>
      </c>
      <c r="CB1694" s="44" t="s">
        <v>3993</v>
      </c>
      <c r="CC1694" t="s">
        <v>4796</v>
      </c>
      <c r="CD1694" t="s">
        <v>3991</v>
      </c>
      <c r="CE1694" t="s">
        <v>3992</v>
      </c>
      <c r="CF1694" t="s">
        <v>3630</v>
      </c>
      <c r="CG1694"/>
      <c r="CH1694" t="str">
        <f>H1694</f>
        <v>Спасский С.А., Шнитников В.Н.</v>
      </c>
      <c r="CI1694">
        <f t="shared" ref="CI1694" si="435">I1694</f>
        <v>1937</v>
      </c>
      <c r="CJ1694"/>
    </row>
    <row r="1695" spans="1:88" s="6" customFormat="1" x14ac:dyDescent="0.45">
      <c r="A1695" s="5">
        <v>45776.702777777777</v>
      </c>
      <c r="B1695" s="6">
        <v>412819044</v>
      </c>
      <c r="C1695" s="6" t="s">
        <v>4897</v>
      </c>
      <c r="D1695" s="6">
        <v>6</v>
      </c>
      <c r="E1695" s="4" t="s">
        <v>5285</v>
      </c>
      <c r="G1695" s="6">
        <v>2590</v>
      </c>
      <c r="H1695" s="44" t="s">
        <v>951</v>
      </c>
      <c r="I1695" s="6">
        <v>1937</v>
      </c>
      <c r="J1695" s="6" t="s">
        <v>952</v>
      </c>
      <c r="K1695" s="6" t="s">
        <v>953</v>
      </c>
      <c r="L1695" s="6" t="s">
        <v>954</v>
      </c>
      <c r="M1695" s="6" t="s">
        <v>267</v>
      </c>
      <c r="P1695" s="6" t="s">
        <v>1018</v>
      </c>
      <c r="Q1695" t="str">
        <f>IF(LEN(P1695)&gt;0,P1695,"")</f>
        <v>Копальский у.</v>
      </c>
      <c r="R1695" s="84">
        <v>45.718308999999998</v>
      </c>
      <c r="S1695" s="84">
        <v>77.246391000000003</v>
      </c>
      <c r="T1695" s="6" t="s">
        <v>1019</v>
      </c>
      <c r="U1695" s="6" t="s">
        <v>1020</v>
      </c>
      <c r="V1695" s="6" t="s">
        <v>106</v>
      </c>
      <c r="X1695" s="6">
        <v>50000</v>
      </c>
      <c r="Y1695" s="6">
        <v>1937</v>
      </c>
      <c r="AF1695" s="6" t="s">
        <v>948</v>
      </c>
      <c r="AG1695" s="62" t="s">
        <v>997</v>
      </c>
      <c r="AI1695" s="6" t="s">
        <v>1080</v>
      </c>
      <c r="AJ1695" s="6" t="s">
        <v>1083</v>
      </c>
      <c r="AK1695" s="6" t="b">
        <v>1</v>
      </c>
      <c r="AL1695" s="6" t="b">
        <v>0</v>
      </c>
      <c r="AO1695" s="49" t="s">
        <v>4952</v>
      </c>
      <c r="AP1695" s="73"/>
      <c r="AQ1695" s="49" t="s">
        <v>4951</v>
      </c>
      <c r="AR1695" s="76" t="s">
        <v>5011</v>
      </c>
      <c r="AS1695" s="73" t="s">
        <v>5012</v>
      </c>
      <c r="AT1695" s="73">
        <f t="shared" si="419"/>
        <v>6</v>
      </c>
      <c r="AU1695" s="112" t="s">
        <v>5383</v>
      </c>
      <c r="AV1695" s="44" t="s">
        <v>5380</v>
      </c>
      <c r="AW1695" t="s">
        <v>5014</v>
      </c>
      <c r="AX1695" s="73"/>
      <c r="AY169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5" s="49" t="s">
        <v>4903</v>
      </c>
      <c r="BA1695" s="44">
        <f>Y1695</f>
        <v>1937</v>
      </c>
      <c r="BB1695" s="44" t="str">
        <f>Y1695&amp;IF(Z1695&lt;&gt;0,"-"&amp;Z1695,"")&amp;IF(AA1695&lt;&gt;0,"-"&amp;AA1695,"")&amp;IF(AB1695&lt;&gt;0,"/"&amp;AB1695,"")&amp;IF(AC1695&lt;&gt;0,"-"&amp;AC1695,"")&amp;IF(AD1695&lt;&gt;0,"-"&amp;AD1695,"")</f>
        <v>1937</v>
      </c>
      <c r="BC1695" s="44"/>
      <c r="BD1695" s="44"/>
      <c r="BE1695" s="44"/>
      <c r="BF1695" s="49" t="s">
        <v>4882</v>
      </c>
      <c r="BG1695" t="s">
        <v>4893</v>
      </c>
      <c r="BH1695" s="40" t="s">
        <v>5050</v>
      </c>
      <c r="BI1695" t="s">
        <v>39</v>
      </c>
      <c r="BJ1695" t="str">
        <f>P1695</f>
        <v>Копальский у.</v>
      </c>
      <c r="BK1695" t="str">
        <f>T1695&amp;" N; "&amp;U1695&amp;" E"</f>
        <v>45.718309 N; 77.246391 E</v>
      </c>
      <c r="BL1695" t="s">
        <v>1019</v>
      </c>
      <c r="BM1695" s="85" t="s">
        <v>1020</v>
      </c>
      <c r="BN1695" t="s">
        <v>4895</v>
      </c>
      <c r="BO1695">
        <f>X1695</f>
        <v>50000</v>
      </c>
      <c r="BP1695" t="str">
        <f>IF(V1695="original",H1695,IF(V1695="volunteer",C1695,"Nekhaeva A.A."))</f>
        <v>Kim L.V.</v>
      </c>
      <c r="BQ1695" t="str">
        <f>IF(V1695="original",I1695,IF(V1695="volunteer",YEAR(A1695)&amp;"-"&amp;IF(MONTH(A1695)&lt;10,"0"&amp;MONTH(A1695),MONTH(A1695))&amp;"-"&amp;IF(DAY(A1695)&lt;10,"0"&amp;DAY(A1695),DAY(A1695)),"__2025-05-15"))</f>
        <v>2025-04-29</v>
      </c>
      <c r="BR1695"/>
      <c r="BS1695"/>
      <c r="BT1695" s="49" t="s">
        <v>4766</v>
      </c>
      <c r="BU1695" t="s">
        <v>3631</v>
      </c>
      <c r="BV1695" t="s">
        <v>3632</v>
      </c>
      <c r="BW1695" t="s">
        <v>3633</v>
      </c>
      <c r="BX1695" t="s">
        <v>3634</v>
      </c>
      <c r="BY1695" s="44" t="s">
        <v>127</v>
      </c>
      <c r="BZ1695" t="s">
        <v>471</v>
      </c>
      <c r="CA1695" t="s">
        <v>3965</v>
      </c>
      <c r="CB1695" s="44" t="s">
        <v>3965</v>
      </c>
      <c r="CC1695" t="s">
        <v>4796</v>
      </c>
      <c r="CD1695" t="s">
        <v>3963</v>
      </c>
      <c r="CE1695" t="s">
        <v>3964</v>
      </c>
      <c r="CF1695" t="s">
        <v>3630</v>
      </c>
      <c r="CG1695"/>
      <c r="CH1695" t="str">
        <f>H1695</f>
        <v>Спасский С.А., Шнитников В.Н.</v>
      </c>
      <c r="CI1695">
        <f>I1695</f>
        <v>1937</v>
      </c>
      <c r="CJ1695"/>
    </row>
    <row r="1696" spans="1:88" s="6" customFormat="1" x14ac:dyDescent="0.45">
      <c r="A1696" s="5">
        <v>45776.702777777777</v>
      </c>
      <c r="B1696" s="6">
        <v>412819044</v>
      </c>
      <c r="C1696" s="6" t="s">
        <v>4897</v>
      </c>
      <c r="D1696" s="6">
        <v>1</v>
      </c>
      <c r="E1696" s="4" t="s">
        <v>65</v>
      </c>
      <c r="G1696" s="6">
        <v>2590</v>
      </c>
      <c r="H1696" s="44" t="s">
        <v>951</v>
      </c>
      <c r="I1696" s="6">
        <v>1937</v>
      </c>
      <c r="J1696" s="6" t="s">
        <v>952</v>
      </c>
      <c r="K1696" s="6" t="s">
        <v>953</v>
      </c>
      <c r="L1696" s="6" t="s">
        <v>954</v>
      </c>
      <c r="M1696" s="6" t="s">
        <v>267</v>
      </c>
      <c r="P1696" s="6" t="s">
        <v>1018</v>
      </c>
      <c r="Q1696" t="str">
        <f>IF(LEN(P1696)&gt;0,P1696,"")</f>
        <v>Копальский у.</v>
      </c>
      <c r="R1696" s="84">
        <v>45.718308999999998</v>
      </c>
      <c r="S1696" s="84">
        <v>77.246391000000003</v>
      </c>
      <c r="T1696" s="6" t="s">
        <v>1019</v>
      </c>
      <c r="U1696" s="6" t="s">
        <v>1020</v>
      </c>
      <c r="V1696" s="6" t="s">
        <v>106</v>
      </c>
      <c r="X1696" s="6">
        <v>50000</v>
      </c>
      <c r="Y1696" s="6">
        <v>1937</v>
      </c>
      <c r="AF1696" s="6" t="s">
        <v>948</v>
      </c>
      <c r="AG1696" s="62" t="s">
        <v>997</v>
      </c>
      <c r="AI1696" s="6" t="s">
        <v>1080</v>
      </c>
      <c r="AJ1696" s="6" t="s">
        <v>1083</v>
      </c>
      <c r="AK1696" s="6" t="b">
        <v>1</v>
      </c>
      <c r="AL1696" s="6" t="b">
        <v>0</v>
      </c>
      <c r="AO1696" s="49" t="s">
        <v>4952</v>
      </c>
      <c r="AP1696" s="73"/>
      <c r="AQ1696" s="49" t="s">
        <v>4951</v>
      </c>
      <c r="AR1696" s="76" t="s">
        <v>5011</v>
      </c>
      <c r="AS1696" s="73" t="s">
        <v>5012</v>
      </c>
      <c r="AT1696" s="73">
        <f t="shared" si="419"/>
        <v>1</v>
      </c>
      <c r="AU1696" s="112" t="s">
        <v>5384</v>
      </c>
      <c r="AV1696" s="44" t="s">
        <v>5380</v>
      </c>
      <c r="AW1696" t="s">
        <v>5014</v>
      </c>
      <c r="AX1696" s="73"/>
      <c r="AY169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6" s="49" t="s">
        <v>4903</v>
      </c>
      <c r="BA1696" s="44">
        <f>Y1696</f>
        <v>1937</v>
      </c>
      <c r="BB1696" s="44" t="str">
        <f>Y1696&amp;IF(Z1696&lt;&gt;0,"-"&amp;Z1696,"")&amp;IF(AA1696&lt;&gt;0,"-"&amp;AA1696,"")&amp;IF(AB1696&lt;&gt;0,"/"&amp;AB1696,"")&amp;IF(AC1696&lt;&gt;0,"-"&amp;AC1696,"")&amp;IF(AD1696&lt;&gt;0,"-"&amp;AD1696,"")</f>
        <v>1937</v>
      </c>
      <c r="BC1696" s="44"/>
      <c r="BD1696" s="44"/>
      <c r="BE1696" s="44"/>
      <c r="BF1696" s="49" t="s">
        <v>4882</v>
      </c>
      <c r="BG1696" t="s">
        <v>4893</v>
      </c>
      <c r="BH1696" s="40" t="s">
        <v>5050</v>
      </c>
      <c r="BI1696" t="s">
        <v>39</v>
      </c>
      <c r="BJ1696" t="str">
        <f>P1696</f>
        <v>Копальский у.</v>
      </c>
      <c r="BK1696" t="str">
        <f>T1696&amp;" N; "&amp;U1696&amp;" E"</f>
        <v>45.718309 N; 77.246391 E</v>
      </c>
      <c r="BL1696" t="s">
        <v>1019</v>
      </c>
      <c r="BM1696" s="85" t="s">
        <v>1020</v>
      </c>
      <c r="BN1696" t="s">
        <v>4895</v>
      </c>
      <c r="BO1696">
        <f>X1696</f>
        <v>50000</v>
      </c>
      <c r="BP1696" t="str">
        <f>IF(V1696="original",H1696,IF(V1696="volunteer",C1696,"Nekhaeva A.A."))</f>
        <v>Kim L.V.</v>
      </c>
      <c r="BQ1696" t="str">
        <f>IF(V1696="original",I1696,IF(V1696="volunteer",YEAR(A1696)&amp;"-"&amp;IF(MONTH(A1696)&lt;10,"0"&amp;MONTH(A1696),MONTH(A1696))&amp;"-"&amp;IF(DAY(A1696)&lt;10,"0"&amp;DAY(A1696),DAY(A1696)),"__2025-05-15"))</f>
        <v>2025-04-29</v>
      </c>
      <c r="BR1696"/>
      <c r="BS1696"/>
      <c r="BT1696" s="49" t="s">
        <v>4766</v>
      </c>
      <c r="BU1696" t="s">
        <v>3631</v>
      </c>
      <c r="BV1696" t="s">
        <v>3632</v>
      </c>
      <c r="BW1696" t="s">
        <v>3633</v>
      </c>
      <c r="BX1696" t="s">
        <v>3634</v>
      </c>
      <c r="BY1696" s="44" t="s">
        <v>127</v>
      </c>
      <c r="BZ1696" t="s">
        <v>471</v>
      </c>
      <c r="CA1696" t="s">
        <v>3965</v>
      </c>
      <c r="CB1696" s="44" t="s">
        <v>3965</v>
      </c>
      <c r="CC1696" t="s">
        <v>4796</v>
      </c>
      <c r="CD1696" t="s">
        <v>3963</v>
      </c>
      <c r="CE1696" t="s">
        <v>3964</v>
      </c>
      <c r="CF1696" t="s">
        <v>3630</v>
      </c>
      <c r="CG1696"/>
      <c r="CH1696" t="str">
        <f>H1696</f>
        <v>Спасский С.А., Шнитников В.Н.</v>
      </c>
      <c r="CI1696">
        <f>I1696</f>
        <v>1937</v>
      </c>
      <c r="CJ1696"/>
    </row>
    <row r="1697" spans="1:88" s="6" customFormat="1" x14ac:dyDescent="0.45">
      <c r="A1697" s="5">
        <v>45776.700428240743</v>
      </c>
      <c r="B1697" s="6">
        <v>412819044</v>
      </c>
      <c r="C1697" s="6" t="s">
        <v>4897</v>
      </c>
      <c r="D1697" s="6">
        <v>2</v>
      </c>
      <c r="E1697" s="4" t="s">
        <v>86</v>
      </c>
      <c r="G1697" s="6">
        <v>2590</v>
      </c>
      <c r="H1697" s="44" t="s">
        <v>951</v>
      </c>
      <c r="I1697" s="6">
        <v>1937</v>
      </c>
      <c r="J1697" s="6" t="s">
        <v>952</v>
      </c>
      <c r="K1697" s="6" t="s">
        <v>953</v>
      </c>
      <c r="L1697" s="6" t="s">
        <v>954</v>
      </c>
      <c r="M1697" s="6" t="s">
        <v>267</v>
      </c>
      <c r="P1697" s="6" t="s">
        <v>947</v>
      </c>
      <c r="Q1697" t="str">
        <f>IF(LEN(P1697)&gt;0,P1697,"")</f>
        <v>Алма-Ата и окрестности</v>
      </c>
      <c r="R1697" s="84">
        <v>43.289437</v>
      </c>
      <c r="S1697" s="84">
        <v>76.994337999999999</v>
      </c>
      <c r="T1697" s="6" t="s">
        <v>765</v>
      </c>
      <c r="U1697" s="6" t="s">
        <v>766</v>
      </c>
      <c r="V1697" s="6" t="s">
        <v>106</v>
      </c>
      <c r="X1697" s="6">
        <v>6000</v>
      </c>
      <c r="Y1697" s="6">
        <v>1919</v>
      </c>
      <c r="Z1697" s="6">
        <v>4</v>
      </c>
      <c r="AA1697" s="6">
        <v>13</v>
      </c>
      <c r="AF1697" s="6" t="s">
        <v>948</v>
      </c>
      <c r="AI1697" s="6" t="s">
        <v>1080</v>
      </c>
      <c r="AJ1697" s="6" t="s">
        <v>1083</v>
      </c>
      <c r="AK1697" s="6" t="b">
        <v>1</v>
      </c>
      <c r="AL1697" s="6" t="b">
        <v>0</v>
      </c>
      <c r="AO1697" s="49" t="s">
        <v>4952</v>
      </c>
      <c r="AP1697" s="73"/>
      <c r="AQ1697" s="49" t="s">
        <v>4951</v>
      </c>
      <c r="AR1697" s="76" t="s">
        <v>5011</v>
      </c>
      <c r="AS1697" s="73" t="s">
        <v>5012</v>
      </c>
      <c r="AT1697" s="73">
        <f t="shared" si="419"/>
        <v>2</v>
      </c>
      <c r="AU1697" s="112" t="s">
        <v>5383</v>
      </c>
      <c r="AV1697" s="44" t="s">
        <v>5380</v>
      </c>
      <c r="AW1697" t="s">
        <v>5014</v>
      </c>
      <c r="AX1697" s="73"/>
      <c r="AY169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7" s="49" t="s">
        <v>4903</v>
      </c>
      <c r="BA1697" s="58" t="str">
        <f>Y1697&amp;"-"&amp;IF(Z1697&lt;10,"0"&amp;Z1697,Z1697)&amp;"-"&amp;IF(AA1697&lt;10,"0"&amp;AA1697,AA1697)</f>
        <v>1919-04-13</v>
      </c>
      <c r="BB1697" s="44" t="str">
        <f>Y1697&amp;IF(Z1697&lt;&gt;0,"-"&amp;Z1697,"")&amp;IF(AA1697&lt;&gt;0,"-"&amp;AA1697,"")&amp;IF(AB1697&lt;&gt;0,"/"&amp;AB1697,"")&amp;IF(AC1697&lt;&gt;0,"-"&amp;AC1697,"")&amp;IF(AD1697&lt;&gt;0,"-"&amp;AD1697,"")</f>
        <v>1919-4-13</v>
      </c>
      <c r="BC1697" s="44"/>
      <c r="BD1697" s="44"/>
      <c r="BE1697" s="44"/>
      <c r="BF1697" s="49" t="s">
        <v>4882</v>
      </c>
      <c r="BG1697" t="s">
        <v>4893</v>
      </c>
      <c r="BH1697" s="40" t="s">
        <v>5050</v>
      </c>
      <c r="BI1697" t="s">
        <v>39</v>
      </c>
      <c r="BJ1697" t="str">
        <f>P1697</f>
        <v>Алма-Ата и окрестности</v>
      </c>
      <c r="BK1697" t="str">
        <f>T1697&amp;" N; "&amp;U1697&amp;" E"</f>
        <v>43.289437 N; 76.994338 E</v>
      </c>
      <c r="BL1697" t="s">
        <v>765</v>
      </c>
      <c r="BM1697" s="85" t="s">
        <v>766</v>
      </c>
      <c r="BN1697" t="s">
        <v>4895</v>
      </c>
      <c r="BO1697">
        <f>X1697</f>
        <v>6000</v>
      </c>
      <c r="BP1697" t="str">
        <f>IF(V1697="original",H1697,IF(V1697="volunteer",C1697,"Nekhaeva A.A."))</f>
        <v>Kim L.V.</v>
      </c>
      <c r="BQ1697" t="str">
        <f>IF(V1697="original",I1697,IF(V1697="volunteer",YEAR(A1697)&amp;"-"&amp;IF(MONTH(A1697)&lt;10,"0"&amp;MONTH(A1697),MONTH(A1697))&amp;"-"&amp;IF(DAY(A1697)&lt;10,"0"&amp;DAY(A1697),DAY(A1697)),"__2025-05-15"))</f>
        <v>2025-04-29</v>
      </c>
      <c r="BR1697"/>
      <c r="BS1697"/>
      <c r="BT1697" s="49" t="s">
        <v>4766</v>
      </c>
      <c r="BU1697" t="s">
        <v>3631</v>
      </c>
      <c r="BV1697" t="s">
        <v>3632</v>
      </c>
      <c r="BW1697" t="s">
        <v>3633</v>
      </c>
      <c r="BX1697" t="s">
        <v>3634</v>
      </c>
      <c r="BY1697" s="44" t="s">
        <v>127</v>
      </c>
      <c r="BZ1697" t="s">
        <v>471</v>
      </c>
      <c r="CA1697" t="s">
        <v>3965</v>
      </c>
      <c r="CB1697" s="44" t="s">
        <v>3965</v>
      </c>
      <c r="CC1697" t="s">
        <v>4796</v>
      </c>
      <c r="CD1697" t="s">
        <v>3963</v>
      </c>
      <c r="CE1697" t="s">
        <v>3964</v>
      </c>
      <c r="CF1697" t="s">
        <v>3630</v>
      </c>
      <c r="CG1697"/>
      <c r="CH1697" t="str">
        <f>H1697</f>
        <v>Спасский С.А., Шнитников В.Н.</v>
      </c>
      <c r="CI1697">
        <f>I1697</f>
        <v>1937</v>
      </c>
      <c r="CJ1697"/>
    </row>
    <row r="1698" spans="1:88" s="6" customFormat="1" x14ac:dyDescent="0.45">
      <c r="A1698" s="5">
        <v>45776.700428240743</v>
      </c>
      <c r="B1698" s="6">
        <v>412819044</v>
      </c>
      <c r="C1698" s="6" t="s">
        <v>4897</v>
      </c>
      <c r="D1698" s="6">
        <v>3</v>
      </c>
      <c r="E1698" s="4" t="s">
        <v>846</v>
      </c>
      <c r="G1698" s="6">
        <v>2590</v>
      </c>
      <c r="H1698" s="44" t="s">
        <v>951</v>
      </c>
      <c r="I1698" s="6">
        <v>1937</v>
      </c>
      <c r="J1698" s="6" t="s">
        <v>952</v>
      </c>
      <c r="K1698" s="6" t="s">
        <v>953</v>
      </c>
      <c r="L1698" s="6" t="s">
        <v>954</v>
      </c>
      <c r="M1698" s="6" t="s">
        <v>267</v>
      </c>
      <c r="P1698" s="6" t="s">
        <v>947</v>
      </c>
      <c r="Q1698" t="str">
        <f>IF(LEN(P1698)&gt;0,P1698,"")</f>
        <v>Алма-Ата и окрестности</v>
      </c>
      <c r="R1698" s="84">
        <v>43.289437</v>
      </c>
      <c r="S1698" s="84">
        <v>76.994337999999999</v>
      </c>
      <c r="T1698" s="6" t="s">
        <v>765</v>
      </c>
      <c r="U1698" s="6" t="s">
        <v>766</v>
      </c>
      <c r="V1698" s="6" t="s">
        <v>106</v>
      </c>
      <c r="X1698" s="6">
        <v>6000</v>
      </c>
      <c r="Y1698" s="6">
        <v>1919</v>
      </c>
      <c r="Z1698" s="6">
        <v>4</v>
      </c>
      <c r="AA1698" s="6">
        <v>13</v>
      </c>
      <c r="AF1698" s="6" t="s">
        <v>948</v>
      </c>
      <c r="AI1698" s="6" t="s">
        <v>1080</v>
      </c>
      <c r="AJ1698" s="6" t="s">
        <v>1083</v>
      </c>
      <c r="AK1698" s="6" t="b">
        <v>1</v>
      </c>
      <c r="AL1698" s="6" t="b">
        <v>0</v>
      </c>
      <c r="AO1698" s="49" t="s">
        <v>4952</v>
      </c>
      <c r="AP1698" s="73"/>
      <c r="AQ1698" s="49" t="s">
        <v>4951</v>
      </c>
      <c r="AR1698" s="76" t="s">
        <v>5011</v>
      </c>
      <c r="AS1698" s="73" t="s">
        <v>5012</v>
      </c>
      <c r="AT1698" s="73">
        <f t="shared" si="419"/>
        <v>3</v>
      </c>
      <c r="AU1698" s="112" t="s">
        <v>5384</v>
      </c>
      <c r="AV1698" s="44" t="s">
        <v>5380</v>
      </c>
      <c r="AW1698" t="s">
        <v>5014</v>
      </c>
      <c r="AX1698" s="73"/>
      <c r="AY169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8" s="49" t="s">
        <v>4903</v>
      </c>
      <c r="BA1698" s="58" t="str">
        <f>Y1698&amp;"-"&amp;IF(Z1698&lt;10,"0"&amp;Z1698,Z1698)&amp;"-"&amp;IF(AA1698&lt;10,"0"&amp;AA1698,AA1698)</f>
        <v>1919-04-13</v>
      </c>
      <c r="BB1698" s="44" t="str">
        <f>Y1698&amp;IF(Z1698&lt;&gt;0,"-"&amp;Z1698,"")&amp;IF(AA1698&lt;&gt;0,"-"&amp;AA1698,"")&amp;IF(AB1698&lt;&gt;0,"/"&amp;AB1698,"")&amp;IF(AC1698&lt;&gt;0,"-"&amp;AC1698,"")&amp;IF(AD1698&lt;&gt;0,"-"&amp;AD1698,"")</f>
        <v>1919-4-13</v>
      </c>
      <c r="BC1698" s="44"/>
      <c r="BD1698" s="44"/>
      <c r="BE1698" s="44"/>
      <c r="BF1698" s="49" t="s">
        <v>4882</v>
      </c>
      <c r="BG1698" t="s">
        <v>4893</v>
      </c>
      <c r="BH1698" s="40" t="s">
        <v>5050</v>
      </c>
      <c r="BI1698" t="s">
        <v>39</v>
      </c>
      <c r="BJ1698" t="str">
        <f>P1698</f>
        <v>Алма-Ата и окрестности</v>
      </c>
      <c r="BK1698" t="str">
        <f>T1698&amp;" N; "&amp;U1698&amp;" E"</f>
        <v>43.289437 N; 76.994338 E</v>
      </c>
      <c r="BL1698" t="s">
        <v>765</v>
      </c>
      <c r="BM1698" s="85" t="s">
        <v>766</v>
      </c>
      <c r="BN1698" t="s">
        <v>4895</v>
      </c>
      <c r="BO1698">
        <f>X1698</f>
        <v>6000</v>
      </c>
      <c r="BP1698" t="str">
        <f>IF(V1698="original",H1698,IF(V1698="volunteer",C1698,"Nekhaeva A.A."))</f>
        <v>Kim L.V.</v>
      </c>
      <c r="BQ1698" t="str">
        <f>IF(V1698="original",I1698,IF(V1698="volunteer",YEAR(A1698)&amp;"-"&amp;IF(MONTH(A1698)&lt;10,"0"&amp;MONTH(A1698),MONTH(A1698))&amp;"-"&amp;IF(DAY(A1698)&lt;10,"0"&amp;DAY(A1698),DAY(A1698)),"__2025-05-15"))</f>
        <v>2025-04-29</v>
      </c>
      <c r="BR1698"/>
      <c r="BS1698"/>
      <c r="BT1698" s="49" t="s">
        <v>4766</v>
      </c>
      <c r="BU1698" t="s">
        <v>3631</v>
      </c>
      <c r="BV1698" t="s">
        <v>3632</v>
      </c>
      <c r="BW1698" t="s">
        <v>3633</v>
      </c>
      <c r="BX1698" t="s">
        <v>3634</v>
      </c>
      <c r="BY1698" s="44" t="s">
        <v>127</v>
      </c>
      <c r="BZ1698" t="s">
        <v>471</v>
      </c>
      <c r="CA1698" t="s">
        <v>3965</v>
      </c>
      <c r="CB1698" s="44" t="s">
        <v>3965</v>
      </c>
      <c r="CC1698" t="s">
        <v>4796</v>
      </c>
      <c r="CD1698" t="s">
        <v>3963</v>
      </c>
      <c r="CE1698" t="s">
        <v>3964</v>
      </c>
      <c r="CF1698" t="s">
        <v>3630</v>
      </c>
      <c r="CG1698"/>
      <c r="CH1698" t="str">
        <f>H1698</f>
        <v>Спасский С.А., Шнитников В.Н.</v>
      </c>
      <c r="CI1698">
        <f>I1698</f>
        <v>1937</v>
      </c>
      <c r="CJ1698"/>
    </row>
    <row r="1699" spans="1:88" s="6" customFormat="1" x14ac:dyDescent="0.45">
      <c r="A1699" s="5">
        <v>45776.688414351847</v>
      </c>
      <c r="B1699" s="6">
        <v>412819044</v>
      </c>
      <c r="C1699" s="6" t="s">
        <v>4897</v>
      </c>
      <c r="D1699" s="6">
        <v>3</v>
      </c>
      <c r="E1699" s="4" t="s">
        <v>265</v>
      </c>
      <c r="G1699" s="6">
        <v>2590</v>
      </c>
      <c r="H1699" s="44" t="s">
        <v>951</v>
      </c>
      <c r="I1699" s="6">
        <v>1937</v>
      </c>
      <c r="J1699" s="6" t="s">
        <v>952</v>
      </c>
      <c r="K1699" s="6" t="s">
        <v>953</v>
      </c>
      <c r="L1699" s="6" t="s">
        <v>954</v>
      </c>
      <c r="M1699" s="6" t="s">
        <v>267</v>
      </c>
      <c r="P1699" s="6" t="s">
        <v>947</v>
      </c>
      <c r="Q1699" t="str">
        <f>IF(LEN(P1699)&gt;0,P1699,"")</f>
        <v>Алма-Ата и окрестности</v>
      </c>
      <c r="R1699" s="84">
        <v>43.289437</v>
      </c>
      <c r="S1699" s="84">
        <v>76.994337999999999</v>
      </c>
      <c r="T1699" s="6" t="s">
        <v>765</v>
      </c>
      <c r="U1699" s="6" t="s">
        <v>766</v>
      </c>
      <c r="V1699" s="6" t="s">
        <v>106</v>
      </c>
      <c r="X1699" s="6">
        <v>6000</v>
      </c>
      <c r="Y1699" s="6">
        <v>1919</v>
      </c>
      <c r="Z1699" s="6">
        <v>5</v>
      </c>
      <c r="AA1699" s="6">
        <v>1</v>
      </c>
      <c r="AB1699" s="6">
        <v>1919</v>
      </c>
      <c r="AC1699" s="6">
        <v>5</v>
      </c>
      <c r="AD1699" s="6">
        <v>15</v>
      </c>
      <c r="AF1699" s="6" t="s">
        <v>948</v>
      </c>
      <c r="AH1699" s="6" t="s">
        <v>127</v>
      </c>
      <c r="AI1699" s="6" t="s">
        <v>1089</v>
      </c>
      <c r="AJ1699" s="6" t="s">
        <v>1090</v>
      </c>
      <c r="AK1699" s="6" t="b">
        <v>1</v>
      </c>
      <c r="AL1699" s="6" t="b">
        <v>0</v>
      </c>
      <c r="AO1699" s="49" t="s">
        <v>4952</v>
      </c>
      <c r="AP1699" s="73"/>
      <c r="AQ1699" s="49" t="s">
        <v>4951</v>
      </c>
      <c r="AR1699" s="76" t="s">
        <v>5011</v>
      </c>
      <c r="AS1699" s="73" t="s">
        <v>5012</v>
      </c>
      <c r="AT1699" s="73">
        <f t="shared" si="419"/>
        <v>3</v>
      </c>
      <c r="AU1699" s="112" t="s">
        <v>5383</v>
      </c>
      <c r="AV1699" s="44" t="s">
        <v>5380</v>
      </c>
      <c r="AW1699" t="s">
        <v>5014</v>
      </c>
      <c r="AX1699" s="73"/>
      <c r="AY169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699" s="49" t="s">
        <v>4903</v>
      </c>
      <c r="BA1699" s="58" t="str">
        <f>Y1699&amp;"-"&amp;IF(Z1699&lt;10,"0"&amp;Z1699,Z1699)&amp;"-"&amp;IF(AA1699&lt;10,"0"&amp;AA1699,AA1699)&amp;"/"&amp;IF(AD1699&lt;10,"0"&amp;AD1699,AD1699)</f>
        <v>1919-05-01/15</v>
      </c>
      <c r="BB1699" s="44" t="str">
        <f>Y1699&amp;IF(Z1699&lt;&gt;0,"-"&amp;Z1699,"")&amp;IF(AA1699&lt;&gt;0,"-"&amp;AA1699,"")&amp;IF(AB1699&lt;&gt;0,"/"&amp;AB1699,"")&amp;IF(AC1699&lt;&gt;0,"-"&amp;AC1699,"")&amp;IF(AD1699&lt;&gt;0,"-"&amp;AD1699,"")</f>
        <v>1919-5-1/1919-5-15</v>
      </c>
      <c r="BC1699" s="44"/>
      <c r="BD1699" s="44"/>
      <c r="BE1699" s="44"/>
      <c r="BF1699" s="49" t="s">
        <v>4882</v>
      </c>
      <c r="BG1699" t="s">
        <v>4893</v>
      </c>
      <c r="BH1699" s="40" t="s">
        <v>5050</v>
      </c>
      <c r="BI1699" t="s">
        <v>39</v>
      </c>
      <c r="BJ1699" t="str">
        <f>P1699</f>
        <v>Алма-Ата и окрестности</v>
      </c>
      <c r="BK1699" t="str">
        <f>T1699&amp;" N; "&amp;U1699&amp;" E"</f>
        <v>43.289437 N; 76.994338 E</v>
      </c>
      <c r="BL1699" t="s">
        <v>765</v>
      </c>
      <c r="BM1699" s="85" t="s">
        <v>766</v>
      </c>
      <c r="BN1699" t="s">
        <v>4895</v>
      </c>
      <c r="BO1699">
        <f>X1699</f>
        <v>6000</v>
      </c>
      <c r="BP1699" t="str">
        <f>IF(V1699="original",H1699,IF(V1699="volunteer",C1699,"Nekhaeva A.A."))</f>
        <v>Kim L.V.</v>
      </c>
      <c r="BQ1699" t="str">
        <f>IF(V1699="original",I1699,IF(V1699="volunteer",YEAR(A1699)&amp;"-"&amp;IF(MONTH(A1699)&lt;10,"0"&amp;MONTH(A1699),MONTH(A1699))&amp;"-"&amp;IF(DAY(A1699)&lt;10,"0"&amp;DAY(A1699),DAY(A1699)),"__2025-05-15"))</f>
        <v>2025-04-29</v>
      </c>
      <c r="BR1699"/>
      <c r="BS1699"/>
      <c r="BT1699" s="49" t="s">
        <v>4766</v>
      </c>
      <c r="BU1699" t="s">
        <v>3631</v>
      </c>
      <c r="BV1699" t="s">
        <v>3632</v>
      </c>
      <c r="BW1699" t="s">
        <v>3633</v>
      </c>
      <c r="BX1699" t="s">
        <v>3634</v>
      </c>
      <c r="BY1699" s="44" t="s">
        <v>127</v>
      </c>
      <c r="BZ1699" t="s">
        <v>1089</v>
      </c>
      <c r="CA1699" t="s">
        <v>3977</v>
      </c>
      <c r="CB1699" s="44" t="s">
        <v>3977</v>
      </c>
      <c r="CC1699" t="s">
        <v>4788</v>
      </c>
      <c r="CD1699" t="s">
        <v>3977</v>
      </c>
      <c r="CE1699" t="s">
        <v>3978</v>
      </c>
      <c r="CF1699" t="s">
        <v>3630</v>
      </c>
      <c r="CG1699"/>
      <c r="CH1699" t="str">
        <f>H1699</f>
        <v>Спасский С.А., Шнитников В.Н.</v>
      </c>
      <c r="CI1699">
        <f>I1699</f>
        <v>1937</v>
      </c>
      <c r="CJ1699"/>
    </row>
    <row r="1700" spans="1:88" s="6" customFormat="1" x14ac:dyDescent="0.45">
      <c r="A1700" s="5">
        <v>45776.688414351847</v>
      </c>
      <c r="B1700" s="6">
        <v>412819044</v>
      </c>
      <c r="C1700" s="6" t="s">
        <v>4897</v>
      </c>
      <c r="D1700" s="6">
        <v>1</v>
      </c>
      <c r="E1700" s="4" t="s">
        <v>65</v>
      </c>
      <c r="G1700" s="6">
        <v>2590</v>
      </c>
      <c r="H1700" s="44" t="s">
        <v>951</v>
      </c>
      <c r="I1700" s="6">
        <v>1937</v>
      </c>
      <c r="J1700" s="6" t="s">
        <v>952</v>
      </c>
      <c r="K1700" s="6" t="s">
        <v>953</v>
      </c>
      <c r="L1700" s="6" t="s">
        <v>954</v>
      </c>
      <c r="M1700" s="6" t="s">
        <v>267</v>
      </c>
      <c r="P1700" s="6" t="s">
        <v>947</v>
      </c>
      <c r="Q1700" t="str">
        <f>IF(LEN(P1700)&gt;0,P1700,"")</f>
        <v>Алма-Ата и окрестности</v>
      </c>
      <c r="R1700" s="84">
        <v>43.289437</v>
      </c>
      <c r="S1700" s="84">
        <v>76.994337999999999</v>
      </c>
      <c r="T1700" s="6" t="s">
        <v>765</v>
      </c>
      <c r="U1700" s="6" t="s">
        <v>766</v>
      </c>
      <c r="V1700" s="6" t="s">
        <v>106</v>
      </c>
      <c r="X1700" s="6">
        <v>6000</v>
      </c>
      <c r="Y1700" s="6">
        <v>1919</v>
      </c>
      <c r="Z1700" s="6">
        <v>5</v>
      </c>
      <c r="AA1700" s="6">
        <v>1</v>
      </c>
      <c r="AB1700" s="6">
        <v>1919</v>
      </c>
      <c r="AC1700" s="6">
        <v>5</v>
      </c>
      <c r="AD1700" s="6">
        <v>15</v>
      </c>
      <c r="AF1700" s="6" t="s">
        <v>948</v>
      </c>
      <c r="AH1700" s="6" t="s">
        <v>127</v>
      </c>
      <c r="AI1700" s="6" t="s">
        <v>1089</v>
      </c>
      <c r="AJ1700" s="6" t="s">
        <v>1090</v>
      </c>
      <c r="AK1700" s="6" t="b">
        <v>1</v>
      </c>
      <c r="AL1700" s="6" t="b">
        <v>0</v>
      </c>
      <c r="AO1700" s="49" t="s">
        <v>4952</v>
      </c>
      <c r="AP1700" s="73"/>
      <c r="AQ1700" s="49" t="s">
        <v>4951</v>
      </c>
      <c r="AR1700" s="76" t="s">
        <v>5011</v>
      </c>
      <c r="AS1700" s="73" t="s">
        <v>5012</v>
      </c>
      <c r="AT1700" s="73">
        <f t="shared" si="419"/>
        <v>1</v>
      </c>
      <c r="AU1700" s="112" t="s">
        <v>5384</v>
      </c>
      <c r="AV1700" s="44" t="s">
        <v>5380</v>
      </c>
      <c r="AW1700" t="s">
        <v>5014</v>
      </c>
      <c r="AX1700" s="73"/>
      <c r="AY170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0" s="49" t="s">
        <v>4903</v>
      </c>
      <c r="BA1700" s="58" t="str">
        <f>Y1700&amp;"-"&amp;IF(Z1700&lt;10,"0"&amp;Z1700,Z1700)&amp;"-"&amp;IF(AA1700&lt;10,"0"&amp;AA1700,AA1700)&amp;"/"&amp;IF(AD1700&lt;10,"0"&amp;AD1700,AD1700)</f>
        <v>1919-05-01/15</v>
      </c>
      <c r="BB1700" s="44" t="str">
        <f>Y1700&amp;IF(Z1700&lt;&gt;0,"-"&amp;Z1700,"")&amp;IF(AA1700&lt;&gt;0,"-"&amp;AA1700,"")&amp;IF(AB1700&lt;&gt;0,"/"&amp;AB1700,"")&amp;IF(AC1700&lt;&gt;0,"-"&amp;AC1700,"")&amp;IF(AD1700&lt;&gt;0,"-"&amp;AD1700,"")</f>
        <v>1919-5-1/1919-5-15</v>
      </c>
      <c r="BC1700" s="44"/>
      <c r="BD1700" s="44"/>
      <c r="BE1700" s="44"/>
      <c r="BF1700" s="49" t="s">
        <v>4882</v>
      </c>
      <c r="BG1700" t="s">
        <v>4893</v>
      </c>
      <c r="BH1700" s="40" t="s">
        <v>5050</v>
      </c>
      <c r="BI1700" t="s">
        <v>39</v>
      </c>
      <c r="BJ1700" t="str">
        <f>P1700</f>
        <v>Алма-Ата и окрестности</v>
      </c>
      <c r="BK1700" t="str">
        <f>T1700&amp;" N; "&amp;U1700&amp;" E"</f>
        <v>43.289437 N; 76.994338 E</v>
      </c>
      <c r="BL1700" t="s">
        <v>765</v>
      </c>
      <c r="BM1700" s="85" t="s">
        <v>766</v>
      </c>
      <c r="BN1700" t="s">
        <v>4895</v>
      </c>
      <c r="BO1700">
        <f>X1700</f>
        <v>6000</v>
      </c>
      <c r="BP1700" t="str">
        <f>IF(V1700="original",H1700,IF(V1700="volunteer",C1700,"Nekhaeva A.A."))</f>
        <v>Kim L.V.</v>
      </c>
      <c r="BQ1700" t="str">
        <f>IF(V1700="original",I1700,IF(V1700="volunteer",YEAR(A1700)&amp;"-"&amp;IF(MONTH(A1700)&lt;10,"0"&amp;MONTH(A1700),MONTH(A1700))&amp;"-"&amp;IF(DAY(A1700)&lt;10,"0"&amp;DAY(A1700),DAY(A1700)),"__2025-05-15"))</f>
        <v>2025-04-29</v>
      </c>
      <c r="BR1700"/>
      <c r="BS1700"/>
      <c r="BT1700" s="49" t="s">
        <v>4766</v>
      </c>
      <c r="BU1700" t="s">
        <v>3631</v>
      </c>
      <c r="BV1700" t="s">
        <v>3632</v>
      </c>
      <c r="BW1700" t="s">
        <v>3633</v>
      </c>
      <c r="BX1700" t="s">
        <v>3634</v>
      </c>
      <c r="BY1700" s="44" t="s">
        <v>127</v>
      </c>
      <c r="BZ1700" t="s">
        <v>1089</v>
      </c>
      <c r="CA1700" t="s">
        <v>3977</v>
      </c>
      <c r="CB1700" s="44" t="s">
        <v>3977</v>
      </c>
      <c r="CC1700" t="s">
        <v>4788</v>
      </c>
      <c r="CD1700" t="s">
        <v>3977</v>
      </c>
      <c r="CE1700" t="s">
        <v>3978</v>
      </c>
      <c r="CF1700" t="s">
        <v>3630</v>
      </c>
      <c r="CG1700"/>
      <c r="CH1700" t="str">
        <f>H1700</f>
        <v>Спасский С.А., Шнитников В.Н.</v>
      </c>
      <c r="CI1700">
        <f>I1700</f>
        <v>1937</v>
      </c>
      <c r="CJ1700"/>
    </row>
    <row r="1701" spans="1:88" s="6" customFormat="1" x14ac:dyDescent="0.45">
      <c r="A1701" s="5">
        <v>45776.680335648147</v>
      </c>
      <c r="B1701" s="6">
        <v>412819044</v>
      </c>
      <c r="C1701" s="6" t="s">
        <v>4897</v>
      </c>
      <c r="D1701" s="6">
        <v>2</v>
      </c>
      <c r="E1701" s="4" t="s">
        <v>5271</v>
      </c>
      <c r="G1701" s="6">
        <v>2590</v>
      </c>
      <c r="H1701" s="44" t="s">
        <v>951</v>
      </c>
      <c r="I1701" s="6">
        <v>1937</v>
      </c>
      <c r="J1701" s="6" t="s">
        <v>952</v>
      </c>
      <c r="K1701" s="6" t="s">
        <v>953</v>
      </c>
      <c r="L1701" s="6" t="s">
        <v>954</v>
      </c>
      <c r="M1701" s="6" t="s">
        <v>267</v>
      </c>
      <c r="P1701" s="6" t="s">
        <v>947</v>
      </c>
      <c r="Q1701" t="str">
        <f>IF(LEN(P1701)&gt;0,P1701,"")</f>
        <v>Алма-Ата и окрестности</v>
      </c>
      <c r="R1701" s="84">
        <v>43.289437</v>
      </c>
      <c r="S1701" s="84">
        <v>76.994337999999999</v>
      </c>
      <c r="T1701" s="6" t="s">
        <v>765</v>
      </c>
      <c r="U1701" s="6" t="s">
        <v>766</v>
      </c>
      <c r="V1701" s="6" t="s">
        <v>106</v>
      </c>
      <c r="X1701" s="6">
        <v>6000</v>
      </c>
      <c r="Y1701" s="6">
        <v>1921</v>
      </c>
      <c r="Z1701" s="6">
        <v>4</v>
      </c>
      <c r="AA1701" s="6">
        <v>20</v>
      </c>
      <c r="AB1701" s="6">
        <v>1921</v>
      </c>
      <c r="AC1701" s="6">
        <v>4</v>
      </c>
      <c r="AD1701" s="6">
        <v>30</v>
      </c>
      <c r="AF1701" s="6" t="s">
        <v>948</v>
      </c>
      <c r="AH1701" s="6" t="s">
        <v>1091</v>
      </c>
      <c r="AI1701" s="6" t="s">
        <v>1094</v>
      </c>
      <c r="AJ1701" s="6" t="s">
        <v>1095</v>
      </c>
      <c r="AK1701" s="6" t="b">
        <v>1</v>
      </c>
      <c r="AL1701" s="6" t="b">
        <v>0</v>
      </c>
      <c r="AO1701" s="49" t="s">
        <v>4952</v>
      </c>
      <c r="AP1701" s="73"/>
      <c r="AQ1701" s="49" t="s">
        <v>4951</v>
      </c>
      <c r="AR1701" s="76" t="s">
        <v>5011</v>
      </c>
      <c r="AS1701" s="73" t="s">
        <v>5012</v>
      </c>
      <c r="AT1701" s="73">
        <f t="shared" si="419"/>
        <v>2</v>
      </c>
      <c r="AU1701" s="112" t="s">
        <v>5383</v>
      </c>
      <c r="AV1701" s="44" t="s">
        <v>5382</v>
      </c>
      <c r="AW1701" t="s">
        <v>5014</v>
      </c>
      <c r="AX1701" s="73"/>
      <c r="AY170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1" s="49" t="s">
        <v>4903</v>
      </c>
      <c r="BA1701" s="58" t="str">
        <f>Y1701&amp;"-"&amp;IF(Z1701&lt;10,"0"&amp;Z1701,Z1701)&amp;"-"&amp;IF(AA1701&lt;10,"0"&amp;AA1701,AA1701)&amp;"/"&amp;IF(AD1701&lt;10,"0"&amp;AD1701,AD1701)</f>
        <v>1921-04-20/30</v>
      </c>
      <c r="BB1701" s="44" t="str">
        <f>Y1701&amp;IF(Z1701&lt;&gt;0,"-"&amp;Z1701,"")&amp;IF(AA1701&lt;&gt;0,"-"&amp;AA1701,"")&amp;IF(AB1701&lt;&gt;0,"/"&amp;AB1701,"")&amp;IF(AC1701&lt;&gt;0,"-"&amp;AC1701,"")&amp;IF(AD1701&lt;&gt;0,"-"&amp;AD1701,"")</f>
        <v>1921-4-20/1921-4-30</v>
      </c>
      <c r="BC1701" s="44"/>
      <c r="BD1701" s="44"/>
      <c r="BE1701" s="44"/>
      <c r="BF1701" s="49" t="s">
        <v>4882</v>
      </c>
      <c r="BG1701" t="s">
        <v>4893</v>
      </c>
      <c r="BH1701" s="40" t="s">
        <v>5050</v>
      </c>
      <c r="BI1701" t="s">
        <v>39</v>
      </c>
      <c r="BJ1701" t="str">
        <f>P1701</f>
        <v>Алма-Ата и окрестности</v>
      </c>
      <c r="BK1701" t="str">
        <f>T1701&amp;" N; "&amp;U1701&amp;" E"</f>
        <v>43.289437 N; 76.994338 E</v>
      </c>
      <c r="BL1701" t="s">
        <v>765</v>
      </c>
      <c r="BM1701" s="85" t="s">
        <v>766</v>
      </c>
      <c r="BN1701" t="s">
        <v>4895</v>
      </c>
      <c r="BO1701">
        <f>X1701</f>
        <v>6000</v>
      </c>
      <c r="BP1701" t="str">
        <f>IF(V1701="original",H1701,IF(V1701="volunteer",C1701,"Nekhaeva A.A."))</f>
        <v>Kim L.V.</v>
      </c>
      <c r="BQ1701" t="str">
        <f>IF(V1701="original",I1701,IF(V1701="volunteer",YEAR(A1701)&amp;"-"&amp;IF(MONTH(A1701)&lt;10,"0"&amp;MONTH(A1701),MONTH(A1701))&amp;"-"&amp;IF(DAY(A1701)&lt;10,"0"&amp;DAY(A1701),DAY(A1701)),"__2025-05-15"))</f>
        <v>2025-04-29</v>
      </c>
      <c r="BR1701"/>
      <c r="BS1701"/>
      <c r="BT1701" s="49" t="s">
        <v>4766</v>
      </c>
      <c r="BU1701" t="s">
        <v>3631</v>
      </c>
      <c r="BV1701" t="s">
        <v>3632</v>
      </c>
      <c r="BW1701" t="s">
        <v>3633</v>
      </c>
      <c r="BX1701" t="s">
        <v>3634</v>
      </c>
      <c r="BY1701" s="44" t="s">
        <v>1091</v>
      </c>
      <c r="BZ1701" t="s">
        <v>1094</v>
      </c>
      <c r="CA1701" t="s">
        <v>3984</v>
      </c>
      <c r="CB1701" s="44" t="s">
        <v>3984</v>
      </c>
      <c r="CC1701" t="s">
        <v>4796</v>
      </c>
      <c r="CD1701" t="s">
        <v>3982</v>
      </c>
      <c r="CE1701" t="s">
        <v>3983</v>
      </c>
      <c r="CF1701" t="s">
        <v>3630</v>
      </c>
      <c r="CG1701"/>
      <c r="CH1701" t="str">
        <f>H1701</f>
        <v>Спасский С.А., Шнитников В.Н.</v>
      </c>
      <c r="CI1701">
        <f>I1701</f>
        <v>1937</v>
      </c>
      <c r="CJ1701"/>
    </row>
    <row r="1702" spans="1:88" s="6" customFormat="1" x14ac:dyDescent="0.45">
      <c r="A1702" s="5">
        <v>45776.680335648147</v>
      </c>
      <c r="B1702" s="6">
        <v>412819044</v>
      </c>
      <c r="C1702" s="6" t="s">
        <v>4897</v>
      </c>
      <c r="D1702" s="6">
        <v>2</v>
      </c>
      <c r="E1702" s="4" t="s">
        <v>1142</v>
      </c>
      <c r="G1702" s="6">
        <v>2590</v>
      </c>
      <c r="H1702" s="44" t="s">
        <v>951</v>
      </c>
      <c r="I1702" s="6">
        <v>1937</v>
      </c>
      <c r="J1702" s="6" t="s">
        <v>952</v>
      </c>
      <c r="K1702" s="6" t="s">
        <v>953</v>
      </c>
      <c r="L1702" s="6" t="s">
        <v>954</v>
      </c>
      <c r="M1702" s="6" t="s">
        <v>267</v>
      </c>
      <c r="P1702" s="6" t="s">
        <v>947</v>
      </c>
      <c r="Q1702" t="str">
        <f>IF(LEN(P1702)&gt;0,P1702,"")</f>
        <v>Алма-Ата и окрестности</v>
      </c>
      <c r="R1702" s="84">
        <v>43.289437</v>
      </c>
      <c r="S1702" s="84">
        <v>76.994337999999999</v>
      </c>
      <c r="T1702" s="6" t="s">
        <v>765</v>
      </c>
      <c r="U1702" s="6" t="s">
        <v>766</v>
      </c>
      <c r="V1702" s="6" t="s">
        <v>106</v>
      </c>
      <c r="X1702" s="6">
        <v>6000</v>
      </c>
      <c r="Y1702" s="6">
        <v>1921</v>
      </c>
      <c r="Z1702" s="6">
        <v>4</v>
      </c>
      <c r="AA1702" s="6">
        <v>20</v>
      </c>
      <c r="AB1702" s="6">
        <v>1921</v>
      </c>
      <c r="AC1702" s="6">
        <v>4</v>
      </c>
      <c r="AD1702" s="6">
        <v>30</v>
      </c>
      <c r="AF1702" s="6" t="s">
        <v>948</v>
      </c>
      <c r="AH1702" s="6" t="s">
        <v>1091</v>
      </c>
      <c r="AI1702" s="6" t="s">
        <v>1094</v>
      </c>
      <c r="AJ1702" s="6" t="s">
        <v>1095</v>
      </c>
      <c r="AK1702" s="6" t="b">
        <v>1</v>
      </c>
      <c r="AL1702" s="6" t="b">
        <v>0</v>
      </c>
      <c r="AO1702" s="49" t="s">
        <v>4952</v>
      </c>
      <c r="AP1702" s="73"/>
      <c r="AQ1702" s="49" t="s">
        <v>4951</v>
      </c>
      <c r="AR1702" s="76" t="s">
        <v>5011</v>
      </c>
      <c r="AS1702" s="73" t="s">
        <v>5012</v>
      </c>
      <c r="AT1702" s="73">
        <f t="shared" si="419"/>
        <v>2</v>
      </c>
      <c r="AU1702" s="112" t="s">
        <v>5384</v>
      </c>
      <c r="AV1702" s="44" t="s">
        <v>5382</v>
      </c>
      <c r="AW1702" t="s">
        <v>5014</v>
      </c>
      <c r="AX1702" s="73"/>
      <c r="AY170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2" s="49" t="s">
        <v>4903</v>
      </c>
      <c r="BA1702" s="58" t="str">
        <f>Y1702&amp;"-"&amp;IF(Z1702&lt;10,"0"&amp;Z1702,Z1702)&amp;"-"&amp;IF(AA1702&lt;10,"0"&amp;AA1702,AA1702)&amp;"/"&amp;IF(AD1702&lt;10,"0"&amp;AD1702,AD1702)</f>
        <v>1921-04-20/30</v>
      </c>
      <c r="BB1702" s="44" t="str">
        <f>Y1702&amp;IF(Z1702&lt;&gt;0,"-"&amp;Z1702,"")&amp;IF(AA1702&lt;&gt;0,"-"&amp;AA1702,"")&amp;IF(AB1702&lt;&gt;0,"/"&amp;AB1702,"")&amp;IF(AC1702&lt;&gt;0,"-"&amp;AC1702,"")&amp;IF(AD1702&lt;&gt;0,"-"&amp;AD1702,"")</f>
        <v>1921-4-20/1921-4-30</v>
      </c>
      <c r="BC1702" s="44"/>
      <c r="BD1702" s="44"/>
      <c r="BE1702" s="44"/>
      <c r="BF1702" s="49" t="s">
        <v>4882</v>
      </c>
      <c r="BG1702" t="s">
        <v>4893</v>
      </c>
      <c r="BH1702" s="40" t="s">
        <v>5050</v>
      </c>
      <c r="BI1702" t="s">
        <v>39</v>
      </c>
      <c r="BJ1702" t="str">
        <f>P1702</f>
        <v>Алма-Ата и окрестности</v>
      </c>
      <c r="BK1702" t="str">
        <f>T1702&amp;" N; "&amp;U1702&amp;" E"</f>
        <v>43.289437 N; 76.994338 E</v>
      </c>
      <c r="BL1702" t="s">
        <v>765</v>
      </c>
      <c r="BM1702" s="85" t="s">
        <v>766</v>
      </c>
      <c r="BN1702" t="s">
        <v>4895</v>
      </c>
      <c r="BO1702">
        <f>X1702</f>
        <v>6000</v>
      </c>
      <c r="BP1702" t="str">
        <f>IF(V1702="original",H1702,IF(V1702="volunteer",C1702,"Nekhaeva A.A."))</f>
        <v>Kim L.V.</v>
      </c>
      <c r="BQ1702" t="str">
        <f>IF(V1702="original",I1702,IF(V1702="volunteer",YEAR(A1702)&amp;"-"&amp;IF(MONTH(A1702)&lt;10,"0"&amp;MONTH(A1702),MONTH(A1702))&amp;"-"&amp;IF(DAY(A1702)&lt;10,"0"&amp;DAY(A1702),DAY(A1702)),"__2025-05-15"))</f>
        <v>2025-04-29</v>
      </c>
      <c r="BR1702"/>
      <c r="BS1702"/>
      <c r="BT1702" s="49" t="s">
        <v>4766</v>
      </c>
      <c r="BU1702" t="s">
        <v>3631</v>
      </c>
      <c r="BV1702" t="s">
        <v>3632</v>
      </c>
      <c r="BW1702" t="s">
        <v>3633</v>
      </c>
      <c r="BX1702" t="s">
        <v>3634</v>
      </c>
      <c r="BY1702" s="44" t="s">
        <v>1091</v>
      </c>
      <c r="BZ1702" t="s">
        <v>1094</v>
      </c>
      <c r="CA1702" t="s">
        <v>3984</v>
      </c>
      <c r="CB1702" s="44" t="s">
        <v>3984</v>
      </c>
      <c r="CC1702" t="s">
        <v>4796</v>
      </c>
      <c r="CD1702" t="s">
        <v>3982</v>
      </c>
      <c r="CE1702" t="s">
        <v>3983</v>
      </c>
      <c r="CF1702" t="s">
        <v>3630</v>
      </c>
      <c r="CG1702"/>
      <c r="CH1702" t="str">
        <f>H1702</f>
        <v>Спасский С.А., Шнитников В.Н.</v>
      </c>
      <c r="CI1702">
        <f>I1702</f>
        <v>1937</v>
      </c>
      <c r="CJ1702"/>
    </row>
    <row r="1703" spans="1:88" s="6" customFormat="1" x14ac:dyDescent="0.45">
      <c r="A1703" s="5">
        <v>45776.717893518522</v>
      </c>
      <c r="B1703" s="6">
        <v>412819044</v>
      </c>
      <c r="C1703" s="6" t="s">
        <v>4897</v>
      </c>
      <c r="D1703" s="6">
        <v>2</v>
      </c>
      <c r="E1703" s="4" t="s">
        <v>247</v>
      </c>
      <c r="G1703" s="6">
        <v>2590</v>
      </c>
      <c r="H1703" s="44" t="s">
        <v>951</v>
      </c>
      <c r="I1703" s="6">
        <v>1937</v>
      </c>
      <c r="J1703" s="6" t="s">
        <v>952</v>
      </c>
      <c r="K1703" s="6" t="s">
        <v>953</v>
      </c>
      <c r="L1703" s="6" t="s">
        <v>954</v>
      </c>
      <c r="M1703" s="6" t="s">
        <v>267</v>
      </c>
      <c r="P1703" s="6" t="s">
        <v>947</v>
      </c>
      <c r="Q1703" t="str">
        <f t="shared" ref="Q1703:Q1706" si="436">IF(LEN(P1703)&gt;0,P1703,"")</f>
        <v>Алма-Ата и окрестности</v>
      </c>
      <c r="R1703" s="84">
        <v>43.289437</v>
      </c>
      <c r="S1703" s="84">
        <v>76.994337999999999</v>
      </c>
      <c r="T1703" s="6" t="s">
        <v>765</v>
      </c>
      <c r="U1703" s="6" t="s">
        <v>766</v>
      </c>
      <c r="V1703" s="6" t="s">
        <v>106</v>
      </c>
      <c r="X1703" s="6">
        <v>6000</v>
      </c>
      <c r="Y1703" s="6">
        <v>1919</v>
      </c>
      <c r="Z1703" s="6">
        <v>4</v>
      </c>
      <c r="AF1703" s="6" t="s">
        <v>948</v>
      </c>
      <c r="AI1703" s="6" t="s">
        <v>1046</v>
      </c>
      <c r="AJ1703" s="6" t="s">
        <v>1063</v>
      </c>
      <c r="AK1703" s="6" t="b">
        <v>1</v>
      </c>
      <c r="AL1703" s="6" t="b">
        <v>0</v>
      </c>
      <c r="AO1703" s="49" t="s">
        <v>4952</v>
      </c>
      <c r="AP1703" s="73"/>
      <c r="AQ1703" s="49" t="s">
        <v>4951</v>
      </c>
      <c r="AR1703" s="76" t="s">
        <v>5011</v>
      </c>
      <c r="AS1703" s="73" t="s">
        <v>5012</v>
      </c>
      <c r="AT1703" s="73">
        <f t="shared" si="419"/>
        <v>2</v>
      </c>
      <c r="AU1703" s="112" t="s">
        <v>5384</v>
      </c>
      <c r="AV1703" s="44" t="s">
        <v>5380</v>
      </c>
      <c r="AW1703" t="s">
        <v>5014</v>
      </c>
      <c r="AX1703" s="73"/>
      <c r="AY170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3" s="49" t="s">
        <v>4903</v>
      </c>
      <c r="BA1703" s="44" t="str">
        <f>Y1703&amp;"-"&amp;IF(Z1703&lt;10,"0"&amp;Z1703,Z1703)</f>
        <v>1919-04</v>
      </c>
      <c r="BB1703" s="44" t="str">
        <f>Y1703&amp;IF(Z1703&lt;&gt;0,"-"&amp;Z1703,"")&amp;IF(AA1703&lt;&gt;0,"-"&amp;AA1703,"")&amp;IF(AB1703&lt;&gt;0,"/"&amp;AB1703,"")&amp;IF(AC1703&lt;&gt;0,"-"&amp;AC1703,"")&amp;IF(AD1703&lt;&gt;0,"-"&amp;AD1703,"")</f>
        <v>1919-4</v>
      </c>
      <c r="BC1703" s="44"/>
      <c r="BD1703" s="44"/>
      <c r="BE1703" s="44"/>
      <c r="BF1703" s="49" t="s">
        <v>4882</v>
      </c>
      <c r="BG1703" t="s">
        <v>4893</v>
      </c>
      <c r="BH1703" s="40" t="s">
        <v>5050</v>
      </c>
      <c r="BI1703" t="s">
        <v>39</v>
      </c>
      <c r="BJ1703" t="str">
        <f t="shared" ref="BJ1703:BJ1706" si="437">P1703</f>
        <v>Алма-Ата и окрестности</v>
      </c>
      <c r="BK1703" t="str">
        <f>T1703&amp;" N; "&amp;U1703&amp;" E"</f>
        <v>43.289437 N; 76.994338 E</v>
      </c>
      <c r="BL1703" t="s">
        <v>765</v>
      </c>
      <c r="BM1703" s="85" t="s">
        <v>766</v>
      </c>
      <c r="BN1703" t="s">
        <v>4895</v>
      </c>
      <c r="BO1703">
        <f t="shared" ref="BO1703:BO1706" si="438">X1703</f>
        <v>6000</v>
      </c>
      <c r="BP1703" t="str">
        <f>IF(V1703="original",H1703,IF(V1703="volunteer",C1703,"Nekhaeva A.A."))</f>
        <v>Kim L.V.</v>
      </c>
      <c r="BQ1703" t="str">
        <f>IF(V1703="original",I1703,IF(V1703="volunteer",YEAR(A1703)&amp;"-"&amp;IF(MONTH(A1703)&lt;10,"0"&amp;MONTH(A1703),MONTH(A1703))&amp;"-"&amp;IF(DAY(A1703)&lt;10,"0"&amp;DAY(A1703),DAY(A1703)),"__2025-05-15"))</f>
        <v>2025-04-29</v>
      </c>
      <c r="BR1703"/>
      <c r="BS1703"/>
      <c r="BT1703" s="49" t="s">
        <v>4766</v>
      </c>
      <c r="BU1703" t="s">
        <v>3631</v>
      </c>
      <c r="BV1703" t="s">
        <v>3632</v>
      </c>
      <c r="BW1703" t="s">
        <v>3633</v>
      </c>
      <c r="BX1703" t="s">
        <v>3634</v>
      </c>
      <c r="BY1703" s="44" t="s">
        <v>127</v>
      </c>
      <c r="BZ1703" t="s">
        <v>502</v>
      </c>
      <c r="CA1703" t="s">
        <v>3941</v>
      </c>
      <c r="CB1703" s="44" t="s">
        <v>3941</v>
      </c>
      <c r="CC1703" t="s">
        <v>4861</v>
      </c>
      <c r="CD1703" t="s">
        <v>3939</v>
      </c>
      <c r="CE1703" t="s">
        <v>3940</v>
      </c>
      <c r="CF1703" t="s">
        <v>3630</v>
      </c>
      <c r="CG1703"/>
      <c r="CH1703" t="str">
        <f>H1703</f>
        <v>Спасский С.А., Шнитников В.Н.</v>
      </c>
      <c r="CI1703">
        <f t="shared" ref="CI1703:CI1706" si="439">I1703</f>
        <v>1937</v>
      </c>
      <c r="CJ1703"/>
    </row>
    <row r="1704" spans="1:88" s="6" customFormat="1" x14ac:dyDescent="0.45">
      <c r="A1704" s="5">
        <v>45776.717893518522</v>
      </c>
      <c r="B1704" s="6">
        <v>412819044</v>
      </c>
      <c r="C1704" s="6" t="s">
        <v>4897</v>
      </c>
      <c r="D1704" s="6">
        <v>1</v>
      </c>
      <c r="E1704" s="4" t="s">
        <v>1013</v>
      </c>
      <c r="G1704" s="6">
        <v>2590</v>
      </c>
      <c r="H1704" s="44" t="s">
        <v>951</v>
      </c>
      <c r="I1704" s="6">
        <v>1937</v>
      </c>
      <c r="J1704" s="6" t="s">
        <v>952</v>
      </c>
      <c r="K1704" s="6" t="s">
        <v>953</v>
      </c>
      <c r="L1704" s="6" t="s">
        <v>954</v>
      </c>
      <c r="M1704" s="6" t="s">
        <v>267</v>
      </c>
      <c r="P1704" s="6" t="s">
        <v>947</v>
      </c>
      <c r="Q1704" t="str">
        <f t="shared" si="436"/>
        <v>Алма-Ата и окрестности</v>
      </c>
      <c r="R1704" s="84">
        <v>43.289437</v>
      </c>
      <c r="S1704" s="84">
        <v>76.994337999999999</v>
      </c>
      <c r="T1704" s="6" t="s">
        <v>765</v>
      </c>
      <c r="U1704" s="6" t="s">
        <v>766</v>
      </c>
      <c r="V1704" s="6" t="s">
        <v>106</v>
      </c>
      <c r="X1704" s="6">
        <v>6000</v>
      </c>
      <c r="Y1704" s="6">
        <v>1919</v>
      </c>
      <c r="Z1704" s="6">
        <v>4</v>
      </c>
      <c r="AF1704" s="6" t="s">
        <v>948</v>
      </c>
      <c r="AI1704" s="6" t="s">
        <v>1046</v>
      </c>
      <c r="AJ1704" s="6" t="s">
        <v>1063</v>
      </c>
      <c r="AK1704" s="6" t="b">
        <v>1</v>
      </c>
      <c r="AL1704" s="6" t="b">
        <v>0</v>
      </c>
      <c r="AO1704" s="49" t="s">
        <v>4952</v>
      </c>
      <c r="AP1704" s="73"/>
      <c r="AQ1704" s="49" t="s">
        <v>4951</v>
      </c>
      <c r="AR1704" s="76" t="s">
        <v>5011</v>
      </c>
      <c r="AS1704" s="73" t="s">
        <v>5012</v>
      </c>
      <c r="AT1704" s="73">
        <f t="shared" si="419"/>
        <v>1</v>
      </c>
      <c r="AU1704" s="112" t="s">
        <v>5383</v>
      </c>
      <c r="AV1704" s="44" t="s">
        <v>5382</v>
      </c>
      <c r="AW1704" t="s">
        <v>5014</v>
      </c>
      <c r="AX1704" s="73"/>
      <c r="AY170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4" s="49" t="s">
        <v>4903</v>
      </c>
      <c r="BA1704" s="44" t="str">
        <f>Y1704&amp;"-"&amp;IF(Z1704&lt;10,"0"&amp;Z1704,Z1704)</f>
        <v>1919-04</v>
      </c>
      <c r="BB1704" s="44" t="str">
        <f>Y1704&amp;IF(Z1704&lt;&gt;0,"-"&amp;Z1704,"")&amp;IF(AA1704&lt;&gt;0,"-"&amp;AA1704,"")&amp;IF(AB1704&lt;&gt;0,"/"&amp;AB1704,"")&amp;IF(AC1704&lt;&gt;0,"-"&amp;AC1704,"")&amp;IF(AD1704&lt;&gt;0,"-"&amp;AD1704,"")</f>
        <v>1919-4</v>
      </c>
      <c r="BC1704" s="44"/>
      <c r="BD1704" s="44"/>
      <c r="BE1704" s="44"/>
      <c r="BF1704" s="49" t="s">
        <v>4882</v>
      </c>
      <c r="BG1704" t="s">
        <v>4893</v>
      </c>
      <c r="BH1704" s="40" t="s">
        <v>5050</v>
      </c>
      <c r="BI1704" t="s">
        <v>39</v>
      </c>
      <c r="BJ1704" t="str">
        <f t="shared" si="437"/>
        <v>Алма-Ата и окрестности</v>
      </c>
      <c r="BK1704" t="str">
        <f>T1704&amp;" N; "&amp;U1704&amp;" E"</f>
        <v>43.289437 N; 76.994338 E</v>
      </c>
      <c r="BL1704" t="s">
        <v>765</v>
      </c>
      <c r="BM1704" s="85" t="s">
        <v>766</v>
      </c>
      <c r="BN1704" t="s">
        <v>4895</v>
      </c>
      <c r="BO1704">
        <f t="shared" si="438"/>
        <v>6000</v>
      </c>
      <c r="BP1704" t="str">
        <f>IF(V1704="original",H1704,IF(V1704="volunteer",C1704,"Nekhaeva A.A."))</f>
        <v>Kim L.V.</v>
      </c>
      <c r="BQ1704" t="str">
        <f>IF(V1704="original",I1704,IF(V1704="volunteer",YEAR(A1704)&amp;"-"&amp;IF(MONTH(A1704)&lt;10,"0"&amp;MONTH(A1704),MONTH(A1704))&amp;"-"&amp;IF(DAY(A1704)&lt;10,"0"&amp;DAY(A1704),DAY(A1704)),"__2025-05-15"))</f>
        <v>2025-04-29</v>
      </c>
      <c r="BR1704"/>
      <c r="BS1704"/>
      <c r="BT1704" s="49" t="s">
        <v>4766</v>
      </c>
      <c r="BU1704" t="s">
        <v>3631</v>
      </c>
      <c r="BV1704" t="s">
        <v>3632</v>
      </c>
      <c r="BW1704" t="s">
        <v>3633</v>
      </c>
      <c r="BX1704" t="s">
        <v>3634</v>
      </c>
      <c r="BY1704" s="44" t="s">
        <v>127</v>
      </c>
      <c r="BZ1704" t="s">
        <v>502</v>
      </c>
      <c r="CA1704" t="s">
        <v>3941</v>
      </c>
      <c r="CB1704" s="44" t="s">
        <v>3941</v>
      </c>
      <c r="CC1704" t="s">
        <v>4861</v>
      </c>
      <c r="CD1704" t="s">
        <v>3939</v>
      </c>
      <c r="CE1704" t="s">
        <v>3940</v>
      </c>
      <c r="CF1704" t="s">
        <v>3630</v>
      </c>
      <c r="CG1704"/>
      <c r="CH1704" t="str">
        <f>H1704</f>
        <v>Спасский С.А., Шнитников В.Н.</v>
      </c>
      <c r="CI1704">
        <f t="shared" si="439"/>
        <v>1937</v>
      </c>
      <c r="CJ1704"/>
    </row>
    <row r="1705" spans="1:88" s="6" customFormat="1" x14ac:dyDescent="0.45">
      <c r="A1705" s="5">
        <v>45776.717893518522</v>
      </c>
      <c r="B1705" s="6">
        <v>412819044</v>
      </c>
      <c r="C1705" s="6" t="s">
        <v>4897</v>
      </c>
      <c r="D1705" s="6">
        <v>3</v>
      </c>
      <c r="E1705" s="4" t="s">
        <v>5310</v>
      </c>
      <c r="G1705" s="6">
        <v>2590</v>
      </c>
      <c r="H1705" s="44" t="s">
        <v>951</v>
      </c>
      <c r="I1705" s="6">
        <v>1937</v>
      </c>
      <c r="J1705" s="6" t="s">
        <v>952</v>
      </c>
      <c r="K1705" s="6" t="s">
        <v>953</v>
      </c>
      <c r="L1705" s="6" t="s">
        <v>954</v>
      </c>
      <c r="M1705" s="6" t="s">
        <v>267</v>
      </c>
      <c r="P1705" s="6" t="s">
        <v>947</v>
      </c>
      <c r="Q1705" t="str">
        <f t="shared" si="436"/>
        <v>Алма-Ата и окрестности</v>
      </c>
      <c r="R1705" s="84">
        <v>43.289437</v>
      </c>
      <c r="S1705" s="84">
        <v>76.994337999999999</v>
      </c>
      <c r="T1705" s="6" t="s">
        <v>765</v>
      </c>
      <c r="U1705" s="6" t="s">
        <v>766</v>
      </c>
      <c r="V1705" s="6" t="s">
        <v>106</v>
      </c>
      <c r="X1705" s="6">
        <v>6000</v>
      </c>
      <c r="Y1705" s="6">
        <v>1919</v>
      </c>
      <c r="Z1705" s="6">
        <v>4</v>
      </c>
      <c r="AF1705" s="6" t="s">
        <v>948</v>
      </c>
      <c r="AI1705" s="6" t="s">
        <v>1046</v>
      </c>
      <c r="AJ1705" s="6" t="s">
        <v>1063</v>
      </c>
      <c r="AK1705" s="6" t="b">
        <v>1</v>
      </c>
      <c r="AL1705" s="6" t="b">
        <v>0</v>
      </c>
      <c r="AO1705" s="49" t="s">
        <v>4952</v>
      </c>
      <c r="AP1705" s="73"/>
      <c r="AQ1705" s="49" t="s">
        <v>4951</v>
      </c>
      <c r="AR1705" s="76" t="s">
        <v>5011</v>
      </c>
      <c r="AS1705" s="73" t="s">
        <v>5012</v>
      </c>
      <c r="AT1705" s="73">
        <f t="shared" si="419"/>
        <v>3</v>
      </c>
      <c r="AU1705" s="112" t="s">
        <v>5384</v>
      </c>
      <c r="AV1705" s="44" t="s">
        <v>5382</v>
      </c>
      <c r="AW1705" t="s">
        <v>5014</v>
      </c>
      <c r="AX1705" s="73"/>
      <c r="AY170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5" s="49" t="s">
        <v>4903</v>
      </c>
      <c r="BA1705" s="44" t="str">
        <f>Y1705&amp;"-"&amp;IF(Z1705&lt;10,"0"&amp;Z1705,Z1705)</f>
        <v>1919-04</v>
      </c>
      <c r="BB1705" s="44" t="str">
        <f>Y1705&amp;IF(Z1705&lt;&gt;0,"-"&amp;Z1705,"")&amp;IF(AA1705&lt;&gt;0,"-"&amp;AA1705,"")&amp;IF(AB1705&lt;&gt;0,"/"&amp;AB1705,"")&amp;IF(AC1705&lt;&gt;0,"-"&amp;AC1705,"")&amp;IF(AD1705&lt;&gt;0,"-"&amp;AD1705,"")</f>
        <v>1919-4</v>
      </c>
      <c r="BC1705" s="44"/>
      <c r="BD1705" s="44"/>
      <c r="BE1705" s="44"/>
      <c r="BF1705" s="49" t="s">
        <v>4882</v>
      </c>
      <c r="BG1705" t="s">
        <v>4893</v>
      </c>
      <c r="BH1705" s="40" t="s">
        <v>5050</v>
      </c>
      <c r="BI1705" t="s">
        <v>39</v>
      </c>
      <c r="BJ1705" t="str">
        <f t="shared" si="437"/>
        <v>Алма-Ата и окрестности</v>
      </c>
      <c r="BK1705" t="str">
        <f>T1705&amp;" N; "&amp;U1705&amp;" E"</f>
        <v>43.289437 N; 76.994338 E</v>
      </c>
      <c r="BL1705" t="s">
        <v>765</v>
      </c>
      <c r="BM1705" s="85" t="s">
        <v>766</v>
      </c>
      <c r="BN1705" t="s">
        <v>4895</v>
      </c>
      <c r="BO1705">
        <f t="shared" si="438"/>
        <v>6000</v>
      </c>
      <c r="BP1705" t="str">
        <f>IF(V1705="original",H1705,IF(V1705="volunteer",C1705,"Nekhaeva A.A."))</f>
        <v>Kim L.V.</v>
      </c>
      <c r="BQ1705" t="str">
        <f>IF(V1705="original",I1705,IF(V1705="volunteer",YEAR(A1705)&amp;"-"&amp;IF(MONTH(A1705)&lt;10,"0"&amp;MONTH(A1705),MONTH(A1705))&amp;"-"&amp;IF(DAY(A1705)&lt;10,"0"&amp;DAY(A1705),DAY(A1705)),"__2025-05-15"))</f>
        <v>2025-04-29</v>
      </c>
      <c r="BR1705"/>
      <c r="BS1705"/>
      <c r="BT1705" s="49" t="s">
        <v>4766</v>
      </c>
      <c r="BU1705" t="s">
        <v>3631</v>
      </c>
      <c r="BV1705" t="s">
        <v>3632</v>
      </c>
      <c r="BW1705" t="s">
        <v>3633</v>
      </c>
      <c r="BX1705" t="s">
        <v>3634</v>
      </c>
      <c r="BY1705" s="44" t="s">
        <v>127</v>
      </c>
      <c r="BZ1705" t="s">
        <v>502</v>
      </c>
      <c r="CA1705" t="s">
        <v>3941</v>
      </c>
      <c r="CB1705" s="44" t="s">
        <v>3941</v>
      </c>
      <c r="CC1705" t="s">
        <v>4861</v>
      </c>
      <c r="CD1705" t="s">
        <v>3939</v>
      </c>
      <c r="CE1705" t="s">
        <v>3940</v>
      </c>
      <c r="CF1705" t="s">
        <v>3630</v>
      </c>
      <c r="CG1705"/>
      <c r="CH1705" t="str">
        <f>H1705</f>
        <v>Спасский С.А., Шнитников В.Н.</v>
      </c>
      <c r="CI1705">
        <f t="shared" si="439"/>
        <v>1937</v>
      </c>
      <c r="CJ1705"/>
    </row>
    <row r="1706" spans="1:88" s="6" customFormat="1" x14ac:dyDescent="0.45">
      <c r="A1706" s="5">
        <v>45776.71938657407</v>
      </c>
      <c r="B1706" s="6">
        <v>412819044</v>
      </c>
      <c r="C1706" s="6" t="s">
        <v>4897</v>
      </c>
      <c r="D1706" s="6">
        <v>1</v>
      </c>
      <c r="E1706" s="4" t="s">
        <v>65</v>
      </c>
      <c r="F1706" s="6" t="s">
        <v>993</v>
      </c>
      <c r="G1706" s="6">
        <v>2590</v>
      </c>
      <c r="H1706" s="44" t="s">
        <v>951</v>
      </c>
      <c r="I1706" s="6">
        <v>1937</v>
      </c>
      <c r="J1706" s="6" t="s">
        <v>952</v>
      </c>
      <c r="K1706" s="6" t="s">
        <v>953</v>
      </c>
      <c r="L1706" s="6" t="s">
        <v>954</v>
      </c>
      <c r="M1706" s="6" t="s">
        <v>267</v>
      </c>
      <c r="P1706" s="6" t="s">
        <v>947</v>
      </c>
      <c r="Q1706" t="str">
        <f t="shared" si="436"/>
        <v>Алма-Ата и окрестности</v>
      </c>
      <c r="R1706" s="84">
        <v>43.289437</v>
      </c>
      <c r="S1706" s="84">
        <v>76.994337999999999</v>
      </c>
      <c r="T1706" s="6" t="s">
        <v>765</v>
      </c>
      <c r="U1706" s="6" t="s">
        <v>766</v>
      </c>
      <c r="V1706" s="6" t="s">
        <v>106</v>
      </c>
      <c r="X1706" s="6">
        <v>6000</v>
      </c>
      <c r="Y1706" s="6">
        <v>1919</v>
      </c>
      <c r="Z1706" s="6">
        <v>5</v>
      </c>
      <c r="AA1706" s="6">
        <v>1</v>
      </c>
      <c r="AB1706" s="6">
        <v>1919</v>
      </c>
      <c r="AC1706" s="6">
        <v>5</v>
      </c>
      <c r="AD1706" s="6">
        <v>15</v>
      </c>
      <c r="AF1706" s="6" t="s">
        <v>948</v>
      </c>
      <c r="AI1706" s="6" t="s">
        <v>1046</v>
      </c>
      <c r="AJ1706" s="6" t="s">
        <v>1063</v>
      </c>
      <c r="AK1706" s="6" t="b">
        <v>1</v>
      </c>
      <c r="AL1706" s="6" t="b">
        <v>0</v>
      </c>
      <c r="AO1706" s="49" t="s">
        <v>4952</v>
      </c>
      <c r="AP1706" s="73"/>
      <c r="AQ1706" s="49" t="s">
        <v>4951</v>
      </c>
      <c r="AR1706" s="76" t="s">
        <v>5011</v>
      </c>
      <c r="AS1706" s="73" t="s">
        <v>5012</v>
      </c>
      <c r="AT1706" s="73">
        <f t="shared" si="419"/>
        <v>1</v>
      </c>
      <c r="AU1706" s="112" t="s">
        <v>5384</v>
      </c>
      <c r="AV1706" s="44" t="s">
        <v>5380</v>
      </c>
      <c r="AW1706" t="s">
        <v>5014</v>
      </c>
      <c r="AX1706" s="112" t="s">
        <v>5311</v>
      </c>
      <c r="AY170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6" s="49" t="s">
        <v>4903</v>
      </c>
      <c r="BA1706" s="58" t="str">
        <f>Y1706&amp;"-"&amp;IF(Z1706&lt;10,"0"&amp;Z1706,Z1706)&amp;"-"&amp;IF(AA1706&lt;10,"0"&amp;AA1706,AA1706)&amp;"/"&amp;IF(AD1706&lt;10,"0"&amp;AD1706,AD1706)</f>
        <v>1919-05-01/15</v>
      </c>
      <c r="BB1706" s="44" t="str">
        <f>Y1706&amp;IF(Z1706&lt;&gt;0,"-"&amp;Z1706,"")&amp;IF(AA1706&lt;&gt;0,"-"&amp;AA1706,"")&amp;IF(AB1706&lt;&gt;0,"/"&amp;AB1706,"")&amp;IF(AC1706&lt;&gt;0,"-"&amp;AC1706,"")&amp;IF(AD1706&lt;&gt;0,"-"&amp;AD1706,"")</f>
        <v>1919-5-1/1919-5-15</v>
      </c>
      <c r="BC1706" s="44"/>
      <c r="BD1706" s="44"/>
      <c r="BE1706" s="44"/>
      <c r="BF1706" s="49" t="s">
        <v>4882</v>
      </c>
      <c r="BG1706" t="s">
        <v>4893</v>
      </c>
      <c r="BH1706" s="40" t="s">
        <v>5050</v>
      </c>
      <c r="BI1706" t="s">
        <v>39</v>
      </c>
      <c r="BJ1706" t="str">
        <f t="shared" si="437"/>
        <v>Алма-Ата и окрестности</v>
      </c>
      <c r="BK1706" t="str">
        <f>T1706&amp;" N; "&amp;U1706&amp;" E"</f>
        <v>43.289437 N; 76.994338 E</v>
      </c>
      <c r="BL1706" t="s">
        <v>765</v>
      </c>
      <c r="BM1706" s="85" t="s">
        <v>766</v>
      </c>
      <c r="BN1706" t="s">
        <v>4895</v>
      </c>
      <c r="BO1706">
        <f t="shared" si="438"/>
        <v>6000</v>
      </c>
      <c r="BP1706" t="str">
        <f>IF(V1706="original",H1706,IF(V1706="volunteer",C1706,"Nekhaeva A.A."))</f>
        <v>Kim L.V.</v>
      </c>
      <c r="BQ1706" t="str">
        <f>IF(V1706="original",I1706,IF(V1706="volunteer",YEAR(A1706)&amp;"-"&amp;IF(MONTH(A1706)&lt;10,"0"&amp;MONTH(A1706),MONTH(A1706))&amp;"-"&amp;IF(DAY(A1706)&lt;10,"0"&amp;DAY(A1706),DAY(A1706)),"__2025-05-15"))</f>
        <v>2025-04-29</v>
      </c>
      <c r="BR1706"/>
      <c r="BS1706"/>
      <c r="BT1706" s="49" t="s">
        <v>4766</v>
      </c>
      <c r="BU1706" t="s">
        <v>3631</v>
      </c>
      <c r="BV1706" t="s">
        <v>3632</v>
      </c>
      <c r="BW1706" t="s">
        <v>3633</v>
      </c>
      <c r="BX1706" t="s">
        <v>3634</v>
      </c>
      <c r="BY1706" s="44" t="s">
        <v>127</v>
      </c>
      <c r="BZ1706" t="s">
        <v>502</v>
      </c>
      <c r="CA1706" t="s">
        <v>3941</v>
      </c>
      <c r="CB1706" s="44" t="s">
        <v>3941</v>
      </c>
      <c r="CC1706" t="s">
        <v>4861</v>
      </c>
      <c r="CD1706" t="s">
        <v>3939</v>
      </c>
      <c r="CE1706" t="s">
        <v>3940</v>
      </c>
      <c r="CF1706" t="s">
        <v>3630</v>
      </c>
      <c r="CG1706"/>
      <c r="CH1706" t="str">
        <f>H1706</f>
        <v>Спасский С.А., Шнитников В.Н.</v>
      </c>
      <c r="CI1706">
        <f t="shared" si="439"/>
        <v>1937</v>
      </c>
      <c r="CJ1706"/>
    </row>
    <row r="1707" spans="1:88" s="6" customFormat="1" x14ac:dyDescent="0.45">
      <c r="A1707" s="5">
        <v>45776.72320601852</v>
      </c>
      <c r="B1707" s="6">
        <v>412819044</v>
      </c>
      <c r="C1707" s="6" t="s">
        <v>4897</v>
      </c>
      <c r="D1707" s="6">
        <v>1</v>
      </c>
      <c r="E1707" s="4" t="s">
        <v>51</v>
      </c>
      <c r="G1707" s="6">
        <v>2590</v>
      </c>
      <c r="H1707" s="44" t="s">
        <v>951</v>
      </c>
      <c r="I1707" s="6">
        <v>1937</v>
      </c>
      <c r="J1707" s="6" t="s">
        <v>952</v>
      </c>
      <c r="K1707" s="6" t="s">
        <v>953</v>
      </c>
      <c r="L1707" s="6" t="s">
        <v>954</v>
      </c>
      <c r="M1707" s="6" t="s">
        <v>267</v>
      </c>
      <c r="P1707" s="6" t="s">
        <v>1053</v>
      </c>
      <c r="Q1707" t="str">
        <f>IF(LEN(P1707)&gt;0,P1707,"")</f>
        <v>разные места Казахстана</v>
      </c>
      <c r="R1707" s="84"/>
      <c r="S1707" s="84"/>
      <c r="V1707" s="6" t="s">
        <v>119</v>
      </c>
      <c r="X1707" s="6">
        <v>6000</v>
      </c>
      <c r="Y1707" s="6">
        <v>1937</v>
      </c>
      <c r="AF1707" s="6" t="s">
        <v>948</v>
      </c>
      <c r="AG1707" s="62" t="s">
        <v>997</v>
      </c>
      <c r="AI1707" s="6" t="s">
        <v>1046</v>
      </c>
      <c r="AJ1707" s="6" t="s">
        <v>1063</v>
      </c>
      <c r="AK1707" s="6" t="b">
        <v>1</v>
      </c>
      <c r="AL1707" s="6" t="b">
        <v>0</v>
      </c>
      <c r="AO1707" s="49" t="s">
        <v>4952</v>
      </c>
      <c r="AP1707" s="73"/>
      <c r="AQ1707" s="49" t="s">
        <v>4951</v>
      </c>
      <c r="AR1707" s="76" t="s">
        <v>5011</v>
      </c>
      <c r="AS1707" s="73" t="s">
        <v>5012</v>
      </c>
      <c r="AT1707" s="73">
        <f t="shared" si="419"/>
        <v>1</v>
      </c>
      <c r="AU1707" s="112" t="s">
        <v>5383</v>
      </c>
      <c r="AV1707" s="44" t="s">
        <v>5380</v>
      </c>
      <c r="AW1707" t="s">
        <v>5014</v>
      </c>
      <c r="AX1707" s="73"/>
      <c r="AY170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7" s="49" t="s">
        <v>4903</v>
      </c>
      <c r="BA1707" s="44">
        <f>Y1707</f>
        <v>1937</v>
      </c>
      <c r="BB1707" s="44" t="str">
        <f>Y1707&amp;IF(Z1707&lt;&gt;0,"-"&amp;Z1707,"")&amp;IF(AA1707&lt;&gt;0,"-"&amp;AA1707,"")&amp;IF(AB1707&lt;&gt;0,"/"&amp;AB1707,"")&amp;IF(AC1707&lt;&gt;0,"-"&amp;AC1707,"")&amp;IF(AD1707&lt;&gt;0,"-"&amp;AD1707,"")</f>
        <v>1937</v>
      </c>
      <c r="BC1707" s="44"/>
      <c r="BD1707" s="44"/>
      <c r="BE1707" s="44"/>
      <c r="BF1707" s="49" t="s">
        <v>4882</v>
      </c>
      <c r="BG1707" t="s">
        <v>4893</v>
      </c>
      <c r="BH1707" s="40" t="s">
        <v>5050</v>
      </c>
      <c r="BI1707" t="s">
        <v>39</v>
      </c>
      <c r="BJ1707" t="str">
        <f>P1707</f>
        <v>разные места Казахстана</v>
      </c>
      <c r="BK1707"/>
      <c r="BL1707"/>
      <c r="BM1707" s="85"/>
      <c r="BN1707"/>
      <c r="BO1707">
        <f>X1707</f>
        <v>6000</v>
      </c>
      <c r="BP1707" t="str">
        <f>IF(V1707="original",H1707,IF(V1707="volunteer",C1707,"Nekhaeva A.A."))</f>
        <v>Nekhaeva A.A.</v>
      </c>
      <c r="BQ1707" t="str">
        <f>IF(V1707="original",I1707,IF(V1707="volunteer",YEAR(A1707)&amp;"-"&amp;IF(MONTH(A1707)&lt;10,"0"&amp;MONTH(A1707),MONTH(A1707))&amp;"-"&amp;IF(DAY(A1707)&lt;10,"0"&amp;DAY(A1707),DAY(A1707)),"__2025-05-15"))</f>
        <v>__2025-05-15</v>
      </c>
      <c r="BR1707"/>
      <c r="BS1707"/>
      <c r="BT1707" s="49" t="s">
        <v>4766</v>
      </c>
      <c r="BU1707" t="s">
        <v>3631</v>
      </c>
      <c r="BV1707" t="s">
        <v>3632</v>
      </c>
      <c r="BW1707" t="s">
        <v>3633</v>
      </c>
      <c r="BX1707" t="s">
        <v>3634</v>
      </c>
      <c r="BY1707" s="44" t="s">
        <v>127</v>
      </c>
      <c r="BZ1707" t="s">
        <v>502</v>
      </c>
      <c r="CA1707" t="s">
        <v>3941</v>
      </c>
      <c r="CB1707" s="44" t="s">
        <v>3941</v>
      </c>
      <c r="CC1707" t="s">
        <v>4861</v>
      </c>
      <c r="CD1707" t="s">
        <v>3939</v>
      </c>
      <c r="CE1707" t="s">
        <v>3940</v>
      </c>
      <c r="CF1707" t="s">
        <v>3630</v>
      </c>
      <c r="CG1707"/>
      <c r="CH1707" t="str">
        <f>H1707</f>
        <v>Спасский С.А., Шнитников В.Н.</v>
      </c>
      <c r="CI1707">
        <f>I1707</f>
        <v>1937</v>
      </c>
      <c r="CJ1707"/>
    </row>
    <row r="1708" spans="1:88" s="6" customFormat="1" x14ac:dyDescent="0.45">
      <c r="A1708" s="5">
        <v>45776.72320601852</v>
      </c>
      <c r="B1708" s="6">
        <v>412819044</v>
      </c>
      <c r="C1708" s="6" t="s">
        <v>4897</v>
      </c>
      <c r="D1708" s="6">
        <v>6</v>
      </c>
      <c r="E1708" s="4" t="s">
        <v>1197</v>
      </c>
      <c r="G1708" s="6">
        <v>2590</v>
      </c>
      <c r="H1708" s="44" t="s">
        <v>951</v>
      </c>
      <c r="I1708" s="6">
        <v>1937</v>
      </c>
      <c r="J1708" s="6" t="s">
        <v>952</v>
      </c>
      <c r="K1708" s="6" t="s">
        <v>953</v>
      </c>
      <c r="L1708" s="6" t="s">
        <v>954</v>
      </c>
      <c r="M1708" s="6" t="s">
        <v>267</v>
      </c>
      <c r="P1708" s="6" t="s">
        <v>1053</v>
      </c>
      <c r="Q1708" t="str">
        <f>IF(LEN(P1708)&gt;0,P1708,"")</f>
        <v>разные места Казахстана</v>
      </c>
      <c r="R1708" s="84"/>
      <c r="S1708" s="84"/>
      <c r="V1708" s="6" t="s">
        <v>119</v>
      </c>
      <c r="X1708" s="6">
        <v>6000</v>
      </c>
      <c r="Y1708" s="6">
        <v>1937</v>
      </c>
      <c r="AF1708" s="6" t="s">
        <v>948</v>
      </c>
      <c r="AG1708" s="62" t="s">
        <v>997</v>
      </c>
      <c r="AI1708" s="6" t="s">
        <v>1046</v>
      </c>
      <c r="AJ1708" s="6" t="s">
        <v>1063</v>
      </c>
      <c r="AK1708" s="6" t="b">
        <v>1</v>
      </c>
      <c r="AL1708" s="6" t="b">
        <v>0</v>
      </c>
      <c r="AO1708" s="49" t="s">
        <v>4952</v>
      </c>
      <c r="AP1708" s="73"/>
      <c r="AQ1708" s="49" t="s">
        <v>4951</v>
      </c>
      <c r="AR1708" s="76" t="s">
        <v>5011</v>
      </c>
      <c r="AS1708" s="73" t="s">
        <v>5012</v>
      </c>
      <c r="AT1708" s="73">
        <f t="shared" si="419"/>
        <v>6</v>
      </c>
      <c r="AU1708" s="112" t="s">
        <v>5384</v>
      </c>
      <c r="AV1708" s="44" t="s">
        <v>5380</v>
      </c>
      <c r="AW1708" t="s">
        <v>5014</v>
      </c>
      <c r="AX1708" s="73"/>
      <c r="AY170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8" s="49" t="s">
        <v>4903</v>
      </c>
      <c r="BA1708" s="44">
        <f>Y1708</f>
        <v>1937</v>
      </c>
      <c r="BB1708" s="44" t="str">
        <f>Y1708&amp;IF(Z1708&lt;&gt;0,"-"&amp;Z1708,"")&amp;IF(AA1708&lt;&gt;0,"-"&amp;AA1708,"")&amp;IF(AB1708&lt;&gt;0,"/"&amp;AB1708,"")&amp;IF(AC1708&lt;&gt;0,"-"&amp;AC1708,"")&amp;IF(AD1708&lt;&gt;0,"-"&amp;AD1708,"")</f>
        <v>1937</v>
      </c>
      <c r="BC1708" s="44"/>
      <c r="BD1708" s="44"/>
      <c r="BE1708" s="44"/>
      <c r="BF1708" s="49" t="s">
        <v>4882</v>
      </c>
      <c r="BG1708" t="s">
        <v>4893</v>
      </c>
      <c r="BH1708" s="40" t="s">
        <v>5050</v>
      </c>
      <c r="BI1708" t="s">
        <v>39</v>
      </c>
      <c r="BJ1708" t="str">
        <f>P1708</f>
        <v>разные места Казахстана</v>
      </c>
      <c r="BK1708"/>
      <c r="BL1708"/>
      <c r="BM1708" s="85"/>
      <c r="BN1708"/>
      <c r="BO1708">
        <f>X1708</f>
        <v>6000</v>
      </c>
      <c r="BP1708" t="str">
        <f>IF(V1708="original",H1708,IF(V1708="volunteer",C1708,"Nekhaeva A.A."))</f>
        <v>Nekhaeva A.A.</v>
      </c>
      <c r="BQ1708" t="str">
        <f>IF(V1708="original",I1708,IF(V1708="volunteer",YEAR(A1708)&amp;"-"&amp;IF(MONTH(A1708)&lt;10,"0"&amp;MONTH(A1708),MONTH(A1708))&amp;"-"&amp;IF(DAY(A1708)&lt;10,"0"&amp;DAY(A1708),DAY(A1708)),"__2025-05-15"))</f>
        <v>__2025-05-15</v>
      </c>
      <c r="BR1708"/>
      <c r="BS1708"/>
      <c r="BT1708" s="49" t="s">
        <v>4766</v>
      </c>
      <c r="BU1708" t="s">
        <v>3631</v>
      </c>
      <c r="BV1708" t="s">
        <v>3632</v>
      </c>
      <c r="BW1708" t="s">
        <v>3633</v>
      </c>
      <c r="BX1708" t="s">
        <v>3634</v>
      </c>
      <c r="BY1708" s="44" t="s">
        <v>127</v>
      </c>
      <c r="BZ1708" t="s">
        <v>502</v>
      </c>
      <c r="CA1708" t="s">
        <v>3941</v>
      </c>
      <c r="CB1708" s="44" t="s">
        <v>3941</v>
      </c>
      <c r="CC1708" t="s">
        <v>4861</v>
      </c>
      <c r="CD1708" t="s">
        <v>3939</v>
      </c>
      <c r="CE1708" t="s">
        <v>3940</v>
      </c>
      <c r="CF1708" t="s">
        <v>3630</v>
      </c>
      <c r="CG1708"/>
      <c r="CH1708" t="str">
        <f>H1708</f>
        <v>Спасский С.А., Шнитников В.Н.</v>
      </c>
      <c r="CI1708">
        <f>I1708</f>
        <v>1937</v>
      </c>
      <c r="CJ1708"/>
    </row>
    <row r="1709" spans="1:88" s="6" customFormat="1" x14ac:dyDescent="0.45">
      <c r="A1709" s="5">
        <v>45776.721041666657</v>
      </c>
      <c r="B1709" s="6">
        <v>412819044</v>
      </c>
      <c r="C1709" s="6" t="s">
        <v>4897</v>
      </c>
      <c r="D1709" s="6">
        <v>3</v>
      </c>
      <c r="E1709" s="4" t="s">
        <v>265</v>
      </c>
      <c r="G1709" s="6">
        <v>2590</v>
      </c>
      <c r="H1709" s="44" t="s">
        <v>951</v>
      </c>
      <c r="I1709" s="6">
        <v>1937</v>
      </c>
      <c r="J1709" s="6" t="s">
        <v>952</v>
      </c>
      <c r="K1709" s="6" t="s">
        <v>953</v>
      </c>
      <c r="L1709" s="6" t="s">
        <v>954</v>
      </c>
      <c r="M1709" s="6" t="s">
        <v>267</v>
      </c>
      <c r="P1709" s="6" t="s">
        <v>947</v>
      </c>
      <c r="Q1709" t="str">
        <f>IF(LEN(P1709)&gt;0,P1709,"")</f>
        <v>Алма-Ата и окрестности</v>
      </c>
      <c r="R1709" s="84">
        <v>43.289437</v>
      </c>
      <c r="S1709" s="84">
        <v>76.994337999999999</v>
      </c>
      <c r="T1709" s="6" t="s">
        <v>765</v>
      </c>
      <c r="U1709" s="6" t="s">
        <v>766</v>
      </c>
      <c r="V1709" s="6" t="s">
        <v>106</v>
      </c>
      <c r="X1709" s="6">
        <v>6000</v>
      </c>
      <c r="Y1709" s="6">
        <v>1920</v>
      </c>
      <c r="Z1709" s="6">
        <v>6</v>
      </c>
      <c r="AF1709" s="6" t="s">
        <v>948</v>
      </c>
      <c r="AI1709" s="6" t="s">
        <v>1046</v>
      </c>
      <c r="AJ1709" s="6" t="s">
        <v>1063</v>
      </c>
      <c r="AK1709" s="6" t="b">
        <v>1</v>
      </c>
      <c r="AL1709" s="6" t="b">
        <v>0</v>
      </c>
      <c r="AO1709" s="49" t="s">
        <v>4952</v>
      </c>
      <c r="AP1709" s="73"/>
      <c r="AQ1709" s="49" t="s">
        <v>4951</v>
      </c>
      <c r="AR1709" s="76" t="s">
        <v>5011</v>
      </c>
      <c r="AS1709" s="73" t="s">
        <v>5012</v>
      </c>
      <c r="AT1709" s="73">
        <f t="shared" si="419"/>
        <v>3</v>
      </c>
      <c r="AU1709" s="112" t="s">
        <v>5383</v>
      </c>
      <c r="AV1709" s="44" t="s">
        <v>5380</v>
      </c>
      <c r="AW1709" t="s">
        <v>5014</v>
      </c>
      <c r="AX1709" s="73"/>
      <c r="AY170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09" s="49" t="s">
        <v>4903</v>
      </c>
      <c r="BA1709" s="44" t="str">
        <f>Y1709&amp;"-"&amp;IF(Z1709&lt;10,"0"&amp;Z1709,Z1709)</f>
        <v>1920-06</v>
      </c>
      <c r="BB1709" s="44" t="str">
        <f>Y1709&amp;IF(Z1709&lt;&gt;0,"-"&amp;Z1709,"")&amp;IF(AA1709&lt;&gt;0,"-"&amp;AA1709,"")&amp;IF(AB1709&lt;&gt;0,"/"&amp;AB1709,"")&amp;IF(AC1709&lt;&gt;0,"-"&amp;AC1709,"")&amp;IF(AD1709&lt;&gt;0,"-"&amp;AD1709,"")</f>
        <v>1920-6</v>
      </c>
      <c r="BC1709" s="44"/>
      <c r="BD1709" s="44"/>
      <c r="BE1709" s="44"/>
      <c r="BF1709" s="49" t="s">
        <v>4882</v>
      </c>
      <c r="BG1709" t="s">
        <v>4893</v>
      </c>
      <c r="BH1709" s="40" t="s">
        <v>5050</v>
      </c>
      <c r="BI1709" t="s">
        <v>39</v>
      </c>
      <c r="BJ1709" t="str">
        <f>P1709</f>
        <v>Алма-Ата и окрестности</v>
      </c>
      <c r="BK1709" t="str">
        <f>T1709&amp;" N; "&amp;U1709&amp;" E"</f>
        <v>43.289437 N; 76.994338 E</v>
      </c>
      <c r="BL1709" t="s">
        <v>765</v>
      </c>
      <c r="BM1709" s="85" t="s">
        <v>766</v>
      </c>
      <c r="BN1709" t="s">
        <v>4895</v>
      </c>
      <c r="BO1709">
        <f>X1709</f>
        <v>6000</v>
      </c>
      <c r="BP1709" t="str">
        <f>IF(V1709="original",H1709,IF(V1709="volunteer",C1709,"Nekhaeva A.A."))</f>
        <v>Kim L.V.</v>
      </c>
      <c r="BQ1709" t="str">
        <f>IF(V1709="original",I1709,IF(V1709="volunteer",YEAR(A1709)&amp;"-"&amp;IF(MONTH(A1709)&lt;10,"0"&amp;MONTH(A1709),MONTH(A1709))&amp;"-"&amp;IF(DAY(A1709)&lt;10,"0"&amp;DAY(A1709),DAY(A1709)),"__2025-05-15"))</f>
        <v>2025-04-29</v>
      </c>
      <c r="BR1709"/>
      <c r="BS1709"/>
      <c r="BT1709" s="49" t="s">
        <v>4766</v>
      </c>
      <c r="BU1709" t="s">
        <v>3631</v>
      </c>
      <c r="BV1709" t="s">
        <v>3632</v>
      </c>
      <c r="BW1709" t="s">
        <v>3633</v>
      </c>
      <c r="BX1709" t="s">
        <v>3634</v>
      </c>
      <c r="BY1709" s="44" t="s">
        <v>127</v>
      </c>
      <c r="BZ1709" t="s">
        <v>502</v>
      </c>
      <c r="CA1709" t="s">
        <v>3941</v>
      </c>
      <c r="CB1709" s="44" t="s">
        <v>3941</v>
      </c>
      <c r="CC1709" t="s">
        <v>4861</v>
      </c>
      <c r="CD1709" t="s">
        <v>3939</v>
      </c>
      <c r="CE1709" t="s">
        <v>3940</v>
      </c>
      <c r="CF1709" t="s">
        <v>3630</v>
      </c>
      <c r="CG1709"/>
      <c r="CH1709" t="str">
        <f>H1709</f>
        <v>Спасский С.А., Шнитников В.Н.</v>
      </c>
      <c r="CI1709">
        <f>I1709</f>
        <v>1937</v>
      </c>
      <c r="CJ1709"/>
    </row>
    <row r="1710" spans="1:88" s="6" customFormat="1" x14ac:dyDescent="0.45">
      <c r="A1710" s="5">
        <v>45776.721041666657</v>
      </c>
      <c r="B1710" s="6">
        <v>412819044</v>
      </c>
      <c r="C1710" s="6" t="s">
        <v>4897</v>
      </c>
      <c r="D1710" s="6">
        <v>1</v>
      </c>
      <c r="E1710" s="4" t="s">
        <v>65</v>
      </c>
      <c r="G1710" s="6">
        <v>2590</v>
      </c>
      <c r="H1710" s="44" t="s">
        <v>951</v>
      </c>
      <c r="I1710" s="6">
        <v>1937</v>
      </c>
      <c r="J1710" s="6" t="s">
        <v>952</v>
      </c>
      <c r="K1710" s="6" t="s">
        <v>953</v>
      </c>
      <c r="L1710" s="6" t="s">
        <v>954</v>
      </c>
      <c r="M1710" s="6" t="s">
        <v>267</v>
      </c>
      <c r="P1710" s="6" t="s">
        <v>947</v>
      </c>
      <c r="Q1710" t="str">
        <f>IF(LEN(P1710)&gt;0,P1710,"")</f>
        <v>Алма-Ата и окрестности</v>
      </c>
      <c r="R1710" s="84">
        <v>43.289437</v>
      </c>
      <c r="S1710" s="84">
        <v>76.994337999999999</v>
      </c>
      <c r="T1710" s="6" t="s">
        <v>765</v>
      </c>
      <c r="U1710" s="6" t="s">
        <v>766</v>
      </c>
      <c r="V1710" s="6" t="s">
        <v>106</v>
      </c>
      <c r="X1710" s="6">
        <v>6000</v>
      </c>
      <c r="Y1710" s="6">
        <v>1920</v>
      </c>
      <c r="Z1710" s="6">
        <v>6</v>
      </c>
      <c r="AF1710" s="6" t="s">
        <v>948</v>
      </c>
      <c r="AI1710" s="6" t="s">
        <v>1046</v>
      </c>
      <c r="AJ1710" s="6" t="s">
        <v>1063</v>
      </c>
      <c r="AK1710" s="6" t="b">
        <v>1</v>
      </c>
      <c r="AL1710" s="6" t="b">
        <v>0</v>
      </c>
      <c r="AO1710" s="49" t="s">
        <v>4952</v>
      </c>
      <c r="AP1710" s="73"/>
      <c r="AQ1710" s="49" t="s">
        <v>4951</v>
      </c>
      <c r="AR1710" s="76" t="s">
        <v>5011</v>
      </c>
      <c r="AS1710" s="73" t="s">
        <v>5012</v>
      </c>
      <c r="AT1710" s="73">
        <f t="shared" si="419"/>
        <v>1</v>
      </c>
      <c r="AU1710" s="112" t="s">
        <v>5384</v>
      </c>
      <c r="AV1710" s="44" t="s">
        <v>5380</v>
      </c>
      <c r="AW1710" t="s">
        <v>5014</v>
      </c>
      <c r="AX1710" s="73"/>
      <c r="AY171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0" s="49" t="s">
        <v>4903</v>
      </c>
      <c r="BA1710" s="44" t="str">
        <f>Y1710&amp;"-"&amp;IF(Z1710&lt;10,"0"&amp;Z1710,Z1710)</f>
        <v>1920-06</v>
      </c>
      <c r="BB1710" s="44" t="str">
        <f>Y1710&amp;IF(Z1710&lt;&gt;0,"-"&amp;Z1710,"")&amp;IF(AA1710&lt;&gt;0,"-"&amp;AA1710,"")&amp;IF(AB1710&lt;&gt;0,"/"&amp;AB1710,"")&amp;IF(AC1710&lt;&gt;0,"-"&amp;AC1710,"")&amp;IF(AD1710&lt;&gt;0,"-"&amp;AD1710,"")</f>
        <v>1920-6</v>
      </c>
      <c r="BC1710" s="44"/>
      <c r="BD1710" s="44"/>
      <c r="BE1710" s="44"/>
      <c r="BF1710" s="49" t="s">
        <v>4882</v>
      </c>
      <c r="BG1710" t="s">
        <v>4893</v>
      </c>
      <c r="BH1710" s="40" t="s">
        <v>5050</v>
      </c>
      <c r="BI1710" t="s">
        <v>39</v>
      </c>
      <c r="BJ1710" t="str">
        <f>P1710</f>
        <v>Алма-Ата и окрестности</v>
      </c>
      <c r="BK1710" t="str">
        <f>T1710&amp;" N; "&amp;U1710&amp;" E"</f>
        <v>43.289437 N; 76.994338 E</v>
      </c>
      <c r="BL1710" t="s">
        <v>765</v>
      </c>
      <c r="BM1710" s="85" t="s">
        <v>766</v>
      </c>
      <c r="BN1710" t="s">
        <v>4895</v>
      </c>
      <c r="BO1710">
        <f>X1710</f>
        <v>6000</v>
      </c>
      <c r="BP1710" t="str">
        <f>IF(V1710="original",H1710,IF(V1710="volunteer",C1710,"Nekhaeva A.A."))</f>
        <v>Kim L.V.</v>
      </c>
      <c r="BQ1710" t="str">
        <f>IF(V1710="original",I1710,IF(V1710="volunteer",YEAR(A1710)&amp;"-"&amp;IF(MONTH(A1710)&lt;10,"0"&amp;MONTH(A1710),MONTH(A1710))&amp;"-"&amp;IF(DAY(A1710)&lt;10,"0"&amp;DAY(A1710),DAY(A1710)),"__2025-05-15"))</f>
        <v>2025-04-29</v>
      </c>
      <c r="BR1710"/>
      <c r="BS1710"/>
      <c r="BT1710" s="49" t="s">
        <v>4766</v>
      </c>
      <c r="BU1710" t="s">
        <v>3631</v>
      </c>
      <c r="BV1710" t="s">
        <v>3632</v>
      </c>
      <c r="BW1710" t="s">
        <v>3633</v>
      </c>
      <c r="BX1710" t="s">
        <v>3634</v>
      </c>
      <c r="BY1710" s="44" t="s">
        <v>127</v>
      </c>
      <c r="BZ1710" t="s">
        <v>502</v>
      </c>
      <c r="CA1710" t="s">
        <v>3941</v>
      </c>
      <c r="CB1710" s="44" t="s">
        <v>3941</v>
      </c>
      <c r="CC1710" t="s">
        <v>4861</v>
      </c>
      <c r="CD1710" t="s">
        <v>3939</v>
      </c>
      <c r="CE1710" t="s">
        <v>3940</v>
      </c>
      <c r="CF1710" t="s">
        <v>3630</v>
      </c>
      <c r="CG1710"/>
      <c r="CH1710" t="str">
        <f>H1710</f>
        <v>Спасский С.А., Шнитников В.Н.</v>
      </c>
      <c r="CI1710">
        <f>I1710</f>
        <v>1937</v>
      </c>
      <c r="CJ1710"/>
    </row>
    <row r="1711" spans="1:88" s="6" customFormat="1" x14ac:dyDescent="0.45">
      <c r="A1711" s="5">
        <v>45776.720497685194</v>
      </c>
      <c r="B1711" s="6">
        <v>412819044</v>
      </c>
      <c r="C1711" s="6" t="s">
        <v>4897</v>
      </c>
      <c r="D1711" s="6">
        <v>1</v>
      </c>
      <c r="E1711" s="4" t="s">
        <v>51</v>
      </c>
      <c r="F1711" s="6" t="s">
        <v>989</v>
      </c>
      <c r="G1711" s="6">
        <v>2590</v>
      </c>
      <c r="H1711" s="44" t="s">
        <v>951</v>
      </c>
      <c r="I1711" s="6">
        <v>1937</v>
      </c>
      <c r="J1711" s="6" t="s">
        <v>952</v>
      </c>
      <c r="K1711" s="6" t="s">
        <v>953</v>
      </c>
      <c r="L1711" s="6" t="s">
        <v>954</v>
      </c>
      <c r="M1711" s="6" t="s">
        <v>267</v>
      </c>
      <c r="P1711" s="6" t="s">
        <v>947</v>
      </c>
      <c r="Q1711" t="str">
        <f>IF(LEN(P1711)&gt;0,P1711,"")</f>
        <v>Алма-Ата и окрестности</v>
      </c>
      <c r="R1711" s="84">
        <v>43.289437</v>
      </c>
      <c r="S1711" s="84">
        <v>76.994337999999999</v>
      </c>
      <c r="T1711" s="6" t="s">
        <v>765</v>
      </c>
      <c r="U1711" s="6" t="s">
        <v>766</v>
      </c>
      <c r="V1711" s="6" t="s">
        <v>106</v>
      </c>
      <c r="X1711" s="6">
        <v>6000</v>
      </c>
      <c r="Y1711" s="6">
        <v>1914</v>
      </c>
      <c r="Z1711" s="6">
        <v>6</v>
      </c>
      <c r="AA1711" s="6">
        <v>2</v>
      </c>
      <c r="AB1711" s="6">
        <v>1914</v>
      </c>
      <c r="AC1711" s="6">
        <v>6</v>
      </c>
      <c r="AD1711" s="6">
        <v>5</v>
      </c>
      <c r="AF1711" s="6" t="s">
        <v>948</v>
      </c>
      <c r="AI1711" s="6" t="s">
        <v>1046</v>
      </c>
      <c r="AJ1711" s="6" t="s">
        <v>1063</v>
      </c>
      <c r="AK1711" s="6" t="b">
        <v>1</v>
      </c>
      <c r="AL1711" s="6" t="b">
        <v>0</v>
      </c>
      <c r="AO1711" s="49" t="s">
        <v>4952</v>
      </c>
      <c r="AP1711" s="73"/>
      <c r="AQ1711" s="49" t="s">
        <v>4951</v>
      </c>
      <c r="AR1711" s="76" t="s">
        <v>5011</v>
      </c>
      <c r="AS1711" s="73" t="s">
        <v>5012</v>
      </c>
      <c r="AT1711" s="73">
        <f t="shared" si="419"/>
        <v>1</v>
      </c>
      <c r="AU1711" s="112" t="s">
        <v>5383</v>
      </c>
      <c r="AV1711" s="44" t="s">
        <v>5380</v>
      </c>
      <c r="AW1711" t="s">
        <v>5014</v>
      </c>
      <c r="AX1711" s="112" t="s">
        <v>5351</v>
      </c>
      <c r="AY171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1" s="49" t="s">
        <v>4903</v>
      </c>
      <c r="BA1711" s="58" t="str">
        <f>Y1711&amp;"-"&amp;IF(Z1711&lt;10,"0"&amp;Z1711,Z1711)&amp;"-"&amp;IF(AA1711&lt;10,"0"&amp;AA1711,AA1711)&amp;"/"&amp;IF(AD1711&lt;10,"0"&amp;AD1711,AD1711)</f>
        <v>1914-06-02/05</v>
      </c>
      <c r="BB1711" s="44" t="str">
        <f>Y1711&amp;IF(Z1711&lt;&gt;0,"-"&amp;Z1711,"")&amp;IF(AA1711&lt;&gt;0,"-"&amp;AA1711,"")&amp;IF(AB1711&lt;&gt;0,"/"&amp;AB1711,"")&amp;IF(AC1711&lt;&gt;0,"-"&amp;AC1711,"")&amp;IF(AD1711&lt;&gt;0,"-"&amp;AD1711,"")</f>
        <v>1914-6-2/1914-6-5</v>
      </c>
      <c r="BC1711" s="44"/>
      <c r="BD1711" s="44"/>
      <c r="BE1711" s="44"/>
      <c r="BF1711" s="49" t="s">
        <v>4882</v>
      </c>
      <c r="BG1711" t="s">
        <v>4893</v>
      </c>
      <c r="BH1711" s="40" t="s">
        <v>5050</v>
      </c>
      <c r="BI1711" t="s">
        <v>39</v>
      </c>
      <c r="BJ1711" t="str">
        <f>P1711</f>
        <v>Алма-Ата и окрестности</v>
      </c>
      <c r="BK1711" t="str">
        <f>T1711&amp;" N; "&amp;U1711&amp;" E"</f>
        <v>43.289437 N; 76.994338 E</v>
      </c>
      <c r="BL1711" t="s">
        <v>765</v>
      </c>
      <c r="BM1711" s="85" t="s">
        <v>766</v>
      </c>
      <c r="BN1711" t="s">
        <v>4895</v>
      </c>
      <c r="BO1711">
        <f>X1711</f>
        <v>6000</v>
      </c>
      <c r="BP1711" t="str">
        <f>IF(V1711="original",H1711,IF(V1711="volunteer",C1711,"Nekhaeva A.A."))</f>
        <v>Kim L.V.</v>
      </c>
      <c r="BQ1711" t="str">
        <f>IF(V1711="original",I1711,IF(V1711="volunteer",YEAR(A1711)&amp;"-"&amp;IF(MONTH(A1711)&lt;10,"0"&amp;MONTH(A1711),MONTH(A1711))&amp;"-"&amp;IF(DAY(A1711)&lt;10,"0"&amp;DAY(A1711),DAY(A1711)),"__2025-05-15"))</f>
        <v>2025-04-29</v>
      </c>
      <c r="BR1711"/>
      <c r="BS1711"/>
      <c r="BT1711" s="49" t="s">
        <v>4766</v>
      </c>
      <c r="BU1711" t="s">
        <v>3631</v>
      </c>
      <c r="BV1711" t="s">
        <v>3632</v>
      </c>
      <c r="BW1711" t="s">
        <v>3633</v>
      </c>
      <c r="BX1711" t="s">
        <v>3634</v>
      </c>
      <c r="BY1711" s="44" t="s">
        <v>127</v>
      </c>
      <c r="BZ1711" t="s">
        <v>502</v>
      </c>
      <c r="CA1711" t="s">
        <v>3941</v>
      </c>
      <c r="CB1711" s="44" t="s">
        <v>3941</v>
      </c>
      <c r="CC1711" t="s">
        <v>4861</v>
      </c>
      <c r="CD1711" t="s">
        <v>3939</v>
      </c>
      <c r="CE1711" t="s">
        <v>3940</v>
      </c>
      <c r="CF1711" t="s">
        <v>3630</v>
      </c>
      <c r="CG1711"/>
      <c r="CH1711" t="str">
        <f>H1711</f>
        <v>Спасский С.А., Шнитников В.Н.</v>
      </c>
      <c r="CI1711">
        <f>I1711</f>
        <v>1937</v>
      </c>
      <c r="CJ1711"/>
    </row>
    <row r="1712" spans="1:88" s="6" customFormat="1" x14ac:dyDescent="0.45">
      <c r="A1712" s="5">
        <v>45776.720497685194</v>
      </c>
      <c r="B1712" s="6">
        <v>412819044</v>
      </c>
      <c r="C1712" s="6" t="s">
        <v>4897</v>
      </c>
      <c r="D1712" s="6">
        <v>2</v>
      </c>
      <c r="E1712" s="4" t="s">
        <v>247</v>
      </c>
      <c r="F1712" s="6" t="s">
        <v>989</v>
      </c>
      <c r="G1712" s="6">
        <v>2590</v>
      </c>
      <c r="H1712" s="44" t="s">
        <v>951</v>
      </c>
      <c r="I1712" s="6">
        <v>1937</v>
      </c>
      <c r="J1712" s="6" t="s">
        <v>952</v>
      </c>
      <c r="K1712" s="6" t="s">
        <v>953</v>
      </c>
      <c r="L1712" s="6" t="s">
        <v>954</v>
      </c>
      <c r="M1712" s="6" t="s">
        <v>267</v>
      </c>
      <c r="P1712" s="6" t="s">
        <v>947</v>
      </c>
      <c r="Q1712" t="str">
        <f>IF(LEN(P1712)&gt;0,P1712,"")</f>
        <v>Алма-Ата и окрестности</v>
      </c>
      <c r="R1712" s="84">
        <v>43.289437</v>
      </c>
      <c r="S1712" s="84">
        <v>76.994337999999999</v>
      </c>
      <c r="T1712" s="6" t="s">
        <v>765</v>
      </c>
      <c r="U1712" s="6" t="s">
        <v>766</v>
      </c>
      <c r="V1712" s="6" t="s">
        <v>106</v>
      </c>
      <c r="X1712" s="6">
        <v>6000</v>
      </c>
      <c r="Y1712" s="6">
        <v>1914</v>
      </c>
      <c r="Z1712" s="6">
        <v>6</v>
      </c>
      <c r="AA1712" s="6">
        <v>2</v>
      </c>
      <c r="AB1712" s="6">
        <v>1914</v>
      </c>
      <c r="AC1712" s="6">
        <v>6</v>
      </c>
      <c r="AD1712" s="6">
        <v>5</v>
      </c>
      <c r="AF1712" s="6" t="s">
        <v>948</v>
      </c>
      <c r="AI1712" s="6" t="s">
        <v>1046</v>
      </c>
      <c r="AJ1712" s="6" t="s">
        <v>1063</v>
      </c>
      <c r="AK1712" s="6" t="b">
        <v>1</v>
      </c>
      <c r="AL1712" s="6" t="b">
        <v>0</v>
      </c>
      <c r="AO1712" s="49" t="s">
        <v>4952</v>
      </c>
      <c r="AP1712" s="73"/>
      <c r="AQ1712" s="49" t="s">
        <v>4951</v>
      </c>
      <c r="AR1712" s="76" t="s">
        <v>5011</v>
      </c>
      <c r="AS1712" s="73" t="s">
        <v>5012</v>
      </c>
      <c r="AT1712" s="73">
        <f t="shared" si="419"/>
        <v>2</v>
      </c>
      <c r="AU1712" s="112" t="s">
        <v>5384</v>
      </c>
      <c r="AV1712" s="44" t="s">
        <v>5380</v>
      </c>
      <c r="AW1712" t="s">
        <v>5014</v>
      </c>
      <c r="AX1712" s="112" t="s">
        <v>5351</v>
      </c>
      <c r="AY171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2" s="49" t="s">
        <v>4903</v>
      </c>
      <c r="BA1712" s="58" t="str">
        <f>Y1712&amp;"-"&amp;IF(Z1712&lt;10,"0"&amp;Z1712,Z1712)&amp;"-"&amp;IF(AA1712&lt;10,"0"&amp;AA1712,AA1712)&amp;"/"&amp;IF(AD1712&lt;10,"0"&amp;AD1712,AD1712)</f>
        <v>1914-06-02/05</v>
      </c>
      <c r="BB1712" s="44" t="str">
        <f>Y1712&amp;IF(Z1712&lt;&gt;0,"-"&amp;Z1712,"")&amp;IF(AA1712&lt;&gt;0,"-"&amp;AA1712,"")&amp;IF(AB1712&lt;&gt;0,"/"&amp;AB1712,"")&amp;IF(AC1712&lt;&gt;0,"-"&amp;AC1712,"")&amp;IF(AD1712&lt;&gt;0,"-"&amp;AD1712,"")</f>
        <v>1914-6-2/1914-6-5</v>
      </c>
      <c r="BC1712" s="44"/>
      <c r="BD1712" s="44"/>
      <c r="BE1712" s="44"/>
      <c r="BF1712" s="49" t="s">
        <v>4882</v>
      </c>
      <c r="BG1712" t="s">
        <v>4893</v>
      </c>
      <c r="BH1712" s="40" t="s">
        <v>5050</v>
      </c>
      <c r="BI1712" t="s">
        <v>39</v>
      </c>
      <c r="BJ1712" t="str">
        <f>P1712</f>
        <v>Алма-Ата и окрестности</v>
      </c>
      <c r="BK1712" t="str">
        <f>T1712&amp;" N; "&amp;U1712&amp;" E"</f>
        <v>43.289437 N; 76.994338 E</v>
      </c>
      <c r="BL1712" t="s">
        <v>765</v>
      </c>
      <c r="BM1712" s="85" t="s">
        <v>766</v>
      </c>
      <c r="BN1712" t="s">
        <v>4895</v>
      </c>
      <c r="BO1712">
        <f>X1712</f>
        <v>6000</v>
      </c>
      <c r="BP1712" t="str">
        <f>IF(V1712="original",H1712,IF(V1712="volunteer",C1712,"Nekhaeva A.A."))</f>
        <v>Kim L.V.</v>
      </c>
      <c r="BQ1712" t="str">
        <f>IF(V1712="original",I1712,IF(V1712="volunteer",YEAR(A1712)&amp;"-"&amp;IF(MONTH(A1712)&lt;10,"0"&amp;MONTH(A1712),MONTH(A1712))&amp;"-"&amp;IF(DAY(A1712)&lt;10,"0"&amp;DAY(A1712),DAY(A1712)),"__2025-05-15"))</f>
        <v>2025-04-29</v>
      </c>
      <c r="BR1712"/>
      <c r="BS1712"/>
      <c r="BT1712" s="49" t="s">
        <v>4766</v>
      </c>
      <c r="BU1712" t="s">
        <v>3631</v>
      </c>
      <c r="BV1712" t="s">
        <v>3632</v>
      </c>
      <c r="BW1712" t="s">
        <v>3633</v>
      </c>
      <c r="BX1712" t="s">
        <v>3634</v>
      </c>
      <c r="BY1712" s="44" t="s">
        <v>127</v>
      </c>
      <c r="BZ1712" t="s">
        <v>502</v>
      </c>
      <c r="CA1712" t="s">
        <v>3941</v>
      </c>
      <c r="CB1712" s="44" t="s">
        <v>3941</v>
      </c>
      <c r="CC1712" t="s">
        <v>4861</v>
      </c>
      <c r="CD1712" t="s">
        <v>3939</v>
      </c>
      <c r="CE1712" t="s">
        <v>3940</v>
      </c>
      <c r="CF1712" t="s">
        <v>3630</v>
      </c>
      <c r="CG1712"/>
      <c r="CH1712" t="str">
        <f>H1712</f>
        <v>Спасский С.А., Шнитников В.Н.</v>
      </c>
      <c r="CI1712">
        <f>I1712</f>
        <v>1937</v>
      </c>
      <c r="CJ1712"/>
    </row>
    <row r="1713" spans="1:88" s="6" customFormat="1" x14ac:dyDescent="0.45">
      <c r="A1713" s="5">
        <v>45776.727222222216</v>
      </c>
      <c r="B1713" s="6">
        <v>412819044</v>
      </c>
      <c r="C1713" s="6" t="s">
        <v>4897</v>
      </c>
      <c r="D1713" s="6">
        <v>1</v>
      </c>
      <c r="E1713" s="4" t="s">
        <v>65</v>
      </c>
      <c r="G1713" s="6">
        <v>2590</v>
      </c>
      <c r="H1713" s="44" t="s">
        <v>951</v>
      </c>
      <c r="I1713" s="6">
        <v>1937</v>
      </c>
      <c r="J1713" s="6" t="s">
        <v>952</v>
      </c>
      <c r="K1713" s="6" t="s">
        <v>953</v>
      </c>
      <c r="L1713" s="6" t="s">
        <v>954</v>
      </c>
      <c r="M1713" s="6" t="s">
        <v>267</v>
      </c>
      <c r="P1713" s="6" t="s">
        <v>947</v>
      </c>
      <c r="Q1713" t="str">
        <f t="shared" ref="Q1713" si="440">IF(LEN(P1713)&gt;0,P1713,"")</f>
        <v>Алма-Ата и окрестности</v>
      </c>
      <c r="R1713" s="84">
        <v>43.289437</v>
      </c>
      <c r="S1713" s="84">
        <v>76.994337999999999</v>
      </c>
      <c r="T1713" s="6" t="s">
        <v>765</v>
      </c>
      <c r="U1713" s="6" t="s">
        <v>766</v>
      </c>
      <c r="V1713" s="6" t="s">
        <v>106</v>
      </c>
      <c r="X1713" s="6">
        <v>6000</v>
      </c>
      <c r="Y1713" s="6">
        <v>1920</v>
      </c>
      <c r="Z1713" s="6">
        <v>6</v>
      </c>
      <c r="AF1713" s="6" t="s">
        <v>948</v>
      </c>
      <c r="AI1713" s="6" t="s">
        <v>1046</v>
      </c>
      <c r="AJ1713" s="6" t="s">
        <v>1060</v>
      </c>
      <c r="AK1713" s="6" t="b">
        <v>1</v>
      </c>
      <c r="AL1713" s="6" t="b">
        <v>0</v>
      </c>
      <c r="AO1713" s="49" t="s">
        <v>4952</v>
      </c>
      <c r="AP1713" s="73"/>
      <c r="AQ1713" s="49" t="s">
        <v>4951</v>
      </c>
      <c r="AR1713" s="76" t="s">
        <v>5011</v>
      </c>
      <c r="AS1713" s="73" t="s">
        <v>5012</v>
      </c>
      <c r="AT1713" s="73">
        <f t="shared" si="419"/>
        <v>1</v>
      </c>
      <c r="AU1713" s="112" t="s">
        <v>5384</v>
      </c>
      <c r="AV1713" s="44" t="s">
        <v>5380</v>
      </c>
      <c r="AW1713" t="s">
        <v>5014</v>
      </c>
      <c r="AX1713" s="73"/>
      <c r="AY171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3" s="49" t="s">
        <v>4903</v>
      </c>
      <c r="BA1713" s="44" t="str">
        <f>Y1713&amp;"-"&amp;IF(Z1713&lt;10,"0"&amp;Z1713,Z1713)</f>
        <v>1920-06</v>
      </c>
      <c r="BB1713" s="44" t="str">
        <f>Y1713&amp;IF(Z1713&lt;&gt;0,"-"&amp;Z1713,"")&amp;IF(AA1713&lt;&gt;0,"-"&amp;AA1713,"")&amp;IF(AB1713&lt;&gt;0,"/"&amp;AB1713,"")&amp;IF(AC1713&lt;&gt;0,"-"&amp;AC1713,"")&amp;IF(AD1713&lt;&gt;0,"-"&amp;AD1713,"")</f>
        <v>1920-6</v>
      </c>
      <c r="BC1713" s="44"/>
      <c r="BD1713" s="44"/>
      <c r="BE1713" s="44"/>
      <c r="BF1713" s="49" t="s">
        <v>4882</v>
      </c>
      <c r="BG1713" t="s">
        <v>4893</v>
      </c>
      <c r="BH1713" s="40" t="s">
        <v>5050</v>
      </c>
      <c r="BI1713" t="s">
        <v>39</v>
      </c>
      <c r="BJ1713" t="str">
        <f t="shared" ref="BJ1713" si="441">P1713</f>
        <v>Алма-Ата и окрестности</v>
      </c>
      <c r="BK1713" t="str">
        <f>T1713&amp;" N; "&amp;U1713&amp;" E"</f>
        <v>43.289437 N; 76.994338 E</v>
      </c>
      <c r="BL1713" t="s">
        <v>765</v>
      </c>
      <c r="BM1713" s="85" t="s">
        <v>766</v>
      </c>
      <c r="BN1713" t="s">
        <v>4895</v>
      </c>
      <c r="BO1713">
        <f t="shared" ref="BO1713" si="442">X1713</f>
        <v>6000</v>
      </c>
      <c r="BP1713" t="str">
        <f>IF(V1713="original",H1713,IF(V1713="volunteer",C1713,"Nekhaeva A.A."))</f>
        <v>Kim L.V.</v>
      </c>
      <c r="BQ1713" t="str">
        <f>IF(V1713="original",I1713,IF(V1713="volunteer",YEAR(A1713)&amp;"-"&amp;IF(MONTH(A1713)&lt;10,"0"&amp;MONTH(A1713),MONTH(A1713))&amp;"-"&amp;IF(DAY(A1713)&lt;10,"0"&amp;DAY(A1713),DAY(A1713)),"__2025-05-15"))</f>
        <v>2025-04-29</v>
      </c>
      <c r="BR1713"/>
      <c r="BS1713"/>
      <c r="BT1713" s="49" t="s">
        <v>4766</v>
      </c>
      <c r="BU1713" t="s">
        <v>3631</v>
      </c>
      <c r="BV1713" t="s">
        <v>3632</v>
      </c>
      <c r="BW1713" t="s">
        <v>3633</v>
      </c>
      <c r="BX1713" t="s">
        <v>3634</v>
      </c>
      <c r="BY1713" s="44" t="s">
        <v>127</v>
      </c>
      <c r="BZ1713" t="s">
        <v>502</v>
      </c>
      <c r="CA1713" t="s">
        <v>3934</v>
      </c>
      <c r="CB1713" s="44" t="s">
        <v>3934</v>
      </c>
      <c r="CC1713" t="s">
        <v>4796</v>
      </c>
      <c r="CD1713" t="s">
        <v>3932</v>
      </c>
      <c r="CE1713" t="s">
        <v>3933</v>
      </c>
      <c r="CF1713" t="s">
        <v>3630</v>
      </c>
      <c r="CG1713"/>
      <c r="CH1713" t="str">
        <f>H1713</f>
        <v>Спасский С.А., Шнитников В.Н.</v>
      </c>
      <c r="CI1713">
        <f t="shared" ref="CI1713" si="443">I1713</f>
        <v>1937</v>
      </c>
      <c r="CJ1713"/>
    </row>
    <row r="1714" spans="1:88" s="6" customFormat="1" x14ac:dyDescent="0.45">
      <c r="A1714" s="5">
        <v>45776.732800925922</v>
      </c>
      <c r="B1714" s="6">
        <v>412819044</v>
      </c>
      <c r="C1714" s="6" t="s">
        <v>4897</v>
      </c>
      <c r="D1714" s="6">
        <v>2</v>
      </c>
      <c r="E1714" s="4" t="s">
        <v>86</v>
      </c>
      <c r="G1714" s="6">
        <v>2590</v>
      </c>
      <c r="H1714" s="44" t="s">
        <v>951</v>
      </c>
      <c r="I1714" s="6">
        <v>1937</v>
      </c>
      <c r="J1714" s="6" t="s">
        <v>952</v>
      </c>
      <c r="K1714" s="6" t="s">
        <v>953</v>
      </c>
      <c r="L1714" s="6" t="s">
        <v>954</v>
      </c>
      <c r="M1714" s="6" t="s">
        <v>267</v>
      </c>
      <c r="P1714" s="6" t="s">
        <v>1053</v>
      </c>
      <c r="Q1714" t="str">
        <f>IF(LEN(P1714)&gt;0,P1714,"")</f>
        <v>разные места Казахстана</v>
      </c>
      <c r="R1714" s="84"/>
      <c r="S1714" s="84"/>
      <c r="V1714" s="6" t="s">
        <v>119</v>
      </c>
      <c r="X1714" s="6">
        <v>50000</v>
      </c>
      <c r="Y1714" s="6">
        <v>1937</v>
      </c>
      <c r="AF1714" s="6" t="s">
        <v>948</v>
      </c>
      <c r="AG1714" s="62" t="s">
        <v>997</v>
      </c>
      <c r="AI1714" s="6" t="s">
        <v>1046</v>
      </c>
      <c r="AJ1714" s="6" t="s">
        <v>1054</v>
      </c>
      <c r="AK1714" s="6" t="b">
        <v>1</v>
      </c>
      <c r="AL1714" s="6" t="b">
        <v>0</v>
      </c>
      <c r="AO1714" s="49" t="s">
        <v>4952</v>
      </c>
      <c r="AP1714" s="73"/>
      <c r="AQ1714" s="49" t="s">
        <v>4951</v>
      </c>
      <c r="AR1714" s="76" t="s">
        <v>5011</v>
      </c>
      <c r="AS1714" s="73" t="s">
        <v>5012</v>
      </c>
      <c r="AT1714" s="73">
        <f t="shared" si="419"/>
        <v>2</v>
      </c>
      <c r="AU1714" s="112" t="s">
        <v>5383</v>
      </c>
      <c r="AV1714" s="44" t="s">
        <v>5380</v>
      </c>
      <c r="AW1714" t="s">
        <v>5014</v>
      </c>
      <c r="AX1714" s="73"/>
      <c r="AY171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4" s="49" t="s">
        <v>4903</v>
      </c>
      <c r="BA1714" s="44">
        <f>Y1714</f>
        <v>1937</v>
      </c>
      <c r="BB1714" s="44" t="str">
        <f>Y1714&amp;IF(Z1714&lt;&gt;0,"-"&amp;Z1714,"")&amp;IF(AA1714&lt;&gt;0,"-"&amp;AA1714,"")&amp;IF(AB1714&lt;&gt;0,"/"&amp;AB1714,"")&amp;IF(AC1714&lt;&gt;0,"-"&amp;AC1714,"")&amp;IF(AD1714&lt;&gt;0,"-"&amp;AD1714,"")</f>
        <v>1937</v>
      </c>
      <c r="BC1714" s="44"/>
      <c r="BD1714" s="44"/>
      <c r="BE1714" s="44"/>
      <c r="BF1714" s="49" t="s">
        <v>4882</v>
      </c>
      <c r="BG1714" t="s">
        <v>4893</v>
      </c>
      <c r="BH1714" s="40" t="s">
        <v>5050</v>
      </c>
      <c r="BI1714" t="s">
        <v>39</v>
      </c>
      <c r="BJ1714" t="str">
        <f>P1714</f>
        <v>разные места Казахстана</v>
      </c>
      <c r="BK1714"/>
      <c r="BL1714"/>
      <c r="BM1714" s="85"/>
      <c r="BN1714"/>
      <c r="BO1714">
        <f>X1714</f>
        <v>50000</v>
      </c>
      <c r="BP1714" t="str">
        <f>IF(V1714="original",H1714,IF(V1714="volunteer",C1714,"Nekhaeva A.A."))</f>
        <v>Nekhaeva A.A.</v>
      </c>
      <c r="BQ1714" t="str">
        <f>IF(V1714="original",I1714,IF(V1714="volunteer",YEAR(A1714)&amp;"-"&amp;IF(MONTH(A1714)&lt;10,"0"&amp;MONTH(A1714),MONTH(A1714))&amp;"-"&amp;IF(DAY(A1714)&lt;10,"0"&amp;DAY(A1714),DAY(A1714)),"__2025-05-15"))</f>
        <v>__2025-05-15</v>
      </c>
      <c r="BR1714"/>
      <c r="BS1714"/>
      <c r="BT1714" s="49" t="s">
        <v>4766</v>
      </c>
      <c r="BU1714" t="s">
        <v>3631</v>
      </c>
      <c r="BV1714" t="s">
        <v>3632</v>
      </c>
      <c r="BW1714" t="s">
        <v>3633</v>
      </c>
      <c r="BX1714" t="s">
        <v>3634</v>
      </c>
      <c r="BY1714" s="44" t="s">
        <v>127</v>
      </c>
      <c r="BZ1714" t="s">
        <v>502</v>
      </c>
      <c r="CA1714" t="s">
        <v>3920</v>
      </c>
      <c r="CB1714" s="44" t="s">
        <v>3920</v>
      </c>
      <c r="CC1714" t="s">
        <v>4796</v>
      </c>
      <c r="CD1714" t="s">
        <v>3918</v>
      </c>
      <c r="CE1714" t="s">
        <v>3919</v>
      </c>
      <c r="CF1714" t="s">
        <v>3630</v>
      </c>
      <c r="CG1714"/>
      <c r="CH1714" t="str">
        <f>H1714</f>
        <v>Спасский С.А., Шнитников В.Н.</v>
      </c>
      <c r="CI1714">
        <f>I1714</f>
        <v>1937</v>
      </c>
      <c r="CJ1714"/>
    </row>
    <row r="1715" spans="1:88" s="6" customFormat="1" x14ac:dyDescent="0.45">
      <c r="A1715" s="5">
        <v>45776.732800925922</v>
      </c>
      <c r="B1715" s="6">
        <v>412819044</v>
      </c>
      <c r="C1715" s="6" t="s">
        <v>4897</v>
      </c>
      <c r="D1715" s="6">
        <v>2</v>
      </c>
      <c r="E1715" s="4" t="s">
        <v>247</v>
      </c>
      <c r="G1715" s="6">
        <v>2590</v>
      </c>
      <c r="H1715" s="44" t="s">
        <v>951</v>
      </c>
      <c r="I1715" s="6">
        <v>1937</v>
      </c>
      <c r="J1715" s="6" t="s">
        <v>952</v>
      </c>
      <c r="K1715" s="6" t="s">
        <v>953</v>
      </c>
      <c r="L1715" s="6" t="s">
        <v>954</v>
      </c>
      <c r="M1715" s="6" t="s">
        <v>267</v>
      </c>
      <c r="P1715" s="6" t="s">
        <v>1053</v>
      </c>
      <c r="Q1715" t="str">
        <f>IF(LEN(P1715)&gt;0,P1715,"")</f>
        <v>разные места Казахстана</v>
      </c>
      <c r="R1715" s="84"/>
      <c r="S1715" s="84"/>
      <c r="V1715" s="6" t="s">
        <v>119</v>
      </c>
      <c r="X1715" s="6">
        <v>50000</v>
      </c>
      <c r="Y1715" s="6">
        <v>1937</v>
      </c>
      <c r="AF1715" s="6" t="s">
        <v>948</v>
      </c>
      <c r="AG1715" s="62" t="s">
        <v>997</v>
      </c>
      <c r="AI1715" s="6" t="s">
        <v>1046</v>
      </c>
      <c r="AJ1715" s="6" t="s">
        <v>1054</v>
      </c>
      <c r="AK1715" s="6" t="b">
        <v>1</v>
      </c>
      <c r="AL1715" s="6" t="b">
        <v>0</v>
      </c>
      <c r="AO1715" s="49" t="s">
        <v>4952</v>
      </c>
      <c r="AP1715" s="73"/>
      <c r="AQ1715" s="49" t="s">
        <v>4951</v>
      </c>
      <c r="AR1715" s="76" t="s">
        <v>5011</v>
      </c>
      <c r="AS1715" s="73" t="s">
        <v>5012</v>
      </c>
      <c r="AT1715" s="73">
        <f t="shared" si="419"/>
        <v>2</v>
      </c>
      <c r="AU1715" s="112" t="s">
        <v>5384</v>
      </c>
      <c r="AV1715" s="44" t="s">
        <v>5380</v>
      </c>
      <c r="AW1715" t="s">
        <v>5014</v>
      </c>
      <c r="AX1715" s="73"/>
      <c r="AY171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5" s="49" t="s">
        <v>4903</v>
      </c>
      <c r="BA1715" s="44">
        <f>Y1715</f>
        <v>1937</v>
      </c>
      <c r="BB1715" s="44" t="str">
        <f>Y1715&amp;IF(Z1715&lt;&gt;0,"-"&amp;Z1715,"")&amp;IF(AA1715&lt;&gt;0,"-"&amp;AA1715,"")&amp;IF(AB1715&lt;&gt;0,"/"&amp;AB1715,"")&amp;IF(AC1715&lt;&gt;0,"-"&amp;AC1715,"")&amp;IF(AD1715&lt;&gt;0,"-"&amp;AD1715,"")</f>
        <v>1937</v>
      </c>
      <c r="BC1715" s="44"/>
      <c r="BD1715" s="44"/>
      <c r="BE1715" s="44"/>
      <c r="BF1715" s="49" t="s">
        <v>4882</v>
      </c>
      <c r="BG1715" t="s">
        <v>4893</v>
      </c>
      <c r="BH1715" s="40" t="s">
        <v>5050</v>
      </c>
      <c r="BI1715" t="s">
        <v>39</v>
      </c>
      <c r="BJ1715" t="str">
        <f>P1715</f>
        <v>разные места Казахстана</v>
      </c>
      <c r="BK1715"/>
      <c r="BL1715"/>
      <c r="BM1715" s="85"/>
      <c r="BN1715"/>
      <c r="BO1715">
        <f>X1715</f>
        <v>50000</v>
      </c>
      <c r="BP1715" t="str">
        <f>IF(V1715="original",H1715,IF(V1715="volunteer",C1715,"Nekhaeva A.A."))</f>
        <v>Nekhaeva A.A.</v>
      </c>
      <c r="BQ1715" t="str">
        <f>IF(V1715="original",I1715,IF(V1715="volunteer",YEAR(A1715)&amp;"-"&amp;IF(MONTH(A1715)&lt;10,"0"&amp;MONTH(A1715),MONTH(A1715))&amp;"-"&amp;IF(DAY(A1715)&lt;10,"0"&amp;DAY(A1715),DAY(A1715)),"__2025-05-15"))</f>
        <v>__2025-05-15</v>
      </c>
      <c r="BR1715"/>
      <c r="BS1715"/>
      <c r="BT1715" s="49" t="s">
        <v>4766</v>
      </c>
      <c r="BU1715" t="s">
        <v>3631</v>
      </c>
      <c r="BV1715" t="s">
        <v>3632</v>
      </c>
      <c r="BW1715" t="s">
        <v>3633</v>
      </c>
      <c r="BX1715" t="s">
        <v>3634</v>
      </c>
      <c r="BY1715" s="44" t="s">
        <v>127</v>
      </c>
      <c r="BZ1715" t="s">
        <v>502</v>
      </c>
      <c r="CA1715" t="s">
        <v>3920</v>
      </c>
      <c r="CB1715" s="44" t="s">
        <v>3920</v>
      </c>
      <c r="CC1715" t="s">
        <v>4796</v>
      </c>
      <c r="CD1715" t="s">
        <v>3918</v>
      </c>
      <c r="CE1715" t="s">
        <v>3919</v>
      </c>
      <c r="CF1715" t="s">
        <v>3630</v>
      </c>
      <c r="CG1715"/>
      <c r="CH1715" t="str">
        <f>H1715</f>
        <v>Спасский С.А., Шнитников В.Н.</v>
      </c>
      <c r="CI1715">
        <f>I1715</f>
        <v>1937</v>
      </c>
      <c r="CJ1715"/>
    </row>
    <row r="1716" spans="1:88" s="6" customFormat="1" x14ac:dyDescent="0.45">
      <c r="A1716" s="5">
        <v>45776.797164351847</v>
      </c>
      <c r="B1716" s="6">
        <v>412819044</v>
      </c>
      <c r="C1716" s="6" t="s">
        <v>4897</v>
      </c>
      <c r="D1716" s="6">
        <v>2</v>
      </c>
      <c r="E1716" s="4" t="s">
        <v>86</v>
      </c>
      <c r="G1716" s="6">
        <v>2590</v>
      </c>
      <c r="H1716" s="44" t="s">
        <v>951</v>
      </c>
      <c r="I1716" s="6">
        <v>1937</v>
      </c>
      <c r="J1716" s="6" t="s">
        <v>952</v>
      </c>
      <c r="K1716" s="6" t="s">
        <v>953</v>
      </c>
      <c r="L1716" s="6" t="s">
        <v>954</v>
      </c>
      <c r="M1716" s="6" t="s">
        <v>267</v>
      </c>
      <c r="P1716" s="6" t="s">
        <v>947</v>
      </c>
      <c r="Q1716" t="str">
        <f>IF(LEN(P1716)&gt;0,P1716,"")</f>
        <v>Алма-Ата и окрестности</v>
      </c>
      <c r="R1716" s="84">
        <v>43.289437</v>
      </c>
      <c r="S1716" s="84">
        <v>76.994337999999999</v>
      </c>
      <c r="T1716" s="6" t="s">
        <v>765</v>
      </c>
      <c r="U1716" s="6" t="s">
        <v>766</v>
      </c>
      <c r="V1716" s="6" t="s">
        <v>106</v>
      </c>
      <c r="X1716" s="6">
        <v>6000</v>
      </c>
      <c r="Y1716" s="6">
        <v>1919</v>
      </c>
      <c r="Z1716" s="6">
        <v>6</v>
      </c>
      <c r="AA1716" s="6">
        <v>1</v>
      </c>
      <c r="AB1716" s="6">
        <v>1919</v>
      </c>
      <c r="AC1716" s="6">
        <v>6</v>
      </c>
      <c r="AD1716" s="6">
        <v>10</v>
      </c>
      <c r="AF1716" s="6" t="s">
        <v>948</v>
      </c>
      <c r="AH1716" s="6" t="s">
        <v>1032</v>
      </c>
      <c r="AI1716" s="6" t="s">
        <v>1033</v>
      </c>
      <c r="AJ1716" s="6" t="s">
        <v>1039</v>
      </c>
      <c r="AK1716" s="6" t="b">
        <v>1</v>
      </c>
      <c r="AL1716" s="6" t="b">
        <v>0</v>
      </c>
      <c r="AO1716" s="49" t="s">
        <v>4952</v>
      </c>
      <c r="AP1716" s="73"/>
      <c r="AQ1716" s="49" t="s">
        <v>4951</v>
      </c>
      <c r="AR1716" s="76" t="s">
        <v>5011</v>
      </c>
      <c r="AS1716" s="73" t="s">
        <v>5012</v>
      </c>
      <c r="AT1716" s="73">
        <f t="shared" si="419"/>
        <v>2</v>
      </c>
      <c r="AU1716" s="112" t="s">
        <v>5383</v>
      </c>
      <c r="AV1716" s="44" t="s">
        <v>5380</v>
      </c>
      <c r="AW1716" t="s">
        <v>5014</v>
      </c>
      <c r="AX1716" s="73"/>
      <c r="AY171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6" s="49" t="s">
        <v>4903</v>
      </c>
      <c r="BA1716" s="58" t="str">
        <f>Y1716&amp;"-"&amp;IF(Z1716&lt;10,"0"&amp;Z1716,Z1716)&amp;"-"&amp;IF(AA1716&lt;10,"0"&amp;AA1716,AA1716)&amp;"/"&amp;IF(AD1716&lt;10,"0"&amp;AD1716,AD1716)</f>
        <v>1919-06-01/10</v>
      </c>
      <c r="BB1716" s="44" t="str">
        <f>Y1716&amp;IF(Z1716&lt;&gt;0,"-"&amp;Z1716,"")&amp;IF(AA1716&lt;&gt;0,"-"&amp;AA1716,"")&amp;IF(AB1716&lt;&gt;0,"/"&amp;AB1716,"")&amp;IF(AC1716&lt;&gt;0,"-"&amp;AC1716,"")&amp;IF(AD1716&lt;&gt;0,"-"&amp;AD1716,"")</f>
        <v>1919-6-1/1919-6-10</v>
      </c>
      <c r="BC1716" s="44"/>
      <c r="BD1716" s="44"/>
      <c r="BE1716" s="44"/>
      <c r="BF1716" s="49" t="s">
        <v>4882</v>
      </c>
      <c r="BG1716" t="s">
        <v>4893</v>
      </c>
      <c r="BH1716" s="40" t="s">
        <v>5050</v>
      </c>
      <c r="BI1716" t="s">
        <v>39</v>
      </c>
      <c r="BJ1716" t="str">
        <f>P1716</f>
        <v>Алма-Ата и окрестности</v>
      </c>
      <c r="BK1716" t="str">
        <f>T1716&amp;" N; "&amp;U1716&amp;" E"</f>
        <v>43.289437 N; 76.994338 E</v>
      </c>
      <c r="BL1716" t="s">
        <v>765</v>
      </c>
      <c r="BM1716" s="85" t="s">
        <v>766</v>
      </c>
      <c r="BN1716" t="s">
        <v>4895</v>
      </c>
      <c r="BO1716">
        <f>X1716</f>
        <v>6000</v>
      </c>
      <c r="BP1716" t="str">
        <f>IF(V1716="original",H1716,IF(V1716="volunteer",C1716,"Nekhaeva A.A."))</f>
        <v>Kim L.V.</v>
      </c>
      <c r="BQ1716" t="str">
        <f>IF(V1716="original",I1716,IF(V1716="volunteer",YEAR(A1716)&amp;"-"&amp;IF(MONTH(A1716)&lt;10,"0"&amp;MONTH(A1716),MONTH(A1716))&amp;"-"&amp;IF(DAY(A1716)&lt;10,"0"&amp;DAY(A1716),DAY(A1716)),"__2025-05-15"))</f>
        <v>2025-04-29</v>
      </c>
      <c r="BR1716"/>
      <c r="BS1716"/>
      <c r="BT1716" s="49" t="s">
        <v>4766</v>
      </c>
      <c r="BU1716" t="s">
        <v>3631</v>
      </c>
      <c r="BV1716" t="s">
        <v>3632</v>
      </c>
      <c r="BW1716" t="s">
        <v>3633</v>
      </c>
      <c r="BX1716" t="s">
        <v>3634</v>
      </c>
      <c r="BY1716" s="44" t="s">
        <v>1032</v>
      </c>
      <c r="BZ1716" t="s">
        <v>1033</v>
      </c>
      <c r="CA1716" t="s">
        <v>3901</v>
      </c>
      <c r="CB1716" s="44" t="s">
        <v>3901</v>
      </c>
      <c r="CC1716" t="s">
        <v>3903</v>
      </c>
      <c r="CD1716" t="s">
        <v>3901</v>
      </c>
      <c r="CE1716" t="s">
        <v>3902</v>
      </c>
      <c r="CF1716" t="s">
        <v>3630</v>
      </c>
      <c r="CG1716"/>
      <c r="CH1716" t="str">
        <f>H1716</f>
        <v>Спасский С.А., Шнитников В.Н.</v>
      </c>
      <c r="CI1716">
        <f>I1716</f>
        <v>1937</v>
      </c>
      <c r="CJ1716"/>
    </row>
    <row r="1717" spans="1:88" s="6" customFormat="1" x14ac:dyDescent="0.45">
      <c r="A1717" s="5">
        <v>45776.797164351847</v>
      </c>
      <c r="B1717" s="6">
        <v>412819044</v>
      </c>
      <c r="C1717" s="6" t="s">
        <v>4897</v>
      </c>
      <c r="D1717" s="6">
        <v>2</v>
      </c>
      <c r="E1717" s="4" t="s">
        <v>1142</v>
      </c>
      <c r="G1717" s="6">
        <v>2590</v>
      </c>
      <c r="H1717" s="44" t="s">
        <v>951</v>
      </c>
      <c r="I1717" s="6">
        <v>1937</v>
      </c>
      <c r="J1717" s="6" t="s">
        <v>952</v>
      </c>
      <c r="K1717" s="6" t="s">
        <v>953</v>
      </c>
      <c r="L1717" s="6" t="s">
        <v>954</v>
      </c>
      <c r="M1717" s="6" t="s">
        <v>267</v>
      </c>
      <c r="P1717" s="6" t="s">
        <v>947</v>
      </c>
      <c r="Q1717" t="str">
        <f>IF(LEN(P1717)&gt;0,P1717,"")</f>
        <v>Алма-Ата и окрестности</v>
      </c>
      <c r="R1717" s="84">
        <v>43.289437</v>
      </c>
      <c r="S1717" s="84">
        <v>76.994337999999999</v>
      </c>
      <c r="T1717" s="6" t="s">
        <v>765</v>
      </c>
      <c r="U1717" s="6" t="s">
        <v>766</v>
      </c>
      <c r="V1717" s="6" t="s">
        <v>106</v>
      </c>
      <c r="X1717" s="6">
        <v>6000</v>
      </c>
      <c r="Y1717" s="6">
        <v>1919</v>
      </c>
      <c r="Z1717" s="6">
        <v>6</v>
      </c>
      <c r="AA1717" s="6">
        <v>1</v>
      </c>
      <c r="AB1717" s="6">
        <v>1919</v>
      </c>
      <c r="AC1717" s="6">
        <v>6</v>
      </c>
      <c r="AD1717" s="6">
        <v>10</v>
      </c>
      <c r="AF1717" s="6" t="s">
        <v>948</v>
      </c>
      <c r="AH1717" s="6" t="s">
        <v>1032</v>
      </c>
      <c r="AI1717" s="6" t="s">
        <v>1033</v>
      </c>
      <c r="AJ1717" s="6" t="s">
        <v>1039</v>
      </c>
      <c r="AK1717" s="6" t="b">
        <v>1</v>
      </c>
      <c r="AL1717" s="6" t="b">
        <v>0</v>
      </c>
      <c r="AO1717" s="49" t="s">
        <v>4952</v>
      </c>
      <c r="AP1717" s="73"/>
      <c r="AQ1717" s="49" t="s">
        <v>4951</v>
      </c>
      <c r="AR1717" s="76" t="s">
        <v>5011</v>
      </c>
      <c r="AS1717" s="73" t="s">
        <v>5012</v>
      </c>
      <c r="AT1717" s="73">
        <f t="shared" si="419"/>
        <v>2</v>
      </c>
      <c r="AU1717" s="112" t="s">
        <v>5384</v>
      </c>
      <c r="AV1717" s="44" t="s">
        <v>5382</v>
      </c>
      <c r="AW1717" t="s">
        <v>5014</v>
      </c>
      <c r="AX1717" s="73"/>
      <c r="AY171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7" s="49" t="s">
        <v>4903</v>
      </c>
      <c r="BA1717" s="58" t="str">
        <f>Y1717&amp;"-"&amp;IF(Z1717&lt;10,"0"&amp;Z1717,Z1717)&amp;"-"&amp;IF(AA1717&lt;10,"0"&amp;AA1717,AA1717)&amp;"/"&amp;IF(AD1717&lt;10,"0"&amp;AD1717,AD1717)</f>
        <v>1919-06-01/10</v>
      </c>
      <c r="BB1717" s="44" t="str">
        <f>Y1717&amp;IF(Z1717&lt;&gt;0,"-"&amp;Z1717,"")&amp;IF(AA1717&lt;&gt;0,"-"&amp;AA1717,"")&amp;IF(AB1717&lt;&gt;0,"/"&amp;AB1717,"")&amp;IF(AC1717&lt;&gt;0,"-"&amp;AC1717,"")&amp;IF(AD1717&lt;&gt;0,"-"&amp;AD1717,"")</f>
        <v>1919-6-1/1919-6-10</v>
      </c>
      <c r="BC1717" s="44"/>
      <c r="BD1717" s="44"/>
      <c r="BE1717" s="44"/>
      <c r="BF1717" s="49" t="s">
        <v>4882</v>
      </c>
      <c r="BG1717" t="s">
        <v>4893</v>
      </c>
      <c r="BH1717" s="40" t="s">
        <v>5050</v>
      </c>
      <c r="BI1717" t="s">
        <v>39</v>
      </c>
      <c r="BJ1717" t="str">
        <f>P1717</f>
        <v>Алма-Ата и окрестности</v>
      </c>
      <c r="BK1717" t="str">
        <f>T1717&amp;" N; "&amp;U1717&amp;" E"</f>
        <v>43.289437 N; 76.994338 E</v>
      </c>
      <c r="BL1717" t="s">
        <v>765</v>
      </c>
      <c r="BM1717" s="85" t="s">
        <v>766</v>
      </c>
      <c r="BN1717" t="s">
        <v>4895</v>
      </c>
      <c r="BO1717">
        <f>X1717</f>
        <v>6000</v>
      </c>
      <c r="BP1717" t="str">
        <f>IF(V1717="original",H1717,IF(V1717="volunteer",C1717,"Nekhaeva A.A."))</f>
        <v>Kim L.V.</v>
      </c>
      <c r="BQ1717" t="str">
        <f>IF(V1717="original",I1717,IF(V1717="volunteer",YEAR(A1717)&amp;"-"&amp;IF(MONTH(A1717)&lt;10,"0"&amp;MONTH(A1717),MONTH(A1717))&amp;"-"&amp;IF(DAY(A1717)&lt;10,"0"&amp;DAY(A1717),DAY(A1717)),"__2025-05-15"))</f>
        <v>2025-04-29</v>
      </c>
      <c r="BR1717"/>
      <c r="BS1717"/>
      <c r="BT1717" s="49" t="s">
        <v>4766</v>
      </c>
      <c r="BU1717" t="s">
        <v>3631</v>
      </c>
      <c r="BV1717" t="s">
        <v>3632</v>
      </c>
      <c r="BW1717" t="s">
        <v>3633</v>
      </c>
      <c r="BX1717" t="s">
        <v>3634</v>
      </c>
      <c r="BY1717" s="44" t="s">
        <v>1032</v>
      </c>
      <c r="BZ1717" t="s">
        <v>1033</v>
      </c>
      <c r="CA1717" t="s">
        <v>3901</v>
      </c>
      <c r="CB1717" s="44" t="s">
        <v>3901</v>
      </c>
      <c r="CC1717" t="s">
        <v>3903</v>
      </c>
      <c r="CD1717" t="s">
        <v>3901</v>
      </c>
      <c r="CE1717" t="s">
        <v>3902</v>
      </c>
      <c r="CF1717" t="s">
        <v>3630</v>
      </c>
      <c r="CG1717"/>
      <c r="CH1717" t="str">
        <f>H1717</f>
        <v>Спасский С.А., Шнитников В.Н.</v>
      </c>
      <c r="CI1717">
        <f>I1717</f>
        <v>1937</v>
      </c>
      <c r="CJ1717"/>
    </row>
    <row r="1718" spans="1:88" s="6" customFormat="1" x14ac:dyDescent="0.45">
      <c r="A1718" s="5">
        <v>45776.728877314818</v>
      </c>
      <c r="B1718" s="6">
        <v>412819044</v>
      </c>
      <c r="C1718" s="6" t="s">
        <v>4897</v>
      </c>
      <c r="D1718" s="6">
        <v>1</v>
      </c>
      <c r="E1718" s="4" t="s">
        <v>51</v>
      </c>
      <c r="G1718" s="6">
        <v>2590</v>
      </c>
      <c r="H1718" s="44" t="s">
        <v>951</v>
      </c>
      <c r="I1718" s="6">
        <v>1937</v>
      </c>
      <c r="J1718" s="6" t="s">
        <v>952</v>
      </c>
      <c r="K1718" s="6" t="s">
        <v>953</v>
      </c>
      <c r="L1718" s="6" t="s">
        <v>954</v>
      </c>
      <c r="M1718" s="6" t="s">
        <v>267</v>
      </c>
      <c r="P1718" s="6" t="s">
        <v>947</v>
      </c>
      <c r="Q1718" t="str">
        <f>IF(LEN(P1718)&gt;0,P1718,"")</f>
        <v>Алма-Ата и окрестности</v>
      </c>
      <c r="R1718" s="84">
        <v>43.289437</v>
      </c>
      <c r="S1718" s="84">
        <v>76.994337999999999</v>
      </c>
      <c r="T1718" s="6" t="s">
        <v>765</v>
      </c>
      <c r="U1718" s="6" t="s">
        <v>766</v>
      </c>
      <c r="V1718" s="6" t="s">
        <v>106</v>
      </c>
      <c r="X1718" s="6">
        <v>6000</v>
      </c>
      <c r="Y1718" s="6">
        <v>1919</v>
      </c>
      <c r="Z1718" s="6">
        <v>6</v>
      </c>
      <c r="AA1718" s="6">
        <v>4</v>
      </c>
      <c r="AB1718" s="6">
        <v>1919</v>
      </c>
      <c r="AC1718" s="6">
        <v>6</v>
      </c>
      <c r="AD1718" s="6">
        <v>5</v>
      </c>
      <c r="AE1718" s="6" t="s">
        <v>1058</v>
      </c>
      <c r="AF1718" s="6" t="s">
        <v>948</v>
      </c>
      <c r="AI1718" s="6" t="s">
        <v>1046</v>
      </c>
      <c r="AJ1718" s="6" t="s">
        <v>1057</v>
      </c>
      <c r="AK1718" s="6" t="b">
        <v>1</v>
      </c>
      <c r="AL1718" s="6" t="b">
        <v>0</v>
      </c>
      <c r="AO1718" s="49" t="s">
        <v>4952</v>
      </c>
      <c r="AP1718" s="73"/>
      <c r="AQ1718" s="49" t="s">
        <v>4951</v>
      </c>
      <c r="AR1718" s="76" t="s">
        <v>5011</v>
      </c>
      <c r="AS1718" s="73" t="s">
        <v>5012</v>
      </c>
      <c r="AT1718" s="73">
        <f t="shared" si="419"/>
        <v>1</v>
      </c>
      <c r="AU1718" s="112" t="s">
        <v>5383</v>
      </c>
      <c r="AV1718" s="44" t="s">
        <v>5380</v>
      </c>
      <c r="AW1718" t="s">
        <v>5014</v>
      </c>
      <c r="AX1718" s="73"/>
      <c r="AY171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8" s="49" t="s">
        <v>4903</v>
      </c>
      <c r="BA1718" s="58" t="str">
        <f>Y1718&amp;"-"&amp;IF(Z1718&lt;10,"0"&amp;Z1718,Z1718)&amp;"-"&amp;IF(AA1718&lt;10,"0"&amp;AA1718,AA1718)&amp;"/"&amp;IF(AD1718&lt;10,"0"&amp;AD1718,AD1718)</f>
        <v>1919-06-04/05</v>
      </c>
      <c r="BB1718" s="44" t="str">
        <f>Y1718&amp;IF(Z1718&lt;&gt;0,"-"&amp;Z1718,"")&amp;IF(AA1718&lt;&gt;0,"-"&amp;AA1718,"")&amp;IF(AB1718&lt;&gt;0,"/"&amp;AB1718,"")&amp;IF(AC1718&lt;&gt;0,"-"&amp;AC1718,"")&amp;IF(AD1718&lt;&gt;0,"-"&amp;AD1718,"")</f>
        <v>1919-6-4/1919-6-5</v>
      </c>
      <c r="BC1718" s="44" t="str">
        <f>AE1718</f>
        <v>поле, сенокос, болото</v>
      </c>
      <c r="BD1718" s="44"/>
      <c r="BE1718" s="44"/>
      <c r="BF1718" s="49" t="s">
        <v>4882</v>
      </c>
      <c r="BG1718" t="s">
        <v>4893</v>
      </c>
      <c r="BH1718" s="40" t="s">
        <v>5050</v>
      </c>
      <c r="BI1718" t="s">
        <v>39</v>
      </c>
      <c r="BJ1718" t="str">
        <f>P1718</f>
        <v>Алма-Ата и окрестности</v>
      </c>
      <c r="BK1718" t="str">
        <f>T1718&amp;" N; "&amp;U1718&amp;" E"</f>
        <v>43.289437 N; 76.994338 E</v>
      </c>
      <c r="BL1718" t="s">
        <v>765</v>
      </c>
      <c r="BM1718" s="85" t="s">
        <v>766</v>
      </c>
      <c r="BN1718" t="s">
        <v>4895</v>
      </c>
      <c r="BO1718">
        <f>X1718</f>
        <v>6000</v>
      </c>
      <c r="BP1718" t="str">
        <f>IF(V1718="original",H1718,IF(V1718="volunteer",C1718,"Nekhaeva A.A."))</f>
        <v>Kim L.V.</v>
      </c>
      <c r="BQ1718" t="str">
        <f>IF(V1718="original",I1718,IF(V1718="volunteer",YEAR(A1718)&amp;"-"&amp;IF(MONTH(A1718)&lt;10,"0"&amp;MONTH(A1718),MONTH(A1718))&amp;"-"&amp;IF(DAY(A1718)&lt;10,"0"&amp;DAY(A1718),DAY(A1718)),"__2025-05-15"))</f>
        <v>2025-04-29</v>
      </c>
      <c r="BR1718"/>
      <c r="BS1718"/>
      <c r="BT1718" s="49" t="s">
        <v>4766</v>
      </c>
      <c r="BU1718" t="s">
        <v>3631</v>
      </c>
      <c r="BV1718" t="s">
        <v>3632</v>
      </c>
      <c r="BW1718" t="s">
        <v>3633</v>
      </c>
      <c r="BX1718" t="s">
        <v>3634</v>
      </c>
      <c r="BY1718" s="44" t="s">
        <v>127</v>
      </c>
      <c r="BZ1718" t="s">
        <v>502</v>
      </c>
      <c r="CA1718" t="s">
        <v>3927</v>
      </c>
      <c r="CB1718" s="44" t="s">
        <v>3927</v>
      </c>
      <c r="CC1718" t="s">
        <v>4789</v>
      </c>
      <c r="CD1718" t="s">
        <v>3925</v>
      </c>
      <c r="CE1718" t="s">
        <v>3926</v>
      </c>
      <c r="CF1718" t="s">
        <v>3630</v>
      </c>
      <c r="CG1718"/>
      <c r="CH1718" t="str">
        <f>H1718</f>
        <v>Спасский С.А., Шнитников В.Н.</v>
      </c>
      <c r="CI1718">
        <f>I1718</f>
        <v>1937</v>
      </c>
      <c r="CJ1718"/>
    </row>
    <row r="1719" spans="1:88" s="6" customFormat="1" x14ac:dyDescent="0.45">
      <c r="A1719" s="5">
        <v>45776.728877314818</v>
      </c>
      <c r="B1719" s="6">
        <v>412819044</v>
      </c>
      <c r="C1719" s="6" t="s">
        <v>4897</v>
      </c>
      <c r="D1719" s="6">
        <v>2</v>
      </c>
      <c r="E1719" s="4" t="s">
        <v>247</v>
      </c>
      <c r="G1719" s="6">
        <v>2590</v>
      </c>
      <c r="H1719" s="44" t="s">
        <v>951</v>
      </c>
      <c r="I1719" s="6">
        <v>1937</v>
      </c>
      <c r="J1719" s="6" t="s">
        <v>952</v>
      </c>
      <c r="K1719" s="6" t="s">
        <v>953</v>
      </c>
      <c r="L1719" s="6" t="s">
        <v>954</v>
      </c>
      <c r="M1719" s="6" t="s">
        <v>267</v>
      </c>
      <c r="P1719" s="6" t="s">
        <v>947</v>
      </c>
      <c r="Q1719" t="str">
        <f>IF(LEN(P1719)&gt;0,P1719,"")</f>
        <v>Алма-Ата и окрестности</v>
      </c>
      <c r="R1719" s="84">
        <v>43.289437</v>
      </c>
      <c r="S1719" s="84">
        <v>76.994337999999999</v>
      </c>
      <c r="T1719" s="6" t="s">
        <v>765</v>
      </c>
      <c r="U1719" s="6" t="s">
        <v>766</v>
      </c>
      <c r="V1719" s="6" t="s">
        <v>106</v>
      </c>
      <c r="X1719" s="6">
        <v>6000</v>
      </c>
      <c r="Y1719" s="6">
        <v>1919</v>
      </c>
      <c r="Z1719" s="6">
        <v>6</v>
      </c>
      <c r="AA1719" s="6">
        <v>4</v>
      </c>
      <c r="AB1719" s="6">
        <v>1919</v>
      </c>
      <c r="AC1719" s="6">
        <v>6</v>
      </c>
      <c r="AD1719" s="6">
        <v>5</v>
      </c>
      <c r="AE1719" s="6" t="s">
        <v>1058</v>
      </c>
      <c r="AF1719" s="6" t="s">
        <v>948</v>
      </c>
      <c r="AI1719" s="6" t="s">
        <v>1046</v>
      </c>
      <c r="AJ1719" s="6" t="s">
        <v>1057</v>
      </c>
      <c r="AK1719" s="6" t="b">
        <v>1</v>
      </c>
      <c r="AL1719" s="6" t="b">
        <v>0</v>
      </c>
      <c r="AO1719" s="49" t="s">
        <v>4952</v>
      </c>
      <c r="AP1719" s="73"/>
      <c r="AQ1719" s="49" t="s">
        <v>4951</v>
      </c>
      <c r="AR1719" s="76" t="s">
        <v>5011</v>
      </c>
      <c r="AS1719" s="73" t="s">
        <v>5012</v>
      </c>
      <c r="AT1719" s="73">
        <f t="shared" si="419"/>
        <v>2</v>
      </c>
      <c r="AU1719" s="112" t="s">
        <v>5384</v>
      </c>
      <c r="AV1719" s="44" t="s">
        <v>5380</v>
      </c>
      <c r="AW1719" t="s">
        <v>5014</v>
      </c>
      <c r="AX1719" s="73"/>
      <c r="AY171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19" s="49" t="s">
        <v>4903</v>
      </c>
      <c r="BA1719" s="58" t="str">
        <f>Y1719&amp;"-"&amp;IF(Z1719&lt;10,"0"&amp;Z1719,Z1719)&amp;"-"&amp;IF(AA1719&lt;10,"0"&amp;AA1719,AA1719)&amp;"/"&amp;IF(AD1719&lt;10,"0"&amp;AD1719,AD1719)</f>
        <v>1919-06-04/05</v>
      </c>
      <c r="BB1719" s="44" t="str">
        <f>Y1719&amp;IF(Z1719&lt;&gt;0,"-"&amp;Z1719,"")&amp;IF(AA1719&lt;&gt;0,"-"&amp;AA1719,"")&amp;IF(AB1719&lt;&gt;0,"/"&amp;AB1719,"")&amp;IF(AC1719&lt;&gt;0,"-"&amp;AC1719,"")&amp;IF(AD1719&lt;&gt;0,"-"&amp;AD1719,"")</f>
        <v>1919-6-4/1919-6-5</v>
      </c>
      <c r="BC1719" s="44" t="str">
        <f>AE1719</f>
        <v>поле, сенокос, болото</v>
      </c>
      <c r="BD1719" s="44"/>
      <c r="BE1719" s="44"/>
      <c r="BF1719" s="49" t="s">
        <v>4882</v>
      </c>
      <c r="BG1719" t="s">
        <v>4893</v>
      </c>
      <c r="BH1719" s="40" t="s">
        <v>5050</v>
      </c>
      <c r="BI1719" t="s">
        <v>39</v>
      </c>
      <c r="BJ1719" t="str">
        <f>P1719</f>
        <v>Алма-Ата и окрестности</v>
      </c>
      <c r="BK1719" t="str">
        <f>T1719&amp;" N; "&amp;U1719&amp;" E"</f>
        <v>43.289437 N; 76.994338 E</v>
      </c>
      <c r="BL1719" t="s">
        <v>765</v>
      </c>
      <c r="BM1719" s="85" t="s">
        <v>766</v>
      </c>
      <c r="BN1719" t="s">
        <v>4895</v>
      </c>
      <c r="BO1719">
        <f>X1719</f>
        <v>6000</v>
      </c>
      <c r="BP1719" t="str">
        <f>IF(V1719="original",H1719,IF(V1719="volunteer",C1719,"Nekhaeva A.A."))</f>
        <v>Kim L.V.</v>
      </c>
      <c r="BQ1719" t="str">
        <f>IF(V1719="original",I1719,IF(V1719="volunteer",YEAR(A1719)&amp;"-"&amp;IF(MONTH(A1719)&lt;10,"0"&amp;MONTH(A1719),MONTH(A1719))&amp;"-"&amp;IF(DAY(A1719)&lt;10,"0"&amp;DAY(A1719),DAY(A1719)),"__2025-05-15"))</f>
        <v>2025-04-29</v>
      </c>
      <c r="BR1719"/>
      <c r="BS1719"/>
      <c r="BT1719" s="49" t="s">
        <v>4766</v>
      </c>
      <c r="BU1719" t="s">
        <v>3631</v>
      </c>
      <c r="BV1719" t="s">
        <v>3632</v>
      </c>
      <c r="BW1719" t="s">
        <v>3633</v>
      </c>
      <c r="BX1719" t="s">
        <v>3634</v>
      </c>
      <c r="BY1719" s="44" t="s">
        <v>127</v>
      </c>
      <c r="BZ1719" t="s">
        <v>502</v>
      </c>
      <c r="CA1719" t="s">
        <v>3927</v>
      </c>
      <c r="CB1719" s="44" t="s">
        <v>3927</v>
      </c>
      <c r="CC1719" t="s">
        <v>4789</v>
      </c>
      <c r="CD1719" t="s">
        <v>3925</v>
      </c>
      <c r="CE1719" t="s">
        <v>3926</v>
      </c>
      <c r="CF1719" t="s">
        <v>3630</v>
      </c>
      <c r="CG1719"/>
      <c r="CH1719" t="str">
        <f>H1719</f>
        <v>Спасский С.А., Шнитников В.Н.</v>
      </c>
      <c r="CI1719">
        <f>I1719</f>
        <v>1937</v>
      </c>
      <c r="CJ1719"/>
    </row>
    <row r="1720" spans="1:88" s="6" customFormat="1" x14ac:dyDescent="0.45">
      <c r="A1720" s="5">
        <v>45776.798530092587</v>
      </c>
      <c r="B1720" s="6">
        <v>412819044</v>
      </c>
      <c r="C1720" s="6" t="s">
        <v>4897</v>
      </c>
      <c r="D1720" s="6">
        <v>1</v>
      </c>
      <c r="E1720" s="4" t="s">
        <v>65</v>
      </c>
      <c r="G1720" s="6">
        <v>2590</v>
      </c>
      <c r="H1720" s="44" t="s">
        <v>951</v>
      </c>
      <c r="I1720" s="6">
        <v>1937</v>
      </c>
      <c r="J1720" s="6" t="s">
        <v>952</v>
      </c>
      <c r="K1720" s="6" t="s">
        <v>953</v>
      </c>
      <c r="L1720" s="6" t="s">
        <v>954</v>
      </c>
      <c r="M1720" s="6" t="s">
        <v>267</v>
      </c>
      <c r="P1720" s="6" t="s">
        <v>947</v>
      </c>
      <c r="Q1720" t="str">
        <f t="shared" ref="Q1720" si="444">IF(LEN(P1720)&gt;0,P1720,"")</f>
        <v>Алма-Ата и окрестности</v>
      </c>
      <c r="R1720" s="84">
        <v>43.289437</v>
      </c>
      <c r="S1720" s="84">
        <v>76.994337999999999</v>
      </c>
      <c r="T1720" s="6" t="s">
        <v>765</v>
      </c>
      <c r="U1720" s="6" t="s">
        <v>766</v>
      </c>
      <c r="V1720" s="6" t="s">
        <v>106</v>
      </c>
      <c r="X1720" s="6">
        <v>6000</v>
      </c>
      <c r="Y1720" s="6">
        <v>1920</v>
      </c>
      <c r="Z1720" s="6">
        <v>6</v>
      </c>
      <c r="AA1720" s="6">
        <v>26</v>
      </c>
      <c r="AB1720" s="6">
        <v>1920</v>
      </c>
      <c r="AC1720" s="6">
        <v>6</v>
      </c>
      <c r="AD1720" s="6">
        <v>28</v>
      </c>
      <c r="AF1720" s="6" t="s">
        <v>948</v>
      </c>
      <c r="AH1720" s="6" t="s">
        <v>1032</v>
      </c>
      <c r="AI1720" s="6" t="s">
        <v>1033</v>
      </c>
      <c r="AJ1720" s="6" t="s">
        <v>1039</v>
      </c>
      <c r="AK1720" s="6" t="b">
        <v>1</v>
      </c>
      <c r="AL1720" s="6" t="b">
        <v>0</v>
      </c>
      <c r="AO1720" s="49" t="s">
        <v>4952</v>
      </c>
      <c r="AP1720" s="73"/>
      <c r="AQ1720" s="49" t="s">
        <v>4951</v>
      </c>
      <c r="AR1720" s="76" t="s">
        <v>5011</v>
      </c>
      <c r="AS1720" s="73" t="s">
        <v>5012</v>
      </c>
      <c r="AT1720" s="73">
        <f t="shared" si="419"/>
        <v>1</v>
      </c>
      <c r="AU1720" s="112" t="s">
        <v>5384</v>
      </c>
      <c r="AV1720" s="44" t="s">
        <v>5380</v>
      </c>
      <c r="AW1720" t="s">
        <v>5014</v>
      </c>
      <c r="AX1720" s="73"/>
      <c r="AY172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0" s="49" t="s">
        <v>4903</v>
      </c>
      <c r="BA1720" s="58" t="str">
        <f>Y1720&amp;"-"&amp;IF(Z1720&lt;10,"0"&amp;Z1720,Z1720)&amp;"-"&amp;IF(AA1720&lt;10,"0"&amp;AA1720,AA1720)&amp;"/"&amp;IF(AD1720&lt;10,"0"&amp;AD1720,AD1720)</f>
        <v>1920-06-26/28</v>
      </c>
      <c r="BB1720" s="44" t="str">
        <f>Y1720&amp;IF(Z1720&lt;&gt;0,"-"&amp;Z1720,"")&amp;IF(AA1720&lt;&gt;0,"-"&amp;AA1720,"")&amp;IF(AB1720&lt;&gt;0,"/"&amp;AB1720,"")&amp;IF(AC1720&lt;&gt;0,"-"&amp;AC1720,"")&amp;IF(AD1720&lt;&gt;0,"-"&amp;AD1720,"")</f>
        <v>1920-6-26/1920-6-28</v>
      </c>
      <c r="BC1720" s="44"/>
      <c r="BD1720" s="44"/>
      <c r="BE1720" s="44"/>
      <c r="BF1720" s="49" t="s">
        <v>4882</v>
      </c>
      <c r="BG1720" t="s">
        <v>4893</v>
      </c>
      <c r="BH1720" s="40" t="s">
        <v>5050</v>
      </c>
      <c r="BI1720" t="s">
        <v>39</v>
      </c>
      <c r="BJ1720" t="str">
        <f t="shared" ref="BJ1720" si="445">P1720</f>
        <v>Алма-Ата и окрестности</v>
      </c>
      <c r="BK1720" t="str">
        <f>T1720&amp;" N; "&amp;U1720&amp;" E"</f>
        <v>43.289437 N; 76.994338 E</v>
      </c>
      <c r="BL1720" t="s">
        <v>765</v>
      </c>
      <c r="BM1720" s="85" t="s">
        <v>766</v>
      </c>
      <c r="BN1720" t="s">
        <v>4895</v>
      </c>
      <c r="BO1720">
        <f t="shared" ref="BO1720" si="446">X1720</f>
        <v>6000</v>
      </c>
      <c r="BP1720" t="str">
        <f>IF(V1720="original",H1720,IF(V1720="volunteer",C1720,"Nekhaeva A.A."))</f>
        <v>Kim L.V.</v>
      </c>
      <c r="BQ1720" t="str">
        <f>IF(V1720="original",I1720,IF(V1720="volunteer",YEAR(A1720)&amp;"-"&amp;IF(MONTH(A1720)&lt;10,"0"&amp;MONTH(A1720),MONTH(A1720))&amp;"-"&amp;IF(DAY(A1720)&lt;10,"0"&amp;DAY(A1720),DAY(A1720)),"__2025-05-15"))</f>
        <v>2025-04-29</v>
      </c>
      <c r="BR1720"/>
      <c r="BS1720"/>
      <c r="BT1720" s="49" t="s">
        <v>4766</v>
      </c>
      <c r="BU1720" t="s">
        <v>3631</v>
      </c>
      <c r="BV1720" t="s">
        <v>3632</v>
      </c>
      <c r="BW1720" t="s">
        <v>3633</v>
      </c>
      <c r="BX1720" t="s">
        <v>3634</v>
      </c>
      <c r="BY1720" s="44" t="s">
        <v>1032</v>
      </c>
      <c r="BZ1720" t="s">
        <v>1033</v>
      </c>
      <c r="CA1720" t="s">
        <v>3901</v>
      </c>
      <c r="CB1720" s="44" t="s">
        <v>3901</v>
      </c>
      <c r="CC1720" t="s">
        <v>3903</v>
      </c>
      <c r="CD1720" t="s">
        <v>3901</v>
      </c>
      <c r="CE1720" t="s">
        <v>3902</v>
      </c>
      <c r="CF1720" t="s">
        <v>3630</v>
      </c>
      <c r="CG1720"/>
      <c r="CH1720" t="str">
        <f>H1720</f>
        <v>Спасский С.А., Шнитников В.Н.</v>
      </c>
      <c r="CI1720">
        <f t="shared" ref="CI1720" si="447">I1720</f>
        <v>1937</v>
      </c>
      <c r="CJ1720"/>
    </row>
    <row r="1721" spans="1:88" s="6" customFormat="1" x14ac:dyDescent="0.45">
      <c r="A1721" s="5">
        <v>45777.559120370373</v>
      </c>
      <c r="B1721" s="6">
        <v>412819044</v>
      </c>
      <c r="C1721" s="6" t="s">
        <v>4897</v>
      </c>
      <c r="D1721" s="6">
        <v>1</v>
      </c>
      <c r="E1721" s="4" t="s">
        <v>51</v>
      </c>
      <c r="G1721" s="6">
        <v>2590</v>
      </c>
      <c r="H1721" s="44" t="s">
        <v>951</v>
      </c>
      <c r="I1721" s="6">
        <v>1937</v>
      </c>
      <c r="J1721" s="6" t="s">
        <v>952</v>
      </c>
      <c r="K1721" s="6" t="s">
        <v>953</v>
      </c>
      <c r="L1721" s="6" t="s">
        <v>954</v>
      </c>
      <c r="M1721" s="6" t="s">
        <v>267</v>
      </c>
      <c r="P1721" s="6" t="s">
        <v>947</v>
      </c>
      <c r="Q1721" t="str">
        <f>IF(LEN(P1721)&gt;0,P1721,"")</f>
        <v>Алма-Ата и окрестности</v>
      </c>
      <c r="R1721" s="84">
        <v>43.289437</v>
      </c>
      <c r="S1721" s="84">
        <v>76.994337999999999</v>
      </c>
      <c r="T1721" s="6" t="s">
        <v>765</v>
      </c>
      <c r="U1721" s="6" t="s">
        <v>766</v>
      </c>
      <c r="V1721" s="6" t="s">
        <v>106</v>
      </c>
      <c r="X1721" s="6">
        <v>6000</v>
      </c>
      <c r="Y1721" s="6">
        <v>1919</v>
      </c>
      <c r="Z1721" s="6">
        <v>6</v>
      </c>
      <c r="AA1721" s="6">
        <v>1</v>
      </c>
      <c r="AB1721" s="6">
        <v>1919</v>
      </c>
      <c r="AC1721" s="6">
        <v>6</v>
      </c>
      <c r="AD1721" s="6">
        <v>11</v>
      </c>
      <c r="AF1721" s="6" t="s">
        <v>948</v>
      </c>
      <c r="AH1721" s="6" t="s">
        <v>48</v>
      </c>
      <c r="AI1721" s="6" t="s">
        <v>1021</v>
      </c>
      <c r="AJ1721" s="6" t="s">
        <v>304</v>
      </c>
      <c r="AK1721" s="6" t="b">
        <v>1</v>
      </c>
      <c r="AL1721" s="6" t="b">
        <v>0</v>
      </c>
      <c r="AO1721" s="49" t="s">
        <v>4952</v>
      </c>
      <c r="AP1721" s="73"/>
      <c r="AQ1721" s="49" t="s">
        <v>4951</v>
      </c>
      <c r="AR1721" s="76" t="s">
        <v>5011</v>
      </c>
      <c r="AS1721" s="73" t="s">
        <v>5012</v>
      </c>
      <c r="AT1721" s="73">
        <f t="shared" si="419"/>
        <v>1</v>
      </c>
      <c r="AU1721" s="112" t="s">
        <v>5383</v>
      </c>
      <c r="AV1721" s="44" t="s">
        <v>5380</v>
      </c>
      <c r="AW1721" t="s">
        <v>5014</v>
      </c>
      <c r="AX1721" s="73"/>
      <c r="AY172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1" s="49" t="s">
        <v>4903</v>
      </c>
      <c r="BA1721" s="58" t="str">
        <f>Y1721&amp;"-"&amp;IF(Z1721&lt;10,"0"&amp;Z1721,Z1721)&amp;"-"&amp;IF(AA1721&lt;10,"0"&amp;AA1721,AA1721)&amp;"/"&amp;IF(AD1721&lt;10,"0"&amp;AD1721,AD1721)</f>
        <v>1919-06-01/11</v>
      </c>
      <c r="BB1721" s="44" t="str">
        <f>Y1721&amp;IF(Z1721&lt;&gt;0,"-"&amp;Z1721,"")&amp;IF(AA1721&lt;&gt;0,"-"&amp;AA1721,"")&amp;IF(AB1721&lt;&gt;0,"/"&amp;AB1721,"")&amp;IF(AC1721&lt;&gt;0,"-"&amp;AC1721,"")&amp;IF(AD1721&lt;&gt;0,"-"&amp;AD1721,"")</f>
        <v>1919-6-1/1919-6-11</v>
      </c>
      <c r="BC1721" s="44"/>
      <c r="BD1721" s="44"/>
      <c r="BE1721" s="44"/>
      <c r="BF1721" s="49" t="s">
        <v>4882</v>
      </c>
      <c r="BG1721" t="s">
        <v>4893</v>
      </c>
      <c r="BH1721" s="40" t="s">
        <v>5050</v>
      </c>
      <c r="BI1721" t="s">
        <v>39</v>
      </c>
      <c r="BJ1721" t="str">
        <f>P1721</f>
        <v>Алма-Ата и окрестности</v>
      </c>
      <c r="BK1721" t="str">
        <f>T1721&amp;" N; "&amp;U1721&amp;" E"</f>
        <v>43.289437 N; 76.994338 E</v>
      </c>
      <c r="BL1721" t="s">
        <v>765</v>
      </c>
      <c r="BM1721" s="85" t="s">
        <v>766</v>
      </c>
      <c r="BN1721" t="s">
        <v>4895</v>
      </c>
      <c r="BO1721">
        <f>X1721</f>
        <v>6000</v>
      </c>
      <c r="BP1721" t="str">
        <f>IF(V1721="original",H1721,IF(V1721="volunteer",C1721,"Nekhaeva A.A."))</f>
        <v>Kim L.V.</v>
      </c>
      <c r="BQ1721" t="str">
        <f>IF(V1721="original",I1721,IF(V1721="volunteer",YEAR(A1721)&amp;"-"&amp;IF(MONTH(A1721)&lt;10,"0"&amp;MONTH(A1721),MONTH(A1721))&amp;"-"&amp;IF(DAY(A1721)&lt;10,"0"&amp;DAY(A1721),DAY(A1721)),"__2025-05-15"))</f>
        <v>2025-04-30</v>
      </c>
      <c r="BR1721"/>
      <c r="BS1721"/>
      <c r="BT1721" s="49" t="s">
        <v>4766</v>
      </c>
      <c r="BU1721" t="s">
        <v>3631</v>
      </c>
      <c r="BV1721" t="s">
        <v>3632</v>
      </c>
      <c r="BW1721" t="s">
        <v>3633</v>
      </c>
      <c r="BX1721" t="s">
        <v>3634</v>
      </c>
      <c r="BY1721" s="44" t="s">
        <v>48</v>
      </c>
      <c r="BZ1721" t="s">
        <v>1021</v>
      </c>
      <c r="CA1721" t="s">
        <v>3889</v>
      </c>
      <c r="CB1721" s="44" t="s">
        <v>3889</v>
      </c>
      <c r="CC1721" t="s">
        <v>3779</v>
      </c>
      <c r="CD1721" t="s">
        <v>3889</v>
      </c>
      <c r="CE1721" t="s">
        <v>3890</v>
      </c>
      <c r="CF1721" t="s">
        <v>3630</v>
      </c>
      <c r="CG1721"/>
      <c r="CH1721" t="str">
        <f>H1721</f>
        <v>Спасский С.А., Шнитников В.Н.</v>
      </c>
      <c r="CI1721">
        <f>I1721</f>
        <v>1937</v>
      </c>
      <c r="CJ1721"/>
    </row>
    <row r="1722" spans="1:88" s="6" customFormat="1" x14ac:dyDescent="0.45">
      <c r="A1722" s="5">
        <v>45777.559120370373</v>
      </c>
      <c r="B1722" s="6">
        <v>412819044</v>
      </c>
      <c r="C1722" s="6" t="s">
        <v>4897</v>
      </c>
      <c r="D1722" s="6">
        <v>4</v>
      </c>
      <c r="E1722" s="4" t="s">
        <v>835</v>
      </c>
      <c r="G1722" s="6">
        <v>2590</v>
      </c>
      <c r="H1722" s="44" t="s">
        <v>951</v>
      </c>
      <c r="I1722" s="6">
        <v>1937</v>
      </c>
      <c r="J1722" s="6" t="s">
        <v>952</v>
      </c>
      <c r="K1722" s="6" t="s">
        <v>953</v>
      </c>
      <c r="L1722" s="6" t="s">
        <v>954</v>
      </c>
      <c r="M1722" s="6" t="s">
        <v>267</v>
      </c>
      <c r="P1722" s="6" t="s">
        <v>947</v>
      </c>
      <c r="Q1722" t="str">
        <f>IF(LEN(P1722)&gt;0,P1722,"")</f>
        <v>Алма-Ата и окрестности</v>
      </c>
      <c r="R1722" s="84">
        <v>43.289437</v>
      </c>
      <c r="S1722" s="84">
        <v>76.994337999999999</v>
      </c>
      <c r="T1722" s="6" t="s">
        <v>765</v>
      </c>
      <c r="U1722" s="6" t="s">
        <v>766</v>
      </c>
      <c r="V1722" s="6" t="s">
        <v>106</v>
      </c>
      <c r="X1722" s="6">
        <v>6000</v>
      </c>
      <c r="Y1722" s="6">
        <v>1919</v>
      </c>
      <c r="Z1722" s="6">
        <v>6</v>
      </c>
      <c r="AA1722" s="6">
        <v>1</v>
      </c>
      <c r="AB1722" s="6">
        <v>1919</v>
      </c>
      <c r="AC1722" s="6">
        <v>6</v>
      </c>
      <c r="AD1722" s="6">
        <v>11</v>
      </c>
      <c r="AF1722" s="6" t="s">
        <v>948</v>
      </c>
      <c r="AH1722" s="6" t="s">
        <v>48</v>
      </c>
      <c r="AI1722" s="6" t="s">
        <v>1021</v>
      </c>
      <c r="AJ1722" s="6" t="s">
        <v>304</v>
      </c>
      <c r="AK1722" s="6" t="b">
        <v>1</v>
      </c>
      <c r="AL1722" s="6" t="b">
        <v>0</v>
      </c>
      <c r="AO1722" s="49" t="s">
        <v>4952</v>
      </c>
      <c r="AP1722" s="73"/>
      <c r="AQ1722" s="49" t="s">
        <v>4951</v>
      </c>
      <c r="AR1722" s="76" t="s">
        <v>5011</v>
      </c>
      <c r="AS1722" s="73" t="s">
        <v>5012</v>
      </c>
      <c r="AT1722" s="73">
        <f t="shared" si="419"/>
        <v>4</v>
      </c>
      <c r="AU1722" s="112" t="s">
        <v>5384</v>
      </c>
      <c r="AV1722" s="44" t="s">
        <v>5380</v>
      </c>
      <c r="AW1722" t="s">
        <v>5014</v>
      </c>
      <c r="AX1722" s="73"/>
      <c r="AY1722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2" s="49" t="s">
        <v>4903</v>
      </c>
      <c r="BA1722" s="58" t="str">
        <f>Y1722&amp;"-"&amp;IF(Z1722&lt;10,"0"&amp;Z1722,Z1722)&amp;"-"&amp;IF(AA1722&lt;10,"0"&amp;AA1722,AA1722)&amp;"/"&amp;IF(AD1722&lt;10,"0"&amp;AD1722,AD1722)</f>
        <v>1919-06-01/11</v>
      </c>
      <c r="BB1722" s="44" t="str">
        <f>Y1722&amp;IF(Z1722&lt;&gt;0,"-"&amp;Z1722,"")&amp;IF(AA1722&lt;&gt;0,"-"&amp;AA1722,"")&amp;IF(AB1722&lt;&gt;0,"/"&amp;AB1722,"")&amp;IF(AC1722&lt;&gt;0,"-"&amp;AC1722,"")&amp;IF(AD1722&lt;&gt;0,"-"&amp;AD1722,"")</f>
        <v>1919-6-1/1919-6-11</v>
      </c>
      <c r="BC1722" s="44"/>
      <c r="BD1722" s="44"/>
      <c r="BE1722" s="44"/>
      <c r="BF1722" s="49" t="s">
        <v>4882</v>
      </c>
      <c r="BG1722" t="s">
        <v>4893</v>
      </c>
      <c r="BH1722" s="40" t="s">
        <v>5050</v>
      </c>
      <c r="BI1722" t="s">
        <v>39</v>
      </c>
      <c r="BJ1722" t="str">
        <f>P1722</f>
        <v>Алма-Ата и окрестности</v>
      </c>
      <c r="BK1722" t="str">
        <f>T1722&amp;" N; "&amp;U1722&amp;" E"</f>
        <v>43.289437 N; 76.994338 E</v>
      </c>
      <c r="BL1722" t="s">
        <v>765</v>
      </c>
      <c r="BM1722" s="85" t="s">
        <v>766</v>
      </c>
      <c r="BN1722" t="s">
        <v>4895</v>
      </c>
      <c r="BO1722">
        <f>X1722</f>
        <v>6000</v>
      </c>
      <c r="BP1722" t="str">
        <f>IF(V1722="original",H1722,IF(V1722="volunteer",C1722,"Nekhaeva A.A."))</f>
        <v>Kim L.V.</v>
      </c>
      <c r="BQ1722" t="str">
        <f>IF(V1722="original",I1722,IF(V1722="volunteer",YEAR(A1722)&amp;"-"&amp;IF(MONTH(A1722)&lt;10,"0"&amp;MONTH(A1722),MONTH(A1722))&amp;"-"&amp;IF(DAY(A1722)&lt;10,"0"&amp;DAY(A1722),DAY(A1722)),"__2025-05-15"))</f>
        <v>2025-04-30</v>
      </c>
      <c r="BR1722"/>
      <c r="BS1722"/>
      <c r="BT1722" s="49" t="s">
        <v>4766</v>
      </c>
      <c r="BU1722" t="s">
        <v>3631</v>
      </c>
      <c r="BV1722" t="s">
        <v>3632</v>
      </c>
      <c r="BW1722" t="s">
        <v>3633</v>
      </c>
      <c r="BX1722" t="s">
        <v>3634</v>
      </c>
      <c r="BY1722" s="44" t="s">
        <v>48</v>
      </c>
      <c r="BZ1722" t="s">
        <v>1021</v>
      </c>
      <c r="CA1722" t="s">
        <v>3889</v>
      </c>
      <c r="CB1722" s="44" t="s">
        <v>3889</v>
      </c>
      <c r="CC1722" t="s">
        <v>3779</v>
      </c>
      <c r="CD1722" t="s">
        <v>3889</v>
      </c>
      <c r="CE1722" t="s">
        <v>3890</v>
      </c>
      <c r="CF1722" t="s">
        <v>3630</v>
      </c>
      <c r="CG1722"/>
      <c r="CH1722" t="str">
        <f>H1722</f>
        <v>Спасский С.А., Шнитников В.Н.</v>
      </c>
      <c r="CI1722">
        <f>I1722</f>
        <v>1937</v>
      </c>
      <c r="CJ1722"/>
    </row>
    <row r="1723" spans="1:88" s="6" customFormat="1" x14ac:dyDescent="0.45">
      <c r="A1723" s="5">
        <v>45776.81622685185</v>
      </c>
      <c r="B1723" s="6">
        <v>412819044</v>
      </c>
      <c r="C1723" s="6" t="s">
        <v>4897</v>
      </c>
      <c r="D1723" s="6">
        <v>1</v>
      </c>
      <c r="E1723" s="4" t="s">
        <v>51</v>
      </c>
      <c r="G1723" s="6">
        <v>2590</v>
      </c>
      <c r="H1723" s="44" t="s">
        <v>951</v>
      </c>
      <c r="I1723" s="6">
        <v>1937</v>
      </c>
      <c r="J1723" s="6" t="s">
        <v>952</v>
      </c>
      <c r="K1723" s="6" t="s">
        <v>953</v>
      </c>
      <c r="L1723" s="6" t="s">
        <v>954</v>
      </c>
      <c r="M1723" s="6" t="s">
        <v>267</v>
      </c>
      <c r="P1723" s="6" t="s">
        <v>1018</v>
      </c>
      <c r="Q1723" t="str">
        <f>IF(LEN(P1723)&gt;0,P1723,"")</f>
        <v>Копальский у.</v>
      </c>
      <c r="R1723" s="84">
        <v>45.718308999999998</v>
      </c>
      <c r="S1723" s="84">
        <v>77.246391000000003</v>
      </c>
      <c r="T1723" s="6" t="s">
        <v>1019</v>
      </c>
      <c r="U1723" s="6" t="s">
        <v>1020</v>
      </c>
      <c r="V1723" s="6" t="s">
        <v>106</v>
      </c>
      <c r="X1723" s="6">
        <v>50000</v>
      </c>
      <c r="Y1723" s="6">
        <v>1910</v>
      </c>
      <c r="AF1723" s="6" t="s">
        <v>948</v>
      </c>
      <c r="AG1723" s="67" t="s">
        <v>959</v>
      </c>
      <c r="AH1723" s="6" t="s">
        <v>1032</v>
      </c>
      <c r="AI1723" s="6" t="s">
        <v>1033</v>
      </c>
      <c r="AJ1723" s="6" t="s">
        <v>1034</v>
      </c>
      <c r="AK1723" s="6" t="b">
        <v>1</v>
      </c>
      <c r="AL1723" s="6" t="b">
        <v>0</v>
      </c>
      <c r="AO1723" s="49" t="s">
        <v>4952</v>
      </c>
      <c r="AP1723" s="73"/>
      <c r="AQ1723" s="49" t="s">
        <v>4951</v>
      </c>
      <c r="AR1723" s="76" t="s">
        <v>5011</v>
      </c>
      <c r="AS1723" s="73" t="s">
        <v>5012</v>
      </c>
      <c r="AT1723" s="73">
        <f t="shared" si="419"/>
        <v>1</v>
      </c>
      <c r="AU1723" s="112" t="s">
        <v>5383</v>
      </c>
      <c r="AV1723" s="44" t="s">
        <v>5380</v>
      </c>
      <c r="AW1723" t="s">
        <v>5014</v>
      </c>
      <c r="AX1723" s="73"/>
      <c r="AY1723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3" s="49" t="s">
        <v>4903</v>
      </c>
      <c r="BA1723" s="44">
        <f>Y1723</f>
        <v>1910</v>
      </c>
      <c r="BB1723" s="44" t="str">
        <f>Y1723&amp;IF(Z1723&lt;&gt;0,"-"&amp;Z1723,"")&amp;IF(AA1723&lt;&gt;0,"-"&amp;AA1723,"")&amp;IF(AB1723&lt;&gt;0,"/"&amp;AB1723,"")&amp;IF(AC1723&lt;&gt;0,"-"&amp;AC1723,"")&amp;IF(AD1723&lt;&gt;0,"-"&amp;AD1723,"")</f>
        <v>1910</v>
      </c>
      <c r="BC1723" s="44"/>
      <c r="BD1723" s="44"/>
      <c r="BE1723" s="44" t="s">
        <v>4941</v>
      </c>
      <c r="BF1723" s="49" t="s">
        <v>4882</v>
      </c>
      <c r="BG1723" t="s">
        <v>4893</v>
      </c>
      <c r="BH1723" s="40" t="s">
        <v>5050</v>
      </c>
      <c r="BI1723" t="s">
        <v>39</v>
      </c>
      <c r="BJ1723" t="str">
        <f>P1723</f>
        <v>Копальский у.</v>
      </c>
      <c r="BK1723" t="str">
        <f>T1723&amp;" N; "&amp;U1723&amp;" E"</f>
        <v>45.718309 N; 77.246391 E</v>
      </c>
      <c r="BL1723" t="s">
        <v>1019</v>
      </c>
      <c r="BM1723" s="85" t="s">
        <v>1020</v>
      </c>
      <c r="BN1723" t="s">
        <v>4895</v>
      </c>
      <c r="BO1723">
        <f>X1723</f>
        <v>50000</v>
      </c>
      <c r="BP1723" t="str">
        <f>IF(V1723="original",H1723,IF(V1723="volunteer",C1723,"Nekhaeva A.A."))</f>
        <v>Kim L.V.</v>
      </c>
      <c r="BQ1723" t="str">
        <f>IF(V1723="original",I1723,IF(V1723="volunteer",YEAR(A1723)&amp;"-"&amp;IF(MONTH(A1723)&lt;10,"0"&amp;MONTH(A1723),MONTH(A1723))&amp;"-"&amp;IF(DAY(A1723)&lt;10,"0"&amp;DAY(A1723),DAY(A1723)),"__2025-05-15"))</f>
        <v>2025-04-29</v>
      </c>
      <c r="BR1723"/>
      <c r="BS1723"/>
      <c r="BT1723" s="49" t="s">
        <v>4766</v>
      </c>
      <c r="BU1723" t="s">
        <v>3631</v>
      </c>
      <c r="BV1723" t="s">
        <v>3632</v>
      </c>
      <c r="BW1723" t="s">
        <v>3633</v>
      </c>
      <c r="BX1723" t="s">
        <v>3634</v>
      </c>
      <c r="BY1723" s="44" t="s">
        <v>1032</v>
      </c>
      <c r="BZ1723" t="s">
        <v>1033</v>
      </c>
      <c r="CA1723" t="s">
        <v>3898</v>
      </c>
      <c r="CB1723" s="44" t="s">
        <v>3898</v>
      </c>
      <c r="CC1723" t="s">
        <v>4816</v>
      </c>
      <c r="CD1723" t="s">
        <v>3898</v>
      </c>
      <c r="CE1723" t="s">
        <v>3899</v>
      </c>
      <c r="CF1723" t="s">
        <v>3630</v>
      </c>
      <c r="CG1723"/>
      <c r="CH1723" t="str">
        <f>H1723</f>
        <v>Спасский С.А., Шнитников В.Н.</v>
      </c>
      <c r="CI1723">
        <f>I1723</f>
        <v>1937</v>
      </c>
      <c r="CJ1723"/>
    </row>
    <row r="1724" spans="1:88" s="6" customFormat="1" x14ac:dyDescent="0.45">
      <c r="A1724" s="5">
        <v>45776.81622685185</v>
      </c>
      <c r="B1724" s="6">
        <v>412819044</v>
      </c>
      <c r="C1724" s="6" t="s">
        <v>4897</v>
      </c>
      <c r="D1724" s="6">
        <v>2</v>
      </c>
      <c r="E1724" s="4" t="s">
        <v>247</v>
      </c>
      <c r="G1724" s="6">
        <v>2590</v>
      </c>
      <c r="H1724" s="44" t="s">
        <v>951</v>
      </c>
      <c r="I1724" s="6">
        <v>1937</v>
      </c>
      <c r="J1724" s="6" t="s">
        <v>952</v>
      </c>
      <c r="K1724" s="6" t="s">
        <v>953</v>
      </c>
      <c r="L1724" s="6" t="s">
        <v>954</v>
      </c>
      <c r="M1724" s="6" t="s">
        <v>267</v>
      </c>
      <c r="P1724" s="6" t="s">
        <v>1018</v>
      </c>
      <c r="Q1724" t="str">
        <f>IF(LEN(P1724)&gt;0,P1724,"")</f>
        <v>Копальский у.</v>
      </c>
      <c r="R1724" s="84">
        <v>45.718308999999998</v>
      </c>
      <c r="S1724" s="84">
        <v>77.246391000000003</v>
      </c>
      <c r="T1724" s="6" t="s">
        <v>1019</v>
      </c>
      <c r="U1724" s="6" t="s">
        <v>1020</v>
      </c>
      <c r="V1724" s="6" t="s">
        <v>106</v>
      </c>
      <c r="X1724" s="6">
        <v>50000</v>
      </c>
      <c r="Y1724" s="6">
        <v>1910</v>
      </c>
      <c r="AF1724" s="6" t="s">
        <v>948</v>
      </c>
      <c r="AG1724" s="67" t="s">
        <v>959</v>
      </c>
      <c r="AH1724" s="6" t="s">
        <v>1032</v>
      </c>
      <c r="AI1724" s="6" t="s">
        <v>1033</v>
      </c>
      <c r="AJ1724" s="6" t="s">
        <v>1034</v>
      </c>
      <c r="AK1724" s="6" t="b">
        <v>1</v>
      </c>
      <c r="AL1724" s="6" t="b">
        <v>0</v>
      </c>
      <c r="AO1724" s="49" t="s">
        <v>4952</v>
      </c>
      <c r="AP1724" s="73"/>
      <c r="AQ1724" s="49" t="s">
        <v>4951</v>
      </c>
      <c r="AR1724" s="76" t="s">
        <v>5011</v>
      </c>
      <c r="AS1724" s="73" t="s">
        <v>5012</v>
      </c>
      <c r="AT1724" s="73">
        <f t="shared" si="419"/>
        <v>2</v>
      </c>
      <c r="AU1724" s="112" t="s">
        <v>5384</v>
      </c>
      <c r="AV1724" s="44" t="s">
        <v>5380</v>
      </c>
      <c r="AW1724" t="s">
        <v>5014</v>
      </c>
      <c r="AX1724" s="73"/>
      <c r="AY1724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4" s="49" t="s">
        <v>4903</v>
      </c>
      <c r="BA1724" s="44">
        <f>Y1724</f>
        <v>1910</v>
      </c>
      <c r="BB1724" s="44" t="str">
        <f>Y1724&amp;IF(Z1724&lt;&gt;0,"-"&amp;Z1724,"")&amp;IF(AA1724&lt;&gt;0,"-"&amp;AA1724,"")&amp;IF(AB1724&lt;&gt;0,"/"&amp;AB1724,"")&amp;IF(AC1724&lt;&gt;0,"-"&amp;AC1724,"")&amp;IF(AD1724&lt;&gt;0,"-"&amp;AD1724,"")</f>
        <v>1910</v>
      </c>
      <c r="BC1724" s="44"/>
      <c r="BD1724" s="44"/>
      <c r="BE1724" s="44" t="s">
        <v>4941</v>
      </c>
      <c r="BF1724" s="49" t="s">
        <v>4882</v>
      </c>
      <c r="BG1724" t="s">
        <v>4893</v>
      </c>
      <c r="BH1724" s="40" t="s">
        <v>5050</v>
      </c>
      <c r="BI1724" t="s">
        <v>39</v>
      </c>
      <c r="BJ1724" t="str">
        <f>P1724</f>
        <v>Копальский у.</v>
      </c>
      <c r="BK1724" t="str">
        <f>T1724&amp;" N; "&amp;U1724&amp;" E"</f>
        <v>45.718309 N; 77.246391 E</v>
      </c>
      <c r="BL1724" t="s">
        <v>1019</v>
      </c>
      <c r="BM1724" s="85" t="s">
        <v>1020</v>
      </c>
      <c r="BN1724" t="s">
        <v>4895</v>
      </c>
      <c r="BO1724">
        <f>X1724</f>
        <v>50000</v>
      </c>
      <c r="BP1724" t="str">
        <f>IF(V1724="original",H1724,IF(V1724="volunteer",C1724,"Nekhaeva A.A."))</f>
        <v>Kim L.V.</v>
      </c>
      <c r="BQ1724" t="str">
        <f>IF(V1724="original",I1724,IF(V1724="volunteer",YEAR(A1724)&amp;"-"&amp;IF(MONTH(A1724)&lt;10,"0"&amp;MONTH(A1724),MONTH(A1724))&amp;"-"&amp;IF(DAY(A1724)&lt;10,"0"&amp;DAY(A1724),DAY(A1724)),"__2025-05-15"))</f>
        <v>2025-04-29</v>
      </c>
      <c r="BR1724"/>
      <c r="BS1724"/>
      <c r="BT1724" s="49" t="s">
        <v>4766</v>
      </c>
      <c r="BU1724" t="s">
        <v>3631</v>
      </c>
      <c r="BV1724" t="s">
        <v>3632</v>
      </c>
      <c r="BW1724" t="s">
        <v>3633</v>
      </c>
      <c r="BX1724" t="s">
        <v>3634</v>
      </c>
      <c r="BY1724" s="44" t="s">
        <v>1032</v>
      </c>
      <c r="BZ1724" t="s">
        <v>1033</v>
      </c>
      <c r="CA1724" t="s">
        <v>3898</v>
      </c>
      <c r="CB1724" s="44" t="s">
        <v>3898</v>
      </c>
      <c r="CC1724" t="s">
        <v>4816</v>
      </c>
      <c r="CD1724" t="s">
        <v>3898</v>
      </c>
      <c r="CE1724" t="s">
        <v>3899</v>
      </c>
      <c r="CF1724" t="s">
        <v>3630</v>
      </c>
      <c r="CG1724"/>
      <c r="CH1724" t="str">
        <f>H1724</f>
        <v>Спасский С.А., Шнитников В.Н.</v>
      </c>
      <c r="CI1724">
        <f>I1724</f>
        <v>1937</v>
      </c>
      <c r="CJ1724"/>
    </row>
    <row r="1725" spans="1:88" s="6" customFormat="1" x14ac:dyDescent="0.45">
      <c r="A1725" s="5">
        <v>45776.798761574071</v>
      </c>
      <c r="B1725" s="6">
        <v>412819044</v>
      </c>
      <c r="C1725" s="6" t="s">
        <v>4897</v>
      </c>
      <c r="D1725" s="6">
        <v>1</v>
      </c>
      <c r="E1725" s="4" t="s">
        <v>51</v>
      </c>
      <c r="G1725" s="6">
        <v>2590</v>
      </c>
      <c r="H1725" s="44" t="s">
        <v>951</v>
      </c>
      <c r="I1725" s="6">
        <v>1937</v>
      </c>
      <c r="J1725" s="6" t="s">
        <v>952</v>
      </c>
      <c r="K1725" s="6" t="s">
        <v>953</v>
      </c>
      <c r="L1725" s="6" t="s">
        <v>954</v>
      </c>
      <c r="M1725" s="6" t="s">
        <v>267</v>
      </c>
      <c r="P1725" s="6" t="s">
        <v>947</v>
      </c>
      <c r="Q1725" t="str">
        <f>IF(LEN(P1725)&gt;0,P1725,"")</f>
        <v>Алма-Ата и окрестности</v>
      </c>
      <c r="R1725" s="84">
        <v>43.289437</v>
      </c>
      <c r="S1725" s="84">
        <v>76.994337999999999</v>
      </c>
      <c r="T1725" s="6" t="s">
        <v>765</v>
      </c>
      <c r="U1725" s="6" t="s">
        <v>766</v>
      </c>
      <c r="V1725" s="6" t="s">
        <v>106</v>
      </c>
      <c r="X1725" s="6">
        <v>6000</v>
      </c>
      <c r="Y1725" s="6">
        <v>1919</v>
      </c>
      <c r="AF1725" s="6" t="s">
        <v>948</v>
      </c>
      <c r="AH1725" s="6" t="s">
        <v>1032</v>
      </c>
      <c r="AI1725" s="6" t="s">
        <v>1033</v>
      </c>
      <c r="AJ1725" s="6" t="s">
        <v>1039</v>
      </c>
      <c r="AK1725" s="6" t="b">
        <v>1</v>
      </c>
      <c r="AL1725" s="6" t="b">
        <v>0</v>
      </c>
      <c r="AO1725" s="49" t="s">
        <v>4952</v>
      </c>
      <c r="AP1725" s="73"/>
      <c r="AQ1725" s="49" t="s">
        <v>4951</v>
      </c>
      <c r="AR1725" s="76" t="s">
        <v>5011</v>
      </c>
      <c r="AS1725" s="73" t="s">
        <v>5012</v>
      </c>
      <c r="AT1725" s="73">
        <f t="shared" si="419"/>
        <v>1</v>
      </c>
      <c r="AU1725" s="112" t="s">
        <v>5383</v>
      </c>
      <c r="AV1725" s="44" t="s">
        <v>5380</v>
      </c>
      <c r="AW1725" t="s">
        <v>5014</v>
      </c>
      <c r="AX1725" s="73"/>
      <c r="AY1725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5" s="49" t="s">
        <v>4903</v>
      </c>
      <c r="BA1725" s="44">
        <f>Y1725</f>
        <v>1919</v>
      </c>
      <c r="BB1725" s="44" t="str">
        <f>Y1725&amp;IF(Z1725&lt;&gt;0,"-"&amp;Z1725,"")&amp;IF(AA1725&lt;&gt;0,"-"&amp;AA1725,"")&amp;IF(AB1725&lt;&gt;0,"/"&amp;AB1725,"")&amp;IF(AC1725&lt;&gt;0,"-"&amp;AC1725,"")&amp;IF(AD1725&lt;&gt;0,"-"&amp;AD1725,"")</f>
        <v>1919</v>
      </c>
      <c r="BC1725" s="44"/>
      <c r="BD1725" s="44"/>
      <c r="BE1725" s="44"/>
      <c r="BF1725" s="49" t="s">
        <v>4882</v>
      </c>
      <c r="BG1725" t="s">
        <v>4893</v>
      </c>
      <c r="BH1725" s="40" t="s">
        <v>5050</v>
      </c>
      <c r="BI1725" t="s">
        <v>39</v>
      </c>
      <c r="BJ1725" t="str">
        <f>P1725</f>
        <v>Алма-Ата и окрестности</v>
      </c>
      <c r="BK1725" t="str">
        <f>T1725&amp;" N; "&amp;U1725&amp;" E"</f>
        <v>43.289437 N; 76.994338 E</v>
      </c>
      <c r="BL1725" t="s">
        <v>765</v>
      </c>
      <c r="BM1725" s="85" t="s">
        <v>766</v>
      </c>
      <c r="BN1725" t="s">
        <v>4895</v>
      </c>
      <c r="BO1725">
        <f>X1725</f>
        <v>6000</v>
      </c>
      <c r="BP1725" t="str">
        <f>IF(V1725="original",H1725,IF(V1725="volunteer",C1725,"Nekhaeva A.A."))</f>
        <v>Kim L.V.</v>
      </c>
      <c r="BQ1725" t="str">
        <f>IF(V1725="original",I1725,IF(V1725="volunteer",YEAR(A1725)&amp;"-"&amp;IF(MONTH(A1725)&lt;10,"0"&amp;MONTH(A1725),MONTH(A1725))&amp;"-"&amp;IF(DAY(A1725)&lt;10,"0"&amp;DAY(A1725),DAY(A1725)),"__2025-05-15"))</f>
        <v>2025-04-29</v>
      </c>
      <c r="BR1725"/>
      <c r="BS1725"/>
      <c r="BT1725" s="49" t="s">
        <v>4766</v>
      </c>
      <c r="BU1725" t="s">
        <v>3631</v>
      </c>
      <c r="BV1725" t="s">
        <v>3632</v>
      </c>
      <c r="BW1725" t="s">
        <v>3633</v>
      </c>
      <c r="BX1725" t="s">
        <v>3634</v>
      </c>
      <c r="BY1725" s="44" t="s">
        <v>1032</v>
      </c>
      <c r="BZ1725" t="s">
        <v>1033</v>
      </c>
      <c r="CA1725" t="s">
        <v>3901</v>
      </c>
      <c r="CB1725" s="44" t="s">
        <v>3901</v>
      </c>
      <c r="CC1725" t="s">
        <v>3903</v>
      </c>
      <c r="CD1725" t="s">
        <v>3901</v>
      </c>
      <c r="CE1725" t="s">
        <v>3902</v>
      </c>
      <c r="CF1725" t="s">
        <v>3630</v>
      </c>
      <c r="CG1725"/>
      <c r="CH1725" t="str">
        <f>H1725</f>
        <v>Спасский С.А., Шнитников В.Н.</v>
      </c>
      <c r="CI1725">
        <f>I1725</f>
        <v>1937</v>
      </c>
      <c r="CJ1725"/>
    </row>
    <row r="1726" spans="1:88" s="6" customFormat="1" x14ac:dyDescent="0.45">
      <c r="A1726" s="5">
        <v>45776.798761574071</v>
      </c>
      <c r="B1726" s="6">
        <v>412819044</v>
      </c>
      <c r="C1726" s="6" t="s">
        <v>4897</v>
      </c>
      <c r="D1726" s="6">
        <v>2</v>
      </c>
      <c r="E1726" s="4" t="s">
        <v>247</v>
      </c>
      <c r="G1726" s="6">
        <v>2590</v>
      </c>
      <c r="H1726" s="44" t="s">
        <v>951</v>
      </c>
      <c r="I1726" s="6">
        <v>1937</v>
      </c>
      <c r="J1726" s="6" t="s">
        <v>952</v>
      </c>
      <c r="K1726" s="6" t="s">
        <v>953</v>
      </c>
      <c r="L1726" s="6" t="s">
        <v>954</v>
      </c>
      <c r="M1726" s="6" t="s">
        <v>267</v>
      </c>
      <c r="P1726" s="6" t="s">
        <v>947</v>
      </c>
      <c r="Q1726" t="str">
        <f>IF(LEN(P1726)&gt;0,P1726,"")</f>
        <v>Алма-Ата и окрестности</v>
      </c>
      <c r="R1726" s="84">
        <v>43.289437</v>
      </c>
      <c r="S1726" s="84">
        <v>76.994337999999999</v>
      </c>
      <c r="T1726" s="6" t="s">
        <v>765</v>
      </c>
      <c r="U1726" s="6" t="s">
        <v>766</v>
      </c>
      <c r="V1726" s="6" t="s">
        <v>106</v>
      </c>
      <c r="X1726" s="6">
        <v>6000</v>
      </c>
      <c r="Y1726" s="6">
        <v>1919</v>
      </c>
      <c r="AF1726" s="6" t="s">
        <v>948</v>
      </c>
      <c r="AH1726" s="6" t="s">
        <v>1032</v>
      </c>
      <c r="AI1726" s="6" t="s">
        <v>1033</v>
      </c>
      <c r="AJ1726" s="6" t="s">
        <v>1039</v>
      </c>
      <c r="AK1726" s="6" t="b">
        <v>1</v>
      </c>
      <c r="AL1726" s="6" t="b">
        <v>0</v>
      </c>
      <c r="AO1726" s="49" t="s">
        <v>4952</v>
      </c>
      <c r="AP1726" s="73"/>
      <c r="AQ1726" s="49" t="s">
        <v>4951</v>
      </c>
      <c r="AR1726" s="76" t="s">
        <v>5011</v>
      </c>
      <c r="AS1726" s="73" t="s">
        <v>5012</v>
      </c>
      <c r="AT1726" s="73">
        <f t="shared" si="419"/>
        <v>2</v>
      </c>
      <c r="AU1726" s="112" t="s">
        <v>5384</v>
      </c>
      <c r="AV1726" s="44" t="s">
        <v>5380</v>
      </c>
      <c r="AW1726" t="s">
        <v>5014</v>
      </c>
      <c r="AX1726" s="73"/>
      <c r="AY1726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6" s="49" t="s">
        <v>4903</v>
      </c>
      <c r="BA1726" s="44">
        <f>Y1726</f>
        <v>1919</v>
      </c>
      <c r="BB1726" s="44" t="str">
        <f>Y1726&amp;IF(Z1726&lt;&gt;0,"-"&amp;Z1726,"")&amp;IF(AA1726&lt;&gt;0,"-"&amp;AA1726,"")&amp;IF(AB1726&lt;&gt;0,"/"&amp;AB1726,"")&amp;IF(AC1726&lt;&gt;0,"-"&amp;AC1726,"")&amp;IF(AD1726&lt;&gt;0,"-"&amp;AD1726,"")</f>
        <v>1919</v>
      </c>
      <c r="BC1726" s="44"/>
      <c r="BD1726" s="44"/>
      <c r="BE1726" s="44"/>
      <c r="BF1726" s="49" t="s">
        <v>4882</v>
      </c>
      <c r="BG1726" t="s">
        <v>4893</v>
      </c>
      <c r="BH1726" s="40" t="s">
        <v>5050</v>
      </c>
      <c r="BI1726" t="s">
        <v>39</v>
      </c>
      <c r="BJ1726" t="str">
        <f>P1726</f>
        <v>Алма-Ата и окрестности</v>
      </c>
      <c r="BK1726" t="str">
        <f>T1726&amp;" N; "&amp;U1726&amp;" E"</f>
        <v>43.289437 N; 76.994338 E</v>
      </c>
      <c r="BL1726" t="s">
        <v>765</v>
      </c>
      <c r="BM1726" s="85" t="s">
        <v>766</v>
      </c>
      <c r="BN1726" t="s">
        <v>4895</v>
      </c>
      <c r="BO1726">
        <f>X1726</f>
        <v>6000</v>
      </c>
      <c r="BP1726" t="str">
        <f>IF(V1726="original",H1726,IF(V1726="volunteer",C1726,"Nekhaeva A.A."))</f>
        <v>Kim L.V.</v>
      </c>
      <c r="BQ1726" t="str">
        <f>IF(V1726="original",I1726,IF(V1726="volunteer",YEAR(A1726)&amp;"-"&amp;IF(MONTH(A1726)&lt;10,"0"&amp;MONTH(A1726),MONTH(A1726))&amp;"-"&amp;IF(DAY(A1726)&lt;10,"0"&amp;DAY(A1726),DAY(A1726)),"__2025-05-15"))</f>
        <v>2025-04-29</v>
      </c>
      <c r="BR1726"/>
      <c r="BS1726"/>
      <c r="BT1726" s="49" t="s">
        <v>4766</v>
      </c>
      <c r="BU1726" t="s">
        <v>3631</v>
      </c>
      <c r="BV1726" t="s">
        <v>3632</v>
      </c>
      <c r="BW1726" t="s">
        <v>3633</v>
      </c>
      <c r="BX1726" t="s">
        <v>3634</v>
      </c>
      <c r="BY1726" s="44" t="s">
        <v>1032</v>
      </c>
      <c r="BZ1726" t="s">
        <v>1033</v>
      </c>
      <c r="CA1726" t="s">
        <v>3901</v>
      </c>
      <c r="CB1726" s="44" t="s">
        <v>3901</v>
      </c>
      <c r="CC1726" t="s">
        <v>3903</v>
      </c>
      <c r="CD1726" t="s">
        <v>3901</v>
      </c>
      <c r="CE1726" t="s">
        <v>3902</v>
      </c>
      <c r="CF1726" t="s">
        <v>3630</v>
      </c>
      <c r="CG1726"/>
      <c r="CH1726" t="str">
        <f>H1726</f>
        <v>Спасский С.А., Шнитников В.Н.</v>
      </c>
      <c r="CI1726">
        <f>I1726</f>
        <v>1937</v>
      </c>
      <c r="CJ1726"/>
    </row>
    <row r="1727" spans="1:88" s="6" customFormat="1" x14ac:dyDescent="0.45">
      <c r="A1727" s="5">
        <v>45777.576666666668</v>
      </c>
      <c r="B1727" s="6">
        <v>412819044</v>
      </c>
      <c r="C1727" s="6" t="s">
        <v>4897</v>
      </c>
      <c r="D1727" s="6">
        <v>1</v>
      </c>
      <c r="E1727" s="4" t="s">
        <v>995</v>
      </c>
      <c r="G1727" s="6">
        <v>2590</v>
      </c>
      <c r="H1727" s="44" t="s">
        <v>951</v>
      </c>
      <c r="I1727" s="6">
        <v>1937</v>
      </c>
      <c r="J1727" s="6" t="s">
        <v>952</v>
      </c>
      <c r="K1727" s="6" t="s">
        <v>953</v>
      </c>
      <c r="L1727" s="6" t="s">
        <v>954</v>
      </c>
      <c r="M1727" s="6" t="s">
        <v>267</v>
      </c>
      <c r="P1727" s="6" t="s">
        <v>947</v>
      </c>
      <c r="Q1727" t="str">
        <f t="shared" ref="Q1727" si="448">IF(LEN(P1727)&gt;0,P1727,"")</f>
        <v>Алма-Ата и окрестности</v>
      </c>
      <c r="R1727" s="84">
        <v>43.289437</v>
      </c>
      <c r="S1727" s="84">
        <v>76.994337999999999</v>
      </c>
      <c r="T1727" s="6" t="s">
        <v>765</v>
      </c>
      <c r="U1727" s="6" t="s">
        <v>766</v>
      </c>
      <c r="V1727" s="6" t="s">
        <v>106</v>
      </c>
      <c r="X1727" s="6">
        <v>6000</v>
      </c>
      <c r="Y1727" s="6">
        <v>1921</v>
      </c>
      <c r="Z1727" s="6">
        <v>4</v>
      </c>
      <c r="AA1727" s="6">
        <v>5</v>
      </c>
      <c r="AB1727" s="6">
        <v>1921</v>
      </c>
      <c r="AC1727" s="6">
        <v>4</v>
      </c>
      <c r="AD1727" s="6">
        <v>10</v>
      </c>
      <c r="AF1727" s="6" t="s">
        <v>948</v>
      </c>
      <c r="AH1727" s="6" t="s">
        <v>48</v>
      </c>
      <c r="AI1727" s="6" t="s">
        <v>141</v>
      </c>
      <c r="AJ1727" s="6" t="s">
        <v>1012</v>
      </c>
      <c r="AK1727" s="6" t="b">
        <v>1</v>
      </c>
      <c r="AL1727" s="6" t="b">
        <v>0</v>
      </c>
      <c r="AO1727" s="49" t="s">
        <v>4952</v>
      </c>
      <c r="AP1727" s="73"/>
      <c r="AQ1727" s="49" t="s">
        <v>4951</v>
      </c>
      <c r="AR1727" s="76" t="s">
        <v>5011</v>
      </c>
      <c r="AS1727" s="73" t="s">
        <v>5012</v>
      </c>
      <c r="AT1727" s="73">
        <f t="shared" si="419"/>
        <v>1</v>
      </c>
      <c r="AU1727" s="112" t="s">
        <v>5384</v>
      </c>
      <c r="AV1727" s="44" t="s">
        <v>5382</v>
      </c>
      <c r="AW1727" t="s">
        <v>5014</v>
      </c>
      <c r="AX1727" s="73"/>
      <c r="AY1727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7" s="49" t="s">
        <v>4903</v>
      </c>
      <c r="BA1727" s="58" t="str">
        <f>Y1727&amp;"-"&amp;IF(Z1727&lt;10,"0"&amp;Z1727,Z1727)&amp;"-"&amp;IF(AA1727&lt;10,"0"&amp;AA1727,AA1727)&amp;"/"&amp;IF(AD1727&lt;10,"0"&amp;AD1727,AD1727)</f>
        <v>1921-04-05/10</v>
      </c>
      <c r="BB1727" s="44" t="str">
        <f>Y1727&amp;IF(Z1727&lt;&gt;0,"-"&amp;Z1727,"")&amp;IF(AA1727&lt;&gt;0,"-"&amp;AA1727,"")&amp;IF(AB1727&lt;&gt;0,"/"&amp;AB1727,"")&amp;IF(AC1727&lt;&gt;0,"-"&amp;AC1727,"")&amp;IF(AD1727&lt;&gt;0,"-"&amp;AD1727,"")</f>
        <v>1921-4-5/1921-4-10</v>
      </c>
      <c r="BC1727" s="44"/>
      <c r="BD1727" s="44"/>
      <c r="BE1727" s="44"/>
      <c r="BF1727" s="49" t="s">
        <v>4882</v>
      </c>
      <c r="BG1727" t="s">
        <v>4893</v>
      </c>
      <c r="BH1727" s="40" t="s">
        <v>5050</v>
      </c>
      <c r="BI1727" t="s">
        <v>39</v>
      </c>
      <c r="BJ1727" t="str">
        <f t="shared" ref="BJ1727" si="449">P1727</f>
        <v>Алма-Ата и окрестности</v>
      </c>
      <c r="BK1727" t="str">
        <f>T1727&amp;" N; "&amp;U1727&amp;" E"</f>
        <v>43.289437 N; 76.994338 E</v>
      </c>
      <c r="BL1727" t="s">
        <v>765</v>
      </c>
      <c r="BM1727" s="85" t="s">
        <v>766</v>
      </c>
      <c r="BN1727" t="s">
        <v>4895</v>
      </c>
      <c r="BO1727">
        <f t="shared" ref="BO1727" si="450">X1727</f>
        <v>6000</v>
      </c>
      <c r="BP1727" t="str">
        <f>IF(V1727="original",H1727,IF(V1727="volunteer",C1727,"Nekhaeva A.A."))</f>
        <v>Kim L.V.</v>
      </c>
      <c r="BQ1727" t="str">
        <f>IF(V1727="original",I1727,IF(V1727="volunteer",YEAR(A1727)&amp;"-"&amp;IF(MONTH(A1727)&lt;10,"0"&amp;MONTH(A1727),MONTH(A1727))&amp;"-"&amp;IF(DAY(A1727)&lt;10,"0"&amp;DAY(A1727),DAY(A1727)),"__2025-05-15"))</f>
        <v>2025-04-30</v>
      </c>
      <c r="BR1727"/>
      <c r="BS1727"/>
      <c r="BT1727" s="49" t="s">
        <v>4766</v>
      </c>
      <c r="BU1727" t="s">
        <v>3631</v>
      </c>
      <c r="BV1727" t="s">
        <v>3632</v>
      </c>
      <c r="BW1727" t="s">
        <v>3633</v>
      </c>
      <c r="BX1727" t="s">
        <v>3634</v>
      </c>
      <c r="BY1727" s="44" t="s">
        <v>48</v>
      </c>
      <c r="BZ1727" t="s">
        <v>1950</v>
      </c>
      <c r="CA1727" t="s">
        <v>3880</v>
      </c>
      <c r="CB1727" s="44" t="s">
        <v>3880</v>
      </c>
      <c r="CC1727" t="s">
        <v>4842</v>
      </c>
      <c r="CD1727" t="s">
        <v>3878</v>
      </c>
      <c r="CE1727" t="s">
        <v>3879</v>
      </c>
      <c r="CF1727" t="s">
        <v>3630</v>
      </c>
      <c r="CG1727"/>
      <c r="CH1727" t="str">
        <f>H1727</f>
        <v>Спасский С.А., Шнитников В.Н.</v>
      </c>
      <c r="CI1727">
        <f t="shared" ref="CI1727" si="451">I1727</f>
        <v>1937</v>
      </c>
      <c r="CJ1727"/>
    </row>
    <row r="1728" spans="1:88" s="6" customFormat="1" x14ac:dyDescent="0.45">
      <c r="A1728" s="5">
        <v>45778.810567129629</v>
      </c>
      <c r="B1728" s="6">
        <v>412819044</v>
      </c>
      <c r="C1728" s="6" t="s">
        <v>4897</v>
      </c>
      <c r="D1728" s="6">
        <v>1</v>
      </c>
      <c r="E1728" s="4" t="s">
        <v>65</v>
      </c>
      <c r="G1728" s="6">
        <v>2590</v>
      </c>
      <c r="H1728" s="44" t="s">
        <v>951</v>
      </c>
      <c r="I1728" s="6">
        <v>1937</v>
      </c>
      <c r="J1728" s="6" t="s">
        <v>952</v>
      </c>
      <c r="K1728" s="6" t="s">
        <v>953</v>
      </c>
      <c r="L1728" s="6" t="s">
        <v>954</v>
      </c>
      <c r="M1728" s="6" t="s">
        <v>267</v>
      </c>
      <c r="P1728" s="6" t="s">
        <v>947</v>
      </c>
      <c r="Q1728" t="str">
        <f>IF(LEN(P1728)&gt;0,P1728,"")</f>
        <v>Алма-Ата и окрестности</v>
      </c>
      <c r="R1728" s="84">
        <v>43.289437</v>
      </c>
      <c r="S1728" s="84">
        <v>76.994337999999999</v>
      </c>
      <c r="T1728" s="6" t="s">
        <v>765</v>
      </c>
      <c r="U1728" s="6" t="s">
        <v>766</v>
      </c>
      <c r="V1728" s="6" t="s">
        <v>106</v>
      </c>
      <c r="X1728" s="6">
        <v>6000</v>
      </c>
      <c r="Y1728" s="6">
        <v>1919</v>
      </c>
      <c r="Z1728" s="6">
        <v>6</v>
      </c>
      <c r="AA1728" s="6">
        <v>1</v>
      </c>
      <c r="AB1728" s="6">
        <v>1919</v>
      </c>
      <c r="AC1728" s="6">
        <v>6</v>
      </c>
      <c r="AD1728" s="6">
        <v>10</v>
      </c>
      <c r="AF1728" s="6" t="s">
        <v>948</v>
      </c>
      <c r="AH1728" s="6" t="s">
        <v>48</v>
      </c>
      <c r="AI1728" s="6" t="s">
        <v>998</v>
      </c>
      <c r="AJ1728" s="6" t="s">
        <v>999</v>
      </c>
      <c r="AK1728" s="6" t="b">
        <v>1</v>
      </c>
      <c r="AL1728" s="6" t="b">
        <v>0</v>
      </c>
      <c r="AO1728" s="49" t="s">
        <v>4952</v>
      </c>
      <c r="AP1728" s="73"/>
      <c r="AQ1728" s="49" t="s">
        <v>4951</v>
      </c>
      <c r="AR1728" s="76" t="s">
        <v>5011</v>
      </c>
      <c r="AS1728" s="73" t="s">
        <v>5012</v>
      </c>
      <c r="AT1728" s="73">
        <f t="shared" si="419"/>
        <v>1</v>
      </c>
      <c r="AU1728" s="112" t="s">
        <v>5384</v>
      </c>
      <c r="AV1728" s="44" t="s">
        <v>5380</v>
      </c>
      <c r="AW1728" t="s">
        <v>5014</v>
      </c>
      <c r="AX1728" s="73"/>
      <c r="AY1728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8" s="49" t="s">
        <v>4903</v>
      </c>
      <c r="BA1728" s="58" t="str">
        <f>Y1728&amp;"-"&amp;IF(Z1728&lt;10,"0"&amp;Z1728,Z1728)&amp;"-"&amp;IF(AA1728&lt;10,"0"&amp;AA1728,AA1728)&amp;"/"&amp;IF(AD1728&lt;10,"0"&amp;AD1728,AD1728)</f>
        <v>1919-06-01/10</v>
      </c>
      <c r="BB1728" s="44" t="str">
        <f>Y1728&amp;IF(Z1728&lt;&gt;0,"-"&amp;Z1728,"")&amp;IF(AA1728&lt;&gt;0,"-"&amp;AA1728,"")&amp;IF(AB1728&lt;&gt;0,"/"&amp;AB1728,"")&amp;IF(AC1728&lt;&gt;0,"-"&amp;AC1728,"")&amp;IF(AD1728&lt;&gt;0,"-"&amp;AD1728,"")</f>
        <v>1919-6-1/1919-6-10</v>
      </c>
      <c r="BC1728" s="44"/>
      <c r="BD1728" s="44"/>
      <c r="BE1728" s="44"/>
      <c r="BF1728" s="49" t="s">
        <v>4882</v>
      </c>
      <c r="BG1728" t="s">
        <v>4893</v>
      </c>
      <c r="BH1728" s="40" t="s">
        <v>5050</v>
      </c>
      <c r="BI1728" t="s">
        <v>39</v>
      </c>
      <c r="BJ1728" t="str">
        <f>P1728</f>
        <v>Алма-Ата и окрестности</v>
      </c>
      <c r="BK1728" t="str">
        <f>T1728&amp;" N; "&amp;U1728&amp;" E"</f>
        <v>43.289437 N; 76.994338 E</v>
      </c>
      <c r="BL1728" t="s">
        <v>765</v>
      </c>
      <c r="BM1728" s="85" t="s">
        <v>766</v>
      </c>
      <c r="BN1728" t="s">
        <v>4895</v>
      </c>
      <c r="BO1728">
        <f>X1728</f>
        <v>6000</v>
      </c>
      <c r="BP1728" t="str">
        <f>IF(V1728="original",H1728,IF(V1728="volunteer",C1728,"Nekhaeva A.A."))</f>
        <v>Kim L.V.</v>
      </c>
      <c r="BQ1728" t="str">
        <f>IF(V1728="original",I1728,IF(V1728="volunteer",YEAR(A1728)&amp;"-"&amp;IF(MONTH(A1728)&lt;10,"0"&amp;MONTH(A1728),MONTH(A1728))&amp;"-"&amp;IF(DAY(A1728)&lt;10,"0"&amp;DAY(A1728),DAY(A1728)),"__2025-05-15"))</f>
        <v>2025-05-01</v>
      </c>
      <c r="BR1728"/>
      <c r="BS1728"/>
      <c r="BT1728" s="49" t="s">
        <v>4766</v>
      </c>
      <c r="BU1728" t="s">
        <v>3631</v>
      </c>
      <c r="BV1728" t="s">
        <v>3632</v>
      </c>
      <c r="BW1728" t="s">
        <v>3633</v>
      </c>
      <c r="BX1728" t="s">
        <v>3634</v>
      </c>
      <c r="BY1728" s="44" t="s">
        <v>48</v>
      </c>
      <c r="BZ1728" t="s">
        <v>998</v>
      </c>
      <c r="CA1728" t="s">
        <v>3869</v>
      </c>
      <c r="CB1728" s="44" t="s">
        <v>3869</v>
      </c>
      <c r="CC1728" t="s">
        <v>4835</v>
      </c>
      <c r="CD1728" t="s">
        <v>3869</v>
      </c>
      <c r="CE1728" t="s">
        <v>3870</v>
      </c>
      <c r="CF1728" t="s">
        <v>3630</v>
      </c>
      <c r="CG1728"/>
      <c r="CH1728" t="str">
        <f>H1728</f>
        <v>Спасский С.А., Шнитников В.Н.</v>
      </c>
      <c r="CI1728">
        <f>I1728</f>
        <v>1937</v>
      </c>
      <c r="CJ1728"/>
    </row>
    <row r="1729" spans="1:88" s="6" customFormat="1" x14ac:dyDescent="0.45">
      <c r="A1729" s="5">
        <v>45778.810567129629</v>
      </c>
      <c r="B1729" s="6">
        <v>412819044</v>
      </c>
      <c r="C1729" s="6" t="s">
        <v>4897</v>
      </c>
      <c r="D1729" s="6">
        <v>1</v>
      </c>
      <c r="E1729" s="4" t="s">
        <v>995</v>
      </c>
      <c r="G1729" s="6">
        <v>2590</v>
      </c>
      <c r="H1729" s="44" t="s">
        <v>951</v>
      </c>
      <c r="I1729" s="6">
        <v>1937</v>
      </c>
      <c r="J1729" s="6" t="s">
        <v>952</v>
      </c>
      <c r="K1729" s="6" t="s">
        <v>953</v>
      </c>
      <c r="L1729" s="6" t="s">
        <v>954</v>
      </c>
      <c r="M1729" s="6" t="s">
        <v>267</v>
      </c>
      <c r="P1729" s="6" t="s">
        <v>947</v>
      </c>
      <c r="Q1729" t="str">
        <f>IF(LEN(P1729)&gt;0,P1729,"")</f>
        <v>Алма-Ата и окрестности</v>
      </c>
      <c r="R1729" s="84">
        <v>43.289437</v>
      </c>
      <c r="S1729" s="84">
        <v>76.994337999999999</v>
      </c>
      <c r="T1729" s="6" t="s">
        <v>765</v>
      </c>
      <c r="U1729" s="6" t="s">
        <v>766</v>
      </c>
      <c r="V1729" s="6" t="s">
        <v>106</v>
      </c>
      <c r="X1729" s="6">
        <v>6000</v>
      </c>
      <c r="Y1729" s="6">
        <v>1919</v>
      </c>
      <c r="Z1729" s="6">
        <v>6</v>
      </c>
      <c r="AA1729" s="6">
        <v>1</v>
      </c>
      <c r="AB1729" s="6">
        <v>1919</v>
      </c>
      <c r="AC1729" s="6">
        <v>6</v>
      </c>
      <c r="AD1729" s="6">
        <v>10</v>
      </c>
      <c r="AF1729" s="6" t="s">
        <v>948</v>
      </c>
      <c r="AH1729" s="6" t="s">
        <v>48</v>
      </c>
      <c r="AI1729" s="6" t="s">
        <v>998</v>
      </c>
      <c r="AJ1729" s="6" t="s">
        <v>999</v>
      </c>
      <c r="AK1729" s="6" t="b">
        <v>1</v>
      </c>
      <c r="AL1729" s="6" t="b">
        <v>0</v>
      </c>
      <c r="AO1729" s="49" t="s">
        <v>4952</v>
      </c>
      <c r="AP1729" s="73"/>
      <c r="AQ1729" s="49" t="s">
        <v>4951</v>
      </c>
      <c r="AR1729" s="76" t="s">
        <v>5011</v>
      </c>
      <c r="AS1729" s="73" t="s">
        <v>5012</v>
      </c>
      <c r="AT1729" s="73">
        <f t="shared" si="419"/>
        <v>1</v>
      </c>
      <c r="AU1729" s="112" t="s">
        <v>5384</v>
      </c>
      <c r="AV1729" s="44" t="s">
        <v>5382</v>
      </c>
      <c r="AW1729" t="s">
        <v>5014</v>
      </c>
      <c r="AX1729" s="73"/>
      <c r="AY1729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29" s="49" t="s">
        <v>4903</v>
      </c>
      <c r="BA1729" s="58" t="str">
        <f>Y1729&amp;"-"&amp;IF(Z1729&lt;10,"0"&amp;Z1729,Z1729)&amp;"-"&amp;IF(AA1729&lt;10,"0"&amp;AA1729,AA1729)&amp;"/"&amp;IF(AD1729&lt;10,"0"&amp;AD1729,AD1729)</f>
        <v>1919-06-01/10</v>
      </c>
      <c r="BB1729" s="44" t="str">
        <f>Y1729&amp;IF(Z1729&lt;&gt;0,"-"&amp;Z1729,"")&amp;IF(AA1729&lt;&gt;0,"-"&amp;AA1729,"")&amp;IF(AB1729&lt;&gt;0,"/"&amp;AB1729,"")&amp;IF(AC1729&lt;&gt;0,"-"&amp;AC1729,"")&amp;IF(AD1729&lt;&gt;0,"-"&amp;AD1729,"")</f>
        <v>1919-6-1/1919-6-10</v>
      </c>
      <c r="BC1729" s="44"/>
      <c r="BD1729" s="44"/>
      <c r="BE1729" s="44"/>
      <c r="BF1729" s="49" t="s">
        <v>4882</v>
      </c>
      <c r="BG1729" t="s">
        <v>4893</v>
      </c>
      <c r="BH1729" s="40" t="s">
        <v>5050</v>
      </c>
      <c r="BI1729" t="s">
        <v>39</v>
      </c>
      <c r="BJ1729" t="str">
        <f>P1729</f>
        <v>Алма-Ата и окрестности</v>
      </c>
      <c r="BK1729" t="str">
        <f>T1729&amp;" N; "&amp;U1729&amp;" E"</f>
        <v>43.289437 N; 76.994338 E</v>
      </c>
      <c r="BL1729" t="s">
        <v>765</v>
      </c>
      <c r="BM1729" s="85" t="s">
        <v>766</v>
      </c>
      <c r="BN1729" t="s">
        <v>4895</v>
      </c>
      <c r="BO1729">
        <f>X1729</f>
        <v>6000</v>
      </c>
      <c r="BP1729" t="str">
        <f>IF(V1729="original",H1729,IF(V1729="volunteer",C1729,"Nekhaeva A.A."))</f>
        <v>Kim L.V.</v>
      </c>
      <c r="BQ1729" t="str">
        <f>IF(V1729="original",I1729,IF(V1729="volunteer",YEAR(A1729)&amp;"-"&amp;IF(MONTH(A1729)&lt;10,"0"&amp;MONTH(A1729),MONTH(A1729))&amp;"-"&amp;IF(DAY(A1729)&lt;10,"0"&amp;DAY(A1729),DAY(A1729)),"__2025-05-15"))</f>
        <v>2025-05-01</v>
      </c>
      <c r="BR1729"/>
      <c r="BS1729"/>
      <c r="BT1729" s="49" t="s">
        <v>4766</v>
      </c>
      <c r="BU1729" t="s">
        <v>3631</v>
      </c>
      <c r="BV1729" t="s">
        <v>3632</v>
      </c>
      <c r="BW1729" t="s">
        <v>3633</v>
      </c>
      <c r="BX1729" t="s">
        <v>3634</v>
      </c>
      <c r="BY1729" s="44" t="s">
        <v>48</v>
      </c>
      <c r="BZ1729" t="s">
        <v>998</v>
      </c>
      <c r="CA1729" t="s">
        <v>3869</v>
      </c>
      <c r="CB1729" s="44" t="s">
        <v>3869</v>
      </c>
      <c r="CC1729" t="s">
        <v>4835</v>
      </c>
      <c r="CD1729" t="s">
        <v>3869</v>
      </c>
      <c r="CE1729" t="s">
        <v>3870</v>
      </c>
      <c r="CF1729" t="s">
        <v>3630</v>
      </c>
      <c r="CG1729"/>
      <c r="CH1729" t="str">
        <f>H1729</f>
        <v>Спасский С.А., Шнитников В.Н.</v>
      </c>
      <c r="CI1729">
        <f>I1729</f>
        <v>1937</v>
      </c>
      <c r="CJ1729"/>
    </row>
    <row r="1730" spans="1:88" s="6" customFormat="1" x14ac:dyDescent="0.45">
      <c r="A1730" s="5">
        <v>45777.579201388893</v>
      </c>
      <c r="B1730" s="6">
        <v>412819044</v>
      </c>
      <c r="C1730" s="6" t="s">
        <v>4897</v>
      </c>
      <c r="D1730" s="6">
        <v>3</v>
      </c>
      <c r="E1730" s="4" t="s">
        <v>265</v>
      </c>
      <c r="G1730" s="6">
        <v>2590</v>
      </c>
      <c r="H1730" s="44" t="s">
        <v>951</v>
      </c>
      <c r="I1730" s="6">
        <v>1937</v>
      </c>
      <c r="J1730" s="6" t="s">
        <v>952</v>
      </c>
      <c r="K1730" s="6" t="s">
        <v>953</v>
      </c>
      <c r="L1730" s="6" t="s">
        <v>954</v>
      </c>
      <c r="M1730" s="6" t="s">
        <v>267</v>
      </c>
      <c r="P1730" s="6" t="s">
        <v>947</v>
      </c>
      <c r="Q1730" t="str">
        <f>IF(LEN(P1730)&gt;0,P1730,"")</f>
        <v>Алма-Ата и окрестности</v>
      </c>
      <c r="R1730" s="84">
        <v>43.289437</v>
      </c>
      <c r="S1730" s="84">
        <v>76.994337999999999</v>
      </c>
      <c r="T1730" s="6" t="s">
        <v>765</v>
      </c>
      <c r="U1730" s="6" t="s">
        <v>766</v>
      </c>
      <c r="V1730" s="6" t="s">
        <v>106</v>
      </c>
      <c r="X1730" s="6">
        <v>6000</v>
      </c>
      <c r="Y1730" s="6">
        <v>1920</v>
      </c>
      <c r="Z1730" s="6">
        <v>6</v>
      </c>
      <c r="AF1730" s="6" t="s">
        <v>948</v>
      </c>
      <c r="AH1730" s="6" t="s">
        <v>48</v>
      </c>
      <c r="AI1730" s="6" t="s">
        <v>141</v>
      </c>
      <c r="AJ1730" s="6" t="s">
        <v>1012</v>
      </c>
      <c r="AK1730" s="6" t="b">
        <v>1</v>
      </c>
      <c r="AL1730" s="6" t="b">
        <v>0</v>
      </c>
      <c r="AO1730" s="49" t="s">
        <v>4952</v>
      </c>
      <c r="AP1730" s="73"/>
      <c r="AQ1730" s="49" t="s">
        <v>4951</v>
      </c>
      <c r="AR1730" s="76" t="s">
        <v>5011</v>
      </c>
      <c r="AS1730" s="73" t="s">
        <v>5012</v>
      </c>
      <c r="AT1730" s="73">
        <f t="shared" si="419"/>
        <v>3</v>
      </c>
      <c r="AU1730" s="112" t="s">
        <v>5383</v>
      </c>
      <c r="AV1730" s="44" t="s">
        <v>5380</v>
      </c>
      <c r="AW1730" t="s">
        <v>5014</v>
      </c>
      <c r="AX1730" s="73"/>
      <c r="AY1730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0" s="49" t="s">
        <v>4903</v>
      </c>
      <c r="BA1730" s="44" t="str">
        <f>Y1730&amp;"-"&amp;IF(Z1730&lt;10,"0"&amp;Z1730,Z1730)</f>
        <v>1920-06</v>
      </c>
      <c r="BB1730" s="44" t="str">
        <f>Y1730&amp;IF(Z1730&lt;&gt;0,"-"&amp;Z1730,"")&amp;IF(AA1730&lt;&gt;0,"-"&amp;AA1730,"")&amp;IF(AB1730&lt;&gt;0,"/"&amp;AB1730,"")&amp;IF(AC1730&lt;&gt;0,"-"&amp;AC1730,"")&amp;IF(AD1730&lt;&gt;0,"-"&amp;AD1730,"")</f>
        <v>1920-6</v>
      </c>
      <c r="BC1730" s="44"/>
      <c r="BD1730" s="44"/>
      <c r="BE1730" s="44"/>
      <c r="BF1730" s="49" t="s">
        <v>4882</v>
      </c>
      <c r="BG1730" t="s">
        <v>4893</v>
      </c>
      <c r="BH1730" s="40" t="s">
        <v>5050</v>
      </c>
      <c r="BI1730" t="s">
        <v>39</v>
      </c>
      <c r="BJ1730" t="str">
        <f>P1730</f>
        <v>Алма-Ата и окрестности</v>
      </c>
      <c r="BK1730" t="str">
        <f>T1730&amp;" N; "&amp;U1730&amp;" E"</f>
        <v>43.289437 N; 76.994338 E</v>
      </c>
      <c r="BL1730" t="s">
        <v>765</v>
      </c>
      <c r="BM1730" s="85" t="s">
        <v>766</v>
      </c>
      <c r="BN1730" t="s">
        <v>4895</v>
      </c>
      <c r="BO1730">
        <f>X1730</f>
        <v>6000</v>
      </c>
      <c r="BP1730" t="str">
        <f>IF(V1730="original",H1730,IF(V1730="volunteer",C1730,"Nekhaeva A.A."))</f>
        <v>Kim L.V.</v>
      </c>
      <c r="BQ1730" t="str">
        <f>IF(V1730="original",I1730,IF(V1730="volunteer",YEAR(A1730)&amp;"-"&amp;IF(MONTH(A1730)&lt;10,"0"&amp;MONTH(A1730),MONTH(A1730))&amp;"-"&amp;IF(DAY(A1730)&lt;10,"0"&amp;DAY(A1730),DAY(A1730)),"__2025-05-15"))</f>
        <v>2025-04-30</v>
      </c>
      <c r="BR1730"/>
      <c r="BS1730"/>
      <c r="BT1730" s="49" t="s">
        <v>4766</v>
      </c>
      <c r="BU1730" t="s">
        <v>3631</v>
      </c>
      <c r="BV1730" t="s">
        <v>3632</v>
      </c>
      <c r="BW1730" t="s">
        <v>3633</v>
      </c>
      <c r="BX1730" t="s">
        <v>3634</v>
      </c>
      <c r="BY1730" s="44" t="s">
        <v>48</v>
      </c>
      <c r="BZ1730" t="s">
        <v>1950</v>
      </c>
      <c r="CA1730" t="s">
        <v>3880</v>
      </c>
      <c r="CB1730" s="44" t="s">
        <v>3880</v>
      </c>
      <c r="CC1730" t="s">
        <v>4842</v>
      </c>
      <c r="CD1730" t="s">
        <v>3878</v>
      </c>
      <c r="CE1730" t="s">
        <v>3879</v>
      </c>
      <c r="CF1730" t="s">
        <v>3630</v>
      </c>
      <c r="CG1730"/>
      <c r="CH1730" t="str">
        <f>H1730</f>
        <v>Спасский С.А., Шнитников В.Н.</v>
      </c>
      <c r="CI1730">
        <f>I1730</f>
        <v>1937</v>
      </c>
      <c r="CJ1730"/>
    </row>
    <row r="1731" spans="1:88" s="6" customFormat="1" x14ac:dyDescent="0.45">
      <c r="A1731" s="5">
        <v>45777.579201388893</v>
      </c>
      <c r="B1731" s="6">
        <v>412819044</v>
      </c>
      <c r="C1731" s="6" t="s">
        <v>4897</v>
      </c>
      <c r="D1731" s="6">
        <v>1</v>
      </c>
      <c r="E1731" s="4" t="s">
        <v>65</v>
      </c>
      <c r="G1731" s="6">
        <v>2590</v>
      </c>
      <c r="H1731" s="44" t="s">
        <v>951</v>
      </c>
      <c r="I1731" s="6">
        <v>1937</v>
      </c>
      <c r="J1731" s="6" t="s">
        <v>952</v>
      </c>
      <c r="K1731" s="6" t="s">
        <v>953</v>
      </c>
      <c r="L1731" s="6" t="s">
        <v>954</v>
      </c>
      <c r="M1731" s="6" t="s">
        <v>267</v>
      </c>
      <c r="P1731" s="6" t="s">
        <v>947</v>
      </c>
      <c r="Q1731" t="str">
        <f>IF(LEN(P1731)&gt;0,P1731,"")</f>
        <v>Алма-Ата и окрестности</v>
      </c>
      <c r="R1731" s="84">
        <v>43.289437</v>
      </c>
      <c r="S1731" s="84">
        <v>76.994337999999999</v>
      </c>
      <c r="T1731" s="6" t="s">
        <v>765</v>
      </c>
      <c r="U1731" s="6" t="s">
        <v>766</v>
      </c>
      <c r="V1731" s="6" t="s">
        <v>106</v>
      </c>
      <c r="X1731" s="6">
        <v>6000</v>
      </c>
      <c r="Y1731" s="6">
        <v>1920</v>
      </c>
      <c r="Z1731" s="6">
        <v>6</v>
      </c>
      <c r="AF1731" s="6" t="s">
        <v>948</v>
      </c>
      <c r="AH1731" s="6" t="s">
        <v>48</v>
      </c>
      <c r="AI1731" s="6" t="s">
        <v>141</v>
      </c>
      <c r="AJ1731" s="6" t="s">
        <v>1012</v>
      </c>
      <c r="AK1731" s="6" t="b">
        <v>1</v>
      </c>
      <c r="AL1731" s="6" t="b">
        <v>0</v>
      </c>
      <c r="AO1731" s="49" t="s">
        <v>4952</v>
      </c>
      <c r="AP1731" s="73"/>
      <c r="AQ1731" s="49" t="s">
        <v>4951</v>
      </c>
      <c r="AR1731" s="76" t="s">
        <v>5011</v>
      </c>
      <c r="AS1731" s="73" t="s">
        <v>5012</v>
      </c>
      <c r="AT1731" s="73">
        <f t="shared" si="419"/>
        <v>1</v>
      </c>
      <c r="AU1731" s="112" t="s">
        <v>5384</v>
      </c>
      <c r="AV1731" s="44" t="s">
        <v>5380</v>
      </c>
      <c r="AW1731" t="s">
        <v>5014</v>
      </c>
      <c r="AX1731" s="73"/>
      <c r="AY1731" s="73" t="str">
        <f t="shared" si="420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1" s="49" t="s">
        <v>4903</v>
      </c>
      <c r="BA1731" s="44" t="str">
        <f>Y1731&amp;"-"&amp;IF(Z1731&lt;10,"0"&amp;Z1731,Z1731)</f>
        <v>1920-06</v>
      </c>
      <c r="BB1731" s="44" t="str">
        <f>Y1731&amp;IF(Z1731&lt;&gt;0,"-"&amp;Z1731,"")&amp;IF(AA1731&lt;&gt;0,"-"&amp;AA1731,"")&amp;IF(AB1731&lt;&gt;0,"/"&amp;AB1731,"")&amp;IF(AC1731&lt;&gt;0,"-"&amp;AC1731,"")&amp;IF(AD1731&lt;&gt;0,"-"&amp;AD1731,"")</f>
        <v>1920-6</v>
      </c>
      <c r="BC1731" s="44"/>
      <c r="BD1731" s="44"/>
      <c r="BE1731" s="44"/>
      <c r="BF1731" s="49" t="s">
        <v>4882</v>
      </c>
      <c r="BG1731" t="s">
        <v>4893</v>
      </c>
      <c r="BH1731" s="40" t="s">
        <v>5050</v>
      </c>
      <c r="BI1731" t="s">
        <v>39</v>
      </c>
      <c r="BJ1731" t="str">
        <f>P1731</f>
        <v>Алма-Ата и окрестности</v>
      </c>
      <c r="BK1731" t="str">
        <f>T1731&amp;" N; "&amp;U1731&amp;" E"</f>
        <v>43.289437 N; 76.994338 E</v>
      </c>
      <c r="BL1731" t="s">
        <v>765</v>
      </c>
      <c r="BM1731" s="85" t="s">
        <v>766</v>
      </c>
      <c r="BN1731" t="s">
        <v>4895</v>
      </c>
      <c r="BO1731">
        <f>X1731</f>
        <v>6000</v>
      </c>
      <c r="BP1731" t="str">
        <f>IF(V1731="original",H1731,IF(V1731="volunteer",C1731,"Nekhaeva A.A."))</f>
        <v>Kim L.V.</v>
      </c>
      <c r="BQ1731" t="str">
        <f>IF(V1731="original",I1731,IF(V1731="volunteer",YEAR(A1731)&amp;"-"&amp;IF(MONTH(A1731)&lt;10,"0"&amp;MONTH(A1731),MONTH(A1731))&amp;"-"&amp;IF(DAY(A1731)&lt;10,"0"&amp;DAY(A1731),DAY(A1731)),"__2025-05-15"))</f>
        <v>2025-04-30</v>
      </c>
      <c r="BR1731"/>
      <c r="BS1731"/>
      <c r="BT1731" s="49" t="s">
        <v>4766</v>
      </c>
      <c r="BU1731" t="s">
        <v>3631</v>
      </c>
      <c r="BV1731" t="s">
        <v>3632</v>
      </c>
      <c r="BW1731" t="s">
        <v>3633</v>
      </c>
      <c r="BX1731" t="s">
        <v>3634</v>
      </c>
      <c r="BY1731" s="44" t="s">
        <v>48</v>
      </c>
      <c r="BZ1731" t="s">
        <v>1950</v>
      </c>
      <c r="CA1731" t="s">
        <v>3880</v>
      </c>
      <c r="CB1731" s="44" t="s">
        <v>3880</v>
      </c>
      <c r="CC1731" t="s">
        <v>4842</v>
      </c>
      <c r="CD1731" t="s">
        <v>3878</v>
      </c>
      <c r="CE1731" t="s">
        <v>3879</v>
      </c>
      <c r="CF1731" t="s">
        <v>3630</v>
      </c>
      <c r="CG1731"/>
      <c r="CH1731" t="str">
        <f>H1731</f>
        <v>Спасский С.А., Шнитников В.Н.</v>
      </c>
      <c r="CI1731">
        <f>I1731</f>
        <v>1937</v>
      </c>
      <c r="CJ1731"/>
    </row>
    <row r="1732" spans="1:88" s="6" customFormat="1" x14ac:dyDescent="0.45">
      <c r="A1732" s="5">
        <v>45777.577222222222</v>
      </c>
      <c r="B1732" s="6">
        <v>412819044</v>
      </c>
      <c r="C1732" s="6" t="s">
        <v>4897</v>
      </c>
      <c r="D1732" s="6">
        <v>2</v>
      </c>
      <c r="E1732" s="4" t="s">
        <v>86</v>
      </c>
      <c r="G1732" s="6">
        <v>2590</v>
      </c>
      <c r="H1732" s="44" t="s">
        <v>951</v>
      </c>
      <c r="I1732" s="6">
        <v>1937</v>
      </c>
      <c r="J1732" s="6" t="s">
        <v>952</v>
      </c>
      <c r="K1732" s="6" t="s">
        <v>953</v>
      </c>
      <c r="L1732" s="6" t="s">
        <v>954</v>
      </c>
      <c r="M1732" s="6" t="s">
        <v>267</v>
      </c>
      <c r="P1732" s="6" t="s">
        <v>947</v>
      </c>
      <c r="Q1732" t="str">
        <f>IF(LEN(P1732)&gt;0,P1732,"")</f>
        <v>Алма-Ата и окрестности</v>
      </c>
      <c r="R1732" s="84">
        <v>43.289437</v>
      </c>
      <c r="S1732" s="84">
        <v>76.994337999999999</v>
      </c>
      <c r="T1732" s="6" t="s">
        <v>765</v>
      </c>
      <c r="U1732" s="6" t="s">
        <v>766</v>
      </c>
      <c r="V1732" s="6" t="s">
        <v>106</v>
      </c>
      <c r="X1732" s="6">
        <v>6000</v>
      </c>
      <c r="Y1732" s="6">
        <v>1919</v>
      </c>
      <c r="Z1732" s="6">
        <v>4</v>
      </c>
      <c r="AA1732" s="6">
        <v>9</v>
      </c>
      <c r="AF1732" s="6" t="s">
        <v>948</v>
      </c>
      <c r="AH1732" s="6" t="s">
        <v>48</v>
      </c>
      <c r="AI1732" s="6" t="s">
        <v>141</v>
      </c>
      <c r="AJ1732" s="6" t="s">
        <v>1012</v>
      </c>
      <c r="AK1732" s="6" t="b">
        <v>1</v>
      </c>
      <c r="AL1732" s="6" t="b">
        <v>0</v>
      </c>
      <c r="AO1732" s="49" t="s">
        <v>4952</v>
      </c>
      <c r="AP1732" s="73"/>
      <c r="AQ1732" s="49" t="s">
        <v>4951</v>
      </c>
      <c r="AR1732" s="76" t="s">
        <v>5011</v>
      </c>
      <c r="AS1732" s="73" t="s">
        <v>5012</v>
      </c>
      <c r="AT1732" s="73">
        <f t="shared" ref="AT1732:AT1757" si="452">D1732</f>
        <v>2</v>
      </c>
      <c r="AU1732" s="112" t="s">
        <v>5383</v>
      </c>
      <c r="AV1732" s="44" t="s">
        <v>5380</v>
      </c>
      <c r="AW1732" t="s">
        <v>5014</v>
      </c>
      <c r="AX1732" s="73"/>
      <c r="AY1732" s="73" t="str">
        <f t="shared" ref="AY1732:AY1757" si="453">H1732&amp;" "&amp;I1732&amp;". "&amp;J1732&amp;" // "&amp;K1732</f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2" s="49" t="s">
        <v>4903</v>
      </c>
      <c r="BA1732" s="58" t="str">
        <f>Y1732&amp;"-"&amp;IF(Z1732&lt;10,"0"&amp;Z1732,Z1732)&amp;"-"&amp;IF(AA1732&lt;10,"0"&amp;AA1732,AA1732)</f>
        <v>1919-04-09</v>
      </c>
      <c r="BB1732" s="44" t="str">
        <f>Y1732&amp;IF(Z1732&lt;&gt;0,"-"&amp;Z1732,"")&amp;IF(AA1732&lt;&gt;0,"-"&amp;AA1732,"")&amp;IF(AB1732&lt;&gt;0,"/"&amp;AB1732,"")&amp;IF(AC1732&lt;&gt;0,"-"&amp;AC1732,"")&amp;IF(AD1732&lt;&gt;0,"-"&amp;AD1732,"")</f>
        <v>1919-4-9</v>
      </c>
      <c r="BC1732" s="44"/>
      <c r="BD1732" s="44"/>
      <c r="BE1732" s="44"/>
      <c r="BF1732" s="49" t="s">
        <v>4882</v>
      </c>
      <c r="BG1732" t="s">
        <v>4893</v>
      </c>
      <c r="BH1732" s="40" t="s">
        <v>5050</v>
      </c>
      <c r="BI1732" t="s">
        <v>39</v>
      </c>
      <c r="BJ1732" t="str">
        <f>P1732</f>
        <v>Алма-Ата и окрестности</v>
      </c>
      <c r="BK1732" t="str">
        <f>T1732&amp;" N; "&amp;U1732&amp;" E"</f>
        <v>43.289437 N; 76.994338 E</v>
      </c>
      <c r="BL1732" t="s">
        <v>765</v>
      </c>
      <c r="BM1732" s="85" t="s">
        <v>766</v>
      </c>
      <c r="BN1732" t="s">
        <v>4895</v>
      </c>
      <c r="BO1732">
        <f>X1732</f>
        <v>6000</v>
      </c>
      <c r="BP1732" t="str">
        <f>IF(V1732="original",H1732,IF(V1732="volunteer",C1732,"Nekhaeva A.A."))</f>
        <v>Kim L.V.</v>
      </c>
      <c r="BQ1732" t="str">
        <f>IF(V1732="original",I1732,IF(V1732="volunteer",YEAR(A1732)&amp;"-"&amp;IF(MONTH(A1732)&lt;10,"0"&amp;MONTH(A1732),MONTH(A1732))&amp;"-"&amp;IF(DAY(A1732)&lt;10,"0"&amp;DAY(A1732),DAY(A1732)),"__2025-05-15"))</f>
        <v>2025-04-30</v>
      </c>
      <c r="BR1732"/>
      <c r="BS1732"/>
      <c r="BT1732" s="49" t="s">
        <v>4766</v>
      </c>
      <c r="BU1732" t="s">
        <v>3631</v>
      </c>
      <c r="BV1732" t="s">
        <v>3632</v>
      </c>
      <c r="BW1732" t="s">
        <v>3633</v>
      </c>
      <c r="BX1732" t="s">
        <v>3634</v>
      </c>
      <c r="BY1732" s="44" t="s">
        <v>48</v>
      </c>
      <c r="BZ1732" t="s">
        <v>1950</v>
      </c>
      <c r="CA1732" t="s">
        <v>3880</v>
      </c>
      <c r="CB1732" s="44" t="s">
        <v>3880</v>
      </c>
      <c r="CC1732" t="s">
        <v>4842</v>
      </c>
      <c r="CD1732" t="s">
        <v>3878</v>
      </c>
      <c r="CE1732" t="s">
        <v>3879</v>
      </c>
      <c r="CF1732" t="s">
        <v>3630</v>
      </c>
      <c r="CG1732"/>
      <c r="CH1732" t="str">
        <f>H1732</f>
        <v>Спасский С.А., Шнитников В.Н.</v>
      </c>
      <c r="CI1732">
        <f>I1732</f>
        <v>1937</v>
      </c>
      <c r="CJ1732"/>
    </row>
    <row r="1733" spans="1:88" s="6" customFormat="1" x14ac:dyDescent="0.45">
      <c r="A1733" s="5">
        <v>45777.577222222222</v>
      </c>
      <c r="B1733" s="6">
        <v>412819044</v>
      </c>
      <c r="C1733" s="6" t="s">
        <v>4897</v>
      </c>
      <c r="D1733" s="6">
        <v>1</v>
      </c>
      <c r="E1733" s="4" t="s">
        <v>65</v>
      </c>
      <c r="G1733" s="6">
        <v>2590</v>
      </c>
      <c r="H1733" s="44" t="s">
        <v>951</v>
      </c>
      <c r="I1733" s="6">
        <v>1937</v>
      </c>
      <c r="J1733" s="6" t="s">
        <v>952</v>
      </c>
      <c r="K1733" s="6" t="s">
        <v>953</v>
      </c>
      <c r="L1733" s="6" t="s">
        <v>954</v>
      </c>
      <c r="M1733" s="6" t="s">
        <v>267</v>
      </c>
      <c r="P1733" s="6" t="s">
        <v>947</v>
      </c>
      <c r="Q1733" t="str">
        <f>IF(LEN(P1733)&gt;0,P1733,"")</f>
        <v>Алма-Ата и окрестности</v>
      </c>
      <c r="R1733" s="84">
        <v>43.289437</v>
      </c>
      <c r="S1733" s="84">
        <v>76.994337999999999</v>
      </c>
      <c r="T1733" s="6" t="s">
        <v>765</v>
      </c>
      <c r="U1733" s="6" t="s">
        <v>766</v>
      </c>
      <c r="V1733" s="6" t="s">
        <v>106</v>
      </c>
      <c r="X1733" s="6">
        <v>6000</v>
      </c>
      <c r="Y1733" s="6">
        <v>1919</v>
      </c>
      <c r="Z1733" s="6">
        <v>4</v>
      </c>
      <c r="AA1733" s="6">
        <v>9</v>
      </c>
      <c r="AF1733" s="6" t="s">
        <v>948</v>
      </c>
      <c r="AH1733" s="6" t="s">
        <v>48</v>
      </c>
      <c r="AI1733" s="6" t="s">
        <v>141</v>
      </c>
      <c r="AJ1733" s="6" t="s">
        <v>1012</v>
      </c>
      <c r="AK1733" s="6" t="b">
        <v>1</v>
      </c>
      <c r="AL1733" s="6" t="b">
        <v>0</v>
      </c>
      <c r="AO1733" s="49" t="s">
        <v>4952</v>
      </c>
      <c r="AP1733" s="73"/>
      <c r="AQ1733" s="49" t="s">
        <v>4951</v>
      </c>
      <c r="AR1733" s="76" t="s">
        <v>5011</v>
      </c>
      <c r="AS1733" s="73" t="s">
        <v>5012</v>
      </c>
      <c r="AT1733" s="73">
        <f t="shared" si="452"/>
        <v>1</v>
      </c>
      <c r="AU1733" s="112" t="s">
        <v>5384</v>
      </c>
      <c r="AV1733" s="44" t="s">
        <v>5380</v>
      </c>
      <c r="AW1733" t="s">
        <v>5014</v>
      </c>
      <c r="AX1733" s="73"/>
      <c r="AY1733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3" s="49" t="s">
        <v>4903</v>
      </c>
      <c r="BA1733" s="58" t="str">
        <f>Y1733&amp;"-"&amp;IF(Z1733&lt;10,"0"&amp;Z1733,Z1733)&amp;"-"&amp;IF(AA1733&lt;10,"0"&amp;AA1733,AA1733)</f>
        <v>1919-04-09</v>
      </c>
      <c r="BB1733" s="44" t="str">
        <f>Y1733&amp;IF(Z1733&lt;&gt;0,"-"&amp;Z1733,"")&amp;IF(AA1733&lt;&gt;0,"-"&amp;AA1733,"")&amp;IF(AB1733&lt;&gt;0,"/"&amp;AB1733,"")&amp;IF(AC1733&lt;&gt;0,"-"&amp;AC1733,"")&amp;IF(AD1733&lt;&gt;0,"-"&amp;AD1733,"")</f>
        <v>1919-4-9</v>
      </c>
      <c r="BC1733" s="44"/>
      <c r="BD1733" s="44"/>
      <c r="BE1733" s="44"/>
      <c r="BF1733" s="49" t="s">
        <v>4882</v>
      </c>
      <c r="BG1733" t="s">
        <v>4893</v>
      </c>
      <c r="BH1733" s="40" t="s">
        <v>5050</v>
      </c>
      <c r="BI1733" t="s">
        <v>39</v>
      </c>
      <c r="BJ1733" t="str">
        <f>P1733</f>
        <v>Алма-Ата и окрестности</v>
      </c>
      <c r="BK1733" t="str">
        <f>T1733&amp;" N; "&amp;U1733&amp;" E"</f>
        <v>43.289437 N; 76.994338 E</v>
      </c>
      <c r="BL1733" t="s">
        <v>765</v>
      </c>
      <c r="BM1733" s="85" t="s">
        <v>766</v>
      </c>
      <c r="BN1733" t="s">
        <v>4895</v>
      </c>
      <c r="BO1733">
        <f>X1733</f>
        <v>6000</v>
      </c>
      <c r="BP1733" t="str">
        <f>IF(V1733="original",H1733,IF(V1733="volunteer",C1733,"Nekhaeva A.A."))</f>
        <v>Kim L.V.</v>
      </c>
      <c r="BQ1733" t="str">
        <f>IF(V1733="original",I1733,IF(V1733="volunteer",YEAR(A1733)&amp;"-"&amp;IF(MONTH(A1733)&lt;10,"0"&amp;MONTH(A1733),MONTH(A1733))&amp;"-"&amp;IF(DAY(A1733)&lt;10,"0"&amp;DAY(A1733),DAY(A1733)),"__2025-05-15"))</f>
        <v>2025-04-30</v>
      </c>
      <c r="BR1733"/>
      <c r="BS1733"/>
      <c r="BT1733" s="49" t="s">
        <v>4766</v>
      </c>
      <c r="BU1733" t="s">
        <v>3631</v>
      </c>
      <c r="BV1733" t="s">
        <v>3632</v>
      </c>
      <c r="BW1733" t="s">
        <v>3633</v>
      </c>
      <c r="BX1733" t="s">
        <v>3634</v>
      </c>
      <c r="BY1733" s="44" t="s">
        <v>48</v>
      </c>
      <c r="BZ1733" t="s">
        <v>1950</v>
      </c>
      <c r="CA1733" t="s">
        <v>3880</v>
      </c>
      <c r="CB1733" s="44" t="s">
        <v>3880</v>
      </c>
      <c r="CC1733" t="s">
        <v>4842</v>
      </c>
      <c r="CD1733" t="s">
        <v>3878</v>
      </c>
      <c r="CE1733" t="s">
        <v>3879</v>
      </c>
      <c r="CF1733" t="s">
        <v>3630</v>
      </c>
      <c r="CG1733"/>
      <c r="CH1733" t="str">
        <f>H1733</f>
        <v>Спасский С.А., Шнитников В.Н.</v>
      </c>
      <c r="CI1733">
        <f>I1733</f>
        <v>1937</v>
      </c>
      <c r="CJ1733"/>
    </row>
    <row r="1734" spans="1:88" s="6" customFormat="1" x14ac:dyDescent="0.45">
      <c r="A1734" s="5">
        <v>45778.823761574073</v>
      </c>
      <c r="B1734" s="6">
        <v>412819044</v>
      </c>
      <c r="C1734" s="6" t="s">
        <v>4897</v>
      </c>
      <c r="D1734" s="6">
        <v>1</v>
      </c>
      <c r="E1734" s="4" t="s">
        <v>1013</v>
      </c>
      <c r="G1734" s="6">
        <v>2590</v>
      </c>
      <c r="H1734" s="44" t="s">
        <v>951</v>
      </c>
      <c r="I1734" s="6">
        <v>1937</v>
      </c>
      <c r="J1734" s="6" t="s">
        <v>952</v>
      </c>
      <c r="K1734" s="6" t="s">
        <v>953</v>
      </c>
      <c r="L1734" s="6" t="s">
        <v>954</v>
      </c>
      <c r="M1734" s="6" t="s">
        <v>267</v>
      </c>
      <c r="P1734" s="6" t="s">
        <v>996</v>
      </c>
      <c r="Q1734" t="str">
        <f t="shared" ref="Q1734" si="454">IF(LEN(P1734)&gt;0,P1734,"")</f>
        <v>Р. Алматинка</v>
      </c>
      <c r="R1734" s="84">
        <v>43.205584000000002</v>
      </c>
      <c r="S1734" s="84">
        <v>76.979079999999996</v>
      </c>
      <c r="T1734" s="6" t="s">
        <v>981</v>
      </c>
      <c r="U1734" s="6" t="s">
        <v>982</v>
      </c>
      <c r="V1734" s="6" t="s">
        <v>106</v>
      </c>
      <c r="X1734" s="6">
        <v>5000</v>
      </c>
      <c r="Y1734" s="6">
        <v>1937</v>
      </c>
      <c r="AF1734" s="6" t="s">
        <v>948</v>
      </c>
      <c r="AG1734" s="62" t="s">
        <v>997</v>
      </c>
      <c r="AH1734" s="6" t="s">
        <v>48</v>
      </c>
      <c r="AI1734" s="6" t="s">
        <v>998</v>
      </c>
      <c r="AJ1734" s="6" t="s">
        <v>999</v>
      </c>
      <c r="AK1734" s="6" t="b">
        <v>1</v>
      </c>
      <c r="AL1734" s="6" t="b">
        <v>0</v>
      </c>
      <c r="AO1734" s="49" t="s">
        <v>4952</v>
      </c>
      <c r="AP1734" s="73"/>
      <c r="AQ1734" s="49" t="s">
        <v>4951</v>
      </c>
      <c r="AR1734" s="76" t="s">
        <v>5011</v>
      </c>
      <c r="AS1734" s="73" t="s">
        <v>5012</v>
      </c>
      <c r="AT1734" s="73">
        <f t="shared" si="452"/>
        <v>1</v>
      </c>
      <c r="AU1734" s="112" t="s">
        <v>5383</v>
      </c>
      <c r="AV1734" s="44" t="s">
        <v>5382</v>
      </c>
      <c r="AW1734" t="s">
        <v>5014</v>
      </c>
      <c r="AX1734" s="73"/>
      <c r="AY1734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4" s="49" t="s">
        <v>4903</v>
      </c>
      <c r="BA1734" s="44">
        <f>Y1734</f>
        <v>1937</v>
      </c>
      <c r="BB1734" s="44" t="str">
        <f>Y1734&amp;IF(Z1734&lt;&gt;0,"-"&amp;Z1734,"")&amp;IF(AA1734&lt;&gt;0,"-"&amp;AA1734,"")&amp;IF(AB1734&lt;&gt;0,"/"&amp;AB1734,"")&amp;IF(AC1734&lt;&gt;0,"-"&amp;AC1734,"")&amp;IF(AD1734&lt;&gt;0,"-"&amp;AD1734,"")</f>
        <v>1937</v>
      </c>
      <c r="BC1734" s="44"/>
      <c r="BD1734" s="44"/>
      <c r="BE1734" s="44"/>
      <c r="BF1734" s="49" t="s">
        <v>4882</v>
      </c>
      <c r="BG1734" t="s">
        <v>4893</v>
      </c>
      <c r="BH1734" s="40" t="s">
        <v>5050</v>
      </c>
      <c r="BI1734" t="s">
        <v>39</v>
      </c>
      <c r="BJ1734" t="str">
        <f t="shared" ref="BJ1734" si="455">P1734</f>
        <v>Р. Алматинка</v>
      </c>
      <c r="BK1734" t="str">
        <f>T1734&amp;" N; "&amp;U1734&amp;" E"</f>
        <v>43.205584 N; 76.97908 E</v>
      </c>
      <c r="BL1734" t="s">
        <v>981</v>
      </c>
      <c r="BM1734" s="85" t="s">
        <v>982</v>
      </c>
      <c r="BN1734" t="s">
        <v>4895</v>
      </c>
      <c r="BO1734">
        <f t="shared" ref="BO1734" si="456">X1734</f>
        <v>5000</v>
      </c>
      <c r="BP1734" t="str">
        <f>IF(V1734="original",H1734,IF(V1734="volunteer",C1734,"Nekhaeva A.A."))</f>
        <v>Kim L.V.</v>
      </c>
      <c r="BQ1734" t="str">
        <f>IF(V1734="original",I1734,IF(V1734="volunteer",YEAR(A1734)&amp;"-"&amp;IF(MONTH(A1734)&lt;10,"0"&amp;MONTH(A1734),MONTH(A1734))&amp;"-"&amp;IF(DAY(A1734)&lt;10,"0"&amp;DAY(A1734),DAY(A1734)),"__2025-05-15"))</f>
        <v>2025-05-01</v>
      </c>
      <c r="BR1734"/>
      <c r="BS1734"/>
      <c r="BT1734" s="49" t="s">
        <v>4766</v>
      </c>
      <c r="BU1734" t="s">
        <v>3631</v>
      </c>
      <c r="BV1734" t="s">
        <v>3632</v>
      </c>
      <c r="BW1734" t="s">
        <v>3633</v>
      </c>
      <c r="BX1734" t="s">
        <v>3634</v>
      </c>
      <c r="BY1734" s="44" t="s">
        <v>48</v>
      </c>
      <c r="BZ1734" t="s">
        <v>998</v>
      </c>
      <c r="CA1734" t="s">
        <v>3869</v>
      </c>
      <c r="CB1734" s="44" t="s">
        <v>3869</v>
      </c>
      <c r="CC1734" t="s">
        <v>4835</v>
      </c>
      <c r="CD1734" t="s">
        <v>3869</v>
      </c>
      <c r="CE1734" t="s">
        <v>3870</v>
      </c>
      <c r="CF1734" t="s">
        <v>3630</v>
      </c>
      <c r="CG1734"/>
      <c r="CH1734" t="str">
        <f>H1734</f>
        <v>Спасский С.А., Шнитников В.Н.</v>
      </c>
      <c r="CI1734">
        <f t="shared" ref="CI1734" si="457">I1734</f>
        <v>1937</v>
      </c>
      <c r="CJ1734"/>
    </row>
    <row r="1735" spans="1:88" s="6" customFormat="1" x14ac:dyDescent="0.45">
      <c r="A1735" s="5">
        <v>45778.83457175926</v>
      </c>
      <c r="B1735" s="6">
        <v>412819044</v>
      </c>
      <c r="C1735" s="6" t="s">
        <v>4897</v>
      </c>
      <c r="D1735" s="6">
        <v>4</v>
      </c>
      <c r="E1735" s="4" t="s">
        <v>727</v>
      </c>
      <c r="G1735" s="6">
        <v>2590</v>
      </c>
      <c r="H1735" s="44" t="s">
        <v>951</v>
      </c>
      <c r="I1735" s="6">
        <v>1937</v>
      </c>
      <c r="J1735" s="6" t="s">
        <v>952</v>
      </c>
      <c r="K1735" s="6" t="s">
        <v>953</v>
      </c>
      <c r="L1735" s="6" t="s">
        <v>954</v>
      </c>
      <c r="M1735" s="6" t="s">
        <v>267</v>
      </c>
      <c r="P1735" s="6" t="s">
        <v>986</v>
      </c>
      <c r="Q1735" t="str">
        <f>IF(LEN(P1735)&gt;0,P1735,"")</f>
        <v>дача Волковского</v>
      </c>
      <c r="R1735" s="85" t="str">
        <f>T1735</f>
        <v>43.104043</v>
      </c>
      <c r="S1735" s="85" t="str">
        <f>U1735</f>
        <v>76.920158</v>
      </c>
      <c r="T1735" s="6" t="s">
        <v>3576</v>
      </c>
      <c r="U1735" s="6" t="s">
        <v>3577</v>
      </c>
      <c r="V1735" s="6" t="s">
        <v>106</v>
      </c>
      <c r="W1735" s="6" t="s">
        <v>3578</v>
      </c>
      <c r="X1735" s="6">
        <v>6000</v>
      </c>
      <c r="Y1735" s="6">
        <v>1919</v>
      </c>
      <c r="Z1735" s="6">
        <v>7</v>
      </c>
      <c r="AF1735" s="6" t="s">
        <v>948</v>
      </c>
      <c r="AG1735" s="67" t="s">
        <v>987</v>
      </c>
      <c r="AH1735" s="6" t="s">
        <v>48</v>
      </c>
      <c r="AI1735" s="6" t="s">
        <v>983</v>
      </c>
      <c r="AJ1735" s="6" t="s">
        <v>984</v>
      </c>
      <c r="AK1735" s="6" t="b">
        <v>1</v>
      </c>
      <c r="AL1735" s="6" t="b">
        <v>0</v>
      </c>
      <c r="AO1735" s="49" t="s">
        <v>4952</v>
      </c>
      <c r="AP1735" s="73"/>
      <c r="AQ1735" s="49" t="s">
        <v>4951</v>
      </c>
      <c r="AR1735" s="76" t="s">
        <v>5011</v>
      </c>
      <c r="AS1735" s="73" t="s">
        <v>5012</v>
      </c>
      <c r="AT1735" s="73">
        <f t="shared" si="452"/>
        <v>4</v>
      </c>
      <c r="AU1735" s="112" t="s">
        <v>5383</v>
      </c>
      <c r="AV1735" s="44" t="s">
        <v>5380</v>
      </c>
      <c r="AW1735" t="s">
        <v>5014</v>
      </c>
      <c r="AX1735" s="73"/>
      <c r="AY1735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5" s="49" t="s">
        <v>4903</v>
      </c>
      <c r="BA1735" s="44" t="str">
        <f>Y1735&amp;"-"&amp;IF(Z1735&lt;10,"0"&amp;Z1735,Z1735)</f>
        <v>1919-07</v>
      </c>
      <c r="BB1735" s="44" t="str">
        <f>Y1735&amp;IF(Z1735&lt;&gt;0,"-"&amp;Z1735,"")&amp;IF(AA1735&lt;&gt;0,"-"&amp;AA1735,"")&amp;IF(AB1735&lt;&gt;0,"/"&amp;AB1735,"")&amp;IF(AC1735&lt;&gt;0,"-"&amp;AC1735,"")&amp;IF(AD1735&lt;&gt;0,"-"&amp;AD1735,"")</f>
        <v>1919-7</v>
      </c>
      <c r="BC1735" s="44"/>
      <c r="BD1735" s="44"/>
      <c r="BE1735" s="44" t="s">
        <v>4944</v>
      </c>
      <c r="BF1735" s="49" t="s">
        <v>4882</v>
      </c>
      <c r="BG1735" t="s">
        <v>4893</v>
      </c>
      <c r="BH1735" s="40" t="s">
        <v>5050</v>
      </c>
      <c r="BI1735" t="s">
        <v>39</v>
      </c>
      <c r="BJ1735" t="str">
        <f>P1735</f>
        <v>дача Волковского</v>
      </c>
      <c r="BK1735" t="str">
        <f>T1735&amp;" N; "&amp;U1735&amp;" E"</f>
        <v>43.104043 N; 76.920158 E</v>
      </c>
      <c r="BL1735" t="s">
        <v>3576</v>
      </c>
      <c r="BM1735" s="85" t="s">
        <v>3577</v>
      </c>
      <c r="BN1735" t="s">
        <v>4895</v>
      </c>
      <c r="BO1735">
        <f>X1735</f>
        <v>6000</v>
      </c>
      <c r="BP1735" t="str">
        <f>IF(V1735="original",H1735,IF(V1735="volunteer",C1735,"Nekhaeva A.A."))</f>
        <v>Kim L.V.</v>
      </c>
      <c r="BQ1735" t="str">
        <f>IF(V1735="original",I1735,IF(V1735="volunteer",YEAR(A1735)&amp;"-"&amp;IF(MONTH(A1735)&lt;10,"0"&amp;MONTH(A1735),MONTH(A1735))&amp;"-"&amp;IF(DAY(A1735)&lt;10,"0"&amp;DAY(A1735),DAY(A1735)),"__2025-05-15"))</f>
        <v>2025-05-01</v>
      </c>
      <c r="BR1735"/>
      <c r="BS1735"/>
      <c r="BT1735" s="49" t="s">
        <v>4766</v>
      </c>
      <c r="BU1735" t="s">
        <v>3631</v>
      </c>
      <c r="BV1735" t="s">
        <v>3632</v>
      </c>
      <c r="BW1735" t="s">
        <v>3633</v>
      </c>
      <c r="BX1735" t="s">
        <v>3634</v>
      </c>
      <c r="BY1735" s="44" t="s">
        <v>48</v>
      </c>
      <c r="BZ1735" t="s">
        <v>983</v>
      </c>
      <c r="CA1735" t="s">
        <v>3867</v>
      </c>
      <c r="CB1735" s="44" t="s">
        <v>3867</v>
      </c>
      <c r="CC1735" t="s">
        <v>4835</v>
      </c>
      <c r="CD1735" t="s">
        <v>3867</v>
      </c>
      <c r="CE1735" t="s">
        <v>3868</v>
      </c>
      <c r="CF1735" t="s">
        <v>3630</v>
      </c>
      <c r="CG1735"/>
      <c r="CH1735" t="str">
        <f>H1735</f>
        <v>Спасский С.А., Шнитников В.Н.</v>
      </c>
      <c r="CI1735">
        <f>I1735</f>
        <v>1937</v>
      </c>
      <c r="CJ1735"/>
    </row>
    <row r="1736" spans="1:88" s="6" customFormat="1" x14ac:dyDescent="0.45">
      <c r="A1736" s="5">
        <v>45778.83457175926</v>
      </c>
      <c r="B1736" s="6">
        <v>412819044</v>
      </c>
      <c r="C1736" s="6" t="s">
        <v>4897</v>
      </c>
      <c r="D1736" s="6">
        <v>1</v>
      </c>
      <c r="E1736" s="4" t="s">
        <v>65</v>
      </c>
      <c r="G1736" s="6">
        <v>2590</v>
      </c>
      <c r="H1736" s="44" t="s">
        <v>951</v>
      </c>
      <c r="I1736" s="6">
        <v>1937</v>
      </c>
      <c r="J1736" s="6" t="s">
        <v>952</v>
      </c>
      <c r="K1736" s="6" t="s">
        <v>953</v>
      </c>
      <c r="L1736" s="6" t="s">
        <v>954</v>
      </c>
      <c r="M1736" s="6" t="s">
        <v>267</v>
      </c>
      <c r="P1736" s="6" t="s">
        <v>986</v>
      </c>
      <c r="Q1736" t="str">
        <f>IF(LEN(P1736)&gt;0,P1736,"")</f>
        <v>дача Волковского</v>
      </c>
      <c r="R1736" s="85" t="str">
        <f>T1736</f>
        <v>43.104043</v>
      </c>
      <c r="S1736" s="85" t="str">
        <f>U1736</f>
        <v>76.920158</v>
      </c>
      <c r="T1736" s="6" t="s">
        <v>3576</v>
      </c>
      <c r="U1736" s="6" t="s">
        <v>3577</v>
      </c>
      <c r="V1736" s="6" t="s">
        <v>106</v>
      </c>
      <c r="W1736" s="6" t="s">
        <v>3578</v>
      </c>
      <c r="X1736" s="6">
        <v>6000</v>
      </c>
      <c r="Y1736" s="6">
        <v>1919</v>
      </c>
      <c r="Z1736" s="6">
        <v>7</v>
      </c>
      <c r="AF1736" s="6" t="s">
        <v>948</v>
      </c>
      <c r="AG1736" s="67" t="s">
        <v>987</v>
      </c>
      <c r="AH1736" s="6" t="s">
        <v>48</v>
      </c>
      <c r="AI1736" s="6" t="s">
        <v>983</v>
      </c>
      <c r="AJ1736" s="6" t="s">
        <v>984</v>
      </c>
      <c r="AK1736" s="6" t="b">
        <v>1</v>
      </c>
      <c r="AL1736" s="6" t="b">
        <v>0</v>
      </c>
      <c r="AO1736" s="49" t="s">
        <v>4952</v>
      </c>
      <c r="AP1736" s="73"/>
      <c r="AQ1736" s="49" t="s">
        <v>4951</v>
      </c>
      <c r="AR1736" s="76" t="s">
        <v>5011</v>
      </c>
      <c r="AS1736" s="73" t="s">
        <v>5012</v>
      </c>
      <c r="AT1736" s="73">
        <f t="shared" si="452"/>
        <v>1</v>
      </c>
      <c r="AU1736" s="112" t="s">
        <v>5384</v>
      </c>
      <c r="AV1736" s="44" t="s">
        <v>5380</v>
      </c>
      <c r="AW1736" t="s">
        <v>5014</v>
      </c>
      <c r="AX1736" s="73"/>
      <c r="AY1736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6" s="49" t="s">
        <v>4903</v>
      </c>
      <c r="BA1736" s="44" t="str">
        <f>Y1736&amp;"-"&amp;IF(Z1736&lt;10,"0"&amp;Z1736,Z1736)</f>
        <v>1919-07</v>
      </c>
      <c r="BB1736" s="44" t="str">
        <f>Y1736&amp;IF(Z1736&lt;&gt;0,"-"&amp;Z1736,"")&amp;IF(AA1736&lt;&gt;0,"-"&amp;AA1736,"")&amp;IF(AB1736&lt;&gt;0,"/"&amp;AB1736,"")&amp;IF(AC1736&lt;&gt;0,"-"&amp;AC1736,"")&amp;IF(AD1736&lt;&gt;0,"-"&amp;AD1736,"")</f>
        <v>1919-7</v>
      </c>
      <c r="BC1736" s="44"/>
      <c r="BD1736" s="44"/>
      <c r="BE1736" s="44" t="s">
        <v>4944</v>
      </c>
      <c r="BF1736" s="49" t="s">
        <v>4882</v>
      </c>
      <c r="BG1736" t="s">
        <v>4893</v>
      </c>
      <c r="BH1736" s="40" t="s">
        <v>5050</v>
      </c>
      <c r="BI1736" t="s">
        <v>39</v>
      </c>
      <c r="BJ1736" t="str">
        <f>P1736</f>
        <v>дача Волковского</v>
      </c>
      <c r="BK1736" t="str">
        <f>T1736&amp;" N; "&amp;U1736&amp;" E"</f>
        <v>43.104043 N; 76.920158 E</v>
      </c>
      <c r="BL1736" t="s">
        <v>3576</v>
      </c>
      <c r="BM1736" s="85" t="s">
        <v>3577</v>
      </c>
      <c r="BN1736" t="s">
        <v>4895</v>
      </c>
      <c r="BO1736">
        <f>X1736</f>
        <v>6000</v>
      </c>
      <c r="BP1736" t="str">
        <f>IF(V1736="original",H1736,IF(V1736="volunteer",C1736,"Nekhaeva A.A."))</f>
        <v>Kim L.V.</v>
      </c>
      <c r="BQ1736" t="str">
        <f>IF(V1736="original",I1736,IF(V1736="volunteer",YEAR(A1736)&amp;"-"&amp;IF(MONTH(A1736)&lt;10,"0"&amp;MONTH(A1736),MONTH(A1736))&amp;"-"&amp;IF(DAY(A1736)&lt;10,"0"&amp;DAY(A1736),DAY(A1736)),"__2025-05-15"))</f>
        <v>2025-05-01</v>
      </c>
      <c r="BR1736"/>
      <c r="BS1736"/>
      <c r="BT1736" s="49" t="s">
        <v>4766</v>
      </c>
      <c r="BU1736" t="s">
        <v>3631</v>
      </c>
      <c r="BV1736" t="s">
        <v>3632</v>
      </c>
      <c r="BW1736" t="s">
        <v>3633</v>
      </c>
      <c r="BX1736" t="s">
        <v>3634</v>
      </c>
      <c r="BY1736" s="44" t="s">
        <v>48</v>
      </c>
      <c r="BZ1736" t="s">
        <v>983</v>
      </c>
      <c r="CA1736" t="s">
        <v>3867</v>
      </c>
      <c r="CB1736" s="44" t="s">
        <v>3867</v>
      </c>
      <c r="CC1736" t="s">
        <v>4835</v>
      </c>
      <c r="CD1736" t="s">
        <v>3867</v>
      </c>
      <c r="CE1736" t="s">
        <v>3868</v>
      </c>
      <c r="CF1736" t="s">
        <v>3630</v>
      </c>
      <c r="CG1736"/>
      <c r="CH1736" t="str">
        <f>H1736</f>
        <v>Спасский С.А., Шнитников В.Н.</v>
      </c>
      <c r="CI1736">
        <f>I1736</f>
        <v>1937</v>
      </c>
      <c r="CJ1736"/>
    </row>
    <row r="1737" spans="1:88" s="6" customFormat="1" x14ac:dyDescent="0.45">
      <c r="A1737" s="5">
        <v>45778.83457175926</v>
      </c>
      <c r="B1737" s="6">
        <v>412819044</v>
      </c>
      <c r="C1737" s="6" t="s">
        <v>4897</v>
      </c>
      <c r="D1737" s="6">
        <v>2</v>
      </c>
      <c r="E1737" s="4" t="s">
        <v>1142</v>
      </c>
      <c r="G1737" s="6">
        <v>2590</v>
      </c>
      <c r="H1737" s="44" t="s">
        <v>951</v>
      </c>
      <c r="I1737" s="6">
        <v>1937</v>
      </c>
      <c r="J1737" s="6" t="s">
        <v>952</v>
      </c>
      <c r="K1737" s="6" t="s">
        <v>953</v>
      </c>
      <c r="L1737" s="6" t="s">
        <v>954</v>
      </c>
      <c r="M1737" s="6" t="s">
        <v>267</v>
      </c>
      <c r="P1737" s="6" t="s">
        <v>986</v>
      </c>
      <c r="Q1737" t="str">
        <f>IF(LEN(P1737)&gt;0,P1737,"")</f>
        <v>дача Волковского</v>
      </c>
      <c r="R1737" s="85" t="str">
        <f>T1737</f>
        <v>43.104043</v>
      </c>
      <c r="S1737" s="85" t="str">
        <f>U1737</f>
        <v>76.920158</v>
      </c>
      <c r="T1737" s="6" t="s">
        <v>3576</v>
      </c>
      <c r="U1737" s="6" t="s">
        <v>3577</v>
      </c>
      <c r="V1737" s="6" t="s">
        <v>106</v>
      </c>
      <c r="W1737" s="6" t="s">
        <v>3578</v>
      </c>
      <c r="X1737" s="6">
        <v>6000</v>
      </c>
      <c r="Y1737" s="6">
        <v>1919</v>
      </c>
      <c r="Z1737" s="6">
        <v>7</v>
      </c>
      <c r="AF1737" s="6" t="s">
        <v>948</v>
      </c>
      <c r="AG1737" s="67" t="s">
        <v>987</v>
      </c>
      <c r="AH1737" s="6" t="s">
        <v>48</v>
      </c>
      <c r="AI1737" s="6" t="s">
        <v>983</v>
      </c>
      <c r="AJ1737" s="6" t="s">
        <v>984</v>
      </c>
      <c r="AK1737" s="6" t="b">
        <v>1</v>
      </c>
      <c r="AL1737" s="6" t="b">
        <v>0</v>
      </c>
      <c r="AO1737" s="49" t="s">
        <v>4952</v>
      </c>
      <c r="AP1737" s="73"/>
      <c r="AQ1737" s="49" t="s">
        <v>4951</v>
      </c>
      <c r="AR1737" s="76" t="s">
        <v>5011</v>
      </c>
      <c r="AS1737" s="73" t="s">
        <v>5012</v>
      </c>
      <c r="AT1737" s="73">
        <f t="shared" si="452"/>
        <v>2</v>
      </c>
      <c r="AU1737" s="112" t="s">
        <v>5384</v>
      </c>
      <c r="AV1737" s="44" t="s">
        <v>5382</v>
      </c>
      <c r="AW1737" t="s">
        <v>5014</v>
      </c>
      <c r="AX1737" s="73"/>
      <c r="AY1737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7" s="49" t="s">
        <v>4903</v>
      </c>
      <c r="BA1737" s="44" t="str">
        <f>Y1737&amp;"-"&amp;IF(Z1737&lt;10,"0"&amp;Z1737,Z1737)</f>
        <v>1919-07</v>
      </c>
      <c r="BB1737" s="44" t="str">
        <f>Y1737&amp;IF(Z1737&lt;&gt;0,"-"&amp;Z1737,"")&amp;IF(AA1737&lt;&gt;0,"-"&amp;AA1737,"")&amp;IF(AB1737&lt;&gt;0,"/"&amp;AB1737,"")&amp;IF(AC1737&lt;&gt;0,"-"&amp;AC1737,"")&amp;IF(AD1737&lt;&gt;0,"-"&amp;AD1737,"")</f>
        <v>1919-7</v>
      </c>
      <c r="BC1737" s="44"/>
      <c r="BD1737" s="44"/>
      <c r="BE1737" s="44" t="s">
        <v>4944</v>
      </c>
      <c r="BF1737" s="49" t="s">
        <v>4882</v>
      </c>
      <c r="BG1737" t="s">
        <v>4893</v>
      </c>
      <c r="BH1737" s="40" t="s">
        <v>5050</v>
      </c>
      <c r="BI1737" t="s">
        <v>39</v>
      </c>
      <c r="BJ1737" t="str">
        <f>P1737</f>
        <v>дача Волковского</v>
      </c>
      <c r="BK1737" t="str">
        <f>T1737&amp;" N; "&amp;U1737&amp;" E"</f>
        <v>43.104043 N; 76.920158 E</v>
      </c>
      <c r="BL1737" t="s">
        <v>3576</v>
      </c>
      <c r="BM1737" s="85" t="s">
        <v>3577</v>
      </c>
      <c r="BN1737" t="s">
        <v>4895</v>
      </c>
      <c r="BO1737">
        <f>X1737</f>
        <v>6000</v>
      </c>
      <c r="BP1737" t="str">
        <f>IF(V1737="original",H1737,IF(V1737="volunteer",C1737,"Nekhaeva A.A."))</f>
        <v>Kim L.V.</v>
      </c>
      <c r="BQ1737" t="str">
        <f>IF(V1737="original",I1737,IF(V1737="volunteer",YEAR(A1737)&amp;"-"&amp;IF(MONTH(A1737)&lt;10,"0"&amp;MONTH(A1737),MONTH(A1737))&amp;"-"&amp;IF(DAY(A1737)&lt;10,"0"&amp;DAY(A1737),DAY(A1737)),"__2025-05-15"))</f>
        <v>2025-05-01</v>
      </c>
      <c r="BR1737"/>
      <c r="BS1737"/>
      <c r="BT1737" s="49" t="s">
        <v>4766</v>
      </c>
      <c r="BU1737" t="s">
        <v>3631</v>
      </c>
      <c r="BV1737" t="s">
        <v>3632</v>
      </c>
      <c r="BW1737" t="s">
        <v>3633</v>
      </c>
      <c r="BX1737" t="s">
        <v>3634</v>
      </c>
      <c r="BY1737" s="44" t="s">
        <v>48</v>
      </c>
      <c r="BZ1737" t="s">
        <v>983</v>
      </c>
      <c r="CA1737" t="s">
        <v>3867</v>
      </c>
      <c r="CB1737" s="44" t="s">
        <v>3867</v>
      </c>
      <c r="CC1737" t="s">
        <v>4835</v>
      </c>
      <c r="CD1737" t="s">
        <v>3867</v>
      </c>
      <c r="CE1737" t="s">
        <v>3868</v>
      </c>
      <c r="CF1737" t="s">
        <v>3630</v>
      </c>
      <c r="CG1737"/>
      <c r="CH1737" t="str">
        <f>H1737</f>
        <v>Спасский С.А., Шнитников В.Н.</v>
      </c>
      <c r="CI1737">
        <f>I1737</f>
        <v>1937</v>
      </c>
      <c r="CJ1737"/>
    </row>
    <row r="1738" spans="1:88" s="6" customFormat="1" x14ac:dyDescent="0.45">
      <c r="A1738" s="5">
        <v>45778.819374999999</v>
      </c>
      <c r="B1738" s="6">
        <v>412819044</v>
      </c>
      <c r="C1738" s="6" t="s">
        <v>4897</v>
      </c>
      <c r="D1738" s="6">
        <v>2</v>
      </c>
      <c r="E1738" s="4" t="s">
        <v>86</v>
      </c>
      <c r="G1738" s="6">
        <v>2590</v>
      </c>
      <c r="H1738" s="44" t="s">
        <v>951</v>
      </c>
      <c r="I1738" s="6">
        <v>1937</v>
      </c>
      <c r="J1738" s="6" t="s">
        <v>952</v>
      </c>
      <c r="K1738" s="6" t="s">
        <v>953</v>
      </c>
      <c r="L1738" s="6" t="s">
        <v>954</v>
      </c>
      <c r="M1738" s="6" t="s">
        <v>267</v>
      </c>
      <c r="P1738" s="6" t="s">
        <v>986</v>
      </c>
      <c r="Q1738" t="str">
        <f>IF(LEN(P1738)&gt;0,P1738,"")</f>
        <v>дача Волковского</v>
      </c>
      <c r="R1738" s="85" t="str">
        <f>T1738</f>
        <v>43.104043</v>
      </c>
      <c r="S1738" s="85" t="str">
        <f>U1738</f>
        <v>76.920158</v>
      </c>
      <c r="T1738" s="6" t="s">
        <v>3576</v>
      </c>
      <c r="U1738" s="6" t="s">
        <v>3577</v>
      </c>
      <c r="V1738" s="6" t="s">
        <v>106</v>
      </c>
      <c r="W1738" s="6" t="s">
        <v>3578</v>
      </c>
      <c r="X1738" s="6">
        <v>6000</v>
      </c>
      <c r="Y1738" s="6">
        <v>1919</v>
      </c>
      <c r="Z1738" s="6">
        <v>6</v>
      </c>
      <c r="AA1738" s="6">
        <v>30</v>
      </c>
      <c r="AE1738" s="6" t="s">
        <v>1001</v>
      </c>
      <c r="AF1738" s="6" t="s">
        <v>948</v>
      </c>
      <c r="AH1738" s="6" t="s">
        <v>48</v>
      </c>
      <c r="AI1738" s="6" t="s">
        <v>998</v>
      </c>
      <c r="AJ1738" s="6" t="s">
        <v>999</v>
      </c>
      <c r="AK1738" s="6" t="b">
        <v>1</v>
      </c>
      <c r="AL1738" s="6" t="b">
        <v>0</v>
      </c>
      <c r="AO1738" s="49" t="s">
        <v>4952</v>
      </c>
      <c r="AP1738" s="73"/>
      <c r="AQ1738" s="49" t="s">
        <v>4951</v>
      </c>
      <c r="AR1738" s="76" t="s">
        <v>5011</v>
      </c>
      <c r="AS1738" s="73" t="s">
        <v>5012</v>
      </c>
      <c r="AT1738" s="73">
        <f t="shared" si="452"/>
        <v>2</v>
      </c>
      <c r="AU1738" s="112" t="s">
        <v>5383</v>
      </c>
      <c r="AV1738" s="44" t="s">
        <v>5380</v>
      </c>
      <c r="AW1738" t="s">
        <v>5014</v>
      </c>
      <c r="AX1738" s="73"/>
      <c r="AY1738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8" s="49" t="s">
        <v>4903</v>
      </c>
      <c r="BA1738" s="58" t="str">
        <f>Y1738&amp;"-"&amp;IF(Z1738&lt;10,"0"&amp;Z1738,Z1738)&amp;"-"&amp;IF(AA1738&lt;10,"0"&amp;AA1738,AA1738)</f>
        <v>1919-06-30</v>
      </c>
      <c r="BB1738" s="44" t="str">
        <f>Y1738&amp;IF(Z1738&lt;&gt;0,"-"&amp;Z1738,"")&amp;IF(AA1738&lt;&gt;0,"-"&amp;AA1738,"")&amp;IF(AB1738&lt;&gt;0,"/"&amp;AB1738,"")&amp;IF(AC1738&lt;&gt;0,"-"&amp;AC1738,"")&amp;IF(AD1738&lt;&gt;0,"-"&amp;AD1738,"")</f>
        <v>1919-6-30</v>
      </c>
      <c r="BC1738" s="44" t="str">
        <f>AE1738</f>
        <v>лес яблоневый</v>
      </c>
      <c r="BD1738" s="44"/>
      <c r="BE1738" s="44"/>
      <c r="BF1738" s="49" t="s">
        <v>4882</v>
      </c>
      <c r="BG1738" t="s">
        <v>4893</v>
      </c>
      <c r="BH1738" s="40" t="s">
        <v>5050</v>
      </c>
      <c r="BI1738" t="s">
        <v>39</v>
      </c>
      <c r="BJ1738" t="str">
        <f>P1738</f>
        <v>дача Волковского</v>
      </c>
      <c r="BK1738" t="str">
        <f>T1738&amp;" N; "&amp;U1738&amp;" E"</f>
        <v>43.104043 N; 76.920158 E</v>
      </c>
      <c r="BL1738" t="s">
        <v>3576</v>
      </c>
      <c r="BM1738" s="85" t="s">
        <v>3577</v>
      </c>
      <c r="BN1738" t="s">
        <v>4895</v>
      </c>
      <c r="BO1738">
        <f>X1738</f>
        <v>6000</v>
      </c>
      <c r="BP1738" t="str">
        <f>IF(V1738="original",H1738,IF(V1738="volunteer",C1738,"Nekhaeva A.A."))</f>
        <v>Kim L.V.</v>
      </c>
      <c r="BQ1738" t="str">
        <f>IF(V1738="original",I1738,IF(V1738="volunteer",YEAR(A1738)&amp;"-"&amp;IF(MONTH(A1738)&lt;10,"0"&amp;MONTH(A1738),MONTH(A1738))&amp;"-"&amp;IF(DAY(A1738)&lt;10,"0"&amp;DAY(A1738),DAY(A1738)),"__2025-05-15"))</f>
        <v>2025-05-01</v>
      </c>
      <c r="BR1738"/>
      <c r="BS1738"/>
      <c r="BT1738" s="49" t="s">
        <v>4766</v>
      </c>
      <c r="BU1738" t="s">
        <v>3631</v>
      </c>
      <c r="BV1738" t="s">
        <v>3632</v>
      </c>
      <c r="BW1738" t="s">
        <v>3633</v>
      </c>
      <c r="BX1738" t="s">
        <v>3634</v>
      </c>
      <c r="BY1738" s="44" t="s">
        <v>48</v>
      </c>
      <c r="BZ1738" t="s">
        <v>998</v>
      </c>
      <c r="CA1738" t="s">
        <v>3869</v>
      </c>
      <c r="CB1738" s="44" t="s">
        <v>3869</v>
      </c>
      <c r="CC1738" t="s">
        <v>4835</v>
      </c>
      <c r="CD1738" t="s">
        <v>3869</v>
      </c>
      <c r="CE1738" t="s">
        <v>3870</v>
      </c>
      <c r="CF1738" t="s">
        <v>3630</v>
      </c>
      <c r="CG1738"/>
      <c r="CH1738" t="str">
        <f>H1738</f>
        <v>Спасский С.А., Шнитников В.Н.</v>
      </c>
      <c r="CI1738">
        <f>I1738</f>
        <v>1937</v>
      </c>
      <c r="CJ1738"/>
    </row>
    <row r="1739" spans="1:88" s="6" customFormat="1" x14ac:dyDescent="0.45">
      <c r="A1739" s="5">
        <v>45778.819374999999</v>
      </c>
      <c r="B1739" s="6">
        <v>412819044</v>
      </c>
      <c r="C1739" s="6" t="s">
        <v>4897</v>
      </c>
      <c r="D1739" s="6">
        <v>1</v>
      </c>
      <c r="E1739" s="4" t="s">
        <v>65</v>
      </c>
      <c r="G1739" s="6">
        <v>2590</v>
      </c>
      <c r="H1739" s="44" t="s">
        <v>951</v>
      </c>
      <c r="I1739" s="6">
        <v>1937</v>
      </c>
      <c r="J1739" s="6" t="s">
        <v>952</v>
      </c>
      <c r="K1739" s="6" t="s">
        <v>953</v>
      </c>
      <c r="L1739" s="6" t="s">
        <v>954</v>
      </c>
      <c r="M1739" s="6" t="s">
        <v>267</v>
      </c>
      <c r="P1739" s="6" t="s">
        <v>986</v>
      </c>
      <c r="Q1739" t="str">
        <f>IF(LEN(P1739)&gt;0,P1739,"")</f>
        <v>дача Волковского</v>
      </c>
      <c r="R1739" s="85" t="str">
        <f>T1739</f>
        <v>43.104043</v>
      </c>
      <c r="S1739" s="85" t="str">
        <f>U1739</f>
        <v>76.920158</v>
      </c>
      <c r="T1739" s="6" t="s">
        <v>3576</v>
      </c>
      <c r="U1739" s="6" t="s">
        <v>3577</v>
      </c>
      <c r="V1739" s="6" t="s">
        <v>106</v>
      </c>
      <c r="W1739" s="6" t="s">
        <v>3578</v>
      </c>
      <c r="X1739" s="6">
        <v>6000</v>
      </c>
      <c r="Y1739" s="6">
        <v>1919</v>
      </c>
      <c r="Z1739" s="6">
        <v>6</v>
      </c>
      <c r="AA1739" s="6">
        <v>30</v>
      </c>
      <c r="AE1739" s="6" t="s">
        <v>1001</v>
      </c>
      <c r="AF1739" s="6" t="s">
        <v>948</v>
      </c>
      <c r="AH1739" s="6" t="s">
        <v>48</v>
      </c>
      <c r="AI1739" s="6" t="s">
        <v>998</v>
      </c>
      <c r="AJ1739" s="6" t="s">
        <v>999</v>
      </c>
      <c r="AK1739" s="6" t="b">
        <v>1</v>
      </c>
      <c r="AL1739" s="6" t="b">
        <v>0</v>
      </c>
      <c r="AO1739" s="49" t="s">
        <v>4952</v>
      </c>
      <c r="AP1739" s="73"/>
      <c r="AQ1739" s="49" t="s">
        <v>4951</v>
      </c>
      <c r="AR1739" s="76" t="s">
        <v>5011</v>
      </c>
      <c r="AS1739" s="73" t="s">
        <v>5012</v>
      </c>
      <c r="AT1739" s="73">
        <f t="shared" si="452"/>
        <v>1</v>
      </c>
      <c r="AU1739" s="112" t="s">
        <v>5384</v>
      </c>
      <c r="AV1739" s="44" t="s">
        <v>5380</v>
      </c>
      <c r="AW1739" t="s">
        <v>5014</v>
      </c>
      <c r="AX1739" s="73"/>
      <c r="AY1739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39" s="49" t="s">
        <v>4903</v>
      </c>
      <c r="BA1739" s="58" t="str">
        <f>Y1739&amp;"-"&amp;IF(Z1739&lt;10,"0"&amp;Z1739,Z1739)&amp;"-"&amp;IF(AA1739&lt;10,"0"&amp;AA1739,AA1739)</f>
        <v>1919-06-30</v>
      </c>
      <c r="BB1739" s="44" t="str">
        <f>Y1739&amp;IF(Z1739&lt;&gt;0,"-"&amp;Z1739,"")&amp;IF(AA1739&lt;&gt;0,"-"&amp;AA1739,"")&amp;IF(AB1739&lt;&gt;0,"/"&amp;AB1739,"")&amp;IF(AC1739&lt;&gt;0,"-"&amp;AC1739,"")&amp;IF(AD1739&lt;&gt;0,"-"&amp;AD1739,"")</f>
        <v>1919-6-30</v>
      </c>
      <c r="BC1739" s="44" t="str">
        <f>AE1739</f>
        <v>лес яблоневый</v>
      </c>
      <c r="BD1739" s="44"/>
      <c r="BE1739" s="44"/>
      <c r="BF1739" s="49" t="s">
        <v>4882</v>
      </c>
      <c r="BG1739" t="s">
        <v>4893</v>
      </c>
      <c r="BH1739" s="40" t="s">
        <v>5050</v>
      </c>
      <c r="BI1739" t="s">
        <v>39</v>
      </c>
      <c r="BJ1739" t="str">
        <f>P1739</f>
        <v>дача Волковского</v>
      </c>
      <c r="BK1739" t="str">
        <f>T1739&amp;" N; "&amp;U1739&amp;" E"</f>
        <v>43.104043 N; 76.920158 E</v>
      </c>
      <c r="BL1739" t="s">
        <v>3576</v>
      </c>
      <c r="BM1739" s="85" t="s">
        <v>3577</v>
      </c>
      <c r="BN1739" t="s">
        <v>4895</v>
      </c>
      <c r="BO1739">
        <f>X1739</f>
        <v>6000</v>
      </c>
      <c r="BP1739" t="str">
        <f>IF(V1739="original",H1739,IF(V1739="volunteer",C1739,"Nekhaeva A.A."))</f>
        <v>Kim L.V.</v>
      </c>
      <c r="BQ1739" t="str">
        <f>IF(V1739="original",I1739,IF(V1739="volunteer",YEAR(A1739)&amp;"-"&amp;IF(MONTH(A1739)&lt;10,"0"&amp;MONTH(A1739),MONTH(A1739))&amp;"-"&amp;IF(DAY(A1739)&lt;10,"0"&amp;DAY(A1739),DAY(A1739)),"__2025-05-15"))</f>
        <v>2025-05-01</v>
      </c>
      <c r="BR1739"/>
      <c r="BS1739"/>
      <c r="BT1739" s="49" t="s">
        <v>4766</v>
      </c>
      <c r="BU1739" t="s">
        <v>3631</v>
      </c>
      <c r="BV1739" t="s">
        <v>3632</v>
      </c>
      <c r="BW1739" t="s">
        <v>3633</v>
      </c>
      <c r="BX1739" t="s">
        <v>3634</v>
      </c>
      <c r="BY1739" s="44" t="s">
        <v>48</v>
      </c>
      <c r="BZ1739" t="s">
        <v>998</v>
      </c>
      <c r="CA1739" t="s">
        <v>3869</v>
      </c>
      <c r="CB1739" s="44" t="s">
        <v>3869</v>
      </c>
      <c r="CC1739" t="s">
        <v>4835</v>
      </c>
      <c r="CD1739" t="s">
        <v>3869</v>
      </c>
      <c r="CE1739" t="s">
        <v>3870</v>
      </c>
      <c r="CF1739" t="s">
        <v>3630</v>
      </c>
      <c r="CG1739"/>
      <c r="CH1739" t="str">
        <f>H1739</f>
        <v>Спасский С.А., Шнитников В.Н.</v>
      </c>
      <c r="CI1739">
        <f>I1739</f>
        <v>1937</v>
      </c>
      <c r="CJ1739"/>
    </row>
    <row r="1740" spans="1:88" s="6" customFormat="1" x14ac:dyDescent="0.45">
      <c r="A1740" s="5">
        <v>45778.819374999999</v>
      </c>
      <c r="B1740" s="6">
        <v>412819044</v>
      </c>
      <c r="C1740" s="6" t="s">
        <v>4897</v>
      </c>
      <c r="D1740" s="6">
        <v>1</v>
      </c>
      <c r="E1740" s="4" t="s">
        <v>1013</v>
      </c>
      <c r="G1740" s="6">
        <v>2590</v>
      </c>
      <c r="H1740" s="44" t="s">
        <v>951</v>
      </c>
      <c r="I1740" s="6">
        <v>1937</v>
      </c>
      <c r="J1740" s="6" t="s">
        <v>952</v>
      </c>
      <c r="K1740" s="6" t="s">
        <v>953</v>
      </c>
      <c r="L1740" s="6" t="s">
        <v>954</v>
      </c>
      <c r="M1740" s="6" t="s">
        <v>267</v>
      </c>
      <c r="P1740" s="6" t="s">
        <v>986</v>
      </c>
      <c r="Q1740" t="str">
        <f>IF(LEN(P1740)&gt;0,P1740,"")</f>
        <v>дача Волковского</v>
      </c>
      <c r="R1740" s="85" t="str">
        <f>T1740</f>
        <v>43.104043</v>
      </c>
      <c r="S1740" s="85" t="str">
        <f>U1740</f>
        <v>76.920158</v>
      </c>
      <c r="T1740" s="6" t="s">
        <v>3576</v>
      </c>
      <c r="U1740" s="6" t="s">
        <v>3577</v>
      </c>
      <c r="V1740" s="6" t="s">
        <v>106</v>
      </c>
      <c r="W1740" s="6" t="s">
        <v>3578</v>
      </c>
      <c r="X1740" s="6">
        <v>6000</v>
      </c>
      <c r="Y1740" s="6">
        <v>1919</v>
      </c>
      <c r="Z1740" s="6">
        <v>6</v>
      </c>
      <c r="AA1740" s="6">
        <v>30</v>
      </c>
      <c r="AE1740" s="6" t="s">
        <v>1001</v>
      </c>
      <c r="AF1740" s="6" t="s">
        <v>948</v>
      </c>
      <c r="AH1740" s="6" t="s">
        <v>48</v>
      </c>
      <c r="AI1740" s="6" t="s">
        <v>998</v>
      </c>
      <c r="AJ1740" s="6" t="s">
        <v>999</v>
      </c>
      <c r="AK1740" s="6" t="b">
        <v>1</v>
      </c>
      <c r="AL1740" s="6" t="b">
        <v>0</v>
      </c>
      <c r="AO1740" s="49" t="s">
        <v>4952</v>
      </c>
      <c r="AP1740" s="73"/>
      <c r="AQ1740" s="49" t="s">
        <v>4951</v>
      </c>
      <c r="AR1740" s="76" t="s">
        <v>5011</v>
      </c>
      <c r="AS1740" s="73" t="s">
        <v>5012</v>
      </c>
      <c r="AT1740" s="73">
        <f t="shared" si="452"/>
        <v>1</v>
      </c>
      <c r="AU1740" s="112" t="s">
        <v>5383</v>
      </c>
      <c r="AV1740" s="44" t="s">
        <v>5382</v>
      </c>
      <c r="AW1740" t="s">
        <v>5014</v>
      </c>
      <c r="AX1740" s="73"/>
      <c r="AY1740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0" s="49" t="s">
        <v>4903</v>
      </c>
      <c r="BA1740" s="58" t="str">
        <f>Y1740&amp;"-"&amp;IF(Z1740&lt;10,"0"&amp;Z1740,Z1740)&amp;"-"&amp;IF(AA1740&lt;10,"0"&amp;AA1740,AA1740)</f>
        <v>1919-06-30</v>
      </c>
      <c r="BB1740" s="44" t="str">
        <f>Y1740&amp;IF(Z1740&lt;&gt;0,"-"&amp;Z1740,"")&amp;IF(AA1740&lt;&gt;0,"-"&amp;AA1740,"")&amp;IF(AB1740&lt;&gt;0,"/"&amp;AB1740,"")&amp;IF(AC1740&lt;&gt;0,"-"&amp;AC1740,"")&amp;IF(AD1740&lt;&gt;0,"-"&amp;AD1740,"")</f>
        <v>1919-6-30</v>
      </c>
      <c r="BC1740" s="44" t="str">
        <f>AE1740</f>
        <v>лес яблоневый</v>
      </c>
      <c r="BD1740" s="44"/>
      <c r="BE1740" s="44"/>
      <c r="BF1740" s="49" t="s">
        <v>4882</v>
      </c>
      <c r="BG1740" t="s">
        <v>4893</v>
      </c>
      <c r="BH1740" s="40" t="s">
        <v>5050</v>
      </c>
      <c r="BI1740" t="s">
        <v>39</v>
      </c>
      <c r="BJ1740" t="str">
        <f>P1740</f>
        <v>дача Волковского</v>
      </c>
      <c r="BK1740" t="str">
        <f>T1740&amp;" N; "&amp;U1740&amp;" E"</f>
        <v>43.104043 N; 76.920158 E</v>
      </c>
      <c r="BL1740" t="s">
        <v>3576</v>
      </c>
      <c r="BM1740" s="85" t="s">
        <v>3577</v>
      </c>
      <c r="BN1740" t="s">
        <v>4895</v>
      </c>
      <c r="BO1740">
        <f>X1740</f>
        <v>6000</v>
      </c>
      <c r="BP1740" t="str">
        <f>IF(V1740="original",H1740,IF(V1740="volunteer",C1740,"Nekhaeva A.A."))</f>
        <v>Kim L.V.</v>
      </c>
      <c r="BQ1740" t="str">
        <f>IF(V1740="original",I1740,IF(V1740="volunteer",YEAR(A1740)&amp;"-"&amp;IF(MONTH(A1740)&lt;10,"0"&amp;MONTH(A1740),MONTH(A1740))&amp;"-"&amp;IF(DAY(A1740)&lt;10,"0"&amp;DAY(A1740),DAY(A1740)),"__2025-05-15"))</f>
        <v>2025-05-01</v>
      </c>
      <c r="BR1740"/>
      <c r="BS1740"/>
      <c r="BT1740" s="49" t="s">
        <v>4766</v>
      </c>
      <c r="BU1740" t="s">
        <v>3631</v>
      </c>
      <c r="BV1740" t="s">
        <v>3632</v>
      </c>
      <c r="BW1740" t="s">
        <v>3633</v>
      </c>
      <c r="BX1740" t="s">
        <v>3634</v>
      </c>
      <c r="BY1740" s="44" t="s">
        <v>48</v>
      </c>
      <c r="BZ1740" t="s">
        <v>998</v>
      </c>
      <c r="CA1740" t="s">
        <v>3869</v>
      </c>
      <c r="CB1740" s="44" t="s">
        <v>3869</v>
      </c>
      <c r="CC1740" t="s">
        <v>4835</v>
      </c>
      <c r="CD1740" t="s">
        <v>3869</v>
      </c>
      <c r="CE1740" t="s">
        <v>3870</v>
      </c>
      <c r="CF1740" t="s">
        <v>3630</v>
      </c>
      <c r="CG1740"/>
      <c r="CH1740" t="str">
        <f>H1740</f>
        <v>Спасский С.А., Шнитников В.Н.</v>
      </c>
      <c r="CI1740">
        <f>I1740</f>
        <v>1937</v>
      </c>
      <c r="CJ1740"/>
    </row>
    <row r="1741" spans="1:88" s="6" customFormat="1" x14ac:dyDescent="0.45">
      <c r="A1741" s="5">
        <v>45778.819374999999</v>
      </c>
      <c r="B1741" s="6">
        <v>412819044</v>
      </c>
      <c r="C1741" s="6" t="s">
        <v>4897</v>
      </c>
      <c r="D1741" s="6">
        <v>1</v>
      </c>
      <c r="E1741" s="4" t="s">
        <v>995</v>
      </c>
      <c r="G1741" s="6">
        <v>2590</v>
      </c>
      <c r="H1741" s="44" t="s">
        <v>951</v>
      </c>
      <c r="I1741" s="6">
        <v>1937</v>
      </c>
      <c r="J1741" s="6" t="s">
        <v>952</v>
      </c>
      <c r="K1741" s="6" t="s">
        <v>953</v>
      </c>
      <c r="L1741" s="6" t="s">
        <v>954</v>
      </c>
      <c r="M1741" s="6" t="s">
        <v>267</v>
      </c>
      <c r="P1741" s="6" t="s">
        <v>986</v>
      </c>
      <c r="Q1741" t="str">
        <f>IF(LEN(P1741)&gt;0,P1741,"")</f>
        <v>дача Волковского</v>
      </c>
      <c r="R1741" s="85" t="str">
        <f>T1741</f>
        <v>43.104043</v>
      </c>
      <c r="S1741" s="85" t="str">
        <f>U1741</f>
        <v>76.920158</v>
      </c>
      <c r="T1741" s="6" t="s">
        <v>3576</v>
      </c>
      <c r="U1741" s="6" t="s">
        <v>3577</v>
      </c>
      <c r="V1741" s="6" t="s">
        <v>106</v>
      </c>
      <c r="W1741" s="6" t="s">
        <v>3578</v>
      </c>
      <c r="X1741" s="6">
        <v>6000</v>
      </c>
      <c r="Y1741" s="6">
        <v>1919</v>
      </c>
      <c r="Z1741" s="6">
        <v>6</v>
      </c>
      <c r="AA1741" s="6">
        <v>30</v>
      </c>
      <c r="AE1741" s="6" t="s">
        <v>1001</v>
      </c>
      <c r="AF1741" s="6" t="s">
        <v>948</v>
      </c>
      <c r="AH1741" s="6" t="s">
        <v>48</v>
      </c>
      <c r="AI1741" s="6" t="s">
        <v>998</v>
      </c>
      <c r="AJ1741" s="6" t="s">
        <v>999</v>
      </c>
      <c r="AK1741" s="6" t="b">
        <v>1</v>
      </c>
      <c r="AL1741" s="6" t="b">
        <v>0</v>
      </c>
      <c r="AO1741" s="49" t="s">
        <v>4952</v>
      </c>
      <c r="AP1741" s="73"/>
      <c r="AQ1741" s="49" t="s">
        <v>4951</v>
      </c>
      <c r="AR1741" s="76" t="s">
        <v>5011</v>
      </c>
      <c r="AS1741" s="73" t="s">
        <v>5012</v>
      </c>
      <c r="AT1741" s="73">
        <f t="shared" si="452"/>
        <v>1</v>
      </c>
      <c r="AU1741" s="112" t="s">
        <v>5384</v>
      </c>
      <c r="AV1741" s="44" t="s">
        <v>5382</v>
      </c>
      <c r="AW1741" t="s">
        <v>5014</v>
      </c>
      <c r="AX1741" s="73"/>
      <c r="AY1741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1" s="49" t="s">
        <v>4903</v>
      </c>
      <c r="BA1741" s="58" t="str">
        <f>Y1741&amp;"-"&amp;IF(Z1741&lt;10,"0"&amp;Z1741,Z1741)&amp;"-"&amp;IF(AA1741&lt;10,"0"&amp;AA1741,AA1741)</f>
        <v>1919-06-30</v>
      </c>
      <c r="BB1741" s="44" t="str">
        <f>Y1741&amp;IF(Z1741&lt;&gt;0,"-"&amp;Z1741,"")&amp;IF(AA1741&lt;&gt;0,"-"&amp;AA1741,"")&amp;IF(AB1741&lt;&gt;0,"/"&amp;AB1741,"")&amp;IF(AC1741&lt;&gt;0,"-"&amp;AC1741,"")&amp;IF(AD1741&lt;&gt;0,"-"&amp;AD1741,"")</f>
        <v>1919-6-30</v>
      </c>
      <c r="BC1741" s="44" t="str">
        <f>AE1741</f>
        <v>лес яблоневый</v>
      </c>
      <c r="BD1741" s="44"/>
      <c r="BE1741" s="44"/>
      <c r="BF1741" s="49" t="s">
        <v>4882</v>
      </c>
      <c r="BG1741" t="s">
        <v>4893</v>
      </c>
      <c r="BH1741" s="40" t="s">
        <v>5050</v>
      </c>
      <c r="BI1741" t="s">
        <v>39</v>
      </c>
      <c r="BJ1741" t="str">
        <f>P1741</f>
        <v>дача Волковского</v>
      </c>
      <c r="BK1741" t="str">
        <f>T1741&amp;" N; "&amp;U1741&amp;" E"</f>
        <v>43.104043 N; 76.920158 E</v>
      </c>
      <c r="BL1741" t="s">
        <v>3576</v>
      </c>
      <c r="BM1741" s="85" t="s">
        <v>3577</v>
      </c>
      <c r="BN1741" t="s">
        <v>4895</v>
      </c>
      <c r="BO1741">
        <f>X1741</f>
        <v>6000</v>
      </c>
      <c r="BP1741" t="str">
        <f>IF(V1741="original",H1741,IF(V1741="volunteer",C1741,"Nekhaeva A.A."))</f>
        <v>Kim L.V.</v>
      </c>
      <c r="BQ1741" t="str">
        <f>IF(V1741="original",I1741,IF(V1741="volunteer",YEAR(A1741)&amp;"-"&amp;IF(MONTH(A1741)&lt;10,"0"&amp;MONTH(A1741),MONTH(A1741))&amp;"-"&amp;IF(DAY(A1741)&lt;10,"0"&amp;DAY(A1741),DAY(A1741)),"__2025-05-15"))</f>
        <v>2025-05-01</v>
      </c>
      <c r="BR1741"/>
      <c r="BS1741"/>
      <c r="BT1741" s="49" t="s">
        <v>4766</v>
      </c>
      <c r="BU1741" t="s">
        <v>3631</v>
      </c>
      <c r="BV1741" t="s">
        <v>3632</v>
      </c>
      <c r="BW1741" t="s">
        <v>3633</v>
      </c>
      <c r="BX1741" t="s">
        <v>3634</v>
      </c>
      <c r="BY1741" s="44" t="s">
        <v>48</v>
      </c>
      <c r="BZ1741" t="s">
        <v>998</v>
      </c>
      <c r="CA1741" t="s">
        <v>3869</v>
      </c>
      <c r="CB1741" s="44" t="s">
        <v>3869</v>
      </c>
      <c r="CC1741" t="s">
        <v>4835</v>
      </c>
      <c r="CD1741" t="s">
        <v>3869</v>
      </c>
      <c r="CE1741" t="s">
        <v>3870</v>
      </c>
      <c r="CF1741" t="s">
        <v>3630</v>
      </c>
      <c r="CG1741"/>
      <c r="CH1741" t="str">
        <f>H1741</f>
        <v>Спасский С.А., Шнитников В.Н.</v>
      </c>
      <c r="CI1741">
        <f>I1741</f>
        <v>1937</v>
      </c>
      <c r="CJ1741"/>
    </row>
    <row r="1742" spans="1:88" s="6" customFormat="1" x14ac:dyDescent="0.45">
      <c r="A1742" s="5">
        <v>45778.828287037039</v>
      </c>
      <c r="B1742" s="6">
        <v>412819044</v>
      </c>
      <c r="C1742" s="6" t="s">
        <v>4897</v>
      </c>
      <c r="D1742" s="6">
        <v>1</v>
      </c>
      <c r="E1742" s="4" t="s">
        <v>65</v>
      </c>
      <c r="G1742" s="6">
        <v>2590</v>
      </c>
      <c r="H1742" s="44" t="s">
        <v>951</v>
      </c>
      <c r="I1742" s="6">
        <v>1937</v>
      </c>
      <c r="J1742" s="6" t="s">
        <v>952</v>
      </c>
      <c r="K1742" s="6" t="s">
        <v>953</v>
      </c>
      <c r="L1742" s="6" t="s">
        <v>954</v>
      </c>
      <c r="M1742" s="6" t="s">
        <v>267</v>
      </c>
      <c r="P1742" s="6" t="s">
        <v>947</v>
      </c>
      <c r="Q1742" t="str">
        <f t="shared" ref="Q1742" si="458">IF(LEN(P1742)&gt;0,P1742,"")</f>
        <v>Алма-Ата и окрестности</v>
      </c>
      <c r="R1742" s="84">
        <v>43.289437</v>
      </c>
      <c r="S1742" s="84">
        <v>76.994337999999999</v>
      </c>
      <c r="T1742" s="6" t="s">
        <v>765</v>
      </c>
      <c r="U1742" s="6" t="s">
        <v>766</v>
      </c>
      <c r="V1742" s="6" t="s">
        <v>106</v>
      </c>
      <c r="X1742" s="6">
        <v>6000</v>
      </c>
      <c r="Y1742" s="6">
        <v>1920</v>
      </c>
      <c r="Z1742" s="6">
        <v>6</v>
      </c>
      <c r="AF1742" s="6" t="s">
        <v>948</v>
      </c>
      <c r="AH1742" s="6" t="s">
        <v>48</v>
      </c>
      <c r="AI1742" s="6" t="s">
        <v>983</v>
      </c>
      <c r="AJ1742" s="6" t="s">
        <v>984</v>
      </c>
      <c r="AK1742" s="6" t="b">
        <v>1</v>
      </c>
      <c r="AL1742" s="6" t="b">
        <v>0</v>
      </c>
      <c r="AO1742" s="49" t="s">
        <v>4952</v>
      </c>
      <c r="AP1742" s="73"/>
      <c r="AQ1742" s="49" t="s">
        <v>4951</v>
      </c>
      <c r="AR1742" s="76" t="s">
        <v>5011</v>
      </c>
      <c r="AS1742" s="73" t="s">
        <v>5012</v>
      </c>
      <c r="AT1742" s="73">
        <f t="shared" si="452"/>
        <v>1</v>
      </c>
      <c r="AU1742" s="112" t="s">
        <v>5384</v>
      </c>
      <c r="AV1742" s="44" t="s">
        <v>5380</v>
      </c>
      <c r="AW1742" t="s">
        <v>5014</v>
      </c>
      <c r="AX1742" s="73"/>
      <c r="AY1742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2" s="49" t="s">
        <v>4903</v>
      </c>
      <c r="BA1742" s="44" t="str">
        <f>Y1742&amp;"-"&amp;IF(Z1742&lt;10,"0"&amp;Z1742,Z1742)</f>
        <v>1920-06</v>
      </c>
      <c r="BB1742" s="44" t="str">
        <f>Y1742&amp;IF(Z1742&lt;&gt;0,"-"&amp;Z1742,"")&amp;IF(AA1742&lt;&gt;0,"-"&amp;AA1742,"")&amp;IF(AB1742&lt;&gt;0,"/"&amp;AB1742,"")&amp;IF(AC1742&lt;&gt;0,"-"&amp;AC1742,"")&amp;IF(AD1742&lt;&gt;0,"-"&amp;AD1742,"")</f>
        <v>1920-6</v>
      </c>
      <c r="BC1742" s="44"/>
      <c r="BD1742" s="44"/>
      <c r="BE1742" s="44"/>
      <c r="BF1742" s="49" t="s">
        <v>4882</v>
      </c>
      <c r="BG1742" t="s">
        <v>4893</v>
      </c>
      <c r="BH1742" s="40" t="s">
        <v>5050</v>
      </c>
      <c r="BI1742" t="s">
        <v>39</v>
      </c>
      <c r="BJ1742" t="str">
        <f t="shared" ref="BJ1742" si="459">P1742</f>
        <v>Алма-Ата и окрестности</v>
      </c>
      <c r="BK1742" t="str">
        <f>T1742&amp;" N; "&amp;U1742&amp;" E"</f>
        <v>43.289437 N; 76.994338 E</v>
      </c>
      <c r="BL1742" t="s">
        <v>765</v>
      </c>
      <c r="BM1742" s="85" t="s">
        <v>766</v>
      </c>
      <c r="BN1742" t="s">
        <v>4895</v>
      </c>
      <c r="BO1742">
        <f t="shared" ref="BO1742" si="460">X1742</f>
        <v>6000</v>
      </c>
      <c r="BP1742" t="str">
        <f>IF(V1742="original",H1742,IF(V1742="volunteer",C1742,"Nekhaeva A.A."))</f>
        <v>Kim L.V.</v>
      </c>
      <c r="BQ1742" t="str">
        <f>IF(V1742="original",I1742,IF(V1742="volunteer",YEAR(A1742)&amp;"-"&amp;IF(MONTH(A1742)&lt;10,"0"&amp;MONTH(A1742),MONTH(A1742))&amp;"-"&amp;IF(DAY(A1742)&lt;10,"0"&amp;DAY(A1742),DAY(A1742)),"__2025-05-15"))</f>
        <v>2025-05-01</v>
      </c>
      <c r="BR1742"/>
      <c r="BS1742"/>
      <c r="BT1742" s="49" t="s">
        <v>4766</v>
      </c>
      <c r="BU1742" t="s">
        <v>3631</v>
      </c>
      <c r="BV1742" t="s">
        <v>3632</v>
      </c>
      <c r="BW1742" t="s">
        <v>3633</v>
      </c>
      <c r="BX1742" t="s">
        <v>3634</v>
      </c>
      <c r="BY1742" s="44" t="s">
        <v>48</v>
      </c>
      <c r="BZ1742" t="s">
        <v>983</v>
      </c>
      <c r="CA1742" t="s">
        <v>3867</v>
      </c>
      <c r="CB1742" s="44" t="s">
        <v>3867</v>
      </c>
      <c r="CC1742" t="s">
        <v>4835</v>
      </c>
      <c r="CD1742" t="s">
        <v>3867</v>
      </c>
      <c r="CE1742" t="s">
        <v>3868</v>
      </c>
      <c r="CF1742" t="s">
        <v>3630</v>
      </c>
      <c r="CG1742"/>
      <c r="CH1742" t="str">
        <f>H1742</f>
        <v>Спасский С.А., Шнитников В.Н.</v>
      </c>
      <c r="CI1742">
        <f t="shared" ref="CI1742" si="461">I1742</f>
        <v>1937</v>
      </c>
      <c r="CJ1742"/>
    </row>
    <row r="1743" spans="1:88" s="6" customFormat="1" x14ac:dyDescent="0.45">
      <c r="A1743" s="5">
        <v>45778.847812499997</v>
      </c>
      <c r="B1743" s="6">
        <v>412819044</v>
      </c>
      <c r="C1743" s="6" t="s">
        <v>4897</v>
      </c>
      <c r="D1743" s="6">
        <v>1</v>
      </c>
      <c r="E1743" s="4" t="s">
        <v>51</v>
      </c>
      <c r="G1743" s="6">
        <v>2590</v>
      </c>
      <c r="H1743" s="44" t="s">
        <v>951</v>
      </c>
      <c r="I1743" s="6">
        <v>1937</v>
      </c>
      <c r="J1743" s="6" t="s">
        <v>952</v>
      </c>
      <c r="K1743" s="6" t="s">
        <v>953</v>
      </c>
      <c r="L1743" s="6" t="s">
        <v>954</v>
      </c>
      <c r="M1743" s="6" t="s">
        <v>267</v>
      </c>
      <c r="P1743" s="6" t="s">
        <v>956</v>
      </c>
      <c r="Q1743" t="str">
        <f>IF(LEN(P1743)&gt;0,P1743,"")</f>
        <v>Прибалхашье, Копальский район</v>
      </c>
      <c r="R1743" s="84">
        <v>45.758122</v>
      </c>
      <c r="S1743" s="84">
        <v>75.435495000000003</v>
      </c>
      <c r="T1743" s="6" t="s">
        <v>957</v>
      </c>
      <c r="U1743" s="6" t="s">
        <v>958</v>
      </c>
      <c r="V1743" s="6" t="s">
        <v>106</v>
      </c>
      <c r="X1743" s="6">
        <v>50000</v>
      </c>
      <c r="Y1743" s="6">
        <v>1910</v>
      </c>
      <c r="AF1743" s="6" t="s">
        <v>948</v>
      </c>
      <c r="AG1743" s="67" t="s">
        <v>959</v>
      </c>
      <c r="AH1743" s="6" t="s">
        <v>48</v>
      </c>
      <c r="AI1743" s="6" t="s">
        <v>63</v>
      </c>
      <c r="AJ1743" s="6" t="s">
        <v>64</v>
      </c>
      <c r="AK1743" s="6" t="b">
        <v>1</v>
      </c>
      <c r="AL1743" s="6" t="b">
        <v>0</v>
      </c>
      <c r="AO1743" s="49" t="s">
        <v>4952</v>
      </c>
      <c r="AP1743" s="73"/>
      <c r="AQ1743" s="49" t="s">
        <v>4951</v>
      </c>
      <c r="AR1743" s="76" t="s">
        <v>5011</v>
      </c>
      <c r="AS1743" s="73" t="s">
        <v>5012</v>
      </c>
      <c r="AT1743" s="73">
        <f t="shared" si="452"/>
        <v>1</v>
      </c>
      <c r="AU1743" s="112" t="s">
        <v>5383</v>
      </c>
      <c r="AV1743" s="44" t="s">
        <v>5380</v>
      </c>
      <c r="AW1743" t="s">
        <v>5014</v>
      </c>
      <c r="AX1743" s="73"/>
      <c r="AY1743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3" s="49" t="s">
        <v>4903</v>
      </c>
      <c r="BA1743" s="44">
        <f>Y1743</f>
        <v>1910</v>
      </c>
      <c r="BB1743" s="44" t="str">
        <f>Y1743&amp;IF(Z1743&lt;&gt;0,"-"&amp;Z1743,"")&amp;IF(AA1743&lt;&gt;0,"-"&amp;AA1743,"")&amp;IF(AB1743&lt;&gt;0,"/"&amp;AB1743,"")&amp;IF(AC1743&lt;&gt;0,"-"&amp;AC1743,"")&amp;IF(AD1743&lt;&gt;0,"-"&amp;AD1743,"")</f>
        <v>1910</v>
      </c>
      <c r="BC1743" s="44"/>
      <c r="BD1743" s="44"/>
      <c r="BE1743" s="44" t="s">
        <v>4941</v>
      </c>
      <c r="BF1743" s="49" t="s">
        <v>4882</v>
      </c>
      <c r="BG1743" t="s">
        <v>4893</v>
      </c>
      <c r="BH1743" s="40" t="s">
        <v>5050</v>
      </c>
      <c r="BI1743" t="s">
        <v>39</v>
      </c>
      <c r="BJ1743" t="str">
        <f>P1743</f>
        <v>Прибалхашье, Копальский район</v>
      </c>
      <c r="BK1743" t="str">
        <f>T1743&amp;" N; "&amp;U1743&amp;" E"</f>
        <v>45.758122 N; 75.435495 E</v>
      </c>
      <c r="BL1743" t="s">
        <v>957</v>
      </c>
      <c r="BM1743" s="85" t="s">
        <v>958</v>
      </c>
      <c r="BN1743" t="s">
        <v>4895</v>
      </c>
      <c r="BO1743">
        <f>X1743</f>
        <v>50000</v>
      </c>
      <c r="BP1743" t="str">
        <f>IF(V1743="original",H1743,IF(V1743="volunteer",C1743,"Nekhaeva A.A."))</f>
        <v>Kim L.V.</v>
      </c>
      <c r="BQ1743" t="str">
        <f>IF(V1743="original",I1743,IF(V1743="volunteer",YEAR(A1743)&amp;"-"&amp;IF(MONTH(A1743)&lt;10,"0"&amp;MONTH(A1743),MONTH(A1743))&amp;"-"&amp;IF(DAY(A1743)&lt;10,"0"&amp;DAY(A1743),DAY(A1743)),"__2025-05-15"))</f>
        <v>2025-05-01</v>
      </c>
      <c r="BR1743"/>
      <c r="BS1743"/>
      <c r="BT1743" s="49" t="s">
        <v>4766</v>
      </c>
      <c r="BU1743" t="s">
        <v>3631</v>
      </c>
      <c r="BV1743" t="s">
        <v>3632</v>
      </c>
      <c r="BW1743" t="s">
        <v>3633</v>
      </c>
      <c r="BX1743" t="s">
        <v>3634</v>
      </c>
      <c r="BY1743" s="44" t="s">
        <v>48</v>
      </c>
      <c r="BZ1743" t="s">
        <v>63</v>
      </c>
      <c r="CA1743" t="s">
        <v>3636</v>
      </c>
      <c r="CB1743" s="44" t="s">
        <v>3636</v>
      </c>
      <c r="CC1743" t="s">
        <v>4821</v>
      </c>
      <c r="CD1743" t="s">
        <v>3636</v>
      </c>
      <c r="CE1743" t="s">
        <v>3637</v>
      </c>
      <c r="CF1743" t="s">
        <v>3630</v>
      </c>
      <c r="CG1743"/>
      <c r="CH1743" t="str">
        <f>H1743</f>
        <v>Спасский С.А., Шнитников В.Н.</v>
      </c>
      <c r="CI1743">
        <f>I1743</f>
        <v>1937</v>
      </c>
      <c r="CJ1743"/>
    </row>
    <row r="1744" spans="1:88" s="6" customFormat="1" x14ac:dyDescent="0.45">
      <c r="A1744" s="5">
        <v>45778.847812499997</v>
      </c>
      <c r="B1744" s="6">
        <v>412819044</v>
      </c>
      <c r="C1744" s="6" t="s">
        <v>4897</v>
      </c>
      <c r="D1744" s="6">
        <v>1</v>
      </c>
      <c r="E1744" s="4" t="s">
        <v>65</v>
      </c>
      <c r="G1744" s="6">
        <v>2590</v>
      </c>
      <c r="H1744" s="44" t="s">
        <v>951</v>
      </c>
      <c r="I1744" s="6">
        <v>1937</v>
      </c>
      <c r="J1744" s="6" t="s">
        <v>952</v>
      </c>
      <c r="K1744" s="6" t="s">
        <v>953</v>
      </c>
      <c r="L1744" s="6" t="s">
        <v>954</v>
      </c>
      <c r="M1744" s="6" t="s">
        <v>267</v>
      </c>
      <c r="P1744" s="6" t="s">
        <v>956</v>
      </c>
      <c r="Q1744" t="str">
        <f>IF(LEN(P1744)&gt;0,P1744,"")</f>
        <v>Прибалхашье, Копальский район</v>
      </c>
      <c r="R1744" s="84">
        <v>45.758122</v>
      </c>
      <c r="S1744" s="84">
        <v>75.435495000000003</v>
      </c>
      <c r="T1744" s="6" t="s">
        <v>957</v>
      </c>
      <c r="U1744" s="6" t="s">
        <v>958</v>
      </c>
      <c r="V1744" s="6" t="s">
        <v>106</v>
      </c>
      <c r="X1744" s="6">
        <v>50000</v>
      </c>
      <c r="Y1744" s="6">
        <v>1910</v>
      </c>
      <c r="AF1744" s="6" t="s">
        <v>948</v>
      </c>
      <c r="AG1744" s="67" t="s">
        <v>959</v>
      </c>
      <c r="AH1744" s="6" t="s">
        <v>48</v>
      </c>
      <c r="AI1744" s="6" t="s">
        <v>63</v>
      </c>
      <c r="AJ1744" s="6" t="s">
        <v>64</v>
      </c>
      <c r="AK1744" s="6" t="b">
        <v>1</v>
      </c>
      <c r="AL1744" s="6" t="b">
        <v>0</v>
      </c>
      <c r="AO1744" s="49" t="s">
        <v>4952</v>
      </c>
      <c r="AP1744" s="73"/>
      <c r="AQ1744" s="49" t="s">
        <v>4951</v>
      </c>
      <c r="AR1744" s="76" t="s">
        <v>5011</v>
      </c>
      <c r="AS1744" s="73" t="s">
        <v>5012</v>
      </c>
      <c r="AT1744" s="73">
        <f t="shared" si="452"/>
        <v>1</v>
      </c>
      <c r="AU1744" s="112" t="s">
        <v>5384</v>
      </c>
      <c r="AV1744" s="44" t="s">
        <v>5380</v>
      </c>
      <c r="AW1744" t="s">
        <v>5014</v>
      </c>
      <c r="AX1744" s="73"/>
      <c r="AY1744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4" s="49" t="s">
        <v>4903</v>
      </c>
      <c r="BA1744" s="44">
        <f>Y1744</f>
        <v>1910</v>
      </c>
      <c r="BB1744" s="44" t="str">
        <f>Y1744&amp;IF(Z1744&lt;&gt;0,"-"&amp;Z1744,"")&amp;IF(AA1744&lt;&gt;0,"-"&amp;AA1744,"")&amp;IF(AB1744&lt;&gt;0,"/"&amp;AB1744,"")&amp;IF(AC1744&lt;&gt;0,"-"&amp;AC1744,"")&amp;IF(AD1744&lt;&gt;0,"-"&amp;AD1744,"")</f>
        <v>1910</v>
      </c>
      <c r="BC1744" s="44"/>
      <c r="BD1744" s="44"/>
      <c r="BE1744" s="44" t="s">
        <v>4941</v>
      </c>
      <c r="BF1744" s="49" t="s">
        <v>4882</v>
      </c>
      <c r="BG1744" t="s">
        <v>4893</v>
      </c>
      <c r="BH1744" s="40" t="s">
        <v>5050</v>
      </c>
      <c r="BI1744" t="s">
        <v>39</v>
      </c>
      <c r="BJ1744" t="str">
        <f>P1744</f>
        <v>Прибалхашье, Копальский район</v>
      </c>
      <c r="BK1744" t="str">
        <f>T1744&amp;" N; "&amp;U1744&amp;" E"</f>
        <v>45.758122 N; 75.435495 E</v>
      </c>
      <c r="BL1744" t="s">
        <v>957</v>
      </c>
      <c r="BM1744" s="85" t="s">
        <v>958</v>
      </c>
      <c r="BN1744" t="s">
        <v>4895</v>
      </c>
      <c r="BO1744">
        <f>X1744</f>
        <v>50000</v>
      </c>
      <c r="BP1744" t="str">
        <f>IF(V1744="original",H1744,IF(V1744="volunteer",C1744,"Nekhaeva A.A."))</f>
        <v>Kim L.V.</v>
      </c>
      <c r="BQ1744" t="str">
        <f>IF(V1744="original",I1744,IF(V1744="volunteer",YEAR(A1744)&amp;"-"&amp;IF(MONTH(A1744)&lt;10,"0"&amp;MONTH(A1744),MONTH(A1744))&amp;"-"&amp;IF(DAY(A1744)&lt;10,"0"&amp;DAY(A1744),DAY(A1744)),"__2025-05-15"))</f>
        <v>2025-05-01</v>
      </c>
      <c r="BR1744"/>
      <c r="BS1744"/>
      <c r="BT1744" s="49" t="s">
        <v>4766</v>
      </c>
      <c r="BU1744" t="s">
        <v>3631</v>
      </c>
      <c r="BV1744" t="s">
        <v>3632</v>
      </c>
      <c r="BW1744" t="s">
        <v>3633</v>
      </c>
      <c r="BX1744" t="s">
        <v>3634</v>
      </c>
      <c r="BY1744" s="44" t="s">
        <v>48</v>
      </c>
      <c r="BZ1744" t="s">
        <v>63</v>
      </c>
      <c r="CA1744" t="s">
        <v>3636</v>
      </c>
      <c r="CB1744" s="44" t="s">
        <v>3636</v>
      </c>
      <c r="CC1744" t="s">
        <v>4821</v>
      </c>
      <c r="CD1744" t="s">
        <v>3636</v>
      </c>
      <c r="CE1744" t="s">
        <v>3637</v>
      </c>
      <c r="CF1744" t="s">
        <v>3630</v>
      </c>
      <c r="CG1744"/>
      <c r="CH1744" t="str">
        <f>H1744</f>
        <v>Спасский С.А., Шнитников В.Н.</v>
      </c>
      <c r="CI1744">
        <f>I1744</f>
        <v>1937</v>
      </c>
      <c r="CJ1744"/>
    </row>
    <row r="1745" spans="1:88" s="6" customFormat="1" x14ac:dyDescent="0.45">
      <c r="A1745" s="5">
        <v>45778.843356481477</v>
      </c>
      <c r="B1745" s="6">
        <v>412819044</v>
      </c>
      <c r="C1745" s="6" t="s">
        <v>4897</v>
      </c>
      <c r="D1745" s="6">
        <v>3</v>
      </c>
      <c r="E1745" s="4" t="s">
        <v>5293</v>
      </c>
      <c r="G1745" s="6">
        <v>2590</v>
      </c>
      <c r="H1745" s="44" t="s">
        <v>951</v>
      </c>
      <c r="I1745" s="6">
        <v>1937</v>
      </c>
      <c r="J1745" s="6" t="s">
        <v>952</v>
      </c>
      <c r="K1745" s="6" t="s">
        <v>953</v>
      </c>
      <c r="L1745" s="6" t="s">
        <v>954</v>
      </c>
      <c r="M1745" s="6" t="s">
        <v>267</v>
      </c>
      <c r="P1745" s="6" t="s">
        <v>947</v>
      </c>
      <c r="Q1745" t="str">
        <f>IF(LEN(P1745)&gt;0,P1745,"")</f>
        <v>Алма-Ата и окрестности</v>
      </c>
      <c r="R1745" s="84">
        <v>43.289437</v>
      </c>
      <c r="S1745" s="84">
        <v>76.994337999999999</v>
      </c>
      <c r="T1745" s="6" t="s">
        <v>765</v>
      </c>
      <c r="U1745" s="6" t="s">
        <v>766</v>
      </c>
      <c r="V1745" s="6" t="s">
        <v>106</v>
      </c>
      <c r="X1745" s="6">
        <v>6000</v>
      </c>
      <c r="Y1745" s="6">
        <v>1920</v>
      </c>
      <c r="Z1745" s="6">
        <v>3</v>
      </c>
      <c r="AA1745" s="6">
        <v>20</v>
      </c>
      <c r="AF1745" s="6" t="s">
        <v>948</v>
      </c>
      <c r="AH1745" s="6" t="s">
        <v>48</v>
      </c>
      <c r="AI1745" s="6" t="s">
        <v>63</v>
      </c>
      <c r="AJ1745" s="6" t="s">
        <v>64</v>
      </c>
      <c r="AK1745" s="6" t="b">
        <v>1</v>
      </c>
      <c r="AL1745" s="6" t="b">
        <v>0</v>
      </c>
      <c r="AO1745" s="49" t="s">
        <v>4952</v>
      </c>
      <c r="AP1745" s="73"/>
      <c r="AQ1745" s="49" t="s">
        <v>4951</v>
      </c>
      <c r="AR1745" s="76" t="s">
        <v>5011</v>
      </c>
      <c r="AS1745" s="73" t="s">
        <v>5012</v>
      </c>
      <c r="AT1745" s="73">
        <f t="shared" si="452"/>
        <v>3</v>
      </c>
      <c r="AU1745" s="112" t="s">
        <v>5383</v>
      </c>
      <c r="AV1745" s="44" t="s">
        <v>5382</v>
      </c>
      <c r="AW1745" t="s">
        <v>5014</v>
      </c>
      <c r="AX1745" s="73"/>
      <c r="AY1745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5" s="49" t="s">
        <v>4903</v>
      </c>
      <c r="BA1745" s="58" t="str">
        <f>Y1745&amp;"-"&amp;IF(Z1745&lt;10,"0"&amp;Z1745,Z1745)&amp;"-"&amp;IF(AA1745&lt;10,"0"&amp;AA1745,AA1745)</f>
        <v>1920-03-20</v>
      </c>
      <c r="BB1745" s="44" t="str">
        <f>Y1745&amp;IF(Z1745&lt;&gt;0,"-"&amp;Z1745,"")&amp;IF(AA1745&lt;&gt;0,"-"&amp;AA1745,"")&amp;IF(AB1745&lt;&gt;0,"/"&amp;AB1745,"")&amp;IF(AC1745&lt;&gt;0,"-"&amp;AC1745,"")&amp;IF(AD1745&lt;&gt;0,"-"&amp;AD1745,"")</f>
        <v>1920-3-20</v>
      </c>
      <c r="BC1745" s="44"/>
      <c r="BD1745" s="44"/>
      <c r="BE1745" s="44"/>
      <c r="BF1745" s="49" t="s">
        <v>4882</v>
      </c>
      <c r="BG1745" t="s">
        <v>4893</v>
      </c>
      <c r="BH1745" s="40" t="s">
        <v>5050</v>
      </c>
      <c r="BI1745" t="s">
        <v>39</v>
      </c>
      <c r="BJ1745" t="str">
        <f>P1745</f>
        <v>Алма-Ата и окрестности</v>
      </c>
      <c r="BK1745" t="str">
        <f>T1745&amp;" N; "&amp;U1745&amp;" E"</f>
        <v>43.289437 N; 76.994338 E</v>
      </c>
      <c r="BL1745" t="s">
        <v>765</v>
      </c>
      <c r="BM1745" s="85" t="s">
        <v>766</v>
      </c>
      <c r="BN1745" t="s">
        <v>4895</v>
      </c>
      <c r="BO1745">
        <f>X1745</f>
        <v>6000</v>
      </c>
      <c r="BP1745" t="str">
        <f>IF(V1745="original",H1745,IF(V1745="volunteer",C1745,"Nekhaeva A.A."))</f>
        <v>Kim L.V.</v>
      </c>
      <c r="BQ1745" t="str">
        <f>IF(V1745="original",I1745,IF(V1745="volunteer",YEAR(A1745)&amp;"-"&amp;IF(MONTH(A1745)&lt;10,"0"&amp;MONTH(A1745),MONTH(A1745))&amp;"-"&amp;IF(DAY(A1745)&lt;10,"0"&amp;DAY(A1745),DAY(A1745)),"__2025-05-15"))</f>
        <v>2025-05-01</v>
      </c>
      <c r="BR1745"/>
      <c r="BS1745"/>
      <c r="BT1745" s="49" t="s">
        <v>4766</v>
      </c>
      <c r="BU1745" t="s">
        <v>3631</v>
      </c>
      <c r="BV1745" t="s">
        <v>3632</v>
      </c>
      <c r="BW1745" t="s">
        <v>3633</v>
      </c>
      <c r="BX1745" t="s">
        <v>3634</v>
      </c>
      <c r="BY1745" s="44" t="s">
        <v>48</v>
      </c>
      <c r="BZ1745" t="s">
        <v>63</v>
      </c>
      <c r="CA1745" t="s">
        <v>3636</v>
      </c>
      <c r="CB1745" s="44" t="s">
        <v>3636</v>
      </c>
      <c r="CC1745" t="s">
        <v>4821</v>
      </c>
      <c r="CD1745" t="s">
        <v>3636</v>
      </c>
      <c r="CE1745" t="s">
        <v>3637</v>
      </c>
      <c r="CF1745" t="s">
        <v>3630</v>
      </c>
      <c r="CG1745"/>
      <c r="CH1745" t="str">
        <f>H1745</f>
        <v>Спасский С.А., Шнитников В.Н.</v>
      </c>
      <c r="CI1745">
        <f>I1745</f>
        <v>1937</v>
      </c>
      <c r="CJ1745"/>
    </row>
    <row r="1746" spans="1:88" s="6" customFormat="1" x14ac:dyDescent="0.45">
      <c r="A1746" s="5">
        <v>45778.843356481477</v>
      </c>
      <c r="B1746" s="6">
        <v>412819044</v>
      </c>
      <c r="C1746" s="6" t="s">
        <v>4897</v>
      </c>
      <c r="D1746" s="6">
        <v>6</v>
      </c>
      <c r="E1746" s="4" t="s">
        <v>5312</v>
      </c>
      <c r="G1746" s="6">
        <v>2590</v>
      </c>
      <c r="H1746" s="44" t="s">
        <v>951</v>
      </c>
      <c r="I1746" s="6">
        <v>1937</v>
      </c>
      <c r="J1746" s="6" t="s">
        <v>952</v>
      </c>
      <c r="K1746" s="6" t="s">
        <v>953</v>
      </c>
      <c r="L1746" s="6" t="s">
        <v>954</v>
      </c>
      <c r="M1746" s="6" t="s">
        <v>267</v>
      </c>
      <c r="P1746" s="6" t="s">
        <v>947</v>
      </c>
      <c r="Q1746" t="str">
        <f>IF(LEN(P1746)&gt;0,P1746,"")</f>
        <v>Алма-Ата и окрестности</v>
      </c>
      <c r="R1746" s="84">
        <v>43.289437</v>
      </c>
      <c r="S1746" s="84">
        <v>76.994337999999999</v>
      </c>
      <c r="T1746" s="6" t="s">
        <v>765</v>
      </c>
      <c r="U1746" s="6" t="s">
        <v>766</v>
      </c>
      <c r="V1746" s="6" t="s">
        <v>106</v>
      </c>
      <c r="X1746" s="6">
        <v>6000</v>
      </c>
      <c r="Y1746" s="6">
        <v>1920</v>
      </c>
      <c r="Z1746" s="6">
        <v>3</v>
      </c>
      <c r="AA1746" s="6">
        <v>20</v>
      </c>
      <c r="AF1746" s="6" t="s">
        <v>948</v>
      </c>
      <c r="AH1746" s="6" t="s">
        <v>48</v>
      </c>
      <c r="AI1746" s="6" t="s">
        <v>63</v>
      </c>
      <c r="AJ1746" s="6" t="s">
        <v>64</v>
      </c>
      <c r="AK1746" s="6" t="b">
        <v>1</v>
      </c>
      <c r="AL1746" s="6" t="b">
        <v>0</v>
      </c>
      <c r="AO1746" s="49" t="s">
        <v>4952</v>
      </c>
      <c r="AP1746" s="73"/>
      <c r="AQ1746" s="49" t="s">
        <v>4951</v>
      </c>
      <c r="AR1746" s="76" t="s">
        <v>5011</v>
      </c>
      <c r="AS1746" s="73" t="s">
        <v>5012</v>
      </c>
      <c r="AT1746" s="73">
        <f t="shared" si="452"/>
        <v>6</v>
      </c>
      <c r="AU1746" s="112" t="s">
        <v>5384</v>
      </c>
      <c r="AV1746" s="44" t="s">
        <v>5382</v>
      </c>
      <c r="AW1746" t="s">
        <v>5014</v>
      </c>
      <c r="AX1746" s="73"/>
      <c r="AY1746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6" s="49" t="s">
        <v>4903</v>
      </c>
      <c r="BA1746" s="58" t="str">
        <f>Y1746&amp;"-"&amp;IF(Z1746&lt;10,"0"&amp;Z1746,Z1746)&amp;"-"&amp;IF(AA1746&lt;10,"0"&amp;AA1746,AA1746)</f>
        <v>1920-03-20</v>
      </c>
      <c r="BB1746" s="44" t="str">
        <f>Y1746&amp;IF(Z1746&lt;&gt;0,"-"&amp;Z1746,"")&amp;IF(AA1746&lt;&gt;0,"-"&amp;AA1746,"")&amp;IF(AB1746&lt;&gt;0,"/"&amp;AB1746,"")&amp;IF(AC1746&lt;&gt;0,"-"&amp;AC1746,"")&amp;IF(AD1746&lt;&gt;0,"-"&amp;AD1746,"")</f>
        <v>1920-3-20</v>
      </c>
      <c r="BC1746" s="44"/>
      <c r="BD1746" s="44"/>
      <c r="BE1746" s="44"/>
      <c r="BF1746" s="49" t="s">
        <v>4882</v>
      </c>
      <c r="BG1746" t="s">
        <v>4893</v>
      </c>
      <c r="BH1746" s="40" t="s">
        <v>5050</v>
      </c>
      <c r="BI1746" t="s">
        <v>39</v>
      </c>
      <c r="BJ1746" t="str">
        <f>P1746</f>
        <v>Алма-Ата и окрестности</v>
      </c>
      <c r="BK1746" t="str">
        <f>T1746&amp;" N; "&amp;U1746&amp;" E"</f>
        <v>43.289437 N; 76.994338 E</v>
      </c>
      <c r="BL1746" t="s">
        <v>765</v>
      </c>
      <c r="BM1746" s="85" t="s">
        <v>766</v>
      </c>
      <c r="BN1746" t="s">
        <v>4895</v>
      </c>
      <c r="BO1746">
        <f>X1746</f>
        <v>6000</v>
      </c>
      <c r="BP1746" t="str">
        <f>IF(V1746="original",H1746,IF(V1746="volunteer",C1746,"Nekhaeva A.A."))</f>
        <v>Kim L.V.</v>
      </c>
      <c r="BQ1746" t="str">
        <f>IF(V1746="original",I1746,IF(V1746="volunteer",YEAR(A1746)&amp;"-"&amp;IF(MONTH(A1746)&lt;10,"0"&amp;MONTH(A1746),MONTH(A1746))&amp;"-"&amp;IF(DAY(A1746)&lt;10,"0"&amp;DAY(A1746),DAY(A1746)),"__2025-05-15"))</f>
        <v>2025-05-01</v>
      </c>
      <c r="BR1746"/>
      <c r="BS1746"/>
      <c r="BT1746" s="49" t="s">
        <v>4766</v>
      </c>
      <c r="BU1746" t="s">
        <v>3631</v>
      </c>
      <c r="BV1746" t="s">
        <v>3632</v>
      </c>
      <c r="BW1746" t="s">
        <v>3633</v>
      </c>
      <c r="BX1746" t="s">
        <v>3634</v>
      </c>
      <c r="BY1746" s="44" t="s">
        <v>48</v>
      </c>
      <c r="BZ1746" t="s">
        <v>63</v>
      </c>
      <c r="CA1746" t="s">
        <v>3636</v>
      </c>
      <c r="CB1746" s="44" t="s">
        <v>3636</v>
      </c>
      <c r="CC1746" t="s">
        <v>4821</v>
      </c>
      <c r="CD1746" t="s">
        <v>3636</v>
      </c>
      <c r="CE1746" t="s">
        <v>3637</v>
      </c>
      <c r="CF1746" t="s">
        <v>3630</v>
      </c>
      <c r="CG1746"/>
      <c r="CH1746" t="str">
        <f>H1746</f>
        <v>Спасский С.А., Шнитников В.Н.</v>
      </c>
      <c r="CI1746">
        <f>I1746</f>
        <v>1937</v>
      </c>
      <c r="CJ1746"/>
    </row>
    <row r="1747" spans="1:88" s="6" customFormat="1" x14ac:dyDescent="0.45">
      <c r="A1747" s="5">
        <v>45778.829502314809</v>
      </c>
      <c r="B1747" s="6">
        <v>412819044</v>
      </c>
      <c r="C1747" s="6" t="s">
        <v>4897</v>
      </c>
      <c r="D1747" s="6">
        <v>1</v>
      </c>
      <c r="E1747" s="4" t="s">
        <v>51</v>
      </c>
      <c r="G1747" s="6">
        <v>2590</v>
      </c>
      <c r="H1747" s="44" t="s">
        <v>951</v>
      </c>
      <c r="I1747" s="6">
        <v>1937</v>
      </c>
      <c r="J1747" s="6" t="s">
        <v>952</v>
      </c>
      <c r="K1747" s="6" t="s">
        <v>953</v>
      </c>
      <c r="L1747" s="6" t="s">
        <v>954</v>
      </c>
      <c r="M1747" s="6" t="s">
        <v>267</v>
      </c>
      <c r="P1747" s="6" t="s">
        <v>947</v>
      </c>
      <c r="Q1747" t="str">
        <f>IF(LEN(P1747)&gt;0,P1747,"")</f>
        <v>Алма-Ата и окрестности</v>
      </c>
      <c r="R1747" s="84">
        <v>43.289437</v>
      </c>
      <c r="S1747" s="84">
        <v>76.994337999999999</v>
      </c>
      <c r="T1747" s="6" t="s">
        <v>765</v>
      </c>
      <c r="U1747" s="6" t="s">
        <v>766</v>
      </c>
      <c r="V1747" s="6" t="s">
        <v>106</v>
      </c>
      <c r="X1747" s="6">
        <v>6000</v>
      </c>
      <c r="Y1747" s="6">
        <v>1937</v>
      </c>
      <c r="Z1747" s="6">
        <v>6</v>
      </c>
      <c r="AA1747" s="6">
        <v>15</v>
      </c>
      <c r="AF1747" s="6" t="s">
        <v>948</v>
      </c>
      <c r="AG1747" s="67" t="s">
        <v>949</v>
      </c>
      <c r="AH1747" s="6" t="s">
        <v>48</v>
      </c>
      <c r="AI1747" s="6" t="s">
        <v>983</v>
      </c>
      <c r="AJ1747" s="6" t="s">
        <v>984</v>
      </c>
      <c r="AK1747" s="6" t="b">
        <v>1</v>
      </c>
      <c r="AL1747" s="6" t="b">
        <v>0</v>
      </c>
      <c r="AO1747" s="49" t="s">
        <v>4952</v>
      </c>
      <c r="AP1747" s="73"/>
      <c r="AQ1747" s="49" t="s">
        <v>4951</v>
      </c>
      <c r="AR1747" s="76" t="s">
        <v>5011</v>
      </c>
      <c r="AS1747" s="73" t="s">
        <v>5012</v>
      </c>
      <c r="AT1747" s="73">
        <f t="shared" si="452"/>
        <v>1</v>
      </c>
      <c r="AU1747" s="112" t="s">
        <v>5383</v>
      </c>
      <c r="AV1747" s="44" t="s">
        <v>5380</v>
      </c>
      <c r="AW1747" t="s">
        <v>5014</v>
      </c>
      <c r="AX1747" s="73"/>
      <c r="AY1747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7" s="49" t="s">
        <v>4903</v>
      </c>
      <c r="BA1747" s="58" t="str">
        <f>Y1747&amp;"-"&amp;IF(Z1747&lt;10,"0"&amp;Z1747,Z1747)&amp;"-"&amp;IF(AA1747&lt;10,"0"&amp;AA1747,AA1747)</f>
        <v>1937-06-15</v>
      </c>
      <c r="BB1747" s="44" t="str">
        <f>Y1747&amp;IF(Z1747&lt;&gt;0,"-"&amp;Z1747,"")&amp;IF(AA1747&lt;&gt;0,"-"&amp;AA1747,"")&amp;IF(AB1747&lt;&gt;0,"/"&amp;AB1747,"")&amp;IF(AC1747&lt;&gt;0,"-"&amp;AC1747,"")&amp;IF(AD1747&lt;&gt;0,"-"&amp;AD1747,"")</f>
        <v>1937-6-15</v>
      </c>
      <c r="BC1747" s="44"/>
      <c r="BD1747" s="44"/>
      <c r="BE1747" s="44" t="s">
        <v>4943</v>
      </c>
      <c r="BF1747" s="49" t="s">
        <v>4882</v>
      </c>
      <c r="BG1747" t="s">
        <v>4893</v>
      </c>
      <c r="BH1747" s="40" t="s">
        <v>5050</v>
      </c>
      <c r="BI1747" t="s">
        <v>39</v>
      </c>
      <c r="BJ1747" t="str">
        <f>P1747</f>
        <v>Алма-Ата и окрестности</v>
      </c>
      <c r="BK1747" t="str">
        <f>T1747&amp;" N; "&amp;U1747&amp;" E"</f>
        <v>43.289437 N; 76.994338 E</v>
      </c>
      <c r="BL1747" t="s">
        <v>765</v>
      </c>
      <c r="BM1747" s="85" t="s">
        <v>766</v>
      </c>
      <c r="BN1747" t="s">
        <v>4895</v>
      </c>
      <c r="BO1747">
        <f>X1747</f>
        <v>6000</v>
      </c>
      <c r="BP1747" t="str">
        <f>IF(V1747="original",H1747,IF(V1747="volunteer",C1747,"Nekhaeva A.A."))</f>
        <v>Kim L.V.</v>
      </c>
      <c r="BQ1747" t="str">
        <f>IF(V1747="original",I1747,IF(V1747="volunteer",YEAR(A1747)&amp;"-"&amp;IF(MONTH(A1747)&lt;10,"0"&amp;MONTH(A1747),MONTH(A1747))&amp;"-"&amp;IF(DAY(A1747)&lt;10,"0"&amp;DAY(A1747),DAY(A1747)),"__2025-05-15"))</f>
        <v>2025-05-01</v>
      </c>
      <c r="BR1747"/>
      <c r="BS1747"/>
      <c r="BT1747" s="49" t="s">
        <v>4766</v>
      </c>
      <c r="BU1747" t="s">
        <v>3631</v>
      </c>
      <c r="BV1747" t="s">
        <v>3632</v>
      </c>
      <c r="BW1747" t="s">
        <v>3633</v>
      </c>
      <c r="BX1747" t="s">
        <v>3634</v>
      </c>
      <c r="BY1747" s="44" t="s">
        <v>48</v>
      </c>
      <c r="BZ1747" t="s">
        <v>983</v>
      </c>
      <c r="CA1747" t="s">
        <v>3867</v>
      </c>
      <c r="CB1747" s="44" t="s">
        <v>3867</v>
      </c>
      <c r="CC1747" t="s">
        <v>4835</v>
      </c>
      <c r="CD1747" t="s">
        <v>3867</v>
      </c>
      <c r="CE1747" t="s">
        <v>3868</v>
      </c>
      <c r="CF1747" t="s">
        <v>3630</v>
      </c>
      <c r="CG1747"/>
      <c r="CH1747" t="str">
        <f>H1747</f>
        <v>Спасский С.А., Шнитников В.Н.</v>
      </c>
      <c r="CI1747">
        <f>I1747</f>
        <v>1937</v>
      </c>
      <c r="CJ1747"/>
    </row>
    <row r="1748" spans="1:88" s="6" customFormat="1" x14ac:dyDescent="0.45">
      <c r="A1748" s="5">
        <v>45778.829502314809</v>
      </c>
      <c r="B1748" s="6">
        <v>412819044</v>
      </c>
      <c r="C1748" s="6" t="s">
        <v>4897</v>
      </c>
      <c r="D1748" s="6">
        <v>5</v>
      </c>
      <c r="E1748" s="4" t="s">
        <v>1274</v>
      </c>
      <c r="G1748" s="6">
        <v>2590</v>
      </c>
      <c r="H1748" s="44" t="s">
        <v>951</v>
      </c>
      <c r="I1748" s="6">
        <v>1937</v>
      </c>
      <c r="J1748" s="6" t="s">
        <v>952</v>
      </c>
      <c r="K1748" s="6" t="s">
        <v>953</v>
      </c>
      <c r="L1748" s="6" t="s">
        <v>954</v>
      </c>
      <c r="M1748" s="6" t="s">
        <v>267</v>
      </c>
      <c r="P1748" s="6" t="s">
        <v>947</v>
      </c>
      <c r="Q1748" t="str">
        <f>IF(LEN(P1748)&gt;0,P1748,"")</f>
        <v>Алма-Ата и окрестности</v>
      </c>
      <c r="R1748" s="84">
        <v>43.289437</v>
      </c>
      <c r="S1748" s="84">
        <v>76.994337999999999</v>
      </c>
      <c r="T1748" s="6" t="s">
        <v>765</v>
      </c>
      <c r="U1748" s="6" t="s">
        <v>766</v>
      </c>
      <c r="V1748" s="6" t="s">
        <v>106</v>
      </c>
      <c r="X1748" s="6">
        <v>6000</v>
      </c>
      <c r="Y1748" s="6">
        <v>1937</v>
      </c>
      <c r="Z1748" s="6">
        <v>6</v>
      </c>
      <c r="AA1748" s="6">
        <v>15</v>
      </c>
      <c r="AF1748" s="6" t="s">
        <v>948</v>
      </c>
      <c r="AG1748" s="67" t="s">
        <v>949</v>
      </c>
      <c r="AH1748" s="6" t="s">
        <v>48</v>
      </c>
      <c r="AI1748" s="6" t="s">
        <v>983</v>
      </c>
      <c r="AJ1748" s="6" t="s">
        <v>984</v>
      </c>
      <c r="AK1748" s="6" t="b">
        <v>1</v>
      </c>
      <c r="AL1748" s="6" t="b">
        <v>0</v>
      </c>
      <c r="AO1748" s="49" t="s">
        <v>4952</v>
      </c>
      <c r="AP1748" s="73"/>
      <c r="AQ1748" s="49" t="s">
        <v>4951</v>
      </c>
      <c r="AR1748" s="76" t="s">
        <v>5011</v>
      </c>
      <c r="AS1748" s="73" t="s">
        <v>5012</v>
      </c>
      <c r="AT1748" s="73">
        <f t="shared" si="452"/>
        <v>5</v>
      </c>
      <c r="AU1748" s="112" t="s">
        <v>5384</v>
      </c>
      <c r="AV1748" s="44" t="s">
        <v>5380</v>
      </c>
      <c r="AW1748" t="s">
        <v>5014</v>
      </c>
      <c r="AX1748" s="73"/>
      <c r="AY1748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8" s="49" t="s">
        <v>4903</v>
      </c>
      <c r="BA1748" s="58" t="str">
        <f>Y1748&amp;"-"&amp;IF(Z1748&lt;10,"0"&amp;Z1748,Z1748)&amp;"-"&amp;IF(AA1748&lt;10,"0"&amp;AA1748,AA1748)</f>
        <v>1937-06-15</v>
      </c>
      <c r="BB1748" s="44" t="str">
        <f>Y1748&amp;IF(Z1748&lt;&gt;0,"-"&amp;Z1748,"")&amp;IF(AA1748&lt;&gt;0,"-"&amp;AA1748,"")&amp;IF(AB1748&lt;&gt;0,"/"&amp;AB1748,"")&amp;IF(AC1748&lt;&gt;0,"-"&amp;AC1748,"")&amp;IF(AD1748&lt;&gt;0,"-"&amp;AD1748,"")</f>
        <v>1937-6-15</v>
      </c>
      <c r="BC1748" s="44"/>
      <c r="BD1748" s="44"/>
      <c r="BE1748" s="44" t="s">
        <v>4943</v>
      </c>
      <c r="BF1748" s="49" t="s">
        <v>4882</v>
      </c>
      <c r="BG1748" t="s">
        <v>4893</v>
      </c>
      <c r="BH1748" s="40" t="s">
        <v>5050</v>
      </c>
      <c r="BI1748" t="s">
        <v>39</v>
      </c>
      <c r="BJ1748" t="str">
        <f>P1748</f>
        <v>Алма-Ата и окрестности</v>
      </c>
      <c r="BK1748" t="str">
        <f>T1748&amp;" N; "&amp;U1748&amp;" E"</f>
        <v>43.289437 N; 76.994338 E</v>
      </c>
      <c r="BL1748" t="s">
        <v>765</v>
      </c>
      <c r="BM1748" s="85" t="s">
        <v>766</v>
      </c>
      <c r="BN1748" t="s">
        <v>4895</v>
      </c>
      <c r="BO1748">
        <f>X1748</f>
        <v>6000</v>
      </c>
      <c r="BP1748" t="str">
        <f>IF(V1748="original",H1748,IF(V1748="volunteer",C1748,"Nekhaeva A.A."))</f>
        <v>Kim L.V.</v>
      </c>
      <c r="BQ1748" t="str">
        <f>IF(V1748="original",I1748,IF(V1748="volunteer",YEAR(A1748)&amp;"-"&amp;IF(MONTH(A1748)&lt;10,"0"&amp;MONTH(A1748),MONTH(A1748))&amp;"-"&amp;IF(DAY(A1748)&lt;10,"0"&amp;DAY(A1748),DAY(A1748)),"__2025-05-15"))</f>
        <v>2025-05-01</v>
      </c>
      <c r="BR1748"/>
      <c r="BS1748"/>
      <c r="BT1748" s="49" t="s">
        <v>4766</v>
      </c>
      <c r="BU1748" t="s">
        <v>3631</v>
      </c>
      <c r="BV1748" t="s">
        <v>3632</v>
      </c>
      <c r="BW1748" t="s">
        <v>3633</v>
      </c>
      <c r="BX1748" t="s">
        <v>3634</v>
      </c>
      <c r="BY1748" s="44" t="s">
        <v>48</v>
      </c>
      <c r="BZ1748" t="s">
        <v>983</v>
      </c>
      <c r="CA1748" t="s">
        <v>3867</v>
      </c>
      <c r="CB1748" s="44" t="s">
        <v>3867</v>
      </c>
      <c r="CC1748" t="s">
        <v>4835</v>
      </c>
      <c r="CD1748" t="s">
        <v>3867</v>
      </c>
      <c r="CE1748" t="s">
        <v>3868</v>
      </c>
      <c r="CF1748" t="s">
        <v>3630</v>
      </c>
      <c r="CG1748"/>
      <c r="CH1748" t="str">
        <f>H1748</f>
        <v>Спасский С.А., Шнитников В.Н.</v>
      </c>
      <c r="CI1748">
        <f>I1748</f>
        <v>1937</v>
      </c>
      <c r="CJ1748"/>
    </row>
    <row r="1749" spans="1:88" s="6" customFormat="1" x14ac:dyDescent="0.45">
      <c r="A1749" s="5">
        <v>45778.828773148147</v>
      </c>
      <c r="B1749" s="6">
        <v>412819044</v>
      </c>
      <c r="C1749" s="6" t="s">
        <v>4897</v>
      </c>
      <c r="D1749" s="6">
        <v>2</v>
      </c>
      <c r="E1749" s="4" t="s">
        <v>86</v>
      </c>
      <c r="G1749" s="6">
        <v>2590</v>
      </c>
      <c r="H1749" s="44" t="s">
        <v>951</v>
      </c>
      <c r="I1749" s="6">
        <v>1937</v>
      </c>
      <c r="J1749" s="6" t="s">
        <v>952</v>
      </c>
      <c r="K1749" s="6" t="s">
        <v>953</v>
      </c>
      <c r="L1749" s="6" t="s">
        <v>954</v>
      </c>
      <c r="M1749" s="6" t="s">
        <v>267</v>
      </c>
      <c r="P1749" s="6" t="s">
        <v>947</v>
      </c>
      <c r="Q1749" t="str">
        <f>IF(LEN(P1749)&gt;0,P1749,"")</f>
        <v>Алма-Ата и окрестности</v>
      </c>
      <c r="R1749" s="84">
        <v>43.289437</v>
      </c>
      <c r="S1749" s="84">
        <v>76.994337999999999</v>
      </c>
      <c r="T1749" s="6" t="s">
        <v>765</v>
      </c>
      <c r="U1749" s="6" t="s">
        <v>766</v>
      </c>
      <c r="V1749" s="6" t="s">
        <v>106</v>
      </c>
      <c r="X1749" s="6">
        <v>6000</v>
      </c>
      <c r="Y1749" s="6">
        <v>1919</v>
      </c>
      <c r="Z1749" s="6">
        <v>6</v>
      </c>
      <c r="AA1749" s="6">
        <v>10</v>
      </c>
      <c r="AB1749" s="6">
        <v>1919</v>
      </c>
      <c r="AC1749" s="6">
        <v>6</v>
      </c>
      <c r="AD1749" s="6">
        <v>20</v>
      </c>
      <c r="AF1749" s="6" t="s">
        <v>948</v>
      </c>
      <c r="AH1749" s="6" t="s">
        <v>48</v>
      </c>
      <c r="AI1749" s="6" t="s">
        <v>983</v>
      </c>
      <c r="AJ1749" s="6" t="s">
        <v>984</v>
      </c>
      <c r="AK1749" s="6" t="b">
        <v>1</v>
      </c>
      <c r="AL1749" s="6" t="b">
        <v>0</v>
      </c>
      <c r="AO1749" s="49" t="s">
        <v>4952</v>
      </c>
      <c r="AP1749" s="73"/>
      <c r="AQ1749" s="49" t="s">
        <v>4951</v>
      </c>
      <c r="AR1749" s="76" t="s">
        <v>5011</v>
      </c>
      <c r="AS1749" s="73" t="s">
        <v>5012</v>
      </c>
      <c r="AT1749" s="73">
        <f t="shared" si="452"/>
        <v>2</v>
      </c>
      <c r="AU1749" s="112" t="s">
        <v>5383</v>
      </c>
      <c r="AV1749" s="44" t="s">
        <v>5380</v>
      </c>
      <c r="AW1749" t="s">
        <v>5014</v>
      </c>
      <c r="AX1749" s="73"/>
      <c r="AY1749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49" s="49" t="s">
        <v>4903</v>
      </c>
      <c r="BA1749" s="58" t="str">
        <f>Y1749&amp;"-"&amp;IF(Z1749&lt;10,"0"&amp;Z1749,Z1749)&amp;"-"&amp;IF(AA1749&lt;10,"0"&amp;AA1749,AA1749)&amp;"/"&amp;IF(AD1749&lt;10,"0"&amp;AD1749,AD1749)</f>
        <v>1919-06-10/20</v>
      </c>
      <c r="BB1749" s="44" t="str">
        <f>Y1749&amp;IF(Z1749&lt;&gt;0,"-"&amp;Z1749,"")&amp;IF(AA1749&lt;&gt;0,"-"&amp;AA1749,"")&amp;IF(AB1749&lt;&gt;0,"/"&amp;AB1749,"")&amp;IF(AC1749&lt;&gt;0,"-"&amp;AC1749,"")&amp;IF(AD1749&lt;&gt;0,"-"&amp;AD1749,"")</f>
        <v>1919-6-10/1919-6-20</v>
      </c>
      <c r="BC1749" s="44"/>
      <c r="BD1749" s="44"/>
      <c r="BE1749" s="44"/>
      <c r="BF1749" s="49" t="s">
        <v>4882</v>
      </c>
      <c r="BG1749" t="s">
        <v>4893</v>
      </c>
      <c r="BH1749" s="40" t="s">
        <v>5050</v>
      </c>
      <c r="BI1749" t="s">
        <v>39</v>
      </c>
      <c r="BJ1749" t="str">
        <f>P1749</f>
        <v>Алма-Ата и окрестности</v>
      </c>
      <c r="BK1749" t="str">
        <f>T1749&amp;" N; "&amp;U1749&amp;" E"</f>
        <v>43.289437 N; 76.994338 E</v>
      </c>
      <c r="BL1749" t="s">
        <v>765</v>
      </c>
      <c r="BM1749" s="85" t="s">
        <v>766</v>
      </c>
      <c r="BN1749" t="s">
        <v>4895</v>
      </c>
      <c r="BO1749">
        <f>X1749</f>
        <v>6000</v>
      </c>
      <c r="BP1749" t="str">
        <f>IF(V1749="original",H1749,IF(V1749="volunteer",C1749,"Nekhaeva A.A."))</f>
        <v>Kim L.V.</v>
      </c>
      <c r="BQ1749" t="str">
        <f>IF(V1749="original",I1749,IF(V1749="volunteer",YEAR(A1749)&amp;"-"&amp;IF(MONTH(A1749)&lt;10,"0"&amp;MONTH(A1749),MONTH(A1749))&amp;"-"&amp;IF(DAY(A1749)&lt;10,"0"&amp;DAY(A1749),DAY(A1749)),"__2025-05-15"))</f>
        <v>2025-05-01</v>
      </c>
      <c r="BR1749"/>
      <c r="BS1749"/>
      <c r="BT1749" s="49" t="s">
        <v>4766</v>
      </c>
      <c r="BU1749" t="s">
        <v>3631</v>
      </c>
      <c r="BV1749" t="s">
        <v>3632</v>
      </c>
      <c r="BW1749" t="s">
        <v>3633</v>
      </c>
      <c r="BX1749" t="s">
        <v>3634</v>
      </c>
      <c r="BY1749" s="44" t="s">
        <v>48</v>
      </c>
      <c r="BZ1749" t="s">
        <v>983</v>
      </c>
      <c r="CA1749" t="s">
        <v>3867</v>
      </c>
      <c r="CB1749" s="44" t="s">
        <v>3867</v>
      </c>
      <c r="CC1749" t="s">
        <v>4835</v>
      </c>
      <c r="CD1749" t="s">
        <v>3867</v>
      </c>
      <c r="CE1749" t="s">
        <v>3868</v>
      </c>
      <c r="CF1749" t="s">
        <v>3630</v>
      </c>
      <c r="CG1749"/>
      <c r="CH1749" t="str">
        <f>H1749</f>
        <v>Спасский С.А., Шнитников В.Н.</v>
      </c>
      <c r="CI1749">
        <f>I1749</f>
        <v>1937</v>
      </c>
      <c r="CJ1749"/>
    </row>
    <row r="1750" spans="1:88" s="6" customFormat="1" x14ac:dyDescent="0.45">
      <c r="A1750" s="5">
        <v>45778.828773148147</v>
      </c>
      <c r="B1750" s="6">
        <v>412819044</v>
      </c>
      <c r="C1750" s="6" t="s">
        <v>4897</v>
      </c>
      <c r="D1750" s="6">
        <v>2</v>
      </c>
      <c r="E1750" s="4" t="s">
        <v>247</v>
      </c>
      <c r="G1750" s="6">
        <v>2590</v>
      </c>
      <c r="H1750" s="44" t="s">
        <v>951</v>
      </c>
      <c r="I1750" s="6">
        <v>1937</v>
      </c>
      <c r="J1750" s="6" t="s">
        <v>952</v>
      </c>
      <c r="K1750" s="6" t="s">
        <v>953</v>
      </c>
      <c r="L1750" s="6" t="s">
        <v>954</v>
      </c>
      <c r="M1750" s="6" t="s">
        <v>267</v>
      </c>
      <c r="P1750" s="6" t="s">
        <v>947</v>
      </c>
      <c r="Q1750" t="str">
        <f>IF(LEN(P1750)&gt;0,P1750,"")</f>
        <v>Алма-Ата и окрестности</v>
      </c>
      <c r="R1750" s="84">
        <v>43.289437</v>
      </c>
      <c r="S1750" s="84">
        <v>76.994337999999999</v>
      </c>
      <c r="T1750" s="6" t="s">
        <v>765</v>
      </c>
      <c r="U1750" s="6" t="s">
        <v>766</v>
      </c>
      <c r="V1750" s="6" t="s">
        <v>106</v>
      </c>
      <c r="X1750" s="6">
        <v>6000</v>
      </c>
      <c r="Y1750" s="6">
        <v>1919</v>
      </c>
      <c r="Z1750" s="6">
        <v>6</v>
      </c>
      <c r="AA1750" s="6">
        <v>10</v>
      </c>
      <c r="AB1750" s="6">
        <v>1919</v>
      </c>
      <c r="AC1750" s="6">
        <v>6</v>
      </c>
      <c r="AD1750" s="6">
        <v>20</v>
      </c>
      <c r="AF1750" s="6" t="s">
        <v>948</v>
      </c>
      <c r="AH1750" s="6" t="s">
        <v>48</v>
      </c>
      <c r="AI1750" s="6" t="s">
        <v>983</v>
      </c>
      <c r="AJ1750" s="6" t="s">
        <v>984</v>
      </c>
      <c r="AK1750" s="6" t="b">
        <v>1</v>
      </c>
      <c r="AL1750" s="6" t="b">
        <v>0</v>
      </c>
      <c r="AO1750" s="49" t="s">
        <v>4952</v>
      </c>
      <c r="AP1750" s="73"/>
      <c r="AQ1750" s="49" t="s">
        <v>4951</v>
      </c>
      <c r="AR1750" s="76" t="s">
        <v>5011</v>
      </c>
      <c r="AS1750" s="73" t="s">
        <v>5012</v>
      </c>
      <c r="AT1750" s="73">
        <f t="shared" si="452"/>
        <v>2</v>
      </c>
      <c r="AU1750" s="112" t="s">
        <v>5384</v>
      </c>
      <c r="AV1750" s="44" t="s">
        <v>5380</v>
      </c>
      <c r="AW1750" t="s">
        <v>5014</v>
      </c>
      <c r="AX1750" s="73"/>
      <c r="AY1750" s="73" t="str">
        <f t="shared" si="453"/>
        <v>Спасский С.А., Шнитников В.Н. 1937. Материалы к фауне пауков Казахстана // Е.Н. Павловский (отв. ред.). Мат-лы по вредителям животноводства и фауне преимущественно Южного Казахстана. Тр. Казахск. фил. АН СССР. М.–Л.: Изд-во АН СССР. Вып.2. С.264–300 (рус., рез. нем.). [на обложке и корешке указано: О вредителях животноводства в Казахстане]</v>
      </c>
      <c r="AZ1750" s="49" t="s">
        <v>4903</v>
      </c>
      <c r="BA1750" s="58" t="str">
        <f>Y1750&amp;"-"&amp;IF(Z1750&lt;10,"0"&amp;Z1750,Z1750)&amp;"-"&amp;IF(AA1750&lt;10,"0"&amp;AA1750,AA1750)&amp;"/"&amp;IF(AD1750&lt;10,"0"&amp;AD1750,AD1750)</f>
        <v>1919-06-10/20</v>
      </c>
      <c r="BB1750" s="44" t="str">
        <f>Y1750&amp;IF(Z1750&lt;&gt;0,"-"&amp;Z1750,"")&amp;IF(AA1750&lt;&gt;0,"-"&amp;AA1750,"")&amp;IF(AB1750&lt;&gt;0,"/"&amp;AB1750,"")&amp;IF(AC1750&lt;&gt;0,"-"&amp;AC1750,"")&amp;IF(AD1750&lt;&gt;0,"-"&amp;AD1750,"")</f>
        <v>1919-6-10/1919-6-20</v>
      </c>
      <c r="BC1750" s="44"/>
      <c r="BD1750" s="44"/>
      <c r="BE1750" s="44"/>
      <c r="BF1750" s="49" t="s">
        <v>4882</v>
      </c>
      <c r="BG1750" t="s">
        <v>4893</v>
      </c>
      <c r="BH1750" s="40" t="s">
        <v>5050</v>
      </c>
      <c r="BI1750" t="s">
        <v>39</v>
      </c>
      <c r="BJ1750" t="str">
        <f>P1750</f>
        <v>Алма-Ата и окрестности</v>
      </c>
      <c r="BK1750" t="str">
        <f>T1750&amp;" N; "&amp;U1750&amp;" E"</f>
        <v>43.289437 N; 76.994338 E</v>
      </c>
      <c r="BL1750" t="s">
        <v>765</v>
      </c>
      <c r="BM1750" s="85" t="s">
        <v>766</v>
      </c>
      <c r="BN1750" t="s">
        <v>4895</v>
      </c>
      <c r="BO1750">
        <f>X1750</f>
        <v>6000</v>
      </c>
      <c r="BP1750" t="str">
        <f>IF(V1750="original",H1750,IF(V1750="volunteer",C1750,"Nekhaeva A.A."))</f>
        <v>Kim L.V.</v>
      </c>
      <c r="BQ1750" t="str">
        <f>IF(V1750="original",I1750,IF(V1750="volunteer",YEAR(A1750)&amp;"-"&amp;IF(MONTH(A1750)&lt;10,"0"&amp;MONTH(A1750),MONTH(A1750))&amp;"-"&amp;IF(DAY(A1750)&lt;10,"0"&amp;DAY(A1750),DAY(A1750)),"__2025-05-15"))</f>
        <v>2025-05-01</v>
      </c>
      <c r="BR1750"/>
      <c r="BS1750"/>
      <c r="BT1750" s="49" t="s">
        <v>4766</v>
      </c>
      <c r="BU1750" t="s">
        <v>3631</v>
      </c>
      <c r="BV1750" t="s">
        <v>3632</v>
      </c>
      <c r="BW1750" t="s">
        <v>3633</v>
      </c>
      <c r="BX1750" t="s">
        <v>3634</v>
      </c>
      <c r="BY1750" s="44" t="s">
        <v>48</v>
      </c>
      <c r="BZ1750" t="s">
        <v>983</v>
      </c>
      <c r="CA1750" t="s">
        <v>3867</v>
      </c>
      <c r="CB1750" s="44" t="s">
        <v>3867</v>
      </c>
      <c r="CC1750" t="s">
        <v>4835</v>
      </c>
      <c r="CD1750" t="s">
        <v>3867</v>
      </c>
      <c r="CE1750" t="s">
        <v>3868</v>
      </c>
      <c r="CF1750" t="s">
        <v>3630</v>
      </c>
      <c r="CG1750"/>
      <c r="CH1750" t="str">
        <f>H1750</f>
        <v>Спасский С.А., Шнитников В.Н.</v>
      </c>
      <c r="CI1750">
        <f>I1750</f>
        <v>1937</v>
      </c>
      <c r="CJ1750"/>
    </row>
    <row r="1751" spans="1:88" x14ac:dyDescent="0.45">
      <c r="A1751" s="1">
        <v>45757.461921296301</v>
      </c>
      <c r="B1751">
        <v>911269241</v>
      </c>
      <c r="C1751" t="s">
        <v>4896</v>
      </c>
      <c r="D1751">
        <v>1</v>
      </c>
      <c r="E1751" s="4" t="s">
        <v>65</v>
      </c>
      <c r="F1751" t="s">
        <v>2327</v>
      </c>
      <c r="G1751">
        <v>3385</v>
      </c>
      <c r="H1751" s="44" t="s">
        <v>2306</v>
      </c>
      <c r="I1751">
        <v>1987</v>
      </c>
      <c r="J1751" t="s">
        <v>2307</v>
      </c>
      <c r="K1751" t="s">
        <v>2308</v>
      </c>
      <c r="L1751" t="s">
        <v>2309</v>
      </c>
      <c r="M1751" t="s">
        <v>2298</v>
      </c>
      <c r="N1751" t="s">
        <v>2310</v>
      </c>
      <c r="P1751" t="s">
        <v>2324</v>
      </c>
      <c r="Q1751" t="str">
        <f t="shared" ref="Q1751" si="462">IF(LEN(P1751)&gt;0,P1751,"")</f>
        <v>Siberia, environs of Zeya (Tukuringra Mt. Ridge)</v>
      </c>
      <c r="V1751" s="54" t="s">
        <v>119</v>
      </c>
      <c r="Y1751">
        <v>1979</v>
      </c>
      <c r="Z1751">
        <v>9</v>
      </c>
      <c r="AA1751">
        <v>1</v>
      </c>
      <c r="AB1751">
        <v>1979</v>
      </c>
      <c r="AC1751">
        <v>9</v>
      </c>
      <c r="AD1751">
        <v>11</v>
      </c>
      <c r="AE1751" t="s">
        <v>2325</v>
      </c>
      <c r="AF1751" t="s">
        <v>2326</v>
      </c>
      <c r="AG1751" s="60" t="s">
        <v>192</v>
      </c>
      <c r="AH1751" t="s">
        <v>207</v>
      </c>
      <c r="AI1751" t="s">
        <v>2302</v>
      </c>
      <c r="AJ1751" t="s">
        <v>2323</v>
      </c>
      <c r="AK1751" t="b">
        <v>1</v>
      </c>
      <c r="AL1751" t="b">
        <v>1</v>
      </c>
      <c r="AM1751" t="s">
        <v>165</v>
      </c>
      <c r="AO1751" s="49" t="s">
        <v>4952</v>
      </c>
      <c r="AP1751" s="73"/>
      <c r="AQ1751" s="49" t="s">
        <v>4951</v>
      </c>
      <c r="AR1751" s="76" t="s">
        <v>5011</v>
      </c>
      <c r="AS1751" s="73" t="s">
        <v>5012</v>
      </c>
      <c r="AT1751" s="73">
        <f t="shared" si="452"/>
        <v>1</v>
      </c>
      <c r="AU1751" s="112" t="s">
        <v>5384</v>
      </c>
      <c r="AV1751" s="44" t="s">
        <v>5380</v>
      </c>
      <c r="AW1751" s="28" t="s">
        <v>2326</v>
      </c>
      <c r="AX1751" s="112" t="s">
        <v>5375</v>
      </c>
      <c r="AY1751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1" s="49" t="s">
        <v>4903</v>
      </c>
      <c r="BA1751" s="58" t="str">
        <f>Y1751&amp;"-"&amp;IF(Z1751&lt;10,"0"&amp;Z1751,Z1751)&amp;"-"&amp;IF(AA1751&lt;10,"0"&amp;AA1751,AA1751)&amp;"/"&amp;IF(AD1751&lt;10,"0"&amp;AD1751,AD1751)</f>
        <v>1979-09-01/11</v>
      </c>
      <c r="BB1751" s="44" t="str">
        <f>Y1751&amp;IF(Z1751&lt;&gt;0,"-"&amp;Z1751,"")&amp;IF(AA1751&lt;&gt;0,"-"&amp;AA1751,"")&amp;IF(AB1751&lt;&gt;0,"/"&amp;AB1751,"")&amp;IF(AC1751&lt;&gt;0,"-"&amp;AC1751,"")&amp;IF(AD1751&lt;&gt;0,"-"&amp;AD1751,"")</f>
        <v>1979-9-1/1979-9-11</v>
      </c>
      <c r="BC1751" s="44" t="str">
        <f t="shared" ref="BC1751" si="463">AE1751</f>
        <v>Sphagnum bog</v>
      </c>
      <c r="BF1751" s="49" t="s">
        <v>4882</v>
      </c>
      <c r="BG1751" t="s">
        <v>4893</v>
      </c>
      <c r="BH1751" s="40" t="s">
        <v>5058</v>
      </c>
      <c r="BI1751" t="s">
        <v>745</v>
      </c>
      <c r="BJ1751" t="str">
        <f>N1751&amp;", "&amp;P1751</f>
        <v>Amur area, Siberia, environs of Zeya (Tukuringra Mt. Ridge)</v>
      </c>
      <c r="BR1751" t="str">
        <f>LEFT(AG1751,SEARCH(" ",AG1751)-1)</f>
        <v>400</v>
      </c>
      <c r="BS1751" t="str">
        <f t="shared" ref="BS1751" si="464">BR1751</f>
        <v>400</v>
      </c>
      <c r="BT1751" s="49" t="s">
        <v>4766</v>
      </c>
      <c r="BU1751" t="s">
        <v>3631</v>
      </c>
      <c r="BV1751" t="s">
        <v>3632</v>
      </c>
      <c r="BW1751" t="s">
        <v>3633</v>
      </c>
      <c r="BX1751" t="s">
        <v>3634</v>
      </c>
      <c r="BY1751" s="44" t="s">
        <v>207</v>
      </c>
      <c r="BZ1751" t="s">
        <v>2302</v>
      </c>
      <c r="CA1751" t="s">
        <v>4506</v>
      </c>
      <c r="CB1751" s="44" t="s">
        <v>4506</v>
      </c>
      <c r="CC1751" t="s">
        <v>2304</v>
      </c>
      <c r="CD1751" t="s">
        <v>4506</v>
      </c>
      <c r="CE1751" t="s">
        <v>4507</v>
      </c>
      <c r="CF1751" t="s">
        <v>3630</v>
      </c>
      <c r="CG1751" t="s">
        <v>4737</v>
      </c>
      <c r="CH1751" t="str">
        <f>H1751</f>
        <v>Eskov K.Yu.</v>
      </c>
      <c r="CI1751">
        <f t="shared" ref="CI1751" si="465">I1751</f>
        <v>1987</v>
      </c>
      <c r="CJ1751" t="s">
        <v>4725</v>
      </c>
    </row>
    <row r="1752" spans="1:88" x14ac:dyDescent="0.45">
      <c r="A1752" s="1">
        <v>45757.461921296301</v>
      </c>
      <c r="B1752">
        <v>911269241</v>
      </c>
      <c r="C1752" t="s">
        <v>4896</v>
      </c>
      <c r="D1752">
        <v>5</v>
      </c>
      <c r="E1752" s="4" t="s">
        <v>1685</v>
      </c>
      <c r="F1752" t="s">
        <v>5339</v>
      </c>
      <c r="G1752">
        <v>3385</v>
      </c>
      <c r="H1752" s="44" t="s">
        <v>2306</v>
      </c>
      <c r="I1752">
        <v>1987</v>
      </c>
      <c r="J1752" t="s">
        <v>2307</v>
      </c>
      <c r="K1752" t="s">
        <v>2308</v>
      </c>
      <c r="L1752" t="s">
        <v>2309</v>
      </c>
      <c r="M1752" t="s">
        <v>2298</v>
      </c>
      <c r="N1752" t="s">
        <v>2310</v>
      </c>
      <c r="P1752" t="s">
        <v>2324</v>
      </c>
      <c r="Q1752" t="str">
        <f>IF(LEN(P1752)&gt;0,P1752,"")</f>
        <v>Siberia, environs of Zeya (Tukuringra Mt. Ridge)</v>
      </c>
      <c r="V1752" s="54" t="s">
        <v>119</v>
      </c>
      <c r="Y1752">
        <v>1979</v>
      </c>
      <c r="Z1752">
        <v>9</v>
      </c>
      <c r="AA1752">
        <v>1</v>
      </c>
      <c r="AB1752">
        <v>1979</v>
      </c>
      <c r="AC1752">
        <v>9</v>
      </c>
      <c r="AD1752">
        <v>11</v>
      </c>
      <c r="AE1752" t="s">
        <v>2325</v>
      </c>
      <c r="AF1752" t="s">
        <v>2326</v>
      </c>
      <c r="AG1752" s="60" t="s">
        <v>192</v>
      </c>
      <c r="AH1752" t="s">
        <v>207</v>
      </c>
      <c r="AI1752" t="s">
        <v>2302</v>
      </c>
      <c r="AJ1752" t="s">
        <v>2323</v>
      </c>
      <c r="AK1752" t="b">
        <v>1</v>
      </c>
      <c r="AL1752" t="b">
        <v>1</v>
      </c>
      <c r="AM1752" t="s">
        <v>165</v>
      </c>
      <c r="AO1752" s="49" t="s">
        <v>4952</v>
      </c>
      <c r="AP1752" s="73"/>
      <c r="AQ1752" s="49" t="s">
        <v>4951</v>
      </c>
      <c r="AR1752" s="76" t="s">
        <v>5011</v>
      </c>
      <c r="AS1752" s="73" t="s">
        <v>5012</v>
      </c>
      <c r="AT1752" s="73">
        <f t="shared" si="452"/>
        <v>5</v>
      </c>
      <c r="AU1752" s="112" t="s">
        <v>5383</v>
      </c>
      <c r="AV1752" s="44" t="s">
        <v>5380</v>
      </c>
      <c r="AW1752" s="28" t="s">
        <v>2326</v>
      </c>
      <c r="AX1752" s="112" t="s">
        <v>5333</v>
      </c>
      <c r="AY1752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2" s="49" t="s">
        <v>4903</v>
      </c>
      <c r="BA1752" s="58" t="str">
        <f>Y1752&amp;"-"&amp;IF(Z1752&lt;10,"0"&amp;Z1752,Z1752)&amp;"-"&amp;IF(AA1752&lt;10,"0"&amp;AA1752,AA1752)&amp;"/"&amp;IF(AD1752&lt;10,"0"&amp;AD1752,AD1752)</f>
        <v>1979-09-01/11</v>
      </c>
      <c r="BB1752" s="44" t="str">
        <f>Y1752&amp;IF(Z1752&lt;&gt;0,"-"&amp;Z1752,"")&amp;IF(AA1752&lt;&gt;0,"-"&amp;AA1752,"")&amp;IF(AB1752&lt;&gt;0,"/"&amp;AB1752,"")&amp;IF(AC1752&lt;&gt;0,"-"&amp;AC1752,"")&amp;IF(AD1752&lt;&gt;0,"-"&amp;AD1752,"")</f>
        <v>1979-9-1/1979-9-11</v>
      </c>
      <c r="BC1752" s="44" t="str">
        <f>AE1752</f>
        <v>Sphagnum bog</v>
      </c>
      <c r="BF1752" s="49" t="s">
        <v>4882</v>
      </c>
      <c r="BG1752" t="s">
        <v>4893</v>
      </c>
      <c r="BH1752" s="40" t="s">
        <v>5058</v>
      </c>
      <c r="BI1752" t="s">
        <v>745</v>
      </c>
      <c r="BJ1752" t="str">
        <f>N1752&amp;", "&amp;P1752</f>
        <v>Amur area, Siberia, environs of Zeya (Tukuringra Mt. Ridge)</v>
      </c>
      <c r="BR1752" t="str">
        <f>LEFT(AG1752,SEARCH(" ",AG1752)-1)</f>
        <v>400</v>
      </c>
      <c r="BS1752" t="str">
        <f>BR1752</f>
        <v>400</v>
      </c>
      <c r="BT1752" s="49" t="s">
        <v>4766</v>
      </c>
      <c r="BU1752" t="s">
        <v>3631</v>
      </c>
      <c r="BV1752" t="s">
        <v>3632</v>
      </c>
      <c r="BW1752" t="s">
        <v>3633</v>
      </c>
      <c r="BX1752" t="s">
        <v>3634</v>
      </c>
      <c r="BY1752" s="44" t="s">
        <v>207</v>
      </c>
      <c r="BZ1752" t="s">
        <v>2302</v>
      </c>
      <c r="CA1752" t="s">
        <v>4506</v>
      </c>
      <c r="CB1752" s="44" t="s">
        <v>4506</v>
      </c>
      <c r="CC1752" t="s">
        <v>2304</v>
      </c>
      <c r="CD1752" t="s">
        <v>4506</v>
      </c>
      <c r="CE1752" t="s">
        <v>4507</v>
      </c>
      <c r="CF1752" t="s">
        <v>3630</v>
      </c>
      <c r="CG1752" t="s">
        <v>4737</v>
      </c>
      <c r="CH1752" t="str">
        <f>H1752</f>
        <v>Eskov K.Yu.</v>
      </c>
      <c r="CI1752">
        <f>I1752</f>
        <v>1987</v>
      </c>
      <c r="CJ1752" t="s">
        <v>4725</v>
      </c>
    </row>
    <row r="1753" spans="1:88" x14ac:dyDescent="0.45">
      <c r="A1753" s="1">
        <v>45757.461921296301</v>
      </c>
      <c r="B1753">
        <v>911269241</v>
      </c>
      <c r="C1753" t="s">
        <v>4896</v>
      </c>
      <c r="D1753">
        <v>1</v>
      </c>
      <c r="E1753" s="4" t="s">
        <v>51</v>
      </c>
      <c r="F1753" t="s">
        <v>5339</v>
      </c>
      <c r="G1753">
        <v>3385</v>
      </c>
      <c r="H1753" s="44" t="s">
        <v>2306</v>
      </c>
      <c r="I1753">
        <v>1987</v>
      </c>
      <c r="J1753" t="s">
        <v>2307</v>
      </c>
      <c r="K1753" t="s">
        <v>2308</v>
      </c>
      <c r="L1753" t="s">
        <v>2309</v>
      </c>
      <c r="M1753" t="s">
        <v>2298</v>
      </c>
      <c r="N1753" t="s">
        <v>2310</v>
      </c>
      <c r="P1753" t="s">
        <v>2324</v>
      </c>
      <c r="Q1753" t="str">
        <f>IF(LEN(P1753)&gt;0,P1753,"")</f>
        <v>Siberia, environs of Zeya (Tukuringra Mt. Ridge)</v>
      </c>
      <c r="V1753" s="54" t="s">
        <v>119</v>
      </c>
      <c r="Y1753">
        <v>1979</v>
      </c>
      <c r="Z1753">
        <v>9</v>
      </c>
      <c r="AA1753">
        <v>1</v>
      </c>
      <c r="AB1753">
        <v>1979</v>
      </c>
      <c r="AC1753">
        <v>9</v>
      </c>
      <c r="AD1753">
        <v>11</v>
      </c>
      <c r="AE1753" t="s">
        <v>2325</v>
      </c>
      <c r="AF1753" t="s">
        <v>2326</v>
      </c>
      <c r="AG1753" s="60" t="s">
        <v>192</v>
      </c>
      <c r="AH1753" t="s">
        <v>207</v>
      </c>
      <c r="AI1753" t="s">
        <v>2302</v>
      </c>
      <c r="AJ1753" t="s">
        <v>2323</v>
      </c>
      <c r="AK1753" t="b">
        <v>1</v>
      </c>
      <c r="AL1753" t="b">
        <v>1</v>
      </c>
      <c r="AM1753" t="s">
        <v>165</v>
      </c>
      <c r="AO1753" s="49" t="s">
        <v>4952</v>
      </c>
      <c r="AP1753" s="73"/>
      <c r="AQ1753" s="49" t="s">
        <v>4951</v>
      </c>
      <c r="AR1753" s="76" t="s">
        <v>5011</v>
      </c>
      <c r="AS1753" s="73" t="s">
        <v>5012</v>
      </c>
      <c r="AT1753" s="73">
        <f t="shared" si="452"/>
        <v>1</v>
      </c>
      <c r="AU1753" s="112" t="s">
        <v>5383</v>
      </c>
      <c r="AV1753" s="44" t="s">
        <v>5380</v>
      </c>
      <c r="AW1753" s="28" t="s">
        <v>2326</v>
      </c>
      <c r="AX1753" s="112" t="s">
        <v>5375</v>
      </c>
      <c r="AY1753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3" s="49" t="s">
        <v>4903</v>
      </c>
      <c r="BA1753" s="58" t="str">
        <f>Y1753&amp;"-"&amp;IF(Z1753&lt;10,"0"&amp;Z1753,Z1753)&amp;"-"&amp;IF(AA1753&lt;10,"0"&amp;AA1753,AA1753)&amp;"/"&amp;IF(AD1753&lt;10,"0"&amp;AD1753,AD1753)</f>
        <v>1979-09-01/11</v>
      </c>
      <c r="BB1753" s="44" t="str">
        <f>Y1753&amp;IF(Z1753&lt;&gt;0,"-"&amp;Z1753,"")&amp;IF(AA1753&lt;&gt;0,"-"&amp;AA1753,"")&amp;IF(AB1753&lt;&gt;0,"/"&amp;AB1753,"")&amp;IF(AC1753&lt;&gt;0,"-"&amp;AC1753,"")&amp;IF(AD1753&lt;&gt;0,"-"&amp;AD1753,"")</f>
        <v>1979-9-1/1979-9-11</v>
      </c>
      <c r="BC1753" s="44" t="str">
        <f>AE1753</f>
        <v>Sphagnum bog</v>
      </c>
      <c r="BF1753" s="49" t="s">
        <v>4882</v>
      </c>
      <c r="BG1753" t="s">
        <v>4893</v>
      </c>
      <c r="BH1753" s="40" t="s">
        <v>5058</v>
      </c>
      <c r="BI1753" t="s">
        <v>745</v>
      </c>
      <c r="BJ1753" t="str">
        <f>N1753&amp;", "&amp;P1753</f>
        <v>Amur area, Siberia, environs of Zeya (Tukuringra Mt. Ridge)</v>
      </c>
      <c r="BR1753" t="str">
        <f>LEFT(AG1753,SEARCH(" ",AG1753)-1)</f>
        <v>400</v>
      </c>
      <c r="BS1753" t="str">
        <f>BR1753</f>
        <v>400</v>
      </c>
      <c r="BT1753" s="49" t="s">
        <v>4766</v>
      </c>
      <c r="BU1753" t="s">
        <v>3631</v>
      </c>
      <c r="BV1753" t="s">
        <v>3632</v>
      </c>
      <c r="BW1753" t="s">
        <v>3633</v>
      </c>
      <c r="BX1753" t="s">
        <v>3634</v>
      </c>
      <c r="BY1753" s="44" t="s">
        <v>207</v>
      </c>
      <c r="BZ1753" t="s">
        <v>2302</v>
      </c>
      <c r="CA1753" t="s">
        <v>4506</v>
      </c>
      <c r="CB1753" s="44" t="s">
        <v>4506</v>
      </c>
      <c r="CC1753" t="s">
        <v>2304</v>
      </c>
      <c r="CD1753" t="s">
        <v>4506</v>
      </c>
      <c r="CE1753" t="s">
        <v>4507</v>
      </c>
      <c r="CF1753" t="s">
        <v>3630</v>
      </c>
      <c r="CG1753" t="s">
        <v>4737</v>
      </c>
      <c r="CH1753" t="str">
        <f>H1753</f>
        <v>Eskov K.Yu.</v>
      </c>
      <c r="CI1753">
        <f>I1753</f>
        <v>1987</v>
      </c>
      <c r="CJ1753" t="s">
        <v>4725</v>
      </c>
    </row>
    <row r="1754" spans="1:88" x14ac:dyDescent="0.45">
      <c r="A1754" s="1">
        <v>45757.451967592591</v>
      </c>
      <c r="B1754">
        <v>911269241</v>
      </c>
      <c r="C1754" t="s">
        <v>4896</v>
      </c>
      <c r="D1754">
        <v>2</v>
      </c>
      <c r="E1754" s="44" t="s">
        <v>247</v>
      </c>
      <c r="F1754" t="s">
        <v>2358</v>
      </c>
      <c r="G1754">
        <v>3385</v>
      </c>
      <c r="H1754" s="44" t="s">
        <v>2306</v>
      </c>
      <c r="I1754">
        <v>1987</v>
      </c>
      <c r="J1754" t="s">
        <v>2307</v>
      </c>
      <c r="K1754" t="s">
        <v>2308</v>
      </c>
      <c r="L1754" t="s">
        <v>2309</v>
      </c>
      <c r="M1754" t="s">
        <v>2298</v>
      </c>
      <c r="N1754" t="s">
        <v>2335</v>
      </c>
      <c r="O1754" t="s">
        <v>2338</v>
      </c>
      <c r="P1754" t="s">
        <v>2341</v>
      </c>
      <c r="Q1754" t="str">
        <f t="shared" ref="Q1754" si="466">IF(LEN(P1754)&gt;0,P1754,"")</f>
        <v>Siberia, Taymura River, delta of Chambe River</v>
      </c>
      <c r="V1754" s="54" t="s">
        <v>119</v>
      </c>
      <c r="Y1754">
        <v>1982</v>
      </c>
      <c r="Z1754">
        <v>8</v>
      </c>
      <c r="AA1754">
        <v>23</v>
      </c>
      <c r="AB1754"/>
      <c r="AC1754"/>
      <c r="AD1754"/>
      <c r="AE1754" t="s">
        <v>2356</v>
      </c>
      <c r="AF1754" t="s">
        <v>1975</v>
      </c>
      <c r="AH1754" t="s">
        <v>207</v>
      </c>
      <c r="AI1754" t="s">
        <v>2302</v>
      </c>
      <c r="AJ1754" t="s">
        <v>2323</v>
      </c>
      <c r="AK1754" t="b">
        <v>1</v>
      </c>
      <c r="AL1754" t="b">
        <v>1</v>
      </c>
      <c r="AM1754" t="s">
        <v>165</v>
      </c>
      <c r="AO1754" s="49" t="s">
        <v>4952</v>
      </c>
      <c r="AP1754" s="73"/>
      <c r="AQ1754" s="49" t="s">
        <v>4951</v>
      </c>
      <c r="AR1754" s="76" t="s">
        <v>5011</v>
      </c>
      <c r="AS1754" s="73" t="s">
        <v>5012</v>
      </c>
      <c r="AT1754" s="73">
        <f t="shared" si="452"/>
        <v>2</v>
      </c>
      <c r="AU1754" s="112" t="s">
        <v>5384</v>
      </c>
      <c r="AV1754" s="44" t="s">
        <v>5380</v>
      </c>
      <c r="AW1754" t="s">
        <v>2306</v>
      </c>
      <c r="AX1754" s="112" t="s">
        <v>5377</v>
      </c>
      <c r="AY1754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4" s="49" t="s">
        <v>4903</v>
      </c>
      <c r="BA1754" s="58" t="str">
        <f>Y1754&amp;"-"&amp;IF(Z1754&lt;10,"0"&amp;Z1754,Z1754)&amp;"-"&amp;IF(AA1754&lt;10,"0"&amp;AA1754,AA1754)</f>
        <v>1982-08-23</v>
      </c>
      <c r="BB1754" s="44" t="str">
        <f>Y1754&amp;IF(Z1754&lt;&gt;0,"-"&amp;Z1754,"")&amp;IF(AA1754&lt;&gt;0,"-"&amp;AA1754,"")&amp;IF(AB1754&lt;&gt;0,"/"&amp;AB1754,"")&amp;IF(AC1754&lt;&gt;0,"-"&amp;AC1754,"")&amp;IF(AD1754&lt;&gt;0,"-"&amp;AD1754,"")</f>
        <v>1982-8-23</v>
      </c>
      <c r="BC1754" s="44" t="str">
        <f>AE1754</f>
        <v>boggy forest of depressed Larix dahurica with Andromeda palustris and Betula nana</v>
      </c>
      <c r="BF1754" s="49" t="s">
        <v>4882</v>
      </c>
      <c r="BG1754" t="s">
        <v>4893</v>
      </c>
      <c r="BH1754" s="40" t="s">
        <v>5058</v>
      </c>
      <c r="BI1754" t="s">
        <v>745</v>
      </c>
      <c r="BJ1754" t="str">
        <f>N1754&amp;", "&amp;O1754&amp;", "&amp;P1754</f>
        <v>Krasnoyarsk area, Evenk Autonomous Region, Siberia, Taymura River, delta of Chambe River</v>
      </c>
      <c r="BT1754" s="49" t="s">
        <v>4766</v>
      </c>
      <c r="BU1754" t="s">
        <v>3631</v>
      </c>
      <c r="BV1754" t="s">
        <v>3632</v>
      </c>
      <c r="BW1754" t="s">
        <v>3633</v>
      </c>
      <c r="BX1754" t="s">
        <v>3634</v>
      </c>
      <c r="BY1754" s="44" t="s">
        <v>207</v>
      </c>
      <c r="BZ1754" t="s">
        <v>2302</v>
      </c>
      <c r="CA1754" t="s">
        <v>4506</v>
      </c>
      <c r="CB1754" s="44" t="s">
        <v>4506</v>
      </c>
      <c r="CC1754" t="s">
        <v>2304</v>
      </c>
      <c r="CD1754" t="s">
        <v>4506</v>
      </c>
      <c r="CE1754" t="s">
        <v>4507</v>
      </c>
      <c r="CF1754" t="s">
        <v>3630</v>
      </c>
      <c r="CG1754" t="s">
        <v>4737</v>
      </c>
      <c r="CH1754" t="str">
        <f>H1754</f>
        <v>Eskov K.Yu.</v>
      </c>
      <c r="CI1754">
        <f t="shared" ref="CI1754" si="467">I1754</f>
        <v>1987</v>
      </c>
      <c r="CJ1754" t="s">
        <v>4725</v>
      </c>
    </row>
    <row r="1755" spans="1:88" x14ac:dyDescent="0.45">
      <c r="A1755" s="1">
        <v>45757.451967592591</v>
      </c>
      <c r="B1755">
        <v>911269241</v>
      </c>
      <c r="C1755" t="s">
        <v>4896</v>
      </c>
      <c r="D1755">
        <v>7</v>
      </c>
      <c r="E1755" s="44" t="s">
        <v>5289</v>
      </c>
      <c r="F1755" t="s">
        <v>2358</v>
      </c>
      <c r="G1755">
        <v>3385</v>
      </c>
      <c r="H1755" s="44" t="s">
        <v>2306</v>
      </c>
      <c r="I1755">
        <v>1987</v>
      </c>
      <c r="J1755" t="s">
        <v>2307</v>
      </c>
      <c r="K1755" t="s">
        <v>2308</v>
      </c>
      <c r="L1755" t="s">
        <v>2309</v>
      </c>
      <c r="M1755" t="s">
        <v>2298</v>
      </c>
      <c r="N1755" t="s">
        <v>2335</v>
      </c>
      <c r="O1755" t="s">
        <v>2338</v>
      </c>
      <c r="P1755" t="s">
        <v>2341</v>
      </c>
      <c r="Q1755" t="str">
        <f>IF(LEN(P1755)&gt;0,P1755,"")</f>
        <v>Siberia, Taymura River, delta of Chambe River</v>
      </c>
      <c r="V1755" s="54" t="s">
        <v>119</v>
      </c>
      <c r="Y1755">
        <v>1982</v>
      </c>
      <c r="Z1755">
        <v>8</v>
      </c>
      <c r="AA1755">
        <v>23</v>
      </c>
      <c r="AB1755"/>
      <c r="AC1755"/>
      <c r="AD1755"/>
      <c r="AE1755" t="s">
        <v>2356</v>
      </c>
      <c r="AF1755" t="s">
        <v>1975</v>
      </c>
      <c r="AH1755" t="s">
        <v>207</v>
      </c>
      <c r="AI1755" t="s">
        <v>2302</v>
      </c>
      <c r="AJ1755" t="s">
        <v>2323</v>
      </c>
      <c r="AK1755" t="b">
        <v>1</v>
      </c>
      <c r="AL1755" t="b">
        <v>1</v>
      </c>
      <c r="AM1755" t="s">
        <v>165</v>
      </c>
      <c r="AO1755" s="49" t="s">
        <v>4952</v>
      </c>
      <c r="AP1755" s="73"/>
      <c r="AQ1755" s="49" t="s">
        <v>4951</v>
      </c>
      <c r="AR1755" s="76" t="s">
        <v>5011</v>
      </c>
      <c r="AS1755" s="73" t="s">
        <v>5012</v>
      </c>
      <c r="AT1755" s="73">
        <f t="shared" si="452"/>
        <v>7</v>
      </c>
      <c r="AU1755" s="112" t="s">
        <v>5383</v>
      </c>
      <c r="AV1755" s="44" t="s">
        <v>5380</v>
      </c>
      <c r="AW1755" t="s">
        <v>2306</v>
      </c>
      <c r="AX1755" s="112" t="s">
        <v>5333</v>
      </c>
      <c r="AY1755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5" s="49" t="s">
        <v>4903</v>
      </c>
      <c r="BA1755" s="58" t="str">
        <f>Y1755&amp;"-"&amp;IF(Z1755&lt;10,"0"&amp;Z1755,Z1755)&amp;"-"&amp;IF(AA1755&lt;10,"0"&amp;AA1755,AA1755)</f>
        <v>1982-08-23</v>
      </c>
      <c r="BB1755" s="44" t="str">
        <f>Y1755&amp;IF(Z1755&lt;&gt;0,"-"&amp;Z1755,"")&amp;IF(AA1755&lt;&gt;0,"-"&amp;AA1755,"")&amp;IF(AB1755&lt;&gt;0,"/"&amp;AB1755,"")&amp;IF(AC1755&lt;&gt;0,"-"&amp;AC1755,"")&amp;IF(AD1755&lt;&gt;0,"-"&amp;AD1755,"")</f>
        <v>1982-8-23</v>
      </c>
      <c r="BC1755" s="44" t="str">
        <f>AE1755</f>
        <v>boggy forest of depressed Larix dahurica with Andromeda palustris and Betula nana</v>
      </c>
      <c r="BF1755" s="49" t="s">
        <v>4882</v>
      </c>
      <c r="BG1755" t="s">
        <v>4893</v>
      </c>
      <c r="BH1755" s="40" t="s">
        <v>5058</v>
      </c>
      <c r="BI1755" t="s">
        <v>745</v>
      </c>
      <c r="BJ1755" t="str">
        <f>N1755&amp;", "&amp;O1755&amp;", "&amp;P1755</f>
        <v>Krasnoyarsk area, Evenk Autonomous Region, Siberia, Taymura River, delta of Chambe River</v>
      </c>
      <c r="BT1755" s="49" t="s">
        <v>4766</v>
      </c>
      <c r="BU1755" t="s">
        <v>3631</v>
      </c>
      <c r="BV1755" t="s">
        <v>3632</v>
      </c>
      <c r="BW1755" t="s">
        <v>3633</v>
      </c>
      <c r="BX1755" t="s">
        <v>3634</v>
      </c>
      <c r="BY1755" s="44" t="s">
        <v>207</v>
      </c>
      <c r="BZ1755" t="s">
        <v>2302</v>
      </c>
      <c r="CA1755" t="s">
        <v>4506</v>
      </c>
      <c r="CB1755" s="44" t="s">
        <v>4506</v>
      </c>
      <c r="CC1755" t="s">
        <v>2304</v>
      </c>
      <c r="CD1755" t="s">
        <v>4506</v>
      </c>
      <c r="CE1755" t="s">
        <v>4507</v>
      </c>
      <c r="CF1755" t="s">
        <v>3630</v>
      </c>
      <c r="CG1755" t="s">
        <v>4737</v>
      </c>
      <c r="CH1755" t="str">
        <f>H1755</f>
        <v>Eskov K.Yu.</v>
      </c>
      <c r="CI1755">
        <f>I1755</f>
        <v>1987</v>
      </c>
      <c r="CJ1755" t="s">
        <v>4725</v>
      </c>
    </row>
    <row r="1756" spans="1:88" x14ac:dyDescent="0.45">
      <c r="A1756" s="1">
        <v>45757.451967592591</v>
      </c>
      <c r="B1756">
        <v>911269241</v>
      </c>
      <c r="C1756" t="s">
        <v>4896</v>
      </c>
      <c r="D1756">
        <v>1</v>
      </c>
      <c r="E1756" s="44" t="s">
        <v>51</v>
      </c>
      <c r="F1756" t="s">
        <v>2358</v>
      </c>
      <c r="G1756">
        <v>3385</v>
      </c>
      <c r="H1756" s="44" t="s">
        <v>2306</v>
      </c>
      <c r="I1756">
        <v>1987</v>
      </c>
      <c r="J1756" t="s">
        <v>2307</v>
      </c>
      <c r="K1756" t="s">
        <v>2308</v>
      </c>
      <c r="L1756" t="s">
        <v>2309</v>
      </c>
      <c r="M1756" t="s">
        <v>2298</v>
      </c>
      <c r="N1756" t="s">
        <v>2335</v>
      </c>
      <c r="O1756" t="s">
        <v>2338</v>
      </c>
      <c r="P1756" t="s">
        <v>2341</v>
      </c>
      <c r="Q1756" t="str">
        <f>IF(LEN(P1756)&gt;0,P1756,"")</f>
        <v>Siberia, Taymura River, delta of Chambe River</v>
      </c>
      <c r="V1756" s="54" t="s">
        <v>119</v>
      </c>
      <c r="Y1756">
        <v>1982</v>
      </c>
      <c r="Z1756">
        <v>8</v>
      </c>
      <c r="AA1756">
        <v>23</v>
      </c>
      <c r="AB1756"/>
      <c r="AC1756"/>
      <c r="AD1756"/>
      <c r="AE1756" t="s">
        <v>2356</v>
      </c>
      <c r="AF1756" t="s">
        <v>1975</v>
      </c>
      <c r="AH1756" t="s">
        <v>207</v>
      </c>
      <c r="AI1756" t="s">
        <v>2302</v>
      </c>
      <c r="AJ1756" t="s">
        <v>2323</v>
      </c>
      <c r="AK1756" t="b">
        <v>1</v>
      </c>
      <c r="AL1756" t="b">
        <v>1</v>
      </c>
      <c r="AM1756" t="s">
        <v>165</v>
      </c>
      <c r="AO1756" s="49" t="s">
        <v>4952</v>
      </c>
      <c r="AP1756" s="73"/>
      <c r="AQ1756" s="49" t="s">
        <v>4951</v>
      </c>
      <c r="AR1756" s="76" t="s">
        <v>5011</v>
      </c>
      <c r="AS1756" s="73" t="s">
        <v>5012</v>
      </c>
      <c r="AT1756" s="73">
        <f t="shared" si="452"/>
        <v>1</v>
      </c>
      <c r="AU1756" s="112" t="s">
        <v>5383</v>
      </c>
      <c r="AV1756" s="44" t="s">
        <v>5380</v>
      </c>
      <c r="AW1756" t="s">
        <v>2306</v>
      </c>
      <c r="AX1756" s="112" t="s">
        <v>5377</v>
      </c>
      <c r="AY1756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6" s="49" t="s">
        <v>4903</v>
      </c>
      <c r="BA1756" s="58" t="str">
        <f>Y1756&amp;"-"&amp;IF(Z1756&lt;10,"0"&amp;Z1756,Z1756)&amp;"-"&amp;IF(AA1756&lt;10,"0"&amp;AA1756,AA1756)</f>
        <v>1982-08-23</v>
      </c>
      <c r="BB1756" s="44" t="str">
        <f>Y1756&amp;IF(Z1756&lt;&gt;0,"-"&amp;Z1756,"")&amp;IF(AA1756&lt;&gt;0,"-"&amp;AA1756,"")&amp;IF(AB1756&lt;&gt;0,"/"&amp;AB1756,"")&amp;IF(AC1756&lt;&gt;0,"-"&amp;AC1756,"")&amp;IF(AD1756&lt;&gt;0,"-"&amp;AD1756,"")</f>
        <v>1982-8-23</v>
      </c>
      <c r="BC1756" s="44" t="str">
        <f>AE1756</f>
        <v>boggy forest of depressed Larix dahurica with Andromeda palustris and Betula nana</v>
      </c>
      <c r="BF1756" s="49" t="s">
        <v>4882</v>
      </c>
      <c r="BG1756" t="s">
        <v>4893</v>
      </c>
      <c r="BH1756" s="40" t="s">
        <v>5058</v>
      </c>
      <c r="BI1756" t="s">
        <v>745</v>
      </c>
      <c r="BJ1756" t="str">
        <f>N1756&amp;", "&amp;O1756&amp;", "&amp;P1756</f>
        <v>Krasnoyarsk area, Evenk Autonomous Region, Siberia, Taymura River, delta of Chambe River</v>
      </c>
      <c r="BT1756" s="49" t="s">
        <v>4766</v>
      </c>
      <c r="BU1756" t="s">
        <v>3631</v>
      </c>
      <c r="BV1756" t="s">
        <v>3632</v>
      </c>
      <c r="BW1756" t="s">
        <v>3633</v>
      </c>
      <c r="BX1756" t="s">
        <v>3634</v>
      </c>
      <c r="BY1756" s="44" t="s">
        <v>207</v>
      </c>
      <c r="BZ1756" t="s">
        <v>2302</v>
      </c>
      <c r="CA1756" t="s">
        <v>4506</v>
      </c>
      <c r="CB1756" s="44" t="s">
        <v>4506</v>
      </c>
      <c r="CC1756" t="s">
        <v>2304</v>
      </c>
      <c r="CD1756" t="s">
        <v>4506</v>
      </c>
      <c r="CE1756" t="s">
        <v>4507</v>
      </c>
      <c r="CF1756" t="s">
        <v>3630</v>
      </c>
      <c r="CG1756" t="s">
        <v>4737</v>
      </c>
      <c r="CH1756" t="str">
        <f>H1756</f>
        <v>Eskov K.Yu.</v>
      </c>
      <c r="CI1756">
        <f>I1756</f>
        <v>1987</v>
      </c>
      <c r="CJ1756" t="s">
        <v>4725</v>
      </c>
    </row>
    <row r="1757" spans="1:88" x14ac:dyDescent="0.45">
      <c r="A1757" s="1">
        <v>45757.371296296304</v>
      </c>
      <c r="B1757">
        <v>911269241</v>
      </c>
      <c r="C1757" t="s">
        <v>4896</v>
      </c>
      <c r="D1757">
        <v>1</v>
      </c>
      <c r="E1757" s="44" t="s">
        <v>51</v>
      </c>
      <c r="F1757" t="s">
        <v>2396</v>
      </c>
      <c r="G1757">
        <v>3385</v>
      </c>
      <c r="H1757" s="44" t="s">
        <v>2306</v>
      </c>
      <c r="I1757">
        <v>1987</v>
      </c>
      <c r="J1757" t="s">
        <v>2307</v>
      </c>
      <c r="K1757" t="s">
        <v>2308</v>
      </c>
      <c r="L1757" t="s">
        <v>2309</v>
      </c>
      <c r="M1757" t="s">
        <v>2298</v>
      </c>
      <c r="N1757" t="s">
        <v>2391</v>
      </c>
      <c r="P1757" t="s">
        <v>2392</v>
      </c>
      <c r="Q1757" t="str">
        <f t="shared" ref="Q1757" si="468">IF(LEN(P1757)&gt;0,P1757,"")</f>
        <v>Caucasus Major, 10 km S of Alagir, Zintsar (Pestchaniy Mr. Ridge)</v>
      </c>
      <c r="V1757" s="54" t="s">
        <v>119</v>
      </c>
      <c r="Y1757">
        <v>1985</v>
      </c>
      <c r="Z1757">
        <v>6</v>
      </c>
      <c r="AA1757">
        <v>11</v>
      </c>
      <c r="AB1757">
        <v>1985</v>
      </c>
      <c r="AC1757">
        <v>7</v>
      </c>
      <c r="AD1757">
        <v>9</v>
      </c>
      <c r="AE1757" t="s">
        <v>2393</v>
      </c>
      <c r="AF1757" t="s">
        <v>1931</v>
      </c>
      <c r="AG1757" s="60" t="s">
        <v>2394</v>
      </c>
      <c r="AH1757" t="s">
        <v>207</v>
      </c>
      <c r="AI1757" t="s">
        <v>2302</v>
      </c>
      <c r="AJ1757" t="s">
        <v>2395</v>
      </c>
      <c r="AK1757" t="b">
        <v>1</v>
      </c>
      <c r="AL1757" t="b">
        <v>1</v>
      </c>
      <c r="AM1757" t="s">
        <v>165</v>
      </c>
      <c r="AO1757" s="49" t="s">
        <v>4952</v>
      </c>
      <c r="AP1757" s="73"/>
      <c r="AQ1757" s="49" t="s">
        <v>4951</v>
      </c>
      <c r="AR1757" s="76" t="s">
        <v>5011</v>
      </c>
      <c r="AS1757" s="73" t="s">
        <v>5012</v>
      </c>
      <c r="AT1757" s="73">
        <f t="shared" si="452"/>
        <v>1</v>
      </c>
      <c r="AU1757" s="112" t="s">
        <v>5383</v>
      </c>
      <c r="AV1757" s="44" t="s">
        <v>5380</v>
      </c>
      <c r="AW1757" t="s">
        <v>597</v>
      </c>
      <c r="AX1757" s="112" t="s">
        <v>5378</v>
      </c>
      <c r="AY1757" s="73" t="str">
        <f t="shared" si="453"/>
        <v>Eskov K.Yu. 1987. The spider genus Robertus O.Pickard-Cambridge in the USSR, with an analysis of its distribution (Arachnida: Araneae: Theridiidae) // Senckenberg. biol. Bd.67 (1986). H.4–6. P.279–296</v>
      </c>
      <c r="AZ1757" s="49" t="s">
        <v>4903</v>
      </c>
      <c r="BA1757" s="58" t="str">
        <f>Y1757&amp;"-"&amp;IF(Z1757&lt;10,"0"&amp;Z1757,Z1757)&amp;"-"&amp;IF(AA1757&lt;10,"0"&amp;AA1757,AA1757)&amp;"/"&amp;IF(AC1757&lt;10,"0"&amp;AC1757,AC1757)&amp;"-"&amp;IF(AD1757&lt;10,"0"&amp;AD1757,AD1757)</f>
        <v>1985-06-11/07-09</v>
      </c>
      <c r="BB1757" s="44" t="str">
        <f>Y1757&amp;IF(Z1757&lt;&gt;0,"-"&amp;Z1757,"")&amp;IF(AA1757&lt;&gt;0,"-"&amp;AA1757,"")&amp;IF(AB1757&lt;&gt;0,"/"&amp;AB1757,"")&amp;IF(AC1757&lt;&gt;0,"-"&amp;AC1757,"")&amp;IF(AD1757&lt;&gt;0,"-"&amp;AD1757,"")</f>
        <v>1985-6-11/1985-7-9</v>
      </c>
      <c r="BC1757" s="44" t="str">
        <f>AE1757</f>
        <v>Quercus forest</v>
      </c>
      <c r="BD1757" s="44" t="s">
        <v>4911</v>
      </c>
      <c r="BF1757" s="49" t="s">
        <v>4882</v>
      </c>
      <c r="BG1757" t="s">
        <v>4893</v>
      </c>
      <c r="BH1757" s="40" t="s">
        <v>5058</v>
      </c>
      <c r="BI1757" t="s">
        <v>745</v>
      </c>
      <c r="BJ1757" t="str">
        <f>N1757&amp;", "&amp;P1757</f>
        <v>North Osetian ASSR, Caucasus Major, 10 km S of Alagir, Zintsar (Pestchaniy Mr. Ridge)</v>
      </c>
      <c r="BR1757">
        <v>1000</v>
      </c>
      <c r="BS1757">
        <f>BR1757</f>
        <v>1000</v>
      </c>
      <c r="BT1757" s="49" t="s">
        <v>4766</v>
      </c>
      <c r="BU1757" t="s">
        <v>3631</v>
      </c>
      <c r="BV1757" t="s">
        <v>3632</v>
      </c>
      <c r="BW1757" t="s">
        <v>3633</v>
      </c>
      <c r="BX1757" t="s">
        <v>3634</v>
      </c>
      <c r="BY1757" s="44" t="s">
        <v>207</v>
      </c>
      <c r="BZ1757" t="s">
        <v>2302</v>
      </c>
      <c r="CA1757" t="s">
        <v>4514</v>
      </c>
      <c r="CB1757" s="44" t="s">
        <v>4514</v>
      </c>
      <c r="CC1757" t="s">
        <v>2304</v>
      </c>
      <c r="CD1757" t="s">
        <v>4514</v>
      </c>
      <c r="CE1757" t="s">
        <v>4515</v>
      </c>
      <c r="CF1757" t="s">
        <v>3630</v>
      </c>
      <c r="CG1757" t="s">
        <v>4737</v>
      </c>
      <c r="CH1757" t="str">
        <f>H1757</f>
        <v>Eskov K.Yu.</v>
      </c>
      <c r="CI1757">
        <f t="shared" ref="CI1757" si="469">I1757</f>
        <v>1987</v>
      </c>
      <c r="CJ1757" t="s">
        <v>4725</v>
      </c>
    </row>
  </sheetData>
  <autoFilter ref="A2:CJ1757" xr:uid="{A4E8D52D-BF37-4DD9-97E1-DB41872AB74F}"/>
  <phoneticPr fontId="10" type="noConversion"/>
  <conditionalFormatting sqref="CM1:CO82 CM1205:CO1366 CM1368:CO1415 CM1654:CO1654 CM1658:CO1658 CM515:CO526 CM497:CO513 CM1662:CO1662 CM1664:CO1664 CM479:CO495 CM468:CO477 CM1666:CO1666 CM1668:CO1668 CM463:CO466 CM447:CO461 CM1671:CO1671 CM1673:CO1673 CM420:CO445 CM1676:CO1676 CM413:CO418 CM1681:CO1681 CM390:CO400 CM402:CO411 CM1685:CO1685 CM1687:CO1687 CM1690:CO1690 CM361:CO380 CM382:CO388 CM1692:CO1692 CM321:CO324 CM326:CO337 CM339:CO359 CM1695:CO1695 CM1697:CO1697 CM1699:CO1699 CM1701:CO1701 CM300:CO302 CM304:CO319 CM1707:CO1707 CM1709:CO1709 CM1711:CO1711 CM280:CO285 CM287:CO298 CM1714:CO1714 CM1716:CO1716 CM1718:CO1718 CM265:CO270 CM272:CO274 CM276:CO278 CM1721:CO1721 CM1723:CO1723 CM1725:CO1725 CM223:CO234 CM236:CO263 CM1728:CO1728 CM1730:CO1730 CM1732:CO1732 CM212:CO221 CM1735:CO1735 CM1738:CO1738 CM84:CO176 CM178:CO183 CM185:CO191 CM193:CO199 CM201:CO210 CM1743:CO1743 CM1745:CO1745 CM1747:CO1747 CM1749:CO1749 CM1752:CO1752 CM528:CO1203 CM1756:CO1756 CM1758:CO1048576">
    <cfRule type="containsText" dxfId="336" priority="339" operator="containsText" text="DEL">
      <formula>NOT(ISERROR(SEARCH("DEL",CM1)))</formula>
    </cfRule>
  </conditionalFormatting>
  <conditionalFormatting sqref="CM83:CO83">
    <cfRule type="containsText" dxfId="335" priority="338" operator="containsText" text="DEL">
      <formula>NOT(ISERROR(SEARCH("DEL",CM83)))</formula>
    </cfRule>
  </conditionalFormatting>
  <conditionalFormatting sqref="CM1204:CO1204">
    <cfRule type="containsText" dxfId="334" priority="337" operator="containsText" text="DEL">
      <formula>NOT(ISERROR(SEARCH("DEL",CM1204)))</formula>
    </cfRule>
  </conditionalFormatting>
  <conditionalFormatting sqref="CM1367:CO1367">
    <cfRule type="containsText" dxfId="333" priority="336" operator="containsText" text="DEL">
      <formula>NOT(ISERROR(SEARCH("DEL",CM1367)))</formula>
    </cfRule>
  </conditionalFormatting>
  <conditionalFormatting sqref="CM1428:CO1428">
    <cfRule type="containsText" dxfId="332" priority="323" operator="containsText" text="DEL">
      <formula>NOT(ISERROR(SEARCH("DEL",CM1428)))</formula>
    </cfRule>
  </conditionalFormatting>
  <conditionalFormatting sqref="CM1416:CO1416">
    <cfRule type="containsText" dxfId="331" priority="335" operator="containsText" text="DEL">
      <formula>NOT(ISERROR(SEARCH("DEL",CM1416)))</formula>
    </cfRule>
  </conditionalFormatting>
  <conditionalFormatting sqref="CM1417:CO1417">
    <cfRule type="containsText" dxfId="330" priority="334" operator="containsText" text="DEL">
      <formula>NOT(ISERROR(SEARCH("DEL",CM1417)))</formula>
    </cfRule>
  </conditionalFormatting>
  <conditionalFormatting sqref="CM1418:CO1418">
    <cfRule type="containsText" dxfId="329" priority="333" operator="containsText" text="DEL">
      <formula>NOT(ISERROR(SEARCH("DEL",CM1418)))</formula>
    </cfRule>
  </conditionalFormatting>
  <conditionalFormatting sqref="CM1419:CO1419">
    <cfRule type="containsText" dxfId="328" priority="332" operator="containsText" text="DEL">
      <formula>NOT(ISERROR(SEARCH("DEL",CM1419)))</formula>
    </cfRule>
  </conditionalFormatting>
  <conditionalFormatting sqref="CM1420:CO1420">
    <cfRule type="containsText" dxfId="327" priority="331" operator="containsText" text="DEL">
      <formula>NOT(ISERROR(SEARCH("DEL",CM1420)))</formula>
    </cfRule>
  </conditionalFormatting>
  <conditionalFormatting sqref="CM1421:CO1421">
    <cfRule type="containsText" dxfId="326" priority="330" operator="containsText" text="DEL">
      <formula>NOT(ISERROR(SEARCH("DEL",CM1421)))</formula>
    </cfRule>
  </conditionalFormatting>
  <conditionalFormatting sqref="CM1422:CO1422">
    <cfRule type="containsText" dxfId="325" priority="329" operator="containsText" text="DEL">
      <formula>NOT(ISERROR(SEARCH("DEL",CM1422)))</formula>
    </cfRule>
  </conditionalFormatting>
  <conditionalFormatting sqref="CM1423:CO1423">
    <cfRule type="containsText" dxfId="324" priority="328" operator="containsText" text="DEL">
      <formula>NOT(ISERROR(SEARCH("DEL",CM1423)))</formula>
    </cfRule>
  </conditionalFormatting>
  <conditionalFormatting sqref="CM1424:CO1424">
    <cfRule type="containsText" dxfId="323" priority="327" operator="containsText" text="DEL">
      <formula>NOT(ISERROR(SEARCH("DEL",CM1424)))</formula>
    </cfRule>
  </conditionalFormatting>
  <conditionalFormatting sqref="CM1425:CO1425">
    <cfRule type="containsText" dxfId="322" priority="326" operator="containsText" text="DEL">
      <formula>NOT(ISERROR(SEARCH("DEL",CM1425)))</formula>
    </cfRule>
  </conditionalFormatting>
  <conditionalFormatting sqref="CM1426:CO1426">
    <cfRule type="containsText" dxfId="321" priority="325" operator="containsText" text="DEL">
      <formula>NOT(ISERROR(SEARCH("DEL",CM1426)))</formula>
    </cfRule>
  </conditionalFormatting>
  <conditionalFormatting sqref="CM1427:CO1427">
    <cfRule type="containsText" dxfId="320" priority="324" operator="containsText" text="DEL">
      <formula>NOT(ISERROR(SEARCH("DEL",CM1427)))</formula>
    </cfRule>
  </conditionalFormatting>
  <conditionalFormatting sqref="CM1429:CO1429">
    <cfRule type="containsText" dxfId="319" priority="322" operator="containsText" text="DEL">
      <formula>NOT(ISERROR(SEARCH("DEL",CM1429)))</formula>
    </cfRule>
  </conditionalFormatting>
  <conditionalFormatting sqref="CM1430:CO1430">
    <cfRule type="containsText" dxfId="318" priority="321" operator="containsText" text="DEL">
      <formula>NOT(ISERROR(SEARCH("DEL",CM1430)))</formula>
    </cfRule>
  </conditionalFormatting>
  <conditionalFormatting sqref="CM1431:CO1431">
    <cfRule type="containsText" dxfId="317" priority="320" operator="containsText" text="DEL">
      <formula>NOT(ISERROR(SEARCH("DEL",CM1431)))</formula>
    </cfRule>
  </conditionalFormatting>
  <conditionalFormatting sqref="CM1432:CO1432">
    <cfRule type="containsText" dxfId="316" priority="319" operator="containsText" text="DEL">
      <formula>NOT(ISERROR(SEARCH("DEL",CM1432)))</formula>
    </cfRule>
  </conditionalFormatting>
  <conditionalFormatting sqref="CM1433:CO1433">
    <cfRule type="containsText" dxfId="315" priority="318" operator="containsText" text="DEL">
      <formula>NOT(ISERROR(SEARCH("DEL",CM1433)))</formula>
    </cfRule>
  </conditionalFormatting>
  <conditionalFormatting sqref="CM1434:CO1434">
    <cfRule type="containsText" dxfId="314" priority="317" operator="containsText" text="DEL">
      <formula>NOT(ISERROR(SEARCH("DEL",CM1434)))</formula>
    </cfRule>
  </conditionalFormatting>
  <conditionalFormatting sqref="CM1435:CO1435">
    <cfRule type="containsText" dxfId="313" priority="316" operator="containsText" text="DEL">
      <formula>NOT(ISERROR(SEARCH("DEL",CM1435)))</formula>
    </cfRule>
  </conditionalFormatting>
  <conditionalFormatting sqref="CM1436:CO1436">
    <cfRule type="containsText" dxfId="312" priority="315" operator="containsText" text="DEL">
      <formula>NOT(ISERROR(SEARCH("DEL",CM1436)))</formula>
    </cfRule>
  </conditionalFormatting>
  <conditionalFormatting sqref="CM1437:CO1437">
    <cfRule type="containsText" dxfId="311" priority="314" operator="containsText" text="DEL">
      <formula>NOT(ISERROR(SEARCH("DEL",CM1437)))</formula>
    </cfRule>
  </conditionalFormatting>
  <conditionalFormatting sqref="CM1438:CO1438">
    <cfRule type="containsText" dxfId="310" priority="313" operator="containsText" text="DEL">
      <formula>NOT(ISERROR(SEARCH("DEL",CM1438)))</formula>
    </cfRule>
  </conditionalFormatting>
  <conditionalFormatting sqref="CM1439:CO1439">
    <cfRule type="containsText" dxfId="309" priority="312" operator="containsText" text="DEL">
      <formula>NOT(ISERROR(SEARCH("DEL",CM1439)))</formula>
    </cfRule>
  </conditionalFormatting>
  <conditionalFormatting sqref="CM1440:CO1440">
    <cfRule type="containsText" dxfId="308" priority="311" operator="containsText" text="DEL">
      <formula>NOT(ISERROR(SEARCH("DEL",CM1440)))</formula>
    </cfRule>
  </conditionalFormatting>
  <conditionalFormatting sqref="CM1441:CO1441">
    <cfRule type="containsText" dxfId="307" priority="310" operator="containsText" text="DEL">
      <formula>NOT(ISERROR(SEARCH("DEL",CM1441)))</formula>
    </cfRule>
  </conditionalFormatting>
  <conditionalFormatting sqref="CM1442:CO1442">
    <cfRule type="containsText" dxfId="306" priority="309" operator="containsText" text="DEL">
      <formula>NOT(ISERROR(SEARCH("DEL",CM1442)))</formula>
    </cfRule>
  </conditionalFormatting>
  <conditionalFormatting sqref="CM1443:CO1443">
    <cfRule type="containsText" dxfId="305" priority="308" operator="containsText" text="DEL">
      <formula>NOT(ISERROR(SEARCH("DEL",CM1443)))</formula>
    </cfRule>
  </conditionalFormatting>
  <conditionalFormatting sqref="CM1444:CO1444">
    <cfRule type="containsText" dxfId="304" priority="307" operator="containsText" text="DEL">
      <formula>NOT(ISERROR(SEARCH("DEL",CM1444)))</formula>
    </cfRule>
  </conditionalFormatting>
  <conditionalFormatting sqref="CM1445:CO1445">
    <cfRule type="containsText" dxfId="303" priority="306" operator="containsText" text="DEL">
      <formula>NOT(ISERROR(SEARCH("DEL",CM1445)))</formula>
    </cfRule>
  </conditionalFormatting>
  <conditionalFormatting sqref="CM1446:CO1446">
    <cfRule type="containsText" dxfId="302" priority="305" operator="containsText" text="DEL">
      <formula>NOT(ISERROR(SEARCH("DEL",CM1446)))</formula>
    </cfRule>
  </conditionalFormatting>
  <conditionalFormatting sqref="CM1447:CO1447">
    <cfRule type="containsText" dxfId="301" priority="304" operator="containsText" text="DEL">
      <formula>NOT(ISERROR(SEARCH("DEL",CM1447)))</formula>
    </cfRule>
  </conditionalFormatting>
  <conditionalFormatting sqref="CM1448:CO1448">
    <cfRule type="containsText" dxfId="300" priority="303" operator="containsText" text="DEL">
      <formula>NOT(ISERROR(SEARCH("DEL",CM1448)))</formula>
    </cfRule>
  </conditionalFormatting>
  <conditionalFormatting sqref="CM1449:CO1449">
    <cfRule type="containsText" dxfId="299" priority="302" operator="containsText" text="DEL">
      <formula>NOT(ISERROR(SEARCH("DEL",CM1449)))</formula>
    </cfRule>
  </conditionalFormatting>
  <conditionalFormatting sqref="CM1450:CO1450">
    <cfRule type="containsText" dxfId="298" priority="301" operator="containsText" text="DEL">
      <formula>NOT(ISERROR(SEARCH("DEL",CM1450)))</formula>
    </cfRule>
  </conditionalFormatting>
  <conditionalFormatting sqref="CM1451:CO1451">
    <cfRule type="containsText" dxfId="297" priority="300" operator="containsText" text="DEL">
      <formula>NOT(ISERROR(SEARCH("DEL",CM1451)))</formula>
    </cfRule>
  </conditionalFormatting>
  <conditionalFormatting sqref="CM1452:CO1452">
    <cfRule type="containsText" dxfId="296" priority="299" operator="containsText" text="DEL">
      <formula>NOT(ISERROR(SEARCH("DEL",CM1452)))</formula>
    </cfRule>
  </conditionalFormatting>
  <conditionalFormatting sqref="CM1453:CO1453">
    <cfRule type="containsText" dxfId="295" priority="298" operator="containsText" text="DEL">
      <formula>NOT(ISERROR(SEARCH("DEL",CM1453)))</formula>
    </cfRule>
  </conditionalFormatting>
  <conditionalFormatting sqref="CM1454:CO1454">
    <cfRule type="containsText" dxfId="294" priority="297" operator="containsText" text="DEL">
      <formula>NOT(ISERROR(SEARCH("DEL",CM1454)))</formula>
    </cfRule>
  </conditionalFormatting>
  <conditionalFormatting sqref="CM1455:CO1455">
    <cfRule type="containsText" dxfId="293" priority="296" operator="containsText" text="DEL">
      <formula>NOT(ISERROR(SEARCH("DEL",CM1455)))</formula>
    </cfRule>
  </conditionalFormatting>
  <conditionalFormatting sqref="CM1456:CO1456">
    <cfRule type="containsText" dxfId="292" priority="295" operator="containsText" text="DEL">
      <formula>NOT(ISERROR(SEARCH("DEL",CM1456)))</formula>
    </cfRule>
  </conditionalFormatting>
  <conditionalFormatting sqref="CM1457:CO1457">
    <cfRule type="containsText" dxfId="291" priority="294" operator="containsText" text="DEL">
      <formula>NOT(ISERROR(SEARCH("DEL",CM1457)))</formula>
    </cfRule>
  </conditionalFormatting>
  <conditionalFormatting sqref="CM1458:CO1458">
    <cfRule type="containsText" dxfId="290" priority="293" operator="containsText" text="DEL">
      <formula>NOT(ISERROR(SEARCH("DEL",CM1458)))</formula>
    </cfRule>
  </conditionalFormatting>
  <conditionalFormatting sqref="CM1459:CO1459">
    <cfRule type="containsText" dxfId="289" priority="292" operator="containsText" text="DEL">
      <formula>NOT(ISERROR(SEARCH("DEL",CM1459)))</formula>
    </cfRule>
  </conditionalFormatting>
  <conditionalFormatting sqref="CM1460:CO1460">
    <cfRule type="containsText" dxfId="288" priority="291" operator="containsText" text="DEL">
      <formula>NOT(ISERROR(SEARCH("DEL",CM1460)))</formula>
    </cfRule>
  </conditionalFormatting>
  <conditionalFormatting sqref="CM1461:CO1461">
    <cfRule type="containsText" dxfId="287" priority="290" operator="containsText" text="DEL">
      <formula>NOT(ISERROR(SEARCH("DEL",CM1461)))</formula>
    </cfRule>
  </conditionalFormatting>
  <conditionalFormatting sqref="CM1462:CO1462">
    <cfRule type="containsText" dxfId="286" priority="289" operator="containsText" text="DEL">
      <formula>NOT(ISERROR(SEARCH("DEL",CM1462)))</formula>
    </cfRule>
  </conditionalFormatting>
  <conditionalFormatting sqref="CM1463:CO1463">
    <cfRule type="containsText" dxfId="285" priority="288" operator="containsText" text="DEL">
      <formula>NOT(ISERROR(SEARCH("DEL",CM1463)))</formula>
    </cfRule>
  </conditionalFormatting>
  <conditionalFormatting sqref="CM1464:CO1464">
    <cfRule type="containsText" dxfId="284" priority="287" operator="containsText" text="DEL">
      <formula>NOT(ISERROR(SEARCH("DEL",CM1464)))</formula>
    </cfRule>
  </conditionalFormatting>
  <conditionalFormatting sqref="CM1465:CO1465">
    <cfRule type="containsText" dxfId="283" priority="286" operator="containsText" text="DEL">
      <formula>NOT(ISERROR(SEARCH("DEL",CM1465)))</formula>
    </cfRule>
  </conditionalFormatting>
  <conditionalFormatting sqref="CM1652:CO1652">
    <cfRule type="containsText" dxfId="282" priority="98" operator="containsText" text="DEL">
      <formula>NOT(ISERROR(SEARCH("DEL",CM1652)))</formula>
    </cfRule>
  </conditionalFormatting>
  <conditionalFormatting sqref="CM1466:CO1466">
    <cfRule type="containsText" dxfId="281" priority="284" operator="containsText" text="DEL">
      <formula>NOT(ISERROR(SEARCH("DEL",CM1466)))</formula>
    </cfRule>
  </conditionalFormatting>
  <conditionalFormatting sqref="CM1467:CO1467">
    <cfRule type="containsText" dxfId="280" priority="283" operator="containsText" text="DEL">
      <formula>NOT(ISERROR(SEARCH("DEL",CM1467)))</formula>
    </cfRule>
  </conditionalFormatting>
  <conditionalFormatting sqref="CM1468:CO1468">
    <cfRule type="containsText" dxfId="279" priority="282" operator="containsText" text="DEL">
      <formula>NOT(ISERROR(SEARCH("DEL",CM1468)))</formula>
    </cfRule>
  </conditionalFormatting>
  <conditionalFormatting sqref="CM1469:CO1469">
    <cfRule type="containsText" dxfId="278" priority="281" operator="containsText" text="DEL">
      <formula>NOT(ISERROR(SEARCH("DEL",CM1469)))</formula>
    </cfRule>
  </conditionalFormatting>
  <conditionalFormatting sqref="CM1470:CO1470">
    <cfRule type="containsText" dxfId="277" priority="280" operator="containsText" text="DEL">
      <formula>NOT(ISERROR(SEARCH("DEL",CM1470)))</formula>
    </cfRule>
  </conditionalFormatting>
  <conditionalFormatting sqref="CM1471:CO1471">
    <cfRule type="containsText" dxfId="276" priority="279" operator="containsText" text="DEL">
      <formula>NOT(ISERROR(SEARCH("DEL",CM1471)))</formula>
    </cfRule>
  </conditionalFormatting>
  <conditionalFormatting sqref="CM1472:CO1472">
    <cfRule type="containsText" dxfId="275" priority="278" operator="containsText" text="DEL">
      <formula>NOT(ISERROR(SEARCH("DEL",CM1472)))</formula>
    </cfRule>
  </conditionalFormatting>
  <conditionalFormatting sqref="CM1473:CO1473">
    <cfRule type="containsText" dxfId="274" priority="277" operator="containsText" text="DEL">
      <formula>NOT(ISERROR(SEARCH("DEL",CM1473)))</formula>
    </cfRule>
  </conditionalFormatting>
  <conditionalFormatting sqref="CM1474:CO1474">
    <cfRule type="containsText" dxfId="273" priority="276" operator="containsText" text="DEL">
      <formula>NOT(ISERROR(SEARCH("DEL",CM1474)))</formula>
    </cfRule>
  </conditionalFormatting>
  <conditionalFormatting sqref="CM1475:CO1475">
    <cfRule type="containsText" dxfId="272" priority="275" operator="containsText" text="DEL">
      <formula>NOT(ISERROR(SEARCH("DEL",CM1475)))</formula>
    </cfRule>
  </conditionalFormatting>
  <conditionalFormatting sqref="CM1476:CO1476">
    <cfRule type="containsText" dxfId="271" priority="274" operator="containsText" text="DEL">
      <formula>NOT(ISERROR(SEARCH("DEL",CM1476)))</formula>
    </cfRule>
  </conditionalFormatting>
  <conditionalFormatting sqref="CM1477:CO1477">
    <cfRule type="containsText" dxfId="270" priority="273" operator="containsText" text="DEL">
      <formula>NOT(ISERROR(SEARCH("DEL",CM1477)))</formula>
    </cfRule>
  </conditionalFormatting>
  <conditionalFormatting sqref="CM1478:CO1478">
    <cfRule type="containsText" dxfId="269" priority="272" operator="containsText" text="DEL">
      <formula>NOT(ISERROR(SEARCH("DEL",CM1478)))</formula>
    </cfRule>
  </conditionalFormatting>
  <conditionalFormatting sqref="CM1479:CO1479">
    <cfRule type="containsText" dxfId="268" priority="271" operator="containsText" text="DEL">
      <formula>NOT(ISERROR(SEARCH("DEL",CM1479)))</formula>
    </cfRule>
  </conditionalFormatting>
  <conditionalFormatting sqref="CM1480:CO1480">
    <cfRule type="containsText" dxfId="267" priority="270" operator="containsText" text="DEL">
      <formula>NOT(ISERROR(SEARCH("DEL",CM1480)))</formula>
    </cfRule>
  </conditionalFormatting>
  <conditionalFormatting sqref="CM1481:CO1481">
    <cfRule type="containsText" dxfId="266" priority="269" operator="containsText" text="DEL">
      <formula>NOT(ISERROR(SEARCH("DEL",CM1481)))</formula>
    </cfRule>
  </conditionalFormatting>
  <conditionalFormatting sqref="CM1482:CO1482">
    <cfRule type="containsText" dxfId="265" priority="268" operator="containsText" text="DEL">
      <formula>NOT(ISERROR(SEARCH("DEL",CM1482)))</formula>
    </cfRule>
  </conditionalFormatting>
  <conditionalFormatting sqref="CM1483:CO1483">
    <cfRule type="containsText" dxfId="264" priority="267" operator="containsText" text="DEL">
      <formula>NOT(ISERROR(SEARCH("DEL",CM1483)))</formula>
    </cfRule>
  </conditionalFormatting>
  <conditionalFormatting sqref="CM1484:CO1484">
    <cfRule type="containsText" dxfId="263" priority="266" operator="containsText" text="DEL">
      <formula>NOT(ISERROR(SEARCH("DEL",CM1484)))</formula>
    </cfRule>
  </conditionalFormatting>
  <conditionalFormatting sqref="CM1485:CO1485">
    <cfRule type="containsText" dxfId="262" priority="265" operator="containsText" text="DEL">
      <formula>NOT(ISERROR(SEARCH("DEL",CM1485)))</formula>
    </cfRule>
  </conditionalFormatting>
  <conditionalFormatting sqref="CM1486:CO1486">
    <cfRule type="containsText" dxfId="261" priority="264" operator="containsText" text="DEL">
      <formula>NOT(ISERROR(SEARCH("DEL",CM1486)))</formula>
    </cfRule>
  </conditionalFormatting>
  <conditionalFormatting sqref="CM1487:CO1487">
    <cfRule type="containsText" dxfId="260" priority="263" operator="containsText" text="DEL">
      <formula>NOT(ISERROR(SEARCH("DEL",CM1487)))</formula>
    </cfRule>
  </conditionalFormatting>
  <conditionalFormatting sqref="CM1488:CO1488">
    <cfRule type="containsText" dxfId="259" priority="262" operator="containsText" text="DEL">
      <formula>NOT(ISERROR(SEARCH("DEL",CM1488)))</formula>
    </cfRule>
  </conditionalFormatting>
  <conditionalFormatting sqref="CM1489:CO1489">
    <cfRule type="containsText" dxfId="258" priority="261" operator="containsText" text="DEL">
      <formula>NOT(ISERROR(SEARCH("DEL",CM1489)))</formula>
    </cfRule>
  </conditionalFormatting>
  <conditionalFormatting sqref="CM1490:CO1490">
    <cfRule type="containsText" dxfId="257" priority="260" operator="containsText" text="DEL">
      <formula>NOT(ISERROR(SEARCH("DEL",CM1490)))</formula>
    </cfRule>
  </conditionalFormatting>
  <conditionalFormatting sqref="CM1491:CO1491">
    <cfRule type="containsText" dxfId="256" priority="259" operator="containsText" text="DEL">
      <formula>NOT(ISERROR(SEARCH("DEL",CM1491)))</formula>
    </cfRule>
  </conditionalFormatting>
  <conditionalFormatting sqref="CM1492:CO1492">
    <cfRule type="containsText" dxfId="255" priority="258" operator="containsText" text="DEL">
      <formula>NOT(ISERROR(SEARCH("DEL",CM1492)))</formula>
    </cfRule>
  </conditionalFormatting>
  <conditionalFormatting sqref="CM1493:CO1493">
    <cfRule type="containsText" dxfId="254" priority="257" operator="containsText" text="DEL">
      <formula>NOT(ISERROR(SEARCH("DEL",CM1493)))</formula>
    </cfRule>
  </conditionalFormatting>
  <conditionalFormatting sqref="CM1494:CO1494">
    <cfRule type="containsText" dxfId="253" priority="256" operator="containsText" text="DEL">
      <formula>NOT(ISERROR(SEARCH("DEL",CM1494)))</formula>
    </cfRule>
  </conditionalFormatting>
  <conditionalFormatting sqref="CM1495:CO1495">
    <cfRule type="containsText" dxfId="252" priority="255" operator="containsText" text="DEL">
      <formula>NOT(ISERROR(SEARCH("DEL",CM1495)))</formula>
    </cfRule>
  </conditionalFormatting>
  <conditionalFormatting sqref="CM1496:CO1496">
    <cfRule type="containsText" dxfId="251" priority="254" operator="containsText" text="DEL">
      <formula>NOT(ISERROR(SEARCH("DEL",CM1496)))</formula>
    </cfRule>
  </conditionalFormatting>
  <conditionalFormatting sqref="CM1497:CO1497">
    <cfRule type="containsText" dxfId="250" priority="253" operator="containsText" text="DEL">
      <formula>NOT(ISERROR(SEARCH("DEL",CM1497)))</formula>
    </cfRule>
  </conditionalFormatting>
  <conditionalFormatting sqref="CM1498:CO1498">
    <cfRule type="containsText" dxfId="249" priority="252" operator="containsText" text="DEL">
      <formula>NOT(ISERROR(SEARCH("DEL",CM1498)))</formula>
    </cfRule>
  </conditionalFormatting>
  <conditionalFormatting sqref="CM1499:CO1499">
    <cfRule type="containsText" dxfId="248" priority="251" operator="containsText" text="DEL">
      <formula>NOT(ISERROR(SEARCH("DEL",CM1499)))</formula>
    </cfRule>
  </conditionalFormatting>
  <conditionalFormatting sqref="CM1500:CO1500">
    <cfRule type="containsText" dxfId="247" priority="250" operator="containsText" text="DEL">
      <formula>NOT(ISERROR(SEARCH("DEL",CM1500)))</formula>
    </cfRule>
  </conditionalFormatting>
  <conditionalFormatting sqref="CM1501:CO1501">
    <cfRule type="containsText" dxfId="246" priority="249" operator="containsText" text="DEL">
      <formula>NOT(ISERROR(SEARCH("DEL",CM1501)))</formula>
    </cfRule>
  </conditionalFormatting>
  <conditionalFormatting sqref="CM1502:CO1502">
    <cfRule type="containsText" dxfId="245" priority="248" operator="containsText" text="DEL">
      <formula>NOT(ISERROR(SEARCH("DEL",CM1502)))</formula>
    </cfRule>
  </conditionalFormatting>
  <conditionalFormatting sqref="CM1503:CO1503">
    <cfRule type="containsText" dxfId="244" priority="247" operator="containsText" text="DEL">
      <formula>NOT(ISERROR(SEARCH("DEL",CM1503)))</formula>
    </cfRule>
  </conditionalFormatting>
  <conditionalFormatting sqref="CM1504:CO1504">
    <cfRule type="containsText" dxfId="243" priority="246" operator="containsText" text="DEL">
      <formula>NOT(ISERROR(SEARCH("DEL",CM1504)))</formula>
    </cfRule>
  </conditionalFormatting>
  <conditionalFormatting sqref="CM1505:CO1505">
    <cfRule type="containsText" dxfId="242" priority="245" operator="containsText" text="DEL">
      <formula>NOT(ISERROR(SEARCH("DEL",CM1505)))</formula>
    </cfRule>
  </conditionalFormatting>
  <conditionalFormatting sqref="CM1506:CO1506">
    <cfRule type="containsText" dxfId="241" priority="244" operator="containsText" text="DEL">
      <formula>NOT(ISERROR(SEARCH("DEL",CM1506)))</formula>
    </cfRule>
  </conditionalFormatting>
  <conditionalFormatting sqref="CM1507:CO1507">
    <cfRule type="containsText" dxfId="240" priority="243" operator="containsText" text="DEL">
      <formula>NOT(ISERROR(SEARCH("DEL",CM1507)))</formula>
    </cfRule>
  </conditionalFormatting>
  <conditionalFormatting sqref="CM1508:CO1508">
    <cfRule type="containsText" dxfId="239" priority="242" operator="containsText" text="DEL">
      <formula>NOT(ISERROR(SEARCH("DEL",CM1508)))</formula>
    </cfRule>
  </conditionalFormatting>
  <conditionalFormatting sqref="CM1509:CO1509">
    <cfRule type="containsText" dxfId="238" priority="241" operator="containsText" text="DEL">
      <formula>NOT(ISERROR(SEARCH("DEL",CM1509)))</formula>
    </cfRule>
  </conditionalFormatting>
  <conditionalFormatting sqref="CM1510:CO1510">
    <cfRule type="containsText" dxfId="237" priority="240" operator="containsText" text="DEL">
      <formula>NOT(ISERROR(SEARCH("DEL",CM1510)))</formula>
    </cfRule>
  </conditionalFormatting>
  <conditionalFormatting sqref="CM1511:CO1511">
    <cfRule type="containsText" dxfId="236" priority="239" operator="containsText" text="DEL">
      <formula>NOT(ISERROR(SEARCH("DEL",CM1511)))</formula>
    </cfRule>
  </conditionalFormatting>
  <conditionalFormatting sqref="CM1512:CO1512">
    <cfRule type="containsText" dxfId="235" priority="238" operator="containsText" text="DEL">
      <formula>NOT(ISERROR(SEARCH("DEL",CM1512)))</formula>
    </cfRule>
  </conditionalFormatting>
  <conditionalFormatting sqref="CM1513:CO1513">
    <cfRule type="containsText" dxfId="234" priority="237" operator="containsText" text="DEL">
      <formula>NOT(ISERROR(SEARCH("DEL",CM1513)))</formula>
    </cfRule>
  </conditionalFormatting>
  <conditionalFormatting sqref="CM1514:CO1514">
    <cfRule type="containsText" dxfId="233" priority="236" operator="containsText" text="DEL">
      <formula>NOT(ISERROR(SEARCH("DEL",CM1514)))</formula>
    </cfRule>
  </conditionalFormatting>
  <conditionalFormatting sqref="CM1515:CO1515">
    <cfRule type="containsText" dxfId="232" priority="235" operator="containsText" text="DEL">
      <formula>NOT(ISERROR(SEARCH("DEL",CM1515)))</formula>
    </cfRule>
  </conditionalFormatting>
  <conditionalFormatting sqref="CM1516:CO1516">
    <cfRule type="containsText" dxfId="231" priority="234" operator="containsText" text="DEL">
      <formula>NOT(ISERROR(SEARCH("DEL",CM1516)))</formula>
    </cfRule>
  </conditionalFormatting>
  <conditionalFormatting sqref="CM1517:CO1517">
    <cfRule type="containsText" dxfId="230" priority="233" operator="containsText" text="DEL">
      <formula>NOT(ISERROR(SEARCH("DEL",CM1517)))</formula>
    </cfRule>
  </conditionalFormatting>
  <conditionalFormatting sqref="CM1518:CO1518">
    <cfRule type="containsText" dxfId="229" priority="232" operator="containsText" text="DEL">
      <formula>NOT(ISERROR(SEARCH("DEL",CM1518)))</formula>
    </cfRule>
  </conditionalFormatting>
  <conditionalFormatting sqref="CM1519:CO1519">
    <cfRule type="containsText" dxfId="228" priority="231" operator="containsText" text="DEL">
      <formula>NOT(ISERROR(SEARCH("DEL",CM1519)))</formula>
    </cfRule>
  </conditionalFormatting>
  <conditionalFormatting sqref="CM1520:CO1520">
    <cfRule type="containsText" dxfId="227" priority="230" operator="containsText" text="DEL">
      <formula>NOT(ISERROR(SEARCH("DEL",CM1520)))</formula>
    </cfRule>
  </conditionalFormatting>
  <conditionalFormatting sqref="CM1521:CO1521">
    <cfRule type="containsText" dxfId="226" priority="229" operator="containsText" text="DEL">
      <formula>NOT(ISERROR(SEARCH("DEL",CM1521)))</formula>
    </cfRule>
  </conditionalFormatting>
  <conditionalFormatting sqref="CM1522:CO1522">
    <cfRule type="containsText" dxfId="225" priority="228" operator="containsText" text="DEL">
      <formula>NOT(ISERROR(SEARCH("DEL",CM1522)))</formula>
    </cfRule>
  </conditionalFormatting>
  <conditionalFormatting sqref="CM1523:CO1523">
    <cfRule type="containsText" dxfId="224" priority="227" operator="containsText" text="DEL">
      <formula>NOT(ISERROR(SEARCH("DEL",CM1523)))</formula>
    </cfRule>
  </conditionalFormatting>
  <conditionalFormatting sqref="CM1524:CO1524">
    <cfRule type="containsText" dxfId="223" priority="226" operator="containsText" text="DEL">
      <formula>NOT(ISERROR(SEARCH("DEL",CM1524)))</formula>
    </cfRule>
  </conditionalFormatting>
  <conditionalFormatting sqref="CM1525:CO1525">
    <cfRule type="containsText" dxfId="222" priority="225" operator="containsText" text="DEL">
      <formula>NOT(ISERROR(SEARCH("DEL",CM1525)))</formula>
    </cfRule>
  </conditionalFormatting>
  <conditionalFormatting sqref="CM1526:CO1526">
    <cfRule type="containsText" dxfId="221" priority="224" operator="containsText" text="DEL">
      <formula>NOT(ISERROR(SEARCH("DEL",CM1526)))</formula>
    </cfRule>
  </conditionalFormatting>
  <conditionalFormatting sqref="CM1527:CO1527">
    <cfRule type="containsText" dxfId="220" priority="223" operator="containsText" text="DEL">
      <formula>NOT(ISERROR(SEARCH("DEL",CM1527)))</formula>
    </cfRule>
  </conditionalFormatting>
  <conditionalFormatting sqref="CM1528:CO1528">
    <cfRule type="containsText" dxfId="219" priority="222" operator="containsText" text="DEL">
      <formula>NOT(ISERROR(SEARCH("DEL",CM1528)))</formula>
    </cfRule>
  </conditionalFormatting>
  <conditionalFormatting sqref="CM1529:CO1529">
    <cfRule type="containsText" dxfId="218" priority="221" operator="containsText" text="DEL">
      <formula>NOT(ISERROR(SEARCH("DEL",CM1529)))</formula>
    </cfRule>
  </conditionalFormatting>
  <conditionalFormatting sqref="CM1530:CO1530">
    <cfRule type="containsText" dxfId="217" priority="220" operator="containsText" text="DEL">
      <formula>NOT(ISERROR(SEARCH("DEL",CM1530)))</formula>
    </cfRule>
  </conditionalFormatting>
  <conditionalFormatting sqref="CM1531:CO1531">
    <cfRule type="containsText" dxfId="216" priority="219" operator="containsText" text="DEL">
      <formula>NOT(ISERROR(SEARCH("DEL",CM1531)))</formula>
    </cfRule>
  </conditionalFormatting>
  <conditionalFormatting sqref="CM1532:CO1532">
    <cfRule type="containsText" dxfId="215" priority="218" operator="containsText" text="DEL">
      <formula>NOT(ISERROR(SEARCH("DEL",CM1532)))</formula>
    </cfRule>
  </conditionalFormatting>
  <conditionalFormatting sqref="CM1533:CO1533">
    <cfRule type="containsText" dxfId="214" priority="217" operator="containsText" text="DEL">
      <formula>NOT(ISERROR(SEARCH("DEL",CM1533)))</formula>
    </cfRule>
  </conditionalFormatting>
  <conditionalFormatting sqref="CM1534:CO1534">
    <cfRule type="containsText" dxfId="213" priority="216" operator="containsText" text="DEL">
      <formula>NOT(ISERROR(SEARCH("DEL",CM1534)))</formula>
    </cfRule>
  </conditionalFormatting>
  <conditionalFormatting sqref="CM1535:CO1535">
    <cfRule type="containsText" dxfId="212" priority="215" operator="containsText" text="DEL">
      <formula>NOT(ISERROR(SEARCH("DEL",CM1535)))</formula>
    </cfRule>
  </conditionalFormatting>
  <conditionalFormatting sqref="CM1536:CO1536">
    <cfRule type="containsText" dxfId="211" priority="214" operator="containsText" text="DEL">
      <formula>NOT(ISERROR(SEARCH("DEL",CM1536)))</formula>
    </cfRule>
  </conditionalFormatting>
  <conditionalFormatting sqref="CM1537:CO1537">
    <cfRule type="containsText" dxfId="210" priority="213" operator="containsText" text="DEL">
      <formula>NOT(ISERROR(SEARCH("DEL",CM1537)))</formula>
    </cfRule>
  </conditionalFormatting>
  <conditionalFormatting sqref="CM1538:CO1538">
    <cfRule type="containsText" dxfId="209" priority="212" operator="containsText" text="DEL">
      <formula>NOT(ISERROR(SEARCH("DEL",CM1538)))</formula>
    </cfRule>
  </conditionalFormatting>
  <conditionalFormatting sqref="CM1539:CO1539">
    <cfRule type="containsText" dxfId="208" priority="211" operator="containsText" text="DEL">
      <formula>NOT(ISERROR(SEARCH("DEL",CM1539)))</formula>
    </cfRule>
  </conditionalFormatting>
  <conditionalFormatting sqref="CM1540:CO1540">
    <cfRule type="containsText" dxfId="207" priority="210" operator="containsText" text="DEL">
      <formula>NOT(ISERROR(SEARCH("DEL",CM1540)))</formula>
    </cfRule>
  </conditionalFormatting>
  <conditionalFormatting sqref="CM1541:CO1541">
    <cfRule type="containsText" dxfId="206" priority="209" operator="containsText" text="DEL">
      <formula>NOT(ISERROR(SEARCH("DEL",CM1541)))</formula>
    </cfRule>
  </conditionalFormatting>
  <conditionalFormatting sqref="CM1542:CO1542">
    <cfRule type="containsText" dxfId="205" priority="208" operator="containsText" text="DEL">
      <formula>NOT(ISERROR(SEARCH("DEL",CM1542)))</formula>
    </cfRule>
  </conditionalFormatting>
  <conditionalFormatting sqref="CM1543:CO1543">
    <cfRule type="containsText" dxfId="204" priority="207" operator="containsText" text="DEL">
      <formula>NOT(ISERROR(SEARCH("DEL",CM1543)))</formula>
    </cfRule>
  </conditionalFormatting>
  <conditionalFormatting sqref="CM1544:CO1544">
    <cfRule type="containsText" dxfId="203" priority="206" operator="containsText" text="DEL">
      <formula>NOT(ISERROR(SEARCH("DEL",CM1544)))</formula>
    </cfRule>
  </conditionalFormatting>
  <conditionalFormatting sqref="CM1545:CO1545">
    <cfRule type="containsText" dxfId="202" priority="205" operator="containsText" text="DEL">
      <formula>NOT(ISERROR(SEARCH("DEL",CM1545)))</formula>
    </cfRule>
  </conditionalFormatting>
  <conditionalFormatting sqref="CM1546:CO1546">
    <cfRule type="containsText" dxfId="201" priority="204" operator="containsText" text="DEL">
      <formula>NOT(ISERROR(SEARCH("DEL",CM1546)))</formula>
    </cfRule>
  </conditionalFormatting>
  <conditionalFormatting sqref="CM1547:CO1547">
    <cfRule type="containsText" dxfId="200" priority="203" operator="containsText" text="DEL">
      <formula>NOT(ISERROR(SEARCH("DEL",CM1547)))</formula>
    </cfRule>
  </conditionalFormatting>
  <conditionalFormatting sqref="CM1548:CO1548">
    <cfRule type="containsText" dxfId="199" priority="202" operator="containsText" text="DEL">
      <formula>NOT(ISERROR(SEARCH("DEL",CM1548)))</formula>
    </cfRule>
  </conditionalFormatting>
  <conditionalFormatting sqref="CM1549:CO1549">
    <cfRule type="containsText" dxfId="198" priority="201" operator="containsText" text="DEL">
      <formula>NOT(ISERROR(SEARCH("DEL",CM1549)))</formula>
    </cfRule>
  </conditionalFormatting>
  <conditionalFormatting sqref="CM1550:CO1550">
    <cfRule type="containsText" dxfId="197" priority="200" operator="containsText" text="DEL">
      <formula>NOT(ISERROR(SEARCH("DEL",CM1550)))</formula>
    </cfRule>
  </conditionalFormatting>
  <conditionalFormatting sqref="CM1551:CO1551">
    <cfRule type="containsText" dxfId="196" priority="199" operator="containsText" text="DEL">
      <formula>NOT(ISERROR(SEARCH("DEL",CM1551)))</formula>
    </cfRule>
  </conditionalFormatting>
  <conditionalFormatting sqref="CM1552:CO1552">
    <cfRule type="containsText" dxfId="195" priority="198" operator="containsText" text="DEL">
      <formula>NOT(ISERROR(SEARCH("DEL",CM1552)))</formula>
    </cfRule>
  </conditionalFormatting>
  <conditionalFormatting sqref="CM1553:CO1553">
    <cfRule type="containsText" dxfId="194" priority="197" operator="containsText" text="DEL">
      <formula>NOT(ISERROR(SEARCH("DEL",CM1553)))</formula>
    </cfRule>
  </conditionalFormatting>
  <conditionalFormatting sqref="CM1554:CO1554">
    <cfRule type="containsText" dxfId="193" priority="196" operator="containsText" text="DEL">
      <formula>NOT(ISERROR(SEARCH("DEL",CM1554)))</formula>
    </cfRule>
  </conditionalFormatting>
  <conditionalFormatting sqref="CM1555:CO1555">
    <cfRule type="containsText" dxfId="192" priority="195" operator="containsText" text="DEL">
      <formula>NOT(ISERROR(SEARCH("DEL",CM1555)))</formula>
    </cfRule>
  </conditionalFormatting>
  <conditionalFormatting sqref="CM1556:CO1556">
    <cfRule type="containsText" dxfId="191" priority="194" operator="containsText" text="DEL">
      <formula>NOT(ISERROR(SEARCH("DEL",CM1556)))</formula>
    </cfRule>
  </conditionalFormatting>
  <conditionalFormatting sqref="CM1557:CO1557">
    <cfRule type="containsText" dxfId="190" priority="193" operator="containsText" text="DEL">
      <formula>NOT(ISERROR(SEARCH("DEL",CM1557)))</formula>
    </cfRule>
  </conditionalFormatting>
  <conditionalFormatting sqref="CM1558:CO1558">
    <cfRule type="containsText" dxfId="189" priority="192" operator="containsText" text="DEL">
      <formula>NOT(ISERROR(SEARCH("DEL",CM1558)))</formula>
    </cfRule>
  </conditionalFormatting>
  <conditionalFormatting sqref="CM1559:CO1559">
    <cfRule type="containsText" dxfId="188" priority="191" operator="containsText" text="DEL">
      <formula>NOT(ISERROR(SEARCH("DEL",CM1559)))</formula>
    </cfRule>
  </conditionalFormatting>
  <conditionalFormatting sqref="CM1560:CO1560">
    <cfRule type="containsText" dxfId="187" priority="190" operator="containsText" text="DEL">
      <formula>NOT(ISERROR(SEARCH("DEL",CM1560)))</formula>
    </cfRule>
  </conditionalFormatting>
  <conditionalFormatting sqref="CM1561:CO1561">
    <cfRule type="containsText" dxfId="186" priority="189" operator="containsText" text="DEL">
      <formula>NOT(ISERROR(SEARCH("DEL",CM1561)))</formula>
    </cfRule>
  </conditionalFormatting>
  <conditionalFormatting sqref="CM1562:CO1562">
    <cfRule type="containsText" dxfId="185" priority="188" operator="containsText" text="DEL">
      <formula>NOT(ISERROR(SEARCH("DEL",CM1562)))</formula>
    </cfRule>
  </conditionalFormatting>
  <conditionalFormatting sqref="CM1563:CO1563">
    <cfRule type="containsText" dxfId="184" priority="187" operator="containsText" text="DEL">
      <formula>NOT(ISERROR(SEARCH("DEL",CM1563)))</formula>
    </cfRule>
  </conditionalFormatting>
  <conditionalFormatting sqref="CM1564:CO1564">
    <cfRule type="containsText" dxfId="183" priority="186" operator="containsText" text="DEL">
      <formula>NOT(ISERROR(SEARCH("DEL",CM1564)))</formula>
    </cfRule>
  </conditionalFormatting>
  <conditionalFormatting sqref="CM1565:CO1565">
    <cfRule type="containsText" dxfId="182" priority="185" operator="containsText" text="DEL">
      <formula>NOT(ISERROR(SEARCH("DEL",CM1565)))</formula>
    </cfRule>
  </conditionalFormatting>
  <conditionalFormatting sqref="CM1566:CO1566">
    <cfRule type="containsText" dxfId="181" priority="184" operator="containsText" text="DEL">
      <formula>NOT(ISERROR(SEARCH("DEL",CM1566)))</formula>
    </cfRule>
  </conditionalFormatting>
  <conditionalFormatting sqref="CM1567:CO1567">
    <cfRule type="containsText" dxfId="180" priority="183" operator="containsText" text="DEL">
      <formula>NOT(ISERROR(SEARCH("DEL",CM1567)))</formula>
    </cfRule>
  </conditionalFormatting>
  <conditionalFormatting sqref="CM1568:CO1568">
    <cfRule type="containsText" dxfId="179" priority="182" operator="containsText" text="DEL">
      <formula>NOT(ISERROR(SEARCH("DEL",CM1568)))</formula>
    </cfRule>
  </conditionalFormatting>
  <conditionalFormatting sqref="CM1569:CO1569">
    <cfRule type="containsText" dxfId="178" priority="181" operator="containsText" text="DEL">
      <formula>NOT(ISERROR(SEARCH("DEL",CM1569)))</formula>
    </cfRule>
  </conditionalFormatting>
  <conditionalFormatting sqref="CM1570:CO1570">
    <cfRule type="containsText" dxfId="177" priority="180" operator="containsText" text="DEL">
      <formula>NOT(ISERROR(SEARCH("DEL",CM1570)))</formula>
    </cfRule>
  </conditionalFormatting>
  <conditionalFormatting sqref="CM1571:CO1571">
    <cfRule type="containsText" dxfId="176" priority="179" operator="containsText" text="DEL">
      <formula>NOT(ISERROR(SEARCH("DEL",CM1571)))</formula>
    </cfRule>
  </conditionalFormatting>
  <conditionalFormatting sqref="CM1572:CO1572">
    <cfRule type="containsText" dxfId="175" priority="178" operator="containsText" text="DEL">
      <formula>NOT(ISERROR(SEARCH("DEL",CM1572)))</formula>
    </cfRule>
  </conditionalFormatting>
  <conditionalFormatting sqref="CM1573:CO1573">
    <cfRule type="containsText" dxfId="174" priority="177" operator="containsText" text="DEL">
      <formula>NOT(ISERROR(SEARCH("DEL",CM1573)))</formula>
    </cfRule>
  </conditionalFormatting>
  <conditionalFormatting sqref="CM1574:CO1574">
    <cfRule type="containsText" dxfId="173" priority="176" operator="containsText" text="DEL">
      <formula>NOT(ISERROR(SEARCH("DEL",CM1574)))</formula>
    </cfRule>
  </conditionalFormatting>
  <conditionalFormatting sqref="CM1575:CO1575">
    <cfRule type="containsText" dxfId="172" priority="175" operator="containsText" text="DEL">
      <formula>NOT(ISERROR(SEARCH("DEL",CM1575)))</formula>
    </cfRule>
  </conditionalFormatting>
  <conditionalFormatting sqref="CM1576:CO1576">
    <cfRule type="containsText" dxfId="171" priority="174" operator="containsText" text="DEL">
      <formula>NOT(ISERROR(SEARCH("DEL",CM1576)))</formula>
    </cfRule>
  </conditionalFormatting>
  <conditionalFormatting sqref="CM1577:CO1577">
    <cfRule type="containsText" dxfId="170" priority="173" operator="containsText" text="DEL">
      <formula>NOT(ISERROR(SEARCH("DEL",CM1577)))</formula>
    </cfRule>
  </conditionalFormatting>
  <conditionalFormatting sqref="CM1578:CO1578">
    <cfRule type="containsText" dxfId="169" priority="172" operator="containsText" text="DEL">
      <formula>NOT(ISERROR(SEARCH("DEL",CM1578)))</formula>
    </cfRule>
  </conditionalFormatting>
  <conditionalFormatting sqref="CM1579:CO1579">
    <cfRule type="containsText" dxfId="168" priority="171" operator="containsText" text="DEL">
      <formula>NOT(ISERROR(SEARCH("DEL",CM1579)))</formula>
    </cfRule>
  </conditionalFormatting>
  <conditionalFormatting sqref="CM1580:CO1580">
    <cfRule type="containsText" dxfId="167" priority="170" operator="containsText" text="DEL">
      <formula>NOT(ISERROR(SEARCH("DEL",CM1580)))</formula>
    </cfRule>
  </conditionalFormatting>
  <conditionalFormatting sqref="CM1581:CO1581">
    <cfRule type="containsText" dxfId="166" priority="169" operator="containsText" text="DEL">
      <formula>NOT(ISERROR(SEARCH("DEL",CM1581)))</formula>
    </cfRule>
  </conditionalFormatting>
  <conditionalFormatting sqref="CM1582:CO1582">
    <cfRule type="containsText" dxfId="165" priority="168" operator="containsText" text="DEL">
      <formula>NOT(ISERROR(SEARCH("DEL",CM1582)))</formula>
    </cfRule>
  </conditionalFormatting>
  <conditionalFormatting sqref="CM1583:CO1583">
    <cfRule type="containsText" dxfId="164" priority="167" operator="containsText" text="DEL">
      <formula>NOT(ISERROR(SEARCH("DEL",CM1583)))</formula>
    </cfRule>
  </conditionalFormatting>
  <conditionalFormatting sqref="CM1584:CO1584">
    <cfRule type="containsText" dxfId="163" priority="166" operator="containsText" text="DEL">
      <formula>NOT(ISERROR(SEARCH("DEL",CM1584)))</formula>
    </cfRule>
  </conditionalFormatting>
  <conditionalFormatting sqref="CM1585:CO1585">
    <cfRule type="containsText" dxfId="162" priority="165" operator="containsText" text="DEL">
      <formula>NOT(ISERROR(SEARCH("DEL",CM1585)))</formula>
    </cfRule>
  </conditionalFormatting>
  <conditionalFormatting sqref="CM1586:CO1586">
    <cfRule type="containsText" dxfId="161" priority="164" operator="containsText" text="DEL">
      <formula>NOT(ISERROR(SEARCH("DEL",CM1586)))</formula>
    </cfRule>
  </conditionalFormatting>
  <conditionalFormatting sqref="CM1587:CO1587">
    <cfRule type="containsText" dxfId="160" priority="163" operator="containsText" text="DEL">
      <formula>NOT(ISERROR(SEARCH("DEL",CM1587)))</formula>
    </cfRule>
  </conditionalFormatting>
  <conditionalFormatting sqref="CM1588:CO1588">
    <cfRule type="containsText" dxfId="159" priority="162" operator="containsText" text="DEL">
      <formula>NOT(ISERROR(SEARCH("DEL",CM1588)))</formula>
    </cfRule>
  </conditionalFormatting>
  <conditionalFormatting sqref="CM1589:CO1589">
    <cfRule type="containsText" dxfId="158" priority="161" operator="containsText" text="DEL">
      <formula>NOT(ISERROR(SEARCH("DEL",CM1589)))</formula>
    </cfRule>
  </conditionalFormatting>
  <conditionalFormatting sqref="CM1590:CO1590">
    <cfRule type="containsText" dxfId="157" priority="160" operator="containsText" text="DEL">
      <formula>NOT(ISERROR(SEARCH("DEL",CM1590)))</formula>
    </cfRule>
  </conditionalFormatting>
  <conditionalFormatting sqref="CM1591:CO1591">
    <cfRule type="containsText" dxfId="156" priority="159" operator="containsText" text="DEL">
      <formula>NOT(ISERROR(SEARCH("DEL",CM1591)))</formula>
    </cfRule>
  </conditionalFormatting>
  <conditionalFormatting sqref="CM1592:CO1592">
    <cfRule type="containsText" dxfId="155" priority="158" operator="containsText" text="DEL">
      <formula>NOT(ISERROR(SEARCH("DEL",CM1592)))</formula>
    </cfRule>
  </conditionalFormatting>
  <conditionalFormatting sqref="CM1593:CO1593">
    <cfRule type="containsText" dxfId="154" priority="157" operator="containsText" text="DEL">
      <formula>NOT(ISERROR(SEARCH("DEL",CM1593)))</formula>
    </cfRule>
  </conditionalFormatting>
  <conditionalFormatting sqref="CM1594:CO1594">
    <cfRule type="containsText" dxfId="153" priority="156" operator="containsText" text="DEL">
      <formula>NOT(ISERROR(SEARCH("DEL",CM1594)))</formula>
    </cfRule>
  </conditionalFormatting>
  <conditionalFormatting sqref="CM1595:CO1595">
    <cfRule type="containsText" dxfId="152" priority="155" operator="containsText" text="DEL">
      <formula>NOT(ISERROR(SEARCH("DEL",CM1595)))</formula>
    </cfRule>
  </conditionalFormatting>
  <conditionalFormatting sqref="CM1596:CO1596">
    <cfRule type="containsText" dxfId="151" priority="154" operator="containsText" text="DEL">
      <formula>NOT(ISERROR(SEARCH("DEL",CM1596)))</formula>
    </cfRule>
  </conditionalFormatting>
  <conditionalFormatting sqref="CM1597:CO1597">
    <cfRule type="containsText" dxfId="150" priority="153" operator="containsText" text="DEL">
      <formula>NOT(ISERROR(SEARCH("DEL",CM1597)))</formula>
    </cfRule>
  </conditionalFormatting>
  <conditionalFormatting sqref="CM1598:CO1598">
    <cfRule type="containsText" dxfId="149" priority="152" operator="containsText" text="DEL">
      <formula>NOT(ISERROR(SEARCH("DEL",CM1598)))</formula>
    </cfRule>
  </conditionalFormatting>
  <conditionalFormatting sqref="CM1599:CO1599">
    <cfRule type="containsText" dxfId="148" priority="151" operator="containsText" text="DEL">
      <formula>NOT(ISERROR(SEARCH("DEL",CM1599)))</formula>
    </cfRule>
  </conditionalFormatting>
  <conditionalFormatting sqref="CM1600:CO1600">
    <cfRule type="containsText" dxfId="147" priority="150" operator="containsText" text="DEL">
      <formula>NOT(ISERROR(SEARCH("DEL",CM1600)))</formula>
    </cfRule>
  </conditionalFormatting>
  <conditionalFormatting sqref="CM1601:CO1601">
    <cfRule type="containsText" dxfId="146" priority="149" operator="containsText" text="DEL">
      <formula>NOT(ISERROR(SEARCH("DEL",CM1601)))</formula>
    </cfRule>
  </conditionalFormatting>
  <conditionalFormatting sqref="CM1602:CO1602">
    <cfRule type="containsText" dxfId="145" priority="148" operator="containsText" text="DEL">
      <formula>NOT(ISERROR(SEARCH("DEL",CM1602)))</formula>
    </cfRule>
  </conditionalFormatting>
  <conditionalFormatting sqref="CM1603:CO1603">
    <cfRule type="containsText" dxfId="144" priority="147" operator="containsText" text="DEL">
      <formula>NOT(ISERROR(SEARCH("DEL",CM1603)))</formula>
    </cfRule>
  </conditionalFormatting>
  <conditionalFormatting sqref="CM1604:CO1604">
    <cfRule type="containsText" dxfId="143" priority="146" operator="containsText" text="DEL">
      <formula>NOT(ISERROR(SEARCH("DEL",CM1604)))</formula>
    </cfRule>
  </conditionalFormatting>
  <conditionalFormatting sqref="CM1605:CO1605">
    <cfRule type="containsText" dxfId="142" priority="145" operator="containsText" text="DEL">
      <formula>NOT(ISERROR(SEARCH("DEL",CM1605)))</formula>
    </cfRule>
  </conditionalFormatting>
  <conditionalFormatting sqref="CM1606:CO1606">
    <cfRule type="containsText" dxfId="141" priority="144" operator="containsText" text="DEL">
      <formula>NOT(ISERROR(SEARCH("DEL",CM1606)))</formula>
    </cfRule>
  </conditionalFormatting>
  <conditionalFormatting sqref="CM1607:CO1607">
    <cfRule type="containsText" dxfId="140" priority="143" operator="containsText" text="DEL">
      <formula>NOT(ISERROR(SEARCH("DEL",CM1607)))</formula>
    </cfRule>
  </conditionalFormatting>
  <conditionalFormatting sqref="CM1608:CO1608">
    <cfRule type="containsText" dxfId="139" priority="142" operator="containsText" text="DEL">
      <formula>NOT(ISERROR(SEARCH("DEL",CM1608)))</formula>
    </cfRule>
  </conditionalFormatting>
  <conditionalFormatting sqref="CM1609:CO1609">
    <cfRule type="containsText" dxfId="138" priority="141" operator="containsText" text="DEL">
      <formula>NOT(ISERROR(SEARCH("DEL",CM1609)))</formula>
    </cfRule>
  </conditionalFormatting>
  <conditionalFormatting sqref="CM1610:CO1610">
    <cfRule type="containsText" dxfId="137" priority="140" operator="containsText" text="DEL">
      <formula>NOT(ISERROR(SEARCH("DEL",CM1610)))</formula>
    </cfRule>
  </conditionalFormatting>
  <conditionalFormatting sqref="CM1611:CO1611">
    <cfRule type="containsText" dxfId="136" priority="139" operator="containsText" text="DEL">
      <formula>NOT(ISERROR(SEARCH("DEL",CM1611)))</formula>
    </cfRule>
  </conditionalFormatting>
  <conditionalFormatting sqref="CM1612:CO1612">
    <cfRule type="containsText" dxfId="135" priority="138" operator="containsText" text="DEL">
      <formula>NOT(ISERROR(SEARCH("DEL",CM1612)))</formula>
    </cfRule>
  </conditionalFormatting>
  <conditionalFormatting sqref="CM1613:CO1613">
    <cfRule type="containsText" dxfId="134" priority="137" operator="containsText" text="DEL">
      <formula>NOT(ISERROR(SEARCH("DEL",CM1613)))</formula>
    </cfRule>
  </conditionalFormatting>
  <conditionalFormatting sqref="CM1614:CO1614">
    <cfRule type="containsText" dxfId="133" priority="136" operator="containsText" text="DEL">
      <formula>NOT(ISERROR(SEARCH("DEL",CM1614)))</formula>
    </cfRule>
  </conditionalFormatting>
  <conditionalFormatting sqref="CM1615:CO1615">
    <cfRule type="containsText" dxfId="132" priority="135" operator="containsText" text="DEL">
      <formula>NOT(ISERROR(SEARCH("DEL",CM1615)))</formula>
    </cfRule>
  </conditionalFormatting>
  <conditionalFormatting sqref="CM1616:CO1616">
    <cfRule type="containsText" dxfId="131" priority="134" operator="containsText" text="DEL">
      <formula>NOT(ISERROR(SEARCH("DEL",CM1616)))</formula>
    </cfRule>
  </conditionalFormatting>
  <conditionalFormatting sqref="CM1617:CO1617">
    <cfRule type="containsText" dxfId="130" priority="133" operator="containsText" text="DEL">
      <formula>NOT(ISERROR(SEARCH("DEL",CM1617)))</formula>
    </cfRule>
  </conditionalFormatting>
  <conditionalFormatting sqref="CM1618:CO1618">
    <cfRule type="containsText" dxfId="129" priority="132" operator="containsText" text="DEL">
      <formula>NOT(ISERROR(SEARCH("DEL",CM1618)))</formula>
    </cfRule>
  </conditionalFormatting>
  <conditionalFormatting sqref="CM1619:CO1619">
    <cfRule type="containsText" dxfId="128" priority="131" operator="containsText" text="DEL">
      <formula>NOT(ISERROR(SEARCH("DEL",CM1619)))</formula>
    </cfRule>
  </conditionalFormatting>
  <conditionalFormatting sqref="CM1620:CO1620">
    <cfRule type="containsText" dxfId="127" priority="130" operator="containsText" text="DEL">
      <formula>NOT(ISERROR(SEARCH("DEL",CM1620)))</formula>
    </cfRule>
  </conditionalFormatting>
  <conditionalFormatting sqref="CM1621:CO1621">
    <cfRule type="containsText" dxfId="126" priority="129" operator="containsText" text="DEL">
      <formula>NOT(ISERROR(SEARCH("DEL",CM1621)))</formula>
    </cfRule>
  </conditionalFormatting>
  <conditionalFormatting sqref="CM1622:CO1622">
    <cfRule type="containsText" dxfId="125" priority="128" operator="containsText" text="DEL">
      <formula>NOT(ISERROR(SEARCH("DEL",CM1622)))</formula>
    </cfRule>
  </conditionalFormatting>
  <conditionalFormatting sqref="CM1623:CO1623">
    <cfRule type="containsText" dxfId="124" priority="127" operator="containsText" text="DEL">
      <formula>NOT(ISERROR(SEARCH("DEL",CM1623)))</formula>
    </cfRule>
  </conditionalFormatting>
  <conditionalFormatting sqref="CM1624:CO1624">
    <cfRule type="containsText" dxfId="123" priority="126" operator="containsText" text="DEL">
      <formula>NOT(ISERROR(SEARCH("DEL",CM1624)))</formula>
    </cfRule>
  </conditionalFormatting>
  <conditionalFormatting sqref="CM1625:CO1625">
    <cfRule type="containsText" dxfId="122" priority="125" operator="containsText" text="DEL">
      <formula>NOT(ISERROR(SEARCH("DEL",CM1625)))</formula>
    </cfRule>
  </conditionalFormatting>
  <conditionalFormatting sqref="CM1626:CO1626">
    <cfRule type="containsText" dxfId="121" priority="124" operator="containsText" text="DEL">
      <formula>NOT(ISERROR(SEARCH("DEL",CM1626)))</formula>
    </cfRule>
  </conditionalFormatting>
  <conditionalFormatting sqref="CM1627:CO1627">
    <cfRule type="containsText" dxfId="120" priority="123" operator="containsText" text="DEL">
      <formula>NOT(ISERROR(SEARCH("DEL",CM1627)))</formula>
    </cfRule>
  </conditionalFormatting>
  <conditionalFormatting sqref="CM1628:CO1628">
    <cfRule type="containsText" dxfId="119" priority="122" operator="containsText" text="DEL">
      <formula>NOT(ISERROR(SEARCH("DEL",CM1628)))</formula>
    </cfRule>
  </conditionalFormatting>
  <conditionalFormatting sqref="CM1629:CO1629">
    <cfRule type="containsText" dxfId="118" priority="121" operator="containsText" text="DEL">
      <formula>NOT(ISERROR(SEARCH("DEL",CM1629)))</formula>
    </cfRule>
  </conditionalFormatting>
  <conditionalFormatting sqref="CM1630:CO1630">
    <cfRule type="containsText" dxfId="117" priority="120" operator="containsText" text="DEL">
      <formula>NOT(ISERROR(SEARCH("DEL",CM1630)))</formula>
    </cfRule>
  </conditionalFormatting>
  <conditionalFormatting sqref="CM1631:CO1631">
    <cfRule type="containsText" dxfId="116" priority="119" operator="containsText" text="DEL">
      <formula>NOT(ISERROR(SEARCH("DEL",CM1631)))</formula>
    </cfRule>
  </conditionalFormatting>
  <conditionalFormatting sqref="CM1632:CO1632">
    <cfRule type="containsText" dxfId="115" priority="118" operator="containsText" text="DEL">
      <formula>NOT(ISERROR(SEARCH("DEL",CM1632)))</formula>
    </cfRule>
  </conditionalFormatting>
  <conditionalFormatting sqref="CM1633:CO1633">
    <cfRule type="containsText" dxfId="114" priority="117" operator="containsText" text="DEL">
      <formula>NOT(ISERROR(SEARCH("DEL",CM1633)))</formula>
    </cfRule>
  </conditionalFormatting>
  <conditionalFormatting sqref="CM1634:CO1634">
    <cfRule type="containsText" dxfId="113" priority="116" operator="containsText" text="DEL">
      <formula>NOT(ISERROR(SEARCH("DEL",CM1634)))</formula>
    </cfRule>
  </conditionalFormatting>
  <conditionalFormatting sqref="CM1635:CO1635">
    <cfRule type="containsText" dxfId="112" priority="115" operator="containsText" text="DEL">
      <formula>NOT(ISERROR(SEARCH("DEL",CM1635)))</formula>
    </cfRule>
  </conditionalFormatting>
  <conditionalFormatting sqref="CM1636:CO1636">
    <cfRule type="containsText" dxfId="111" priority="114" operator="containsText" text="DEL">
      <formula>NOT(ISERROR(SEARCH("DEL",CM1636)))</formula>
    </cfRule>
  </conditionalFormatting>
  <conditionalFormatting sqref="CM1637:CO1637">
    <cfRule type="containsText" dxfId="110" priority="113" operator="containsText" text="DEL">
      <formula>NOT(ISERROR(SEARCH("DEL",CM1637)))</formula>
    </cfRule>
  </conditionalFormatting>
  <conditionalFormatting sqref="CM1638:CO1638">
    <cfRule type="containsText" dxfId="109" priority="112" operator="containsText" text="DEL">
      <formula>NOT(ISERROR(SEARCH("DEL",CM1638)))</formula>
    </cfRule>
  </conditionalFormatting>
  <conditionalFormatting sqref="CM1639:CO1639">
    <cfRule type="containsText" dxfId="108" priority="111" operator="containsText" text="DEL">
      <formula>NOT(ISERROR(SEARCH("DEL",CM1639)))</formula>
    </cfRule>
  </conditionalFormatting>
  <conditionalFormatting sqref="CM1640:CO1640">
    <cfRule type="containsText" dxfId="107" priority="110" operator="containsText" text="DEL">
      <formula>NOT(ISERROR(SEARCH("DEL",CM1640)))</formula>
    </cfRule>
  </conditionalFormatting>
  <conditionalFormatting sqref="CM1641:CO1641">
    <cfRule type="containsText" dxfId="106" priority="109" operator="containsText" text="DEL">
      <formula>NOT(ISERROR(SEARCH("DEL",CM1641)))</formula>
    </cfRule>
  </conditionalFormatting>
  <conditionalFormatting sqref="CM1642:CO1642">
    <cfRule type="containsText" dxfId="105" priority="108" operator="containsText" text="DEL">
      <formula>NOT(ISERROR(SEARCH("DEL",CM1642)))</formula>
    </cfRule>
  </conditionalFormatting>
  <conditionalFormatting sqref="CM1643:CO1643">
    <cfRule type="containsText" dxfId="104" priority="107" operator="containsText" text="DEL">
      <formula>NOT(ISERROR(SEARCH("DEL",CM1643)))</formula>
    </cfRule>
  </conditionalFormatting>
  <conditionalFormatting sqref="CM1644:CO1644">
    <cfRule type="containsText" dxfId="103" priority="106" operator="containsText" text="DEL">
      <formula>NOT(ISERROR(SEARCH("DEL",CM1644)))</formula>
    </cfRule>
  </conditionalFormatting>
  <conditionalFormatting sqref="CM1645:CO1645">
    <cfRule type="containsText" dxfId="102" priority="105" operator="containsText" text="DEL">
      <formula>NOT(ISERROR(SEARCH("DEL",CM1645)))</formula>
    </cfRule>
  </conditionalFormatting>
  <conditionalFormatting sqref="CM1646:CO1646">
    <cfRule type="containsText" dxfId="101" priority="104" operator="containsText" text="DEL">
      <formula>NOT(ISERROR(SEARCH("DEL",CM1646)))</formula>
    </cfRule>
  </conditionalFormatting>
  <conditionalFormatting sqref="CM1647:CO1647">
    <cfRule type="containsText" dxfId="100" priority="103" operator="containsText" text="DEL">
      <formula>NOT(ISERROR(SEARCH("DEL",CM1647)))</formula>
    </cfRule>
  </conditionalFormatting>
  <conditionalFormatting sqref="CM1648:CO1648">
    <cfRule type="containsText" dxfId="99" priority="102" operator="containsText" text="DEL">
      <formula>NOT(ISERROR(SEARCH("DEL",CM1648)))</formula>
    </cfRule>
  </conditionalFormatting>
  <conditionalFormatting sqref="CM1649:CO1649">
    <cfRule type="containsText" dxfId="98" priority="101" operator="containsText" text="DEL">
      <formula>NOT(ISERROR(SEARCH("DEL",CM1649)))</formula>
    </cfRule>
  </conditionalFormatting>
  <conditionalFormatting sqref="CM1650:CO1650">
    <cfRule type="containsText" dxfId="97" priority="100" operator="containsText" text="DEL">
      <formula>NOT(ISERROR(SEARCH("DEL",CM1650)))</formula>
    </cfRule>
  </conditionalFormatting>
  <conditionalFormatting sqref="CM1651:CO1651">
    <cfRule type="containsText" dxfId="96" priority="99" operator="containsText" text="DEL">
      <formula>NOT(ISERROR(SEARCH("DEL",CM1651)))</formula>
    </cfRule>
  </conditionalFormatting>
  <conditionalFormatting sqref="CM1653:CO1653">
    <cfRule type="containsText" dxfId="95" priority="97" operator="containsText" text="DEL">
      <formula>NOT(ISERROR(SEARCH("DEL",CM1653)))</formula>
    </cfRule>
  </conditionalFormatting>
  <conditionalFormatting sqref="CM1655:CO1655">
    <cfRule type="containsText" dxfId="94" priority="96" operator="containsText" text="DEL">
      <formula>NOT(ISERROR(SEARCH("DEL",CM1655)))</formula>
    </cfRule>
  </conditionalFormatting>
  <conditionalFormatting sqref="CM527:CO527">
    <cfRule type="containsText" dxfId="93" priority="95" operator="containsText" text="DEL">
      <formula>NOT(ISERROR(SEARCH("DEL",CM527)))</formula>
    </cfRule>
  </conditionalFormatting>
  <conditionalFormatting sqref="CM1659:CO1659">
    <cfRule type="containsText" dxfId="92" priority="92" operator="containsText" text="DEL">
      <formula>NOT(ISERROR(SEARCH("DEL",CM1659)))</formula>
    </cfRule>
  </conditionalFormatting>
  <conditionalFormatting sqref="CM1656:CO1657">
    <cfRule type="containsText" dxfId="91" priority="93" operator="containsText" text="DEL">
      <formula>NOT(ISERROR(SEARCH("DEL",CM1656)))</formula>
    </cfRule>
  </conditionalFormatting>
  <conditionalFormatting sqref="CM496:CO496">
    <cfRule type="containsText" dxfId="90" priority="91" operator="containsText" text="DEL">
      <formula>NOT(ISERROR(SEARCH("DEL",CM496)))</formula>
    </cfRule>
  </conditionalFormatting>
  <conditionalFormatting sqref="CM514:CO514">
    <cfRule type="containsText" dxfId="89" priority="90" operator="containsText" text="DEL">
      <formula>NOT(ISERROR(SEARCH("DEL",CM514)))</formula>
    </cfRule>
  </conditionalFormatting>
  <conditionalFormatting sqref="CM1660:CO1660">
    <cfRule type="containsText" dxfId="88" priority="89" operator="containsText" text="DEL">
      <formula>NOT(ISERROR(SEARCH("DEL",CM1660)))</formula>
    </cfRule>
  </conditionalFormatting>
  <conditionalFormatting sqref="CM1663:CO1663">
    <cfRule type="containsText" dxfId="87" priority="88" operator="containsText" text="DEL">
      <formula>NOT(ISERROR(SEARCH("DEL",CM1663)))</formula>
    </cfRule>
  </conditionalFormatting>
  <conditionalFormatting sqref="CM1665:CO1665">
    <cfRule type="containsText" dxfId="86" priority="87" operator="containsText" text="DEL">
      <formula>NOT(ISERROR(SEARCH("DEL",CM1665)))</formula>
    </cfRule>
  </conditionalFormatting>
  <conditionalFormatting sqref="CM1661:CO1661">
    <cfRule type="containsText" dxfId="85" priority="86" operator="containsText" text="DEL">
      <formula>NOT(ISERROR(SEARCH("DEL",CM1661)))</formula>
    </cfRule>
  </conditionalFormatting>
  <conditionalFormatting sqref="CM467:CO467">
    <cfRule type="containsText" dxfId="84" priority="85" operator="containsText" text="DEL">
      <formula>NOT(ISERROR(SEARCH("DEL",CM467)))</formula>
    </cfRule>
  </conditionalFormatting>
  <conditionalFormatting sqref="CM478:CO478">
    <cfRule type="containsText" dxfId="83" priority="84" operator="containsText" text="DEL">
      <formula>NOT(ISERROR(SEARCH("DEL",CM478)))</formula>
    </cfRule>
  </conditionalFormatting>
  <conditionalFormatting sqref="CM1667:CO1667">
    <cfRule type="containsText" dxfId="82" priority="83" operator="containsText" text="DEL">
      <formula>NOT(ISERROR(SEARCH("DEL",CM1667)))</formula>
    </cfRule>
  </conditionalFormatting>
  <conditionalFormatting sqref="CM1669:CO1669">
    <cfRule type="containsText" dxfId="81" priority="82" operator="containsText" text="DEL">
      <formula>NOT(ISERROR(SEARCH("DEL",CM1669)))</formula>
    </cfRule>
  </conditionalFormatting>
  <conditionalFormatting sqref="CM446:CO446">
    <cfRule type="containsText" dxfId="80" priority="81" operator="containsText" text="DEL">
      <formula>NOT(ISERROR(SEARCH("DEL",CM446)))</formula>
    </cfRule>
  </conditionalFormatting>
  <conditionalFormatting sqref="CM462:CO462">
    <cfRule type="containsText" dxfId="79" priority="80" operator="containsText" text="DEL">
      <formula>NOT(ISERROR(SEARCH("DEL",CM462)))</formula>
    </cfRule>
  </conditionalFormatting>
  <conditionalFormatting sqref="CM1670:CO1670">
    <cfRule type="containsText" dxfId="78" priority="79" operator="containsText" text="DEL">
      <formula>NOT(ISERROR(SEARCH("DEL",CM1670)))</formula>
    </cfRule>
  </conditionalFormatting>
  <conditionalFormatting sqref="CM1672:CO1672">
    <cfRule type="containsText" dxfId="77" priority="78" operator="containsText" text="DEL">
      <formula>NOT(ISERROR(SEARCH("DEL",CM1672)))</formula>
    </cfRule>
  </conditionalFormatting>
  <conditionalFormatting sqref="CM1674:CO1674">
    <cfRule type="containsText" dxfId="76" priority="77" operator="containsText" text="DEL">
      <formula>NOT(ISERROR(SEARCH("DEL",CM1674)))</formula>
    </cfRule>
  </conditionalFormatting>
  <conditionalFormatting sqref="CM419:CO419">
    <cfRule type="containsText" dxfId="75" priority="76" operator="containsText" text="DEL">
      <formula>NOT(ISERROR(SEARCH("DEL",CM419)))</formula>
    </cfRule>
  </conditionalFormatting>
  <conditionalFormatting sqref="CM1675:CO1675">
    <cfRule type="containsText" dxfId="74" priority="75" operator="containsText" text="DEL">
      <formula>NOT(ISERROR(SEARCH("DEL",CM1675)))</formula>
    </cfRule>
  </conditionalFormatting>
  <conditionalFormatting sqref="CM1677:CO1677">
    <cfRule type="containsText" dxfId="73" priority="74" operator="containsText" text="DEL">
      <formula>NOT(ISERROR(SEARCH("DEL",CM1677)))</formula>
    </cfRule>
  </conditionalFormatting>
  <conditionalFormatting sqref="CM412:CO412">
    <cfRule type="containsText" dxfId="72" priority="73" operator="containsText" text="DEL">
      <formula>NOT(ISERROR(SEARCH("DEL",CM412)))</formula>
    </cfRule>
  </conditionalFormatting>
  <conditionalFormatting sqref="CM1678:CO1678">
    <cfRule type="containsText" dxfId="71" priority="72" operator="containsText" text="DEL">
      <formula>NOT(ISERROR(SEARCH("DEL",CM1678)))</formula>
    </cfRule>
  </conditionalFormatting>
  <conditionalFormatting sqref="CM1679:CO1679">
    <cfRule type="containsText" dxfId="70" priority="71" operator="containsText" text="DEL">
      <formula>NOT(ISERROR(SEARCH("DEL",CM1679)))</formula>
    </cfRule>
  </conditionalFormatting>
  <conditionalFormatting sqref="CM1680:CO1680">
    <cfRule type="containsText" dxfId="69" priority="70" operator="containsText" text="DEL">
      <formula>NOT(ISERROR(SEARCH("DEL",CM1680)))</formula>
    </cfRule>
  </conditionalFormatting>
  <conditionalFormatting sqref="CM1682:CO1682">
    <cfRule type="containsText" dxfId="68" priority="69" operator="containsText" text="DEL">
      <formula>NOT(ISERROR(SEARCH("DEL",CM1682)))</formula>
    </cfRule>
  </conditionalFormatting>
  <conditionalFormatting sqref="CM1683:CO1683">
    <cfRule type="containsText" dxfId="67" priority="68" operator="containsText" text="DEL">
      <formula>NOT(ISERROR(SEARCH("DEL",CM1683)))</formula>
    </cfRule>
  </conditionalFormatting>
  <conditionalFormatting sqref="CM389:CO389">
    <cfRule type="containsText" dxfId="66" priority="67" operator="containsText" text="DEL">
      <formula>NOT(ISERROR(SEARCH("DEL",CM389)))</formula>
    </cfRule>
  </conditionalFormatting>
  <conditionalFormatting sqref="CM401:CO401">
    <cfRule type="containsText" dxfId="65" priority="66" operator="containsText" text="DEL">
      <formula>NOT(ISERROR(SEARCH("DEL",CM401)))</formula>
    </cfRule>
  </conditionalFormatting>
  <conditionalFormatting sqref="CM1684:CO1684">
    <cfRule type="containsText" dxfId="64" priority="65" operator="containsText" text="DEL">
      <formula>NOT(ISERROR(SEARCH("DEL",CM1684)))</formula>
    </cfRule>
  </conditionalFormatting>
  <conditionalFormatting sqref="CM1686:CO1686">
    <cfRule type="containsText" dxfId="63" priority="64" operator="containsText" text="DEL">
      <formula>NOT(ISERROR(SEARCH("DEL",CM1686)))</formula>
    </cfRule>
  </conditionalFormatting>
  <conditionalFormatting sqref="CM1688:CO1688">
    <cfRule type="containsText" dxfId="62" priority="63" operator="containsText" text="DEL">
      <formula>NOT(ISERROR(SEARCH("DEL",CM1688)))</formula>
    </cfRule>
  </conditionalFormatting>
  <conditionalFormatting sqref="CM360:CO360">
    <cfRule type="containsText" dxfId="61" priority="62" operator="containsText" text="DEL">
      <formula>NOT(ISERROR(SEARCH("DEL",CM360)))</formula>
    </cfRule>
  </conditionalFormatting>
  <conditionalFormatting sqref="CM1689:CO1689">
    <cfRule type="containsText" dxfId="60" priority="61" operator="containsText" text="DEL">
      <formula>NOT(ISERROR(SEARCH("DEL",CM1689)))</formula>
    </cfRule>
  </conditionalFormatting>
  <conditionalFormatting sqref="CM1691:CO1691">
    <cfRule type="containsText" dxfId="59" priority="60" operator="containsText" text="DEL">
      <formula>NOT(ISERROR(SEARCH("DEL",CM1691)))</formula>
    </cfRule>
  </conditionalFormatting>
  <conditionalFormatting sqref="CM381:CO381">
    <cfRule type="containsText" dxfId="58" priority="59" operator="containsText" text="DEL">
      <formula>NOT(ISERROR(SEARCH("DEL",CM381)))</formula>
    </cfRule>
  </conditionalFormatting>
  <conditionalFormatting sqref="CM1693:CO1693">
    <cfRule type="containsText" dxfId="57" priority="58" operator="containsText" text="DEL">
      <formula>NOT(ISERROR(SEARCH("DEL",CM1693)))</formula>
    </cfRule>
  </conditionalFormatting>
  <conditionalFormatting sqref="CM320:CO320">
    <cfRule type="containsText" dxfId="56" priority="57" operator="containsText" text="DEL">
      <formula>NOT(ISERROR(SEARCH("DEL",CM320)))</formula>
    </cfRule>
  </conditionalFormatting>
  <conditionalFormatting sqref="CM325:CO325">
    <cfRule type="containsText" dxfId="55" priority="56" operator="containsText" text="DEL">
      <formula>NOT(ISERROR(SEARCH("DEL",CM325)))</formula>
    </cfRule>
  </conditionalFormatting>
  <conditionalFormatting sqref="CM338:CO338">
    <cfRule type="containsText" dxfId="54" priority="55" operator="containsText" text="DEL">
      <formula>NOT(ISERROR(SEARCH("DEL",CM338)))</formula>
    </cfRule>
  </conditionalFormatting>
  <conditionalFormatting sqref="CM1694:CO1694">
    <cfRule type="containsText" dxfId="53" priority="54" operator="containsText" text="DEL">
      <formula>NOT(ISERROR(SEARCH("DEL",CM1694)))</formula>
    </cfRule>
  </conditionalFormatting>
  <conditionalFormatting sqref="CM1696:CO1696">
    <cfRule type="containsText" dxfId="52" priority="53" operator="containsText" text="DEL">
      <formula>NOT(ISERROR(SEARCH("DEL",CM1696)))</formula>
    </cfRule>
  </conditionalFormatting>
  <conditionalFormatting sqref="CM1698:CO1698">
    <cfRule type="containsText" dxfId="51" priority="52" operator="containsText" text="DEL">
      <formula>NOT(ISERROR(SEARCH("DEL",CM1698)))</formula>
    </cfRule>
  </conditionalFormatting>
  <conditionalFormatting sqref="CM1700:CO1700">
    <cfRule type="containsText" dxfId="50" priority="51" operator="containsText" text="DEL">
      <formula>NOT(ISERROR(SEARCH("DEL",CM1700)))</formula>
    </cfRule>
  </conditionalFormatting>
  <conditionalFormatting sqref="CM1702:CO1702">
    <cfRule type="containsText" dxfId="49" priority="50" operator="containsText" text="DEL">
      <formula>NOT(ISERROR(SEARCH("DEL",CM1702)))</formula>
    </cfRule>
  </conditionalFormatting>
  <conditionalFormatting sqref="CM1703:CO1703">
    <cfRule type="containsText" dxfId="48" priority="49" operator="containsText" text="DEL">
      <formula>NOT(ISERROR(SEARCH("DEL",CM1703)))</formula>
    </cfRule>
  </conditionalFormatting>
  <conditionalFormatting sqref="CM1704:CO1704">
    <cfRule type="containsText" dxfId="47" priority="48" operator="containsText" text="DEL">
      <formula>NOT(ISERROR(SEARCH("DEL",CM1704)))</formula>
    </cfRule>
  </conditionalFormatting>
  <conditionalFormatting sqref="CM1705:CO1705">
    <cfRule type="containsText" dxfId="46" priority="47" operator="containsText" text="DEL">
      <formula>NOT(ISERROR(SEARCH("DEL",CM1705)))</formula>
    </cfRule>
  </conditionalFormatting>
  <conditionalFormatting sqref="CM299:CO299">
    <cfRule type="containsText" dxfId="45" priority="46" operator="containsText" text="DEL">
      <formula>NOT(ISERROR(SEARCH("DEL",CM299)))</formula>
    </cfRule>
  </conditionalFormatting>
  <conditionalFormatting sqref="CM303:CO303">
    <cfRule type="containsText" dxfId="44" priority="45" operator="containsText" text="DEL">
      <formula>NOT(ISERROR(SEARCH("DEL",CM303)))</formula>
    </cfRule>
  </conditionalFormatting>
  <conditionalFormatting sqref="CM1706:CO1706">
    <cfRule type="containsText" dxfId="43" priority="44" operator="containsText" text="DEL">
      <formula>NOT(ISERROR(SEARCH("DEL",CM1706)))</formula>
    </cfRule>
  </conditionalFormatting>
  <conditionalFormatting sqref="CM1708:CO1708">
    <cfRule type="containsText" dxfId="42" priority="43" operator="containsText" text="DEL">
      <formula>NOT(ISERROR(SEARCH("DEL",CM1708)))</formula>
    </cfRule>
  </conditionalFormatting>
  <conditionalFormatting sqref="CM1710:CO1710">
    <cfRule type="containsText" dxfId="41" priority="42" operator="containsText" text="DEL">
      <formula>NOT(ISERROR(SEARCH("DEL",CM1710)))</formula>
    </cfRule>
  </conditionalFormatting>
  <conditionalFormatting sqref="CM1712:CO1712">
    <cfRule type="containsText" dxfId="40" priority="41" operator="containsText" text="DEL">
      <formula>NOT(ISERROR(SEARCH("DEL",CM1712)))</formula>
    </cfRule>
  </conditionalFormatting>
  <conditionalFormatting sqref="CM279:CO279">
    <cfRule type="containsText" dxfId="39" priority="40" operator="containsText" text="DEL">
      <formula>NOT(ISERROR(SEARCH("DEL",CM279)))</formula>
    </cfRule>
  </conditionalFormatting>
  <conditionalFormatting sqref="CM286:CO286">
    <cfRule type="containsText" dxfId="38" priority="39" operator="containsText" text="DEL">
      <formula>NOT(ISERROR(SEARCH("DEL",CM286)))</formula>
    </cfRule>
  </conditionalFormatting>
  <conditionalFormatting sqref="CM1713:CO1713">
    <cfRule type="containsText" dxfId="37" priority="38" operator="containsText" text="DEL">
      <formula>NOT(ISERROR(SEARCH("DEL",CM1713)))</formula>
    </cfRule>
  </conditionalFormatting>
  <conditionalFormatting sqref="CM1715:CO1715">
    <cfRule type="containsText" dxfId="36" priority="37" operator="containsText" text="DEL">
      <formula>NOT(ISERROR(SEARCH("DEL",CM1715)))</formula>
    </cfRule>
  </conditionalFormatting>
  <conditionalFormatting sqref="CM1717:CO1717">
    <cfRule type="containsText" dxfId="35" priority="36" operator="containsText" text="DEL">
      <formula>NOT(ISERROR(SEARCH("DEL",CM1717)))</formula>
    </cfRule>
  </conditionalFormatting>
  <conditionalFormatting sqref="CM1719:CO1719">
    <cfRule type="containsText" dxfId="34" priority="35" operator="containsText" text="DEL">
      <formula>NOT(ISERROR(SEARCH("DEL",CM1719)))</formula>
    </cfRule>
  </conditionalFormatting>
  <conditionalFormatting sqref="CM264:CO264">
    <cfRule type="containsText" dxfId="33" priority="34" operator="containsText" text="DEL">
      <formula>NOT(ISERROR(SEARCH("DEL",CM264)))</formula>
    </cfRule>
  </conditionalFormatting>
  <conditionalFormatting sqref="CM271:CO271">
    <cfRule type="containsText" dxfId="32" priority="33" operator="containsText" text="DEL">
      <formula>NOT(ISERROR(SEARCH("DEL",CM271)))</formula>
    </cfRule>
  </conditionalFormatting>
  <conditionalFormatting sqref="CM275:CO275">
    <cfRule type="containsText" dxfId="31" priority="32" operator="containsText" text="DEL">
      <formula>NOT(ISERROR(SEARCH("DEL",CM275)))</formula>
    </cfRule>
  </conditionalFormatting>
  <conditionalFormatting sqref="CM1720:CO1720">
    <cfRule type="containsText" dxfId="30" priority="31" operator="containsText" text="DEL">
      <formula>NOT(ISERROR(SEARCH("DEL",CM1720)))</formula>
    </cfRule>
  </conditionalFormatting>
  <conditionalFormatting sqref="CM1722:CO1722">
    <cfRule type="containsText" dxfId="29" priority="30" operator="containsText" text="DEL">
      <formula>NOT(ISERROR(SEARCH("DEL",CM1722)))</formula>
    </cfRule>
  </conditionalFormatting>
  <conditionalFormatting sqref="CM1724:CO1724">
    <cfRule type="containsText" dxfId="28" priority="29" operator="containsText" text="DEL">
      <formula>NOT(ISERROR(SEARCH("DEL",CM1724)))</formula>
    </cfRule>
  </conditionalFormatting>
  <conditionalFormatting sqref="CM1726:CO1726">
    <cfRule type="containsText" dxfId="27" priority="28" operator="containsText" text="DEL">
      <formula>NOT(ISERROR(SEARCH("DEL",CM1726)))</formula>
    </cfRule>
  </conditionalFormatting>
  <conditionalFormatting sqref="CM222:CO222">
    <cfRule type="containsText" dxfId="26" priority="27" operator="containsText" text="DEL">
      <formula>NOT(ISERROR(SEARCH("DEL",CM222)))</formula>
    </cfRule>
  </conditionalFormatting>
  <conditionalFormatting sqref="CM235:CO235">
    <cfRule type="containsText" dxfId="25" priority="26" operator="containsText" text="DEL">
      <formula>NOT(ISERROR(SEARCH("DEL",CM235)))</formula>
    </cfRule>
  </conditionalFormatting>
  <conditionalFormatting sqref="CM1727:CO1727">
    <cfRule type="containsText" dxfId="24" priority="25" operator="containsText" text="DEL">
      <formula>NOT(ISERROR(SEARCH("DEL",CM1727)))</formula>
    </cfRule>
  </conditionalFormatting>
  <conditionalFormatting sqref="CM1729:CO1729">
    <cfRule type="containsText" dxfId="23" priority="24" operator="containsText" text="DEL">
      <formula>NOT(ISERROR(SEARCH("DEL",CM1729)))</formula>
    </cfRule>
  </conditionalFormatting>
  <conditionalFormatting sqref="CM1731:CO1731">
    <cfRule type="containsText" dxfId="22" priority="23" operator="containsText" text="DEL">
      <formula>NOT(ISERROR(SEARCH("DEL",CM1731)))</formula>
    </cfRule>
  </conditionalFormatting>
  <conditionalFormatting sqref="CM1733:CO1733">
    <cfRule type="containsText" dxfId="21" priority="22" operator="containsText" text="DEL">
      <formula>NOT(ISERROR(SEARCH("DEL",CM1733)))</formula>
    </cfRule>
  </conditionalFormatting>
  <conditionalFormatting sqref="CM192:CO192">
    <cfRule type="containsText" dxfId="20" priority="21" operator="containsText" text="DEL">
      <formula>NOT(ISERROR(SEARCH("DEL",CM192)))</formula>
    </cfRule>
  </conditionalFormatting>
  <conditionalFormatting sqref="CM211:CO211">
    <cfRule type="containsText" dxfId="19" priority="20" operator="containsText" text="DEL">
      <formula>NOT(ISERROR(SEARCH("DEL",CM211)))</formula>
    </cfRule>
  </conditionalFormatting>
  <conditionalFormatting sqref="CM1734:CO1734">
    <cfRule type="containsText" dxfId="18" priority="19" operator="containsText" text="DEL">
      <formula>NOT(ISERROR(SEARCH("DEL",CM1734)))</formula>
    </cfRule>
  </conditionalFormatting>
  <conditionalFormatting sqref="CM1736:CO1736">
    <cfRule type="containsText" dxfId="17" priority="18" operator="containsText" text="DEL">
      <formula>NOT(ISERROR(SEARCH("DEL",CM1736)))</formula>
    </cfRule>
  </conditionalFormatting>
  <conditionalFormatting sqref="CM1737:CO1737">
    <cfRule type="containsText" dxfId="16" priority="17" operator="containsText" text="DEL">
      <formula>NOT(ISERROR(SEARCH("DEL",CM1737)))</formula>
    </cfRule>
  </conditionalFormatting>
  <conditionalFormatting sqref="CM1739:CO1739">
    <cfRule type="containsText" dxfId="15" priority="16" operator="containsText" text="DEL">
      <formula>NOT(ISERROR(SEARCH("DEL",CM1739)))</formula>
    </cfRule>
  </conditionalFormatting>
  <conditionalFormatting sqref="CM1740:CO1740">
    <cfRule type="containsText" dxfId="14" priority="15" operator="containsText" text="DEL">
      <formula>NOT(ISERROR(SEARCH("DEL",CM1740)))</formula>
    </cfRule>
  </conditionalFormatting>
  <conditionalFormatting sqref="CM1741:CO1741">
    <cfRule type="containsText" dxfId="13" priority="14" operator="containsText" text="DEL">
      <formula>NOT(ISERROR(SEARCH("DEL",CM1741)))</formula>
    </cfRule>
  </conditionalFormatting>
  <conditionalFormatting sqref="CM177:CO177">
    <cfRule type="containsText" dxfId="12" priority="13" operator="containsText" text="DEL">
      <formula>NOT(ISERROR(SEARCH("DEL",CM177)))</formula>
    </cfRule>
  </conditionalFormatting>
  <conditionalFormatting sqref="CM184:CO184">
    <cfRule type="containsText" dxfId="11" priority="12" operator="containsText" text="DEL">
      <formula>NOT(ISERROR(SEARCH("DEL",CM184)))</formula>
    </cfRule>
  </conditionalFormatting>
  <conditionalFormatting sqref="CM200:CO200">
    <cfRule type="containsText" dxfId="10" priority="11" operator="containsText" text="DEL">
      <formula>NOT(ISERROR(SEARCH("DEL",CM200)))</formula>
    </cfRule>
  </conditionalFormatting>
  <conditionalFormatting sqref="CM1742:CO1742">
    <cfRule type="containsText" dxfId="9" priority="10" operator="containsText" text="DEL">
      <formula>NOT(ISERROR(SEARCH("DEL",CM1742)))</formula>
    </cfRule>
  </conditionalFormatting>
  <conditionalFormatting sqref="CM1744:CO1744">
    <cfRule type="containsText" dxfId="8" priority="9" operator="containsText" text="DEL">
      <formula>NOT(ISERROR(SEARCH("DEL",CM1744)))</formula>
    </cfRule>
  </conditionalFormatting>
  <conditionalFormatting sqref="CM1746:CO1746">
    <cfRule type="containsText" dxfId="7" priority="8" operator="containsText" text="DEL">
      <formula>NOT(ISERROR(SEARCH("DEL",CM1746)))</formula>
    </cfRule>
  </conditionalFormatting>
  <conditionalFormatting sqref="CM1748:CO1748">
    <cfRule type="containsText" dxfId="6" priority="7" operator="containsText" text="DEL">
      <formula>NOT(ISERROR(SEARCH("DEL",CM1748)))</formula>
    </cfRule>
  </conditionalFormatting>
  <conditionalFormatting sqref="CM1750:CO1750">
    <cfRule type="containsText" dxfId="5" priority="6" operator="containsText" text="DEL">
      <formula>NOT(ISERROR(SEARCH("DEL",CM1750)))</formula>
    </cfRule>
  </conditionalFormatting>
  <conditionalFormatting sqref="CM1751:CO1751">
    <cfRule type="containsText" dxfId="4" priority="5" operator="containsText" text="DEL">
      <formula>NOT(ISERROR(SEARCH("DEL",CM1751)))</formula>
    </cfRule>
  </conditionalFormatting>
  <conditionalFormatting sqref="CM1753:CO1753">
    <cfRule type="containsText" dxfId="3" priority="4" operator="containsText" text="DEL">
      <formula>NOT(ISERROR(SEARCH("DEL",CM1753)))</formula>
    </cfRule>
  </conditionalFormatting>
  <conditionalFormatting sqref="CM1754:CO1754">
    <cfRule type="containsText" dxfId="2" priority="3" operator="containsText" text="DEL">
      <formula>NOT(ISERROR(SEARCH("DEL",CM1754)))</formula>
    </cfRule>
  </conditionalFormatting>
  <conditionalFormatting sqref="CM1755:CO1755">
    <cfRule type="containsText" dxfId="1" priority="2" operator="containsText" text="DEL">
      <formula>NOT(ISERROR(SEARCH("DEL",CM1755)))</formula>
    </cfRule>
  </conditionalFormatting>
  <conditionalFormatting sqref="CM1757:CO1757">
    <cfRule type="containsText" dxfId="0" priority="1" operator="containsText" text="DEL">
      <formula>NOT(ISERROR(SEARCH("DEL",CM1757)))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ABEED-FAFA-4B50-8A86-32FF83E365A3}">
  <dimension ref="A1:O1423"/>
  <sheetViews>
    <sheetView workbookViewId="0"/>
  </sheetViews>
  <sheetFormatPr defaultRowHeight="14.25" x14ac:dyDescent="0.45"/>
  <cols>
    <col min="1" max="1" width="41.59765625" customWidth="1"/>
    <col min="13" max="13" width="10.796875" customWidth="1"/>
  </cols>
  <sheetData>
    <row r="1" spans="1:15" s="39" customFormat="1" x14ac:dyDescent="0.45">
      <c r="A1" s="39" t="s">
        <v>3611</v>
      </c>
      <c r="B1" s="39" t="s">
        <v>3612</v>
      </c>
      <c r="C1" s="39" t="s">
        <v>3613</v>
      </c>
      <c r="D1" s="39" t="s">
        <v>3614</v>
      </c>
      <c r="E1" s="39" t="s">
        <v>3615</v>
      </c>
      <c r="F1" s="39" t="s">
        <v>3616</v>
      </c>
      <c r="G1" s="39" t="s">
        <v>3617</v>
      </c>
      <c r="H1" s="39" t="s">
        <v>3618</v>
      </c>
      <c r="I1" s="39" t="s">
        <v>3619</v>
      </c>
      <c r="J1" s="39" t="s">
        <v>3620</v>
      </c>
      <c r="K1" s="39" t="s">
        <v>3621</v>
      </c>
      <c r="L1" s="39" t="s">
        <v>3622</v>
      </c>
      <c r="M1" s="39" t="s">
        <v>3623</v>
      </c>
      <c r="N1" s="39" t="s">
        <v>3624</v>
      </c>
      <c r="O1" s="39" t="s">
        <v>3625</v>
      </c>
    </row>
    <row r="2" spans="1:15" x14ac:dyDescent="0.45">
      <c r="A2" t="s">
        <v>3626</v>
      </c>
      <c r="B2" t="s">
        <v>3627</v>
      </c>
      <c r="C2" t="s">
        <v>3628</v>
      </c>
      <c r="D2">
        <v>100</v>
      </c>
      <c r="E2" t="s">
        <v>3629</v>
      </c>
      <c r="F2" t="s">
        <v>3630</v>
      </c>
      <c r="G2" t="s">
        <v>3631</v>
      </c>
      <c r="H2" t="s">
        <v>3632</v>
      </c>
      <c r="I2" t="s">
        <v>3633</v>
      </c>
      <c r="J2" t="s">
        <v>3634</v>
      </c>
      <c r="K2" t="s">
        <v>48</v>
      </c>
      <c r="L2" t="s">
        <v>49</v>
      </c>
      <c r="M2" t="s">
        <v>3626</v>
      </c>
      <c r="N2" t="s">
        <v>3626</v>
      </c>
      <c r="O2" t="s">
        <v>3635</v>
      </c>
    </row>
    <row r="3" spans="1:15" x14ac:dyDescent="0.45">
      <c r="A3" t="s">
        <v>3636</v>
      </c>
      <c r="B3" t="s">
        <v>3637</v>
      </c>
      <c r="C3" t="s">
        <v>3628</v>
      </c>
      <c r="D3">
        <v>100</v>
      </c>
      <c r="E3" t="s">
        <v>3629</v>
      </c>
      <c r="F3" t="s">
        <v>3630</v>
      </c>
      <c r="G3" t="s">
        <v>3631</v>
      </c>
      <c r="H3" t="s">
        <v>3632</v>
      </c>
      <c r="I3" t="s">
        <v>3633</v>
      </c>
      <c r="J3" t="s">
        <v>3634</v>
      </c>
      <c r="K3" t="s">
        <v>48</v>
      </c>
      <c r="L3" t="s">
        <v>63</v>
      </c>
      <c r="M3" t="s">
        <v>3636</v>
      </c>
      <c r="N3" t="s">
        <v>3636</v>
      </c>
      <c r="O3" t="s">
        <v>3638</v>
      </c>
    </row>
    <row r="4" spans="1:15" x14ac:dyDescent="0.45">
      <c r="A4" t="s">
        <v>3636</v>
      </c>
      <c r="B4" t="s">
        <v>3637</v>
      </c>
      <c r="C4" t="s">
        <v>3628</v>
      </c>
      <c r="D4">
        <v>100</v>
      </c>
      <c r="E4" t="s">
        <v>3629</v>
      </c>
      <c r="F4" t="s">
        <v>3630</v>
      </c>
      <c r="G4" t="s">
        <v>3631</v>
      </c>
      <c r="H4" t="s">
        <v>3632</v>
      </c>
      <c r="I4" t="s">
        <v>3633</v>
      </c>
      <c r="J4" t="s">
        <v>3634</v>
      </c>
      <c r="K4" t="s">
        <v>48</v>
      </c>
      <c r="L4" t="s">
        <v>63</v>
      </c>
      <c r="M4" t="s">
        <v>3636</v>
      </c>
      <c r="N4" t="s">
        <v>3636</v>
      </c>
      <c r="O4" t="s">
        <v>3638</v>
      </c>
    </row>
    <row r="5" spans="1:15" x14ac:dyDescent="0.45">
      <c r="A5" t="s">
        <v>3636</v>
      </c>
      <c r="B5" t="s">
        <v>3637</v>
      </c>
      <c r="C5" t="s">
        <v>3628</v>
      </c>
      <c r="D5">
        <v>100</v>
      </c>
      <c r="E5" t="s">
        <v>3629</v>
      </c>
      <c r="F5" t="s">
        <v>3630</v>
      </c>
      <c r="G5" t="s">
        <v>3631</v>
      </c>
      <c r="H5" t="s">
        <v>3632</v>
      </c>
      <c r="I5" t="s">
        <v>3633</v>
      </c>
      <c r="J5" t="s">
        <v>3634</v>
      </c>
      <c r="K5" t="s">
        <v>48</v>
      </c>
      <c r="L5" t="s">
        <v>63</v>
      </c>
      <c r="M5" t="s">
        <v>3636</v>
      </c>
      <c r="N5" t="s">
        <v>3636</v>
      </c>
      <c r="O5" t="s">
        <v>3638</v>
      </c>
    </row>
    <row r="6" spans="1:15" x14ac:dyDescent="0.45">
      <c r="A6" t="s">
        <v>3636</v>
      </c>
      <c r="B6" t="s">
        <v>3637</v>
      </c>
      <c r="C6" t="s">
        <v>3628</v>
      </c>
      <c r="D6">
        <v>100</v>
      </c>
      <c r="E6" t="s">
        <v>3629</v>
      </c>
      <c r="F6" t="s">
        <v>3630</v>
      </c>
      <c r="G6" t="s">
        <v>3631</v>
      </c>
      <c r="H6" t="s">
        <v>3632</v>
      </c>
      <c r="I6" t="s">
        <v>3633</v>
      </c>
      <c r="J6" t="s">
        <v>3634</v>
      </c>
      <c r="K6" t="s">
        <v>48</v>
      </c>
      <c r="L6" t="s">
        <v>63</v>
      </c>
      <c r="M6" t="s">
        <v>3636</v>
      </c>
      <c r="N6" t="s">
        <v>3636</v>
      </c>
      <c r="O6" t="s">
        <v>3638</v>
      </c>
    </row>
    <row r="7" spans="1:15" x14ac:dyDescent="0.45">
      <c r="A7" t="s">
        <v>3636</v>
      </c>
      <c r="B7" t="s">
        <v>3637</v>
      </c>
      <c r="C7" t="s">
        <v>3628</v>
      </c>
      <c r="D7">
        <v>100</v>
      </c>
      <c r="E7" t="s">
        <v>3629</v>
      </c>
      <c r="F7" t="s">
        <v>3630</v>
      </c>
      <c r="G7" t="s">
        <v>3631</v>
      </c>
      <c r="H7" t="s">
        <v>3632</v>
      </c>
      <c r="I7" t="s">
        <v>3633</v>
      </c>
      <c r="J7" t="s">
        <v>3634</v>
      </c>
      <c r="K7" t="s">
        <v>48</v>
      </c>
      <c r="L7" t="s">
        <v>63</v>
      </c>
      <c r="M7" t="s">
        <v>3636</v>
      </c>
      <c r="N7" t="s">
        <v>3636</v>
      </c>
      <c r="O7" t="s">
        <v>3638</v>
      </c>
    </row>
    <row r="8" spans="1:15" x14ac:dyDescent="0.45">
      <c r="A8" t="s">
        <v>3636</v>
      </c>
      <c r="B8" t="s">
        <v>3637</v>
      </c>
      <c r="C8" t="s">
        <v>3628</v>
      </c>
      <c r="D8">
        <v>100</v>
      </c>
      <c r="E8" t="s">
        <v>3629</v>
      </c>
      <c r="F8" t="s">
        <v>3630</v>
      </c>
      <c r="G8" t="s">
        <v>3631</v>
      </c>
      <c r="H8" t="s">
        <v>3632</v>
      </c>
      <c r="I8" t="s">
        <v>3633</v>
      </c>
      <c r="J8" t="s">
        <v>3634</v>
      </c>
      <c r="K8" t="s">
        <v>48</v>
      </c>
      <c r="L8" t="s">
        <v>63</v>
      </c>
      <c r="M8" t="s">
        <v>3636</v>
      </c>
      <c r="N8" t="s">
        <v>3636</v>
      </c>
      <c r="O8" t="s">
        <v>3638</v>
      </c>
    </row>
    <row r="9" spans="1:15" x14ac:dyDescent="0.45">
      <c r="A9" t="s">
        <v>3639</v>
      </c>
      <c r="B9" t="s">
        <v>3640</v>
      </c>
      <c r="C9" t="s">
        <v>3628</v>
      </c>
      <c r="D9">
        <v>100</v>
      </c>
      <c r="E9" t="s">
        <v>3629</v>
      </c>
      <c r="F9" t="s">
        <v>3630</v>
      </c>
      <c r="G9" t="s">
        <v>3631</v>
      </c>
      <c r="H9" t="s">
        <v>3632</v>
      </c>
      <c r="I9" t="s">
        <v>3633</v>
      </c>
      <c r="J9" t="s">
        <v>3634</v>
      </c>
      <c r="K9" t="s">
        <v>48</v>
      </c>
      <c r="L9" t="s">
        <v>99</v>
      </c>
      <c r="M9" t="s">
        <v>3639</v>
      </c>
      <c r="N9" t="s">
        <v>3639</v>
      </c>
      <c r="O9" t="s">
        <v>3641</v>
      </c>
    </row>
    <row r="10" spans="1:15" x14ac:dyDescent="0.45">
      <c r="A10" t="s">
        <v>108</v>
      </c>
      <c r="B10" t="s">
        <v>3642</v>
      </c>
      <c r="C10" t="s">
        <v>3628</v>
      </c>
      <c r="D10">
        <v>96</v>
      </c>
      <c r="E10" t="s">
        <v>3629</v>
      </c>
      <c r="F10" t="s">
        <v>3643</v>
      </c>
      <c r="G10" t="s">
        <v>3631</v>
      </c>
      <c r="H10" t="s">
        <v>3632</v>
      </c>
      <c r="I10" t="s">
        <v>3633</v>
      </c>
      <c r="J10" t="s">
        <v>3634</v>
      </c>
      <c r="K10" t="s">
        <v>48</v>
      </c>
      <c r="L10" t="s">
        <v>108</v>
      </c>
      <c r="M10" t="s">
        <v>3644</v>
      </c>
      <c r="N10" t="s">
        <v>108</v>
      </c>
      <c r="O10" t="s">
        <v>3645</v>
      </c>
    </row>
    <row r="11" spans="1:15" x14ac:dyDescent="0.45">
      <c r="A11" t="s">
        <v>3646</v>
      </c>
      <c r="B11" t="s">
        <v>3647</v>
      </c>
      <c r="C11" t="s">
        <v>3628</v>
      </c>
      <c r="D11">
        <v>100</v>
      </c>
      <c r="E11" t="s">
        <v>3629</v>
      </c>
      <c r="F11" t="s">
        <v>3630</v>
      </c>
      <c r="G11" t="s">
        <v>3631</v>
      </c>
      <c r="H11" t="s">
        <v>3632</v>
      </c>
      <c r="I11" t="s">
        <v>3633</v>
      </c>
      <c r="J11" t="s">
        <v>3634</v>
      </c>
      <c r="K11" t="s">
        <v>48</v>
      </c>
      <c r="L11" t="s">
        <v>108</v>
      </c>
      <c r="M11" t="s">
        <v>3646</v>
      </c>
      <c r="N11" t="s">
        <v>3646</v>
      </c>
      <c r="O11" t="s">
        <v>3648</v>
      </c>
    </row>
    <row r="12" spans="1:15" x14ac:dyDescent="0.45">
      <c r="A12" t="s">
        <v>3646</v>
      </c>
      <c r="B12" t="s">
        <v>3647</v>
      </c>
      <c r="C12" t="s">
        <v>3628</v>
      </c>
      <c r="D12">
        <v>100</v>
      </c>
      <c r="E12" t="s">
        <v>3629</v>
      </c>
      <c r="F12" t="s">
        <v>3630</v>
      </c>
      <c r="G12" t="s">
        <v>3631</v>
      </c>
      <c r="H12" t="s">
        <v>3632</v>
      </c>
      <c r="I12" t="s">
        <v>3633</v>
      </c>
      <c r="J12" t="s">
        <v>3634</v>
      </c>
      <c r="K12" t="s">
        <v>48</v>
      </c>
      <c r="L12" t="s">
        <v>108</v>
      </c>
      <c r="M12" t="s">
        <v>3646</v>
      </c>
      <c r="N12" t="s">
        <v>3646</v>
      </c>
      <c r="O12" t="s">
        <v>3648</v>
      </c>
    </row>
    <row r="13" spans="1:15" x14ac:dyDescent="0.45">
      <c r="A13" t="s">
        <v>3649</v>
      </c>
      <c r="B13" t="s">
        <v>3650</v>
      </c>
      <c r="C13" t="s">
        <v>3628</v>
      </c>
      <c r="D13">
        <v>100</v>
      </c>
      <c r="E13" t="s">
        <v>3629</v>
      </c>
      <c r="F13" t="s">
        <v>3630</v>
      </c>
      <c r="G13" t="s">
        <v>3631</v>
      </c>
      <c r="H13" t="s">
        <v>3632</v>
      </c>
      <c r="I13" t="s">
        <v>3633</v>
      </c>
      <c r="J13" t="s">
        <v>3634</v>
      </c>
      <c r="K13" t="s">
        <v>127</v>
      </c>
      <c r="L13" t="s">
        <v>128</v>
      </c>
      <c r="M13" t="s">
        <v>3649</v>
      </c>
      <c r="N13" t="s">
        <v>3649</v>
      </c>
      <c r="O13" t="s">
        <v>3651</v>
      </c>
    </row>
    <row r="14" spans="1:15" x14ac:dyDescent="0.45">
      <c r="A14" t="s">
        <v>3652</v>
      </c>
      <c r="B14" t="s">
        <v>3653</v>
      </c>
      <c r="C14" t="s">
        <v>3628</v>
      </c>
      <c r="D14">
        <v>100</v>
      </c>
      <c r="E14" t="s">
        <v>3629</v>
      </c>
      <c r="F14" t="s">
        <v>3630</v>
      </c>
      <c r="G14" t="s">
        <v>3631</v>
      </c>
      <c r="H14" t="s">
        <v>3632</v>
      </c>
      <c r="I14" t="s">
        <v>3633</v>
      </c>
      <c r="J14" t="s">
        <v>3634</v>
      </c>
      <c r="K14" t="s">
        <v>48</v>
      </c>
      <c r="L14" t="s">
        <v>141</v>
      </c>
      <c r="M14" t="s">
        <v>3652</v>
      </c>
      <c r="N14" t="s">
        <v>3652</v>
      </c>
      <c r="O14" t="s">
        <v>3654</v>
      </c>
    </row>
    <row r="15" spans="1:15" x14ac:dyDescent="0.45">
      <c r="A15" t="s">
        <v>3655</v>
      </c>
      <c r="B15" t="s">
        <v>3656</v>
      </c>
      <c r="C15" t="s">
        <v>3628</v>
      </c>
      <c r="D15">
        <v>100</v>
      </c>
      <c r="E15" t="s">
        <v>3629</v>
      </c>
      <c r="F15" t="s">
        <v>3630</v>
      </c>
      <c r="G15" t="s">
        <v>3631</v>
      </c>
      <c r="H15" t="s">
        <v>3632</v>
      </c>
      <c r="I15" t="s">
        <v>3633</v>
      </c>
      <c r="J15" t="s">
        <v>3634</v>
      </c>
      <c r="K15" t="s">
        <v>48</v>
      </c>
      <c r="L15" t="s">
        <v>141</v>
      </c>
      <c r="M15" t="s">
        <v>3655</v>
      </c>
      <c r="N15" t="s">
        <v>3655</v>
      </c>
      <c r="O15" t="s">
        <v>3657</v>
      </c>
    </row>
    <row r="16" spans="1:15" x14ac:dyDescent="0.45">
      <c r="A16" t="s">
        <v>3655</v>
      </c>
      <c r="B16" t="s">
        <v>3656</v>
      </c>
      <c r="C16" t="s">
        <v>3628</v>
      </c>
      <c r="D16">
        <v>100</v>
      </c>
      <c r="E16" t="s">
        <v>3629</v>
      </c>
      <c r="F16" t="s">
        <v>3630</v>
      </c>
      <c r="G16" t="s">
        <v>3631</v>
      </c>
      <c r="H16" t="s">
        <v>3632</v>
      </c>
      <c r="I16" t="s">
        <v>3633</v>
      </c>
      <c r="J16" t="s">
        <v>3634</v>
      </c>
      <c r="K16" t="s">
        <v>48</v>
      </c>
      <c r="L16" t="s">
        <v>141</v>
      </c>
      <c r="M16" t="s">
        <v>3655</v>
      </c>
      <c r="N16" t="s">
        <v>3655</v>
      </c>
      <c r="O16" t="s">
        <v>3657</v>
      </c>
    </row>
    <row r="17" spans="1:15" x14ac:dyDescent="0.45">
      <c r="A17" t="s">
        <v>3658</v>
      </c>
      <c r="B17" t="s">
        <v>3659</v>
      </c>
      <c r="C17" t="s">
        <v>3628</v>
      </c>
      <c r="D17">
        <v>100</v>
      </c>
      <c r="E17" t="s">
        <v>3629</v>
      </c>
      <c r="F17" t="s">
        <v>3630</v>
      </c>
      <c r="G17" t="s">
        <v>3631</v>
      </c>
      <c r="H17" t="s">
        <v>3632</v>
      </c>
      <c r="I17" t="s">
        <v>3633</v>
      </c>
      <c r="J17" t="s">
        <v>3634</v>
      </c>
      <c r="K17" t="s">
        <v>48</v>
      </c>
      <c r="L17" t="s">
        <v>3660</v>
      </c>
      <c r="M17" t="s">
        <v>3661</v>
      </c>
      <c r="N17" t="s">
        <v>3661</v>
      </c>
      <c r="O17" t="s">
        <v>3662</v>
      </c>
    </row>
    <row r="18" spans="1:15" x14ac:dyDescent="0.45">
      <c r="A18" t="s">
        <v>3658</v>
      </c>
      <c r="B18" t="s">
        <v>3659</v>
      </c>
      <c r="C18" t="s">
        <v>3628</v>
      </c>
      <c r="D18">
        <v>100</v>
      </c>
      <c r="E18" t="s">
        <v>3629</v>
      </c>
      <c r="F18" t="s">
        <v>3630</v>
      </c>
      <c r="G18" t="s">
        <v>3631</v>
      </c>
      <c r="H18" t="s">
        <v>3632</v>
      </c>
      <c r="I18" t="s">
        <v>3633</v>
      </c>
      <c r="J18" t="s">
        <v>3634</v>
      </c>
      <c r="K18" t="s">
        <v>48</v>
      </c>
      <c r="L18" t="s">
        <v>3660</v>
      </c>
      <c r="M18" t="s">
        <v>3661</v>
      </c>
      <c r="N18" t="s">
        <v>3661</v>
      </c>
      <c r="O18" t="s">
        <v>3662</v>
      </c>
    </row>
    <row r="19" spans="1:15" x14ac:dyDescent="0.45">
      <c r="A19" t="s">
        <v>3663</v>
      </c>
      <c r="B19" t="s">
        <v>3664</v>
      </c>
      <c r="C19" t="s">
        <v>3628</v>
      </c>
      <c r="D19">
        <v>100</v>
      </c>
      <c r="E19" t="s">
        <v>3629</v>
      </c>
      <c r="F19" t="s">
        <v>3630</v>
      </c>
      <c r="G19" t="s">
        <v>3631</v>
      </c>
      <c r="H19" t="s">
        <v>3632</v>
      </c>
      <c r="I19" t="s">
        <v>3633</v>
      </c>
      <c r="J19" t="s">
        <v>3634</v>
      </c>
      <c r="K19" t="s">
        <v>48</v>
      </c>
      <c r="L19" t="s">
        <v>3660</v>
      </c>
      <c r="M19" t="s">
        <v>3665</v>
      </c>
      <c r="N19" t="s">
        <v>3665</v>
      </c>
      <c r="O19" t="s">
        <v>3666</v>
      </c>
    </row>
    <row r="20" spans="1:15" x14ac:dyDescent="0.45">
      <c r="A20" t="s">
        <v>196</v>
      </c>
      <c r="B20" t="s">
        <v>3667</v>
      </c>
      <c r="C20" t="s">
        <v>3628</v>
      </c>
      <c r="D20">
        <v>95</v>
      </c>
      <c r="E20" t="s">
        <v>3629</v>
      </c>
      <c r="F20" t="s">
        <v>3643</v>
      </c>
      <c r="G20" t="s">
        <v>3631</v>
      </c>
      <c r="H20" t="s">
        <v>3632</v>
      </c>
      <c r="I20" t="s">
        <v>3633</v>
      </c>
      <c r="J20" t="s">
        <v>3634</v>
      </c>
      <c r="K20" t="s">
        <v>195</v>
      </c>
      <c r="L20" t="s">
        <v>196</v>
      </c>
      <c r="M20" t="s">
        <v>3644</v>
      </c>
      <c r="N20" t="s">
        <v>196</v>
      </c>
      <c r="O20" t="s">
        <v>3668</v>
      </c>
    </row>
    <row r="21" spans="1:15" x14ac:dyDescent="0.45">
      <c r="A21" t="s">
        <v>3669</v>
      </c>
      <c r="B21" t="s">
        <v>3670</v>
      </c>
      <c r="C21" t="s">
        <v>3628</v>
      </c>
      <c r="D21">
        <v>100</v>
      </c>
      <c r="E21" t="s">
        <v>3629</v>
      </c>
      <c r="F21" t="s">
        <v>3630</v>
      </c>
      <c r="G21" t="s">
        <v>3631</v>
      </c>
      <c r="H21" t="s">
        <v>3632</v>
      </c>
      <c r="I21" t="s">
        <v>3633</v>
      </c>
      <c r="J21" t="s">
        <v>3634</v>
      </c>
      <c r="K21" t="s">
        <v>207</v>
      </c>
      <c r="L21" t="s">
        <v>208</v>
      </c>
      <c r="M21" t="s">
        <v>3669</v>
      </c>
      <c r="N21" t="s">
        <v>3669</v>
      </c>
      <c r="O21" t="s">
        <v>3671</v>
      </c>
    </row>
    <row r="22" spans="1:15" x14ac:dyDescent="0.45">
      <c r="A22" t="s">
        <v>3669</v>
      </c>
      <c r="B22" t="s">
        <v>3670</v>
      </c>
      <c r="C22" t="s">
        <v>3628</v>
      </c>
      <c r="D22">
        <v>100</v>
      </c>
      <c r="E22" t="s">
        <v>3629</v>
      </c>
      <c r="F22" t="s">
        <v>3630</v>
      </c>
      <c r="G22" t="s">
        <v>3631</v>
      </c>
      <c r="H22" t="s">
        <v>3632</v>
      </c>
      <c r="I22" t="s">
        <v>3633</v>
      </c>
      <c r="J22" t="s">
        <v>3634</v>
      </c>
      <c r="K22" t="s">
        <v>207</v>
      </c>
      <c r="L22" t="s">
        <v>208</v>
      </c>
      <c r="M22" t="s">
        <v>3669</v>
      </c>
      <c r="N22" t="s">
        <v>3669</v>
      </c>
      <c r="O22" t="s">
        <v>3671</v>
      </c>
    </row>
    <row r="23" spans="1:15" x14ac:dyDescent="0.45">
      <c r="A23" t="s">
        <v>3672</v>
      </c>
      <c r="B23" t="s">
        <v>3673</v>
      </c>
      <c r="C23" t="s">
        <v>3628</v>
      </c>
      <c r="D23">
        <v>100</v>
      </c>
      <c r="E23" t="s">
        <v>3629</v>
      </c>
      <c r="F23" t="s">
        <v>3630</v>
      </c>
      <c r="G23" t="s">
        <v>3631</v>
      </c>
      <c r="H23" t="s">
        <v>3632</v>
      </c>
      <c r="I23" t="s">
        <v>3633</v>
      </c>
      <c r="J23" t="s">
        <v>3634</v>
      </c>
      <c r="K23" t="s">
        <v>229</v>
      </c>
      <c r="L23" t="s">
        <v>230</v>
      </c>
      <c r="M23" t="s">
        <v>3672</v>
      </c>
      <c r="N23" t="s">
        <v>3672</v>
      </c>
      <c r="O23" t="s">
        <v>3674</v>
      </c>
    </row>
    <row r="24" spans="1:15" x14ac:dyDescent="0.45">
      <c r="A24" t="s">
        <v>3672</v>
      </c>
      <c r="B24" t="s">
        <v>3673</v>
      </c>
      <c r="C24" t="s">
        <v>3628</v>
      </c>
      <c r="D24">
        <v>100</v>
      </c>
      <c r="E24" t="s">
        <v>3629</v>
      </c>
      <c r="F24" t="s">
        <v>3630</v>
      </c>
      <c r="G24" t="s">
        <v>3631</v>
      </c>
      <c r="H24" t="s">
        <v>3632</v>
      </c>
      <c r="I24" t="s">
        <v>3633</v>
      </c>
      <c r="J24" t="s">
        <v>3634</v>
      </c>
      <c r="K24" t="s">
        <v>229</v>
      </c>
      <c r="L24" t="s">
        <v>230</v>
      </c>
      <c r="M24" t="s">
        <v>3672</v>
      </c>
      <c r="N24" t="s">
        <v>3672</v>
      </c>
      <c r="O24" t="s">
        <v>3674</v>
      </c>
    </row>
    <row r="25" spans="1:15" x14ac:dyDescent="0.45">
      <c r="A25" t="s">
        <v>3675</v>
      </c>
      <c r="B25" t="s">
        <v>3676</v>
      </c>
      <c r="C25" t="s">
        <v>3628</v>
      </c>
      <c r="D25">
        <v>100</v>
      </c>
      <c r="E25" t="s">
        <v>3629</v>
      </c>
      <c r="F25" t="s">
        <v>3630</v>
      </c>
      <c r="G25" t="s">
        <v>3631</v>
      </c>
      <c r="H25" t="s">
        <v>3632</v>
      </c>
      <c r="I25" t="s">
        <v>3633</v>
      </c>
      <c r="J25" t="s">
        <v>3634</v>
      </c>
      <c r="K25" t="s">
        <v>229</v>
      </c>
      <c r="L25" t="s">
        <v>245</v>
      </c>
      <c r="M25" t="s">
        <v>3675</v>
      </c>
      <c r="N25" t="s">
        <v>3675</v>
      </c>
      <c r="O25" t="s">
        <v>3677</v>
      </c>
    </row>
    <row r="26" spans="1:15" x14ac:dyDescent="0.45">
      <c r="A26" t="s">
        <v>3675</v>
      </c>
      <c r="B26" t="s">
        <v>3676</v>
      </c>
      <c r="C26" t="s">
        <v>3628</v>
      </c>
      <c r="D26">
        <v>100</v>
      </c>
      <c r="E26" t="s">
        <v>3629</v>
      </c>
      <c r="F26" t="s">
        <v>3630</v>
      </c>
      <c r="G26" t="s">
        <v>3631</v>
      </c>
      <c r="H26" t="s">
        <v>3632</v>
      </c>
      <c r="I26" t="s">
        <v>3633</v>
      </c>
      <c r="J26" t="s">
        <v>3634</v>
      </c>
      <c r="K26" t="s">
        <v>229</v>
      </c>
      <c r="L26" t="s">
        <v>245</v>
      </c>
      <c r="M26" t="s">
        <v>3675</v>
      </c>
      <c r="N26" t="s">
        <v>3675</v>
      </c>
      <c r="O26" t="s">
        <v>3677</v>
      </c>
    </row>
    <row r="27" spans="1:15" x14ac:dyDescent="0.45">
      <c r="A27" t="s">
        <v>3678</v>
      </c>
      <c r="B27" t="s">
        <v>3679</v>
      </c>
      <c r="C27" t="s">
        <v>3628</v>
      </c>
      <c r="D27">
        <v>100</v>
      </c>
      <c r="E27" t="s">
        <v>3629</v>
      </c>
      <c r="F27" t="s">
        <v>3630</v>
      </c>
      <c r="G27" t="s">
        <v>3631</v>
      </c>
      <c r="H27" t="s">
        <v>3632</v>
      </c>
      <c r="I27" t="s">
        <v>3633</v>
      </c>
      <c r="J27" t="s">
        <v>3634</v>
      </c>
      <c r="K27" t="s">
        <v>229</v>
      </c>
      <c r="L27" t="s">
        <v>245</v>
      </c>
      <c r="M27" t="s">
        <v>3678</v>
      </c>
      <c r="N27" t="s">
        <v>3678</v>
      </c>
      <c r="O27" t="s">
        <v>3680</v>
      </c>
    </row>
    <row r="28" spans="1:15" x14ac:dyDescent="0.45">
      <c r="A28" t="s">
        <v>3678</v>
      </c>
      <c r="B28" t="s">
        <v>3679</v>
      </c>
      <c r="C28" t="s">
        <v>3628</v>
      </c>
      <c r="D28">
        <v>100</v>
      </c>
      <c r="E28" t="s">
        <v>3629</v>
      </c>
      <c r="F28" t="s">
        <v>3630</v>
      </c>
      <c r="G28" t="s">
        <v>3631</v>
      </c>
      <c r="H28" t="s">
        <v>3632</v>
      </c>
      <c r="I28" t="s">
        <v>3633</v>
      </c>
      <c r="J28" t="s">
        <v>3634</v>
      </c>
      <c r="K28" t="s">
        <v>229</v>
      </c>
      <c r="L28" t="s">
        <v>245</v>
      </c>
      <c r="M28" t="s">
        <v>3678</v>
      </c>
      <c r="N28" t="s">
        <v>3678</v>
      </c>
      <c r="O28" t="s">
        <v>3680</v>
      </c>
    </row>
    <row r="29" spans="1:15" x14ac:dyDescent="0.45">
      <c r="A29" t="s">
        <v>3681</v>
      </c>
      <c r="B29" t="s">
        <v>3682</v>
      </c>
      <c r="C29" t="s">
        <v>3628</v>
      </c>
      <c r="D29">
        <v>99</v>
      </c>
      <c r="E29" t="s">
        <v>3629</v>
      </c>
      <c r="F29" t="s">
        <v>3630</v>
      </c>
      <c r="G29" t="s">
        <v>3631</v>
      </c>
      <c r="H29" t="s">
        <v>3632</v>
      </c>
      <c r="I29" t="s">
        <v>3633</v>
      </c>
      <c r="J29" t="s">
        <v>3634</v>
      </c>
      <c r="K29" t="s">
        <v>274</v>
      </c>
      <c r="L29" t="s">
        <v>275</v>
      </c>
      <c r="M29" t="s">
        <v>3681</v>
      </c>
      <c r="N29" t="s">
        <v>3681</v>
      </c>
      <c r="O29" t="s">
        <v>3648</v>
      </c>
    </row>
    <row r="30" spans="1:15" x14ac:dyDescent="0.45">
      <c r="A30" t="s">
        <v>3683</v>
      </c>
      <c r="B30" t="s">
        <v>3684</v>
      </c>
      <c r="C30" t="s">
        <v>3628</v>
      </c>
      <c r="D30">
        <v>100</v>
      </c>
      <c r="E30" t="s">
        <v>3629</v>
      </c>
      <c r="F30" t="s">
        <v>3630</v>
      </c>
      <c r="G30" t="s">
        <v>3631</v>
      </c>
      <c r="H30" t="s">
        <v>3632</v>
      </c>
      <c r="I30" t="s">
        <v>3633</v>
      </c>
      <c r="J30" t="s">
        <v>3634</v>
      </c>
      <c r="K30" t="s">
        <v>274</v>
      </c>
      <c r="L30" t="s">
        <v>287</v>
      </c>
      <c r="M30" t="s">
        <v>3683</v>
      </c>
      <c r="N30" t="s">
        <v>3683</v>
      </c>
      <c r="O30" t="s">
        <v>3657</v>
      </c>
    </row>
    <row r="31" spans="1:15" x14ac:dyDescent="0.45">
      <c r="A31" t="s">
        <v>3683</v>
      </c>
      <c r="B31" t="s">
        <v>3684</v>
      </c>
      <c r="C31" t="s">
        <v>3628</v>
      </c>
      <c r="D31">
        <v>100</v>
      </c>
      <c r="E31" t="s">
        <v>3629</v>
      </c>
      <c r="F31" t="s">
        <v>3630</v>
      </c>
      <c r="G31" t="s">
        <v>3631</v>
      </c>
      <c r="H31" t="s">
        <v>3632</v>
      </c>
      <c r="I31" t="s">
        <v>3633</v>
      </c>
      <c r="J31" t="s">
        <v>3634</v>
      </c>
      <c r="K31" t="s">
        <v>274</v>
      </c>
      <c r="L31" t="s">
        <v>287</v>
      </c>
      <c r="M31" t="s">
        <v>3683</v>
      </c>
      <c r="N31" t="s">
        <v>3683</v>
      </c>
      <c r="O31" t="s">
        <v>3657</v>
      </c>
    </row>
    <row r="32" spans="1:15" x14ac:dyDescent="0.45">
      <c r="A32" t="s">
        <v>3685</v>
      </c>
      <c r="B32" t="s">
        <v>3686</v>
      </c>
      <c r="C32" t="s">
        <v>3628</v>
      </c>
      <c r="D32">
        <v>100</v>
      </c>
      <c r="E32" t="s">
        <v>3629</v>
      </c>
      <c r="F32" t="s">
        <v>3630</v>
      </c>
      <c r="G32" t="s">
        <v>3631</v>
      </c>
      <c r="H32" t="s">
        <v>3632</v>
      </c>
      <c r="I32" t="s">
        <v>3633</v>
      </c>
      <c r="J32" t="s">
        <v>3634</v>
      </c>
      <c r="K32" t="s">
        <v>274</v>
      </c>
      <c r="L32" t="s">
        <v>297</v>
      </c>
      <c r="M32" t="s">
        <v>3685</v>
      </c>
      <c r="N32" t="s">
        <v>3685</v>
      </c>
      <c r="O32" t="s">
        <v>3657</v>
      </c>
    </row>
    <row r="33" spans="1:15" x14ac:dyDescent="0.45">
      <c r="A33" t="s">
        <v>3685</v>
      </c>
      <c r="B33" t="s">
        <v>3686</v>
      </c>
      <c r="C33" t="s">
        <v>3628</v>
      </c>
      <c r="D33">
        <v>100</v>
      </c>
      <c r="E33" t="s">
        <v>3629</v>
      </c>
      <c r="F33" t="s">
        <v>3630</v>
      </c>
      <c r="G33" t="s">
        <v>3631</v>
      </c>
      <c r="H33" t="s">
        <v>3632</v>
      </c>
      <c r="I33" t="s">
        <v>3633</v>
      </c>
      <c r="J33" t="s">
        <v>3634</v>
      </c>
      <c r="K33" t="s">
        <v>274</v>
      </c>
      <c r="L33" t="s">
        <v>297</v>
      </c>
      <c r="M33" t="s">
        <v>3685</v>
      </c>
      <c r="N33" t="s">
        <v>3685</v>
      </c>
      <c r="O33" t="s">
        <v>3657</v>
      </c>
    </row>
    <row r="34" spans="1:15" x14ac:dyDescent="0.45">
      <c r="A34" t="s">
        <v>3687</v>
      </c>
      <c r="B34" t="s">
        <v>3688</v>
      </c>
      <c r="C34" t="s">
        <v>3628</v>
      </c>
      <c r="D34">
        <v>100</v>
      </c>
      <c r="E34" t="s">
        <v>3629</v>
      </c>
      <c r="F34" t="s">
        <v>3630</v>
      </c>
      <c r="G34" t="s">
        <v>3631</v>
      </c>
      <c r="H34" t="s">
        <v>3632</v>
      </c>
      <c r="I34" t="s">
        <v>3633</v>
      </c>
      <c r="J34" t="s">
        <v>3634</v>
      </c>
      <c r="K34" t="s">
        <v>274</v>
      </c>
      <c r="L34" t="s">
        <v>303</v>
      </c>
      <c r="M34" t="s">
        <v>3687</v>
      </c>
      <c r="N34" t="s">
        <v>3687</v>
      </c>
      <c r="O34" t="s">
        <v>3648</v>
      </c>
    </row>
    <row r="35" spans="1:15" x14ac:dyDescent="0.45">
      <c r="A35" t="s">
        <v>3689</v>
      </c>
      <c r="B35" t="s">
        <v>3688</v>
      </c>
      <c r="C35" t="s">
        <v>3628</v>
      </c>
      <c r="D35">
        <v>100</v>
      </c>
      <c r="E35" t="s">
        <v>3629</v>
      </c>
      <c r="F35" t="s">
        <v>3630</v>
      </c>
      <c r="G35" t="s">
        <v>3631</v>
      </c>
      <c r="H35" t="s">
        <v>3632</v>
      </c>
      <c r="I35" t="s">
        <v>3633</v>
      </c>
      <c r="J35" t="s">
        <v>3634</v>
      </c>
      <c r="K35" t="s">
        <v>274</v>
      </c>
      <c r="L35" t="s">
        <v>303</v>
      </c>
      <c r="M35" t="s">
        <v>3687</v>
      </c>
      <c r="N35" t="s">
        <v>3687</v>
      </c>
      <c r="O35" t="s">
        <v>3648</v>
      </c>
    </row>
    <row r="36" spans="1:15" x14ac:dyDescent="0.45">
      <c r="A36" t="s">
        <v>3689</v>
      </c>
      <c r="B36" t="s">
        <v>3688</v>
      </c>
      <c r="C36" t="s">
        <v>3628</v>
      </c>
      <c r="D36">
        <v>100</v>
      </c>
      <c r="E36" t="s">
        <v>3629</v>
      </c>
      <c r="F36" t="s">
        <v>3630</v>
      </c>
      <c r="G36" t="s">
        <v>3631</v>
      </c>
      <c r="H36" t="s">
        <v>3632</v>
      </c>
      <c r="I36" t="s">
        <v>3633</v>
      </c>
      <c r="J36" t="s">
        <v>3634</v>
      </c>
      <c r="K36" t="s">
        <v>274</v>
      </c>
      <c r="L36" t="s">
        <v>303</v>
      </c>
      <c r="M36" t="s">
        <v>3687</v>
      </c>
      <c r="N36" t="s">
        <v>3687</v>
      </c>
      <c r="O36" t="s">
        <v>3648</v>
      </c>
    </row>
    <row r="37" spans="1:15" x14ac:dyDescent="0.45">
      <c r="A37" t="s">
        <v>3690</v>
      </c>
      <c r="B37" t="s">
        <v>3691</v>
      </c>
      <c r="C37" t="s">
        <v>3628</v>
      </c>
      <c r="D37">
        <v>100</v>
      </c>
      <c r="E37" t="s">
        <v>3629</v>
      </c>
      <c r="F37" t="s">
        <v>3630</v>
      </c>
      <c r="G37" t="s">
        <v>3631</v>
      </c>
      <c r="H37" t="s">
        <v>3632</v>
      </c>
      <c r="I37" t="s">
        <v>3633</v>
      </c>
      <c r="J37" t="s">
        <v>3634</v>
      </c>
      <c r="K37" t="s">
        <v>274</v>
      </c>
      <c r="L37" t="s">
        <v>303</v>
      </c>
      <c r="M37" t="s">
        <v>3690</v>
      </c>
      <c r="N37" t="s">
        <v>3690</v>
      </c>
      <c r="O37" t="s">
        <v>3648</v>
      </c>
    </row>
    <row r="38" spans="1:15" x14ac:dyDescent="0.45">
      <c r="A38" t="s">
        <v>3692</v>
      </c>
      <c r="B38" t="s">
        <v>3693</v>
      </c>
      <c r="C38" t="s">
        <v>3628</v>
      </c>
      <c r="D38">
        <v>100</v>
      </c>
      <c r="E38" t="s">
        <v>3629</v>
      </c>
      <c r="F38" t="s">
        <v>3630</v>
      </c>
      <c r="G38" t="s">
        <v>3631</v>
      </c>
      <c r="H38" t="s">
        <v>3632</v>
      </c>
      <c r="I38" t="s">
        <v>3633</v>
      </c>
      <c r="J38" t="s">
        <v>3634</v>
      </c>
      <c r="K38" t="s">
        <v>274</v>
      </c>
      <c r="L38" t="s">
        <v>324</v>
      </c>
      <c r="M38" t="s">
        <v>3692</v>
      </c>
      <c r="N38" t="s">
        <v>3692</v>
      </c>
      <c r="O38" t="s">
        <v>3694</v>
      </c>
    </row>
    <row r="39" spans="1:15" x14ac:dyDescent="0.45">
      <c r="A39" t="s">
        <v>3695</v>
      </c>
      <c r="B39" t="s">
        <v>3696</v>
      </c>
      <c r="C39" t="s">
        <v>3628</v>
      </c>
      <c r="D39">
        <v>100</v>
      </c>
      <c r="E39" t="s">
        <v>3629</v>
      </c>
      <c r="F39" t="s">
        <v>3630</v>
      </c>
      <c r="G39" t="s">
        <v>3631</v>
      </c>
      <c r="H39" t="s">
        <v>3632</v>
      </c>
      <c r="I39" t="s">
        <v>3633</v>
      </c>
      <c r="J39" t="s">
        <v>3634</v>
      </c>
      <c r="K39" t="s">
        <v>274</v>
      </c>
      <c r="L39" t="s">
        <v>330</v>
      </c>
      <c r="M39" t="s">
        <v>3695</v>
      </c>
      <c r="N39" t="s">
        <v>3695</v>
      </c>
      <c r="O39" t="s">
        <v>3657</v>
      </c>
    </row>
    <row r="40" spans="1:15" x14ac:dyDescent="0.45">
      <c r="A40" t="s">
        <v>3697</v>
      </c>
      <c r="B40" t="s">
        <v>3698</v>
      </c>
      <c r="C40" t="s">
        <v>3628</v>
      </c>
      <c r="D40">
        <v>100</v>
      </c>
      <c r="E40" t="s">
        <v>3629</v>
      </c>
      <c r="F40" t="s">
        <v>3630</v>
      </c>
      <c r="G40" t="s">
        <v>3631</v>
      </c>
      <c r="H40" t="s">
        <v>3632</v>
      </c>
      <c r="I40" t="s">
        <v>3633</v>
      </c>
      <c r="J40" t="s">
        <v>3634</v>
      </c>
      <c r="K40" t="s">
        <v>274</v>
      </c>
      <c r="L40" t="s">
        <v>336</v>
      </c>
      <c r="M40" t="s">
        <v>3697</v>
      </c>
      <c r="N40" t="s">
        <v>3697</v>
      </c>
      <c r="O40" t="s">
        <v>3699</v>
      </c>
    </row>
    <row r="41" spans="1:15" x14ac:dyDescent="0.45">
      <c r="A41" t="s">
        <v>3700</v>
      </c>
      <c r="B41" t="s">
        <v>3701</v>
      </c>
      <c r="C41" t="s">
        <v>3628</v>
      </c>
      <c r="D41">
        <v>99</v>
      </c>
      <c r="E41" t="s">
        <v>3629</v>
      </c>
      <c r="F41" t="s">
        <v>3630</v>
      </c>
      <c r="G41" t="s">
        <v>3631</v>
      </c>
      <c r="H41" t="s">
        <v>3632</v>
      </c>
      <c r="I41" t="s">
        <v>3633</v>
      </c>
      <c r="J41" t="s">
        <v>3634</v>
      </c>
      <c r="K41" t="s">
        <v>274</v>
      </c>
      <c r="L41" t="s">
        <v>341</v>
      </c>
      <c r="M41" t="s">
        <v>3700</v>
      </c>
      <c r="N41" t="s">
        <v>3700</v>
      </c>
      <c r="O41" t="s">
        <v>3648</v>
      </c>
    </row>
    <row r="42" spans="1:15" x14ac:dyDescent="0.45">
      <c r="A42" t="s">
        <v>3702</v>
      </c>
      <c r="B42" t="s">
        <v>3703</v>
      </c>
      <c r="C42" t="s">
        <v>3628</v>
      </c>
      <c r="D42">
        <v>100</v>
      </c>
      <c r="E42" t="s">
        <v>3629</v>
      </c>
      <c r="F42" t="s">
        <v>3630</v>
      </c>
      <c r="G42" t="s">
        <v>3631</v>
      </c>
      <c r="H42" t="s">
        <v>3632</v>
      </c>
      <c r="I42" t="s">
        <v>3633</v>
      </c>
      <c r="J42" t="s">
        <v>3634</v>
      </c>
      <c r="K42" t="s">
        <v>274</v>
      </c>
      <c r="L42" t="s">
        <v>347</v>
      </c>
      <c r="M42" t="s">
        <v>3702</v>
      </c>
      <c r="N42" t="s">
        <v>3702</v>
      </c>
      <c r="O42" t="s">
        <v>3651</v>
      </c>
    </row>
    <row r="43" spans="1:15" x14ac:dyDescent="0.45">
      <c r="A43" t="s">
        <v>3702</v>
      </c>
      <c r="B43" t="s">
        <v>3703</v>
      </c>
      <c r="C43" t="s">
        <v>3628</v>
      </c>
      <c r="D43">
        <v>100</v>
      </c>
      <c r="E43" t="s">
        <v>3629</v>
      </c>
      <c r="F43" t="s">
        <v>3630</v>
      </c>
      <c r="G43" t="s">
        <v>3631</v>
      </c>
      <c r="H43" t="s">
        <v>3632</v>
      </c>
      <c r="I43" t="s">
        <v>3633</v>
      </c>
      <c r="J43" t="s">
        <v>3634</v>
      </c>
      <c r="K43" t="s">
        <v>274</v>
      </c>
      <c r="L43" t="s">
        <v>347</v>
      </c>
      <c r="M43" t="s">
        <v>3702</v>
      </c>
      <c r="N43" t="s">
        <v>3702</v>
      </c>
      <c r="O43" t="s">
        <v>3651</v>
      </c>
    </row>
    <row r="44" spans="1:15" x14ac:dyDescent="0.45">
      <c r="A44" t="s">
        <v>3704</v>
      </c>
      <c r="B44" t="s">
        <v>3705</v>
      </c>
      <c r="C44" t="s">
        <v>3628</v>
      </c>
      <c r="D44">
        <v>100</v>
      </c>
      <c r="E44" t="s">
        <v>3629</v>
      </c>
      <c r="F44" t="s">
        <v>3630</v>
      </c>
      <c r="G44" t="s">
        <v>3631</v>
      </c>
      <c r="H44" t="s">
        <v>3632</v>
      </c>
      <c r="I44" t="s">
        <v>3633</v>
      </c>
      <c r="J44" t="s">
        <v>3634</v>
      </c>
      <c r="K44" t="s">
        <v>274</v>
      </c>
      <c r="L44" t="s">
        <v>347</v>
      </c>
      <c r="M44" t="s">
        <v>3704</v>
      </c>
      <c r="N44" t="s">
        <v>3704</v>
      </c>
      <c r="O44" t="s">
        <v>3635</v>
      </c>
    </row>
    <row r="45" spans="1:15" x14ac:dyDescent="0.45">
      <c r="A45" t="s">
        <v>3704</v>
      </c>
      <c r="B45" t="s">
        <v>3705</v>
      </c>
      <c r="C45" t="s">
        <v>3628</v>
      </c>
      <c r="D45">
        <v>100</v>
      </c>
      <c r="E45" t="s">
        <v>3629</v>
      </c>
      <c r="F45" t="s">
        <v>3630</v>
      </c>
      <c r="G45" t="s">
        <v>3631</v>
      </c>
      <c r="H45" t="s">
        <v>3632</v>
      </c>
      <c r="I45" t="s">
        <v>3633</v>
      </c>
      <c r="J45" t="s">
        <v>3634</v>
      </c>
      <c r="K45" t="s">
        <v>274</v>
      </c>
      <c r="L45" t="s">
        <v>347</v>
      </c>
      <c r="M45" t="s">
        <v>3704</v>
      </c>
      <c r="N45" t="s">
        <v>3704</v>
      </c>
      <c r="O45" t="s">
        <v>3635</v>
      </c>
    </row>
    <row r="46" spans="1:15" x14ac:dyDescent="0.45">
      <c r="A46" t="s">
        <v>3706</v>
      </c>
      <c r="B46" t="s">
        <v>3703</v>
      </c>
      <c r="C46" t="s">
        <v>3628</v>
      </c>
      <c r="D46">
        <v>100</v>
      </c>
      <c r="E46" t="s">
        <v>3629</v>
      </c>
      <c r="F46" t="s">
        <v>3630</v>
      </c>
      <c r="G46" t="s">
        <v>3631</v>
      </c>
      <c r="H46" t="s">
        <v>3632</v>
      </c>
      <c r="I46" t="s">
        <v>3633</v>
      </c>
      <c r="J46" t="s">
        <v>3634</v>
      </c>
      <c r="K46" t="s">
        <v>274</v>
      </c>
      <c r="L46" t="s">
        <v>347</v>
      </c>
      <c r="M46" t="s">
        <v>3702</v>
      </c>
      <c r="N46" t="s">
        <v>3702</v>
      </c>
      <c r="O46" t="s">
        <v>3651</v>
      </c>
    </row>
    <row r="47" spans="1:15" x14ac:dyDescent="0.45">
      <c r="A47" t="s">
        <v>3706</v>
      </c>
      <c r="B47" t="s">
        <v>3703</v>
      </c>
      <c r="C47" t="s">
        <v>3628</v>
      </c>
      <c r="D47">
        <v>100</v>
      </c>
      <c r="E47" t="s">
        <v>3629</v>
      </c>
      <c r="F47" t="s">
        <v>3630</v>
      </c>
      <c r="G47" t="s">
        <v>3631</v>
      </c>
      <c r="H47" t="s">
        <v>3632</v>
      </c>
      <c r="I47" t="s">
        <v>3633</v>
      </c>
      <c r="J47" t="s">
        <v>3634</v>
      </c>
      <c r="K47" t="s">
        <v>274</v>
      </c>
      <c r="L47" t="s">
        <v>347</v>
      </c>
      <c r="M47" t="s">
        <v>3702</v>
      </c>
      <c r="N47" t="s">
        <v>3702</v>
      </c>
      <c r="O47" t="s">
        <v>3651</v>
      </c>
    </row>
    <row r="48" spans="1:15" x14ac:dyDescent="0.45">
      <c r="A48" t="s">
        <v>3707</v>
      </c>
      <c r="B48" t="s">
        <v>3708</v>
      </c>
      <c r="C48" t="s">
        <v>3628</v>
      </c>
      <c r="D48">
        <v>100</v>
      </c>
      <c r="E48" t="s">
        <v>3629</v>
      </c>
      <c r="F48" t="s">
        <v>3630</v>
      </c>
      <c r="G48" t="s">
        <v>3631</v>
      </c>
      <c r="H48" t="s">
        <v>3632</v>
      </c>
      <c r="I48" t="s">
        <v>3633</v>
      </c>
      <c r="J48" t="s">
        <v>3634</v>
      </c>
      <c r="K48" t="s">
        <v>274</v>
      </c>
      <c r="L48" t="s">
        <v>347</v>
      </c>
      <c r="M48" t="s">
        <v>3707</v>
      </c>
      <c r="N48" t="s">
        <v>3707</v>
      </c>
      <c r="O48" t="s">
        <v>3709</v>
      </c>
    </row>
    <row r="49" spans="1:15" x14ac:dyDescent="0.45">
      <c r="A49" t="s">
        <v>3707</v>
      </c>
      <c r="B49" t="s">
        <v>3708</v>
      </c>
      <c r="C49" t="s">
        <v>3628</v>
      </c>
      <c r="D49">
        <v>100</v>
      </c>
      <c r="E49" t="s">
        <v>3629</v>
      </c>
      <c r="F49" t="s">
        <v>3630</v>
      </c>
      <c r="G49" t="s">
        <v>3631</v>
      </c>
      <c r="H49" t="s">
        <v>3632</v>
      </c>
      <c r="I49" t="s">
        <v>3633</v>
      </c>
      <c r="J49" t="s">
        <v>3634</v>
      </c>
      <c r="K49" t="s">
        <v>274</v>
      </c>
      <c r="L49" t="s">
        <v>347</v>
      </c>
      <c r="M49" t="s">
        <v>3707</v>
      </c>
      <c r="N49" t="s">
        <v>3707</v>
      </c>
      <c r="O49" t="s">
        <v>3709</v>
      </c>
    </row>
    <row r="50" spans="1:15" x14ac:dyDescent="0.45">
      <c r="A50" t="s">
        <v>3710</v>
      </c>
      <c r="B50" t="s">
        <v>3711</v>
      </c>
      <c r="C50" t="s">
        <v>3628</v>
      </c>
      <c r="D50">
        <v>100</v>
      </c>
      <c r="E50" t="s">
        <v>3629</v>
      </c>
      <c r="F50" t="s">
        <v>3630</v>
      </c>
      <c r="G50" t="s">
        <v>3631</v>
      </c>
      <c r="H50" t="s">
        <v>3632</v>
      </c>
      <c r="I50" t="s">
        <v>3633</v>
      </c>
      <c r="J50" t="s">
        <v>3634</v>
      </c>
      <c r="K50" t="s">
        <v>274</v>
      </c>
      <c r="L50" t="s">
        <v>347</v>
      </c>
      <c r="M50" t="s">
        <v>3710</v>
      </c>
      <c r="N50" t="s">
        <v>3710</v>
      </c>
      <c r="O50" t="s">
        <v>3709</v>
      </c>
    </row>
    <row r="51" spans="1:15" x14ac:dyDescent="0.45">
      <c r="A51" t="s">
        <v>3712</v>
      </c>
      <c r="B51" t="s">
        <v>3713</v>
      </c>
      <c r="C51" t="s">
        <v>3628</v>
      </c>
      <c r="D51">
        <v>99</v>
      </c>
      <c r="E51" t="s">
        <v>3629</v>
      </c>
      <c r="F51" t="s">
        <v>3630</v>
      </c>
      <c r="G51" t="s">
        <v>3631</v>
      </c>
      <c r="H51" t="s">
        <v>3632</v>
      </c>
      <c r="I51" t="s">
        <v>3633</v>
      </c>
      <c r="J51" t="s">
        <v>3634</v>
      </c>
      <c r="K51" t="s">
        <v>274</v>
      </c>
      <c r="L51" t="s">
        <v>347</v>
      </c>
      <c r="M51" t="s">
        <v>3712</v>
      </c>
      <c r="N51" t="s">
        <v>3712</v>
      </c>
      <c r="O51" t="s">
        <v>3709</v>
      </c>
    </row>
    <row r="52" spans="1:15" x14ac:dyDescent="0.45">
      <c r="A52" t="s">
        <v>3712</v>
      </c>
      <c r="B52" t="s">
        <v>3713</v>
      </c>
      <c r="C52" t="s">
        <v>3628</v>
      </c>
      <c r="D52">
        <v>99</v>
      </c>
      <c r="E52" t="s">
        <v>3629</v>
      </c>
      <c r="F52" t="s">
        <v>3630</v>
      </c>
      <c r="G52" t="s">
        <v>3631</v>
      </c>
      <c r="H52" t="s">
        <v>3632</v>
      </c>
      <c r="I52" t="s">
        <v>3633</v>
      </c>
      <c r="J52" t="s">
        <v>3634</v>
      </c>
      <c r="K52" t="s">
        <v>274</v>
      </c>
      <c r="L52" t="s">
        <v>347</v>
      </c>
      <c r="M52" t="s">
        <v>3712</v>
      </c>
      <c r="N52" t="s">
        <v>3712</v>
      </c>
      <c r="O52" t="s">
        <v>3709</v>
      </c>
    </row>
    <row r="53" spans="1:15" x14ac:dyDescent="0.45">
      <c r="A53" t="s">
        <v>3712</v>
      </c>
      <c r="B53" t="s">
        <v>3713</v>
      </c>
      <c r="C53" t="s">
        <v>3628</v>
      </c>
      <c r="D53">
        <v>99</v>
      </c>
      <c r="E53" t="s">
        <v>3629</v>
      </c>
      <c r="F53" t="s">
        <v>3630</v>
      </c>
      <c r="G53" t="s">
        <v>3631</v>
      </c>
      <c r="H53" t="s">
        <v>3632</v>
      </c>
      <c r="I53" t="s">
        <v>3633</v>
      </c>
      <c r="J53" t="s">
        <v>3634</v>
      </c>
      <c r="K53" t="s">
        <v>274</v>
      </c>
      <c r="L53" t="s">
        <v>347</v>
      </c>
      <c r="M53" t="s">
        <v>3712</v>
      </c>
      <c r="N53" t="s">
        <v>3712</v>
      </c>
      <c r="O53" t="s">
        <v>3709</v>
      </c>
    </row>
    <row r="54" spans="1:15" x14ac:dyDescent="0.45">
      <c r="A54" t="s">
        <v>3712</v>
      </c>
      <c r="B54" t="s">
        <v>3713</v>
      </c>
      <c r="C54" t="s">
        <v>3628</v>
      </c>
      <c r="D54">
        <v>99</v>
      </c>
      <c r="E54" t="s">
        <v>3629</v>
      </c>
      <c r="F54" t="s">
        <v>3630</v>
      </c>
      <c r="G54" t="s">
        <v>3631</v>
      </c>
      <c r="H54" t="s">
        <v>3632</v>
      </c>
      <c r="I54" t="s">
        <v>3633</v>
      </c>
      <c r="J54" t="s">
        <v>3634</v>
      </c>
      <c r="K54" t="s">
        <v>274</v>
      </c>
      <c r="L54" t="s">
        <v>347</v>
      </c>
      <c r="M54" t="s">
        <v>3712</v>
      </c>
      <c r="N54" t="s">
        <v>3712</v>
      </c>
      <c r="O54" t="s">
        <v>3709</v>
      </c>
    </row>
    <row r="55" spans="1:15" x14ac:dyDescent="0.45">
      <c r="A55" t="s">
        <v>3714</v>
      </c>
      <c r="B55" t="s">
        <v>3715</v>
      </c>
      <c r="C55" t="s">
        <v>3628</v>
      </c>
      <c r="D55">
        <v>99</v>
      </c>
      <c r="E55" t="s">
        <v>3629</v>
      </c>
      <c r="F55" t="s">
        <v>3630</v>
      </c>
      <c r="G55" t="s">
        <v>3631</v>
      </c>
      <c r="H55" t="s">
        <v>3632</v>
      </c>
      <c r="I55" t="s">
        <v>3633</v>
      </c>
      <c r="J55" t="s">
        <v>3634</v>
      </c>
      <c r="K55" t="s">
        <v>274</v>
      </c>
      <c r="L55" t="s">
        <v>347</v>
      </c>
      <c r="M55" t="s">
        <v>3714</v>
      </c>
      <c r="N55" t="s">
        <v>3714</v>
      </c>
      <c r="O55" t="s">
        <v>3709</v>
      </c>
    </row>
    <row r="56" spans="1:15" x14ac:dyDescent="0.45">
      <c r="A56" t="s">
        <v>3716</v>
      </c>
      <c r="B56" t="s">
        <v>3717</v>
      </c>
      <c r="C56" t="s">
        <v>3628</v>
      </c>
      <c r="D56">
        <v>100</v>
      </c>
      <c r="E56" t="s">
        <v>3629</v>
      </c>
      <c r="F56" t="s">
        <v>3630</v>
      </c>
      <c r="G56" t="s">
        <v>3631</v>
      </c>
      <c r="H56" t="s">
        <v>3632</v>
      </c>
      <c r="I56" t="s">
        <v>3633</v>
      </c>
      <c r="J56" t="s">
        <v>3634</v>
      </c>
      <c r="K56" t="s">
        <v>274</v>
      </c>
      <c r="L56" t="s">
        <v>347</v>
      </c>
      <c r="M56" t="s">
        <v>3716</v>
      </c>
      <c r="N56" t="s">
        <v>3716</v>
      </c>
      <c r="O56" t="s">
        <v>3657</v>
      </c>
    </row>
    <row r="57" spans="1:15" x14ac:dyDescent="0.45">
      <c r="A57" t="s">
        <v>3718</v>
      </c>
      <c r="B57" t="s">
        <v>3719</v>
      </c>
      <c r="C57" t="s">
        <v>3628</v>
      </c>
      <c r="D57">
        <v>100</v>
      </c>
      <c r="E57" t="s">
        <v>3629</v>
      </c>
      <c r="F57" t="s">
        <v>3630</v>
      </c>
      <c r="G57" t="s">
        <v>3631</v>
      </c>
      <c r="H57" t="s">
        <v>3632</v>
      </c>
      <c r="I57" t="s">
        <v>3633</v>
      </c>
      <c r="J57" t="s">
        <v>3634</v>
      </c>
      <c r="K57" t="s">
        <v>274</v>
      </c>
      <c r="L57" t="s">
        <v>406</v>
      </c>
      <c r="M57" t="s">
        <v>3718</v>
      </c>
      <c r="N57" t="s">
        <v>3718</v>
      </c>
      <c r="O57" t="s">
        <v>3720</v>
      </c>
    </row>
    <row r="58" spans="1:15" x14ac:dyDescent="0.45">
      <c r="A58" t="s">
        <v>3721</v>
      </c>
      <c r="B58" t="s">
        <v>3722</v>
      </c>
      <c r="C58" t="s">
        <v>3628</v>
      </c>
      <c r="D58">
        <v>100</v>
      </c>
      <c r="E58" t="s">
        <v>3629</v>
      </c>
      <c r="F58" t="s">
        <v>3630</v>
      </c>
      <c r="G58" t="s">
        <v>3631</v>
      </c>
      <c r="H58" t="s">
        <v>3632</v>
      </c>
      <c r="I58" t="s">
        <v>3633</v>
      </c>
      <c r="J58" t="s">
        <v>3634</v>
      </c>
      <c r="K58" t="s">
        <v>274</v>
      </c>
      <c r="L58" t="s">
        <v>410</v>
      </c>
      <c r="M58" t="s">
        <v>3721</v>
      </c>
      <c r="N58" t="s">
        <v>3721</v>
      </c>
      <c r="O58" t="s">
        <v>3635</v>
      </c>
    </row>
    <row r="59" spans="1:15" x14ac:dyDescent="0.45">
      <c r="A59" t="s">
        <v>3723</v>
      </c>
      <c r="B59" t="s">
        <v>3724</v>
      </c>
      <c r="C59" t="s">
        <v>3628</v>
      </c>
      <c r="D59">
        <v>100</v>
      </c>
      <c r="E59" t="s">
        <v>3629</v>
      </c>
      <c r="F59" t="s">
        <v>3630</v>
      </c>
      <c r="G59" t="s">
        <v>3631</v>
      </c>
      <c r="H59" t="s">
        <v>3632</v>
      </c>
      <c r="I59" t="s">
        <v>3633</v>
      </c>
      <c r="J59" t="s">
        <v>3634</v>
      </c>
      <c r="K59" t="s">
        <v>274</v>
      </c>
      <c r="L59" t="s">
        <v>410</v>
      </c>
      <c r="M59" t="s">
        <v>3723</v>
      </c>
      <c r="N59" t="s">
        <v>3723</v>
      </c>
      <c r="O59" t="s">
        <v>3725</v>
      </c>
    </row>
    <row r="60" spans="1:15" x14ac:dyDescent="0.45">
      <c r="A60" t="s">
        <v>3726</v>
      </c>
      <c r="B60" t="s">
        <v>3727</v>
      </c>
      <c r="C60" t="s">
        <v>3628</v>
      </c>
      <c r="D60">
        <v>100</v>
      </c>
      <c r="E60" t="s">
        <v>3629</v>
      </c>
      <c r="F60" t="s">
        <v>3630</v>
      </c>
      <c r="G60" t="s">
        <v>3631</v>
      </c>
      <c r="H60" t="s">
        <v>3632</v>
      </c>
      <c r="I60" t="s">
        <v>3633</v>
      </c>
      <c r="J60" t="s">
        <v>3634</v>
      </c>
      <c r="K60" t="s">
        <v>274</v>
      </c>
      <c r="L60" t="s">
        <v>418</v>
      </c>
      <c r="M60" t="s">
        <v>3726</v>
      </c>
      <c r="N60" t="s">
        <v>3726</v>
      </c>
      <c r="O60" t="s">
        <v>3728</v>
      </c>
    </row>
    <row r="61" spans="1:15" x14ac:dyDescent="0.45">
      <c r="A61" t="s">
        <v>3726</v>
      </c>
      <c r="B61" t="s">
        <v>3727</v>
      </c>
      <c r="C61" t="s">
        <v>3628</v>
      </c>
      <c r="D61">
        <v>100</v>
      </c>
      <c r="E61" t="s">
        <v>3629</v>
      </c>
      <c r="F61" t="s">
        <v>3630</v>
      </c>
      <c r="G61" t="s">
        <v>3631</v>
      </c>
      <c r="H61" t="s">
        <v>3632</v>
      </c>
      <c r="I61" t="s">
        <v>3633</v>
      </c>
      <c r="J61" t="s">
        <v>3634</v>
      </c>
      <c r="K61" t="s">
        <v>274</v>
      </c>
      <c r="L61" t="s">
        <v>418</v>
      </c>
      <c r="M61" t="s">
        <v>3726</v>
      </c>
      <c r="N61" t="s">
        <v>3726</v>
      </c>
      <c r="O61" t="s">
        <v>3728</v>
      </c>
    </row>
    <row r="62" spans="1:15" x14ac:dyDescent="0.45">
      <c r="A62" t="s">
        <v>3726</v>
      </c>
      <c r="B62" t="s">
        <v>3727</v>
      </c>
      <c r="C62" t="s">
        <v>3628</v>
      </c>
      <c r="D62">
        <v>100</v>
      </c>
      <c r="E62" t="s">
        <v>3629</v>
      </c>
      <c r="F62" t="s">
        <v>3630</v>
      </c>
      <c r="G62" t="s">
        <v>3631</v>
      </c>
      <c r="H62" t="s">
        <v>3632</v>
      </c>
      <c r="I62" t="s">
        <v>3633</v>
      </c>
      <c r="J62" t="s">
        <v>3634</v>
      </c>
      <c r="K62" t="s">
        <v>274</v>
      </c>
      <c r="L62" t="s">
        <v>418</v>
      </c>
      <c r="M62" t="s">
        <v>3726</v>
      </c>
      <c r="N62" t="s">
        <v>3726</v>
      </c>
      <c r="O62" t="s">
        <v>3728</v>
      </c>
    </row>
    <row r="63" spans="1:15" x14ac:dyDescent="0.45">
      <c r="A63" t="s">
        <v>3726</v>
      </c>
      <c r="B63" t="s">
        <v>3727</v>
      </c>
      <c r="C63" t="s">
        <v>3628</v>
      </c>
      <c r="D63">
        <v>100</v>
      </c>
      <c r="E63" t="s">
        <v>3629</v>
      </c>
      <c r="F63" t="s">
        <v>3630</v>
      </c>
      <c r="G63" t="s">
        <v>3631</v>
      </c>
      <c r="H63" t="s">
        <v>3632</v>
      </c>
      <c r="I63" t="s">
        <v>3633</v>
      </c>
      <c r="J63" t="s">
        <v>3634</v>
      </c>
      <c r="K63" t="s">
        <v>274</v>
      </c>
      <c r="L63" t="s">
        <v>418</v>
      </c>
      <c r="M63" t="s">
        <v>3726</v>
      </c>
      <c r="N63" t="s">
        <v>3726</v>
      </c>
      <c r="O63" t="s">
        <v>3728</v>
      </c>
    </row>
    <row r="64" spans="1:15" x14ac:dyDescent="0.45">
      <c r="A64" t="s">
        <v>3726</v>
      </c>
      <c r="B64" t="s">
        <v>3727</v>
      </c>
      <c r="C64" t="s">
        <v>3628</v>
      </c>
      <c r="D64">
        <v>100</v>
      </c>
      <c r="E64" t="s">
        <v>3629</v>
      </c>
      <c r="F64" t="s">
        <v>3630</v>
      </c>
      <c r="G64" t="s">
        <v>3631</v>
      </c>
      <c r="H64" t="s">
        <v>3632</v>
      </c>
      <c r="I64" t="s">
        <v>3633</v>
      </c>
      <c r="J64" t="s">
        <v>3634</v>
      </c>
      <c r="K64" t="s">
        <v>274</v>
      </c>
      <c r="L64" t="s">
        <v>418</v>
      </c>
      <c r="M64" t="s">
        <v>3726</v>
      </c>
      <c r="N64" t="s">
        <v>3726</v>
      </c>
      <c r="O64" t="s">
        <v>3728</v>
      </c>
    </row>
    <row r="65" spans="1:15" x14ac:dyDescent="0.45">
      <c r="A65" t="s">
        <v>3726</v>
      </c>
      <c r="B65" t="s">
        <v>3727</v>
      </c>
      <c r="C65" t="s">
        <v>3628</v>
      </c>
      <c r="D65">
        <v>100</v>
      </c>
      <c r="E65" t="s">
        <v>3629</v>
      </c>
      <c r="F65" t="s">
        <v>3630</v>
      </c>
      <c r="G65" t="s">
        <v>3631</v>
      </c>
      <c r="H65" t="s">
        <v>3632</v>
      </c>
      <c r="I65" t="s">
        <v>3633</v>
      </c>
      <c r="J65" t="s">
        <v>3634</v>
      </c>
      <c r="K65" t="s">
        <v>274</v>
      </c>
      <c r="L65" t="s">
        <v>418</v>
      </c>
      <c r="M65" t="s">
        <v>3726</v>
      </c>
      <c r="N65" t="s">
        <v>3726</v>
      </c>
      <c r="O65" t="s">
        <v>3728</v>
      </c>
    </row>
    <row r="66" spans="1:15" x14ac:dyDescent="0.45">
      <c r="A66" t="s">
        <v>3729</v>
      </c>
      <c r="B66" t="s">
        <v>3730</v>
      </c>
      <c r="C66" t="s">
        <v>3628</v>
      </c>
      <c r="D66">
        <v>99</v>
      </c>
      <c r="E66" t="s">
        <v>3629</v>
      </c>
      <c r="F66" t="s">
        <v>3630</v>
      </c>
      <c r="G66" t="s">
        <v>3631</v>
      </c>
      <c r="H66" t="s">
        <v>3632</v>
      </c>
      <c r="I66" t="s">
        <v>3633</v>
      </c>
      <c r="J66" t="s">
        <v>3634</v>
      </c>
      <c r="K66" t="s">
        <v>274</v>
      </c>
      <c r="L66" t="s">
        <v>418</v>
      </c>
      <c r="M66" t="s">
        <v>3729</v>
      </c>
      <c r="N66" t="s">
        <v>3729</v>
      </c>
      <c r="O66" t="s">
        <v>3731</v>
      </c>
    </row>
    <row r="67" spans="1:15" x14ac:dyDescent="0.45">
      <c r="A67" t="s">
        <v>3729</v>
      </c>
      <c r="B67" t="s">
        <v>3730</v>
      </c>
      <c r="C67" t="s">
        <v>3628</v>
      </c>
      <c r="D67">
        <v>99</v>
      </c>
      <c r="E67" t="s">
        <v>3629</v>
      </c>
      <c r="F67" t="s">
        <v>3630</v>
      </c>
      <c r="G67" t="s">
        <v>3631</v>
      </c>
      <c r="H67" t="s">
        <v>3632</v>
      </c>
      <c r="I67" t="s">
        <v>3633</v>
      </c>
      <c r="J67" t="s">
        <v>3634</v>
      </c>
      <c r="K67" t="s">
        <v>274</v>
      </c>
      <c r="L67" t="s">
        <v>418</v>
      </c>
      <c r="M67" t="s">
        <v>3729</v>
      </c>
      <c r="N67" t="s">
        <v>3729</v>
      </c>
      <c r="O67" t="s">
        <v>3731</v>
      </c>
    </row>
    <row r="68" spans="1:15" x14ac:dyDescent="0.45">
      <c r="A68" t="s">
        <v>3729</v>
      </c>
      <c r="B68" t="s">
        <v>3730</v>
      </c>
      <c r="C68" t="s">
        <v>3628</v>
      </c>
      <c r="D68">
        <v>99</v>
      </c>
      <c r="E68" t="s">
        <v>3629</v>
      </c>
      <c r="F68" t="s">
        <v>3630</v>
      </c>
      <c r="G68" t="s">
        <v>3631</v>
      </c>
      <c r="H68" t="s">
        <v>3632</v>
      </c>
      <c r="I68" t="s">
        <v>3633</v>
      </c>
      <c r="J68" t="s">
        <v>3634</v>
      </c>
      <c r="K68" t="s">
        <v>274</v>
      </c>
      <c r="L68" t="s">
        <v>418</v>
      </c>
      <c r="M68" t="s">
        <v>3729</v>
      </c>
      <c r="N68" t="s">
        <v>3729</v>
      </c>
      <c r="O68" t="s">
        <v>3731</v>
      </c>
    </row>
    <row r="69" spans="1:15" x14ac:dyDescent="0.45">
      <c r="A69" t="s">
        <v>3732</v>
      </c>
      <c r="B69" t="s">
        <v>3733</v>
      </c>
      <c r="C69" t="s">
        <v>3734</v>
      </c>
      <c r="D69">
        <v>96</v>
      </c>
      <c r="E69" t="s">
        <v>3629</v>
      </c>
      <c r="F69" t="s">
        <v>3643</v>
      </c>
      <c r="G69" t="s">
        <v>3631</v>
      </c>
      <c r="H69" t="s">
        <v>3632</v>
      </c>
      <c r="I69" t="s">
        <v>3633</v>
      </c>
      <c r="J69" t="s">
        <v>3634</v>
      </c>
      <c r="K69" t="s">
        <v>452</v>
      </c>
      <c r="L69" t="s">
        <v>453</v>
      </c>
      <c r="M69" t="s">
        <v>3644</v>
      </c>
      <c r="N69" t="s">
        <v>453</v>
      </c>
      <c r="O69" t="s">
        <v>3735</v>
      </c>
    </row>
    <row r="70" spans="1:15" x14ac:dyDescent="0.45">
      <c r="A70" t="s">
        <v>3732</v>
      </c>
      <c r="B70" t="s">
        <v>3733</v>
      </c>
      <c r="C70" t="s">
        <v>3734</v>
      </c>
      <c r="D70">
        <v>96</v>
      </c>
      <c r="E70" t="s">
        <v>3629</v>
      </c>
      <c r="F70" t="s">
        <v>3643</v>
      </c>
      <c r="G70" t="s">
        <v>3631</v>
      </c>
      <c r="H70" t="s">
        <v>3632</v>
      </c>
      <c r="I70" t="s">
        <v>3633</v>
      </c>
      <c r="J70" t="s">
        <v>3634</v>
      </c>
      <c r="K70" t="s">
        <v>452</v>
      </c>
      <c r="L70" t="s">
        <v>453</v>
      </c>
      <c r="M70" t="s">
        <v>3644</v>
      </c>
      <c r="N70" t="s">
        <v>453</v>
      </c>
      <c r="O70" t="s">
        <v>3735</v>
      </c>
    </row>
    <row r="71" spans="1:15" x14ac:dyDescent="0.45">
      <c r="A71" t="s">
        <v>3732</v>
      </c>
      <c r="B71" t="s">
        <v>3733</v>
      </c>
      <c r="C71" t="s">
        <v>3734</v>
      </c>
      <c r="D71">
        <v>96</v>
      </c>
      <c r="E71" t="s">
        <v>3629</v>
      </c>
      <c r="F71" t="s">
        <v>3643</v>
      </c>
      <c r="G71" t="s">
        <v>3631</v>
      </c>
      <c r="H71" t="s">
        <v>3632</v>
      </c>
      <c r="I71" t="s">
        <v>3633</v>
      </c>
      <c r="J71" t="s">
        <v>3634</v>
      </c>
      <c r="K71" t="s">
        <v>452</v>
      </c>
      <c r="L71" t="s">
        <v>453</v>
      </c>
      <c r="M71" t="s">
        <v>3644</v>
      </c>
      <c r="N71" t="s">
        <v>453</v>
      </c>
      <c r="O71" t="s">
        <v>3735</v>
      </c>
    </row>
    <row r="72" spans="1:15" x14ac:dyDescent="0.45">
      <c r="A72" t="s">
        <v>3732</v>
      </c>
      <c r="B72" t="s">
        <v>3733</v>
      </c>
      <c r="C72" t="s">
        <v>3734</v>
      </c>
      <c r="D72">
        <v>96</v>
      </c>
      <c r="E72" t="s">
        <v>3629</v>
      </c>
      <c r="F72" t="s">
        <v>3643</v>
      </c>
      <c r="G72" t="s">
        <v>3631</v>
      </c>
      <c r="H72" t="s">
        <v>3632</v>
      </c>
      <c r="I72" t="s">
        <v>3633</v>
      </c>
      <c r="J72" t="s">
        <v>3634</v>
      </c>
      <c r="K72" t="s">
        <v>452</v>
      </c>
      <c r="L72" t="s">
        <v>453</v>
      </c>
      <c r="M72" t="s">
        <v>3644</v>
      </c>
      <c r="N72" t="s">
        <v>453</v>
      </c>
      <c r="O72" t="s">
        <v>3735</v>
      </c>
    </row>
    <row r="73" spans="1:15" x14ac:dyDescent="0.45">
      <c r="A73" t="s">
        <v>3736</v>
      </c>
      <c r="B73" t="s">
        <v>3737</v>
      </c>
      <c r="C73" t="s">
        <v>3628</v>
      </c>
      <c r="D73">
        <v>100</v>
      </c>
      <c r="E73" t="s">
        <v>3629</v>
      </c>
      <c r="F73" t="s">
        <v>3630</v>
      </c>
      <c r="G73" t="s">
        <v>3631</v>
      </c>
      <c r="H73" t="s">
        <v>3632</v>
      </c>
      <c r="I73" t="s">
        <v>3633</v>
      </c>
      <c r="J73" t="s">
        <v>3634</v>
      </c>
      <c r="K73" t="s">
        <v>127</v>
      </c>
      <c r="L73" t="s">
        <v>471</v>
      </c>
      <c r="M73" t="s">
        <v>3736</v>
      </c>
      <c r="N73" t="s">
        <v>3736</v>
      </c>
      <c r="O73" t="s">
        <v>3738</v>
      </c>
    </row>
    <row r="74" spans="1:15" x14ac:dyDescent="0.45">
      <c r="A74" t="s">
        <v>3736</v>
      </c>
      <c r="B74" t="s">
        <v>3737</v>
      </c>
      <c r="C74" t="s">
        <v>3628</v>
      </c>
      <c r="D74">
        <v>100</v>
      </c>
      <c r="E74" t="s">
        <v>3629</v>
      </c>
      <c r="F74" t="s">
        <v>3630</v>
      </c>
      <c r="G74" t="s">
        <v>3631</v>
      </c>
      <c r="H74" t="s">
        <v>3632</v>
      </c>
      <c r="I74" t="s">
        <v>3633</v>
      </c>
      <c r="J74" t="s">
        <v>3634</v>
      </c>
      <c r="K74" t="s">
        <v>127</v>
      </c>
      <c r="L74" t="s">
        <v>471</v>
      </c>
      <c r="M74" t="s">
        <v>3736</v>
      </c>
      <c r="N74" t="s">
        <v>3736</v>
      </c>
      <c r="O74" t="s">
        <v>3738</v>
      </c>
    </row>
    <row r="75" spans="1:15" x14ac:dyDescent="0.45">
      <c r="A75" t="s">
        <v>3739</v>
      </c>
      <c r="B75" t="s">
        <v>3740</v>
      </c>
      <c r="C75" t="s">
        <v>3628</v>
      </c>
      <c r="D75">
        <v>100</v>
      </c>
      <c r="E75" t="s">
        <v>3629</v>
      </c>
      <c r="F75" t="s">
        <v>3630</v>
      </c>
      <c r="G75" t="s">
        <v>3631</v>
      </c>
      <c r="H75" t="s">
        <v>3632</v>
      </c>
      <c r="I75" t="s">
        <v>3633</v>
      </c>
      <c r="J75" t="s">
        <v>3634</v>
      </c>
      <c r="K75" t="s">
        <v>229</v>
      </c>
      <c r="L75" t="s">
        <v>1460</v>
      </c>
      <c r="M75" t="s">
        <v>3739</v>
      </c>
      <c r="N75" t="s">
        <v>3739</v>
      </c>
      <c r="O75" t="s">
        <v>3741</v>
      </c>
    </row>
    <row r="76" spans="1:15" x14ac:dyDescent="0.45">
      <c r="A76" t="s">
        <v>3739</v>
      </c>
      <c r="B76" t="s">
        <v>3740</v>
      </c>
      <c r="C76" t="s">
        <v>3628</v>
      </c>
      <c r="D76">
        <v>100</v>
      </c>
      <c r="E76" t="s">
        <v>3629</v>
      </c>
      <c r="F76" t="s">
        <v>3630</v>
      </c>
      <c r="G76" t="s">
        <v>3631</v>
      </c>
      <c r="H76" t="s">
        <v>3632</v>
      </c>
      <c r="I76" t="s">
        <v>3633</v>
      </c>
      <c r="J76" t="s">
        <v>3634</v>
      </c>
      <c r="K76" t="s">
        <v>229</v>
      </c>
      <c r="L76" t="s">
        <v>1460</v>
      </c>
      <c r="M76" t="s">
        <v>3739</v>
      </c>
      <c r="N76" t="s">
        <v>3739</v>
      </c>
      <c r="O76" t="s">
        <v>3741</v>
      </c>
    </row>
    <row r="77" spans="1:15" x14ac:dyDescent="0.45">
      <c r="A77" t="s">
        <v>3742</v>
      </c>
      <c r="B77" t="s">
        <v>3743</v>
      </c>
      <c r="C77" t="s">
        <v>3628</v>
      </c>
      <c r="D77">
        <v>100</v>
      </c>
      <c r="E77" t="s">
        <v>3629</v>
      </c>
      <c r="F77" t="s">
        <v>3630</v>
      </c>
      <c r="G77" t="s">
        <v>3631</v>
      </c>
      <c r="H77" t="s">
        <v>3632</v>
      </c>
      <c r="I77" t="s">
        <v>3633</v>
      </c>
      <c r="J77" t="s">
        <v>3634</v>
      </c>
      <c r="K77" t="s">
        <v>490</v>
      </c>
      <c r="L77" t="s">
        <v>491</v>
      </c>
      <c r="M77" t="s">
        <v>3742</v>
      </c>
      <c r="N77" t="s">
        <v>3742</v>
      </c>
      <c r="O77" t="s">
        <v>3744</v>
      </c>
    </row>
    <row r="78" spans="1:15" x14ac:dyDescent="0.45">
      <c r="A78" t="s">
        <v>3745</v>
      </c>
      <c r="B78" t="s">
        <v>3746</v>
      </c>
      <c r="C78" t="s">
        <v>3628</v>
      </c>
      <c r="D78">
        <v>100</v>
      </c>
      <c r="E78" t="s">
        <v>3629</v>
      </c>
      <c r="F78" t="s">
        <v>3630</v>
      </c>
      <c r="G78" t="s">
        <v>3631</v>
      </c>
      <c r="H78" t="s">
        <v>3632</v>
      </c>
      <c r="I78" t="s">
        <v>3633</v>
      </c>
      <c r="J78" t="s">
        <v>3634</v>
      </c>
      <c r="K78" t="s">
        <v>127</v>
      </c>
      <c r="L78" t="s">
        <v>502</v>
      </c>
      <c r="M78" t="s">
        <v>3745</v>
      </c>
      <c r="N78" t="s">
        <v>3745</v>
      </c>
      <c r="O78" t="s">
        <v>3747</v>
      </c>
    </row>
    <row r="79" spans="1:15" x14ac:dyDescent="0.45">
      <c r="A79" t="s">
        <v>3745</v>
      </c>
      <c r="B79" t="s">
        <v>3746</v>
      </c>
      <c r="C79" t="s">
        <v>3628</v>
      </c>
      <c r="D79">
        <v>100</v>
      </c>
      <c r="E79" t="s">
        <v>3629</v>
      </c>
      <c r="F79" t="s">
        <v>3630</v>
      </c>
      <c r="G79" t="s">
        <v>3631</v>
      </c>
      <c r="H79" t="s">
        <v>3632</v>
      </c>
      <c r="I79" t="s">
        <v>3633</v>
      </c>
      <c r="J79" t="s">
        <v>3634</v>
      </c>
      <c r="K79" t="s">
        <v>127</v>
      </c>
      <c r="L79" t="s">
        <v>502</v>
      </c>
      <c r="M79" t="s">
        <v>3745</v>
      </c>
      <c r="N79" t="s">
        <v>3745</v>
      </c>
      <c r="O79" t="s">
        <v>3747</v>
      </c>
    </row>
    <row r="80" spans="1:15" x14ac:dyDescent="0.45">
      <c r="A80" t="s">
        <v>3745</v>
      </c>
      <c r="B80" t="s">
        <v>3746</v>
      </c>
      <c r="C80" t="s">
        <v>3628</v>
      </c>
      <c r="D80">
        <v>100</v>
      </c>
      <c r="E80" t="s">
        <v>3629</v>
      </c>
      <c r="F80" t="s">
        <v>3630</v>
      </c>
      <c r="G80" t="s">
        <v>3631</v>
      </c>
      <c r="H80" t="s">
        <v>3632</v>
      </c>
      <c r="I80" t="s">
        <v>3633</v>
      </c>
      <c r="J80" t="s">
        <v>3634</v>
      </c>
      <c r="K80" t="s">
        <v>127</v>
      </c>
      <c r="L80" t="s">
        <v>502</v>
      </c>
      <c r="M80" t="s">
        <v>3745</v>
      </c>
      <c r="N80" t="s">
        <v>3745</v>
      </c>
      <c r="O80" t="s">
        <v>3747</v>
      </c>
    </row>
    <row r="81" spans="1:15" x14ac:dyDescent="0.45">
      <c r="A81" t="s">
        <v>3745</v>
      </c>
      <c r="B81" t="s">
        <v>3746</v>
      </c>
      <c r="C81" t="s">
        <v>3628</v>
      </c>
      <c r="D81">
        <v>100</v>
      </c>
      <c r="E81" t="s">
        <v>3629</v>
      </c>
      <c r="F81" t="s">
        <v>3630</v>
      </c>
      <c r="G81" t="s">
        <v>3631</v>
      </c>
      <c r="H81" t="s">
        <v>3632</v>
      </c>
      <c r="I81" t="s">
        <v>3633</v>
      </c>
      <c r="J81" t="s">
        <v>3634</v>
      </c>
      <c r="K81" t="s">
        <v>127</v>
      </c>
      <c r="L81" t="s">
        <v>502</v>
      </c>
      <c r="M81" t="s">
        <v>3745</v>
      </c>
      <c r="N81" t="s">
        <v>3745</v>
      </c>
      <c r="O81" t="s">
        <v>3747</v>
      </c>
    </row>
    <row r="82" spans="1:15" x14ac:dyDescent="0.45">
      <c r="A82" t="s">
        <v>3748</v>
      </c>
      <c r="B82" t="s">
        <v>3749</v>
      </c>
      <c r="C82" t="s">
        <v>3628</v>
      </c>
      <c r="D82">
        <v>100</v>
      </c>
      <c r="E82" t="s">
        <v>3629</v>
      </c>
      <c r="F82" t="s">
        <v>3630</v>
      </c>
      <c r="G82" t="s">
        <v>3631</v>
      </c>
      <c r="H82" t="s">
        <v>3632</v>
      </c>
      <c r="I82" t="s">
        <v>3633</v>
      </c>
      <c r="J82" t="s">
        <v>3634</v>
      </c>
      <c r="K82" t="s">
        <v>127</v>
      </c>
      <c r="L82" t="s">
        <v>502</v>
      </c>
      <c r="M82" t="s">
        <v>3748</v>
      </c>
      <c r="N82" t="s">
        <v>3748</v>
      </c>
      <c r="O82" t="s">
        <v>3747</v>
      </c>
    </row>
    <row r="83" spans="1:15" x14ac:dyDescent="0.45">
      <c r="A83" t="s">
        <v>3750</v>
      </c>
      <c r="B83" t="s">
        <v>3751</v>
      </c>
      <c r="C83" t="s">
        <v>3628</v>
      </c>
      <c r="D83">
        <v>100</v>
      </c>
      <c r="E83" t="s">
        <v>3629</v>
      </c>
      <c r="F83" t="s">
        <v>3630</v>
      </c>
      <c r="G83" t="s">
        <v>3631</v>
      </c>
      <c r="H83" t="s">
        <v>3632</v>
      </c>
      <c r="I83" t="s">
        <v>3633</v>
      </c>
      <c r="J83" t="s">
        <v>3634</v>
      </c>
      <c r="K83" t="s">
        <v>533</v>
      </c>
      <c r="L83" t="s">
        <v>801</v>
      </c>
      <c r="M83" t="s">
        <v>3752</v>
      </c>
      <c r="N83" t="s">
        <v>3752</v>
      </c>
      <c r="O83" t="s">
        <v>3753</v>
      </c>
    </row>
    <row r="84" spans="1:15" x14ac:dyDescent="0.45">
      <c r="A84" t="s">
        <v>3754</v>
      </c>
      <c r="B84" t="s">
        <v>3755</v>
      </c>
      <c r="C84" t="s">
        <v>3628</v>
      </c>
      <c r="D84">
        <v>100</v>
      </c>
      <c r="E84" t="s">
        <v>3629</v>
      </c>
      <c r="F84" t="s">
        <v>3630</v>
      </c>
      <c r="G84" t="s">
        <v>3631</v>
      </c>
      <c r="H84" t="s">
        <v>3632</v>
      </c>
      <c r="I84" t="s">
        <v>3633</v>
      </c>
      <c r="J84" t="s">
        <v>3634</v>
      </c>
      <c r="K84" t="s">
        <v>1131</v>
      </c>
      <c r="L84" t="s">
        <v>547</v>
      </c>
      <c r="M84" t="s">
        <v>3754</v>
      </c>
      <c r="N84" t="s">
        <v>3754</v>
      </c>
      <c r="O84" t="s">
        <v>3756</v>
      </c>
    </row>
    <row r="85" spans="1:15" x14ac:dyDescent="0.45">
      <c r="A85" t="s">
        <v>3754</v>
      </c>
      <c r="B85" t="s">
        <v>3755</v>
      </c>
      <c r="C85" t="s">
        <v>3628</v>
      </c>
      <c r="D85">
        <v>100</v>
      </c>
      <c r="E85" t="s">
        <v>3629</v>
      </c>
      <c r="F85" t="s">
        <v>3630</v>
      </c>
      <c r="G85" t="s">
        <v>3631</v>
      </c>
      <c r="H85" t="s">
        <v>3632</v>
      </c>
      <c r="I85" t="s">
        <v>3633</v>
      </c>
      <c r="J85" t="s">
        <v>3634</v>
      </c>
      <c r="K85" t="s">
        <v>1131</v>
      </c>
      <c r="L85" t="s">
        <v>547</v>
      </c>
      <c r="M85" t="s">
        <v>3754</v>
      </c>
      <c r="N85" t="s">
        <v>3754</v>
      </c>
      <c r="O85" t="s">
        <v>3756</v>
      </c>
    </row>
    <row r="86" spans="1:15" x14ac:dyDescent="0.45">
      <c r="A86" t="s">
        <v>3757</v>
      </c>
      <c r="B86" t="s">
        <v>3758</v>
      </c>
      <c r="C86" t="s">
        <v>3628</v>
      </c>
      <c r="D86">
        <v>100</v>
      </c>
      <c r="E86" t="s">
        <v>3629</v>
      </c>
      <c r="F86" t="s">
        <v>3630</v>
      </c>
      <c r="G86" t="s">
        <v>3631</v>
      </c>
      <c r="H86" t="s">
        <v>3632</v>
      </c>
      <c r="I86" t="s">
        <v>3633</v>
      </c>
      <c r="J86" t="s">
        <v>3634</v>
      </c>
      <c r="K86" t="s">
        <v>1131</v>
      </c>
      <c r="L86" t="s">
        <v>547</v>
      </c>
      <c r="M86" t="s">
        <v>3757</v>
      </c>
      <c r="N86" t="s">
        <v>3757</v>
      </c>
      <c r="O86" t="s">
        <v>3759</v>
      </c>
    </row>
    <row r="87" spans="1:15" x14ac:dyDescent="0.45">
      <c r="A87" t="s">
        <v>3757</v>
      </c>
      <c r="B87" t="s">
        <v>3758</v>
      </c>
      <c r="C87" t="s">
        <v>3628</v>
      </c>
      <c r="D87">
        <v>100</v>
      </c>
      <c r="E87" t="s">
        <v>3629</v>
      </c>
      <c r="F87" t="s">
        <v>3630</v>
      </c>
      <c r="G87" t="s">
        <v>3631</v>
      </c>
      <c r="H87" t="s">
        <v>3632</v>
      </c>
      <c r="I87" t="s">
        <v>3633</v>
      </c>
      <c r="J87" t="s">
        <v>3634</v>
      </c>
      <c r="K87" t="s">
        <v>1131</v>
      </c>
      <c r="L87" t="s">
        <v>547</v>
      </c>
      <c r="M87" t="s">
        <v>3757</v>
      </c>
      <c r="N87" t="s">
        <v>3757</v>
      </c>
      <c r="O87" t="s">
        <v>3759</v>
      </c>
    </row>
    <row r="88" spans="1:15" x14ac:dyDescent="0.45">
      <c r="A88" t="s">
        <v>3754</v>
      </c>
      <c r="B88" t="s">
        <v>3755</v>
      </c>
      <c r="C88" t="s">
        <v>3628</v>
      </c>
      <c r="D88">
        <v>100</v>
      </c>
      <c r="E88" t="s">
        <v>3629</v>
      </c>
      <c r="F88" t="s">
        <v>3630</v>
      </c>
      <c r="G88" t="s">
        <v>3631</v>
      </c>
      <c r="H88" t="s">
        <v>3632</v>
      </c>
      <c r="I88" t="s">
        <v>3633</v>
      </c>
      <c r="J88" t="s">
        <v>3634</v>
      </c>
      <c r="K88" t="s">
        <v>1131</v>
      </c>
      <c r="L88" t="s">
        <v>547</v>
      </c>
      <c r="M88" t="s">
        <v>3754</v>
      </c>
      <c r="N88" t="s">
        <v>3754</v>
      </c>
      <c r="O88" t="s">
        <v>3756</v>
      </c>
    </row>
    <row r="89" spans="1:15" x14ac:dyDescent="0.45">
      <c r="A89" t="s">
        <v>3754</v>
      </c>
      <c r="B89" t="s">
        <v>3755</v>
      </c>
      <c r="C89" t="s">
        <v>3628</v>
      </c>
      <c r="D89">
        <v>100</v>
      </c>
      <c r="E89" t="s">
        <v>3629</v>
      </c>
      <c r="F89" t="s">
        <v>3630</v>
      </c>
      <c r="G89" t="s">
        <v>3631</v>
      </c>
      <c r="H89" t="s">
        <v>3632</v>
      </c>
      <c r="I89" t="s">
        <v>3633</v>
      </c>
      <c r="J89" t="s">
        <v>3634</v>
      </c>
      <c r="K89" t="s">
        <v>1131</v>
      </c>
      <c r="L89" t="s">
        <v>547</v>
      </c>
      <c r="M89" t="s">
        <v>3754</v>
      </c>
      <c r="N89" t="s">
        <v>3754</v>
      </c>
      <c r="O89" t="s">
        <v>3756</v>
      </c>
    </row>
    <row r="90" spans="1:15" x14ac:dyDescent="0.45">
      <c r="A90" t="s">
        <v>3757</v>
      </c>
      <c r="B90" t="s">
        <v>3758</v>
      </c>
      <c r="C90" t="s">
        <v>3628</v>
      </c>
      <c r="D90">
        <v>100</v>
      </c>
      <c r="E90" t="s">
        <v>3629</v>
      </c>
      <c r="F90" t="s">
        <v>3630</v>
      </c>
      <c r="G90" t="s">
        <v>3631</v>
      </c>
      <c r="H90" t="s">
        <v>3632</v>
      </c>
      <c r="I90" t="s">
        <v>3633</v>
      </c>
      <c r="J90" t="s">
        <v>3634</v>
      </c>
      <c r="K90" t="s">
        <v>1131</v>
      </c>
      <c r="L90" t="s">
        <v>547</v>
      </c>
      <c r="M90" t="s">
        <v>3757</v>
      </c>
      <c r="N90" t="s">
        <v>3757</v>
      </c>
      <c r="O90" t="s">
        <v>3759</v>
      </c>
    </row>
    <row r="91" spans="1:15" x14ac:dyDescent="0.45">
      <c r="A91" t="s">
        <v>3757</v>
      </c>
      <c r="B91" t="s">
        <v>3758</v>
      </c>
      <c r="C91" t="s">
        <v>3628</v>
      </c>
      <c r="D91">
        <v>100</v>
      </c>
      <c r="E91" t="s">
        <v>3629</v>
      </c>
      <c r="F91" t="s">
        <v>3630</v>
      </c>
      <c r="G91" t="s">
        <v>3631</v>
      </c>
      <c r="H91" t="s">
        <v>3632</v>
      </c>
      <c r="I91" t="s">
        <v>3633</v>
      </c>
      <c r="J91" t="s">
        <v>3634</v>
      </c>
      <c r="K91" t="s">
        <v>1131</v>
      </c>
      <c r="L91" t="s">
        <v>547</v>
      </c>
      <c r="M91" t="s">
        <v>3757</v>
      </c>
      <c r="N91" t="s">
        <v>3757</v>
      </c>
      <c r="O91" t="s">
        <v>3759</v>
      </c>
    </row>
    <row r="92" spans="1:15" x14ac:dyDescent="0.45">
      <c r="A92" t="s">
        <v>3760</v>
      </c>
      <c r="B92" t="s">
        <v>3761</v>
      </c>
      <c r="C92" t="s">
        <v>3628</v>
      </c>
      <c r="D92">
        <v>100</v>
      </c>
      <c r="E92" t="s">
        <v>3629</v>
      </c>
      <c r="F92" t="s">
        <v>3630</v>
      </c>
      <c r="G92" t="s">
        <v>3631</v>
      </c>
      <c r="H92" t="s">
        <v>3632</v>
      </c>
      <c r="I92" t="s">
        <v>3633</v>
      </c>
      <c r="J92" t="s">
        <v>3634</v>
      </c>
      <c r="K92" t="s">
        <v>533</v>
      </c>
      <c r="L92" t="s">
        <v>575</v>
      </c>
      <c r="M92" t="s">
        <v>3760</v>
      </c>
      <c r="N92" t="s">
        <v>3760</v>
      </c>
      <c r="O92" t="s">
        <v>3762</v>
      </c>
    </row>
    <row r="93" spans="1:15" x14ac:dyDescent="0.45">
      <c r="A93" t="s">
        <v>3750</v>
      </c>
      <c r="B93" t="s">
        <v>3751</v>
      </c>
      <c r="C93" t="s">
        <v>3628</v>
      </c>
      <c r="D93">
        <v>100</v>
      </c>
      <c r="E93" t="s">
        <v>3629</v>
      </c>
      <c r="F93" t="s">
        <v>3630</v>
      </c>
      <c r="G93" t="s">
        <v>3631</v>
      </c>
      <c r="H93" t="s">
        <v>3632</v>
      </c>
      <c r="I93" t="s">
        <v>3633</v>
      </c>
      <c r="J93" t="s">
        <v>3634</v>
      </c>
      <c r="K93" t="s">
        <v>533</v>
      </c>
      <c r="L93" t="s">
        <v>801</v>
      </c>
      <c r="M93" t="s">
        <v>3752</v>
      </c>
      <c r="N93" t="s">
        <v>3752</v>
      </c>
      <c r="O93" t="s">
        <v>3753</v>
      </c>
    </row>
    <row r="94" spans="1:15" x14ac:dyDescent="0.45">
      <c r="A94" t="s">
        <v>3750</v>
      </c>
      <c r="B94" t="s">
        <v>3751</v>
      </c>
      <c r="C94" t="s">
        <v>3628</v>
      </c>
      <c r="D94">
        <v>100</v>
      </c>
      <c r="E94" t="s">
        <v>3629</v>
      </c>
      <c r="F94" t="s">
        <v>3630</v>
      </c>
      <c r="G94" t="s">
        <v>3631</v>
      </c>
      <c r="H94" t="s">
        <v>3632</v>
      </c>
      <c r="I94" t="s">
        <v>3633</v>
      </c>
      <c r="J94" t="s">
        <v>3634</v>
      </c>
      <c r="K94" t="s">
        <v>533</v>
      </c>
      <c r="L94" t="s">
        <v>801</v>
      </c>
      <c r="M94" t="s">
        <v>3752</v>
      </c>
      <c r="N94" t="s">
        <v>3752</v>
      </c>
      <c r="O94" t="s">
        <v>3753</v>
      </c>
    </row>
    <row r="95" spans="1:15" x14ac:dyDescent="0.45">
      <c r="A95" t="s">
        <v>3763</v>
      </c>
      <c r="B95" t="s">
        <v>3764</v>
      </c>
      <c r="C95" t="s">
        <v>3628</v>
      </c>
      <c r="D95">
        <v>100</v>
      </c>
      <c r="E95" t="s">
        <v>3629</v>
      </c>
      <c r="F95" t="s">
        <v>3630</v>
      </c>
      <c r="G95" t="s">
        <v>3631</v>
      </c>
      <c r="H95" t="s">
        <v>3632</v>
      </c>
      <c r="I95" t="s">
        <v>3633</v>
      </c>
      <c r="J95" t="s">
        <v>3634</v>
      </c>
      <c r="K95" t="s">
        <v>452</v>
      </c>
      <c r="L95" t="s">
        <v>453</v>
      </c>
      <c r="M95" t="s">
        <v>3763</v>
      </c>
      <c r="N95" t="s">
        <v>3763</v>
      </c>
      <c r="O95" t="s">
        <v>3765</v>
      </c>
    </row>
    <row r="96" spans="1:15" x14ac:dyDescent="0.45">
      <c r="A96" t="s">
        <v>3766</v>
      </c>
      <c r="B96" t="s">
        <v>3767</v>
      </c>
      <c r="C96" t="s">
        <v>3628</v>
      </c>
      <c r="D96">
        <v>100</v>
      </c>
      <c r="E96" t="s">
        <v>3629</v>
      </c>
      <c r="F96" t="s">
        <v>3630</v>
      </c>
      <c r="G96" t="s">
        <v>3631</v>
      </c>
      <c r="H96" t="s">
        <v>3632</v>
      </c>
      <c r="I96" t="s">
        <v>3633</v>
      </c>
      <c r="J96" t="s">
        <v>3634</v>
      </c>
      <c r="K96" t="s">
        <v>599</v>
      </c>
      <c r="L96" t="s">
        <v>600</v>
      </c>
      <c r="M96" t="s">
        <v>3766</v>
      </c>
      <c r="N96" t="s">
        <v>3766</v>
      </c>
      <c r="O96" t="s">
        <v>3768</v>
      </c>
    </row>
    <row r="97" spans="1:15" x14ac:dyDescent="0.45">
      <c r="A97" t="s">
        <v>3769</v>
      </c>
      <c r="B97" t="s">
        <v>3770</v>
      </c>
      <c r="C97" t="s">
        <v>3628</v>
      </c>
      <c r="D97">
        <v>100</v>
      </c>
      <c r="E97" t="s">
        <v>3629</v>
      </c>
      <c r="F97" t="s">
        <v>3630</v>
      </c>
      <c r="G97" t="s">
        <v>3631</v>
      </c>
      <c r="H97" t="s">
        <v>3632</v>
      </c>
      <c r="I97" t="s">
        <v>3633</v>
      </c>
      <c r="J97" t="s">
        <v>3634</v>
      </c>
      <c r="K97" t="s">
        <v>599</v>
      </c>
      <c r="L97" t="s">
        <v>600</v>
      </c>
      <c r="M97" t="s">
        <v>3769</v>
      </c>
      <c r="N97" t="s">
        <v>3769</v>
      </c>
      <c r="O97" t="s">
        <v>3771</v>
      </c>
    </row>
    <row r="98" spans="1:15" x14ac:dyDescent="0.45">
      <c r="A98" t="s">
        <v>3772</v>
      </c>
      <c r="B98" t="s">
        <v>3773</v>
      </c>
      <c r="C98" t="s">
        <v>3628</v>
      </c>
      <c r="D98">
        <v>100</v>
      </c>
      <c r="E98" t="s">
        <v>3629</v>
      </c>
      <c r="F98" t="s">
        <v>3630</v>
      </c>
      <c r="G98" t="s">
        <v>3631</v>
      </c>
      <c r="H98" t="s">
        <v>3632</v>
      </c>
      <c r="I98" t="s">
        <v>3633</v>
      </c>
      <c r="J98" t="s">
        <v>3634</v>
      </c>
      <c r="K98" t="s">
        <v>599</v>
      </c>
      <c r="L98" t="s">
        <v>600</v>
      </c>
      <c r="M98" t="s">
        <v>3772</v>
      </c>
      <c r="N98" t="s">
        <v>3772</v>
      </c>
      <c r="O98" t="s">
        <v>3774</v>
      </c>
    </row>
    <row r="99" spans="1:15" x14ac:dyDescent="0.45">
      <c r="A99" t="s">
        <v>3772</v>
      </c>
      <c r="B99" t="s">
        <v>3773</v>
      </c>
      <c r="C99" t="s">
        <v>3628</v>
      </c>
      <c r="D99">
        <v>100</v>
      </c>
      <c r="E99" t="s">
        <v>3629</v>
      </c>
      <c r="F99" t="s">
        <v>3630</v>
      </c>
      <c r="G99" t="s">
        <v>3631</v>
      </c>
      <c r="H99" t="s">
        <v>3632</v>
      </c>
      <c r="I99" t="s">
        <v>3633</v>
      </c>
      <c r="J99" t="s">
        <v>3634</v>
      </c>
      <c r="K99" t="s">
        <v>599</v>
      </c>
      <c r="L99" t="s">
        <v>600</v>
      </c>
      <c r="M99" t="s">
        <v>3772</v>
      </c>
      <c r="N99" t="s">
        <v>3772</v>
      </c>
      <c r="O99" t="s">
        <v>3774</v>
      </c>
    </row>
    <row r="100" spans="1:15" x14ac:dyDescent="0.45">
      <c r="A100" t="s">
        <v>3775</v>
      </c>
      <c r="B100" t="s">
        <v>3776</v>
      </c>
      <c r="C100" t="s">
        <v>3628</v>
      </c>
      <c r="D100">
        <v>100</v>
      </c>
      <c r="E100" t="s">
        <v>3629</v>
      </c>
      <c r="F100" t="s">
        <v>3630</v>
      </c>
      <c r="G100" t="s">
        <v>3631</v>
      </c>
      <c r="H100" t="s">
        <v>3632</v>
      </c>
      <c r="I100" t="s">
        <v>3633</v>
      </c>
      <c r="J100" t="s">
        <v>3634</v>
      </c>
      <c r="K100" t="s">
        <v>599</v>
      </c>
      <c r="L100" t="s">
        <v>600</v>
      </c>
      <c r="M100" t="s">
        <v>3775</v>
      </c>
      <c r="N100" t="s">
        <v>3775</v>
      </c>
      <c r="O100" t="s">
        <v>3774</v>
      </c>
    </row>
    <row r="101" spans="1:15" x14ac:dyDescent="0.45">
      <c r="A101" t="s">
        <v>3775</v>
      </c>
      <c r="B101" t="s">
        <v>3776</v>
      </c>
      <c r="C101" t="s">
        <v>3628</v>
      </c>
      <c r="D101">
        <v>100</v>
      </c>
      <c r="E101" t="s">
        <v>3629</v>
      </c>
      <c r="F101" t="s">
        <v>3630</v>
      </c>
      <c r="G101" t="s">
        <v>3631</v>
      </c>
      <c r="H101" t="s">
        <v>3632</v>
      </c>
      <c r="I101" t="s">
        <v>3633</v>
      </c>
      <c r="J101" t="s">
        <v>3634</v>
      </c>
      <c r="K101" t="s">
        <v>599</v>
      </c>
      <c r="L101" t="s">
        <v>600</v>
      </c>
      <c r="M101" t="s">
        <v>3775</v>
      </c>
      <c r="N101" t="s">
        <v>3775</v>
      </c>
      <c r="O101" t="s">
        <v>3774</v>
      </c>
    </row>
    <row r="102" spans="1:15" x14ac:dyDescent="0.45">
      <c r="A102" t="s">
        <v>3766</v>
      </c>
      <c r="B102" t="s">
        <v>3767</v>
      </c>
      <c r="C102" t="s">
        <v>3628</v>
      </c>
      <c r="D102">
        <v>100</v>
      </c>
      <c r="E102" t="s">
        <v>3629</v>
      </c>
      <c r="F102" t="s">
        <v>3630</v>
      </c>
      <c r="G102" t="s">
        <v>3631</v>
      </c>
      <c r="H102" t="s">
        <v>3632</v>
      </c>
      <c r="I102" t="s">
        <v>3633</v>
      </c>
      <c r="J102" t="s">
        <v>3634</v>
      </c>
      <c r="K102" t="s">
        <v>599</v>
      </c>
      <c r="L102" t="s">
        <v>600</v>
      </c>
      <c r="M102" t="s">
        <v>3766</v>
      </c>
      <c r="N102" t="s">
        <v>3766</v>
      </c>
      <c r="O102" t="s">
        <v>3768</v>
      </c>
    </row>
    <row r="103" spans="1:15" x14ac:dyDescent="0.45">
      <c r="A103" t="s">
        <v>3766</v>
      </c>
      <c r="B103" t="s">
        <v>3767</v>
      </c>
      <c r="C103" t="s">
        <v>3628</v>
      </c>
      <c r="D103">
        <v>100</v>
      </c>
      <c r="E103" t="s">
        <v>3629</v>
      </c>
      <c r="F103" t="s">
        <v>3630</v>
      </c>
      <c r="G103" t="s">
        <v>3631</v>
      </c>
      <c r="H103" t="s">
        <v>3632</v>
      </c>
      <c r="I103" t="s">
        <v>3633</v>
      </c>
      <c r="J103" t="s">
        <v>3634</v>
      </c>
      <c r="K103" t="s">
        <v>599</v>
      </c>
      <c r="L103" t="s">
        <v>600</v>
      </c>
      <c r="M103" t="s">
        <v>3766</v>
      </c>
      <c r="N103" t="s">
        <v>3766</v>
      </c>
      <c r="O103" t="s">
        <v>3768</v>
      </c>
    </row>
    <row r="104" spans="1:15" x14ac:dyDescent="0.45">
      <c r="A104" t="s">
        <v>3766</v>
      </c>
      <c r="B104" t="s">
        <v>3767</v>
      </c>
      <c r="C104" t="s">
        <v>3628</v>
      </c>
      <c r="D104">
        <v>100</v>
      </c>
      <c r="E104" t="s">
        <v>3629</v>
      </c>
      <c r="F104" t="s">
        <v>3630</v>
      </c>
      <c r="G104" t="s">
        <v>3631</v>
      </c>
      <c r="H104" t="s">
        <v>3632</v>
      </c>
      <c r="I104" t="s">
        <v>3633</v>
      </c>
      <c r="J104" t="s">
        <v>3634</v>
      </c>
      <c r="K104" t="s">
        <v>599</v>
      </c>
      <c r="L104" t="s">
        <v>600</v>
      </c>
      <c r="M104" t="s">
        <v>3766</v>
      </c>
      <c r="N104" t="s">
        <v>3766</v>
      </c>
      <c r="O104" t="s">
        <v>3768</v>
      </c>
    </row>
    <row r="105" spans="1:15" x14ac:dyDescent="0.45">
      <c r="A105" t="s">
        <v>3766</v>
      </c>
      <c r="B105" t="s">
        <v>3767</v>
      </c>
      <c r="C105" t="s">
        <v>3628</v>
      </c>
      <c r="D105">
        <v>100</v>
      </c>
      <c r="E105" t="s">
        <v>3629</v>
      </c>
      <c r="F105" t="s">
        <v>3630</v>
      </c>
      <c r="G105" t="s">
        <v>3631</v>
      </c>
      <c r="H105" t="s">
        <v>3632</v>
      </c>
      <c r="I105" t="s">
        <v>3633</v>
      </c>
      <c r="J105" t="s">
        <v>3634</v>
      </c>
      <c r="K105" t="s">
        <v>599</v>
      </c>
      <c r="L105" t="s">
        <v>600</v>
      </c>
      <c r="M105" t="s">
        <v>3766</v>
      </c>
      <c r="N105" t="s">
        <v>3766</v>
      </c>
      <c r="O105" t="s">
        <v>3768</v>
      </c>
    </row>
    <row r="106" spans="1:15" x14ac:dyDescent="0.45">
      <c r="A106" t="s">
        <v>3766</v>
      </c>
      <c r="B106" t="s">
        <v>3767</v>
      </c>
      <c r="C106" t="s">
        <v>3628</v>
      </c>
      <c r="D106">
        <v>100</v>
      </c>
      <c r="E106" t="s">
        <v>3629</v>
      </c>
      <c r="F106" t="s">
        <v>3630</v>
      </c>
      <c r="G106" t="s">
        <v>3631</v>
      </c>
      <c r="H106" t="s">
        <v>3632</v>
      </c>
      <c r="I106" t="s">
        <v>3633</v>
      </c>
      <c r="J106" t="s">
        <v>3634</v>
      </c>
      <c r="K106" t="s">
        <v>599</v>
      </c>
      <c r="L106" t="s">
        <v>600</v>
      </c>
      <c r="M106" t="s">
        <v>3766</v>
      </c>
      <c r="N106" t="s">
        <v>3766</v>
      </c>
      <c r="O106" t="s">
        <v>3768</v>
      </c>
    </row>
    <row r="107" spans="1:15" x14ac:dyDescent="0.45">
      <c r="A107" t="s">
        <v>3777</v>
      </c>
      <c r="B107" t="s">
        <v>3778</v>
      </c>
      <c r="C107" t="s">
        <v>3628</v>
      </c>
      <c r="D107">
        <v>100</v>
      </c>
      <c r="E107" t="s">
        <v>3629</v>
      </c>
      <c r="F107" t="s">
        <v>3630</v>
      </c>
      <c r="G107" t="s">
        <v>3631</v>
      </c>
      <c r="H107" t="s">
        <v>3632</v>
      </c>
      <c r="I107" t="s">
        <v>3633</v>
      </c>
      <c r="J107" t="s">
        <v>3634</v>
      </c>
      <c r="K107" t="s">
        <v>599</v>
      </c>
      <c r="L107" t="s">
        <v>600</v>
      </c>
      <c r="M107" t="s">
        <v>3777</v>
      </c>
      <c r="N107" t="s">
        <v>3777</v>
      </c>
      <c r="O107" t="s">
        <v>3779</v>
      </c>
    </row>
    <row r="108" spans="1:15" x14ac:dyDescent="0.45">
      <c r="A108" t="s">
        <v>3780</v>
      </c>
      <c r="B108" t="s">
        <v>3781</v>
      </c>
      <c r="C108" t="s">
        <v>3628</v>
      </c>
      <c r="D108">
        <v>100</v>
      </c>
      <c r="E108" t="s">
        <v>3629</v>
      </c>
      <c r="F108" t="s">
        <v>3630</v>
      </c>
      <c r="G108" t="s">
        <v>3631</v>
      </c>
      <c r="H108" t="s">
        <v>3632</v>
      </c>
      <c r="I108" t="s">
        <v>3633</v>
      </c>
      <c r="J108" t="s">
        <v>3634</v>
      </c>
      <c r="K108" t="s">
        <v>599</v>
      </c>
      <c r="L108" t="s">
        <v>600</v>
      </c>
      <c r="M108" t="s">
        <v>3780</v>
      </c>
      <c r="N108" t="s">
        <v>3780</v>
      </c>
      <c r="O108" t="s">
        <v>3782</v>
      </c>
    </row>
    <row r="109" spans="1:15" x14ac:dyDescent="0.45">
      <c r="A109" t="s">
        <v>3783</v>
      </c>
      <c r="B109" t="s">
        <v>3784</v>
      </c>
      <c r="C109" t="s">
        <v>3628</v>
      </c>
      <c r="D109">
        <v>100</v>
      </c>
      <c r="E109" t="s">
        <v>3629</v>
      </c>
      <c r="F109" t="s">
        <v>3630</v>
      </c>
      <c r="G109" t="s">
        <v>3631</v>
      </c>
      <c r="H109" t="s">
        <v>3632</v>
      </c>
      <c r="I109" t="s">
        <v>3633</v>
      </c>
      <c r="J109" t="s">
        <v>3634</v>
      </c>
      <c r="K109" t="s">
        <v>599</v>
      </c>
      <c r="L109" t="s">
        <v>600</v>
      </c>
      <c r="M109" t="s">
        <v>3783</v>
      </c>
      <c r="N109" t="s">
        <v>3783</v>
      </c>
      <c r="O109" t="s">
        <v>3785</v>
      </c>
    </row>
    <row r="110" spans="1:15" x14ac:dyDescent="0.45">
      <c r="A110" t="s">
        <v>3772</v>
      </c>
      <c r="B110" t="s">
        <v>3773</v>
      </c>
      <c r="C110" t="s">
        <v>3628</v>
      </c>
      <c r="D110">
        <v>100</v>
      </c>
      <c r="E110" t="s">
        <v>3629</v>
      </c>
      <c r="F110" t="s">
        <v>3630</v>
      </c>
      <c r="G110" t="s">
        <v>3631</v>
      </c>
      <c r="H110" t="s">
        <v>3632</v>
      </c>
      <c r="I110" t="s">
        <v>3633</v>
      </c>
      <c r="J110" t="s">
        <v>3634</v>
      </c>
      <c r="K110" t="s">
        <v>599</v>
      </c>
      <c r="L110" t="s">
        <v>600</v>
      </c>
      <c r="M110" t="s">
        <v>3772</v>
      </c>
      <c r="N110" t="s">
        <v>3772</v>
      </c>
      <c r="O110" t="s">
        <v>3774</v>
      </c>
    </row>
    <row r="111" spans="1:15" x14ac:dyDescent="0.45">
      <c r="A111" t="s">
        <v>3772</v>
      </c>
      <c r="B111" t="s">
        <v>3773</v>
      </c>
      <c r="C111" t="s">
        <v>3628</v>
      </c>
      <c r="D111">
        <v>100</v>
      </c>
      <c r="E111" t="s">
        <v>3629</v>
      </c>
      <c r="F111" t="s">
        <v>3630</v>
      </c>
      <c r="G111" t="s">
        <v>3631</v>
      </c>
      <c r="H111" t="s">
        <v>3632</v>
      </c>
      <c r="I111" t="s">
        <v>3633</v>
      </c>
      <c r="J111" t="s">
        <v>3634</v>
      </c>
      <c r="K111" t="s">
        <v>599</v>
      </c>
      <c r="L111" t="s">
        <v>600</v>
      </c>
      <c r="M111" t="s">
        <v>3772</v>
      </c>
      <c r="N111" t="s">
        <v>3772</v>
      </c>
      <c r="O111" t="s">
        <v>3774</v>
      </c>
    </row>
    <row r="112" spans="1:15" x14ac:dyDescent="0.45">
      <c r="A112" t="s">
        <v>3772</v>
      </c>
      <c r="B112" t="s">
        <v>3773</v>
      </c>
      <c r="C112" t="s">
        <v>3628</v>
      </c>
      <c r="D112">
        <v>100</v>
      </c>
      <c r="E112" t="s">
        <v>3629</v>
      </c>
      <c r="F112" t="s">
        <v>3630</v>
      </c>
      <c r="G112" t="s">
        <v>3631</v>
      </c>
      <c r="H112" t="s">
        <v>3632</v>
      </c>
      <c r="I112" t="s">
        <v>3633</v>
      </c>
      <c r="J112" t="s">
        <v>3634</v>
      </c>
      <c r="K112" t="s">
        <v>599</v>
      </c>
      <c r="L112" t="s">
        <v>600</v>
      </c>
      <c r="M112" t="s">
        <v>3772</v>
      </c>
      <c r="N112" t="s">
        <v>3772</v>
      </c>
      <c r="O112" t="s">
        <v>3774</v>
      </c>
    </row>
    <row r="113" spans="1:15" x14ac:dyDescent="0.45">
      <c r="A113" t="s">
        <v>3786</v>
      </c>
      <c r="B113" t="s">
        <v>3787</v>
      </c>
      <c r="C113" t="s">
        <v>3628</v>
      </c>
      <c r="D113">
        <v>100</v>
      </c>
      <c r="E113" t="s">
        <v>3629</v>
      </c>
      <c r="F113" t="s">
        <v>3630</v>
      </c>
      <c r="G113" t="s">
        <v>3631</v>
      </c>
      <c r="H113" t="s">
        <v>3632</v>
      </c>
      <c r="I113" t="s">
        <v>3633</v>
      </c>
      <c r="J113" t="s">
        <v>3634</v>
      </c>
      <c r="K113" t="s">
        <v>599</v>
      </c>
      <c r="L113" t="s">
        <v>600</v>
      </c>
      <c r="M113" t="s">
        <v>3786</v>
      </c>
      <c r="N113" t="s">
        <v>3786</v>
      </c>
      <c r="O113" t="s">
        <v>3788</v>
      </c>
    </row>
    <row r="114" spans="1:15" x14ac:dyDescent="0.45">
      <c r="A114" t="s">
        <v>3789</v>
      </c>
      <c r="B114" t="s">
        <v>3790</v>
      </c>
      <c r="C114" t="s">
        <v>3628</v>
      </c>
      <c r="D114">
        <v>100</v>
      </c>
      <c r="E114" t="s">
        <v>3629</v>
      </c>
      <c r="F114" t="s">
        <v>3630</v>
      </c>
      <c r="G114" t="s">
        <v>3631</v>
      </c>
      <c r="H114" t="s">
        <v>3632</v>
      </c>
      <c r="I114" t="s">
        <v>3633</v>
      </c>
      <c r="J114" t="s">
        <v>3634</v>
      </c>
      <c r="K114" t="s">
        <v>599</v>
      </c>
      <c r="L114" t="s">
        <v>3791</v>
      </c>
      <c r="M114" t="s">
        <v>3792</v>
      </c>
      <c r="N114" t="s">
        <v>3792</v>
      </c>
      <c r="O114" t="s">
        <v>3793</v>
      </c>
    </row>
    <row r="115" spans="1:15" x14ac:dyDescent="0.45">
      <c r="A115" t="s">
        <v>3775</v>
      </c>
      <c r="B115" t="s">
        <v>3776</v>
      </c>
      <c r="C115" t="s">
        <v>3628</v>
      </c>
      <c r="D115">
        <v>100</v>
      </c>
      <c r="E115" t="s">
        <v>3629</v>
      </c>
      <c r="F115" t="s">
        <v>3630</v>
      </c>
      <c r="G115" t="s">
        <v>3631</v>
      </c>
      <c r="H115" t="s">
        <v>3632</v>
      </c>
      <c r="I115" t="s">
        <v>3633</v>
      </c>
      <c r="J115" t="s">
        <v>3634</v>
      </c>
      <c r="K115" t="s">
        <v>599</v>
      </c>
      <c r="L115" t="s">
        <v>600</v>
      </c>
      <c r="M115" t="s">
        <v>3775</v>
      </c>
      <c r="N115" t="s">
        <v>3775</v>
      </c>
      <c r="O115" t="s">
        <v>3774</v>
      </c>
    </row>
    <row r="116" spans="1:15" x14ac:dyDescent="0.45">
      <c r="A116" t="s">
        <v>3794</v>
      </c>
      <c r="B116" t="s">
        <v>3795</v>
      </c>
      <c r="C116" t="s">
        <v>3628</v>
      </c>
      <c r="D116">
        <v>100</v>
      </c>
      <c r="E116" t="s">
        <v>3629</v>
      </c>
      <c r="F116" t="s">
        <v>3630</v>
      </c>
      <c r="G116" t="s">
        <v>3631</v>
      </c>
      <c r="H116" t="s">
        <v>3632</v>
      </c>
      <c r="I116" t="s">
        <v>3633</v>
      </c>
      <c r="J116" t="s">
        <v>3634</v>
      </c>
      <c r="K116" t="s">
        <v>229</v>
      </c>
      <c r="L116" t="s">
        <v>686</v>
      </c>
      <c r="M116" t="s">
        <v>3794</v>
      </c>
      <c r="N116" t="s">
        <v>3794</v>
      </c>
      <c r="O116" t="s">
        <v>3796</v>
      </c>
    </row>
    <row r="117" spans="1:15" x14ac:dyDescent="0.45">
      <c r="A117" t="s">
        <v>3797</v>
      </c>
      <c r="B117" t="s">
        <v>3798</v>
      </c>
      <c r="C117" t="s">
        <v>3628</v>
      </c>
      <c r="D117">
        <v>100</v>
      </c>
      <c r="E117" t="s">
        <v>3629</v>
      </c>
      <c r="F117" t="s">
        <v>3630</v>
      </c>
      <c r="G117" t="s">
        <v>3631</v>
      </c>
      <c r="H117" t="s">
        <v>3632</v>
      </c>
      <c r="I117" t="s">
        <v>3633</v>
      </c>
      <c r="J117" t="s">
        <v>3634</v>
      </c>
      <c r="K117" t="s">
        <v>229</v>
      </c>
      <c r="L117" t="s">
        <v>686</v>
      </c>
      <c r="M117" t="s">
        <v>3797</v>
      </c>
      <c r="N117" t="s">
        <v>3797</v>
      </c>
      <c r="O117" t="s">
        <v>3779</v>
      </c>
    </row>
    <row r="118" spans="1:15" x14ac:dyDescent="0.45">
      <c r="A118" t="s">
        <v>3797</v>
      </c>
      <c r="B118" t="s">
        <v>3798</v>
      </c>
      <c r="C118" t="s">
        <v>3628</v>
      </c>
      <c r="D118">
        <v>100</v>
      </c>
      <c r="E118" t="s">
        <v>3629</v>
      </c>
      <c r="F118" t="s">
        <v>3630</v>
      </c>
      <c r="G118" t="s">
        <v>3631</v>
      </c>
      <c r="H118" t="s">
        <v>3632</v>
      </c>
      <c r="I118" t="s">
        <v>3633</v>
      </c>
      <c r="J118" t="s">
        <v>3634</v>
      </c>
      <c r="K118" t="s">
        <v>229</v>
      </c>
      <c r="L118" t="s">
        <v>686</v>
      </c>
      <c r="M118" t="s">
        <v>3797</v>
      </c>
      <c r="N118" t="s">
        <v>3797</v>
      </c>
      <c r="O118" t="s">
        <v>3779</v>
      </c>
    </row>
    <row r="119" spans="1:15" x14ac:dyDescent="0.45">
      <c r="A119" t="s">
        <v>3797</v>
      </c>
      <c r="B119" t="s">
        <v>3798</v>
      </c>
      <c r="C119" t="s">
        <v>3628</v>
      </c>
      <c r="D119">
        <v>100</v>
      </c>
      <c r="E119" t="s">
        <v>3629</v>
      </c>
      <c r="F119" t="s">
        <v>3630</v>
      </c>
      <c r="G119" t="s">
        <v>3631</v>
      </c>
      <c r="H119" t="s">
        <v>3632</v>
      </c>
      <c r="I119" t="s">
        <v>3633</v>
      </c>
      <c r="J119" t="s">
        <v>3634</v>
      </c>
      <c r="K119" t="s">
        <v>229</v>
      </c>
      <c r="L119" t="s">
        <v>686</v>
      </c>
      <c r="M119" t="s">
        <v>3797</v>
      </c>
      <c r="N119" t="s">
        <v>3797</v>
      </c>
      <c r="O119" t="s">
        <v>3779</v>
      </c>
    </row>
    <row r="120" spans="1:15" x14ac:dyDescent="0.45">
      <c r="A120" t="s">
        <v>3799</v>
      </c>
      <c r="B120" t="s">
        <v>3800</v>
      </c>
      <c r="C120" t="s">
        <v>3628</v>
      </c>
      <c r="D120">
        <v>100</v>
      </c>
      <c r="E120" t="s">
        <v>3629</v>
      </c>
      <c r="F120" t="s">
        <v>3630</v>
      </c>
      <c r="G120" t="s">
        <v>3631</v>
      </c>
      <c r="H120" t="s">
        <v>3632</v>
      </c>
      <c r="I120" t="s">
        <v>3633</v>
      </c>
      <c r="J120" t="s">
        <v>3634</v>
      </c>
      <c r="K120" t="s">
        <v>229</v>
      </c>
      <c r="L120" t="s">
        <v>686</v>
      </c>
      <c r="M120" t="s">
        <v>3799</v>
      </c>
      <c r="N120" t="s">
        <v>3799</v>
      </c>
      <c r="O120" t="s">
        <v>3801</v>
      </c>
    </row>
    <row r="121" spans="1:15" x14ac:dyDescent="0.45">
      <c r="A121" t="s">
        <v>3802</v>
      </c>
      <c r="B121" t="s">
        <v>3803</v>
      </c>
      <c r="C121" t="s">
        <v>3628</v>
      </c>
      <c r="D121">
        <v>100</v>
      </c>
      <c r="E121" t="s">
        <v>3629</v>
      </c>
      <c r="F121" t="s">
        <v>3630</v>
      </c>
      <c r="G121" t="s">
        <v>3631</v>
      </c>
      <c r="H121" t="s">
        <v>3632</v>
      </c>
      <c r="I121" t="s">
        <v>3633</v>
      </c>
      <c r="J121" t="s">
        <v>3634</v>
      </c>
      <c r="K121" t="s">
        <v>229</v>
      </c>
      <c r="L121" t="s">
        <v>686</v>
      </c>
      <c r="M121" t="s">
        <v>3802</v>
      </c>
      <c r="N121" t="s">
        <v>3802</v>
      </c>
      <c r="O121" t="s">
        <v>3694</v>
      </c>
    </row>
    <row r="122" spans="1:15" x14ac:dyDescent="0.45">
      <c r="A122" t="s">
        <v>3802</v>
      </c>
      <c r="B122" t="s">
        <v>3803</v>
      </c>
      <c r="C122" t="s">
        <v>3628</v>
      </c>
      <c r="D122">
        <v>100</v>
      </c>
      <c r="E122" t="s">
        <v>3629</v>
      </c>
      <c r="F122" t="s">
        <v>3630</v>
      </c>
      <c r="G122" t="s">
        <v>3631</v>
      </c>
      <c r="H122" t="s">
        <v>3632</v>
      </c>
      <c r="I122" t="s">
        <v>3633</v>
      </c>
      <c r="J122" t="s">
        <v>3634</v>
      </c>
      <c r="K122" t="s">
        <v>229</v>
      </c>
      <c r="L122" t="s">
        <v>686</v>
      </c>
      <c r="M122" t="s">
        <v>3802</v>
      </c>
      <c r="N122" t="s">
        <v>3802</v>
      </c>
      <c r="O122" t="s">
        <v>3694</v>
      </c>
    </row>
    <row r="123" spans="1:15" x14ac:dyDescent="0.45">
      <c r="A123" t="s">
        <v>3804</v>
      </c>
      <c r="B123" t="s">
        <v>3805</v>
      </c>
      <c r="C123" t="s">
        <v>3628</v>
      </c>
      <c r="D123">
        <v>100</v>
      </c>
      <c r="E123" t="s">
        <v>3629</v>
      </c>
      <c r="F123" t="s">
        <v>3630</v>
      </c>
      <c r="G123" t="s">
        <v>3631</v>
      </c>
      <c r="H123" t="s">
        <v>3632</v>
      </c>
      <c r="I123" t="s">
        <v>3633</v>
      </c>
      <c r="J123" t="s">
        <v>3634</v>
      </c>
      <c r="K123" t="s">
        <v>229</v>
      </c>
      <c r="L123" t="s">
        <v>686</v>
      </c>
      <c r="M123" t="s">
        <v>3804</v>
      </c>
      <c r="N123" t="s">
        <v>3804</v>
      </c>
      <c r="O123" t="s">
        <v>3657</v>
      </c>
    </row>
    <row r="124" spans="1:15" x14ac:dyDescent="0.45">
      <c r="A124" t="s">
        <v>3804</v>
      </c>
      <c r="B124" t="s">
        <v>3805</v>
      </c>
      <c r="C124" t="s">
        <v>3628</v>
      </c>
      <c r="D124">
        <v>100</v>
      </c>
      <c r="E124" t="s">
        <v>3629</v>
      </c>
      <c r="F124" t="s">
        <v>3630</v>
      </c>
      <c r="G124" t="s">
        <v>3631</v>
      </c>
      <c r="H124" t="s">
        <v>3632</v>
      </c>
      <c r="I124" t="s">
        <v>3633</v>
      </c>
      <c r="J124" t="s">
        <v>3634</v>
      </c>
      <c r="K124" t="s">
        <v>229</v>
      </c>
      <c r="L124" t="s">
        <v>686</v>
      </c>
      <c r="M124" t="s">
        <v>3804</v>
      </c>
      <c r="N124" t="s">
        <v>3804</v>
      </c>
      <c r="O124" t="s">
        <v>3657</v>
      </c>
    </row>
    <row r="125" spans="1:15" x14ac:dyDescent="0.45">
      <c r="A125" t="s">
        <v>3806</v>
      </c>
      <c r="B125" t="s">
        <v>3807</v>
      </c>
      <c r="C125" t="s">
        <v>3628</v>
      </c>
      <c r="D125">
        <v>100</v>
      </c>
      <c r="E125" t="s">
        <v>3629</v>
      </c>
      <c r="F125" t="s">
        <v>3630</v>
      </c>
      <c r="G125" t="s">
        <v>3631</v>
      </c>
      <c r="H125" t="s">
        <v>3632</v>
      </c>
      <c r="I125" t="s">
        <v>3633</v>
      </c>
      <c r="J125" t="s">
        <v>3634</v>
      </c>
      <c r="K125" t="s">
        <v>229</v>
      </c>
      <c r="L125" t="s">
        <v>686</v>
      </c>
      <c r="M125" t="s">
        <v>3806</v>
      </c>
      <c r="N125" t="s">
        <v>3806</v>
      </c>
      <c r="O125" t="s">
        <v>3694</v>
      </c>
    </row>
    <row r="126" spans="1:15" x14ac:dyDescent="0.45">
      <c r="A126" t="s">
        <v>3806</v>
      </c>
      <c r="B126" t="s">
        <v>3807</v>
      </c>
      <c r="C126" t="s">
        <v>3628</v>
      </c>
      <c r="D126">
        <v>100</v>
      </c>
      <c r="E126" t="s">
        <v>3629</v>
      </c>
      <c r="F126" t="s">
        <v>3630</v>
      </c>
      <c r="G126" t="s">
        <v>3631</v>
      </c>
      <c r="H126" t="s">
        <v>3632</v>
      </c>
      <c r="I126" t="s">
        <v>3633</v>
      </c>
      <c r="J126" t="s">
        <v>3634</v>
      </c>
      <c r="K126" t="s">
        <v>229</v>
      </c>
      <c r="L126" t="s">
        <v>686</v>
      </c>
      <c r="M126" t="s">
        <v>3806</v>
      </c>
      <c r="N126" t="s">
        <v>3806</v>
      </c>
      <c r="O126" t="s">
        <v>3694</v>
      </c>
    </row>
    <row r="127" spans="1:15" x14ac:dyDescent="0.45">
      <c r="A127" t="s">
        <v>3808</v>
      </c>
      <c r="B127" t="s">
        <v>3809</v>
      </c>
      <c r="C127" t="s">
        <v>3628</v>
      </c>
      <c r="D127">
        <v>100</v>
      </c>
      <c r="E127" t="s">
        <v>3629</v>
      </c>
      <c r="F127" t="s">
        <v>3630</v>
      </c>
      <c r="G127" t="s">
        <v>3631</v>
      </c>
      <c r="H127" t="s">
        <v>3632</v>
      </c>
      <c r="I127" t="s">
        <v>3633</v>
      </c>
      <c r="J127" t="s">
        <v>3634</v>
      </c>
      <c r="K127" t="s">
        <v>1428</v>
      </c>
      <c r="L127" t="s">
        <v>718</v>
      </c>
      <c r="M127" t="s">
        <v>3810</v>
      </c>
      <c r="N127" t="s">
        <v>3810</v>
      </c>
      <c r="O127" t="s">
        <v>3811</v>
      </c>
    </row>
    <row r="128" spans="1:15" x14ac:dyDescent="0.45">
      <c r="A128" t="s">
        <v>3812</v>
      </c>
      <c r="B128" t="s">
        <v>3813</v>
      </c>
      <c r="C128" t="s">
        <v>3628</v>
      </c>
      <c r="D128">
        <v>100</v>
      </c>
      <c r="E128" t="s">
        <v>3629</v>
      </c>
      <c r="F128" t="s">
        <v>3630</v>
      </c>
      <c r="G128" t="s">
        <v>3631</v>
      </c>
      <c r="H128" t="s">
        <v>3632</v>
      </c>
      <c r="I128" t="s">
        <v>3633</v>
      </c>
      <c r="J128" t="s">
        <v>3634</v>
      </c>
      <c r="K128" t="s">
        <v>1428</v>
      </c>
      <c r="L128" t="s">
        <v>718</v>
      </c>
      <c r="M128" t="s">
        <v>3812</v>
      </c>
      <c r="N128" t="s">
        <v>3812</v>
      </c>
      <c r="O128" t="s">
        <v>3814</v>
      </c>
    </row>
    <row r="129" spans="1:15" x14ac:dyDescent="0.45">
      <c r="A129" t="s">
        <v>3812</v>
      </c>
      <c r="B129" t="s">
        <v>3813</v>
      </c>
      <c r="C129" t="s">
        <v>3628</v>
      </c>
      <c r="D129">
        <v>100</v>
      </c>
      <c r="E129" t="s">
        <v>3629</v>
      </c>
      <c r="F129" t="s">
        <v>3630</v>
      </c>
      <c r="G129" t="s">
        <v>3631</v>
      </c>
      <c r="H129" t="s">
        <v>3632</v>
      </c>
      <c r="I129" t="s">
        <v>3633</v>
      </c>
      <c r="J129" t="s">
        <v>3634</v>
      </c>
      <c r="K129" t="s">
        <v>1428</v>
      </c>
      <c r="L129" t="s">
        <v>718</v>
      </c>
      <c r="M129" t="s">
        <v>3812</v>
      </c>
      <c r="N129" t="s">
        <v>3812</v>
      </c>
      <c r="O129" t="s">
        <v>3814</v>
      </c>
    </row>
    <row r="130" spans="1:15" x14ac:dyDescent="0.45">
      <c r="A130" t="s">
        <v>3812</v>
      </c>
      <c r="B130" t="s">
        <v>3813</v>
      </c>
      <c r="C130" t="s">
        <v>3628</v>
      </c>
      <c r="D130">
        <v>100</v>
      </c>
      <c r="E130" t="s">
        <v>3629</v>
      </c>
      <c r="F130" t="s">
        <v>3630</v>
      </c>
      <c r="G130" t="s">
        <v>3631</v>
      </c>
      <c r="H130" t="s">
        <v>3632</v>
      </c>
      <c r="I130" t="s">
        <v>3633</v>
      </c>
      <c r="J130" t="s">
        <v>3634</v>
      </c>
      <c r="K130" t="s">
        <v>1428</v>
      </c>
      <c r="L130" t="s">
        <v>718</v>
      </c>
      <c r="M130" t="s">
        <v>3812</v>
      </c>
      <c r="N130" t="s">
        <v>3812</v>
      </c>
      <c r="O130" t="s">
        <v>3814</v>
      </c>
    </row>
    <row r="131" spans="1:15" x14ac:dyDescent="0.45">
      <c r="A131" t="s">
        <v>3812</v>
      </c>
      <c r="B131" t="s">
        <v>3813</v>
      </c>
      <c r="C131" t="s">
        <v>3628</v>
      </c>
      <c r="D131">
        <v>100</v>
      </c>
      <c r="E131" t="s">
        <v>3629</v>
      </c>
      <c r="F131" t="s">
        <v>3630</v>
      </c>
      <c r="G131" t="s">
        <v>3631</v>
      </c>
      <c r="H131" t="s">
        <v>3632</v>
      </c>
      <c r="I131" t="s">
        <v>3633</v>
      </c>
      <c r="J131" t="s">
        <v>3634</v>
      </c>
      <c r="K131" t="s">
        <v>1428</v>
      </c>
      <c r="L131" t="s">
        <v>718</v>
      </c>
      <c r="M131" t="s">
        <v>3812</v>
      </c>
      <c r="N131" t="s">
        <v>3812</v>
      </c>
      <c r="O131" t="s">
        <v>3814</v>
      </c>
    </row>
    <row r="132" spans="1:15" x14ac:dyDescent="0.45">
      <c r="A132" t="s">
        <v>3812</v>
      </c>
      <c r="B132" t="s">
        <v>3813</v>
      </c>
      <c r="C132" t="s">
        <v>3628</v>
      </c>
      <c r="D132">
        <v>100</v>
      </c>
      <c r="E132" t="s">
        <v>3629</v>
      </c>
      <c r="F132" t="s">
        <v>3630</v>
      </c>
      <c r="G132" t="s">
        <v>3631</v>
      </c>
      <c r="H132" t="s">
        <v>3632</v>
      </c>
      <c r="I132" t="s">
        <v>3633</v>
      </c>
      <c r="J132" t="s">
        <v>3634</v>
      </c>
      <c r="K132" t="s">
        <v>1428</v>
      </c>
      <c r="L132" t="s">
        <v>718</v>
      </c>
      <c r="M132" t="s">
        <v>3812</v>
      </c>
      <c r="N132" t="s">
        <v>3812</v>
      </c>
      <c r="O132" t="s">
        <v>3814</v>
      </c>
    </row>
    <row r="133" spans="1:15" x14ac:dyDescent="0.45">
      <c r="A133" t="s">
        <v>3812</v>
      </c>
      <c r="B133" t="s">
        <v>3813</v>
      </c>
      <c r="C133" t="s">
        <v>3628</v>
      </c>
      <c r="D133">
        <v>100</v>
      </c>
      <c r="E133" t="s">
        <v>3629</v>
      </c>
      <c r="F133" t="s">
        <v>3630</v>
      </c>
      <c r="G133" t="s">
        <v>3631</v>
      </c>
      <c r="H133" t="s">
        <v>3632</v>
      </c>
      <c r="I133" t="s">
        <v>3633</v>
      </c>
      <c r="J133" t="s">
        <v>3634</v>
      </c>
      <c r="K133" t="s">
        <v>1428</v>
      </c>
      <c r="L133" t="s">
        <v>718</v>
      </c>
      <c r="M133" t="s">
        <v>3812</v>
      </c>
      <c r="N133" t="s">
        <v>3812</v>
      </c>
      <c r="O133" t="s">
        <v>3814</v>
      </c>
    </row>
    <row r="134" spans="1:15" x14ac:dyDescent="0.45">
      <c r="A134" t="s">
        <v>3812</v>
      </c>
      <c r="B134" t="s">
        <v>3813</v>
      </c>
      <c r="C134" t="s">
        <v>3628</v>
      </c>
      <c r="D134">
        <v>100</v>
      </c>
      <c r="E134" t="s">
        <v>3629</v>
      </c>
      <c r="F134" t="s">
        <v>3630</v>
      </c>
      <c r="G134" t="s">
        <v>3631</v>
      </c>
      <c r="H134" t="s">
        <v>3632</v>
      </c>
      <c r="I134" t="s">
        <v>3633</v>
      </c>
      <c r="J134" t="s">
        <v>3634</v>
      </c>
      <c r="K134" t="s">
        <v>1428</v>
      </c>
      <c r="L134" t="s">
        <v>718</v>
      </c>
      <c r="M134" t="s">
        <v>3812</v>
      </c>
      <c r="N134" t="s">
        <v>3812</v>
      </c>
      <c r="O134" t="s">
        <v>3814</v>
      </c>
    </row>
    <row r="135" spans="1:15" x14ac:dyDescent="0.45">
      <c r="A135" t="s">
        <v>3812</v>
      </c>
      <c r="B135" t="s">
        <v>3813</v>
      </c>
      <c r="C135" t="s">
        <v>3628</v>
      </c>
      <c r="D135">
        <v>100</v>
      </c>
      <c r="E135" t="s">
        <v>3629</v>
      </c>
      <c r="F135" t="s">
        <v>3630</v>
      </c>
      <c r="G135" t="s">
        <v>3631</v>
      </c>
      <c r="H135" t="s">
        <v>3632</v>
      </c>
      <c r="I135" t="s">
        <v>3633</v>
      </c>
      <c r="J135" t="s">
        <v>3634</v>
      </c>
      <c r="K135" t="s">
        <v>1428</v>
      </c>
      <c r="L135" t="s">
        <v>718</v>
      </c>
      <c r="M135" t="s">
        <v>3812</v>
      </c>
      <c r="N135" t="s">
        <v>3812</v>
      </c>
      <c r="O135" t="s">
        <v>3814</v>
      </c>
    </row>
    <row r="136" spans="1:15" x14ac:dyDescent="0.45">
      <c r="A136" t="s">
        <v>3812</v>
      </c>
      <c r="B136" t="s">
        <v>3813</v>
      </c>
      <c r="C136" t="s">
        <v>3628</v>
      </c>
      <c r="D136">
        <v>100</v>
      </c>
      <c r="E136" t="s">
        <v>3629</v>
      </c>
      <c r="F136" t="s">
        <v>3630</v>
      </c>
      <c r="G136" t="s">
        <v>3631</v>
      </c>
      <c r="H136" t="s">
        <v>3632</v>
      </c>
      <c r="I136" t="s">
        <v>3633</v>
      </c>
      <c r="J136" t="s">
        <v>3634</v>
      </c>
      <c r="K136" t="s">
        <v>1428</v>
      </c>
      <c r="L136" t="s">
        <v>718</v>
      </c>
      <c r="M136" t="s">
        <v>3812</v>
      </c>
      <c r="N136" t="s">
        <v>3812</v>
      </c>
      <c r="O136" t="s">
        <v>3814</v>
      </c>
    </row>
    <row r="137" spans="1:15" x14ac:dyDescent="0.45">
      <c r="A137" t="s">
        <v>3812</v>
      </c>
      <c r="B137" t="s">
        <v>3813</v>
      </c>
      <c r="C137" t="s">
        <v>3628</v>
      </c>
      <c r="D137">
        <v>100</v>
      </c>
      <c r="E137" t="s">
        <v>3629</v>
      </c>
      <c r="F137" t="s">
        <v>3630</v>
      </c>
      <c r="G137" t="s">
        <v>3631</v>
      </c>
      <c r="H137" t="s">
        <v>3632</v>
      </c>
      <c r="I137" t="s">
        <v>3633</v>
      </c>
      <c r="J137" t="s">
        <v>3634</v>
      </c>
      <c r="K137" t="s">
        <v>1428</v>
      </c>
      <c r="L137" t="s">
        <v>718</v>
      </c>
      <c r="M137" t="s">
        <v>3812</v>
      </c>
      <c r="N137" t="s">
        <v>3812</v>
      </c>
      <c r="O137" t="s">
        <v>3814</v>
      </c>
    </row>
    <row r="138" spans="1:15" x14ac:dyDescent="0.45">
      <c r="A138" t="s">
        <v>3812</v>
      </c>
      <c r="B138" t="s">
        <v>3813</v>
      </c>
      <c r="C138" t="s">
        <v>3628</v>
      </c>
      <c r="D138">
        <v>100</v>
      </c>
      <c r="E138" t="s">
        <v>3629</v>
      </c>
      <c r="F138" t="s">
        <v>3630</v>
      </c>
      <c r="G138" t="s">
        <v>3631</v>
      </c>
      <c r="H138" t="s">
        <v>3632</v>
      </c>
      <c r="I138" t="s">
        <v>3633</v>
      </c>
      <c r="J138" t="s">
        <v>3634</v>
      </c>
      <c r="K138" t="s">
        <v>1428</v>
      </c>
      <c r="L138" t="s">
        <v>718</v>
      </c>
      <c r="M138" t="s">
        <v>3812</v>
      </c>
      <c r="N138" t="s">
        <v>3812</v>
      </c>
      <c r="O138" t="s">
        <v>3814</v>
      </c>
    </row>
    <row r="139" spans="1:15" x14ac:dyDescent="0.45">
      <c r="A139" t="s">
        <v>3815</v>
      </c>
      <c r="B139" t="s">
        <v>3816</v>
      </c>
      <c r="C139" t="s">
        <v>3628</v>
      </c>
      <c r="D139">
        <v>100</v>
      </c>
      <c r="E139" t="s">
        <v>3629</v>
      </c>
      <c r="F139" t="s">
        <v>3630</v>
      </c>
      <c r="G139" t="s">
        <v>3631</v>
      </c>
      <c r="H139" t="s">
        <v>3632</v>
      </c>
      <c r="I139" t="s">
        <v>3633</v>
      </c>
      <c r="J139" t="s">
        <v>3634</v>
      </c>
      <c r="K139" t="s">
        <v>48</v>
      </c>
      <c r="L139" t="s">
        <v>759</v>
      </c>
      <c r="M139" t="s">
        <v>3815</v>
      </c>
      <c r="N139" t="s">
        <v>3815</v>
      </c>
      <c r="O139" t="s">
        <v>3817</v>
      </c>
    </row>
    <row r="140" spans="1:15" x14ac:dyDescent="0.45">
      <c r="A140" t="s">
        <v>3818</v>
      </c>
      <c r="B140" t="s">
        <v>3819</v>
      </c>
      <c r="C140" t="s">
        <v>3628</v>
      </c>
      <c r="D140">
        <v>100</v>
      </c>
      <c r="E140" t="s">
        <v>3629</v>
      </c>
      <c r="F140" t="s">
        <v>3630</v>
      </c>
      <c r="G140" t="s">
        <v>3631</v>
      </c>
      <c r="H140" t="s">
        <v>3632</v>
      </c>
      <c r="I140" t="s">
        <v>3633</v>
      </c>
      <c r="J140" t="s">
        <v>3634</v>
      </c>
      <c r="K140" t="s">
        <v>887</v>
      </c>
      <c r="L140" t="s">
        <v>769</v>
      </c>
      <c r="M140" t="s">
        <v>3818</v>
      </c>
      <c r="N140" t="s">
        <v>3818</v>
      </c>
      <c r="O140" t="s">
        <v>3820</v>
      </c>
    </row>
    <row r="141" spans="1:15" x14ac:dyDescent="0.45">
      <c r="A141" t="s">
        <v>3821</v>
      </c>
      <c r="B141" t="s">
        <v>3822</v>
      </c>
      <c r="C141" t="s">
        <v>3628</v>
      </c>
      <c r="D141">
        <v>100</v>
      </c>
      <c r="E141" t="s">
        <v>3629</v>
      </c>
      <c r="F141" t="s">
        <v>3630</v>
      </c>
      <c r="G141" t="s">
        <v>3631</v>
      </c>
      <c r="H141" t="s">
        <v>3632</v>
      </c>
      <c r="I141" t="s">
        <v>3633</v>
      </c>
      <c r="J141" t="s">
        <v>3634</v>
      </c>
      <c r="K141" t="s">
        <v>48</v>
      </c>
      <c r="L141" t="s">
        <v>784</v>
      </c>
      <c r="M141" t="s">
        <v>3823</v>
      </c>
      <c r="N141" t="s">
        <v>3823</v>
      </c>
      <c r="O141" t="s">
        <v>3824</v>
      </c>
    </row>
    <row r="142" spans="1:15" x14ac:dyDescent="0.45">
      <c r="A142" t="s">
        <v>3825</v>
      </c>
      <c r="B142" t="s">
        <v>3826</v>
      </c>
      <c r="C142" t="s">
        <v>3628</v>
      </c>
      <c r="D142">
        <v>100</v>
      </c>
      <c r="E142" t="s">
        <v>3629</v>
      </c>
      <c r="F142" t="s">
        <v>3630</v>
      </c>
      <c r="G142" t="s">
        <v>3631</v>
      </c>
      <c r="H142" t="s">
        <v>3632</v>
      </c>
      <c r="I142" t="s">
        <v>3633</v>
      </c>
      <c r="J142" t="s">
        <v>3634</v>
      </c>
      <c r="K142" t="s">
        <v>229</v>
      </c>
      <c r="L142" t="s">
        <v>1460</v>
      </c>
      <c r="M142" t="s">
        <v>3827</v>
      </c>
      <c r="N142" t="s">
        <v>3827</v>
      </c>
      <c r="O142" t="s">
        <v>3677</v>
      </c>
    </row>
    <row r="143" spans="1:15" x14ac:dyDescent="0.45">
      <c r="A143" t="s">
        <v>3752</v>
      </c>
      <c r="B143" t="s">
        <v>3751</v>
      </c>
      <c r="C143" t="s">
        <v>3628</v>
      </c>
      <c r="D143">
        <v>100</v>
      </c>
      <c r="E143" t="s">
        <v>3629</v>
      </c>
      <c r="F143" t="s">
        <v>3630</v>
      </c>
      <c r="G143" t="s">
        <v>3631</v>
      </c>
      <c r="H143" t="s">
        <v>3632</v>
      </c>
      <c r="I143" t="s">
        <v>3633</v>
      </c>
      <c r="J143" t="s">
        <v>3634</v>
      </c>
      <c r="K143" t="s">
        <v>533</v>
      </c>
      <c r="L143" t="s">
        <v>801</v>
      </c>
      <c r="M143" t="s">
        <v>3752</v>
      </c>
      <c r="N143" t="s">
        <v>3752</v>
      </c>
      <c r="O143" t="s">
        <v>3753</v>
      </c>
    </row>
    <row r="144" spans="1:15" x14ac:dyDescent="0.45">
      <c r="A144" t="s">
        <v>3828</v>
      </c>
      <c r="B144" t="s">
        <v>3829</v>
      </c>
      <c r="C144" t="s">
        <v>3628</v>
      </c>
      <c r="D144">
        <v>100</v>
      </c>
      <c r="E144" t="s">
        <v>3629</v>
      </c>
      <c r="F144" t="s">
        <v>3630</v>
      </c>
      <c r="G144" t="s">
        <v>3631</v>
      </c>
      <c r="H144" t="s">
        <v>3632</v>
      </c>
      <c r="I144" t="s">
        <v>3633</v>
      </c>
      <c r="J144" t="s">
        <v>3634</v>
      </c>
      <c r="K144" t="s">
        <v>229</v>
      </c>
      <c r="L144" t="s">
        <v>809</v>
      </c>
      <c r="M144" t="s">
        <v>3828</v>
      </c>
      <c r="N144" t="s">
        <v>3828</v>
      </c>
      <c r="O144" t="s">
        <v>3830</v>
      </c>
    </row>
    <row r="145" spans="1:15" x14ac:dyDescent="0.45">
      <c r="A145" t="s">
        <v>3828</v>
      </c>
      <c r="B145" t="s">
        <v>3829</v>
      </c>
      <c r="C145" t="s">
        <v>3628</v>
      </c>
      <c r="D145">
        <v>100</v>
      </c>
      <c r="E145" t="s">
        <v>3629</v>
      </c>
      <c r="F145" t="s">
        <v>3630</v>
      </c>
      <c r="G145" t="s">
        <v>3631</v>
      </c>
      <c r="H145" t="s">
        <v>3632</v>
      </c>
      <c r="I145" t="s">
        <v>3633</v>
      </c>
      <c r="J145" t="s">
        <v>3634</v>
      </c>
      <c r="K145" t="s">
        <v>229</v>
      </c>
      <c r="L145" t="s">
        <v>809</v>
      </c>
      <c r="M145" t="s">
        <v>3828</v>
      </c>
      <c r="N145" t="s">
        <v>3828</v>
      </c>
      <c r="O145" t="s">
        <v>3830</v>
      </c>
    </row>
    <row r="146" spans="1:15" x14ac:dyDescent="0.45">
      <c r="A146" t="s">
        <v>3831</v>
      </c>
      <c r="B146" t="s">
        <v>3832</v>
      </c>
      <c r="C146" t="s">
        <v>3628</v>
      </c>
      <c r="D146">
        <v>100</v>
      </c>
      <c r="E146" t="s">
        <v>3629</v>
      </c>
      <c r="F146" t="s">
        <v>3630</v>
      </c>
      <c r="G146" t="s">
        <v>3631</v>
      </c>
      <c r="H146" t="s">
        <v>3632</v>
      </c>
      <c r="I146" t="s">
        <v>3633</v>
      </c>
      <c r="J146" t="s">
        <v>3634</v>
      </c>
      <c r="K146" t="s">
        <v>229</v>
      </c>
      <c r="L146" t="s">
        <v>809</v>
      </c>
      <c r="M146" t="s">
        <v>3831</v>
      </c>
      <c r="N146" t="s">
        <v>3831</v>
      </c>
      <c r="O146" t="s">
        <v>3830</v>
      </c>
    </row>
    <row r="147" spans="1:15" x14ac:dyDescent="0.45">
      <c r="A147" t="s">
        <v>3833</v>
      </c>
      <c r="B147" t="s">
        <v>3834</v>
      </c>
      <c r="C147" t="s">
        <v>3628</v>
      </c>
      <c r="D147">
        <v>100</v>
      </c>
      <c r="E147" t="s">
        <v>3629</v>
      </c>
      <c r="F147" t="s">
        <v>3630</v>
      </c>
      <c r="G147" t="s">
        <v>3631</v>
      </c>
      <c r="H147" t="s">
        <v>3632</v>
      </c>
      <c r="I147" t="s">
        <v>3633</v>
      </c>
      <c r="J147" t="s">
        <v>3634</v>
      </c>
      <c r="K147" t="s">
        <v>229</v>
      </c>
      <c r="L147" t="s">
        <v>809</v>
      </c>
      <c r="M147" t="s">
        <v>3833</v>
      </c>
      <c r="N147" t="s">
        <v>3833</v>
      </c>
      <c r="O147" t="s">
        <v>3830</v>
      </c>
    </row>
    <row r="148" spans="1:15" x14ac:dyDescent="0.45">
      <c r="A148" t="s">
        <v>3833</v>
      </c>
      <c r="B148" t="s">
        <v>3834</v>
      </c>
      <c r="C148" t="s">
        <v>3628</v>
      </c>
      <c r="D148">
        <v>100</v>
      </c>
      <c r="E148" t="s">
        <v>3629</v>
      </c>
      <c r="F148" t="s">
        <v>3630</v>
      </c>
      <c r="G148" t="s">
        <v>3631</v>
      </c>
      <c r="H148" t="s">
        <v>3632</v>
      </c>
      <c r="I148" t="s">
        <v>3633</v>
      </c>
      <c r="J148" t="s">
        <v>3634</v>
      </c>
      <c r="K148" t="s">
        <v>229</v>
      </c>
      <c r="L148" t="s">
        <v>809</v>
      </c>
      <c r="M148" t="s">
        <v>3833</v>
      </c>
      <c r="N148" t="s">
        <v>3833</v>
      </c>
      <c r="O148" t="s">
        <v>3830</v>
      </c>
    </row>
    <row r="149" spans="1:15" x14ac:dyDescent="0.45">
      <c r="A149" t="s">
        <v>3833</v>
      </c>
      <c r="B149" t="s">
        <v>3834</v>
      </c>
      <c r="C149" t="s">
        <v>3628</v>
      </c>
      <c r="D149">
        <v>100</v>
      </c>
      <c r="E149" t="s">
        <v>3629</v>
      </c>
      <c r="F149" t="s">
        <v>3630</v>
      </c>
      <c r="G149" t="s">
        <v>3631</v>
      </c>
      <c r="H149" t="s">
        <v>3632</v>
      </c>
      <c r="I149" t="s">
        <v>3633</v>
      </c>
      <c r="J149" t="s">
        <v>3634</v>
      </c>
      <c r="K149" t="s">
        <v>229</v>
      </c>
      <c r="L149" t="s">
        <v>809</v>
      </c>
      <c r="M149" t="s">
        <v>3833</v>
      </c>
      <c r="N149" t="s">
        <v>3833</v>
      </c>
      <c r="O149" t="s">
        <v>3830</v>
      </c>
    </row>
    <row r="150" spans="1:15" x14ac:dyDescent="0.45">
      <c r="A150" t="s">
        <v>3835</v>
      </c>
      <c r="B150" t="s">
        <v>3836</v>
      </c>
      <c r="C150" t="s">
        <v>3628</v>
      </c>
      <c r="D150">
        <v>100</v>
      </c>
      <c r="E150" t="s">
        <v>3629</v>
      </c>
      <c r="F150" t="s">
        <v>3630</v>
      </c>
      <c r="G150" t="s">
        <v>3631</v>
      </c>
      <c r="H150" t="s">
        <v>3632</v>
      </c>
      <c r="I150" t="s">
        <v>3633</v>
      </c>
      <c r="J150" t="s">
        <v>3634</v>
      </c>
      <c r="K150" t="s">
        <v>832</v>
      </c>
      <c r="L150" t="s">
        <v>833</v>
      </c>
      <c r="M150" t="s">
        <v>3835</v>
      </c>
      <c r="N150" t="s">
        <v>3835</v>
      </c>
      <c r="O150" t="s">
        <v>3837</v>
      </c>
    </row>
    <row r="151" spans="1:15" x14ac:dyDescent="0.45">
      <c r="A151" t="s">
        <v>3835</v>
      </c>
      <c r="B151" t="s">
        <v>3836</v>
      </c>
      <c r="C151" t="s">
        <v>3628</v>
      </c>
      <c r="D151">
        <v>100</v>
      </c>
      <c r="E151" t="s">
        <v>3629</v>
      </c>
      <c r="F151" t="s">
        <v>3630</v>
      </c>
      <c r="G151" t="s">
        <v>3631</v>
      </c>
      <c r="H151" t="s">
        <v>3632</v>
      </c>
      <c r="I151" t="s">
        <v>3633</v>
      </c>
      <c r="J151" t="s">
        <v>3634</v>
      </c>
      <c r="K151" t="s">
        <v>832</v>
      </c>
      <c r="L151" t="s">
        <v>833</v>
      </c>
      <c r="M151" t="s">
        <v>3835</v>
      </c>
      <c r="N151" t="s">
        <v>3835</v>
      </c>
      <c r="O151" t="s">
        <v>3837</v>
      </c>
    </row>
    <row r="152" spans="1:15" x14ac:dyDescent="0.45">
      <c r="A152" t="s">
        <v>3835</v>
      </c>
      <c r="B152" t="s">
        <v>3836</v>
      </c>
      <c r="C152" t="s">
        <v>3628</v>
      </c>
      <c r="D152">
        <v>100</v>
      </c>
      <c r="E152" t="s">
        <v>3629</v>
      </c>
      <c r="F152" t="s">
        <v>3630</v>
      </c>
      <c r="G152" t="s">
        <v>3631</v>
      </c>
      <c r="H152" t="s">
        <v>3632</v>
      </c>
      <c r="I152" t="s">
        <v>3633</v>
      </c>
      <c r="J152" t="s">
        <v>3634</v>
      </c>
      <c r="K152" t="s">
        <v>832</v>
      </c>
      <c r="L152" t="s">
        <v>833</v>
      </c>
      <c r="M152" t="s">
        <v>3835</v>
      </c>
      <c r="N152" t="s">
        <v>3835</v>
      </c>
      <c r="O152" t="s">
        <v>3837</v>
      </c>
    </row>
    <row r="153" spans="1:15" x14ac:dyDescent="0.45">
      <c r="A153" t="s">
        <v>3835</v>
      </c>
      <c r="B153" t="s">
        <v>3836</v>
      </c>
      <c r="C153" t="s">
        <v>3628</v>
      </c>
      <c r="D153">
        <v>100</v>
      </c>
      <c r="E153" t="s">
        <v>3629</v>
      </c>
      <c r="F153" t="s">
        <v>3630</v>
      </c>
      <c r="G153" t="s">
        <v>3631</v>
      </c>
      <c r="H153" t="s">
        <v>3632</v>
      </c>
      <c r="I153" t="s">
        <v>3633</v>
      </c>
      <c r="J153" t="s">
        <v>3634</v>
      </c>
      <c r="K153" t="s">
        <v>832</v>
      </c>
      <c r="L153" t="s">
        <v>833</v>
      </c>
      <c r="M153" t="s">
        <v>3835</v>
      </c>
      <c r="N153" t="s">
        <v>3835</v>
      </c>
      <c r="O153" t="s">
        <v>3837</v>
      </c>
    </row>
    <row r="154" spans="1:15" x14ac:dyDescent="0.45">
      <c r="A154" t="s">
        <v>3835</v>
      </c>
      <c r="B154" t="s">
        <v>3836</v>
      </c>
      <c r="C154" t="s">
        <v>3628</v>
      </c>
      <c r="D154">
        <v>100</v>
      </c>
      <c r="E154" t="s">
        <v>3629</v>
      </c>
      <c r="F154" t="s">
        <v>3630</v>
      </c>
      <c r="G154" t="s">
        <v>3631</v>
      </c>
      <c r="H154" t="s">
        <v>3632</v>
      </c>
      <c r="I154" t="s">
        <v>3633</v>
      </c>
      <c r="J154" t="s">
        <v>3634</v>
      </c>
      <c r="K154" t="s">
        <v>832</v>
      </c>
      <c r="L154" t="s">
        <v>833</v>
      </c>
      <c r="M154" t="s">
        <v>3835</v>
      </c>
      <c r="N154" t="s">
        <v>3835</v>
      </c>
      <c r="O154" t="s">
        <v>3837</v>
      </c>
    </row>
    <row r="155" spans="1:15" x14ac:dyDescent="0.45">
      <c r="A155" t="s">
        <v>3835</v>
      </c>
      <c r="B155" t="s">
        <v>3836</v>
      </c>
      <c r="C155" t="s">
        <v>3628</v>
      </c>
      <c r="D155">
        <v>100</v>
      </c>
      <c r="E155" t="s">
        <v>3629</v>
      </c>
      <c r="F155" t="s">
        <v>3630</v>
      </c>
      <c r="G155" t="s">
        <v>3631</v>
      </c>
      <c r="H155" t="s">
        <v>3632</v>
      </c>
      <c r="I155" t="s">
        <v>3633</v>
      </c>
      <c r="J155" t="s">
        <v>3634</v>
      </c>
      <c r="K155" t="s">
        <v>832</v>
      </c>
      <c r="L155" t="s">
        <v>833</v>
      </c>
      <c r="M155" t="s">
        <v>3835</v>
      </c>
      <c r="N155" t="s">
        <v>3835</v>
      </c>
      <c r="O155" t="s">
        <v>3837</v>
      </c>
    </row>
    <row r="156" spans="1:15" x14ac:dyDescent="0.45">
      <c r="A156" t="s">
        <v>3838</v>
      </c>
      <c r="B156" t="s">
        <v>3839</v>
      </c>
      <c r="C156" t="s">
        <v>3628</v>
      </c>
      <c r="D156">
        <v>99</v>
      </c>
      <c r="E156" t="s">
        <v>3629</v>
      </c>
      <c r="F156" t="s">
        <v>3630</v>
      </c>
      <c r="G156" t="s">
        <v>3631</v>
      </c>
      <c r="H156" t="s">
        <v>3632</v>
      </c>
      <c r="I156" t="s">
        <v>3633</v>
      </c>
      <c r="J156" t="s">
        <v>3634</v>
      </c>
      <c r="K156" t="s">
        <v>832</v>
      </c>
      <c r="L156" t="s">
        <v>833</v>
      </c>
      <c r="M156" t="s">
        <v>3838</v>
      </c>
      <c r="N156" t="s">
        <v>3838</v>
      </c>
      <c r="O156" t="s">
        <v>3648</v>
      </c>
    </row>
    <row r="157" spans="1:15" x14ac:dyDescent="0.45">
      <c r="A157" t="s">
        <v>3840</v>
      </c>
      <c r="B157" t="s">
        <v>3841</v>
      </c>
      <c r="C157" t="s">
        <v>3628</v>
      </c>
      <c r="D157">
        <v>100</v>
      </c>
      <c r="E157" t="s">
        <v>3629</v>
      </c>
      <c r="F157" t="s">
        <v>3630</v>
      </c>
      <c r="G157" t="s">
        <v>3631</v>
      </c>
      <c r="H157" t="s">
        <v>3632</v>
      </c>
      <c r="I157" t="s">
        <v>3633</v>
      </c>
      <c r="J157" t="s">
        <v>3634</v>
      </c>
      <c r="K157" t="s">
        <v>1131</v>
      </c>
      <c r="L157" t="s">
        <v>873</v>
      </c>
      <c r="M157" t="s">
        <v>3840</v>
      </c>
      <c r="N157" t="s">
        <v>3840</v>
      </c>
      <c r="O157" t="s">
        <v>3651</v>
      </c>
    </row>
    <row r="158" spans="1:15" x14ac:dyDescent="0.45">
      <c r="A158" t="s">
        <v>3840</v>
      </c>
      <c r="B158" t="s">
        <v>3841</v>
      </c>
      <c r="C158" t="s">
        <v>3628</v>
      </c>
      <c r="D158">
        <v>100</v>
      </c>
      <c r="E158" t="s">
        <v>3629</v>
      </c>
      <c r="F158" t="s">
        <v>3630</v>
      </c>
      <c r="G158" t="s">
        <v>3631</v>
      </c>
      <c r="H158" t="s">
        <v>3632</v>
      </c>
      <c r="I158" t="s">
        <v>3633</v>
      </c>
      <c r="J158" t="s">
        <v>3634</v>
      </c>
      <c r="K158" t="s">
        <v>1131</v>
      </c>
      <c r="L158" t="s">
        <v>873</v>
      </c>
      <c r="M158" t="s">
        <v>3840</v>
      </c>
      <c r="N158" t="s">
        <v>3840</v>
      </c>
      <c r="O158" t="s">
        <v>3651</v>
      </c>
    </row>
    <row r="159" spans="1:15" x14ac:dyDescent="0.45">
      <c r="A159" t="s">
        <v>3842</v>
      </c>
      <c r="B159" t="s">
        <v>3843</v>
      </c>
      <c r="C159" t="s">
        <v>3628</v>
      </c>
      <c r="D159">
        <v>100</v>
      </c>
      <c r="E159" t="s">
        <v>3629</v>
      </c>
      <c r="F159" t="s">
        <v>3630</v>
      </c>
      <c r="G159" t="s">
        <v>3631</v>
      </c>
      <c r="H159" t="s">
        <v>3632</v>
      </c>
      <c r="I159" t="s">
        <v>3633</v>
      </c>
      <c r="J159" t="s">
        <v>3634</v>
      </c>
      <c r="K159" t="s">
        <v>887</v>
      </c>
      <c r="L159" t="s">
        <v>769</v>
      </c>
      <c r="M159" t="s">
        <v>3842</v>
      </c>
      <c r="N159" t="s">
        <v>3842</v>
      </c>
      <c r="O159" t="s">
        <v>3844</v>
      </c>
    </row>
    <row r="160" spans="1:15" x14ac:dyDescent="0.45">
      <c r="A160" t="s">
        <v>3842</v>
      </c>
      <c r="B160" t="s">
        <v>3843</v>
      </c>
      <c r="C160" t="s">
        <v>3628</v>
      </c>
      <c r="D160">
        <v>100</v>
      </c>
      <c r="E160" t="s">
        <v>3629</v>
      </c>
      <c r="F160" t="s">
        <v>3630</v>
      </c>
      <c r="G160" t="s">
        <v>3631</v>
      </c>
      <c r="H160" t="s">
        <v>3632</v>
      </c>
      <c r="I160" t="s">
        <v>3633</v>
      </c>
      <c r="J160" t="s">
        <v>3634</v>
      </c>
      <c r="K160" t="s">
        <v>887</v>
      </c>
      <c r="L160" t="s">
        <v>769</v>
      </c>
      <c r="M160" t="s">
        <v>3842</v>
      </c>
      <c r="N160" t="s">
        <v>3842</v>
      </c>
      <c r="O160" t="s">
        <v>3844</v>
      </c>
    </row>
    <row r="161" spans="1:15" x14ac:dyDescent="0.45">
      <c r="A161" t="s">
        <v>3842</v>
      </c>
      <c r="B161" t="s">
        <v>3843</v>
      </c>
      <c r="C161" t="s">
        <v>3628</v>
      </c>
      <c r="D161">
        <v>100</v>
      </c>
      <c r="E161" t="s">
        <v>3629</v>
      </c>
      <c r="F161" t="s">
        <v>3630</v>
      </c>
      <c r="G161" t="s">
        <v>3631</v>
      </c>
      <c r="H161" t="s">
        <v>3632</v>
      </c>
      <c r="I161" t="s">
        <v>3633</v>
      </c>
      <c r="J161" t="s">
        <v>3634</v>
      </c>
      <c r="K161" t="s">
        <v>887</v>
      </c>
      <c r="L161" t="s">
        <v>769</v>
      </c>
      <c r="M161" t="s">
        <v>3842</v>
      </c>
      <c r="N161" t="s">
        <v>3842</v>
      </c>
      <c r="O161" t="s">
        <v>3844</v>
      </c>
    </row>
    <row r="162" spans="1:15" x14ac:dyDescent="0.45">
      <c r="A162" t="s">
        <v>3842</v>
      </c>
      <c r="B162" t="s">
        <v>3843</v>
      </c>
      <c r="C162" t="s">
        <v>3628</v>
      </c>
      <c r="D162">
        <v>100</v>
      </c>
      <c r="E162" t="s">
        <v>3629</v>
      </c>
      <c r="F162" t="s">
        <v>3630</v>
      </c>
      <c r="G162" t="s">
        <v>3631</v>
      </c>
      <c r="H162" t="s">
        <v>3632</v>
      </c>
      <c r="I162" t="s">
        <v>3633</v>
      </c>
      <c r="J162" t="s">
        <v>3634</v>
      </c>
      <c r="K162" t="s">
        <v>887</v>
      </c>
      <c r="L162" t="s">
        <v>769</v>
      </c>
      <c r="M162" t="s">
        <v>3842</v>
      </c>
      <c r="N162" t="s">
        <v>3842</v>
      </c>
      <c r="O162" t="s">
        <v>3844</v>
      </c>
    </row>
    <row r="163" spans="1:15" x14ac:dyDescent="0.45">
      <c r="A163" t="s">
        <v>3842</v>
      </c>
      <c r="B163" t="s">
        <v>3843</v>
      </c>
      <c r="C163" t="s">
        <v>3628</v>
      </c>
      <c r="D163">
        <v>100</v>
      </c>
      <c r="E163" t="s">
        <v>3629</v>
      </c>
      <c r="F163" t="s">
        <v>3630</v>
      </c>
      <c r="G163" t="s">
        <v>3631</v>
      </c>
      <c r="H163" t="s">
        <v>3632</v>
      </c>
      <c r="I163" t="s">
        <v>3633</v>
      </c>
      <c r="J163" t="s">
        <v>3634</v>
      </c>
      <c r="K163" t="s">
        <v>887</v>
      </c>
      <c r="L163" t="s">
        <v>769</v>
      </c>
      <c r="M163" t="s">
        <v>3842</v>
      </c>
      <c r="N163" t="s">
        <v>3842</v>
      </c>
      <c r="O163" t="s">
        <v>3844</v>
      </c>
    </row>
    <row r="164" spans="1:15" x14ac:dyDescent="0.45">
      <c r="A164" t="s">
        <v>3845</v>
      </c>
      <c r="B164" t="s">
        <v>3846</v>
      </c>
      <c r="C164" t="s">
        <v>3628</v>
      </c>
      <c r="D164">
        <v>100</v>
      </c>
      <c r="E164" t="s">
        <v>3629</v>
      </c>
      <c r="F164" t="s">
        <v>3630</v>
      </c>
      <c r="G164" t="s">
        <v>3631</v>
      </c>
      <c r="H164" t="s">
        <v>3632</v>
      </c>
      <c r="I164" t="s">
        <v>3633</v>
      </c>
      <c r="J164" t="s">
        <v>3634</v>
      </c>
      <c r="K164" t="s">
        <v>887</v>
      </c>
      <c r="L164" t="s">
        <v>769</v>
      </c>
      <c r="M164" t="s">
        <v>3845</v>
      </c>
      <c r="N164" t="s">
        <v>3845</v>
      </c>
      <c r="O164" t="s">
        <v>3847</v>
      </c>
    </row>
    <row r="165" spans="1:15" x14ac:dyDescent="0.45">
      <c r="A165" t="s">
        <v>3848</v>
      </c>
      <c r="B165" t="s">
        <v>3849</v>
      </c>
      <c r="C165" t="s">
        <v>3628</v>
      </c>
      <c r="D165">
        <v>100</v>
      </c>
      <c r="E165" t="s">
        <v>3629</v>
      </c>
      <c r="F165" t="s">
        <v>3630</v>
      </c>
      <c r="G165" t="s">
        <v>3631</v>
      </c>
      <c r="H165" t="s">
        <v>3632</v>
      </c>
      <c r="I165" t="s">
        <v>3633</v>
      </c>
      <c r="J165" t="s">
        <v>3634</v>
      </c>
      <c r="K165" t="s">
        <v>887</v>
      </c>
      <c r="L165" t="s">
        <v>769</v>
      </c>
      <c r="M165" t="s">
        <v>3848</v>
      </c>
      <c r="N165" t="s">
        <v>3848</v>
      </c>
      <c r="O165" t="s">
        <v>3850</v>
      </c>
    </row>
    <row r="166" spans="1:15" x14ac:dyDescent="0.45">
      <c r="A166" t="s">
        <v>3848</v>
      </c>
      <c r="B166" t="s">
        <v>3849</v>
      </c>
      <c r="C166" t="s">
        <v>3628</v>
      </c>
      <c r="D166">
        <v>100</v>
      </c>
      <c r="E166" t="s">
        <v>3629</v>
      </c>
      <c r="F166" t="s">
        <v>3630</v>
      </c>
      <c r="G166" t="s">
        <v>3631</v>
      </c>
      <c r="H166" t="s">
        <v>3632</v>
      </c>
      <c r="I166" t="s">
        <v>3633</v>
      </c>
      <c r="J166" t="s">
        <v>3634</v>
      </c>
      <c r="K166" t="s">
        <v>887</v>
      </c>
      <c r="L166" t="s">
        <v>769</v>
      </c>
      <c r="M166" t="s">
        <v>3848</v>
      </c>
      <c r="N166" t="s">
        <v>3848</v>
      </c>
      <c r="O166" t="s">
        <v>3850</v>
      </c>
    </row>
    <row r="167" spans="1:15" x14ac:dyDescent="0.45">
      <c r="A167" t="s">
        <v>3851</v>
      </c>
      <c r="B167" t="s">
        <v>3852</v>
      </c>
      <c r="C167" t="s">
        <v>3628</v>
      </c>
      <c r="D167">
        <v>100</v>
      </c>
      <c r="E167" t="s">
        <v>3629</v>
      </c>
      <c r="F167" t="s">
        <v>3630</v>
      </c>
      <c r="G167" t="s">
        <v>3631</v>
      </c>
      <c r="H167" t="s">
        <v>3632</v>
      </c>
      <c r="I167" t="s">
        <v>3633</v>
      </c>
      <c r="J167" t="s">
        <v>3634</v>
      </c>
      <c r="K167" t="s">
        <v>887</v>
      </c>
      <c r="L167" t="s">
        <v>769</v>
      </c>
      <c r="M167" t="s">
        <v>3851</v>
      </c>
      <c r="N167" t="s">
        <v>3851</v>
      </c>
      <c r="O167" t="s">
        <v>3779</v>
      </c>
    </row>
    <row r="168" spans="1:15" x14ac:dyDescent="0.45">
      <c r="A168" t="s">
        <v>3851</v>
      </c>
      <c r="B168" t="s">
        <v>3852</v>
      </c>
      <c r="C168" t="s">
        <v>3628</v>
      </c>
      <c r="D168">
        <v>100</v>
      </c>
      <c r="E168" t="s">
        <v>3629</v>
      </c>
      <c r="F168" t="s">
        <v>3630</v>
      </c>
      <c r="G168" t="s">
        <v>3631</v>
      </c>
      <c r="H168" t="s">
        <v>3632</v>
      </c>
      <c r="I168" t="s">
        <v>3633</v>
      </c>
      <c r="J168" t="s">
        <v>3634</v>
      </c>
      <c r="K168" t="s">
        <v>887</v>
      </c>
      <c r="L168" t="s">
        <v>769</v>
      </c>
      <c r="M168" t="s">
        <v>3851</v>
      </c>
      <c r="N168" t="s">
        <v>3851</v>
      </c>
      <c r="O168" t="s">
        <v>3779</v>
      </c>
    </row>
    <row r="169" spans="1:15" x14ac:dyDescent="0.45">
      <c r="A169" t="s">
        <v>3851</v>
      </c>
      <c r="B169" t="s">
        <v>3852</v>
      </c>
      <c r="C169" t="s">
        <v>3628</v>
      </c>
      <c r="D169">
        <v>100</v>
      </c>
      <c r="E169" t="s">
        <v>3629</v>
      </c>
      <c r="F169" t="s">
        <v>3630</v>
      </c>
      <c r="G169" t="s">
        <v>3631</v>
      </c>
      <c r="H169" t="s">
        <v>3632</v>
      </c>
      <c r="I169" t="s">
        <v>3633</v>
      </c>
      <c r="J169" t="s">
        <v>3634</v>
      </c>
      <c r="K169" t="s">
        <v>887</v>
      </c>
      <c r="L169" t="s">
        <v>769</v>
      </c>
      <c r="M169" t="s">
        <v>3851</v>
      </c>
      <c r="N169" t="s">
        <v>3851</v>
      </c>
      <c r="O169" t="s">
        <v>3779</v>
      </c>
    </row>
    <row r="170" spans="1:15" x14ac:dyDescent="0.45">
      <c r="A170" t="s">
        <v>3851</v>
      </c>
      <c r="B170" t="s">
        <v>3852</v>
      </c>
      <c r="C170" t="s">
        <v>3628</v>
      </c>
      <c r="D170">
        <v>100</v>
      </c>
      <c r="E170" t="s">
        <v>3629</v>
      </c>
      <c r="F170" t="s">
        <v>3630</v>
      </c>
      <c r="G170" t="s">
        <v>3631</v>
      </c>
      <c r="H170" t="s">
        <v>3632</v>
      </c>
      <c r="I170" t="s">
        <v>3633</v>
      </c>
      <c r="J170" t="s">
        <v>3634</v>
      </c>
      <c r="K170" t="s">
        <v>887</v>
      </c>
      <c r="L170" t="s">
        <v>769</v>
      </c>
      <c r="M170" t="s">
        <v>3851</v>
      </c>
      <c r="N170" t="s">
        <v>3851</v>
      </c>
      <c r="O170" t="s">
        <v>3779</v>
      </c>
    </row>
    <row r="171" spans="1:15" x14ac:dyDescent="0.45">
      <c r="A171" t="s">
        <v>3851</v>
      </c>
      <c r="B171" t="s">
        <v>3852</v>
      </c>
      <c r="C171" t="s">
        <v>3628</v>
      </c>
      <c r="D171">
        <v>100</v>
      </c>
      <c r="E171" t="s">
        <v>3629</v>
      </c>
      <c r="F171" t="s">
        <v>3630</v>
      </c>
      <c r="G171" t="s">
        <v>3631</v>
      </c>
      <c r="H171" t="s">
        <v>3632</v>
      </c>
      <c r="I171" t="s">
        <v>3633</v>
      </c>
      <c r="J171" t="s">
        <v>3634</v>
      </c>
      <c r="K171" t="s">
        <v>887</v>
      </c>
      <c r="L171" t="s">
        <v>769</v>
      </c>
      <c r="M171" t="s">
        <v>3851</v>
      </c>
      <c r="N171" t="s">
        <v>3851</v>
      </c>
      <c r="O171" t="s">
        <v>3779</v>
      </c>
    </row>
    <row r="172" spans="1:15" x14ac:dyDescent="0.45">
      <c r="A172" t="s">
        <v>3851</v>
      </c>
      <c r="B172" t="s">
        <v>3852</v>
      </c>
      <c r="C172" t="s">
        <v>3628</v>
      </c>
      <c r="D172">
        <v>100</v>
      </c>
      <c r="E172" t="s">
        <v>3629</v>
      </c>
      <c r="F172" t="s">
        <v>3630</v>
      </c>
      <c r="G172" t="s">
        <v>3631</v>
      </c>
      <c r="H172" t="s">
        <v>3632</v>
      </c>
      <c r="I172" t="s">
        <v>3633</v>
      </c>
      <c r="J172" t="s">
        <v>3634</v>
      </c>
      <c r="K172" t="s">
        <v>887</v>
      </c>
      <c r="L172" t="s">
        <v>769</v>
      </c>
      <c r="M172" t="s">
        <v>3851</v>
      </c>
      <c r="N172" t="s">
        <v>3851</v>
      </c>
      <c r="O172" t="s">
        <v>3779</v>
      </c>
    </row>
    <row r="173" spans="1:15" x14ac:dyDescent="0.45">
      <c r="A173" t="s">
        <v>3851</v>
      </c>
      <c r="B173" t="s">
        <v>3852</v>
      </c>
      <c r="C173" t="s">
        <v>3628</v>
      </c>
      <c r="D173">
        <v>100</v>
      </c>
      <c r="E173" t="s">
        <v>3629</v>
      </c>
      <c r="F173" t="s">
        <v>3630</v>
      </c>
      <c r="G173" t="s">
        <v>3631</v>
      </c>
      <c r="H173" t="s">
        <v>3632</v>
      </c>
      <c r="I173" t="s">
        <v>3633</v>
      </c>
      <c r="J173" t="s">
        <v>3634</v>
      </c>
      <c r="K173" t="s">
        <v>887</v>
      </c>
      <c r="L173" t="s">
        <v>769</v>
      </c>
      <c r="M173" t="s">
        <v>3851</v>
      </c>
      <c r="N173" t="s">
        <v>3851</v>
      </c>
      <c r="O173" t="s">
        <v>3779</v>
      </c>
    </row>
    <row r="174" spans="1:15" x14ac:dyDescent="0.45">
      <c r="A174" t="s">
        <v>3646</v>
      </c>
      <c r="B174" t="s">
        <v>3647</v>
      </c>
      <c r="C174" t="s">
        <v>3628</v>
      </c>
      <c r="D174">
        <v>100</v>
      </c>
      <c r="E174" t="s">
        <v>3629</v>
      </c>
      <c r="F174" t="s">
        <v>3630</v>
      </c>
      <c r="G174" t="s">
        <v>3631</v>
      </c>
      <c r="H174" t="s">
        <v>3632</v>
      </c>
      <c r="I174" t="s">
        <v>3633</v>
      </c>
      <c r="J174" t="s">
        <v>3634</v>
      </c>
      <c r="K174" t="s">
        <v>48</v>
      </c>
      <c r="L174" t="s">
        <v>108</v>
      </c>
      <c r="M174" t="s">
        <v>3646</v>
      </c>
      <c r="N174" t="s">
        <v>3646</v>
      </c>
      <c r="O174" t="s">
        <v>3648</v>
      </c>
    </row>
    <row r="175" spans="1:15" x14ac:dyDescent="0.45">
      <c r="A175" t="s">
        <v>3646</v>
      </c>
      <c r="B175" t="s">
        <v>3647</v>
      </c>
      <c r="C175" t="s">
        <v>3628</v>
      </c>
      <c r="D175">
        <v>100</v>
      </c>
      <c r="E175" t="s">
        <v>3629</v>
      </c>
      <c r="F175" t="s">
        <v>3630</v>
      </c>
      <c r="G175" t="s">
        <v>3631</v>
      </c>
      <c r="H175" t="s">
        <v>3632</v>
      </c>
      <c r="I175" t="s">
        <v>3633</v>
      </c>
      <c r="J175" t="s">
        <v>3634</v>
      </c>
      <c r="K175" t="s">
        <v>48</v>
      </c>
      <c r="L175" t="s">
        <v>108</v>
      </c>
      <c r="M175" t="s">
        <v>3646</v>
      </c>
      <c r="N175" t="s">
        <v>3646</v>
      </c>
      <c r="O175" t="s">
        <v>3648</v>
      </c>
    </row>
    <row r="176" spans="1:15" x14ac:dyDescent="0.45">
      <c r="A176" t="s">
        <v>3646</v>
      </c>
      <c r="B176" t="s">
        <v>3647</v>
      </c>
      <c r="C176" t="s">
        <v>3628</v>
      </c>
      <c r="D176">
        <v>100</v>
      </c>
      <c r="E176" t="s">
        <v>3629</v>
      </c>
      <c r="F176" t="s">
        <v>3630</v>
      </c>
      <c r="G176" t="s">
        <v>3631</v>
      </c>
      <c r="H176" t="s">
        <v>3632</v>
      </c>
      <c r="I176" t="s">
        <v>3633</v>
      </c>
      <c r="J176" t="s">
        <v>3634</v>
      </c>
      <c r="K176" t="s">
        <v>48</v>
      </c>
      <c r="L176" t="s">
        <v>108</v>
      </c>
      <c r="M176" t="s">
        <v>3646</v>
      </c>
      <c r="N176" t="s">
        <v>3646</v>
      </c>
      <c r="O176" t="s">
        <v>3648</v>
      </c>
    </row>
    <row r="177" spans="1:15" x14ac:dyDescent="0.45">
      <c r="A177" t="s">
        <v>3646</v>
      </c>
      <c r="B177" t="s">
        <v>3647</v>
      </c>
      <c r="C177" t="s">
        <v>3628</v>
      </c>
      <c r="D177">
        <v>100</v>
      </c>
      <c r="E177" t="s">
        <v>3629</v>
      </c>
      <c r="F177" t="s">
        <v>3630</v>
      </c>
      <c r="G177" t="s">
        <v>3631</v>
      </c>
      <c r="H177" t="s">
        <v>3632</v>
      </c>
      <c r="I177" t="s">
        <v>3633</v>
      </c>
      <c r="J177" t="s">
        <v>3634</v>
      </c>
      <c r="K177" t="s">
        <v>48</v>
      </c>
      <c r="L177" t="s">
        <v>108</v>
      </c>
      <c r="M177" t="s">
        <v>3646</v>
      </c>
      <c r="N177" t="s">
        <v>3646</v>
      </c>
      <c r="O177" t="s">
        <v>3648</v>
      </c>
    </row>
    <row r="178" spans="1:15" x14ac:dyDescent="0.45">
      <c r="A178" t="s">
        <v>3646</v>
      </c>
      <c r="B178" t="s">
        <v>3647</v>
      </c>
      <c r="C178" t="s">
        <v>3628</v>
      </c>
      <c r="D178">
        <v>100</v>
      </c>
      <c r="E178" t="s">
        <v>3629</v>
      </c>
      <c r="F178" t="s">
        <v>3630</v>
      </c>
      <c r="G178" t="s">
        <v>3631</v>
      </c>
      <c r="H178" t="s">
        <v>3632</v>
      </c>
      <c r="I178" t="s">
        <v>3633</v>
      </c>
      <c r="J178" t="s">
        <v>3634</v>
      </c>
      <c r="K178" t="s">
        <v>48</v>
      </c>
      <c r="L178" t="s">
        <v>108</v>
      </c>
      <c r="M178" t="s">
        <v>3646</v>
      </c>
      <c r="N178" t="s">
        <v>3646</v>
      </c>
      <c r="O178" t="s">
        <v>3648</v>
      </c>
    </row>
    <row r="179" spans="1:15" x14ac:dyDescent="0.45">
      <c r="A179" t="s">
        <v>3636</v>
      </c>
      <c r="B179" t="s">
        <v>3637</v>
      </c>
      <c r="C179" t="s">
        <v>3628</v>
      </c>
      <c r="D179">
        <v>100</v>
      </c>
      <c r="E179" t="s">
        <v>3629</v>
      </c>
      <c r="F179" t="s">
        <v>3630</v>
      </c>
      <c r="G179" t="s">
        <v>3631</v>
      </c>
      <c r="H179" t="s">
        <v>3632</v>
      </c>
      <c r="I179" t="s">
        <v>3633</v>
      </c>
      <c r="J179" t="s">
        <v>3634</v>
      </c>
      <c r="K179" t="s">
        <v>48</v>
      </c>
      <c r="L179" t="s">
        <v>63</v>
      </c>
      <c r="M179" t="s">
        <v>3636</v>
      </c>
      <c r="N179" t="s">
        <v>3636</v>
      </c>
      <c r="O179" t="s">
        <v>3638</v>
      </c>
    </row>
    <row r="180" spans="1:15" x14ac:dyDescent="0.45">
      <c r="A180" t="s">
        <v>3636</v>
      </c>
      <c r="B180" t="s">
        <v>3637</v>
      </c>
      <c r="C180" t="s">
        <v>3628</v>
      </c>
      <c r="D180">
        <v>100</v>
      </c>
      <c r="E180" t="s">
        <v>3629</v>
      </c>
      <c r="F180" t="s">
        <v>3630</v>
      </c>
      <c r="G180" t="s">
        <v>3631</v>
      </c>
      <c r="H180" t="s">
        <v>3632</v>
      </c>
      <c r="I180" t="s">
        <v>3633</v>
      </c>
      <c r="J180" t="s">
        <v>3634</v>
      </c>
      <c r="K180" t="s">
        <v>48</v>
      </c>
      <c r="L180" t="s">
        <v>63</v>
      </c>
      <c r="M180" t="s">
        <v>3636</v>
      </c>
      <c r="N180" t="s">
        <v>3636</v>
      </c>
      <c r="O180" t="s">
        <v>3638</v>
      </c>
    </row>
    <row r="181" spans="1:15" x14ac:dyDescent="0.45">
      <c r="A181" t="s">
        <v>3636</v>
      </c>
      <c r="B181" t="s">
        <v>3637</v>
      </c>
      <c r="C181" t="s">
        <v>3628</v>
      </c>
      <c r="D181">
        <v>100</v>
      </c>
      <c r="E181" t="s">
        <v>3629</v>
      </c>
      <c r="F181" t="s">
        <v>3630</v>
      </c>
      <c r="G181" t="s">
        <v>3631</v>
      </c>
      <c r="H181" t="s">
        <v>3632</v>
      </c>
      <c r="I181" t="s">
        <v>3633</v>
      </c>
      <c r="J181" t="s">
        <v>3634</v>
      </c>
      <c r="K181" t="s">
        <v>48</v>
      </c>
      <c r="L181" t="s">
        <v>63</v>
      </c>
      <c r="M181" t="s">
        <v>3636</v>
      </c>
      <c r="N181" t="s">
        <v>3636</v>
      </c>
      <c r="O181" t="s">
        <v>3638</v>
      </c>
    </row>
    <row r="182" spans="1:15" x14ac:dyDescent="0.45">
      <c r="A182" t="s">
        <v>3636</v>
      </c>
      <c r="B182" t="s">
        <v>3637</v>
      </c>
      <c r="C182" t="s">
        <v>3628</v>
      </c>
      <c r="D182">
        <v>100</v>
      </c>
      <c r="E182" t="s">
        <v>3629</v>
      </c>
      <c r="F182" t="s">
        <v>3630</v>
      </c>
      <c r="G182" t="s">
        <v>3631</v>
      </c>
      <c r="H182" t="s">
        <v>3632</v>
      </c>
      <c r="I182" t="s">
        <v>3633</v>
      </c>
      <c r="J182" t="s">
        <v>3634</v>
      </c>
      <c r="K182" t="s">
        <v>48</v>
      </c>
      <c r="L182" t="s">
        <v>63</v>
      </c>
      <c r="M182" t="s">
        <v>3636</v>
      </c>
      <c r="N182" t="s">
        <v>3636</v>
      </c>
      <c r="O182" t="s">
        <v>3638</v>
      </c>
    </row>
    <row r="183" spans="1:15" x14ac:dyDescent="0.45">
      <c r="A183" t="s">
        <v>3636</v>
      </c>
      <c r="B183" t="s">
        <v>3637</v>
      </c>
      <c r="C183" t="s">
        <v>3628</v>
      </c>
      <c r="D183">
        <v>100</v>
      </c>
      <c r="E183" t="s">
        <v>3629</v>
      </c>
      <c r="F183" t="s">
        <v>3630</v>
      </c>
      <c r="G183" t="s">
        <v>3631</v>
      </c>
      <c r="H183" t="s">
        <v>3632</v>
      </c>
      <c r="I183" t="s">
        <v>3633</v>
      </c>
      <c r="J183" t="s">
        <v>3634</v>
      </c>
      <c r="K183" t="s">
        <v>48</v>
      </c>
      <c r="L183" t="s">
        <v>63</v>
      </c>
      <c r="M183" t="s">
        <v>3636</v>
      </c>
      <c r="N183" t="s">
        <v>3636</v>
      </c>
      <c r="O183" t="s">
        <v>3638</v>
      </c>
    </row>
    <row r="184" spans="1:15" x14ac:dyDescent="0.45">
      <c r="A184" t="s">
        <v>3636</v>
      </c>
      <c r="B184" t="s">
        <v>3637</v>
      </c>
      <c r="C184" t="s">
        <v>3628</v>
      </c>
      <c r="D184">
        <v>100</v>
      </c>
      <c r="E184" t="s">
        <v>3629</v>
      </c>
      <c r="F184" t="s">
        <v>3630</v>
      </c>
      <c r="G184" t="s">
        <v>3631</v>
      </c>
      <c r="H184" t="s">
        <v>3632</v>
      </c>
      <c r="I184" t="s">
        <v>3633</v>
      </c>
      <c r="J184" t="s">
        <v>3634</v>
      </c>
      <c r="K184" t="s">
        <v>48</v>
      </c>
      <c r="L184" t="s">
        <v>63</v>
      </c>
      <c r="M184" t="s">
        <v>3636</v>
      </c>
      <c r="N184" t="s">
        <v>3636</v>
      </c>
      <c r="O184" t="s">
        <v>3638</v>
      </c>
    </row>
    <row r="185" spans="1:15" x14ac:dyDescent="0.45">
      <c r="A185" t="s">
        <v>3636</v>
      </c>
      <c r="B185" t="s">
        <v>3637</v>
      </c>
      <c r="C185" t="s">
        <v>3628</v>
      </c>
      <c r="D185">
        <v>100</v>
      </c>
      <c r="E185" t="s">
        <v>3629</v>
      </c>
      <c r="F185" t="s">
        <v>3630</v>
      </c>
      <c r="G185" t="s">
        <v>3631</v>
      </c>
      <c r="H185" t="s">
        <v>3632</v>
      </c>
      <c r="I185" t="s">
        <v>3633</v>
      </c>
      <c r="J185" t="s">
        <v>3634</v>
      </c>
      <c r="K185" t="s">
        <v>48</v>
      </c>
      <c r="L185" t="s">
        <v>63</v>
      </c>
      <c r="M185" t="s">
        <v>3636</v>
      </c>
      <c r="N185" t="s">
        <v>3636</v>
      </c>
      <c r="O185" t="s">
        <v>3638</v>
      </c>
    </row>
    <row r="186" spans="1:15" x14ac:dyDescent="0.45">
      <c r="A186" t="s">
        <v>3636</v>
      </c>
      <c r="B186" t="s">
        <v>3637</v>
      </c>
      <c r="C186" t="s">
        <v>3628</v>
      </c>
      <c r="D186">
        <v>100</v>
      </c>
      <c r="E186" t="s">
        <v>3629</v>
      </c>
      <c r="F186" t="s">
        <v>3630</v>
      </c>
      <c r="G186" t="s">
        <v>3631</v>
      </c>
      <c r="H186" t="s">
        <v>3632</v>
      </c>
      <c r="I186" t="s">
        <v>3633</v>
      </c>
      <c r="J186" t="s">
        <v>3634</v>
      </c>
      <c r="K186" t="s">
        <v>48</v>
      </c>
      <c r="L186" t="s">
        <v>63</v>
      </c>
      <c r="M186" t="s">
        <v>3636</v>
      </c>
      <c r="N186" t="s">
        <v>3636</v>
      </c>
      <c r="O186" t="s">
        <v>3638</v>
      </c>
    </row>
    <row r="187" spans="1:15" x14ac:dyDescent="0.45">
      <c r="A187" t="s">
        <v>3853</v>
      </c>
      <c r="B187" t="s">
        <v>3854</v>
      </c>
      <c r="C187" t="s">
        <v>3628</v>
      </c>
      <c r="D187">
        <v>100</v>
      </c>
      <c r="E187" t="s">
        <v>3629</v>
      </c>
      <c r="F187" t="s">
        <v>3630</v>
      </c>
      <c r="G187" t="s">
        <v>3631</v>
      </c>
      <c r="H187" t="s">
        <v>3632</v>
      </c>
      <c r="I187" t="s">
        <v>3633</v>
      </c>
      <c r="J187" t="s">
        <v>3634</v>
      </c>
      <c r="K187" t="s">
        <v>48</v>
      </c>
      <c r="L187" t="s">
        <v>961</v>
      </c>
      <c r="M187" t="s">
        <v>3853</v>
      </c>
      <c r="N187" t="s">
        <v>3853</v>
      </c>
      <c r="O187" t="s">
        <v>3635</v>
      </c>
    </row>
    <row r="188" spans="1:15" x14ac:dyDescent="0.45">
      <c r="A188" t="s">
        <v>3855</v>
      </c>
      <c r="B188" t="s">
        <v>3856</v>
      </c>
      <c r="C188" t="s">
        <v>3628</v>
      </c>
      <c r="D188">
        <v>100</v>
      </c>
      <c r="E188" t="s">
        <v>3629</v>
      </c>
      <c r="F188" t="s">
        <v>3630</v>
      </c>
      <c r="G188" t="s">
        <v>3631</v>
      </c>
      <c r="H188" t="s">
        <v>3632</v>
      </c>
      <c r="I188" t="s">
        <v>3633</v>
      </c>
      <c r="J188" t="s">
        <v>3634</v>
      </c>
      <c r="K188" t="s">
        <v>48</v>
      </c>
      <c r="L188" t="s">
        <v>964</v>
      </c>
      <c r="M188" t="s">
        <v>3857</v>
      </c>
      <c r="N188" t="s">
        <v>3857</v>
      </c>
      <c r="O188" t="s">
        <v>3858</v>
      </c>
    </row>
    <row r="189" spans="1:15" x14ac:dyDescent="0.45">
      <c r="A189" t="s">
        <v>3859</v>
      </c>
      <c r="B189" t="s">
        <v>3860</v>
      </c>
      <c r="C189" t="s">
        <v>3628</v>
      </c>
      <c r="D189">
        <v>100</v>
      </c>
      <c r="E189" t="s">
        <v>3629</v>
      </c>
      <c r="F189" t="s">
        <v>3630</v>
      </c>
      <c r="G189" t="s">
        <v>3631</v>
      </c>
      <c r="H189" t="s">
        <v>3632</v>
      </c>
      <c r="I189" t="s">
        <v>3633</v>
      </c>
      <c r="J189" t="s">
        <v>3634</v>
      </c>
      <c r="K189" t="s">
        <v>48</v>
      </c>
      <c r="L189" t="s">
        <v>970</v>
      </c>
      <c r="M189" t="s">
        <v>3861</v>
      </c>
      <c r="N189" t="s">
        <v>3861</v>
      </c>
      <c r="O189" t="s">
        <v>3648</v>
      </c>
    </row>
    <row r="190" spans="1:15" x14ac:dyDescent="0.45">
      <c r="A190" t="s">
        <v>3859</v>
      </c>
      <c r="B190" t="s">
        <v>3860</v>
      </c>
      <c r="C190" t="s">
        <v>3628</v>
      </c>
      <c r="D190">
        <v>100</v>
      </c>
      <c r="E190" t="s">
        <v>3629</v>
      </c>
      <c r="F190" t="s">
        <v>3630</v>
      </c>
      <c r="G190" t="s">
        <v>3631</v>
      </c>
      <c r="H190" t="s">
        <v>3632</v>
      </c>
      <c r="I190" t="s">
        <v>3633</v>
      </c>
      <c r="J190" t="s">
        <v>3634</v>
      </c>
      <c r="K190" t="s">
        <v>48</v>
      </c>
      <c r="L190" t="s">
        <v>970</v>
      </c>
      <c r="M190" t="s">
        <v>3861</v>
      </c>
      <c r="N190" t="s">
        <v>3861</v>
      </c>
      <c r="O190" t="s">
        <v>3648</v>
      </c>
    </row>
    <row r="191" spans="1:15" x14ac:dyDescent="0.45">
      <c r="A191" t="s">
        <v>3859</v>
      </c>
      <c r="B191" t="s">
        <v>3860</v>
      </c>
      <c r="C191" t="s">
        <v>3628</v>
      </c>
      <c r="D191">
        <v>100</v>
      </c>
      <c r="E191" t="s">
        <v>3629</v>
      </c>
      <c r="F191" t="s">
        <v>3630</v>
      </c>
      <c r="G191" t="s">
        <v>3631</v>
      </c>
      <c r="H191" t="s">
        <v>3632</v>
      </c>
      <c r="I191" t="s">
        <v>3633</v>
      </c>
      <c r="J191" t="s">
        <v>3634</v>
      </c>
      <c r="K191" t="s">
        <v>48</v>
      </c>
      <c r="L191" t="s">
        <v>970</v>
      </c>
      <c r="M191" t="s">
        <v>3861</v>
      </c>
      <c r="N191" t="s">
        <v>3861</v>
      </c>
      <c r="O191" t="s">
        <v>3648</v>
      </c>
    </row>
    <row r="192" spans="1:15" x14ac:dyDescent="0.45">
      <c r="A192" t="s">
        <v>3862</v>
      </c>
      <c r="B192" t="s">
        <v>3863</v>
      </c>
      <c r="C192" t="s">
        <v>3628</v>
      </c>
      <c r="D192">
        <v>100</v>
      </c>
      <c r="E192" t="s">
        <v>3629</v>
      </c>
      <c r="F192" t="s">
        <v>3630</v>
      </c>
      <c r="G192" t="s">
        <v>3631</v>
      </c>
      <c r="H192" t="s">
        <v>3632</v>
      </c>
      <c r="I192" t="s">
        <v>3633</v>
      </c>
      <c r="J192" t="s">
        <v>3634</v>
      </c>
      <c r="K192" t="s">
        <v>48</v>
      </c>
      <c r="L192" t="s">
        <v>3864</v>
      </c>
      <c r="M192" t="s">
        <v>3865</v>
      </c>
      <c r="N192" t="s">
        <v>3865</v>
      </c>
      <c r="O192" t="s">
        <v>3866</v>
      </c>
    </row>
    <row r="193" spans="1:15" x14ac:dyDescent="0.45">
      <c r="A193" t="s">
        <v>3867</v>
      </c>
      <c r="B193" t="s">
        <v>3868</v>
      </c>
      <c r="C193" t="s">
        <v>3628</v>
      </c>
      <c r="D193">
        <v>100</v>
      </c>
      <c r="E193" t="s">
        <v>3629</v>
      </c>
      <c r="F193" t="s">
        <v>3630</v>
      </c>
      <c r="G193" t="s">
        <v>3631</v>
      </c>
      <c r="H193" t="s">
        <v>3632</v>
      </c>
      <c r="I193" t="s">
        <v>3633</v>
      </c>
      <c r="J193" t="s">
        <v>3634</v>
      </c>
      <c r="K193" t="s">
        <v>48</v>
      </c>
      <c r="L193" t="s">
        <v>983</v>
      </c>
      <c r="M193" t="s">
        <v>3867</v>
      </c>
      <c r="N193" t="s">
        <v>3867</v>
      </c>
      <c r="O193" t="s">
        <v>3657</v>
      </c>
    </row>
    <row r="194" spans="1:15" x14ac:dyDescent="0.45">
      <c r="A194" t="s">
        <v>3867</v>
      </c>
      <c r="B194" t="s">
        <v>3868</v>
      </c>
      <c r="C194" t="s">
        <v>3628</v>
      </c>
      <c r="D194">
        <v>100</v>
      </c>
      <c r="E194" t="s">
        <v>3629</v>
      </c>
      <c r="F194" t="s">
        <v>3630</v>
      </c>
      <c r="G194" t="s">
        <v>3631</v>
      </c>
      <c r="H194" t="s">
        <v>3632</v>
      </c>
      <c r="I194" t="s">
        <v>3633</v>
      </c>
      <c r="J194" t="s">
        <v>3634</v>
      </c>
      <c r="K194" t="s">
        <v>48</v>
      </c>
      <c r="L194" t="s">
        <v>983</v>
      </c>
      <c r="M194" t="s">
        <v>3867</v>
      </c>
      <c r="N194" t="s">
        <v>3867</v>
      </c>
      <c r="O194" t="s">
        <v>3657</v>
      </c>
    </row>
    <row r="195" spans="1:15" x14ac:dyDescent="0.45">
      <c r="A195" t="s">
        <v>3867</v>
      </c>
      <c r="B195" t="s">
        <v>3868</v>
      </c>
      <c r="C195" t="s">
        <v>3628</v>
      </c>
      <c r="D195">
        <v>100</v>
      </c>
      <c r="E195" t="s">
        <v>3629</v>
      </c>
      <c r="F195" t="s">
        <v>3630</v>
      </c>
      <c r="G195" t="s">
        <v>3631</v>
      </c>
      <c r="H195" t="s">
        <v>3632</v>
      </c>
      <c r="I195" t="s">
        <v>3633</v>
      </c>
      <c r="J195" t="s">
        <v>3634</v>
      </c>
      <c r="K195" t="s">
        <v>48</v>
      </c>
      <c r="L195" t="s">
        <v>983</v>
      </c>
      <c r="M195" t="s">
        <v>3867</v>
      </c>
      <c r="N195" t="s">
        <v>3867</v>
      </c>
      <c r="O195" t="s">
        <v>3657</v>
      </c>
    </row>
    <row r="196" spans="1:15" x14ac:dyDescent="0.45">
      <c r="A196" t="s">
        <v>3867</v>
      </c>
      <c r="B196" t="s">
        <v>3868</v>
      </c>
      <c r="C196" t="s">
        <v>3628</v>
      </c>
      <c r="D196">
        <v>100</v>
      </c>
      <c r="E196" t="s">
        <v>3629</v>
      </c>
      <c r="F196" t="s">
        <v>3630</v>
      </c>
      <c r="G196" t="s">
        <v>3631</v>
      </c>
      <c r="H196" t="s">
        <v>3632</v>
      </c>
      <c r="I196" t="s">
        <v>3633</v>
      </c>
      <c r="J196" t="s">
        <v>3634</v>
      </c>
      <c r="K196" t="s">
        <v>48</v>
      </c>
      <c r="L196" t="s">
        <v>983</v>
      </c>
      <c r="M196" t="s">
        <v>3867</v>
      </c>
      <c r="N196" t="s">
        <v>3867</v>
      </c>
      <c r="O196" t="s">
        <v>3657</v>
      </c>
    </row>
    <row r="197" spans="1:15" x14ac:dyDescent="0.45">
      <c r="A197" t="s">
        <v>3867</v>
      </c>
      <c r="B197" t="s">
        <v>3868</v>
      </c>
      <c r="C197" t="s">
        <v>3628</v>
      </c>
      <c r="D197">
        <v>100</v>
      </c>
      <c r="E197" t="s">
        <v>3629</v>
      </c>
      <c r="F197" t="s">
        <v>3630</v>
      </c>
      <c r="G197" t="s">
        <v>3631</v>
      </c>
      <c r="H197" t="s">
        <v>3632</v>
      </c>
      <c r="I197" t="s">
        <v>3633</v>
      </c>
      <c r="J197" t="s">
        <v>3634</v>
      </c>
      <c r="K197" t="s">
        <v>48</v>
      </c>
      <c r="L197" t="s">
        <v>983</v>
      </c>
      <c r="M197" t="s">
        <v>3867</v>
      </c>
      <c r="N197" t="s">
        <v>3867</v>
      </c>
      <c r="O197" t="s">
        <v>3657</v>
      </c>
    </row>
    <row r="198" spans="1:15" x14ac:dyDescent="0.45">
      <c r="A198" t="s">
        <v>3867</v>
      </c>
      <c r="B198" t="s">
        <v>3868</v>
      </c>
      <c r="C198" t="s">
        <v>3628</v>
      </c>
      <c r="D198">
        <v>100</v>
      </c>
      <c r="E198" t="s">
        <v>3629</v>
      </c>
      <c r="F198" t="s">
        <v>3630</v>
      </c>
      <c r="G198" t="s">
        <v>3631</v>
      </c>
      <c r="H198" t="s">
        <v>3632</v>
      </c>
      <c r="I198" t="s">
        <v>3633</v>
      </c>
      <c r="J198" t="s">
        <v>3634</v>
      </c>
      <c r="K198" t="s">
        <v>48</v>
      </c>
      <c r="L198" t="s">
        <v>983</v>
      </c>
      <c r="M198" t="s">
        <v>3867</v>
      </c>
      <c r="N198" t="s">
        <v>3867</v>
      </c>
      <c r="O198" t="s">
        <v>3657</v>
      </c>
    </row>
    <row r="199" spans="1:15" x14ac:dyDescent="0.45">
      <c r="A199" t="s">
        <v>3867</v>
      </c>
      <c r="B199" t="s">
        <v>3868</v>
      </c>
      <c r="C199" t="s">
        <v>3628</v>
      </c>
      <c r="D199">
        <v>100</v>
      </c>
      <c r="E199" t="s">
        <v>3629</v>
      </c>
      <c r="F199" t="s">
        <v>3630</v>
      </c>
      <c r="G199" t="s">
        <v>3631</v>
      </c>
      <c r="H199" t="s">
        <v>3632</v>
      </c>
      <c r="I199" t="s">
        <v>3633</v>
      </c>
      <c r="J199" t="s">
        <v>3634</v>
      </c>
      <c r="K199" t="s">
        <v>48</v>
      </c>
      <c r="L199" t="s">
        <v>983</v>
      </c>
      <c r="M199" t="s">
        <v>3867</v>
      </c>
      <c r="N199" t="s">
        <v>3867</v>
      </c>
      <c r="O199" t="s">
        <v>3657</v>
      </c>
    </row>
    <row r="200" spans="1:15" x14ac:dyDescent="0.45">
      <c r="A200" t="s">
        <v>3867</v>
      </c>
      <c r="B200" t="s">
        <v>3868</v>
      </c>
      <c r="C200" t="s">
        <v>3628</v>
      </c>
      <c r="D200">
        <v>100</v>
      </c>
      <c r="E200" t="s">
        <v>3629</v>
      </c>
      <c r="F200" t="s">
        <v>3630</v>
      </c>
      <c r="G200" t="s">
        <v>3631</v>
      </c>
      <c r="H200" t="s">
        <v>3632</v>
      </c>
      <c r="I200" t="s">
        <v>3633</v>
      </c>
      <c r="J200" t="s">
        <v>3634</v>
      </c>
      <c r="K200" t="s">
        <v>48</v>
      </c>
      <c r="L200" t="s">
        <v>983</v>
      </c>
      <c r="M200" t="s">
        <v>3867</v>
      </c>
      <c r="N200" t="s">
        <v>3867</v>
      </c>
      <c r="O200" t="s">
        <v>3657</v>
      </c>
    </row>
    <row r="201" spans="1:15" x14ac:dyDescent="0.45">
      <c r="A201" t="s">
        <v>3867</v>
      </c>
      <c r="B201" t="s">
        <v>3868</v>
      </c>
      <c r="C201" t="s">
        <v>3628</v>
      </c>
      <c r="D201">
        <v>100</v>
      </c>
      <c r="E201" t="s">
        <v>3629</v>
      </c>
      <c r="F201" t="s">
        <v>3630</v>
      </c>
      <c r="G201" t="s">
        <v>3631</v>
      </c>
      <c r="H201" t="s">
        <v>3632</v>
      </c>
      <c r="I201" t="s">
        <v>3633</v>
      </c>
      <c r="J201" t="s">
        <v>3634</v>
      </c>
      <c r="K201" t="s">
        <v>48</v>
      </c>
      <c r="L201" t="s">
        <v>983</v>
      </c>
      <c r="M201" t="s">
        <v>3867</v>
      </c>
      <c r="N201" t="s">
        <v>3867</v>
      </c>
      <c r="O201" t="s">
        <v>3657</v>
      </c>
    </row>
    <row r="202" spans="1:15" x14ac:dyDescent="0.45">
      <c r="A202" t="s">
        <v>3867</v>
      </c>
      <c r="B202" t="s">
        <v>3868</v>
      </c>
      <c r="C202" t="s">
        <v>3628</v>
      </c>
      <c r="D202">
        <v>100</v>
      </c>
      <c r="E202" t="s">
        <v>3629</v>
      </c>
      <c r="F202" t="s">
        <v>3630</v>
      </c>
      <c r="G202" t="s">
        <v>3631</v>
      </c>
      <c r="H202" t="s">
        <v>3632</v>
      </c>
      <c r="I202" t="s">
        <v>3633</v>
      </c>
      <c r="J202" t="s">
        <v>3634</v>
      </c>
      <c r="K202" t="s">
        <v>48</v>
      </c>
      <c r="L202" t="s">
        <v>983</v>
      </c>
      <c r="M202" t="s">
        <v>3867</v>
      </c>
      <c r="N202" t="s">
        <v>3867</v>
      </c>
      <c r="O202" t="s">
        <v>3657</v>
      </c>
    </row>
    <row r="203" spans="1:15" x14ac:dyDescent="0.45">
      <c r="A203" t="s">
        <v>3867</v>
      </c>
      <c r="B203" t="s">
        <v>3868</v>
      </c>
      <c r="C203" t="s">
        <v>3628</v>
      </c>
      <c r="D203">
        <v>100</v>
      </c>
      <c r="E203" t="s">
        <v>3629</v>
      </c>
      <c r="F203" t="s">
        <v>3630</v>
      </c>
      <c r="G203" t="s">
        <v>3631</v>
      </c>
      <c r="H203" t="s">
        <v>3632</v>
      </c>
      <c r="I203" t="s">
        <v>3633</v>
      </c>
      <c r="J203" t="s">
        <v>3634</v>
      </c>
      <c r="K203" t="s">
        <v>48</v>
      </c>
      <c r="L203" t="s">
        <v>983</v>
      </c>
      <c r="M203" t="s">
        <v>3867</v>
      </c>
      <c r="N203" t="s">
        <v>3867</v>
      </c>
      <c r="O203" t="s">
        <v>3657</v>
      </c>
    </row>
    <row r="204" spans="1:15" x14ac:dyDescent="0.45">
      <c r="A204" t="s">
        <v>3867</v>
      </c>
      <c r="B204" t="s">
        <v>3868</v>
      </c>
      <c r="C204" t="s">
        <v>3628</v>
      </c>
      <c r="D204">
        <v>100</v>
      </c>
      <c r="E204" t="s">
        <v>3629</v>
      </c>
      <c r="F204" t="s">
        <v>3630</v>
      </c>
      <c r="G204" t="s">
        <v>3631</v>
      </c>
      <c r="H204" t="s">
        <v>3632</v>
      </c>
      <c r="I204" t="s">
        <v>3633</v>
      </c>
      <c r="J204" t="s">
        <v>3634</v>
      </c>
      <c r="K204" t="s">
        <v>48</v>
      </c>
      <c r="L204" t="s">
        <v>983</v>
      </c>
      <c r="M204" t="s">
        <v>3867</v>
      </c>
      <c r="N204" t="s">
        <v>3867</v>
      </c>
      <c r="O204" t="s">
        <v>3657</v>
      </c>
    </row>
    <row r="205" spans="1:15" x14ac:dyDescent="0.45">
      <c r="A205" t="s">
        <v>3867</v>
      </c>
      <c r="B205" t="s">
        <v>3868</v>
      </c>
      <c r="C205" t="s">
        <v>3628</v>
      </c>
      <c r="D205">
        <v>100</v>
      </c>
      <c r="E205" t="s">
        <v>3629</v>
      </c>
      <c r="F205" t="s">
        <v>3630</v>
      </c>
      <c r="G205" t="s">
        <v>3631</v>
      </c>
      <c r="H205" t="s">
        <v>3632</v>
      </c>
      <c r="I205" t="s">
        <v>3633</v>
      </c>
      <c r="J205" t="s">
        <v>3634</v>
      </c>
      <c r="K205" t="s">
        <v>48</v>
      </c>
      <c r="L205" t="s">
        <v>983</v>
      </c>
      <c r="M205" t="s">
        <v>3867</v>
      </c>
      <c r="N205" t="s">
        <v>3867</v>
      </c>
      <c r="O205" t="s">
        <v>3657</v>
      </c>
    </row>
    <row r="206" spans="1:15" x14ac:dyDescent="0.45">
      <c r="A206" t="s">
        <v>3867</v>
      </c>
      <c r="B206" t="s">
        <v>3868</v>
      </c>
      <c r="C206" t="s">
        <v>3628</v>
      </c>
      <c r="D206">
        <v>100</v>
      </c>
      <c r="E206" t="s">
        <v>3629</v>
      </c>
      <c r="F206" t="s">
        <v>3630</v>
      </c>
      <c r="G206" t="s">
        <v>3631</v>
      </c>
      <c r="H206" t="s">
        <v>3632</v>
      </c>
      <c r="I206" t="s">
        <v>3633</v>
      </c>
      <c r="J206" t="s">
        <v>3634</v>
      </c>
      <c r="K206" t="s">
        <v>48</v>
      </c>
      <c r="L206" t="s">
        <v>983</v>
      </c>
      <c r="M206" t="s">
        <v>3867</v>
      </c>
      <c r="N206" t="s">
        <v>3867</v>
      </c>
      <c r="O206" t="s">
        <v>3657</v>
      </c>
    </row>
    <row r="207" spans="1:15" x14ac:dyDescent="0.45">
      <c r="A207" t="s">
        <v>3867</v>
      </c>
      <c r="B207" t="s">
        <v>3868</v>
      </c>
      <c r="C207" t="s">
        <v>3628</v>
      </c>
      <c r="D207">
        <v>100</v>
      </c>
      <c r="E207" t="s">
        <v>3629</v>
      </c>
      <c r="F207" t="s">
        <v>3630</v>
      </c>
      <c r="G207" t="s">
        <v>3631</v>
      </c>
      <c r="H207" t="s">
        <v>3632</v>
      </c>
      <c r="I207" t="s">
        <v>3633</v>
      </c>
      <c r="J207" t="s">
        <v>3634</v>
      </c>
      <c r="K207" t="s">
        <v>48</v>
      </c>
      <c r="L207" t="s">
        <v>983</v>
      </c>
      <c r="M207" t="s">
        <v>3867</v>
      </c>
      <c r="N207" t="s">
        <v>3867</v>
      </c>
      <c r="O207" t="s">
        <v>3657</v>
      </c>
    </row>
    <row r="208" spans="1:15" x14ac:dyDescent="0.45">
      <c r="A208" t="s">
        <v>3867</v>
      </c>
      <c r="B208" t="s">
        <v>3868</v>
      </c>
      <c r="C208" t="s">
        <v>3628</v>
      </c>
      <c r="D208">
        <v>100</v>
      </c>
      <c r="E208" t="s">
        <v>3629</v>
      </c>
      <c r="F208" t="s">
        <v>3630</v>
      </c>
      <c r="G208" t="s">
        <v>3631</v>
      </c>
      <c r="H208" t="s">
        <v>3632</v>
      </c>
      <c r="I208" t="s">
        <v>3633</v>
      </c>
      <c r="J208" t="s">
        <v>3634</v>
      </c>
      <c r="K208" t="s">
        <v>48</v>
      </c>
      <c r="L208" t="s">
        <v>983</v>
      </c>
      <c r="M208" t="s">
        <v>3867</v>
      </c>
      <c r="N208" t="s">
        <v>3867</v>
      </c>
      <c r="O208" t="s">
        <v>3657</v>
      </c>
    </row>
    <row r="209" spans="1:15" x14ac:dyDescent="0.45">
      <c r="A209" t="s">
        <v>3867</v>
      </c>
      <c r="B209" t="s">
        <v>3868</v>
      </c>
      <c r="C209" t="s">
        <v>3628</v>
      </c>
      <c r="D209">
        <v>100</v>
      </c>
      <c r="E209" t="s">
        <v>3629</v>
      </c>
      <c r="F209" t="s">
        <v>3630</v>
      </c>
      <c r="G209" t="s">
        <v>3631</v>
      </c>
      <c r="H209" t="s">
        <v>3632</v>
      </c>
      <c r="I209" t="s">
        <v>3633</v>
      </c>
      <c r="J209" t="s">
        <v>3634</v>
      </c>
      <c r="K209" t="s">
        <v>48</v>
      </c>
      <c r="L209" t="s">
        <v>983</v>
      </c>
      <c r="M209" t="s">
        <v>3867</v>
      </c>
      <c r="N209" t="s">
        <v>3867</v>
      </c>
      <c r="O209" t="s">
        <v>3657</v>
      </c>
    </row>
    <row r="210" spans="1:15" x14ac:dyDescent="0.45">
      <c r="A210" t="s">
        <v>3867</v>
      </c>
      <c r="B210" t="s">
        <v>3868</v>
      </c>
      <c r="C210" t="s">
        <v>3628</v>
      </c>
      <c r="D210">
        <v>100</v>
      </c>
      <c r="E210" t="s">
        <v>3629</v>
      </c>
      <c r="F210" t="s">
        <v>3630</v>
      </c>
      <c r="G210" t="s">
        <v>3631</v>
      </c>
      <c r="H210" t="s">
        <v>3632</v>
      </c>
      <c r="I210" t="s">
        <v>3633</v>
      </c>
      <c r="J210" t="s">
        <v>3634</v>
      </c>
      <c r="K210" t="s">
        <v>48</v>
      </c>
      <c r="L210" t="s">
        <v>983</v>
      </c>
      <c r="M210" t="s">
        <v>3867</v>
      </c>
      <c r="N210" t="s">
        <v>3867</v>
      </c>
      <c r="O210" t="s">
        <v>3657</v>
      </c>
    </row>
    <row r="211" spans="1:15" x14ac:dyDescent="0.45">
      <c r="A211" t="s">
        <v>3867</v>
      </c>
      <c r="B211" t="s">
        <v>3868</v>
      </c>
      <c r="C211" t="s">
        <v>3628</v>
      </c>
      <c r="D211">
        <v>100</v>
      </c>
      <c r="E211" t="s">
        <v>3629</v>
      </c>
      <c r="F211" t="s">
        <v>3630</v>
      </c>
      <c r="G211" t="s">
        <v>3631</v>
      </c>
      <c r="H211" t="s">
        <v>3632</v>
      </c>
      <c r="I211" t="s">
        <v>3633</v>
      </c>
      <c r="J211" t="s">
        <v>3634</v>
      </c>
      <c r="K211" t="s">
        <v>48</v>
      </c>
      <c r="L211" t="s">
        <v>983</v>
      </c>
      <c r="M211" t="s">
        <v>3867</v>
      </c>
      <c r="N211" t="s">
        <v>3867</v>
      </c>
      <c r="O211" t="s">
        <v>3657</v>
      </c>
    </row>
    <row r="212" spans="1:15" x14ac:dyDescent="0.45">
      <c r="A212" t="s">
        <v>3869</v>
      </c>
      <c r="B212" t="s">
        <v>3870</v>
      </c>
      <c r="C212" t="s">
        <v>3628</v>
      </c>
      <c r="D212">
        <v>100</v>
      </c>
      <c r="E212" t="s">
        <v>3629</v>
      </c>
      <c r="F212" t="s">
        <v>3630</v>
      </c>
      <c r="G212" t="s">
        <v>3631</v>
      </c>
      <c r="H212" t="s">
        <v>3632</v>
      </c>
      <c r="I212" t="s">
        <v>3633</v>
      </c>
      <c r="J212" t="s">
        <v>3634</v>
      </c>
      <c r="K212" t="s">
        <v>48</v>
      </c>
      <c r="L212" t="s">
        <v>998</v>
      </c>
      <c r="M212" t="s">
        <v>3869</v>
      </c>
      <c r="N212" t="s">
        <v>3869</v>
      </c>
      <c r="O212" t="s">
        <v>3657</v>
      </c>
    </row>
    <row r="213" spans="1:15" x14ac:dyDescent="0.45">
      <c r="A213" t="s">
        <v>3869</v>
      </c>
      <c r="B213" t="s">
        <v>3870</v>
      </c>
      <c r="C213" t="s">
        <v>3628</v>
      </c>
      <c r="D213">
        <v>100</v>
      </c>
      <c r="E213" t="s">
        <v>3629</v>
      </c>
      <c r="F213" t="s">
        <v>3630</v>
      </c>
      <c r="G213" t="s">
        <v>3631</v>
      </c>
      <c r="H213" t="s">
        <v>3632</v>
      </c>
      <c r="I213" t="s">
        <v>3633</v>
      </c>
      <c r="J213" t="s">
        <v>3634</v>
      </c>
      <c r="K213" t="s">
        <v>48</v>
      </c>
      <c r="L213" t="s">
        <v>998</v>
      </c>
      <c r="M213" t="s">
        <v>3869</v>
      </c>
      <c r="N213" t="s">
        <v>3869</v>
      </c>
      <c r="O213" t="s">
        <v>3657</v>
      </c>
    </row>
    <row r="214" spans="1:15" x14ac:dyDescent="0.45">
      <c r="A214" t="s">
        <v>3869</v>
      </c>
      <c r="B214" t="s">
        <v>3870</v>
      </c>
      <c r="C214" t="s">
        <v>3628</v>
      </c>
      <c r="D214">
        <v>100</v>
      </c>
      <c r="E214" t="s">
        <v>3629</v>
      </c>
      <c r="F214" t="s">
        <v>3630</v>
      </c>
      <c r="G214" t="s">
        <v>3631</v>
      </c>
      <c r="H214" t="s">
        <v>3632</v>
      </c>
      <c r="I214" t="s">
        <v>3633</v>
      </c>
      <c r="J214" t="s">
        <v>3634</v>
      </c>
      <c r="K214" t="s">
        <v>48</v>
      </c>
      <c r="L214" t="s">
        <v>998</v>
      </c>
      <c r="M214" t="s">
        <v>3869</v>
      </c>
      <c r="N214" t="s">
        <v>3869</v>
      </c>
      <c r="O214" t="s">
        <v>3657</v>
      </c>
    </row>
    <row r="215" spans="1:15" x14ac:dyDescent="0.45">
      <c r="A215" t="s">
        <v>3869</v>
      </c>
      <c r="B215" t="s">
        <v>3870</v>
      </c>
      <c r="C215" t="s">
        <v>3628</v>
      </c>
      <c r="D215">
        <v>100</v>
      </c>
      <c r="E215" t="s">
        <v>3629</v>
      </c>
      <c r="F215" t="s">
        <v>3630</v>
      </c>
      <c r="G215" t="s">
        <v>3631</v>
      </c>
      <c r="H215" t="s">
        <v>3632</v>
      </c>
      <c r="I215" t="s">
        <v>3633</v>
      </c>
      <c r="J215" t="s">
        <v>3634</v>
      </c>
      <c r="K215" t="s">
        <v>48</v>
      </c>
      <c r="L215" t="s">
        <v>998</v>
      </c>
      <c r="M215" t="s">
        <v>3869</v>
      </c>
      <c r="N215" t="s">
        <v>3869</v>
      </c>
      <c r="O215" t="s">
        <v>3657</v>
      </c>
    </row>
    <row r="216" spans="1:15" x14ac:dyDescent="0.45">
      <c r="A216" t="s">
        <v>3869</v>
      </c>
      <c r="B216" t="s">
        <v>3870</v>
      </c>
      <c r="C216" t="s">
        <v>3628</v>
      </c>
      <c r="D216">
        <v>100</v>
      </c>
      <c r="E216" t="s">
        <v>3629</v>
      </c>
      <c r="F216" t="s">
        <v>3630</v>
      </c>
      <c r="G216" t="s">
        <v>3631</v>
      </c>
      <c r="H216" t="s">
        <v>3632</v>
      </c>
      <c r="I216" t="s">
        <v>3633</v>
      </c>
      <c r="J216" t="s">
        <v>3634</v>
      </c>
      <c r="K216" t="s">
        <v>48</v>
      </c>
      <c r="L216" t="s">
        <v>998</v>
      </c>
      <c r="M216" t="s">
        <v>3869</v>
      </c>
      <c r="N216" t="s">
        <v>3869</v>
      </c>
      <c r="O216" t="s">
        <v>3657</v>
      </c>
    </row>
    <row r="217" spans="1:15" x14ac:dyDescent="0.45">
      <c r="A217" t="s">
        <v>3869</v>
      </c>
      <c r="B217" t="s">
        <v>3870</v>
      </c>
      <c r="C217" t="s">
        <v>3628</v>
      </c>
      <c r="D217">
        <v>100</v>
      </c>
      <c r="E217" t="s">
        <v>3629</v>
      </c>
      <c r="F217" t="s">
        <v>3630</v>
      </c>
      <c r="G217" t="s">
        <v>3631</v>
      </c>
      <c r="H217" t="s">
        <v>3632</v>
      </c>
      <c r="I217" t="s">
        <v>3633</v>
      </c>
      <c r="J217" t="s">
        <v>3634</v>
      </c>
      <c r="K217" t="s">
        <v>48</v>
      </c>
      <c r="L217" t="s">
        <v>998</v>
      </c>
      <c r="M217" t="s">
        <v>3869</v>
      </c>
      <c r="N217" t="s">
        <v>3869</v>
      </c>
      <c r="O217" t="s">
        <v>3657</v>
      </c>
    </row>
    <row r="218" spans="1:15" x14ac:dyDescent="0.45">
      <c r="A218" t="s">
        <v>3869</v>
      </c>
      <c r="B218" t="s">
        <v>3870</v>
      </c>
      <c r="C218" t="s">
        <v>3628</v>
      </c>
      <c r="D218">
        <v>100</v>
      </c>
      <c r="E218" t="s">
        <v>3629</v>
      </c>
      <c r="F218" t="s">
        <v>3630</v>
      </c>
      <c r="G218" t="s">
        <v>3631</v>
      </c>
      <c r="H218" t="s">
        <v>3632</v>
      </c>
      <c r="I218" t="s">
        <v>3633</v>
      </c>
      <c r="J218" t="s">
        <v>3634</v>
      </c>
      <c r="K218" t="s">
        <v>48</v>
      </c>
      <c r="L218" t="s">
        <v>998</v>
      </c>
      <c r="M218" t="s">
        <v>3869</v>
      </c>
      <c r="N218" t="s">
        <v>3869</v>
      </c>
      <c r="O218" t="s">
        <v>3657</v>
      </c>
    </row>
    <row r="219" spans="1:15" x14ac:dyDescent="0.45">
      <c r="A219" t="s">
        <v>3869</v>
      </c>
      <c r="B219" t="s">
        <v>3870</v>
      </c>
      <c r="C219" t="s">
        <v>3628</v>
      </c>
      <c r="D219">
        <v>100</v>
      </c>
      <c r="E219" t="s">
        <v>3629</v>
      </c>
      <c r="F219" t="s">
        <v>3630</v>
      </c>
      <c r="G219" t="s">
        <v>3631</v>
      </c>
      <c r="H219" t="s">
        <v>3632</v>
      </c>
      <c r="I219" t="s">
        <v>3633</v>
      </c>
      <c r="J219" t="s">
        <v>3634</v>
      </c>
      <c r="K219" t="s">
        <v>48</v>
      </c>
      <c r="L219" t="s">
        <v>998</v>
      </c>
      <c r="M219" t="s">
        <v>3869</v>
      </c>
      <c r="N219" t="s">
        <v>3869</v>
      </c>
      <c r="O219" t="s">
        <v>3657</v>
      </c>
    </row>
    <row r="220" spans="1:15" x14ac:dyDescent="0.45">
      <c r="A220" t="s">
        <v>3869</v>
      </c>
      <c r="B220" t="s">
        <v>3870</v>
      </c>
      <c r="C220" t="s">
        <v>3628</v>
      </c>
      <c r="D220">
        <v>100</v>
      </c>
      <c r="E220" t="s">
        <v>3629</v>
      </c>
      <c r="F220" t="s">
        <v>3630</v>
      </c>
      <c r="G220" t="s">
        <v>3631</v>
      </c>
      <c r="H220" t="s">
        <v>3632</v>
      </c>
      <c r="I220" t="s">
        <v>3633</v>
      </c>
      <c r="J220" t="s">
        <v>3634</v>
      </c>
      <c r="K220" t="s">
        <v>48</v>
      </c>
      <c r="L220" t="s">
        <v>998</v>
      </c>
      <c r="M220" t="s">
        <v>3869</v>
      </c>
      <c r="N220" t="s">
        <v>3869</v>
      </c>
      <c r="O220" t="s">
        <v>3657</v>
      </c>
    </row>
    <row r="221" spans="1:15" x14ac:dyDescent="0.45">
      <c r="A221" t="s">
        <v>3869</v>
      </c>
      <c r="B221" t="s">
        <v>3870</v>
      </c>
      <c r="C221" t="s">
        <v>3628</v>
      </c>
      <c r="D221">
        <v>100</v>
      </c>
      <c r="E221" t="s">
        <v>3629</v>
      </c>
      <c r="F221" t="s">
        <v>3630</v>
      </c>
      <c r="G221" t="s">
        <v>3631</v>
      </c>
      <c r="H221" t="s">
        <v>3632</v>
      </c>
      <c r="I221" t="s">
        <v>3633</v>
      </c>
      <c r="J221" t="s">
        <v>3634</v>
      </c>
      <c r="K221" t="s">
        <v>48</v>
      </c>
      <c r="L221" t="s">
        <v>998</v>
      </c>
      <c r="M221" t="s">
        <v>3869</v>
      </c>
      <c r="N221" t="s">
        <v>3869</v>
      </c>
      <c r="O221" t="s">
        <v>3657</v>
      </c>
    </row>
    <row r="222" spans="1:15" x14ac:dyDescent="0.45">
      <c r="A222" t="s">
        <v>3869</v>
      </c>
      <c r="B222" t="s">
        <v>3870</v>
      </c>
      <c r="C222" t="s">
        <v>3628</v>
      </c>
      <c r="D222">
        <v>100</v>
      </c>
      <c r="E222" t="s">
        <v>3629</v>
      </c>
      <c r="F222" t="s">
        <v>3630</v>
      </c>
      <c r="G222" t="s">
        <v>3631</v>
      </c>
      <c r="H222" t="s">
        <v>3632</v>
      </c>
      <c r="I222" t="s">
        <v>3633</v>
      </c>
      <c r="J222" t="s">
        <v>3634</v>
      </c>
      <c r="K222" t="s">
        <v>48</v>
      </c>
      <c r="L222" t="s">
        <v>998</v>
      </c>
      <c r="M222" t="s">
        <v>3869</v>
      </c>
      <c r="N222" t="s">
        <v>3869</v>
      </c>
      <c r="O222" t="s">
        <v>3657</v>
      </c>
    </row>
    <row r="223" spans="1:15" x14ac:dyDescent="0.45">
      <c r="A223" t="s">
        <v>3869</v>
      </c>
      <c r="B223" t="s">
        <v>3870</v>
      </c>
      <c r="C223" t="s">
        <v>3628</v>
      </c>
      <c r="D223">
        <v>100</v>
      </c>
      <c r="E223" t="s">
        <v>3629</v>
      </c>
      <c r="F223" t="s">
        <v>3630</v>
      </c>
      <c r="G223" t="s">
        <v>3631</v>
      </c>
      <c r="H223" t="s">
        <v>3632</v>
      </c>
      <c r="I223" t="s">
        <v>3633</v>
      </c>
      <c r="J223" t="s">
        <v>3634</v>
      </c>
      <c r="K223" t="s">
        <v>48</v>
      </c>
      <c r="L223" t="s">
        <v>998</v>
      </c>
      <c r="M223" t="s">
        <v>3869</v>
      </c>
      <c r="N223" t="s">
        <v>3869</v>
      </c>
      <c r="O223" t="s">
        <v>3657</v>
      </c>
    </row>
    <row r="224" spans="1:15" x14ac:dyDescent="0.45">
      <c r="A224" t="s">
        <v>3869</v>
      </c>
      <c r="B224" t="s">
        <v>3870</v>
      </c>
      <c r="C224" t="s">
        <v>3628</v>
      </c>
      <c r="D224">
        <v>100</v>
      </c>
      <c r="E224" t="s">
        <v>3629</v>
      </c>
      <c r="F224" t="s">
        <v>3630</v>
      </c>
      <c r="G224" t="s">
        <v>3631</v>
      </c>
      <c r="H224" t="s">
        <v>3632</v>
      </c>
      <c r="I224" t="s">
        <v>3633</v>
      </c>
      <c r="J224" t="s">
        <v>3634</v>
      </c>
      <c r="K224" t="s">
        <v>48</v>
      </c>
      <c r="L224" t="s">
        <v>998</v>
      </c>
      <c r="M224" t="s">
        <v>3869</v>
      </c>
      <c r="N224" t="s">
        <v>3869</v>
      </c>
      <c r="O224" t="s">
        <v>3657</v>
      </c>
    </row>
    <row r="225" spans="1:15" x14ac:dyDescent="0.45">
      <c r="A225" t="s">
        <v>3869</v>
      </c>
      <c r="B225" t="s">
        <v>3870</v>
      </c>
      <c r="C225" t="s">
        <v>3628</v>
      </c>
      <c r="D225">
        <v>100</v>
      </c>
      <c r="E225" t="s">
        <v>3629</v>
      </c>
      <c r="F225" t="s">
        <v>3630</v>
      </c>
      <c r="G225" t="s">
        <v>3631</v>
      </c>
      <c r="H225" t="s">
        <v>3632</v>
      </c>
      <c r="I225" t="s">
        <v>3633</v>
      </c>
      <c r="J225" t="s">
        <v>3634</v>
      </c>
      <c r="K225" t="s">
        <v>48</v>
      </c>
      <c r="L225" t="s">
        <v>998</v>
      </c>
      <c r="M225" t="s">
        <v>3869</v>
      </c>
      <c r="N225" t="s">
        <v>3869</v>
      </c>
      <c r="O225" t="s">
        <v>3657</v>
      </c>
    </row>
    <row r="226" spans="1:15" x14ac:dyDescent="0.45">
      <c r="A226" t="s">
        <v>3869</v>
      </c>
      <c r="B226" t="s">
        <v>3870</v>
      </c>
      <c r="C226" t="s">
        <v>3628</v>
      </c>
      <c r="D226">
        <v>100</v>
      </c>
      <c r="E226" t="s">
        <v>3629</v>
      </c>
      <c r="F226" t="s">
        <v>3630</v>
      </c>
      <c r="G226" t="s">
        <v>3631</v>
      </c>
      <c r="H226" t="s">
        <v>3632</v>
      </c>
      <c r="I226" t="s">
        <v>3633</v>
      </c>
      <c r="J226" t="s">
        <v>3634</v>
      </c>
      <c r="K226" t="s">
        <v>48</v>
      </c>
      <c r="L226" t="s">
        <v>998</v>
      </c>
      <c r="M226" t="s">
        <v>3869</v>
      </c>
      <c r="N226" t="s">
        <v>3869</v>
      </c>
      <c r="O226" t="s">
        <v>3657</v>
      </c>
    </row>
    <row r="227" spans="1:15" x14ac:dyDescent="0.45">
      <c r="A227" t="s">
        <v>3869</v>
      </c>
      <c r="B227" t="s">
        <v>3870</v>
      </c>
      <c r="C227" t="s">
        <v>3628</v>
      </c>
      <c r="D227">
        <v>100</v>
      </c>
      <c r="E227" t="s">
        <v>3629</v>
      </c>
      <c r="F227" t="s">
        <v>3630</v>
      </c>
      <c r="G227" t="s">
        <v>3631</v>
      </c>
      <c r="H227" t="s">
        <v>3632</v>
      </c>
      <c r="I227" t="s">
        <v>3633</v>
      </c>
      <c r="J227" t="s">
        <v>3634</v>
      </c>
      <c r="K227" t="s">
        <v>48</v>
      </c>
      <c r="L227" t="s">
        <v>998</v>
      </c>
      <c r="M227" t="s">
        <v>3869</v>
      </c>
      <c r="N227" t="s">
        <v>3869</v>
      </c>
      <c r="O227" t="s">
        <v>3657</v>
      </c>
    </row>
    <row r="228" spans="1:15" x14ac:dyDescent="0.45">
      <c r="A228" t="s">
        <v>3869</v>
      </c>
      <c r="B228" t="s">
        <v>3870</v>
      </c>
      <c r="C228" t="s">
        <v>3628</v>
      </c>
      <c r="D228">
        <v>100</v>
      </c>
      <c r="E228" t="s">
        <v>3629</v>
      </c>
      <c r="F228" t="s">
        <v>3630</v>
      </c>
      <c r="G228" t="s">
        <v>3631</v>
      </c>
      <c r="H228" t="s">
        <v>3632</v>
      </c>
      <c r="I228" t="s">
        <v>3633</v>
      </c>
      <c r="J228" t="s">
        <v>3634</v>
      </c>
      <c r="K228" t="s">
        <v>48</v>
      </c>
      <c r="L228" t="s">
        <v>998</v>
      </c>
      <c r="M228" t="s">
        <v>3869</v>
      </c>
      <c r="N228" t="s">
        <v>3869</v>
      </c>
      <c r="O228" t="s">
        <v>3657</v>
      </c>
    </row>
    <row r="229" spans="1:15" x14ac:dyDescent="0.45">
      <c r="A229" t="s">
        <v>3871</v>
      </c>
      <c r="B229" t="s">
        <v>3872</v>
      </c>
      <c r="C229" t="s">
        <v>3628</v>
      </c>
      <c r="D229">
        <v>100</v>
      </c>
      <c r="E229" t="s">
        <v>3629</v>
      </c>
      <c r="F229" t="s">
        <v>3630</v>
      </c>
      <c r="G229" t="s">
        <v>3631</v>
      </c>
      <c r="H229" t="s">
        <v>3632</v>
      </c>
      <c r="I229" t="s">
        <v>3633</v>
      </c>
      <c r="J229" t="s">
        <v>3634</v>
      </c>
      <c r="K229" t="s">
        <v>48</v>
      </c>
      <c r="L229" t="s">
        <v>3660</v>
      </c>
      <c r="M229" t="s">
        <v>3873</v>
      </c>
      <c r="N229" t="s">
        <v>3873</v>
      </c>
      <c r="O229" t="s">
        <v>3648</v>
      </c>
    </row>
    <row r="230" spans="1:15" x14ac:dyDescent="0.45">
      <c r="A230" t="s">
        <v>3874</v>
      </c>
      <c r="B230" t="s">
        <v>3875</v>
      </c>
      <c r="C230" t="s">
        <v>3628</v>
      </c>
      <c r="D230">
        <v>100</v>
      </c>
      <c r="E230" t="s">
        <v>3629</v>
      </c>
      <c r="F230" t="s">
        <v>3630</v>
      </c>
      <c r="G230" t="s">
        <v>3631</v>
      </c>
      <c r="H230" t="s">
        <v>3632</v>
      </c>
      <c r="I230" t="s">
        <v>3633</v>
      </c>
      <c r="J230" t="s">
        <v>3634</v>
      </c>
      <c r="K230" t="s">
        <v>48</v>
      </c>
      <c r="L230" t="s">
        <v>3131</v>
      </c>
      <c r="M230" t="s">
        <v>3876</v>
      </c>
      <c r="N230" t="s">
        <v>3876</v>
      </c>
      <c r="O230" t="s">
        <v>3877</v>
      </c>
    </row>
    <row r="231" spans="1:15" x14ac:dyDescent="0.45">
      <c r="A231" t="s">
        <v>3655</v>
      </c>
      <c r="B231" t="s">
        <v>3656</v>
      </c>
      <c r="C231" t="s">
        <v>3628</v>
      </c>
      <c r="D231">
        <v>100</v>
      </c>
      <c r="E231" t="s">
        <v>3629</v>
      </c>
      <c r="F231" t="s">
        <v>3630</v>
      </c>
      <c r="G231" t="s">
        <v>3631</v>
      </c>
      <c r="H231" t="s">
        <v>3632</v>
      </c>
      <c r="I231" t="s">
        <v>3633</v>
      </c>
      <c r="J231" t="s">
        <v>3634</v>
      </c>
      <c r="K231" t="s">
        <v>48</v>
      </c>
      <c r="L231" t="s">
        <v>141</v>
      </c>
      <c r="M231" t="s">
        <v>3655</v>
      </c>
      <c r="N231" t="s">
        <v>3655</v>
      </c>
      <c r="O231" t="s">
        <v>3657</v>
      </c>
    </row>
    <row r="232" spans="1:15" x14ac:dyDescent="0.45">
      <c r="A232" t="s">
        <v>3878</v>
      </c>
      <c r="B232" t="s">
        <v>3879</v>
      </c>
      <c r="C232" t="s">
        <v>3628</v>
      </c>
      <c r="D232">
        <v>100</v>
      </c>
      <c r="E232" t="s">
        <v>3629</v>
      </c>
      <c r="F232" t="s">
        <v>3630</v>
      </c>
      <c r="G232" t="s">
        <v>3631</v>
      </c>
      <c r="H232" t="s">
        <v>3632</v>
      </c>
      <c r="I232" t="s">
        <v>3633</v>
      </c>
      <c r="J232" t="s">
        <v>3634</v>
      </c>
      <c r="K232" t="s">
        <v>48</v>
      </c>
      <c r="L232" t="s">
        <v>1950</v>
      </c>
      <c r="M232" t="s">
        <v>3880</v>
      </c>
      <c r="N232" t="s">
        <v>3880</v>
      </c>
      <c r="O232" t="s">
        <v>3858</v>
      </c>
    </row>
    <row r="233" spans="1:15" x14ac:dyDescent="0.45">
      <c r="A233" t="s">
        <v>3878</v>
      </c>
      <c r="B233" t="s">
        <v>3879</v>
      </c>
      <c r="C233" t="s">
        <v>3628</v>
      </c>
      <c r="D233">
        <v>100</v>
      </c>
      <c r="E233" t="s">
        <v>3629</v>
      </c>
      <c r="F233" t="s">
        <v>3630</v>
      </c>
      <c r="G233" t="s">
        <v>3631</v>
      </c>
      <c r="H233" t="s">
        <v>3632</v>
      </c>
      <c r="I233" t="s">
        <v>3633</v>
      </c>
      <c r="J233" t="s">
        <v>3634</v>
      </c>
      <c r="K233" t="s">
        <v>48</v>
      </c>
      <c r="L233" t="s">
        <v>1950</v>
      </c>
      <c r="M233" t="s">
        <v>3880</v>
      </c>
      <c r="N233" t="s">
        <v>3880</v>
      </c>
      <c r="O233" t="s">
        <v>3858</v>
      </c>
    </row>
    <row r="234" spans="1:15" x14ac:dyDescent="0.45">
      <c r="A234" t="s">
        <v>3878</v>
      </c>
      <c r="B234" t="s">
        <v>3879</v>
      </c>
      <c r="C234" t="s">
        <v>3628</v>
      </c>
      <c r="D234">
        <v>100</v>
      </c>
      <c r="E234" t="s">
        <v>3629</v>
      </c>
      <c r="F234" t="s">
        <v>3630</v>
      </c>
      <c r="G234" t="s">
        <v>3631</v>
      </c>
      <c r="H234" t="s">
        <v>3632</v>
      </c>
      <c r="I234" t="s">
        <v>3633</v>
      </c>
      <c r="J234" t="s">
        <v>3634</v>
      </c>
      <c r="K234" t="s">
        <v>48</v>
      </c>
      <c r="L234" t="s">
        <v>1950</v>
      </c>
      <c r="M234" t="s">
        <v>3880</v>
      </c>
      <c r="N234" t="s">
        <v>3880</v>
      </c>
      <c r="O234" t="s">
        <v>3858</v>
      </c>
    </row>
    <row r="235" spans="1:15" x14ac:dyDescent="0.45">
      <c r="A235" t="s">
        <v>3878</v>
      </c>
      <c r="B235" t="s">
        <v>3879</v>
      </c>
      <c r="C235" t="s">
        <v>3628</v>
      </c>
      <c r="D235">
        <v>100</v>
      </c>
      <c r="E235" t="s">
        <v>3629</v>
      </c>
      <c r="F235" t="s">
        <v>3630</v>
      </c>
      <c r="G235" t="s">
        <v>3631</v>
      </c>
      <c r="H235" t="s">
        <v>3632</v>
      </c>
      <c r="I235" t="s">
        <v>3633</v>
      </c>
      <c r="J235" t="s">
        <v>3634</v>
      </c>
      <c r="K235" t="s">
        <v>48</v>
      </c>
      <c r="L235" t="s">
        <v>1950</v>
      </c>
      <c r="M235" t="s">
        <v>3880</v>
      </c>
      <c r="N235" t="s">
        <v>3880</v>
      </c>
      <c r="O235" t="s">
        <v>3858</v>
      </c>
    </row>
    <row r="236" spans="1:15" x14ac:dyDescent="0.45">
      <c r="A236" t="s">
        <v>3878</v>
      </c>
      <c r="B236" t="s">
        <v>3879</v>
      </c>
      <c r="C236" t="s">
        <v>3628</v>
      </c>
      <c r="D236">
        <v>100</v>
      </c>
      <c r="E236" t="s">
        <v>3629</v>
      </c>
      <c r="F236" t="s">
        <v>3630</v>
      </c>
      <c r="G236" t="s">
        <v>3631</v>
      </c>
      <c r="H236" t="s">
        <v>3632</v>
      </c>
      <c r="I236" t="s">
        <v>3633</v>
      </c>
      <c r="J236" t="s">
        <v>3634</v>
      </c>
      <c r="K236" t="s">
        <v>48</v>
      </c>
      <c r="L236" t="s">
        <v>1950</v>
      </c>
      <c r="M236" t="s">
        <v>3880</v>
      </c>
      <c r="N236" t="s">
        <v>3880</v>
      </c>
      <c r="O236" t="s">
        <v>3858</v>
      </c>
    </row>
    <row r="237" spans="1:15" x14ac:dyDescent="0.45">
      <c r="A237" t="s">
        <v>3878</v>
      </c>
      <c r="B237" t="s">
        <v>3879</v>
      </c>
      <c r="C237" t="s">
        <v>3628</v>
      </c>
      <c r="D237">
        <v>100</v>
      </c>
      <c r="E237" t="s">
        <v>3629</v>
      </c>
      <c r="F237" t="s">
        <v>3630</v>
      </c>
      <c r="G237" t="s">
        <v>3631</v>
      </c>
      <c r="H237" t="s">
        <v>3632</v>
      </c>
      <c r="I237" t="s">
        <v>3633</v>
      </c>
      <c r="J237" t="s">
        <v>3634</v>
      </c>
      <c r="K237" t="s">
        <v>48</v>
      </c>
      <c r="L237" t="s">
        <v>1950</v>
      </c>
      <c r="M237" t="s">
        <v>3880</v>
      </c>
      <c r="N237" t="s">
        <v>3880</v>
      </c>
      <c r="O237" t="s">
        <v>3858</v>
      </c>
    </row>
    <row r="238" spans="1:15" x14ac:dyDescent="0.45">
      <c r="A238" t="s">
        <v>3878</v>
      </c>
      <c r="B238" t="s">
        <v>3879</v>
      </c>
      <c r="C238" t="s">
        <v>3628</v>
      </c>
      <c r="D238">
        <v>100</v>
      </c>
      <c r="E238" t="s">
        <v>3629</v>
      </c>
      <c r="F238" t="s">
        <v>3630</v>
      </c>
      <c r="G238" t="s">
        <v>3631</v>
      </c>
      <c r="H238" t="s">
        <v>3632</v>
      </c>
      <c r="I238" t="s">
        <v>3633</v>
      </c>
      <c r="J238" t="s">
        <v>3634</v>
      </c>
      <c r="K238" t="s">
        <v>48</v>
      </c>
      <c r="L238" t="s">
        <v>1950</v>
      </c>
      <c r="M238" t="s">
        <v>3880</v>
      </c>
      <c r="N238" t="s">
        <v>3880</v>
      </c>
      <c r="O238" t="s">
        <v>3858</v>
      </c>
    </row>
    <row r="239" spans="1:15" x14ac:dyDescent="0.45">
      <c r="A239" t="s">
        <v>3878</v>
      </c>
      <c r="B239" t="s">
        <v>3879</v>
      </c>
      <c r="C239" t="s">
        <v>3628</v>
      </c>
      <c r="D239">
        <v>100</v>
      </c>
      <c r="E239" t="s">
        <v>3629</v>
      </c>
      <c r="F239" t="s">
        <v>3630</v>
      </c>
      <c r="G239" t="s">
        <v>3631</v>
      </c>
      <c r="H239" t="s">
        <v>3632</v>
      </c>
      <c r="I239" t="s">
        <v>3633</v>
      </c>
      <c r="J239" t="s">
        <v>3634</v>
      </c>
      <c r="K239" t="s">
        <v>48</v>
      </c>
      <c r="L239" t="s">
        <v>1950</v>
      </c>
      <c r="M239" t="s">
        <v>3880</v>
      </c>
      <c r="N239" t="s">
        <v>3880</v>
      </c>
      <c r="O239" t="s">
        <v>3858</v>
      </c>
    </row>
    <row r="240" spans="1:15" x14ac:dyDescent="0.45">
      <c r="A240" t="s">
        <v>3878</v>
      </c>
      <c r="B240" t="s">
        <v>3879</v>
      </c>
      <c r="C240" t="s">
        <v>3628</v>
      </c>
      <c r="D240">
        <v>100</v>
      </c>
      <c r="E240" t="s">
        <v>3629</v>
      </c>
      <c r="F240" t="s">
        <v>3630</v>
      </c>
      <c r="G240" t="s">
        <v>3631</v>
      </c>
      <c r="H240" t="s">
        <v>3632</v>
      </c>
      <c r="I240" t="s">
        <v>3633</v>
      </c>
      <c r="J240" t="s">
        <v>3634</v>
      </c>
      <c r="K240" t="s">
        <v>48</v>
      </c>
      <c r="L240" t="s">
        <v>1950</v>
      </c>
      <c r="M240" t="s">
        <v>3880</v>
      </c>
      <c r="N240" t="s">
        <v>3880</v>
      </c>
      <c r="O240" t="s">
        <v>3858</v>
      </c>
    </row>
    <row r="241" spans="1:15" x14ac:dyDescent="0.45">
      <c r="A241" t="s">
        <v>3878</v>
      </c>
      <c r="B241" t="s">
        <v>3879</v>
      </c>
      <c r="C241" t="s">
        <v>3628</v>
      </c>
      <c r="D241">
        <v>100</v>
      </c>
      <c r="E241" t="s">
        <v>3629</v>
      </c>
      <c r="F241" t="s">
        <v>3630</v>
      </c>
      <c r="G241" t="s">
        <v>3631</v>
      </c>
      <c r="H241" t="s">
        <v>3632</v>
      </c>
      <c r="I241" t="s">
        <v>3633</v>
      </c>
      <c r="J241" t="s">
        <v>3634</v>
      </c>
      <c r="K241" t="s">
        <v>48</v>
      </c>
      <c r="L241" t="s">
        <v>1950</v>
      </c>
      <c r="M241" t="s">
        <v>3880</v>
      </c>
      <c r="N241" t="s">
        <v>3880</v>
      </c>
      <c r="O241" t="s">
        <v>3858</v>
      </c>
    </row>
    <row r="242" spans="1:15" x14ac:dyDescent="0.45">
      <c r="A242" t="s">
        <v>3878</v>
      </c>
      <c r="B242" t="s">
        <v>3879</v>
      </c>
      <c r="C242" t="s">
        <v>3628</v>
      </c>
      <c r="D242">
        <v>100</v>
      </c>
      <c r="E242" t="s">
        <v>3629</v>
      </c>
      <c r="F242" t="s">
        <v>3630</v>
      </c>
      <c r="G242" t="s">
        <v>3631</v>
      </c>
      <c r="H242" t="s">
        <v>3632</v>
      </c>
      <c r="I242" t="s">
        <v>3633</v>
      </c>
      <c r="J242" t="s">
        <v>3634</v>
      </c>
      <c r="K242" t="s">
        <v>48</v>
      </c>
      <c r="L242" t="s">
        <v>1950</v>
      </c>
      <c r="M242" t="s">
        <v>3880</v>
      </c>
      <c r="N242" t="s">
        <v>3880</v>
      </c>
      <c r="O242" t="s">
        <v>3858</v>
      </c>
    </row>
    <row r="243" spans="1:15" x14ac:dyDescent="0.45">
      <c r="A243" t="s">
        <v>3878</v>
      </c>
      <c r="B243" t="s">
        <v>3879</v>
      </c>
      <c r="C243" t="s">
        <v>3628</v>
      </c>
      <c r="D243">
        <v>100</v>
      </c>
      <c r="E243" t="s">
        <v>3629</v>
      </c>
      <c r="F243" t="s">
        <v>3630</v>
      </c>
      <c r="G243" t="s">
        <v>3631</v>
      </c>
      <c r="H243" t="s">
        <v>3632</v>
      </c>
      <c r="I243" t="s">
        <v>3633</v>
      </c>
      <c r="J243" t="s">
        <v>3634</v>
      </c>
      <c r="K243" t="s">
        <v>48</v>
      </c>
      <c r="L243" t="s">
        <v>1950</v>
      </c>
      <c r="M243" t="s">
        <v>3880</v>
      </c>
      <c r="N243" t="s">
        <v>3880</v>
      </c>
      <c r="O243" t="s">
        <v>3858</v>
      </c>
    </row>
    <row r="244" spans="1:15" x14ac:dyDescent="0.45">
      <c r="A244" t="s">
        <v>3878</v>
      </c>
      <c r="B244" t="s">
        <v>3879</v>
      </c>
      <c r="C244" t="s">
        <v>3628</v>
      </c>
      <c r="D244">
        <v>100</v>
      </c>
      <c r="E244" t="s">
        <v>3629</v>
      </c>
      <c r="F244" t="s">
        <v>3630</v>
      </c>
      <c r="G244" t="s">
        <v>3631</v>
      </c>
      <c r="H244" t="s">
        <v>3632</v>
      </c>
      <c r="I244" t="s">
        <v>3633</v>
      </c>
      <c r="J244" t="s">
        <v>3634</v>
      </c>
      <c r="K244" t="s">
        <v>48</v>
      </c>
      <c r="L244" t="s">
        <v>1950</v>
      </c>
      <c r="M244" t="s">
        <v>3880</v>
      </c>
      <c r="N244" t="s">
        <v>3880</v>
      </c>
      <c r="O244" t="s">
        <v>3858</v>
      </c>
    </row>
    <row r="245" spans="1:15" x14ac:dyDescent="0.45">
      <c r="A245" t="s">
        <v>3878</v>
      </c>
      <c r="B245" t="s">
        <v>3879</v>
      </c>
      <c r="C245" t="s">
        <v>3628</v>
      </c>
      <c r="D245">
        <v>100</v>
      </c>
      <c r="E245" t="s">
        <v>3629</v>
      </c>
      <c r="F245" t="s">
        <v>3630</v>
      </c>
      <c r="G245" t="s">
        <v>3631</v>
      </c>
      <c r="H245" t="s">
        <v>3632</v>
      </c>
      <c r="I245" t="s">
        <v>3633</v>
      </c>
      <c r="J245" t="s">
        <v>3634</v>
      </c>
      <c r="K245" t="s">
        <v>48</v>
      </c>
      <c r="L245" t="s">
        <v>1950</v>
      </c>
      <c r="M245" t="s">
        <v>3880</v>
      </c>
      <c r="N245" t="s">
        <v>3880</v>
      </c>
      <c r="O245" t="s">
        <v>3858</v>
      </c>
    </row>
    <row r="246" spans="1:15" x14ac:dyDescent="0.45">
      <c r="A246" t="s">
        <v>3878</v>
      </c>
      <c r="B246" t="s">
        <v>3879</v>
      </c>
      <c r="C246" t="s">
        <v>3628</v>
      </c>
      <c r="D246">
        <v>100</v>
      </c>
      <c r="E246" t="s">
        <v>3629</v>
      </c>
      <c r="F246" t="s">
        <v>3630</v>
      </c>
      <c r="G246" t="s">
        <v>3631</v>
      </c>
      <c r="H246" t="s">
        <v>3632</v>
      </c>
      <c r="I246" t="s">
        <v>3633</v>
      </c>
      <c r="J246" t="s">
        <v>3634</v>
      </c>
      <c r="K246" t="s">
        <v>48</v>
      </c>
      <c r="L246" t="s">
        <v>1950</v>
      </c>
      <c r="M246" t="s">
        <v>3880</v>
      </c>
      <c r="N246" t="s">
        <v>3880</v>
      </c>
      <c r="O246" t="s">
        <v>3858</v>
      </c>
    </row>
    <row r="247" spans="1:15" x14ac:dyDescent="0.45">
      <c r="A247" t="s">
        <v>3881</v>
      </c>
      <c r="B247" t="s">
        <v>3882</v>
      </c>
      <c r="C247" t="s">
        <v>3628</v>
      </c>
      <c r="D247">
        <v>100</v>
      </c>
      <c r="E247" t="s">
        <v>3629</v>
      </c>
      <c r="F247" t="s">
        <v>3630</v>
      </c>
      <c r="G247" t="s">
        <v>3631</v>
      </c>
      <c r="H247" t="s">
        <v>3632</v>
      </c>
      <c r="I247" t="s">
        <v>3633</v>
      </c>
      <c r="J247" t="s">
        <v>3634</v>
      </c>
      <c r="K247" t="s">
        <v>48</v>
      </c>
      <c r="L247" t="s">
        <v>1021</v>
      </c>
      <c r="M247" t="s">
        <v>3883</v>
      </c>
      <c r="N247" t="s">
        <v>3883</v>
      </c>
      <c r="O247" t="s">
        <v>3884</v>
      </c>
    </row>
    <row r="248" spans="1:15" x14ac:dyDescent="0.45">
      <c r="A248" t="s">
        <v>3885</v>
      </c>
      <c r="B248" t="s">
        <v>3886</v>
      </c>
      <c r="C248" t="s">
        <v>3628</v>
      </c>
      <c r="D248">
        <v>100</v>
      </c>
      <c r="E248" t="s">
        <v>3629</v>
      </c>
      <c r="F248" t="s">
        <v>3630</v>
      </c>
      <c r="G248" t="s">
        <v>3631</v>
      </c>
      <c r="H248" t="s">
        <v>3632</v>
      </c>
      <c r="I248" t="s">
        <v>3633</v>
      </c>
      <c r="J248" t="s">
        <v>3634</v>
      </c>
      <c r="K248" t="s">
        <v>48</v>
      </c>
      <c r="L248" t="s">
        <v>1021</v>
      </c>
      <c r="M248" t="s">
        <v>3887</v>
      </c>
      <c r="N248" t="s">
        <v>3887</v>
      </c>
      <c r="O248" t="s">
        <v>3888</v>
      </c>
    </row>
    <row r="249" spans="1:15" x14ac:dyDescent="0.45">
      <c r="A249" t="s">
        <v>3889</v>
      </c>
      <c r="B249" t="s">
        <v>3890</v>
      </c>
      <c r="C249" t="s">
        <v>3628</v>
      </c>
      <c r="D249">
        <v>100</v>
      </c>
      <c r="E249" t="s">
        <v>3629</v>
      </c>
      <c r="F249" t="s">
        <v>3630</v>
      </c>
      <c r="G249" t="s">
        <v>3631</v>
      </c>
      <c r="H249" t="s">
        <v>3632</v>
      </c>
      <c r="I249" t="s">
        <v>3633</v>
      </c>
      <c r="J249" t="s">
        <v>3634</v>
      </c>
      <c r="K249" t="s">
        <v>48</v>
      </c>
      <c r="L249" t="s">
        <v>1021</v>
      </c>
      <c r="M249" t="s">
        <v>3889</v>
      </c>
      <c r="N249" t="s">
        <v>3889</v>
      </c>
      <c r="O249" t="s">
        <v>3779</v>
      </c>
    </row>
    <row r="250" spans="1:15" x14ac:dyDescent="0.45">
      <c r="A250" t="s">
        <v>3889</v>
      </c>
      <c r="B250" t="s">
        <v>3890</v>
      </c>
      <c r="C250" t="s">
        <v>3628</v>
      </c>
      <c r="D250">
        <v>100</v>
      </c>
      <c r="E250" t="s">
        <v>3629</v>
      </c>
      <c r="F250" t="s">
        <v>3630</v>
      </c>
      <c r="G250" t="s">
        <v>3631</v>
      </c>
      <c r="H250" t="s">
        <v>3632</v>
      </c>
      <c r="I250" t="s">
        <v>3633</v>
      </c>
      <c r="J250" t="s">
        <v>3634</v>
      </c>
      <c r="K250" t="s">
        <v>48</v>
      </c>
      <c r="L250" t="s">
        <v>1021</v>
      </c>
      <c r="M250" t="s">
        <v>3889</v>
      </c>
      <c r="N250" t="s">
        <v>3889</v>
      </c>
      <c r="O250" t="s">
        <v>3779</v>
      </c>
    </row>
    <row r="251" spans="1:15" x14ac:dyDescent="0.45">
      <c r="A251" t="s">
        <v>3889</v>
      </c>
      <c r="B251" t="s">
        <v>3890</v>
      </c>
      <c r="C251" t="s">
        <v>3628</v>
      </c>
      <c r="D251">
        <v>100</v>
      </c>
      <c r="E251" t="s">
        <v>3629</v>
      </c>
      <c r="F251" t="s">
        <v>3630</v>
      </c>
      <c r="G251" t="s">
        <v>3631</v>
      </c>
      <c r="H251" t="s">
        <v>3632</v>
      </c>
      <c r="I251" t="s">
        <v>3633</v>
      </c>
      <c r="J251" t="s">
        <v>3634</v>
      </c>
      <c r="K251" t="s">
        <v>48</v>
      </c>
      <c r="L251" t="s">
        <v>1021</v>
      </c>
      <c r="M251" t="s">
        <v>3889</v>
      </c>
      <c r="N251" t="s">
        <v>3889</v>
      </c>
      <c r="O251" t="s">
        <v>3779</v>
      </c>
    </row>
    <row r="252" spans="1:15" x14ac:dyDescent="0.45">
      <c r="A252" t="s">
        <v>3889</v>
      </c>
      <c r="B252" t="s">
        <v>3890</v>
      </c>
      <c r="C252" t="s">
        <v>3628</v>
      </c>
      <c r="D252">
        <v>100</v>
      </c>
      <c r="E252" t="s">
        <v>3629</v>
      </c>
      <c r="F252" t="s">
        <v>3630</v>
      </c>
      <c r="G252" t="s">
        <v>3631</v>
      </c>
      <c r="H252" t="s">
        <v>3632</v>
      </c>
      <c r="I252" t="s">
        <v>3633</v>
      </c>
      <c r="J252" t="s">
        <v>3634</v>
      </c>
      <c r="K252" t="s">
        <v>48</v>
      </c>
      <c r="L252" t="s">
        <v>1021</v>
      </c>
      <c r="M252" t="s">
        <v>3889</v>
      </c>
      <c r="N252" t="s">
        <v>3889</v>
      </c>
      <c r="O252" t="s">
        <v>3779</v>
      </c>
    </row>
    <row r="253" spans="1:15" x14ac:dyDescent="0.45">
      <c r="A253" t="s">
        <v>3889</v>
      </c>
      <c r="B253" t="s">
        <v>3890</v>
      </c>
      <c r="C253" t="s">
        <v>3628</v>
      </c>
      <c r="D253">
        <v>100</v>
      </c>
      <c r="E253" t="s">
        <v>3629</v>
      </c>
      <c r="F253" t="s">
        <v>3630</v>
      </c>
      <c r="G253" t="s">
        <v>3631</v>
      </c>
      <c r="H253" t="s">
        <v>3632</v>
      </c>
      <c r="I253" t="s">
        <v>3633</v>
      </c>
      <c r="J253" t="s">
        <v>3634</v>
      </c>
      <c r="K253" t="s">
        <v>48</v>
      </c>
      <c r="L253" t="s">
        <v>1021</v>
      </c>
      <c r="M253" t="s">
        <v>3889</v>
      </c>
      <c r="N253" t="s">
        <v>3889</v>
      </c>
      <c r="O253" t="s">
        <v>3779</v>
      </c>
    </row>
    <row r="254" spans="1:15" x14ac:dyDescent="0.45">
      <c r="A254" t="s">
        <v>3889</v>
      </c>
      <c r="B254" t="s">
        <v>3890</v>
      </c>
      <c r="C254" t="s">
        <v>3628</v>
      </c>
      <c r="D254">
        <v>100</v>
      </c>
      <c r="E254" t="s">
        <v>3629</v>
      </c>
      <c r="F254" t="s">
        <v>3630</v>
      </c>
      <c r="G254" t="s">
        <v>3631</v>
      </c>
      <c r="H254" t="s">
        <v>3632</v>
      </c>
      <c r="I254" t="s">
        <v>3633</v>
      </c>
      <c r="J254" t="s">
        <v>3634</v>
      </c>
      <c r="K254" t="s">
        <v>48</v>
      </c>
      <c r="L254" t="s">
        <v>1021</v>
      </c>
      <c r="M254" t="s">
        <v>3889</v>
      </c>
      <c r="N254" t="s">
        <v>3889</v>
      </c>
      <c r="O254" t="s">
        <v>3779</v>
      </c>
    </row>
    <row r="255" spans="1:15" x14ac:dyDescent="0.45">
      <c r="A255" t="s">
        <v>3889</v>
      </c>
      <c r="B255" t="s">
        <v>3890</v>
      </c>
      <c r="C255" t="s">
        <v>3628</v>
      </c>
      <c r="D255">
        <v>100</v>
      </c>
      <c r="E255" t="s">
        <v>3629</v>
      </c>
      <c r="F255" t="s">
        <v>3630</v>
      </c>
      <c r="G255" t="s">
        <v>3631</v>
      </c>
      <c r="H255" t="s">
        <v>3632</v>
      </c>
      <c r="I255" t="s">
        <v>3633</v>
      </c>
      <c r="J255" t="s">
        <v>3634</v>
      </c>
      <c r="K255" t="s">
        <v>48</v>
      </c>
      <c r="L255" t="s">
        <v>1021</v>
      </c>
      <c r="M255" t="s">
        <v>3889</v>
      </c>
      <c r="N255" t="s">
        <v>3889</v>
      </c>
      <c r="O255" t="s">
        <v>3779</v>
      </c>
    </row>
    <row r="256" spans="1:15" x14ac:dyDescent="0.45">
      <c r="A256" t="s">
        <v>3889</v>
      </c>
      <c r="B256" t="s">
        <v>3890</v>
      </c>
      <c r="C256" t="s">
        <v>3628</v>
      </c>
      <c r="D256">
        <v>100</v>
      </c>
      <c r="E256" t="s">
        <v>3629</v>
      </c>
      <c r="F256" t="s">
        <v>3630</v>
      </c>
      <c r="G256" t="s">
        <v>3631</v>
      </c>
      <c r="H256" t="s">
        <v>3632</v>
      </c>
      <c r="I256" t="s">
        <v>3633</v>
      </c>
      <c r="J256" t="s">
        <v>3634</v>
      </c>
      <c r="K256" t="s">
        <v>48</v>
      </c>
      <c r="L256" t="s">
        <v>1021</v>
      </c>
      <c r="M256" t="s">
        <v>3889</v>
      </c>
      <c r="N256" t="s">
        <v>3889</v>
      </c>
      <c r="O256" t="s">
        <v>3779</v>
      </c>
    </row>
    <row r="257" spans="1:15" x14ac:dyDescent="0.45">
      <c r="A257" t="s">
        <v>3889</v>
      </c>
      <c r="B257" t="s">
        <v>3890</v>
      </c>
      <c r="C257" t="s">
        <v>3628</v>
      </c>
      <c r="D257">
        <v>100</v>
      </c>
      <c r="E257" t="s">
        <v>3629</v>
      </c>
      <c r="F257" t="s">
        <v>3630</v>
      </c>
      <c r="G257" t="s">
        <v>3631</v>
      </c>
      <c r="H257" t="s">
        <v>3632</v>
      </c>
      <c r="I257" t="s">
        <v>3633</v>
      </c>
      <c r="J257" t="s">
        <v>3634</v>
      </c>
      <c r="K257" t="s">
        <v>48</v>
      </c>
      <c r="L257" t="s">
        <v>1021</v>
      </c>
      <c r="M257" t="s">
        <v>3889</v>
      </c>
      <c r="N257" t="s">
        <v>3889</v>
      </c>
      <c r="O257" t="s">
        <v>3779</v>
      </c>
    </row>
    <row r="258" spans="1:15" x14ac:dyDescent="0.45">
      <c r="A258" t="s">
        <v>3889</v>
      </c>
      <c r="B258" t="s">
        <v>3890</v>
      </c>
      <c r="C258" t="s">
        <v>3628</v>
      </c>
      <c r="D258">
        <v>100</v>
      </c>
      <c r="E258" t="s">
        <v>3629</v>
      </c>
      <c r="F258" t="s">
        <v>3630</v>
      </c>
      <c r="G258" t="s">
        <v>3631</v>
      </c>
      <c r="H258" t="s">
        <v>3632</v>
      </c>
      <c r="I258" t="s">
        <v>3633</v>
      </c>
      <c r="J258" t="s">
        <v>3634</v>
      </c>
      <c r="K258" t="s">
        <v>48</v>
      </c>
      <c r="L258" t="s">
        <v>1021</v>
      </c>
      <c r="M258" t="s">
        <v>3889</v>
      </c>
      <c r="N258" t="s">
        <v>3889</v>
      </c>
      <c r="O258" t="s">
        <v>3779</v>
      </c>
    </row>
    <row r="259" spans="1:15" x14ac:dyDescent="0.45">
      <c r="A259" t="s">
        <v>3889</v>
      </c>
      <c r="B259" t="s">
        <v>3890</v>
      </c>
      <c r="C259" t="s">
        <v>3628</v>
      </c>
      <c r="D259">
        <v>100</v>
      </c>
      <c r="E259" t="s">
        <v>3629</v>
      </c>
      <c r="F259" t="s">
        <v>3630</v>
      </c>
      <c r="G259" t="s">
        <v>3631</v>
      </c>
      <c r="H259" t="s">
        <v>3632</v>
      </c>
      <c r="I259" t="s">
        <v>3633</v>
      </c>
      <c r="J259" t="s">
        <v>3634</v>
      </c>
      <c r="K259" t="s">
        <v>48</v>
      </c>
      <c r="L259" t="s">
        <v>1021</v>
      </c>
      <c r="M259" t="s">
        <v>3889</v>
      </c>
      <c r="N259" t="s">
        <v>3889</v>
      </c>
      <c r="O259" t="s">
        <v>3779</v>
      </c>
    </row>
    <row r="260" spans="1:15" x14ac:dyDescent="0.45">
      <c r="A260" t="s">
        <v>3889</v>
      </c>
      <c r="B260" t="s">
        <v>3890</v>
      </c>
      <c r="C260" t="s">
        <v>3628</v>
      </c>
      <c r="D260">
        <v>100</v>
      </c>
      <c r="E260" t="s">
        <v>3629</v>
      </c>
      <c r="F260" t="s">
        <v>3630</v>
      </c>
      <c r="G260" t="s">
        <v>3631</v>
      </c>
      <c r="H260" t="s">
        <v>3632</v>
      </c>
      <c r="I260" t="s">
        <v>3633</v>
      </c>
      <c r="J260" t="s">
        <v>3634</v>
      </c>
      <c r="K260" t="s">
        <v>48</v>
      </c>
      <c r="L260" t="s">
        <v>1021</v>
      </c>
      <c r="M260" t="s">
        <v>3889</v>
      </c>
      <c r="N260" t="s">
        <v>3889</v>
      </c>
      <c r="O260" t="s">
        <v>3779</v>
      </c>
    </row>
    <row r="261" spans="1:15" x14ac:dyDescent="0.45">
      <c r="A261" t="s">
        <v>3889</v>
      </c>
      <c r="B261" t="s">
        <v>3890</v>
      </c>
      <c r="C261" t="s">
        <v>3628</v>
      </c>
      <c r="D261">
        <v>100</v>
      </c>
      <c r="E261" t="s">
        <v>3629</v>
      </c>
      <c r="F261" t="s">
        <v>3630</v>
      </c>
      <c r="G261" t="s">
        <v>3631</v>
      </c>
      <c r="H261" t="s">
        <v>3632</v>
      </c>
      <c r="I261" t="s">
        <v>3633</v>
      </c>
      <c r="J261" t="s">
        <v>3634</v>
      </c>
      <c r="K261" t="s">
        <v>48</v>
      </c>
      <c r="L261" t="s">
        <v>1021</v>
      </c>
      <c r="M261" t="s">
        <v>3889</v>
      </c>
      <c r="N261" t="s">
        <v>3889</v>
      </c>
      <c r="O261" t="s">
        <v>3779</v>
      </c>
    </row>
    <row r="262" spans="1:15" x14ac:dyDescent="0.45">
      <c r="A262" t="s">
        <v>3889</v>
      </c>
      <c r="B262" t="s">
        <v>3890</v>
      </c>
      <c r="C262" t="s">
        <v>3628</v>
      </c>
      <c r="D262">
        <v>100</v>
      </c>
      <c r="E262" t="s">
        <v>3629</v>
      </c>
      <c r="F262" t="s">
        <v>3630</v>
      </c>
      <c r="G262" t="s">
        <v>3631</v>
      </c>
      <c r="H262" t="s">
        <v>3632</v>
      </c>
      <c r="I262" t="s">
        <v>3633</v>
      </c>
      <c r="J262" t="s">
        <v>3634</v>
      </c>
      <c r="K262" t="s">
        <v>48</v>
      </c>
      <c r="L262" t="s">
        <v>1021</v>
      </c>
      <c r="M262" t="s">
        <v>3889</v>
      </c>
      <c r="N262" t="s">
        <v>3889</v>
      </c>
      <c r="O262" t="s">
        <v>3779</v>
      </c>
    </row>
    <row r="263" spans="1:15" x14ac:dyDescent="0.45">
      <c r="A263" t="s">
        <v>3889</v>
      </c>
      <c r="B263" t="s">
        <v>3890</v>
      </c>
      <c r="C263" t="s">
        <v>3628</v>
      </c>
      <c r="D263">
        <v>100</v>
      </c>
      <c r="E263" t="s">
        <v>3629</v>
      </c>
      <c r="F263" t="s">
        <v>3630</v>
      </c>
      <c r="G263" t="s">
        <v>3631</v>
      </c>
      <c r="H263" t="s">
        <v>3632</v>
      </c>
      <c r="I263" t="s">
        <v>3633</v>
      </c>
      <c r="J263" t="s">
        <v>3634</v>
      </c>
      <c r="K263" t="s">
        <v>48</v>
      </c>
      <c r="L263" t="s">
        <v>1021</v>
      </c>
      <c r="M263" t="s">
        <v>3889</v>
      </c>
      <c r="N263" t="s">
        <v>3889</v>
      </c>
      <c r="O263" t="s">
        <v>3779</v>
      </c>
    </row>
    <row r="264" spans="1:15" x14ac:dyDescent="0.45">
      <c r="A264" t="s">
        <v>3889</v>
      </c>
      <c r="B264" t="s">
        <v>3890</v>
      </c>
      <c r="C264" t="s">
        <v>3628</v>
      </c>
      <c r="D264">
        <v>100</v>
      </c>
      <c r="E264" t="s">
        <v>3629</v>
      </c>
      <c r="F264" t="s">
        <v>3630</v>
      </c>
      <c r="G264" t="s">
        <v>3631</v>
      </c>
      <c r="H264" t="s">
        <v>3632</v>
      </c>
      <c r="I264" t="s">
        <v>3633</v>
      </c>
      <c r="J264" t="s">
        <v>3634</v>
      </c>
      <c r="K264" t="s">
        <v>48</v>
      </c>
      <c r="L264" t="s">
        <v>1021</v>
      </c>
      <c r="M264" t="s">
        <v>3889</v>
      </c>
      <c r="N264" t="s">
        <v>3889</v>
      </c>
      <c r="O264" t="s">
        <v>3779</v>
      </c>
    </row>
    <row r="265" spans="1:15" x14ac:dyDescent="0.45">
      <c r="A265" t="s">
        <v>3889</v>
      </c>
      <c r="B265" t="s">
        <v>3890</v>
      </c>
      <c r="C265" t="s">
        <v>3628</v>
      </c>
      <c r="D265">
        <v>100</v>
      </c>
      <c r="E265" t="s">
        <v>3629</v>
      </c>
      <c r="F265" t="s">
        <v>3630</v>
      </c>
      <c r="G265" t="s">
        <v>3631</v>
      </c>
      <c r="H265" t="s">
        <v>3632</v>
      </c>
      <c r="I265" t="s">
        <v>3633</v>
      </c>
      <c r="J265" t="s">
        <v>3634</v>
      </c>
      <c r="K265" t="s">
        <v>48</v>
      </c>
      <c r="L265" t="s">
        <v>1021</v>
      </c>
      <c r="M265" t="s">
        <v>3889</v>
      </c>
      <c r="N265" t="s">
        <v>3889</v>
      </c>
      <c r="O265" t="s">
        <v>3779</v>
      </c>
    </row>
    <row r="266" spans="1:15" x14ac:dyDescent="0.45">
      <c r="A266" t="s">
        <v>3889</v>
      </c>
      <c r="B266" t="s">
        <v>3890</v>
      </c>
      <c r="C266" t="s">
        <v>3628</v>
      </c>
      <c r="D266">
        <v>100</v>
      </c>
      <c r="E266" t="s">
        <v>3629</v>
      </c>
      <c r="F266" t="s">
        <v>3630</v>
      </c>
      <c r="G266" t="s">
        <v>3631</v>
      </c>
      <c r="H266" t="s">
        <v>3632</v>
      </c>
      <c r="I266" t="s">
        <v>3633</v>
      </c>
      <c r="J266" t="s">
        <v>3634</v>
      </c>
      <c r="K266" t="s">
        <v>48</v>
      </c>
      <c r="L266" t="s">
        <v>1021</v>
      </c>
      <c r="M266" t="s">
        <v>3889</v>
      </c>
      <c r="N266" t="s">
        <v>3889</v>
      </c>
      <c r="O266" t="s">
        <v>3779</v>
      </c>
    </row>
    <row r="267" spans="1:15" x14ac:dyDescent="0.45">
      <c r="A267" t="s">
        <v>3889</v>
      </c>
      <c r="B267" t="s">
        <v>3890</v>
      </c>
      <c r="C267" t="s">
        <v>3628</v>
      </c>
      <c r="D267">
        <v>100</v>
      </c>
      <c r="E267" t="s">
        <v>3629</v>
      </c>
      <c r="F267" t="s">
        <v>3630</v>
      </c>
      <c r="G267" t="s">
        <v>3631</v>
      </c>
      <c r="H267" t="s">
        <v>3632</v>
      </c>
      <c r="I267" t="s">
        <v>3633</v>
      </c>
      <c r="J267" t="s">
        <v>3634</v>
      </c>
      <c r="K267" t="s">
        <v>48</v>
      </c>
      <c r="L267" t="s">
        <v>1021</v>
      </c>
      <c r="M267" t="s">
        <v>3889</v>
      </c>
      <c r="N267" t="s">
        <v>3889</v>
      </c>
      <c r="O267" t="s">
        <v>3779</v>
      </c>
    </row>
    <row r="268" spans="1:15" x14ac:dyDescent="0.45">
      <c r="A268" t="s">
        <v>3889</v>
      </c>
      <c r="B268" t="s">
        <v>3890</v>
      </c>
      <c r="C268" t="s">
        <v>3628</v>
      </c>
      <c r="D268">
        <v>100</v>
      </c>
      <c r="E268" t="s">
        <v>3629</v>
      </c>
      <c r="F268" t="s">
        <v>3630</v>
      </c>
      <c r="G268" t="s">
        <v>3631</v>
      </c>
      <c r="H268" t="s">
        <v>3632</v>
      </c>
      <c r="I268" t="s">
        <v>3633</v>
      </c>
      <c r="J268" t="s">
        <v>3634</v>
      </c>
      <c r="K268" t="s">
        <v>48</v>
      </c>
      <c r="L268" t="s">
        <v>1021</v>
      </c>
      <c r="M268" t="s">
        <v>3889</v>
      </c>
      <c r="N268" t="s">
        <v>3889</v>
      </c>
      <c r="O268" t="s">
        <v>3779</v>
      </c>
    </row>
    <row r="269" spans="1:15" x14ac:dyDescent="0.45">
      <c r="A269" t="s">
        <v>3889</v>
      </c>
      <c r="B269" t="s">
        <v>3890</v>
      </c>
      <c r="C269" t="s">
        <v>3628</v>
      </c>
      <c r="D269">
        <v>100</v>
      </c>
      <c r="E269" t="s">
        <v>3629</v>
      </c>
      <c r="F269" t="s">
        <v>3630</v>
      </c>
      <c r="G269" t="s">
        <v>3631</v>
      </c>
      <c r="H269" t="s">
        <v>3632</v>
      </c>
      <c r="I269" t="s">
        <v>3633</v>
      </c>
      <c r="J269" t="s">
        <v>3634</v>
      </c>
      <c r="K269" t="s">
        <v>48</v>
      </c>
      <c r="L269" t="s">
        <v>1021</v>
      </c>
      <c r="M269" t="s">
        <v>3889</v>
      </c>
      <c r="N269" t="s">
        <v>3889</v>
      </c>
      <c r="O269" t="s">
        <v>3779</v>
      </c>
    </row>
    <row r="270" spans="1:15" x14ac:dyDescent="0.45">
      <c r="A270" t="s">
        <v>3889</v>
      </c>
      <c r="B270" t="s">
        <v>3890</v>
      </c>
      <c r="C270" t="s">
        <v>3628</v>
      </c>
      <c r="D270">
        <v>100</v>
      </c>
      <c r="E270" t="s">
        <v>3629</v>
      </c>
      <c r="F270" t="s">
        <v>3630</v>
      </c>
      <c r="G270" t="s">
        <v>3631</v>
      </c>
      <c r="H270" t="s">
        <v>3632</v>
      </c>
      <c r="I270" t="s">
        <v>3633</v>
      </c>
      <c r="J270" t="s">
        <v>3634</v>
      </c>
      <c r="K270" t="s">
        <v>48</v>
      </c>
      <c r="L270" t="s">
        <v>1021</v>
      </c>
      <c r="M270" t="s">
        <v>3889</v>
      </c>
      <c r="N270" t="s">
        <v>3889</v>
      </c>
      <c r="O270" t="s">
        <v>3779</v>
      </c>
    </row>
    <row r="271" spans="1:15" x14ac:dyDescent="0.45">
      <c r="A271" t="s">
        <v>3891</v>
      </c>
      <c r="B271" t="s">
        <v>3892</v>
      </c>
      <c r="C271" t="s">
        <v>3628</v>
      </c>
      <c r="D271">
        <v>100</v>
      </c>
      <c r="E271" t="s">
        <v>3629</v>
      </c>
      <c r="F271" t="s">
        <v>3630</v>
      </c>
      <c r="G271" t="s">
        <v>3631</v>
      </c>
      <c r="H271" t="s">
        <v>3632</v>
      </c>
      <c r="I271" t="s">
        <v>3633</v>
      </c>
      <c r="J271" t="s">
        <v>3634</v>
      </c>
      <c r="K271" t="s">
        <v>48</v>
      </c>
      <c r="L271" t="s">
        <v>1021</v>
      </c>
      <c r="M271" t="s">
        <v>3891</v>
      </c>
      <c r="N271" t="s">
        <v>3891</v>
      </c>
      <c r="O271" t="s">
        <v>3893</v>
      </c>
    </row>
    <row r="272" spans="1:15" x14ac:dyDescent="0.45">
      <c r="A272" t="s">
        <v>3894</v>
      </c>
      <c r="B272" t="s">
        <v>3895</v>
      </c>
      <c r="C272" t="s">
        <v>3628</v>
      </c>
      <c r="D272">
        <v>100</v>
      </c>
      <c r="E272" t="s">
        <v>3629</v>
      </c>
      <c r="F272" t="s">
        <v>3630</v>
      </c>
      <c r="G272" t="s">
        <v>3631</v>
      </c>
      <c r="H272" t="s">
        <v>3632</v>
      </c>
      <c r="I272" t="s">
        <v>3633</v>
      </c>
      <c r="J272" t="s">
        <v>3634</v>
      </c>
      <c r="K272" t="s">
        <v>48</v>
      </c>
      <c r="L272" t="s">
        <v>1030</v>
      </c>
      <c r="M272" t="s">
        <v>3896</v>
      </c>
      <c r="N272" t="s">
        <v>3896</v>
      </c>
      <c r="O272" t="s">
        <v>3897</v>
      </c>
    </row>
    <row r="273" spans="1:15" x14ac:dyDescent="0.45">
      <c r="A273" t="s">
        <v>3894</v>
      </c>
      <c r="B273" t="s">
        <v>3895</v>
      </c>
      <c r="C273" t="s">
        <v>3628</v>
      </c>
      <c r="D273">
        <v>100</v>
      </c>
      <c r="E273" t="s">
        <v>3629</v>
      </c>
      <c r="F273" t="s">
        <v>3630</v>
      </c>
      <c r="G273" t="s">
        <v>3631</v>
      </c>
      <c r="H273" t="s">
        <v>3632</v>
      </c>
      <c r="I273" t="s">
        <v>3633</v>
      </c>
      <c r="J273" t="s">
        <v>3634</v>
      </c>
      <c r="K273" t="s">
        <v>48</v>
      </c>
      <c r="L273" t="s">
        <v>1030</v>
      </c>
      <c r="M273" t="s">
        <v>3896</v>
      </c>
      <c r="N273" t="s">
        <v>3896</v>
      </c>
      <c r="O273" t="s">
        <v>3897</v>
      </c>
    </row>
    <row r="274" spans="1:15" x14ac:dyDescent="0.45">
      <c r="A274" t="s">
        <v>3894</v>
      </c>
      <c r="B274" t="s">
        <v>3895</v>
      </c>
      <c r="C274" t="s">
        <v>3628</v>
      </c>
      <c r="D274">
        <v>100</v>
      </c>
      <c r="E274" t="s">
        <v>3629</v>
      </c>
      <c r="F274" t="s">
        <v>3630</v>
      </c>
      <c r="G274" t="s">
        <v>3631</v>
      </c>
      <c r="H274" t="s">
        <v>3632</v>
      </c>
      <c r="I274" t="s">
        <v>3633</v>
      </c>
      <c r="J274" t="s">
        <v>3634</v>
      </c>
      <c r="K274" t="s">
        <v>48</v>
      </c>
      <c r="L274" t="s">
        <v>1030</v>
      </c>
      <c r="M274" t="s">
        <v>3896</v>
      </c>
      <c r="N274" t="s">
        <v>3896</v>
      </c>
      <c r="O274" t="s">
        <v>3897</v>
      </c>
    </row>
    <row r="275" spans="1:15" x14ac:dyDescent="0.45">
      <c r="A275" t="s">
        <v>3898</v>
      </c>
      <c r="B275" t="s">
        <v>3899</v>
      </c>
      <c r="C275" t="s">
        <v>3628</v>
      </c>
      <c r="D275">
        <v>100</v>
      </c>
      <c r="E275" t="s">
        <v>3629</v>
      </c>
      <c r="F275" t="s">
        <v>3630</v>
      </c>
      <c r="G275" t="s">
        <v>3631</v>
      </c>
      <c r="H275" t="s">
        <v>3632</v>
      </c>
      <c r="I275" t="s">
        <v>3633</v>
      </c>
      <c r="J275" t="s">
        <v>3634</v>
      </c>
      <c r="K275" t="s">
        <v>1032</v>
      </c>
      <c r="L275" t="s">
        <v>1033</v>
      </c>
      <c r="M275" t="s">
        <v>3898</v>
      </c>
      <c r="N275" t="s">
        <v>3898</v>
      </c>
      <c r="O275" t="s">
        <v>3900</v>
      </c>
    </row>
    <row r="276" spans="1:15" x14ac:dyDescent="0.45">
      <c r="A276" t="s">
        <v>3898</v>
      </c>
      <c r="B276" t="s">
        <v>3899</v>
      </c>
      <c r="C276" t="s">
        <v>3628</v>
      </c>
      <c r="D276">
        <v>100</v>
      </c>
      <c r="E276" t="s">
        <v>3629</v>
      </c>
      <c r="F276" t="s">
        <v>3630</v>
      </c>
      <c r="G276" t="s">
        <v>3631</v>
      </c>
      <c r="H276" t="s">
        <v>3632</v>
      </c>
      <c r="I276" t="s">
        <v>3633</v>
      </c>
      <c r="J276" t="s">
        <v>3634</v>
      </c>
      <c r="K276" t="s">
        <v>1032</v>
      </c>
      <c r="L276" t="s">
        <v>1033</v>
      </c>
      <c r="M276" t="s">
        <v>3898</v>
      </c>
      <c r="N276" t="s">
        <v>3898</v>
      </c>
      <c r="O276" t="s">
        <v>3900</v>
      </c>
    </row>
    <row r="277" spans="1:15" x14ac:dyDescent="0.45">
      <c r="A277" t="s">
        <v>3901</v>
      </c>
      <c r="B277" t="s">
        <v>3902</v>
      </c>
      <c r="C277" t="s">
        <v>3628</v>
      </c>
      <c r="D277">
        <v>99</v>
      </c>
      <c r="E277" t="s">
        <v>3629</v>
      </c>
      <c r="F277" t="s">
        <v>3630</v>
      </c>
      <c r="G277" t="s">
        <v>3631</v>
      </c>
      <c r="H277" t="s">
        <v>3632</v>
      </c>
      <c r="I277" t="s">
        <v>3633</v>
      </c>
      <c r="J277" t="s">
        <v>3634</v>
      </c>
      <c r="K277" t="s">
        <v>1032</v>
      </c>
      <c r="L277" t="s">
        <v>1033</v>
      </c>
      <c r="M277" t="s">
        <v>3901</v>
      </c>
      <c r="N277" t="s">
        <v>3901</v>
      </c>
      <c r="O277" t="s">
        <v>3903</v>
      </c>
    </row>
    <row r="278" spans="1:15" x14ac:dyDescent="0.45">
      <c r="A278" t="s">
        <v>3901</v>
      </c>
      <c r="B278" t="s">
        <v>3902</v>
      </c>
      <c r="C278" t="s">
        <v>3628</v>
      </c>
      <c r="D278">
        <v>99</v>
      </c>
      <c r="E278" t="s">
        <v>3629</v>
      </c>
      <c r="F278" t="s">
        <v>3630</v>
      </c>
      <c r="G278" t="s">
        <v>3631</v>
      </c>
      <c r="H278" t="s">
        <v>3632</v>
      </c>
      <c r="I278" t="s">
        <v>3633</v>
      </c>
      <c r="J278" t="s">
        <v>3634</v>
      </c>
      <c r="K278" t="s">
        <v>1032</v>
      </c>
      <c r="L278" t="s">
        <v>1033</v>
      </c>
      <c r="M278" t="s">
        <v>3901</v>
      </c>
      <c r="N278" t="s">
        <v>3901</v>
      </c>
      <c r="O278" t="s">
        <v>3903</v>
      </c>
    </row>
    <row r="279" spans="1:15" x14ac:dyDescent="0.45">
      <c r="A279" t="s">
        <v>3901</v>
      </c>
      <c r="B279" t="s">
        <v>3902</v>
      </c>
      <c r="C279" t="s">
        <v>3628</v>
      </c>
      <c r="D279">
        <v>99</v>
      </c>
      <c r="E279" t="s">
        <v>3629</v>
      </c>
      <c r="F279" t="s">
        <v>3630</v>
      </c>
      <c r="G279" t="s">
        <v>3631</v>
      </c>
      <c r="H279" t="s">
        <v>3632</v>
      </c>
      <c r="I279" t="s">
        <v>3633</v>
      </c>
      <c r="J279" t="s">
        <v>3634</v>
      </c>
      <c r="K279" t="s">
        <v>1032</v>
      </c>
      <c r="L279" t="s">
        <v>1033</v>
      </c>
      <c r="M279" t="s">
        <v>3901</v>
      </c>
      <c r="N279" t="s">
        <v>3901</v>
      </c>
      <c r="O279" t="s">
        <v>3903</v>
      </c>
    </row>
    <row r="280" spans="1:15" x14ac:dyDescent="0.45">
      <c r="A280" t="s">
        <v>3901</v>
      </c>
      <c r="B280" t="s">
        <v>3902</v>
      </c>
      <c r="C280" t="s">
        <v>3628</v>
      </c>
      <c r="D280">
        <v>99</v>
      </c>
      <c r="E280" t="s">
        <v>3629</v>
      </c>
      <c r="F280" t="s">
        <v>3630</v>
      </c>
      <c r="G280" t="s">
        <v>3631</v>
      </c>
      <c r="H280" t="s">
        <v>3632</v>
      </c>
      <c r="I280" t="s">
        <v>3633</v>
      </c>
      <c r="J280" t="s">
        <v>3634</v>
      </c>
      <c r="K280" t="s">
        <v>1032</v>
      </c>
      <c r="L280" t="s">
        <v>1033</v>
      </c>
      <c r="M280" t="s">
        <v>3901</v>
      </c>
      <c r="N280" t="s">
        <v>3901</v>
      </c>
      <c r="O280" t="s">
        <v>3903</v>
      </c>
    </row>
    <row r="281" spans="1:15" x14ac:dyDescent="0.45">
      <c r="A281" t="s">
        <v>3901</v>
      </c>
      <c r="B281" t="s">
        <v>3902</v>
      </c>
      <c r="C281" t="s">
        <v>3628</v>
      </c>
      <c r="D281">
        <v>99</v>
      </c>
      <c r="E281" t="s">
        <v>3629</v>
      </c>
      <c r="F281" t="s">
        <v>3630</v>
      </c>
      <c r="G281" t="s">
        <v>3631</v>
      </c>
      <c r="H281" t="s">
        <v>3632</v>
      </c>
      <c r="I281" t="s">
        <v>3633</v>
      </c>
      <c r="J281" t="s">
        <v>3634</v>
      </c>
      <c r="K281" t="s">
        <v>1032</v>
      </c>
      <c r="L281" t="s">
        <v>1033</v>
      </c>
      <c r="M281" t="s">
        <v>3901</v>
      </c>
      <c r="N281" t="s">
        <v>3901</v>
      </c>
      <c r="O281" t="s">
        <v>3903</v>
      </c>
    </row>
    <row r="282" spans="1:15" x14ac:dyDescent="0.45">
      <c r="A282" t="s">
        <v>3901</v>
      </c>
      <c r="B282" t="s">
        <v>3902</v>
      </c>
      <c r="C282" t="s">
        <v>3628</v>
      </c>
      <c r="D282">
        <v>99</v>
      </c>
      <c r="E282" t="s">
        <v>3629</v>
      </c>
      <c r="F282" t="s">
        <v>3630</v>
      </c>
      <c r="G282" t="s">
        <v>3631</v>
      </c>
      <c r="H282" t="s">
        <v>3632</v>
      </c>
      <c r="I282" t="s">
        <v>3633</v>
      </c>
      <c r="J282" t="s">
        <v>3634</v>
      </c>
      <c r="K282" t="s">
        <v>1032</v>
      </c>
      <c r="L282" t="s">
        <v>1033</v>
      </c>
      <c r="M282" t="s">
        <v>3901</v>
      </c>
      <c r="N282" t="s">
        <v>3901</v>
      </c>
      <c r="O282" t="s">
        <v>3903</v>
      </c>
    </row>
    <row r="283" spans="1:15" x14ac:dyDescent="0.45">
      <c r="A283" t="s">
        <v>3901</v>
      </c>
      <c r="B283" t="s">
        <v>3902</v>
      </c>
      <c r="C283" t="s">
        <v>3628</v>
      </c>
      <c r="D283">
        <v>99</v>
      </c>
      <c r="E283" t="s">
        <v>3629</v>
      </c>
      <c r="F283" t="s">
        <v>3630</v>
      </c>
      <c r="G283" t="s">
        <v>3631</v>
      </c>
      <c r="H283" t="s">
        <v>3632</v>
      </c>
      <c r="I283" t="s">
        <v>3633</v>
      </c>
      <c r="J283" t="s">
        <v>3634</v>
      </c>
      <c r="K283" t="s">
        <v>1032</v>
      </c>
      <c r="L283" t="s">
        <v>1033</v>
      </c>
      <c r="M283" t="s">
        <v>3901</v>
      </c>
      <c r="N283" t="s">
        <v>3901</v>
      </c>
      <c r="O283" t="s">
        <v>3903</v>
      </c>
    </row>
    <row r="284" spans="1:15" x14ac:dyDescent="0.45">
      <c r="A284" t="s">
        <v>3901</v>
      </c>
      <c r="B284" t="s">
        <v>3902</v>
      </c>
      <c r="C284" t="s">
        <v>3628</v>
      </c>
      <c r="D284">
        <v>99</v>
      </c>
      <c r="E284" t="s">
        <v>3629</v>
      </c>
      <c r="F284" t="s">
        <v>3630</v>
      </c>
      <c r="G284" t="s">
        <v>3631</v>
      </c>
      <c r="H284" t="s">
        <v>3632</v>
      </c>
      <c r="I284" t="s">
        <v>3633</v>
      </c>
      <c r="J284" t="s">
        <v>3634</v>
      </c>
      <c r="K284" t="s">
        <v>1032</v>
      </c>
      <c r="L284" t="s">
        <v>1033</v>
      </c>
      <c r="M284" t="s">
        <v>3901</v>
      </c>
      <c r="N284" t="s">
        <v>3901</v>
      </c>
      <c r="O284" t="s">
        <v>3903</v>
      </c>
    </row>
    <row r="285" spans="1:15" x14ac:dyDescent="0.45">
      <c r="A285" t="s">
        <v>1044</v>
      </c>
      <c r="B285" t="s">
        <v>3904</v>
      </c>
      <c r="C285" t="s">
        <v>3628</v>
      </c>
      <c r="D285">
        <v>96</v>
      </c>
      <c r="E285" t="s">
        <v>3629</v>
      </c>
      <c r="F285" t="s">
        <v>3643</v>
      </c>
      <c r="G285" t="s">
        <v>3631</v>
      </c>
      <c r="H285" t="s">
        <v>3632</v>
      </c>
      <c r="I285" t="s">
        <v>3633</v>
      </c>
      <c r="J285" t="s">
        <v>3634</v>
      </c>
      <c r="K285" t="s">
        <v>127</v>
      </c>
      <c r="L285" t="s">
        <v>1042</v>
      </c>
      <c r="M285" t="s">
        <v>3644</v>
      </c>
      <c r="N285" t="s">
        <v>1042</v>
      </c>
      <c r="O285" t="s">
        <v>3905</v>
      </c>
    </row>
    <row r="286" spans="1:15" x14ac:dyDescent="0.45">
      <c r="A286" t="s">
        <v>1044</v>
      </c>
      <c r="B286" t="s">
        <v>3904</v>
      </c>
      <c r="C286" t="s">
        <v>3628</v>
      </c>
      <c r="D286">
        <v>96</v>
      </c>
      <c r="E286" t="s">
        <v>3629</v>
      </c>
      <c r="F286" t="s">
        <v>3643</v>
      </c>
      <c r="G286" t="s">
        <v>3631</v>
      </c>
      <c r="H286" t="s">
        <v>3632</v>
      </c>
      <c r="I286" t="s">
        <v>3633</v>
      </c>
      <c r="J286" t="s">
        <v>3634</v>
      </c>
      <c r="K286" t="s">
        <v>127</v>
      </c>
      <c r="L286" t="s">
        <v>1042</v>
      </c>
      <c r="M286" t="s">
        <v>3644</v>
      </c>
      <c r="N286" t="s">
        <v>1042</v>
      </c>
      <c r="O286" t="s">
        <v>3905</v>
      </c>
    </row>
    <row r="287" spans="1:15" x14ac:dyDescent="0.45">
      <c r="A287" t="s">
        <v>3906</v>
      </c>
      <c r="B287" t="s">
        <v>3907</v>
      </c>
      <c r="C287" t="s">
        <v>3628</v>
      </c>
      <c r="D287">
        <v>100</v>
      </c>
      <c r="E287" t="s">
        <v>3629</v>
      </c>
      <c r="F287" t="s">
        <v>3630</v>
      </c>
      <c r="G287" t="s">
        <v>3631</v>
      </c>
      <c r="H287" t="s">
        <v>3632</v>
      </c>
      <c r="I287" t="s">
        <v>3633</v>
      </c>
      <c r="J287" t="s">
        <v>3634</v>
      </c>
      <c r="K287" t="s">
        <v>127</v>
      </c>
      <c r="L287" t="s">
        <v>502</v>
      </c>
      <c r="M287" t="s">
        <v>3908</v>
      </c>
      <c r="N287" t="s">
        <v>3908</v>
      </c>
      <c r="O287" t="s">
        <v>3909</v>
      </c>
    </row>
    <row r="288" spans="1:15" x14ac:dyDescent="0.45">
      <c r="A288" t="s">
        <v>3910</v>
      </c>
      <c r="B288" t="s">
        <v>3911</v>
      </c>
      <c r="C288" t="s">
        <v>3628</v>
      </c>
      <c r="D288">
        <v>100</v>
      </c>
      <c r="E288" t="s">
        <v>3629</v>
      </c>
      <c r="F288" t="s">
        <v>3630</v>
      </c>
      <c r="G288" t="s">
        <v>3631</v>
      </c>
      <c r="H288" t="s">
        <v>3632</v>
      </c>
      <c r="I288" t="s">
        <v>3633</v>
      </c>
      <c r="J288" t="s">
        <v>3634</v>
      </c>
      <c r="K288" t="s">
        <v>127</v>
      </c>
      <c r="L288" t="s">
        <v>502</v>
      </c>
      <c r="M288" t="s">
        <v>3912</v>
      </c>
      <c r="N288" t="s">
        <v>3912</v>
      </c>
      <c r="O288" t="s">
        <v>3913</v>
      </c>
    </row>
    <row r="289" spans="1:15" x14ac:dyDescent="0.45">
      <c r="A289" t="s">
        <v>3914</v>
      </c>
      <c r="B289" t="s">
        <v>3915</v>
      </c>
      <c r="C289" t="s">
        <v>3628</v>
      </c>
      <c r="D289">
        <v>100</v>
      </c>
      <c r="E289" t="s">
        <v>3629</v>
      </c>
      <c r="F289" t="s">
        <v>3630</v>
      </c>
      <c r="G289" t="s">
        <v>3631</v>
      </c>
      <c r="H289" t="s">
        <v>3632</v>
      </c>
      <c r="I289" t="s">
        <v>3633</v>
      </c>
      <c r="J289" t="s">
        <v>3634</v>
      </c>
      <c r="K289" t="s">
        <v>127</v>
      </c>
      <c r="L289" t="s">
        <v>502</v>
      </c>
      <c r="M289" t="s">
        <v>3916</v>
      </c>
      <c r="N289" t="s">
        <v>3916</v>
      </c>
      <c r="O289" t="s">
        <v>3917</v>
      </c>
    </row>
    <row r="290" spans="1:15" x14ac:dyDescent="0.45">
      <c r="A290" t="s">
        <v>3918</v>
      </c>
      <c r="B290" t="s">
        <v>3919</v>
      </c>
      <c r="C290" t="s">
        <v>3628</v>
      </c>
      <c r="D290">
        <v>100</v>
      </c>
      <c r="E290" t="s">
        <v>3629</v>
      </c>
      <c r="F290" t="s">
        <v>3630</v>
      </c>
      <c r="G290" t="s">
        <v>3631</v>
      </c>
      <c r="H290" t="s">
        <v>3632</v>
      </c>
      <c r="I290" t="s">
        <v>3633</v>
      </c>
      <c r="J290" t="s">
        <v>3634</v>
      </c>
      <c r="K290" t="s">
        <v>127</v>
      </c>
      <c r="L290" t="s">
        <v>502</v>
      </c>
      <c r="M290" t="s">
        <v>3920</v>
      </c>
      <c r="N290" t="s">
        <v>3920</v>
      </c>
      <c r="O290" t="s">
        <v>3648</v>
      </c>
    </row>
    <row r="291" spans="1:15" x14ac:dyDescent="0.45">
      <c r="A291" t="s">
        <v>3921</v>
      </c>
      <c r="B291" t="s">
        <v>3922</v>
      </c>
      <c r="C291" t="s">
        <v>3628</v>
      </c>
      <c r="D291">
        <v>100</v>
      </c>
      <c r="E291" t="s">
        <v>3629</v>
      </c>
      <c r="F291" t="s">
        <v>3630</v>
      </c>
      <c r="G291" t="s">
        <v>3631</v>
      </c>
      <c r="H291" t="s">
        <v>3632</v>
      </c>
      <c r="I291" t="s">
        <v>3633</v>
      </c>
      <c r="J291" t="s">
        <v>3634</v>
      </c>
      <c r="K291" t="s">
        <v>127</v>
      </c>
      <c r="L291" t="s">
        <v>502</v>
      </c>
      <c r="M291" t="s">
        <v>3923</v>
      </c>
      <c r="N291" t="s">
        <v>3923</v>
      </c>
      <c r="O291" t="s">
        <v>3924</v>
      </c>
    </row>
    <row r="292" spans="1:15" x14ac:dyDescent="0.45">
      <c r="A292" t="s">
        <v>3921</v>
      </c>
      <c r="B292" t="s">
        <v>3922</v>
      </c>
      <c r="C292" t="s">
        <v>3628</v>
      </c>
      <c r="D292">
        <v>100</v>
      </c>
      <c r="E292" t="s">
        <v>3629</v>
      </c>
      <c r="F292" t="s">
        <v>3630</v>
      </c>
      <c r="G292" t="s">
        <v>3631</v>
      </c>
      <c r="H292" t="s">
        <v>3632</v>
      </c>
      <c r="I292" t="s">
        <v>3633</v>
      </c>
      <c r="J292" t="s">
        <v>3634</v>
      </c>
      <c r="K292" t="s">
        <v>127</v>
      </c>
      <c r="L292" t="s">
        <v>502</v>
      </c>
      <c r="M292" t="s">
        <v>3923</v>
      </c>
      <c r="N292" t="s">
        <v>3923</v>
      </c>
      <c r="O292" t="s">
        <v>3924</v>
      </c>
    </row>
    <row r="293" spans="1:15" x14ac:dyDescent="0.45">
      <c r="A293" t="s">
        <v>3925</v>
      </c>
      <c r="B293" t="s">
        <v>3926</v>
      </c>
      <c r="C293" t="s">
        <v>3628</v>
      </c>
      <c r="D293">
        <v>100</v>
      </c>
      <c r="E293" t="s">
        <v>3629</v>
      </c>
      <c r="F293" t="s">
        <v>3630</v>
      </c>
      <c r="G293" t="s">
        <v>3631</v>
      </c>
      <c r="H293" t="s">
        <v>3632</v>
      </c>
      <c r="I293" t="s">
        <v>3633</v>
      </c>
      <c r="J293" t="s">
        <v>3634</v>
      </c>
      <c r="K293" t="s">
        <v>127</v>
      </c>
      <c r="L293" t="s">
        <v>502</v>
      </c>
      <c r="M293" t="s">
        <v>3927</v>
      </c>
      <c r="N293" t="s">
        <v>3927</v>
      </c>
      <c r="O293" t="s">
        <v>3928</v>
      </c>
    </row>
    <row r="294" spans="1:15" x14ac:dyDescent="0.45">
      <c r="A294" t="s">
        <v>3925</v>
      </c>
      <c r="B294" t="s">
        <v>3926</v>
      </c>
      <c r="C294" t="s">
        <v>3628</v>
      </c>
      <c r="D294">
        <v>100</v>
      </c>
      <c r="E294" t="s">
        <v>3629</v>
      </c>
      <c r="F294" t="s">
        <v>3630</v>
      </c>
      <c r="G294" t="s">
        <v>3631</v>
      </c>
      <c r="H294" t="s">
        <v>3632</v>
      </c>
      <c r="I294" t="s">
        <v>3633</v>
      </c>
      <c r="J294" t="s">
        <v>3634</v>
      </c>
      <c r="K294" t="s">
        <v>127</v>
      </c>
      <c r="L294" t="s">
        <v>502</v>
      </c>
      <c r="M294" t="s">
        <v>3927</v>
      </c>
      <c r="N294" t="s">
        <v>3927</v>
      </c>
      <c r="O294" t="s">
        <v>3928</v>
      </c>
    </row>
    <row r="295" spans="1:15" x14ac:dyDescent="0.45">
      <c r="A295" t="s">
        <v>3929</v>
      </c>
      <c r="B295" t="s">
        <v>3930</v>
      </c>
      <c r="C295" t="s">
        <v>3628</v>
      </c>
      <c r="D295">
        <v>100</v>
      </c>
      <c r="E295" t="s">
        <v>3629</v>
      </c>
      <c r="F295" t="s">
        <v>3630</v>
      </c>
      <c r="G295" t="s">
        <v>3631</v>
      </c>
      <c r="H295" t="s">
        <v>3632</v>
      </c>
      <c r="I295" t="s">
        <v>3633</v>
      </c>
      <c r="J295" t="s">
        <v>3634</v>
      </c>
      <c r="K295" t="s">
        <v>127</v>
      </c>
      <c r="L295" t="s">
        <v>502</v>
      </c>
      <c r="M295" t="s">
        <v>3931</v>
      </c>
      <c r="N295" t="s">
        <v>3931</v>
      </c>
      <c r="O295" t="s">
        <v>3648</v>
      </c>
    </row>
    <row r="296" spans="1:15" x14ac:dyDescent="0.45">
      <c r="A296" t="s">
        <v>3932</v>
      </c>
      <c r="B296" t="s">
        <v>3933</v>
      </c>
      <c r="C296" t="s">
        <v>3628</v>
      </c>
      <c r="D296">
        <v>100</v>
      </c>
      <c r="E296" t="s">
        <v>3629</v>
      </c>
      <c r="F296" t="s">
        <v>3630</v>
      </c>
      <c r="G296" t="s">
        <v>3631</v>
      </c>
      <c r="H296" t="s">
        <v>3632</v>
      </c>
      <c r="I296" t="s">
        <v>3633</v>
      </c>
      <c r="J296" t="s">
        <v>3634</v>
      </c>
      <c r="K296" t="s">
        <v>127</v>
      </c>
      <c r="L296" t="s">
        <v>502</v>
      </c>
      <c r="M296" t="s">
        <v>3934</v>
      </c>
      <c r="N296" t="s">
        <v>3934</v>
      </c>
      <c r="O296" t="s">
        <v>3648</v>
      </c>
    </row>
    <row r="297" spans="1:15" x14ac:dyDescent="0.45">
      <c r="A297" t="s">
        <v>3932</v>
      </c>
      <c r="B297" t="s">
        <v>3933</v>
      </c>
      <c r="C297" t="s">
        <v>3628</v>
      </c>
      <c r="D297">
        <v>100</v>
      </c>
      <c r="E297" t="s">
        <v>3629</v>
      </c>
      <c r="F297" t="s">
        <v>3630</v>
      </c>
      <c r="G297" t="s">
        <v>3631</v>
      </c>
      <c r="H297" t="s">
        <v>3632</v>
      </c>
      <c r="I297" t="s">
        <v>3633</v>
      </c>
      <c r="J297" t="s">
        <v>3634</v>
      </c>
      <c r="K297" t="s">
        <v>127</v>
      </c>
      <c r="L297" t="s">
        <v>502</v>
      </c>
      <c r="M297" t="s">
        <v>3934</v>
      </c>
      <c r="N297" t="s">
        <v>3934</v>
      </c>
      <c r="O297" t="s">
        <v>3648</v>
      </c>
    </row>
    <row r="298" spans="1:15" x14ac:dyDescent="0.45">
      <c r="A298" t="s">
        <v>3932</v>
      </c>
      <c r="B298" t="s">
        <v>3933</v>
      </c>
      <c r="C298" t="s">
        <v>3628</v>
      </c>
      <c r="D298">
        <v>100</v>
      </c>
      <c r="E298" t="s">
        <v>3629</v>
      </c>
      <c r="F298" t="s">
        <v>3630</v>
      </c>
      <c r="G298" t="s">
        <v>3631</v>
      </c>
      <c r="H298" t="s">
        <v>3632</v>
      </c>
      <c r="I298" t="s">
        <v>3633</v>
      </c>
      <c r="J298" t="s">
        <v>3634</v>
      </c>
      <c r="K298" t="s">
        <v>127</v>
      </c>
      <c r="L298" t="s">
        <v>502</v>
      </c>
      <c r="M298" t="s">
        <v>3934</v>
      </c>
      <c r="N298" t="s">
        <v>3934</v>
      </c>
      <c r="O298" t="s">
        <v>3648</v>
      </c>
    </row>
    <row r="299" spans="1:15" x14ac:dyDescent="0.45">
      <c r="A299" t="s">
        <v>3932</v>
      </c>
      <c r="B299" t="s">
        <v>3933</v>
      </c>
      <c r="C299" t="s">
        <v>3628</v>
      </c>
      <c r="D299">
        <v>100</v>
      </c>
      <c r="E299" t="s">
        <v>3629</v>
      </c>
      <c r="F299" t="s">
        <v>3630</v>
      </c>
      <c r="G299" t="s">
        <v>3631</v>
      </c>
      <c r="H299" t="s">
        <v>3632</v>
      </c>
      <c r="I299" t="s">
        <v>3633</v>
      </c>
      <c r="J299" t="s">
        <v>3634</v>
      </c>
      <c r="K299" t="s">
        <v>127</v>
      </c>
      <c r="L299" t="s">
        <v>502</v>
      </c>
      <c r="M299" t="s">
        <v>3934</v>
      </c>
      <c r="N299" t="s">
        <v>3934</v>
      </c>
      <c r="O299" t="s">
        <v>3648</v>
      </c>
    </row>
    <row r="300" spans="1:15" x14ac:dyDescent="0.45">
      <c r="A300" t="s">
        <v>3932</v>
      </c>
      <c r="B300" t="s">
        <v>3933</v>
      </c>
      <c r="C300" t="s">
        <v>3628</v>
      </c>
      <c r="D300">
        <v>100</v>
      </c>
      <c r="E300" t="s">
        <v>3629</v>
      </c>
      <c r="F300" t="s">
        <v>3630</v>
      </c>
      <c r="G300" t="s">
        <v>3631</v>
      </c>
      <c r="H300" t="s">
        <v>3632</v>
      </c>
      <c r="I300" t="s">
        <v>3633</v>
      </c>
      <c r="J300" t="s">
        <v>3634</v>
      </c>
      <c r="K300" t="s">
        <v>127</v>
      </c>
      <c r="L300" t="s">
        <v>502</v>
      </c>
      <c r="M300" t="s">
        <v>3934</v>
      </c>
      <c r="N300" t="s">
        <v>3934</v>
      </c>
      <c r="O300" t="s">
        <v>3648</v>
      </c>
    </row>
    <row r="301" spans="1:15" x14ac:dyDescent="0.45">
      <c r="A301" t="s">
        <v>3935</v>
      </c>
      <c r="B301" t="s">
        <v>3936</v>
      </c>
      <c r="C301" t="s">
        <v>3628</v>
      </c>
      <c r="D301">
        <v>100</v>
      </c>
      <c r="E301" t="s">
        <v>3629</v>
      </c>
      <c r="F301" t="s">
        <v>3630</v>
      </c>
      <c r="G301" t="s">
        <v>3631</v>
      </c>
      <c r="H301" t="s">
        <v>3632</v>
      </c>
      <c r="I301" t="s">
        <v>3633</v>
      </c>
      <c r="J301" t="s">
        <v>3634</v>
      </c>
      <c r="K301" t="s">
        <v>127</v>
      </c>
      <c r="L301" t="s">
        <v>502</v>
      </c>
      <c r="M301" t="s">
        <v>3937</v>
      </c>
      <c r="N301" t="s">
        <v>3937</v>
      </c>
      <c r="O301" t="s">
        <v>3938</v>
      </c>
    </row>
    <row r="302" spans="1:15" x14ac:dyDescent="0.45">
      <c r="A302" t="s">
        <v>3939</v>
      </c>
      <c r="B302" t="s">
        <v>3940</v>
      </c>
      <c r="C302" t="s">
        <v>3628</v>
      </c>
      <c r="D302">
        <v>100</v>
      </c>
      <c r="E302" t="s">
        <v>3629</v>
      </c>
      <c r="F302" t="s">
        <v>3630</v>
      </c>
      <c r="G302" t="s">
        <v>3631</v>
      </c>
      <c r="H302" t="s">
        <v>3632</v>
      </c>
      <c r="I302" t="s">
        <v>3633</v>
      </c>
      <c r="J302" t="s">
        <v>3634</v>
      </c>
      <c r="K302" t="s">
        <v>127</v>
      </c>
      <c r="L302" t="s">
        <v>502</v>
      </c>
      <c r="M302" t="s">
        <v>3941</v>
      </c>
      <c r="N302" t="s">
        <v>3941</v>
      </c>
      <c r="O302" t="s">
        <v>3942</v>
      </c>
    </row>
    <row r="303" spans="1:15" x14ac:dyDescent="0.45">
      <c r="A303" t="s">
        <v>3939</v>
      </c>
      <c r="B303" t="s">
        <v>3940</v>
      </c>
      <c r="C303" t="s">
        <v>3628</v>
      </c>
      <c r="D303">
        <v>100</v>
      </c>
      <c r="E303" t="s">
        <v>3629</v>
      </c>
      <c r="F303" t="s">
        <v>3630</v>
      </c>
      <c r="G303" t="s">
        <v>3631</v>
      </c>
      <c r="H303" t="s">
        <v>3632</v>
      </c>
      <c r="I303" t="s">
        <v>3633</v>
      </c>
      <c r="J303" t="s">
        <v>3634</v>
      </c>
      <c r="K303" t="s">
        <v>127</v>
      </c>
      <c r="L303" t="s">
        <v>502</v>
      </c>
      <c r="M303" t="s">
        <v>3941</v>
      </c>
      <c r="N303" t="s">
        <v>3941</v>
      </c>
      <c r="O303" t="s">
        <v>3942</v>
      </c>
    </row>
    <row r="304" spans="1:15" x14ac:dyDescent="0.45">
      <c r="A304" t="s">
        <v>3939</v>
      </c>
      <c r="B304" t="s">
        <v>3940</v>
      </c>
      <c r="C304" t="s">
        <v>3628</v>
      </c>
      <c r="D304">
        <v>100</v>
      </c>
      <c r="E304" t="s">
        <v>3629</v>
      </c>
      <c r="F304" t="s">
        <v>3630</v>
      </c>
      <c r="G304" t="s">
        <v>3631</v>
      </c>
      <c r="H304" t="s">
        <v>3632</v>
      </c>
      <c r="I304" t="s">
        <v>3633</v>
      </c>
      <c r="J304" t="s">
        <v>3634</v>
      </c>
      <c r="K304" t="s">
        <v>127</v>
      </c>
      <c r="L304" t="s">
        <v>502</v>
      </c>
      <c r="M304" t="s">
        <v>3941</v>
      </c>
      <c r="N304" t="s">
        <v>3941</v>
      </c>
      <c r="O304" t="s">
        <v>3942</v>
      </c>
    </row>
    <row r="305" spans="1:15" x14ac:dyDescent="0.45">
      <c r="A305" t="s">
        <v>3939</v>
      </c>
      <c r="B305" t="s">
        <v>3940</v>
      </c>
      <c r="C305" t="s">
        <v>3628</v>
      </c>
      <c r="D305">
        <v>100</v>
      </c>
      <c r="E305" t="s">
        <v>3629</v>
      </c>
      <c r="F305" t="s">
        <v>3630</v>
      </c>
      <c r="G305" t="s">
        <v>3631</v>
      </c>
      <c r="H305" t="s">
        <v>3632</v>
      </c>
      <c r="I305" t="s">
        <v>3633</v>
      </c>
      <c r="J305" t="s">
        <v>3634</v>
      </c>
      <c r="K305" t="s">
        <v>127</v>
      </c>
      <c r="L305" t="s">
        <v>502</v>
      </c>
      <c r="M305" t="s">
        <v>3941</v>
      </c>
      <c r="N305" t="s">
        <v>3941</v>
      </c>
      <c r="O305" t="s">
        <v>3942</v>
      </c>
    </row>
    <row r="306" spans="1:15" x14ac:dyDescent="0.45">
      <c r="A306" t="s">
        <v>3939</v>
      </c>
      <c r="B306" t="s">
        <v>3940</v>
      </c>
      <c r="C306" t="s">
        <v>3628</v>
      </c>
      <c r="D306">
        <v>100</v>
      </c>
      <c r="E306" t="s">
        <v>3629</v>
      </c>
      <c r="F306" t="s">
        <v>3630</v>
      </c>
      <c r="G306" t="s">
        <v>3631</v>
      </c>
      <c r="H306" t="s">
        <v>3632</v>
      </c>
      <c r="I306" t="s">
        <v>3633</v>
      </c>
      <c r="J306" t="s">
        <v>3634</v>
      </c>
      <c r="K306" t="s">
        <v>127</v>
      </c>
      <c r="L306" t="s">
        <v>502</v>
      </c>
      <c r="M306" t="s">
        <v>3941</v>
      </c>
      <c r="N306" t="s">
        <v>3941</v>
      </c>
      <c r="O306" t="s">
        <v>3942</v>
      </c>
    </row>
    <row r="307" spans="1:15" x14ac:dyDescent="0.45">
      <c r="A307" t="s">
        <v>3939</v>
      </c>
      <c r="B307" t="s">
        <v>3940</v>
      </c>
      <c r="C307" t="s">
        <v>3628</v>
      </c>
      <c r="D307">
        <v>100</v>
      </c>
      <c r="E307" t="s">
        <v>3629</v>
      </c>
      <c r="F307" t="s">
        <v>3630</v>
      </c>
      <c r="G307" t="s">
        <v>3631</v>
      </c>
      <c r="H307" t="s">
        <v>3632</v>
      </c>
      <c r="I307" t="s">
        <v>3633</v>
      </c>
      <c r="J307" t="s">
        <v>3634</v>
      </c>
      <c r="K307" t="s">
        <v>127</v>
      </c>
      <c r="L307" t="s">
        <v>502</v>
      </c>
      <c r="M307" t="s">
        <v>3941</v>
      </c>
      <c r="N307" t="s">
        <v>3941</v>
      </c>
      <c r="O307" t="s">
        <v>3942</v>
      </c>
    </row>
    <row r="308" spans="1:15" x14ac:dyDescent="0.45">
      <c r="A308" t="s">
        <v>3939</v>
      </c>
      <c r="B308" t="s">
        <v>3940</v>
      </c>
      <c r="C308" t="s">
        <v>3628</v>
      </c>
      <c r="D308">
        <v>100</v>
      </c>
      <c r="E308" t="s">
        <v>3629</v>
      </c>
      <c r="F308" t="s">
        <v>3630</v>
      </c>
      <c r="G308" t="s">
        <v>3631</v>
      </c>
      <c r="H308" t="s">
        <v>3632</v>
      </c>
      <c r="I308" t="s">
        <v>3633</v>
      </c>
      <c r="J308" t="s">
        <v>3634</v>
      </c>
      <c r="K308" t="s">
        <v>127</v>
      </c>
      <c r="L308" t="s">
        <v>502</v>
      </c>
      <c r="M308" t="s">
        <v>3941</v>
      </c>
      <c r="N308" t="s">
        <v>3941</v>
      </c>
      <c r="O308" t="s">
        <v>3942</v>
      </c>
    </row>
    <row r="309" spans="1:15" x14ac:dyDescent="0.45">
      <c r="A309" t="s">
        <v>3939</v>
      </c>
      <c r="B309" t="s">
        <v>3940</v>
      </c>
      <c r="C309" t="s">
        <v>3628</v>
      </c>
      <c r="D309">
        <v>100</v>
      </c>
      <c r="E309" t="s">
        <v>3629</v>
      </c>
      <c r="F309" t="s">
        <v>3630</v>
      </c>
      <c r="G309" t="s">
        <v>3631</v>
      </c>
      <c r="H309" t="s">
        <v>3632</v>
      </c>
      <c r="I309" t="s">
        <v>3633</v>
      </c>
      <c r="J309" t="s">
        <v>3634</v>
      </c>
      <c r="K309" t="s">
        <v>127</v>
      </c>
      <c r="L309" t="s">
        <v>502</v>
      </c>
      <c r="M309" t="s">
        <v>3941</v>
      </c>
      <c r="N309" t="s">
        <v>3941</v>
      </c>
      <c r="O309" t="s">
        <v>3942</v>
      </c>
    </row>
    <row r="310" spans="1:15" x14ac:dyDescent="0.45">
      <c r="A310" t="s">
        <v>3939</v>
      </c>
      <c r="B310" t="s">
        <v>3940</v>
      </c>
      <c r="C310" t="s">
        <v>3628</v>
      </c>
      <c r="D310">
        <v>100</v>
      </c>
      <c r="E310" t="s">
        <v>3629</v>
      </c>
      <c r="F310" t="s">
        <v>3630</v>
      </c>
      <c r="G310" t="s">
        <v>3631</v>
      </c>
      <c r="H310" t="s">
        <v>3632</v>
      </c>
      <c r="I310" t="s">
        <v>3633</v>
      </c>
      <c r="J310" t="s">
        <v>3634</v>
      </c>
      <c r="K310" t="s">
        <v>127</v>
      </c>
      <c r="L310" t="s">
        <v>502</v>
      </c>
      <c r="M310" t="s">
        <v>3941</v>
      </c>
      <c r="N310" t="s">
        <v>3941</v>
      </c>
      <c r="O310" t="s">
        <v>3942</v>
      </c>
    </row>
    <row r="311" spans="1:15" x14ac:dyDescent="0.45">
      <c r="A311" t="s">
        <v>3939</v>
      </c>
      <c r="B311" t="s">
        <v>3940</v>
      </c>
      <c r="C311" t="s">
        <v>3628</v>
      </c>
      <c r="D311">
        <v>100</v>
      </c>
      <c r="E311" t="s">
        <v>3629</v>
      </c>
      <c r="F311" t="s">
        <v>3630</v>
      </c>
      <c r="G311" t="s">
        <v>3631</v>
      </c>
      <c r="H311" t="s">
        <v>3632</v>
      </c>
      <c r="I311" t="s">
        <v>3633</v>
      </c>
      <c r="J311" t="s">
        <v>3634</v>
      </c>
      <c r="K311" t="s">
        <v>127</v>
      </c>
      <c r="L311" t="s">
        <v>502</v>
      </c>
      <c r="M311" t="s">
        <v>3941</v>
      </c>
      <c r="N311" t="s">
        <v>3941</v>
      </c>
      <c r="O311" t="s">
        <v>3942</v>
      </c>
    </row>
    <row r="312" spans="1:15" x14ac:dyDescent="0.45">
      <c r="A312" t="s">
        <v>3939</v>
      </c>
      <c r="B312" t="s">
        <v>3940</v>
      </c>
      <c r="C312" t="s">
        <v>3628</v>
      </c>
      <c r="D312">
        <v>100</v>
      </c>
      <c r="E312" t="s">
        <v>3629</v>
      </c>
      <c r="F312" t="s">
        <v>3630</v>
      </c>
      <c r="G312" t="s">
        <v>3631</v>
      </c>
      <c r="H312" t="s">
        <v>3632</v>
      </c>
      <c r="I312" t="s">
        <v>3633</v>
      </c>
      <c r="J312" t="s">
        <v>3634</v>
      </c>
      <c r="K312" t="s">
        <v>127</v>
      </c>
      <c r="L312" t="s">
        <v>502</v>
      </c>
      <c r="M312" t="s">
        <v>3941</v>
      </c>
      <c r="N312" t="s">
        <v>3941</v>
      </c>
      <c r="O312" t="s">
        <v>3942</v>
      </c>
    </row>
    <row r="313" spans="1:15" x14ac:dyDescent="0.45">
      <c r="A313" t="s">
        <v>3939</v>
      </c>
      <c r="B313" t="s">
        <v>3940</v>
      </c>
      <c r="C313" t="s">
        <v>3628</v>
      </c>
      <c r="D313">
        <v>100</v>
      </c>
      <c r="E313" t="s">
        <v>3629</v>
      </c>
      <c r="F313" t="s">
        <v>3630</v>
      </c>
      <c r="G313" t="s">
        <v>3631</v>
      </c>
      <c r="H313" t="s">
        <v>3632</v>
      </c>
      <c r="I313" t="s">
        <v>3633</v>
      </c>
      <c r="J313" t="s">
        <v>3634</v>
      </c>
      <c r="K313" t="s">
        <v>127</v>
      </c>
      <c r="L313" t="s">
        <v>502</v>
      </c>
      <c r="M313" t="s">
        <v>3941</v>
      </c>
      <c r="N313" t="s">
        <v>3941</v>
      </c>
      <c r="O313" t="s">
        <v>3942</v>
      </c>
    </row>
    <row r="314" spans="1:15" x14ac:dyDescent="0.45">
      <c r="A314" t="s">
        <v>3939</v>
      </c>
      <c r="B314" t="s">
        <v>3940</v>
      </c>
      <c r="C314" t="s">
        <v>3628</v>
      </c>
      <c r="D314">
        <v>100</v>
      </c>
      <c r="E314" t="s">
        <v>3629</v>
      </c>
      <c r="F314" t="s">
        <v>3630</v>
      </c>
      <c r="G314" t="s">
        <v>3631</v>
      </c>
      <c r="H314" t="s">
        <v>3632</v>
      </c>
      <c r="I314" t="s">
        <v>3633</v>
      </c>
      <c r="J314" t="s">
        <v>3634</v>
      </c>
      <c r="K314" t="s">
        <v>127</v>
      </c>
      <c r="L314" t="s">
        <v>502</v>
      </c>
      <c r="M314" t="s">
        <v>3941</v>
      </c>
      <c r="N314" t="s">
        <v>3941</v>
      </c>
      <c r="O314" t="s">
        <v>3942</v>
      </c>
    </row>
    <row r="315" spans="1:15" x14ac:dyDescent="0.45">
      <c r="A315" t="s">
        <v>3943</v>
      </c>
      <c r="B315" t="s">
        <v>3944</v>
      </c>
      <c r="C315" t="s">
        <v>3628</v>
      </c>
      <c r="D315">
        <v>100</v>
      </c>
      <c r="E315" t="s">
        <v>3629</v>
      </c>
      <c r="F315" t="s">
        <v>3630</v>
      </c>
      <c r="G315" t="s">
        <v>3631</v>
      </c>
      <c r="H315" t="s">
        <v>3632</v>
      </c>
      <c r="I315" t="s">
        <v>3633</v>
      </c>
      <c r="J315" t="s">
        <v>3634</v>
      </c>
      <c r="K315" t="s">
        <v>127</v>
      </c>
      <c r="L315" t="s">
        <v>1069</v>
      </c>
      <c r="M315" t="s">
        <v>3943</v>
      </c>
      <c r="N315" t="s">
        <v>3943</v>
      </c>
      <c r="O315" t="s">
        <v>3945</v>
      </c>
    </row>
    <row r="316" spans="1:15" x14ac:dyDescent="0.45">
      <c r="A316" t="s">
        <v>3946</v>
      </c>
      <c r="B316" t="s">
        <v>3947</v>
      </c>
      <c r="C316" t="s">
        <v>3628</v>
      </c>
      <c r="D316">
        <v>100</v>
      </c>
      <c r="E316" t="s">
        <v>3629</v>
      </c>
      <c r="F316" t="s">
        <v>3630</v>
      </c>
      <c r="G316" t="s">
        <v>3631</v>
      </c>
      <c r="H316" t="s">
        <v>3632</v>
      </c>
      <c r="I316" t="s">
        <v>3633</v>
      </c>
      <c r="J316" t="s">
        <v>3634</v>
      </c>
      <c r="K316" t="s">
        <v>127</v>
      </c>
      <c r="L316" t="s">
        <v>1071</v>
      </c>
      <c r="M316" t="s">
        <v>3946</v>
      </c>
      <c r="N316" t="s">
        <v>3946</v>
      </c>
      <c r="O316" t="s">
        <v>3948</v>
      </c>
    </row>
    <row r="317" spans="1:15" x14ac:dyDescent="0.45">
      <c r="A317" t="s">
        <v>3946</v>
      </c>
      <c r="B317" t="s">
        <v>3947</v>
      </c>
      <c r="C317" t="s">
        <v>3628</v>
      </c>
      <c r="D317">
        <v>100</v>
      </c>
      <c r="E317" t="s">
        <v>3629</v>
      </c>
      <c r="F317" t="s">
        <v>3630</v>
      </c>
      <c r="G317" t="s">
        <v>3631</v>
      </c>
      <c r="H317" t="s">
        <v>3632</v>
      </c>
      <c r="I317" t="s">
        <v>3633</v>
      </c>
      <c r="J317" t="s">
        <v>3634</v>
      </c>
      <c r="K317" t="s">
        <v>127</v>
      </c>
      <c r="L317" t="s">
        <v>1071</v>
      </c>
      <c r="M317" t="s">
        <v>3946</v>
      </c>
      <c r="N317" t="s">
        <v>3946</v>
      </c>
      <c r="O317" t="s">
        <v>3948</v>
      </c>
    </row>
    <row r="318" spans="1:15" x14ac:dyDescent="0.45">
      <c r="A318" t="s">
        <v>3949</v>
      </c>
      <c r="B318" t="s">
        <v>3950</v>
      </c>
      <c r="C318" t="s">
        <v>3628</v>
      </c>
      <c r="D318">
        <v>100</v>
      </c>
      <c r="E318" t="s">
        <v>3629</v>
      </c>
      <c r="F318" t="s">
        <v>3630</v>
      </c>
      <c r="G318" t="s">
        <v>3631</v>
      </c>
      <c r="H318" t="s">
        <v>3632</v>
      </c>
      <c r="I318" t="s">
        <v>3633</v>
      </c>
      <c r="J318" t="s">
        <v>3634</v>
      </c>
      <c r="K318" t="s">
        <v>127</v>
      </c>
      <c r="L318" t="s">
        <v>1046</v>
      </c>
      <c r="M318" t="s">
        <v>3951</v>
      </c>
      <c r="N318" t="s">
        <v>3951</v>
      </c>
      <c r="O318" t="s">
        <v>3952</v>
      </c>
    </row>
    <row r="319" spans="1:15" x14ac:dyDescent="0.45">
      <c r="A319" t="s">
        <v>3949</v>
      </c>
      <c r="B319" t="s">
        <v>3950</v>
      </c>
      <c r="C319" t="s">
        <v>3628</v>
      </c>
      <c r="D319">
        <v>100</v>
      </c>
      <c r="E319" t="s">
        <v>3629</v>
      </c>
      <c r="F319" t="s">
        <v>3630</v>
      </c>
      <c r="G319" t="s">
        <v>3631</v>
      </c>
      <c r="H319" t="s">
        <v>3632</v>
      </c>
      <c r="I319" t="s">
        <v>3633</v>
      </c>
      <c r="J319" t="s">
        <v>3634</v>
      </c>
      <c r="K319" t="s">
        <v>127</v>
      </c>
      <c r="L319" t="s">
        <v>1046</v>
      </c>
      <c r="M319" t="s">
        <v>3951</v>
      </c>
      <c r="N319" t="s">
        <v>3951</v>
      </c>
      <c r="O319" t="s">
        <v>3952</v>
      </c>
    </row>
    <row r="320" spans="1:15" x14ac:dyDescent="0.45">
      <c r="A320" t="s">
        <v>3949</v>
      </c>
      <c r="B320" t="s">
        <v>3950</v>
      </c>
      <c r="C320" t="s">
        <v>3628</v>
      </c>
      <c r="D320">
        <v>100</v>
      </c>
      <c r="E320" t="s">
        <v>3629</v>
      </c>
      <c r="F320" t="s">
        <v>3630</v>
      </c>
      <c r="G320" t="s">
        <v>3631</v>
      </c>
      <c r="H320" t="s">
        <v>3632</v>
      </c>
      <c r="I320" t="s">
        <v>3633</v>
      </c>
      <c r="J320" t="s">
        <v>3634</v>
      </c>
      <c r="K320" t="s">
        <v>127</v>
      </c>
      <c r="L320" t="s">
        <v>1046</v>
      </c>
      <c r="M320" t="s">
        <v>3951</v>
      </c>
      <c r="N320" t="s">
        <v>3951</v>
      </c>
      <c r="O320" t="s">
        <v>3952</v>
      </c>
    </row>
    <row r="321" spans="1:15" x14ac:dyDescent="0.45">
      <c r="A321" t="s">
        <v>3953</v>
      </c>
      <c r="B321" t="s">
        <v>3954</v>
      </c>
      <c r="C321" t="s">
        <v>3628</v>
      </c>
      <c r="D321">
        <v>100</v>
      </c>
      <c r="E321" t="s">
        <v>3629</v>
      </c>
      <c r="F321" t="s">
        <v>3630</v>
      </c>
      <c r="G321" t="s">
        <v>3631</v>
      </c>
      <c r="H321" t="s">
        <v>3632</v>
      </c>
      <c r="I321" t="s">
        <v>3633</v>
      </c>
      <c r="J321" t="s">
        <v>3634</v>
      </c>
      <c r="K321" t="s">
        <v>127</v>
      </c>
      <c r="L321" t="s">
        <v>1046</v>
      </c>
      <c r="M321" t="s">
        <v>3955</v>
      </c>
      <c r="N321" t="s">
        <v>3955</v>
      </c>
      <c r="O321" t="s">
        <v>3938</v>
      </c>
    </row>
    <row r="322" spans="1:15" x14ac:dyDescent="0.45">
      <c r="A322" t="s">
        <v>3956</v>
      </c>
      <c r="B322" t="s">
        <v>3957</v>
      </c>
      <c r="C322" t="s">
        <v>3628</v>
      </c>
      <c r="D322">
        <v>100</v>
      </c>
      <c r="E322" t="s">
        <v>3629</v>
      </c>
      <c r="F322" t="s">
        <v>3630</v>
      </c>
      <c r="G322" t="s">
        <v>3631</v>
      </c>
      <c r="H322" t="s">
        <v>3632</v>
      </c>
      <c r="I322" t="s">
        <v>3633</v>
      </c>
      <c r="J322" t="s">
        <v>3634</v>
      </c>
      <c r="K322" t="s">
        <v>127</v>
      </c>
      <c r="L322" t="s">
        <v>471</v>
      </c>
      <c r="M322" t="s">
        <v>3958</v>
      </c>
      <c r="N322" t="s">
        <v>3958</v>
      </c>
      <c r="O322" t="s">
        <v>3959</v>
      </c>
    </row>
    <row r="323" spans="1:15" x14ac:dyDescent="0.45">
      <c r="A323" t="s">
        <v>3956</v>
      </c>
      <c r="B323" t="s">
        <v>3957</v>
      </c>
      <c r="C323" t="s">
        <v>3628</v>
      </c>
      <c r="D323">
        <v>100</v>
      </c>
      <c r="E323" t="s">
        <v>3629</v>
      </c>
      <c r="F323" t="s">
        <v>3630</v>
      </c>
      <c r="G323" t="s">
        <v>3631</v>
      </c>
      <c r="H323" t="s">
        <v>3632</v>
      </c>
      <c r="I323" t="s">
        <v>3633</v>
      </c>
      <c r="J323" t="s">
        <v>3634</v>
      </c>
      <c r="K323" t="s">
        <v>127</v>
      </c>
      <c r="L323" t="s">
        <v>471</v>
      </c>
      <c r="M323" t="s">
        <v>3958</v>
      </c>
      <c r="N323" t="s">
        <v>3958</v>
      </c>
      <c r="O323" t="s">
        <v>3959</v>
      </c>
    </row>
    <row r="324" spans="1:15" x14ac:dyDescent="0.45">
      <c r="A324" t="s">
        <v>3956</v>
      </c>
      <c r="B324" t="s">
        <v>3957</v>
      </c>
      <c r="C324" t="s">
        <v>3628</v>
      </c>
      <c r="D324">
        <v>100</v>
      </c>
      <c r="E324" t="s">
        <v>3629</v>
      </c>
      <c r="F324" t="s">
        <v>3630</v>
      </c>
      <c r="G324" t="s">
        <v>3631</v>
      </c>
      <c r="H324" t="s">
        <v>3632</v>
      </c>
      <c r="I324" t="s">
        <v>3633</v>
      </c>
      <c r="J324" t="s">
        <v>3634</v>
      </c>
      <c r="K324" t="s">
        <v>127</v>
      </c>
      <c r="L324" t="s">
        <v>471</v>
      </c>
      <c r="M324" t="s">
        <v>3958</v>
      </c>
      <c r="N324" t="s">
        <v>3958</v>
      </c>
      <c r="O324" t="s">
        <v>3959</v>
      </c>
    </row>
    <row r="325" spans="1:15" x14ac:dyDescent="0.45">
      <c r="A325" t="s">
        <v>3960</v>
      </c>
      <c r="B325" t="s">
        <v>3961</v>
      </c>
      <c r="C325" t="s">
        <v>3628</v>
      </c>
      <c r="D325">
        <v>100</v>
      </c>
      <c r="E325" t="s">
        <v>3629</v>
      </c>
      <c r="F325" t="s">
        <v>3630</v>
      </c>
      <c r="G325" t="s">
        <v>3631</v>
      </c>
      <c r="H325" t="s">
        <v>3632</v>
      </c>
      <c r="I325" t="s">
        <v>3633</v>
      </c>
      <c r="J325" t="s">
        <v>3634</v>
      </c>
      <c r="K325" t="s">
        <v>127</v>
      </c>
      <c r="L325" t="s">
        <v>471</v>
      </c>
      <c r="M325" t="s">
        <v>3962</v>
      </c>
      <c r="N325" t="s">
        <v>3962</v>
      </c>
      <c r="O325" t="s">
        <v>3648</v>
      </c>
    </row>
    <row r="326" spans="1:15" x14ac:dyDescent="0.45">
      <c r="A326" t="s">
        <v>3963</v>
      </c>
      <c r="B326" t="s">
        <v>3964</v>
      </c>
      <c r="C326" t="s">
        <v>3628</v>
      </c>
      <c r="D326">
        <v>100</v>
      </c>
      <c r="E326" t="s">
        <v>3629</v>
      </c>
      <c r="F326" t="s">
        <v>3630</v>
      </c>
      <c r="G326" t="s">
        <v>3631</v>
      </c>
      <c r="H326" t="s">
        <v>3632</v>
      </c>
      <c r="I326" t="s">
        <v>3633</v>
      </c>
      <c r="J326" t="s">
        <v>3634</v>
      </c>
      <c r="K326" t="s">
        <v>127</v>
      </c>
      <c r="L326" t="s">
        <v>471</v>
      </c>
      <c r="M326" t="s">
        <v>3965</v>
      </c>
      <c r="N326" t="s">
        <v>3965</v>
      </c>
      <c r="O326" t="s">
        <v>3648</v>
      </c>
    </row>
    <row r="327" spans="1:15" x14ac:dyDescent="0.45">
      <c r="A327" t="s">
        <v>3963</v>
      </c>
      <c r="B327" t="s">
        <v>3964</v>
      </c>
      <c r="C327" t="s">
        <v>3628</v>
      </c>
      <c r="D327">
        <v>100</v>
      </c>
      <c r="E327" t="s">
        <v>3629</v>
      </c>
      <c r="F327" t="s">
        <v>3630</v>
      </c>
      <c r="G327" t="s">
        <v>3631</v>
      </c>
      <c r="H327" t="s">
        <v>3632</v>
      </c>
      <c r="I327" t="s">
        <v>3633</v>
      </c>
      <c r="J327" t="s">
        <v>3634</v>
      </c>
      <c r="K327" t="s">
        <v>127</v>
      </c>
      <c r="L327" t="s">
        <v>471</v>
      </c>
      <c r="M327" t="s">
        <v>3965</v>
      </c>
      <c r="N327" t="s">
        <v>3965</v>
      </c>
      <c r="O327" t="s">
        <v>3648</v>
      </c>
    </row>
    <row r="328" spans="1:15" x14ac:dyDescent="0.45">
      <c r="A328" t="s">
        <v>3963</v>
      </c>
      <c r="B328" t="s">
        <v>3964</v>
      </c>
      <c r="C328" t="s">
        <v>3628</v>
      </c>
      <c r="D328">
        <v>100</v>
      </c>
      <c r="E328" t="s">
        <v>3629</v>
      </c>
      <c r="F328" t="s">
        <v>3630</v>
      </c>
      <c r="G328" t="s">
        <v>3631</v>
      </c>
      <c r="H328" t="s">
        <v>3632</v>
      </c>
      <c r="I328" t="s">
        <v>3633</v>
      </c>
      <c r="J328" t="s">
        <v>3634</v>
      </c>
      <c r="K328" t="s">
        <v>127</v>
      </c>
      <c r="L328" t="s">
        <v>471</v>
      </c>
      <c r="M328" t="s">
        <v>3965</v>
      </c>
      <c r="N328" t="s">
        <v>3965</v>
      </c>
      <c r="O328" t="s">
        <v>3648</v>
      </c>
    </row>
    <row r="329" spans="1:15" x14ac:dyDescent="0.45">
      <c r="A329" t="s">
        <v>3963</v>
      </c>
      <c r="B329" t="s">
        <v>3964</v>
      </c>
      <c r="C329" t="s">
        <v>3628</v>
      </c>
      <c r="D329">
        <v>100</v>
      </c>
      <c r="E329" t="s">
        <v>3629</v>
      </c>
      <c r="F329" t="s">
        <v>3630</v>
      </c>
      <c r="G329" t="s">
        <v>3631</v>
      </c>
      <c r="H329" t="s">
        <v>3632</v>
      </c>
      <c r="I329" t="s">
        <v>3633</v>
      </c>
      <c r="J329" t="s">
        <v>3634</v>
      </c>
      <c r="K329" t="s">
        <v>127</v>
      </c>
      <c r="L329" t="s">
        <v>471</v>
      </c>
      <c r="M329" t="s">
        <v>3965</v>
      </c>
      <c r="N329" t="s">
        <v>3965</v>
      </c>
      <c r="O329" t="s">
        <v>3648</v>
      </c>
    </row>
    <row r="330" spans="1:15" x14ac:dyDescent="0.45">
      <c r="A330" t="s">
        <v>3963</v>
      </c>
      <c r="B330" t="s">
        <v>3964</v>
      </c>
      <c r="C330" t="s">
        <v>3628</v>
      </c>
      <c r="D330">
        <v>100</v>
      </c>
      <c r="E330" t="s">
        <v>3629</v>
      </c>
      <c r="F330" t="s">
        <v>3630</v>
      </c>
      <c r="G330" t="s">
        <v>3631</v>
      </c>
      <c r="H330" t="s">
        <v>3632</v>
      </c>
      <c r="I330" t="s">
        <v>3633</v>
      </c>
      <c r="J330" t="s">
        <v>3634</v>
      </c>
      <c r="K330" t="s">
        <v>127</v>
      </c>
      <c r="L330" t="s">
        <v>471</v>
      </c>
      <c r="M330" t="s">
        <v>3965</v>
      </c>
      <c r="N330" t="s">
        <v>3965</v>
      </c>
      <c r="O330" t="s">
        <v>3648</v>
      </c>
    </row>
    <row r="331" spans="1:15" x14ac:dyDescent="0.45">
      <c r="A331" t="s">
        <v>3963</v>
      </c>
      <c r="B331" t="s">
        <v>3964</v>
      </c>
      <c r="C331" t="s">
        <v>3628</v>
      </c>
      <c r="D331">
        <v>100</v>
      </c>
      <c r="E331" t="s">
        <v>3629</v>
      </c>
      <c r="F331" t="s">
        <v>3630</v>
      </c>
      <c r="G331" t="s">
        <v>3631</v>
      </c>
      <c r="H331" t="s">
        <v>3632</v>
      </c>
      <c r="I331" t="s">
        <v>3633</v>
      </c>
      <c r="J331" t="s">
        <v>3634</v>
      </c>
      <c r="K331" t="s">
        <v>127</v>
      </c>
      <c r="L331" t="s">
        <v>471</v>
      </c>
      <c r="M331" t="s">
        <v>3965</v>
      </c>
      <c r="N331" t="s">
        <v>3965</v>
      </c>
      <c r="O331" t="s">
        <v>3648</v>
      </c>
    </row>
    <row r="332" spans="1:15" x14ac:dyDescent="0.45">
      <c r="A332" s="40" t="s">
        <v>3966</v>
      </c>
      <c r="B332" t="s">
        <v>3967</v>
      </c>
      <c r="C332" t="s">
        <v>3628</v>
      </c>
      <c r="D332">
        <v>100</v>
      </c>
      <c r="E332" t="s">
        <v>3629</v>
      </c>
      <c r="F332" t="s">
        <v>3630</v>
      </c>
      <c r="G332" t="s">
        <v>3631</v>
      </c>
      <c r="H332" t="s">
        <v>3632</v>
      </c>
      <c r="I332" t="s">
        <v>3633</v>
      </c>
      <c r="J332" t="s">
        <v>3634</v>
      </c>
      <c r="K332" t="s">
        <v>127</v>
      </c>
      <c r="L332" t="s">
        <v>471</v>
      </c>
      <c r="M332" t="s">
        <v>3968</v>
      </c>
      <c r="N332" t="s">
        <v>3968</v>
      </c>
      <c r="O332" t="s">
        <v>3651</v>
      </c>
    </row>
    <row r="333" spans="1:15" x14ac:dyDescent="0.45">
      <c r="A333" s="40" t="s">
        <v>3966</v>
      </c>
      <c r="B333" t="s">
        <v>3967</v>
      </c>
      <c r="C333" t="s">
        <v>3628</v>
      </c>
      <c r="D333">
        <v>100</v>
      </c>
      <c r="E333" t="s">
        <v>3629</v>
      </c>
      <c r="F333" t="s">
        <v>3630</v>
      </c>
      <c r="G333" t="s">
        <v>3631</v>
      </c>
      <c r="H333" t="s">
        <v>3632</v>
      </c>
      <c r="I333" t="s">
        <v>3633</v>
      </c>
      <c r="J333" t="s">
        <v>3634</v>
      </c>
      <c r="K333" t="s">
        <v>127</v>
      </c>
      <c r="L333" t="s">
        <v>471</v>
      </c>
      <c r="M333" t="s">
        <v>3968</v>
      </c>
      <c r="N333" t="s">
        <v>3968</v>
      </c>
      <c r="O333" t="s">
        <v>3651</v>
      </c>
    </row>
    <row r="334" spans="1:15" x14ac:dyDescent="0.45">
      <c r="A334" s="40" t="s">
        <v>3966</v>
      </c>
      <c r="B334" t="s">
        <v>3967</v>
      </c>
      <c r="C334" t="s">
        <v>3628</v>
      </c>
      <c r="D334">
        <v>100</v>
      </c>
      <c r="E334" t="s">
        <v>3629</v>
      </c>
      <c r="F334" t="s">
        <v>3630</v>
      </c>
      <c r="G334" t="s">
        <v>3631</v>
      </c>
      <c r="H334" t="s">
        <v>3632</v>
      </c>
      <c r="I334" t="s">
        <v>3633</v>
      </c>
      <c r="J334" t="s">
        <v>3634</v>
      </c>
      <c r="K334" t="s">
        <v>127</v>
      </c>
      <c r="L334" t="s">
        <v>471</v>
      </c>
      <c r="M334" t="s">
        <v>3968</v>
      </c>
      <c r="N334" t="s">
        <v>3968</v>
      </c>
      <c r="O334" t="s">
        <v>3651</v>
      </c>
    </row>
    <row r="335" spans="1:15" x14ac:dyDescent="0.45">
      <c r="A335" s="40" t="s">
        <v>3969</v>
      </c>
      <c r="B335" t="s">
        <v>3970</v>
      </c>
      <c r="C335" t="s">
        <v>3628</v>
      </c>
      <c r="D335">
        <v>100</v>
      </c>
      <c r="E335" t="s">
        <v>3629</v>
      </c>
      <c r="F335" t="s">
        <v>3630</v>
      </c>
      <c r="G335" t="s">
        <v>3631</v>
      </c>
      <c r="H335" t="s">
        <v>3632</v>
      </c>
      <c r="I335" t="s">
        <v>3633</v>
      </c>
      <c r="J335" t="s">
        <v>3634</v>
      </c>
      <c r="K335" t="s">
        <v>127</v>
      </c>
      <c r="L335" t="s">
        <v>471</v>
      </c>
      <c r="M335" t="s">
        <v>3971</v>
      </c>
      <c r="N335" t="s">
        <v>3971</v>
      </c>
      <c r="O335" t="s">
        <v>3972</v>
      </c>
    </row>
    <row r="336" spans="1:15" x14ac:dyDescent="0.45">
      <c r="A336" t="s">
        <v>3973</v>
      </c>
      <c r="B336" t="s">
        <v>3974</v>
      </c>
      <c r="C336" t="s">
        <v>3628</v>
      </c>
      <c r="D336">
        <v>100</v>
      </c>
      <c r="E336" t="s">
        <v>3629</v>
      </c>
      <c r="F336" t="s">
        <v>3630</v>
      </c>
      <c r="G336" t="s">
        <v>3631</v>
      </c>
      <c r="H336" t="s">
        <v>3632</v>
      </c>
      <c r="I336" t="s">
        <v>3633</v>
      </c>
      <c r="J336" t="s">
        <v>3634</v>
      </c>
      <c r="K336" t="s">
        <v>127</v>
      </c>
      <c r="L336" t="s">
        <v>471</v>
      </c>
      <c r="M336" t="s">
        <v>3975</v>
      </c>
      <c r="N336" t="s">
        <v>3975</v>
      </c>
      <c r="O336" t="s">
        <v>3976</v>
      </c>
    </row>
    <row r="337" spans="1:15" x14ac:dyDescent="0.45">
      <c r="A337" t="s">
        <v>3973</v>
      </c>
      <c r="B337" t="s">
        <v>3974</v>
      </c>
      <c r="C337" t="s">
        <v>3628</v>
      </c>
      <c r="D337">
        <v>100</v>
      </c>
      <c r="E337" t="s">
        <v>3629</v>
      </c>
      <c r="F337" t="s">
        <v>3630</v>
      </c>
      <c r="G337" t="s">
        <v>3631</v>
      </c>
      <c r="H337" t="s">
        <v>3632</v>
      </c>
      <c r="I337" t="s">
        <v>3633</v>
      </c>
      <c r="J337" t="s">
        <v>3634</v>
      </c>
      <c r="K337" t="s">
        <v>127</v>
      </c>
      <c r="L337" t="s">
        <v>471</v>
      </c>
      <c r="M337" t="s">
        <v>3975</v>
      </c>
      <c r="N337" t="s">
        <v>3975</v>
      </c>
      <c r="O337" t="s">
        <v>3976</v>
      </c>
    </row>
    <row r="338" spans="1:15" x14ac:dyDescent="0.45">
      <c r="A338" t="s">
        <v>3973</v>
      </c>
      <c r="B338" t="s">
        <v>3974</v>
      </c>
      <c r="C338" t="s">
        <v>3628</v>
      </c>
      <c r="D338">
        <v>100</v>
      </c>
      <c r="E338" t="s">
        <v>3629</v>
      </c>
      <c r="F338" t="s">
        <v>3630</v>
      </c>
      <c r="G338" t="s">
        <v>3631</v>
      </c>
      <c r="H338" t="s">
        <v>3632</v>
      </c>
      <c r="I338" t="s">
        <v>3633</v>
      </c>
      <c r="J338" t="s">
        <v>3634</v>
      </c>
      <c r="K338" t="s">
        <v>127</v>
      </c>
      <c r="L338" t="s">
        <v>471</v>
      </c>
      <c r="M338" t="s">
        <v>3975</v>
      </c>
      <c r="N338" t="s">
        <v>3975</v>
      </c>
      <c r="O338" t="s">
        <v>3976</v>
      </c>
    </row>
    <row r="339" spans="1:15" x14ac:dyDescent="0.45">
      <c r="A339" t="s">
        <v>3973</v>
      </c>
      <c r="B339" t="s">
        <v>3974</v>
      </c>
      <c r="C339" t="s">
        <v>3628</v>
      </c>
      <c r="D339">
        <v>100</v>
      </c>
      <c r="E339" t="s">
        <v>3629</v>
      </c>
      <c r="F339" t="s">
        <v>3630</v>
      </c>
      <c r="G339" t="s">
        <v>3631</v>
      </c>
      <c r="H339" t="s">
        <v>3632</v>
      </c>
      <c r="I339" t="s">
        <v>3633</v>
      </c>
      <c r="J339" t="s">
        <v>3634</v>
      </c>
      <c r="K339" t="s">
        <v>127</v>
      </c>
      <c r="L339" t="s">
        <v>471</v>
      </c>
      <c r="M339" t="s">
        <v>3975</v>
      </c>
      <c r="N339" t="s">
        <v>3975</v>
      </c>
      <c r="O339" t="s">
        <v>3976</v>
      </c>
    </row>
    <row r="340" spans="1:15" x14ac:dyDescent="0.45">
      <c r="A340" t="s">
        <v>3973</v>
      </c>
      <c r="B340" t="s">
        <v>3974</v>
      </c>
      <c r="C340" t="s">
        <v>3628</v>
      </c>
      <c r="D340">
        <v>100</v>
      </c>
      <c r="E340" t="s">
        <v>3629</v>
      </c>
      <c r="F340" t="s">
        <v>3630</v>
      </c>
      <c r="G340" t="s">
        <v>3631</v>
      </c>
      <c r="H340" t="s">
        <v>3632</v>
      </c>
      <c r="I340" t="s">
        <v>3633</v>
      </c>
      <c r="J340" t="s">
        <v>3634</v>
      </c>
      <c r="K340" t="s">
        <v>127</v>
      </c>
      <c r="L340" t="s">
        <v>471</v>
      </c>
      <c r="M340" t="s">
        <v>3975</v>
      </c>
      <c r="N340" t="s">
        <v>3975</v>
      </c>
      <c r="O340" t="s">
        <v>3976</v>
      </c>
    </row>
    <row r="341" spans="1:15" x14ac:dyDescent="0.45">
      <c r="A341" t="s">
        <v>3973</v>
      </c>
      <c r="B341" t="s">
        <v>3974</v>
      </c>
      <c r="C341" t="s">
        <v>3628</v>
      </c>
      <c r="D341">
        <v>100</v>
      </c>
      <c r="E341" t="s">
        <v>3629</v>
      </c>
      <c r="F341" t="s">
        <v>3630</v>
      </c>
      <c r="G341" t="s">
        <v>3631</v>
      </c>
      <c r="H341" t="s">
        <v>3632</v>
      </c>
      <c r="I341" t="s">
        <v>3633</v>
      </c>
      <c r="J341" t="s">
        <v>3634</v>
      </c>
      <c r="K341" t="s">
        <v>127</v>
      </c>
      <c r="L341" t="s">
        <v>471</v>
      </c>
      <c r="M341" t="s">
        <v>3975</v>
      </c>
      <c r="N341" t="s">
        <v>3975</v>
      </c>
      <c r="O341" t="s">
        <v>3976</v>
      </c>
    </row>
    <row r="342" spans="1:15" x14ac:dyDescent="0.45">
      <c r="A342" t="s">
        <v>3973</v>
      </c>
      <c r="B342" t="s">
        <v>3974</v>
      </c>
      <c r="C342" t="s">
        <v>3628</v>
      </c>
      <c r="D342">
        <v>100</v>
      </c>
      <c r="E342" t="s">
        <v>3629</v>
      </c>
      <c r="F342" t="s">
        <v>3630</v>
      </c>
      <c r="G342" t="s">
        <v>3631</v>
      </c>
      <c r="H342" t="s">
        <v>3632</v>
      </c>
      <c r="I342" t="s">
        <v>3633</v>
      </c>
      <c r="J342" t="s">
        <v>3634</v>
      </c>
      <c r="K342" t="s">
        <v>127</v>
      </c>
      <c r="L342" t="s">
        <v>471</v>
      </c>
      <c r="M342" t="s">
        <v>3975</v>
      </c>
      <c r="N342" t="s">
        <v>3975</v>
      </c>
      <c r="O342" t="s">
        <v>3976</v>
      </c>
    </row>
    <row r="343" spans="1:15" x14ac:dyDescent="0.45">
      <c r="A343" t="s">
        <v>3977</v>
      </c>
      <c r="B343" t="s">
        <v>3978</v>
      </c>
      <c r="C343" t="s">
        <v>3628</v>
      </c>
      <c r="D343">
        <v>100</v>
      </c>
      <c r="E343" t="s">
        <v>3629</v>
      </c>
      <c r="F343" t="s">
        <v>3630</v>
      </c>
      <c r="G343" t="s">
        <v>3631</v>
      </c>
      <c r="H343" t="s">
        <v>3632</v>
      </c>
      <c r="I343" t="s">
        <v>3633</v>
      </c>
      <c r="J343" t="s">
        <v>3634</v>
      </c>
      <c r="K343" t="s">
        <v>127</v>
      </c>
      <c r="L343" t="s">
        <v>1089</v>
      </c>
      <c r="M343" t="s">
        <v>3977</v>
      </c>
      <c r="N343" t="s">
        <v>3977</v>
      </c>
      <c r="O343" t="s">
        <v>3979</v>
      </c>
    </row>
    <row r="344" spans="1:15" x14ac:dyDescent="0.45">
      <c r="A344" t="s">
        <v>3977</v>
      </c>
      <c r="B344" t="s">
        <v>3978</v>
      </c>
      <c r="C344" t="s">
        <v>3628</v>
      </c>
      <c r="D344">
        <v>100</v>
      </c>
      <c r="E344" t="s">
        <v>3629</v>
      </c>
      <c r="F344" t="s">
        <v>3630</v>
      </c>
      <c r="G344" t="s">
        <v>3631</v>
      </c>
      <c r="H344" t="s">
        <v>3632</v>
      </c>
      <c r="I344" t="s">
        <v>3633</v>
      </c>
      <c r="J344" t="s">
        <v>3634</v>
      </c>
      <c r="K344" t="s">
        <v>127</v>
      </c>
      <c r="L344" t="s">
        <v>1089</v>
      </c>
      <c r="M344" t="s">
        <v>3977</v>
      </c>
      <c r="N344" t="s">
        <v>3977</v>
      </c>
      <c r="O344" t="s">
        <v>3979</v>
      </c>
    </row>
    <row r="345" spans="1:15" x14ac:dyDescent="0.45">
      <c r="A345" t="s">
        <v>3980</v>
      </c>
      <c r="B345" t="s">
        <v>3981</v>
      </c>
      <c r="C345" t="s">
        <v>3628</v>
      </c>
      <c r="D345">
        <v>100</v>
      </c>
      <c r="E345" t="s">
        <v>3629</v>
      </c>
      <c r="F345" t="s">
        <v>3630</v>
      </c>
      <c r="G345" t="s">
        <v>3631</v>
      </c>
      <c r="H345" t="s">
        <v>3632</v>
      </c>
      <c r="I345" t="s">
        <v>3633</v>
      </c>
      <c r="J345" t="s">
        <v>3634</v>
      </c>
      <c r="K345" t="s">
        <v>1091</v>
      </c>
      <c r="L345" t="s">
        <v>1092</v>
      </c>
      <c r="M345" t="s">
        <v>3980</v>
      </c>
      <c r="N345" t="s">
        <v>3980</v>
      </c>
      <c r="O345" t="s">
        <v>3648</v>
      </c>
    </row>
    <row r="346" spans="1:15" x14ac:dyDescent="0.45">
      <c r="A346" t="s">
        <v>3982</v>
      </c>
      <c r="B346" t="s">
        <v>3983</v>
      </c>
      <c r="C346" t="s">
        <v>3628</v>
      </c>
      <c r="D346">
        <v>100</v>
      </c>
      <c r="E346" t="s">
        <v>3629</v>
      </c>
      <c r="F346" t="s">
        <v>3630</v>
      </c>
      <c r="G346" t="s">
        <v>3631</v>
      </c>
      <c r="H346" t="s">
        <v>3632</v>
      </c>
      <c r="I346" t="s">
        <v>3633</v>
      </c>
      <c r="J346" t="s">
        <v>3634</v>
      </c>
      <c r="K346" t="s">
        <v>1091</v>
      </c>
      <c r="L346" t="s">
        <v>1094</v>
      </c>
      <c r="M346" t="s">
        <v>3984</v>
      </c>
      <c r="N346" t="s">
        <v>3984</v>
      </c>
      <c r="O346" t="s">
        <v>3648</v>
      </c>
    </row>
    <row r="347" spans="1:15" x14ac:dyDescent="0.45">
      <c r="A347" t="s">
        <v>3982</v>
      </c>
      <c r="B347" t="s">
        <v>3983</v>
      </c>
      <c r="C347" t="s">
        <v>3628</v>
      </c>
      <c r="D347">
        <v>100</v>
      </c>
      <c r="E347" t="s">
        <v>3629</v>
      </c>
      <c r="F347" t="s">
        <v>3630</v>
      </c>
      <c r="G347" t="s">
        <v>3631</v>
      </c>
      <c r="H347" t="s">
        <v>3632</v>
      </c>
      <c r="I347" t="s">
        <v>3633</v>
      </c>
      <c r="J347" t="s">
        <v>3634</v>
      </c>
      <c r="K347" t="s">
        <v>1091</v>
      </c>
      <c r="L347" t="s">
        <v>1094</v>
      </c>
      <c r="M347" t="s">
        <v>3984</v>
      </c>
      <c r="N347" t="s">
        <v>3984</v>
      </c>
      <c r="O347" t="s">
        <v>3648</v>
      </c>
    </row>
    <row r="348" spans="1:15" x14ac:dyDescent="0.45">
      <c r="A348" t="s">
        <v>3982</v>
      </c>
      <c r="B348" t="s">
        <v>3983</v>
      </c>
      <c r="C348" t="s">
        <v>3628</v>
      </c>
      <c r="D348">
        <v>100</v>
      </c>
      <c r="E348" t="s">
        <v>3629</v>
      </c>
      <c r="F348" t="s">
        <v>3630</v>
      </c>
      <c r="G348" t="s">
        <v>3631</v>
      </c>
      <c r="H348" t="s">
        <v>3632</v>
      </c>
      <c r="I348" t="s">
        <v>3633</v>
      </c>
      <c r="J348" t="s">
        <v>3634</v>
      </c>
      <c r="K348" t="s">
        <v>1091</v>
      </c>
      <c r="L348" t="s">
        <v>1094</v>
      </c>
      <c r="M348" t="s">
        <v>3984</v>
      </c>
      <c r="N348" t="s">
        <v>3984</v>
      </c>
      <c r="O348" t="s">
        <v>3648</v>
      </c>
    </row>
    <row r="349" spans="1:15" x14ac:dyDescent="0.45">
      <c r="A349" t="s">
        <v>3982</v>
      </c>
      <c r="B349" t="s">
        <v>3983</v>
      </c>
      <c r="C349" t="s">
        <v>3628</v>
      </c>
      <c r="D349">
        <v>100</v>
      </c>
      <c r="E349" t="s">
        <v>3629</v>
      </c>
      <c r="F349" t="s">
        <v>3630</v>
      </c>
      <c r="G349" t="s">
        <v>3631</v>
      </c>
      <c r="H349" t="s">
        <v>3632</v>
      </c>
      <c r="I349" t="s">
        <v>3633</v>
      </c>
      <c r="J349" t="s">
        <v>3634</v>
      </c>
      <c r="K349" t="s">
        <v>1091</v>
      </c>
      <c r="L349" t="s">
        <v>1094</v>
      </c>
      <c r="M349" t="s">
        <v>3984</v>
      </c>
      <c r="N349" t="s">
        <v>3984</v>
      </c>
      <c r="O349" t="s">
        <v>3648</v>
      </c>
    </row>
    <row r="350" spans="1:15" x14ac:dyDescent="0.45">
      <c r="A350" t="s">
        <v>3982</v>
      </c>
      <c r="B350" t="s">
        <v>3983</v>
      </c>
      <c r="C350" t="s">
        <v>3628</v>
      </c>
      <c r="D350">
        <v>100</v>
      </c>
      <c r="E350" t="s">
        <v>3629</v>
      </c>
      <c r="F350" t="s">
        <v>3630</v>
      </c>
      <c r="G350" t="s">
        <v>3631</v>
      </c>
      <c r="H350" t="s">
        <v>3632</v>
      </c>
      <c r="I350" t="s">
        <v>3633</v>
      </c>
      <c r="J350" t="s">
        <v>3634</v>
      </c>
      <c r="K350" t="s">
        <v>1091</v>
      </c>
      <c r="L350" t="s">
        <v>1094</v>
      </c>
      <c r="M350" t="s">
        <v>3984</v>
      </c>
      <c r="N350" t="s">
        <v>3984</v>
      </c>
      <c r="O350" t="s">
        <v>3648</v>
      </c>
    </row>
    <row r="351" spans="1:15" x14ac:dyDescent="0.45">
      <c r="A351" t="s">
        <v>3982</v>
      </c>
      <c r="B351" t="s">
        <v>3983</v>
      </c>
      <c r="C351" t="s">
        <v>3628</v>
      </c>
      <c r="D351">
        <v>100</v>
      </c>
      <c r="E351" t="s">
        <v>3629</v>
      </c>
      <c r="F351" t="s">
        <v>3630</v>
      </c>
      <c r="G351" t="s">
        <v>3631</v>
      </c>
      <c r="H351" t="s">
        <v>3632</v>
      </c>
      <c r="I351" t="s">
        <v>3633</v>
      </c>
      <c r="J351" t="s">
        <v>3634</v>
      </c>
      <c r="K351" t="s">
        <v>1091</v>
      </c>
      <c r="L351" t="s">
        <v>1094</v>
      </c>
      <c r="M351" t="s">
        <v>3984</v>
      </c>
      <c r="N351" t="s">
        <v>3984</v>
      </c>
      <c r="O351" t="s">
        <v>3648</v>
      </c>
    </row>
    <row r="352" spans="1:15" x14ac:dyDescent="0.45">
      <c r="A352" t="s">
        <v>3982</v>
      </c>
      <c r="B352" t="s">
        <v>3983</v>
      </c>
      <c r="C352" t="s">
        <v>3628</v>
      </c>
      <c r="D352">
        <v>100</v>
      </c>
      <c r="E352" t="s">
        <v>3629</v>
      </c>
      <c r="F352" t="s">
        <v>3630</v>
      </c>
      <c r="G352" t="s">
        <v>3631</v>
      </c>
      <c r="H352" t="s">
        <v>3632</v>
      </c>
      <c r="I352" t="s">
        <v>3633</v>
      </c>
      <c r="J352" t="s">
        <v>3634</v>
      </c>
      <c r="K352" t="s">
        <v>1091</v>
      </c>
      <c r="L352" t="s">
        <v>1094</v>
      </c>
      <c r="M352" t="s">
        <v>3984</v>
      </c>
      <c r="N352" t="s">
        <v>3984</v>
      </c>
      <c r="O352" t="s">
        <v>3648</v>
      </c>
    </row>
    <row r="353" spans="1:15" x14ac:dyDescent="0.45">
      <c r="A353" t="s">
        <v>3982</v>
      </c>
      <c r="B353" t="s">
        <v>3983</v>
      </c>
      <c r="C353" t="s">
        <v>3628</v>
      </c>
      <c r="D353">
        <v>100</v>
      </c>
      <c r="E353" t="s">
        <v>3629</v>
      </c>
      <c r="F353" t="s">
        <v>3630</v>
      </c>
      <c r="G353" t="s">
        <v>3631</v>
      </c>
      <c r="H353" t="s">
        <v>3632</v>
      </c>
      <c r="I353" t="s">
        <v>3633</v>
      </c>
      <c r="J353" t="s">
        <v>3634</v>
      </c>
      <c r="K353" t="s">
        <v>1091</v>
      </c>
      <c r="L353" t="s">
        <v>1094</v>
      </c>
      <c r="M353" t="s">
        <v>3984</v>
      </c>
      <c r="N353" t="s">
        <v>3984</v>
      </c>
      <c r="O353" t="s">
        <v>3648</v>
      </c>
    </row>
    <row r="354" spans="1:15" x14ac:dyDescent="0.45">
      <c r="A354" t="s">
        <v>3982</v>
      </c>
      <c r="B354" t="s">
        <v>3983</v>
      </c>
      <c r="C354" t="s">
        <v>3628</v>
      </c>
      <c r="D354">
        <v>100</v>
      </c>
      <c r="E354" t="s">
        <v>3629</v>
      </c>
      <c r="F354" t="s">
        <v>3630</v>
      </c>
      <c r="G354" t="s">
        <v>3631</v>
      </c>
      <c r="H354" t="s">
        <v>3632</v>
      </c>
      <c r="I354" t="s">
        <v>3633</v>
      </c>
      <c r="J354" t="s">
        <v>3634</v>
      </c>
      <c r="K354" t="s">
        <v>1091</v>
      </c>
      <c r="L354" t="s">
        <v>1094</v>
      </c>
      <c r="M354" t="s">
        <v>3984</v>
      </c>
      <c r="N354" t="s">
        <v>3984</v>
      </c>
      <c r="O354" t="s">
        <v>3648</v>
      </c>
    </row>
    <row r="355" spans="1:15" x14ac:dyDescent="0.45">
      <c r="A355" t="s">
        <v>3982</v>
      </c>
      <c r="B355" t="s">
        <v>3983</v>
      </c>
      <c r="C355" t="s">
        <v>3628</v>
      </c>
      <c r="D355">
        <v>100</v>
      </c>
      <c r="E355" t="s">
        <v>3629</v>
      </c>
      <c r="F355" t="s">
        <v>3630</v>
      </c>
      <c r="G355" t="s">
        <v>3631</v>
      </c>
      <c r="H355" t="s">
        <v>3632</v>
      </c>
      <c r="I355" t="s">
        <v>3633</v>
      </c>
      <c r="J355" t="s">
        <v>3634</v>
      </c>
      <c r="K355" t="s">
        <v>1091</v>
      </c>
      <c r="L355" t="s">
        <v>1094</v>
      </c>
      <c r="M355" t="s">
        <v>3984</v>
      </c>
      <c r="N355" t="s">
        <v>3984</v>
      </c>
      <c r="O355" t="s">
        <v>3648</v>
      </c>
    </row>
    <row r="356" spans="1:15" x14ac:dyDescent="0.45">
      <c r="A356" t="s">
        <v>3982</v>
      </c>
      <c r="B356" t="s">
        <v>3983</v>
      </c>
      <c r="C356" t="s">
        <v>3628</v>
      </c>
      <c r="D356">
        <v>100</v>
      </c>
      <c r="E356" t="s">
        <v>3629</v>
      </c>
      <c r="F356" t="s">
        <v>3630</v>
      </c>
      <c r="G356" t="s">
        <v>3631</v>
      </c>
      <c r="H356" t="s">
        <v>3632</v>
      </c>
      <c r="I356" t="s">
        <v>3633</v>
      </c>
      <c r="J356" t="s">
        <v>3634</v>
      </c>
      <c r="K356" t="s">
        <v>1091</v>
      </c>
      <c r="L356" t="s">
        <v>1094</v>
      </c>
      <c r="M356" t="s">
        <v>3984</v>
      </c>
      <c r="N356" t="s">
        <v>3984</v>
      </c>
      <c r="O356" t="s">
        <v>3648</v>
      </c>
    </row>
    <row r="357" spans="1:15" x14ac:dyDescent="0.45">
      <c r="A357" t="s">
        <v>3982</v>
      </c>
      <c r="B357" t="s">
        <v>3983</v>
      </c>
      <c r="C357" t="s">
        <v>3628</v>
      </c>
      <c r="D357">
        <v>100</v>
      </c>
      <c r="E357" t="s">
        <v>3629</v>
      </c>
      <c r="F357" t="s">
        <v>3630</v>
      </c>
      <c r="G357" t="s">
        <v>3631</v>
      </c>
      <c r="H357" t="s">
        <v>3632</v>
      </c>
      <c r="I357" t="s">
        <v>3633</v>
      </c>
      <c r="J357" t="s">
        <v>3634</v>
      </c>
      <c r="K357" t="s">
        <v>1091</v>
      </c>
      <c r="L357" t="s">
        <v>1094</v>
      </c>
      <c r="M357" t="s">
        <v>3984</v>
      </c>
      <c r="N357" t="s">
        <v>3984</v>
      </c>
      <c r="O357" t="s">
        <v>3648</v>
      </c>
    </row>
    <row r="358" spans="1:15" x14ac:dyDescent="0.45">
      <c r="A358" t="s">
        <v>3982</v>
      </c>
      <c r="B358" t="s">
        <v>3983</v>
      </c>
      <c r="C358" t="s">
        <v>3628</v>
      </c>
      <c r="D358">
        <v>100</v>
      </c>
      <c r="E358" t="s">
        <v>3629</v>
      </c>
      <c r="F358" t="s">
        <v>3630</v>
      </c>
      <c r="G358" t="s">
        <v>3631</v>
      </c>
      <c r="H358" t="s">
        <v>3632</v>
      </c>
      <c r="I358" t="s">
        <v>3633</v>
      </c>
      <c r="J358" t="s">
        <v>3634</v>
      </c>
      <c r="K358" t="s">
        <v>1091</v>
      </c>
      <c r="L358" t="s">
        <v>1094</v>
      </c>
      <c r="M358" t="s">
        <v>3984</v>
      </c>
      <c r="N358" t="s">
        <v>3984</v>
      </c>
      <c r="O358" t="s">
        <v>3648</v>
      </c>
    </row>
    <row r="359" spans="1:15" x14ac:dyDescent="0.45">
      <c r="A359" t="s">
        <v>3985</v>
      </c>
      <c r="B359" t="s">
        <v>3986</v>
      </c>
      <c r="C359" t="s">
        <v>3628</v>
      </c>
      <c r="D359">
        <v>100</v>
      </c>
      <c r="E359" t="s">
        <v>3629</v>
      </c>
      <c r="F359" t="s">
        <v>3630</v>
      </c>
      <c r="G359" t="s">
        <v>3631</v>
      </c>
      <c r="H359" t="s">
        <v>3632</v>
      </c>
      <c r="I359" t="s">
        <v>3633</v>
      </c>
      <c r="J359" t="s">
        <v>3634</v>
      </c>
      <c r="K359" t="s">
        <v>3987</v>
      </c>
      <c r="L359" t="s">
        <v>3988</v>
      </c>
      <c r="M359" t="s">
        <v>3989</v>
      </c>
      <c r="N359" t="s">
        <v>3989</v>
      </c>
      <c r="O359" t="s">
        <v>3990</v>
      </c>
    </row>
    <row r="360" spans="1:15" x14ac:dyDescent="0.45">
      <c r="A360" t="s">
        <v>3985</v>
      </c>
      <c r="B360" t="s">
        <v>3986</v>
      </c>
      <c r="C360" t="s">
        <v>3628</v>
      </c>
      <c r="D360">
        <v>100</v>
      </c>
      <c r="E360" t="s">
        <v>3629</v>
      </c>
      <c r="F360" t="s">
        <v>3630</v>
      </c>
      <c r="G360" t="s">
        <v>3631</v>
      </c>
      <c r="H360" t="s">
        <v>3632</v>
      </c>
      <c r="I360" t="s">
        <v>3633</v>
      </c>
      <c r="J360" t="s">
        <v>3634</v>
      </c>
      <c r="K360" t="s">
        <v>3987</v>
      </c>
      <c r="L360" t="s">
        <v>3988</v>
      </c>
      <c r="M360" t="s">
        <v>3989</v>
      </c>
      <c r="N360" t="s">
        <v>3989</v>
      </c>
      <c r="O360" t="s">
        <v>3990</v>
      </c>
    </row>
    <row r="361" spans="1:15" x14ac:dyDescent="0.45">
      <c r="A361" t="s">
        <v>3985</v>
      </c>
      <c r="B361" t="s">
        <v>3986</v>
      </c>
      <c r="C361" t="s">
        <v>3628</v>
      </c>
      <c r="D361">
        <v>100</v>
      </c>
      <c r="E361" t="s">
        <v>3629</v>
      </c>
      <c r="F361" t="s">
        <v>3630</v>
      </c>
      <c r="G361" t="s">
        <v>3631</v>
      </c>
      <c r="H361" t="s">
        <v>3632</v>
      </c>
      <c r="I361" t="s">
        <v>3633</v>
      </c>
      <c r="J361" t="s">
        <v>3634</v>
      </c>
      <c r="K361" t="s">
        <v>3987</v>
      </c>
      <c r="L361" t="s">
        <v>3988</v>
      </c>
      <c r="M361" t="s">
        <v>3989</v>
      </c>
      <c r="N361" t="s">
        <v>3989</v>
      </c>
      <c r="O361" t="s">
        <v>3990</v>
      </c>
    </row>
    <row r="362" spans="1:15" x14ac:dyDescent="0.45">
      <c r="A362" t="s">
        <v>3985</v>
      </c>
      <c r="B362" t="s">
        <v>3986</v>
      </c>
      <c r="C362" t="s">
        <v>3628</v>
      </c>
      <c r="D362">
        <v>100</v>
      </c>
      <c r="E362" t="s">
        <v>3629</v>
      </c>
      <c r="F362" t="s">
        <v>3630</v>
      </c>
      <c r="G362" t="s">
        <v>3631</v>
      </c>
      <c r="H362" t="s">
        <v>3632</v>
      </c>
      <c r="I362" t="s">
        <v>3633</v>
      </c>
      <c r="J362" t="s">
        <v>3634</v>
      </c>
      <c r="K362" t="s">
        <v>3987</v>
      </c>
      <c r="L362" t="s">
        <v>3988</v>
      </c>
      <c r="M362" t="s">
        <v>3989</v>
      </c>
      <c r="N362" t="s">
        <v>3989</v>
      </c>
      <c r="O362" t="s">
        <v>3990</v>
      </c>
    </row>
    <row r="363" spans="1:15" x14ac:dyDescent="0.45">
      <c r="A363" t="s">
        <v>3991</v>
      </c>
      <c r="B363" t="s">
        <v>3992</v>
      </c>
      <c r="C363" t="s">
        <v>3628</v>
      </c>
      <c r="D363">
        <v>99</v>
      </c>
      <c r="E363" t="s">
        <v>3629</v>
      </c>
      <c r="F363" t="s">
        <v>3630</v>
      </c>
      <c r="G363" t="s">
        <v>3631</v>
      </c>
      <c r="H363" t="s">
        <v>3632</v>
      </c>
      <c r="I363" t="s">
        <v>3633</v>
      </c>
      <c r="J363" t="s">
        <v>3634</v>
      </c>
      <c r="K363" t="s">
        <v>3987</v>
      </c>
      <c r="L363" t="s">
        <v>1106</v>
      </c>
      <c r="M363" t="s">
        <v>3993</v>
      </c>
      <c r="N363" t="s">
        <v>3993</v>
      </c>
      <c r="O363" t="s">
        <v>3648</v>
      </c>
    </row>
    <row r="364" spans="1:15" x14ac:dyDescent="0.45">
      <c r="A364" t="s">
        <v>3991</v>
      </c>
      <c r="B364" t="s">
        <v>3992</v>
      </c>
      <c r="C364" t="s">
        <v>3628</v>
      </c>
      <c r="D364">
        <v>99</v>
      </c>
      <c r="E364" t="s">
        <v>3629</v>
      </c>
      <c r="F364" t="s">
        <v>3630</v>
      </c>
      <c r="G364" t="s">
        <v>3631</v>
      </c>
      <c r="H364" t="s">
        <v>3632</v>
      </c>
      <c r="I364" t="s">
        <v>3633</v>
      </c>
      <c r="J364" t="s">
        <v>3634</v>
      </c>
      <c r="K364" t="s">
        <v>3987</v>
      </c>
      <c r="L364" t="s">
        <v>1106</v>
      </c>
      <c r="M364" t="s">
        <v>3993</v>
      </c>
      <c r="N364" t="s">
        <v>3993</v>
      </c>
      <c r="O364" t="s">
        <v>3648</v>
      </c>
    </row>
    <row r="365" spans="1:15" x14ac:dyDescent="0.45">
      <c r="A365" t="s">
        <v>3991</v>
      </c>
      <c r="B365" t="s">
        <v>3992</v>
      </c>
      <c r="C365" t="s">
        <v>3628</v>
      </c>
      <c r="D365">
        <v>99</v>
      </c>
      <c r="E365" t="s">
        <v>3629</v>
      </c>
      <c r="F365" t="s">
        <v>3630</v>
      </c>
      <c r="G365" t="s">
        <v>3631</v>
      </c>
      <c r="H365" t="s">
        <v>3632</v>
      </c>
      <c r="I365" t="s">
        <v>3633</v>
      </c>
      <c r="J365" t="s">
        <v>3634</v>
      </c>
      <c r="K365" t="s">
        <v>3987</v>
      </c>
      <c r="L365" t="s">
        <v>1106</v>
      </c>
      <c r="M365" t="s">
        <v>3993</v>
      </c>
      <c r="N365" t="s">
        <v>3993</v>
      </c>
      <c r="O365" t="s">
        <v>3648</v>
      </c>
    </row>
    <row r="366" spans="1:15" x14ac:dyDescent="0.45">
      <c r="A366" t="s">
        <v>3991</v>
      </c>
      <c r="B366" t="s">
        <v>3992</v>
      </c>
      <c r="C366" t="s">
        <v>3628</v>
      </c>
      <c r="D366">
        <v>99</v>
      </c>
      <c r="E366" t="s">
        <v>3629</v>
      </c>
      <c r="F366" t="s">
        <v>3630</v>
      </c>
      <c r="G366" t="s">
        <v>3631</v>
      </c>
      <c r="H366" t="s">
        <v>3632</v>
      </c>
      <c r="I366" t="s">
        <v>3633</v>
      </c>
      <c r="J366" t="s">
        <v>3634</v>
      </c>
      <c r="K366" t="s">
        <v>3987</v>
      </c>
      <c r="L366" t="s">
        <v>1106</v>
      </c>
      <c r="M366" t="s">
        <v>3993</v>
      </c>
      <c r="N366" t="s">
        <v>3993</v>
      </c>
      <c r="O366" t="s">
        <v>3648</v>
      </c>
    </row>
    <row r="367" spans="1:15" x14ac:dyDescent="0.45">
      <c r="A367" t="s">
        <v>3991</v>
      </c>
      <c r="B367" t="s">
        <v>3992</v>
      </c>
      <c r="C367" t="s">
        <v>3628</v>
      </c>
      <c r="D367">
        <v>99</v>
      </c>
      <c r="E367" t="s">
        <v>3629</v>
      </c>
      <c r="F367" t="s">
        <v>3630</v>
      </c>
      <c r="G367" t="s">
        <v>3631</v>
      </c>
      <c r="H367" t="s">
        <v>3632</v>
      </c>
      <c r="I367" t="s">
        <v>3633</v>
      </c>
      <c r="J367" t="s">
        <v>3634</v>
      </c>
      <c r="K367" t="s">
        <v>3987</v>
      </c>
      <c r="L367" t="s">
        <v>1106</v>
      </c>
      <c r="M367" t="s">
        <v>3993</v>
      </c>
      <c r="N367" t="s">
        <v>3993</v>
      </c>
      <c r="O367" t="s">
        <v>3648</v>
      </c>
    </row>
    <row r="368" spans="1:15" x14ac:dyDescent="0.45">
      <c r="A368" t="s">
        <v>3991</v>
      </c>
      <c r="B368" t="s">
        <v>3992</v>
      </c>
      <c r="C368" t="s">
        <v>3628</v>
      </c>
      <c r="D368">
        <v>99</v>
      </c>
      <c r="E368" t="s">
        <v>3629</v>
      </c>
      <c r="F368" t="s">
        <v>3630</v>
      </c>
      <c r="G368" t="s">
        <v>3631</v>
      </c>
      <c r="H368" t="s">
        <v>3632</v>
      </c>
      <c r="I368" t="s">
        <v>3633</v>
      </c>
      <c r="J368" t="s">
        <v>3634</v>
      </c>
      <c r="K368" t="s">
        <v>3987</v>
      </c>
      <c r="L368" t="s">
        <v>1106</v>
      </c>
      <c r="M368" t="s">
        <v>3993</v>
      </c>
      <c r="N368" t="s">
        <v>3993</v>
      </c>
      <c r="O368" t="s">
        <v>3648</v>
      </c>
    </row>
    <row r="369" spans="1:15" x14ac:dyDescent="0.45">
      <c r="A369" t="s">
        <v>3994</v>
      </c>
      <c r="B369" t="s">
        <v>3995</v>
      </c>
      <c r="C369" t="s">
        <v>3628</v>
      </c>
      <c r="D369">
        <v>100</v>
      </c>
      <c r="E369" t="s">
        <v>3629</v>
      </c>
      <c r="F369" t="s">
        <v>3630</v>
      </c>
      <c r="G369" t="s">
        <v>3631</v>
      </c>
      <c r="H369" t="s">
        <v>3632</v>
      </c>
      <c r="I369" t="s">
        <v>3633</v>
      </c>
      <c r="J369" t="s">
        <v>3634</v>
      </c>
      <c r="K369" t="s">
        <v>3987</v>
      </c>
      <c r="L369" t="s">
        <v>3996</v>
      </c>
      <c r="M369" t="s">
        <v>3997</v>
      </c>
      <c r="N369" t="s">
        <v>3997</v>
      </c>
      <c r="O369" t="s">
        <v>3998</v>
      </c>
    </row>
    <row r="370" spans="1:15" x14ac:dyDescent="0.45">
      <c r="A370" t="s">
        <v>3994</v>
      </c>
      <c r="B370" t="s">
        <v>3995</v>
      </c>
      <c r="C370" t="s">
        <v>3628</v>
      </c>
      <c r="D370">
        <v>100</v>
      </c>
      <c r="E370" t="s">
        <v>3629</v>
      </c>
      <c r="F370" t="s">
        <v>3630</v>
      </c>
      <c r="G370" t="s">
        <v>3631</v>
      </c>
      <c r="H370" t="s">
        <v>3632</v>
      </c>
      <c r="I370" t="s">
        <v>3633</v>
      </c>
      <c r="J370" t="s">
        <v>3634</v>
      </c>
      <c r="K370" t="s">
        <v>3987</v>
      </c>
      <c r="L370" t="s">
        <v>3996</v>
      </c>
      <c r="M370" t="s">
        <v>3997</v>
      </c>
      <c r="N370" t="s">
        <v>3997</v>
      </c>
      <c r="O370" t="s">
        <v>3998</v>
      </c>
    </row>
    <row r="371" spans="1:15" x14ac:dyDescent="0.45">
      <c r="A371" t="s">
        <v>3994</v>
      </c>
      <c r="B371" t="s">
        <v>3995</v>
      </c>
      <c r="C371" t="s">
        <v>3628</v>
      </c>
      <c r="D371">
        <v>100</v>
      </c>
      <c r="E371" t="s">
        <v>3629</v>
      </c>
      <c r="F371" t="s">
        <v>3630</v>
      </c>
      <c r="G371" t="s">
        <v>3631</v>
      </c>
      <c r="H371" t="s">
        <v>3632</v>
      </c>
      <c r="I371" t="s">
        <v>3633</v>
      </c>
      <c r="J371" t="s">
        <v>3634</v>
      </c>
      <c r="K371" t="s">
        <v>3987</v>
      </c>
      <c r="L371" t="s">
        <v>3996</v>
      </c>
      <c r="M371" t="s">
        <v>3997</v>
      </c>
      <c r="N371" t="s">
        <v>3997</v>
      </c>
      <c r="O371" t="s">
        <v>3998</v>
      </c>
    </row>
    <row r="372" spans="1:15" x14ac:dyDescent="0.45">
      <c r="A372" t="s">
        <v>3994</v>
      </c>
      <c r="B372" t="s">
        <v>3995</v>
      </c>
      <c r="C372" t="s">
        <v>3628</v>
      </c>
      <c r="D372">
        <v>100</v>
      </c>
      <c r="E372" t="s">
        <v>3629</v>
      </c>
      <c r="F372" t="s">
        <v>3630</v>
      </c>
      <c r="G372" t="s">
        <v>3631</v>
      </c>
      <c r="H372" t="s">
        <v>3632</v>
      </c>
      <c r="I372" t="s">
        <v>3633</v>
      </c>
      <c r="J372" t="s">
        <v>3634</v>
      </c>
      <c r="K372" t="s">
        <v>3987</v>
      </c>
      <c r="L372" t="s">
        <v>3996</v>
      </c>
      <c r="M372" t="s">
        <v>3997</v>
      </c>
      <c r="N372" t="s">
        <v>3997</v>
      </c>
      <c r="O372" t="s">
        <v>3998</v>
      </c>
    </row>
    <row r="373" spans="1:15" x14ac:dyDescent="0.45">
      <c r="A373" t="s">
        <v>3999</v>
      </c>
      <c r="B373" t="s">
        <v>4000</v>
      </c>
      <c r="C373" t="s">
        <v>3628</v>
      </c>
      <c r="D373">
        <v>100</v>
      </c>
      <c r="E373" t="s">
        <v>3629</v>
      </c>
      <c r="F373" t="s">
        <v>3630</v>
      </c>
      <c r="G373" t="s">
        <v>3631</v>
      </c>
      <c r="H373" t="s">
        <v>3632</v>
      </c>
      <c r="I373" t="s">
        <v>3633</v>
      </c>
      <c r="J373" t="s">
        <v>3634</v>
      </c>
      <c r="K373" t="s">
        <v>3987</v>
      </c>
      <c r="L373" t="s">
        <v>3996</v>
      </c>
      <c r="M373" t="s">
        <v>4001</v>
      </c>
      <c r="N373" t="s">
        <v>4001</v>
      </c>
      <c r="O373" t="s">
        <v>3648</v>
      </c>
    </row>
    <row r="374" spans="1:15" x14ac:dyDescent="0.45">
      <c r="A374" t="s">
        <v>3797</v>
      </c>
      <c r="B374" t="s">
        <v>3798</v>
      </c>
      <c r="C374" t="s">
        <v>3628</v>
      </c>
      <c r="D374">
        <v>100</v>
      </c>
      <c r="E374" t="s">
        <v>3629</v>
      </c>
      <c r="F374" t="s">
        <v>3630</v>
      </c>
      <c r="G374" t="s">
        <v>3631</v>
      </c>
      <c r="H374" t="s">
        <v>3632</v>
      </c>
      <c r="I374" t="s">
        <v>3633</v>
      </c>
      <c r="J374" t="s">
        <v>3634</v>
      </c>
      <c r="K374" t="s">
        <v>229</v>
      </c>
      <c r="L374" t="s">
        <v>686</v>
      </c>
      <c r="M374" t="s">
        <v>3797</v>
      </c>
      <c r="N374" t="s">
        <v>3797</v>
      </c>
      <c r="O374" t="s">
        <v>3779</v>
      </c>
    </row>
    <row r="375" spans="1:15" x14ac:dyDescent="0.45">
      <c r="A375" t="s">
        <v>3804</v>
      </c>
      <c r="B375" t="s">
        <v>3805</v>
      </c>
      <c r="C375" t="s">
        <v>3628</v>
      </c>
      <c r="D375">
        <v>100</v>
      </c>
      <c r="E375" t="s">
        <v>3629</v>
      </c>
      <c r="F375" t="s">
        <v>3630</v>
      </c>
      <c r="G375" t="s">
        <v>3631</v>
      </c>
      <c r="H375" t="s">
        <v>3632</v>
      </c>
      <c r="I375" t="s">
        <v>3633</v>
      </c>
      <c r="J375" t="s">
        <v>3634</v>
      </c>
      <c r="K375" t="s">
        <v>229</v>
      </c>
      <c r="L375" t="s">
        <v>686</v>
      </c>
      <c r="M375" t="s">
        <v>3804</v>
      </c>
      <c r="N375" t="s">
        <v>3804</v>
      </c>
      <c r="O375" t="s">
        <v>3657</v>
      </c>
    </row>
    <row r="376" spans="1:15" x14ac:dyDescent="0.45">
      <c r="A376" t="s">
        <v>3804</v>
      </c>
      <c r="B376" t="s">
        <v>3805</v>
      </c>
      <c r="C376" t="s">
        <v>3628</v>
      </c>
      <c r="D376">
        <v>100</v>
      </c>
      <c r="E376" t="s">
        <v>3629</v>
      </c>
      <c r="F376" t="s">
        <v>3630</v>
      </c>
      <c r="G376" t="s">
        <v>3631</v>
      </c>
      <c r="H376" t="s">
        <v>3632</v>
      </c>
      <c r="I376" t="s">
        <v>3633</v>
      </c>
      <c r="J376" t="s">
        <v>3634</v>
      </c>
      <c r="K376" t="s">
        <v>229</v>
      </c>
      <c r="L376" t="s">
        <v>686</v>
      </c>
      <c r="M376" t="s">
        <v>3804</v>
      </c>
      <c r="N376" t="s">
        <v>3804</v>
      </c>
      <c r="O376" t="s">
        <v>3657</v>
      </c>
    </row>
    <row r="377" spans="1:15" x14ac:dyDescent="0.45">
      <c r="A377" t="s">
        <v>3802</v>
      </c>
      <c r="B377" t="s">
        <v>3803</v>
      </c>
      <c r="C377" t="s">
        <v>3628</v>
      </c>
      <c r="D377">
        <v>100</v>
      </c>
      <c r="E377" t="s">
        <v>3629</v>
      </c>
      <c r="F377" t="s">
        <v>3630</v>
      </c>
      <c r="G377" t="s">
        <v>3631</v>
      </c>
      <c r="H377" t="s">
        <v>3632</v>
      </c>
      <c r="I377" t="s">
        <v>3633</v>
      </c>
      <c r="J377" t="s">
        <v>3634</v>
      </c>
      <c r="K377" t="s">
        <v>229</v>
      </c>
      <c r="L377" t="s">
        <v>686</v>
      </c>
      <c r="M377" t="s">
        <v>3802</v>
      </c>
      <c r="N377" t="s">
        <v>3802</v>
      </c>
      <c r="O377" t="s">
        <v>3694</v>
      </c>
    </row>
    <row r="378" spans="1:15" x14ac:dyDescent="0.45">
      <c r="A378" t="s">
        <v>3802</v>
      </c>
      <c r="B378" t="s">
        <v>3803</v>
      </c>
      <c r="C378" t="s">
        <v>3628</v>
      </c>
      <c r="D378">
        <v>100</v>
      </c>
      <c r="E378" t="s">
        <v>3629</v>
      </c>
      <c r="F378" t="s">
        <v>3630</v>
      </c>
      <c r="G378" t="s">
        <v>3631</v>
      </c>
      <c r="H378" t="s">
        <v>3632</v>
      </c>
      <c r="I378" t="s">
        <v>3633</v>
      </c>
      <c r="J378" t="s">
        <v>3634</v>
      </c>
      <c r="K378" t="s">
        <v>229</v>
      </c>
      <c r="L378" t="s">
        <v>686</v>
      </c>
      <c r="M378" t="s">
        <v>3802</v>
      </c>
      <c r="N378" t="s">
        <v>3802</v>
      </c>
      <c r="O378" t="s">
        <v>3694</v>
      </c>
    </row>
    <row r="379" spans="1:15" x14ac:dyDescent="0.45">
      <c r="A379" t="s">
        <v>3802</v>
      </c>
      <c r="B379" t="s">
        <v>3803</v>
      </c>
      <c r="C379" t="s">
        <v>3628</v>
      </c>
      <c r="D379">
        <v>100</v>
      </c>
      <c r="E379" t="s">
        <v>3629</v>
      </c>
      <c r="F379" t="s">
        <v>3630</v>
      </c>
      <c r="G379" t="s">
        <v>3631</v>
      </c>
      <c r="H379" t="s">
        <v>3632</v>
      </c>
      <c r="I379" t="s">
        <v>3633</v>
      </c>
      <c r="J379" t="s">
        <v>3634</v>
      </c>
      <c r="K379" t="s">
        <v>229</v>
      </c>
      <c r="L379" t="s">
        <v>686</v>
      </c>
      <c r="M379" t="s">
        <v>3802</v>
      </c>
      <c r="N379" t="s">
        <v>3802</v>
      </c>
      <c r="O379" t="s">
        <v>3694</v>
      </c>
    </row>
    <row r="380" spans="1:15" x14ac:dyDescent="0.45">
      <c r="A380" t="s">
        <v>3802</v>
      </c>
      <c r="B380" t="s">
        <v>3803</v>
      </c>
      <c r="C380" t="s">
        <v>3628</v>
      </c>
      <c r="D380">
        <v>100</v>
      </c>
      <c r="E380" t="s">
        <v>3629</v>
      </c>
      <c r="F380" t="s">
        <v>3630</v>
      </c>
      <c r="G380" t="s">
        <v>3631</v>
      </c>
      <c r="H380" t="s">
        <v>3632</v>
      </c>
      <c r="I380" t="s">
        <v>3633</v>
      </c>
      <c r="J380" t="s">
        <v>3634</v>
      </c>
      <c r="K380" t="s">
        <v>229</v>
      </c>
      <c r="L380" t="s">
        <v>686</v>
      </c>
      <c r="M380" t="s">
        <v>3802</v>
      </c>
      <c r="N380" t="s">
        <v>3802</v>
      </c>
      <c r="O380" t="s">
        <v>3694</v>
      </c>
    </row>
    <row r="381" spans="1:15" x14ac:dyDescent="0.45">
      <c r="A381" t="s">
        <v>3802</v>
      </c>
      <c r="B381" t="s">
        <v>3803</v>
      </c>
      <c r="C381" t="s">
        <v>3628</v>
      </c>
      <c r="D381">
        <v>100</v>
      </c>
      <c r="E381" t="s">
        <v>3629</v>
      </c>
      <c r="F381" t="s">
        <v>3630</v>
      </c>
      <c r="G381" t="s">
        <v>3631</v>
      </c>
      <c r="H381" t="s">
        <v>3632</v>
      </c>
      <c r="I381" t="s">
        <v>3633</v>
      </c>
      <c r="J381" t="s">
        <v>3634</v>
      </c>
      <c r="K381" t="s">
        <v>229</v>
      </c>
      <c r="L381" t="s">
        <v>686</v>
      </c>
      <c r="M381" t="s">
        <v>3802</v>
      </c>
      <c r="N381" t="s">
        <v>3802</v>
      </c>
      <c r="O381" t="s">
        <v>3694</v>
      </c>
    </row>
    <row r="382" spans="1:15" x14ac:dyDescent="0.45">
      <c r="A382" t="s">
        <v>4002</v>
      </c>
      <c r="B382" t="s">
        <v>4003</v>
      </c>
      <c r="C382" t="s">
        <v>3628</v>
      </c>
      <c r="D382">
        <v>100</v>
      </c>
      <c r="E382" t="s">
        <v>3629</v>
      </c>
      <c r="F382" t="s">
        <v>3630</v>
      </c>
      <c r="G382" t="s">
        <v>3631</v>
      </c>
      <c r="H382" t="s">
        <v>3632</v>
      </c>
      <c r="I382" t="s">
        <v>3633</v>
      </c>
      <c r="J382" t="s">
        <v>3634</v>
      </c>
      <c r="K382" t="s">
        <v>1116</v>
      </c>
      <c r="L382" t="s">
        <v>1117</v>
      </c>
      <c r="M382" t="s">
        <v>4004</v>
      </c>
      <c r="N382" t="s">
        <v>4004</v>
      </c>
      <c r="O382" t="s">
        <v>4005</v>
      </c>
    </row>
    <row r="383" spans="1:15" x14ac:dyDescent="0.45">
      <c r="A383" t="s">
        <v>4006</v>
      </c>
      <c r="B383" t="s">
        <v>4007</v>
      </c>
      <c r="C383" t="s">
        <v>3628</v>
      </c>
      <c r="D383">
        <v>100</v>
      </c>
      <c r="E383" t="s">
        <v>3629</v>
      </c>
      <c r="F383" t="s">
        <v>3630</v>
      </c>
      <c r="G383" t="s">
        <v>3631</v>
      </c>
      <c r="H383" t="s">
        <v>3632</v>
      </c>
      <c r="I383" t="s">
        <v>3633</v>
      </c>
      <c r="J383" t="s">
        <v>3634</v>
      </c>
      <c r="K383" t="s">
        <v>1116</v>
      </c>
      <c r="L383" t="s">
        <v>1117</v>
      </c>
      <c r="M383" t="s">
        <v>4008</v>
      </c>
      <c r="N383" t="s">
        <v>4008</v>
      </c>
      <c r="O383" t="s">
        <v>4009</v>
      </c>
    </row>
    <row r="384" spans="1:15" x14ac:dyDescent="0.45">
      <c r="A384" t="s">
        <v>4010</v>
      </c>
      <c r="B384" t="s">
        <v>4011</v>
      </c>
      <c r="C384" t="s">
        <v>3628</v>
      </c>
      <c r="D384">
        <v>100</v>
      </c>
      <c r="E384" t="s">
        <v>3629</v>
      </c>
      <c r="F384" t="s">
        <v>3630</v>
      </c>
      <c r="G384" t="s">
        <v>3631</v>
      </c>
      <c r="H384" t="s">
        <v>3632</v>
      </c>
      <c r="I384" t="s">
        <v>3633</v>
      </c>
      <c r="J384" t="s">
        <v>3634</v>
      </c>
      <c r="K384" t="s">
        <v>1119</v>
      </c>
      <c r="L384" t="s">
        <v>1120</v>
      </c>
      <c r="M384" t="s">
        <v>4010</v>
      </c>
      <c r="N384" t="s">
        <v>4010</v>
      </c>
      <c r="O384" t="s">
        <v>4012</v>
      </c>
    </row>
    <row r="385" spans="1:15" x14ac:dyDescent="0.45">
      <c r="A385" t="s">
        <v>4013</v>
      </c>
      <c r="B385" t="s">
        <v>4014</v>
      </c>
      <c r="C385" t="s">
        <v>3628</v>
      </c>
      <c r="D385">
        <v>100</v>
      </c>
      <c r="E385" t="s">
        <v>3629</v>
      </c>
      <c r="F385" t="s">
        <v>3630</v>
      </c>
      <c r="G385" t="s">
        <v>3631</v>
      </c>
      <c r="H385" t="s">
        <v>3632</v>
      </c>
      <c r="I385" t="s">
        <v>3633</v>
      </c>
      <c r="J385" t="s">
        <v>3634</v>
      </c>
      <c r="K385" t="s">
        <v>1119</v>
      </c>
      <c r="L385" t="s">
        <v>1120</v>
      </c>
      <c r="M385" t="s">
        <v>4013</v>
      </c>
      <c r="N385" t="s">
        <v>4013</v>
      </c>
      <c r="O385" t="s">
        <v>3945</v>
      </c>
    </row>
    <row r="386" spans="1:15" x14ac:dyDescent="0.45">
      <c r="A386" t="s">
        <v>4015</v>
      </c>
      <c r="B386" t="s">
        <v>4016</v>
      </c>
      <c r="C386" t="s">
        <v>3628</v>
      </c>
      <c r="D386">
        <v>100</v>
      </c>
      <c r="E386" t="s">
        <v>3629</v>
      </c>
      <c r="F386" t="s">
        <v>3630</v>
      </c>
      <c r="G386" t="s">
        <v>3631</v>
      </c>
      <c r="H386" t="s">
        <v>3632</v>
      </c>
      <c r="I386" t="s">
        <v>3633</v>
      </c>
      <c r="J386" t="s">
        <v>3634</v>
      </c>
      <c r="K386" t="s">
        <v>4017</v>
      </c>
      <c r="L386" t="s">
        <v>4018</v>
      </c>
      <c r="M386" t="s">
        <v>4019</v>
      </c>
      <c r="N386" t="s">
        <v>4019</v>
      </c>
      <c r="O386" t="s">
        <v>4020</v>
      </c>
    </row>
    <row r="387" spans="1:15" x14ac:dyDescent="0.45">
      <c r="A387" t="s">
        <v>4015</v>
      </c>
      <c r="B387" t="s">
        <v>4016</v>
      </c>
      <c r="C387" t="s">
        <v>3628</v>
      </c>
      <c r="D387">
        <v>100</v>
      </c>
      <c r="E387" t="s">
        <v>3629</v>
      </c>
      <c r="F387" t="s">
        <v>3630</v>
      </c>
      <c r="G387" t="s">
        <v>3631</v>
      </c>
      <c r="H387" t="s">
        <v>3632</v>
      </c>
      <c r="I387" t="s">
        <v>3633</v>
      </c>
      <c r="J387" t="s">
        <v>3634</v>
      </c>
      <c r="K387" t="s">
        <v>4017</v>
      </c>
      <c r="L387" t="s">
        <v>4018</v>
      </c>
      <c r="M387" t="s">
        <v>4019</v>
      </c>
      <c r="N387" t="s">
        <v>4019</v>
      </c>
      <c r="O387" t="s">
        <v>4020</v>
      </c>
    </row>
    <row r="388" spans="1:15" x14ac:dyDescent="0.45">
      <c r="A388" t="s">
        <v>4015</v>
      </c>
      <c r="B388" t="s">
        <v>4016</v>
      </c>
      <c r="C388" t="s">
        <v>3628</v>
      </c>
      <c r="D388">
        <v>100</v>
      </c>
      <c r="E388" t="s">
        <v>3629</v>
      </c>
      <c r="F388" t="s">
        <v>3630</v>
      </c>
      <c r="G388" t="s">
        <v>3631</v>
      </c>
      <c r="H388" t="s">
        <v>3632</v>
      </c>
      <c r="I388" t="s">
        <v>3633</v>
      </c>
      <c r="J388" t="s">
        <v>3634</v>
      </c>
      <c r="K388" t="s">
        <v>4017</v>
      </c>
      <c r="L388" t="s">
        <v>4018</v>
      </c>
      <c r="M388" t="s">
        <v>4019</v>
      </c>
      <c r="N388" t="s">
        <v>4019</v>
      </c>
      <c r="O388" t="s">
        <v>4020</v>
      </c>
    </row>
    <row r="389" spans="1:15" x14ac:dyDescent="0.45">
      <c r="A389" t="s">
        <v>4015</v>
      </c>
      <c r="B389" t="s">
        <v>4016</v>
      </c>
      <c r="C389" t="s">
        <v>3628</v>
      </c>
      <c r="D389">
        <v>100</v>
      </c>
      <c r="E389" t="s">
        <v>3629</v>
      </c>
      <c r="F389" t="s">
        <v>3630</v>
      </c>
      <c r="G389" t="s">
        <v>3631</v>
      </c>
      <c r="H389" t="s">
        <v>3632</v>
      </c>
      <c r="I389" t="s">
        <v>3633</v>
      </c>
      <c r="J389" t="s">
        <v>3634</v>
      </c>
      <c r="K389" t="s">
        <v>4017</v>
      </c>
      <c r="L389" t="s">
        <v>4018</v>
      </c>
      <c r="M389" t="s">
        <v>4019</v>
      </c>
      <c r="N389" t="s">
        <v>4019</v>
      </c>
      <c r="O389" t="s">
        <v>4020</v>
      </c>
    </row>
    <row r="390" spans="1:15" x14ac:dyDescent="0.45">
      <c r="A390" t="s">
        <v>4015</v>
      </c>
      <c r="B390" t="s">
        <v>4016</v>
      </c>
      <c r="C390" t="s">
        <v>3628</v>
      </c>
      <c r="D390">
        <v>100</v>
      </c>
      <c r="E390" t="s">
        <v>3629</v>
      </c>
      <c r="F390" t="s">
        <v>3630</v>
      </c>
      <c r="G390" t="s">
        <v>3631</v>
      </c>
      <c r="H390" t="s">
        <v>3632</v>
      </c>
      <c r="I390" t="s">
        <v>3633</v>
      </c>
      <c r="J390" t="s">
        <v>3634</v>
      </c>
      <c r="K390" t="s">
        <v>4017</v>
      </c>
      <c r="L390" t="s">
        <v>4018</v>
      </c>
      <c r="M390" t="s">
        <v>4019</v>
      </c>
      <c r="N390" t="s">
        <v>4019</v>
      </c>
      <c r="O390" t="s">
        <v>4020</v>
      </c>
    </row>
    <row r="391" spans="1:15" x14ac:dyDescent="0.45">
      <c r="A391" t="s">
        <v>4015</v>
      </c>
      <c r="B391" t="s">
        <v>4016</v>
      </c>
      <c r="C391" t="s">
        <v>3628</v>
      </c>
      <c r="D391">
        <v>100</v>
      </c>
      <c r="E391" t="s">
        <v>3629</v>
      </c>
      <c r="F391" t="s">
        <v>3630</v>
      </c>
      <c r="G391" t="s">
        <v>3631</v>
      </c>
      <c r="H391" t="s">
        <v>3632</v>
      </c>
      <c r="I391" t="s">
        <v>3633</v>
      </c>
      <c r="J391" t="s">
        <v>3634</v>
      </c>
      <c r="K391" t="s">
        <v>4017</v>
      </c>
      <c r="L391" t="s">
        <v>4018</v>
      </c>
      <c r="M391" t="s">
        <v>4019</v>
      </c>
      <c r="N391" t="s">
        <v>4019</v>
      </c>
      <c r="O391" t="s">
        <v>4020</v>
      </c>
    </row>
    <row r="392" spans="1:15" x14ac:dyDescent="0.45">
      <c r="A392" t="s">
        <v>3783</v>
      </c>
      <c r="B392" t="s">
        <v>3784</v>
      </c>
      <c r="C392" t="s">
        <v>3628</v>
      </c>
      <c r="D392">
        <v>100</v>
      </c>
      <c r="E392" t="s">
        <v>3629</v>
      </c>
      <c r="F392" t="s">
        <v>3630</v>
      </c>
      <c r="G392" t="s">
        <v>3631</v>
      </c>
      <c r="H392" t="s">
        <v>3632</v>
      </c>
      <c r="I392" t="s">
        <v>3633</v>
      </c>
      <c r="J392" t="s">
        <v>3634</v>
      </c>
      <c r="K392" t="s">
        <v>599</v>
      </c>
      <c r="L392" t="s">
        <v>600</v>
      </c>
      <c r="M392" t="s">
        <v>3783</v>
      </c>
      <c r="N392" t="s">
        <v>3783</v>
      </c>
      <c r="O392" t="s">
        <v>3785</v>
      </c>
    </row>
    <row r="393" spans="1:15" x14ac:dyDescent="0.45">
      <c r="A393" t="s">
        <v>3772</v>
      </c>
      <c r="B393" t="s">
        <v>3773</v>
      </c>
      <c r="C393" t="s">
        <v>3628</v>
      </c>
      <c r="D393">
        <v>100</v>
      </c>
      <c r="E393" t="s">
        <v>3629</v>
      </c>
      <c r="F393" t="s">
        <v>3630</v>
      </c>
      <c r="G393" t="s">
        <v>3631</v>
      </c>
      <c r="H393" t="s">
        <v>3632</v>
      </c>
      <c r="I393" t="s">
        <v>3633</v>
      </c>
      <c r="J393" t="s">
        <v>3634</v>
      </c>
      <c r="K393" t="s">
        <v>599</v>
      </c>
      <c r="L393" t="s">
        <v>600</v>
      </c>
      <c r="M393" t="s">
        <v>3772</v>
      </c>
      <c r="N393" t="s">
        <v>3772</v>
      </c>
      <c r="O393" t="s">
        <v>3774</v>
      </c>
    </row>
    <row r="394" spans="1:15" x14ac:dyDescent="0.45">
      <c r="A394" t="s">
        <v>3772</v>
      </c>
      <c r="B394" t="s">
        <v>3773</v>
      </c>
      <c r="C394" t="s">
        <v>3628</v>
      </c>
      <c r="D394">
        <v>100</v>
      </c>
      <c r="E394" t="s">
        <v>3629</v>
      </c>
      <c r="F394" t="s">
        <v>3630</v>
      </c>
      <c r="G394" t="s">
        <v>3631</v>
      </c>
      <c r="H394" t="s">
        <v>3632</v>
      </c>
      <c r="I394" t="s">
        <v>3633</v>
      </c>
      <c r="J394" t="s">
        <v>3634</v>
      </c>
      <c r="K394" t="s">
        <v>599</v>
      </c>
      <c r="L394" t="s">
        <v>600</v>
      </c>
      <c r="M394" t="s">
        <v>3772</v>
      </c>
      <c r="N394" t="s">
        <v>3772</v>
      </c>
      <c r="O394" t="s">
        <v>3774</v>
      </c>
    </row>
    <row r="395" spans="1:15" x14ac:dyDescent="0.45">
      <c r="A395" t="s">
        <v>4021</v>
      </c>
      <c r="B395" t="s">
        <v>4022</v>
      </c>
      <c r="C395" t="s">
        <v>3628</v>
      </c>
      <c r="D395">
        <v>100</v>
      </c>
      <c r="E395" t="s">
        <v>3629</v>
      </c>
      <c r="F395" t="s">
        <v>3630</v>
      </c>
      <c r="G395" t="s">
        <v>3631</v>
      </c>
      <c r="H395" t="s">
        <v>3632</v>
      </c>
      <c r="I395" t="s">
        <v>3633</v>
      </c>
      <c r="J395" t="s">
        <v>3634</v>
      </c>
      <c r="K395" t="s">
        <v>1131</v>
      </c>
      <c r="L395" t="s">
        <v>1132</v>
      </c>
      <c r="M395" t="s">
        <v>4021</v>
      </c>
      <c r="N395" t="s">
        <v>4021</v>
      </c>
      <c r="O395" t="s">
        <v>3648</v>
      </c>
    </row>
    <row r="396" spans="1:15" x14ac:dyDescent="0.45">
      <c r="A396" t="s">
        <v>4021</v>
      </c>
      <c r="B396" t="s">
        <v>4022</v>
      </c>
      <c r="C396" t="s">
        <v>3628</v>
      </c>
      <c r="D396">
        <v>100</v>
      </c>
      <c r="E396" t="s">
        <v>3629</v>
      </c>
      <c r="F396" t="s">
        <v>3630</v>
      </c>
      <c r="G396" t="s">
        <v>3631</v>
      </c>
      <c r="H396" t="s">
        <v>3632</v>
      </c>
      <c r="I396" t="s">
        <v>3633</v>
      </c>
      <c r="J396" t="s">
        <v>3634</v>
      </c>
      <c r="K396" t="s">
        <v>1131</v>
      </c>
      <c r="L396" t="s">
        <v>1132</v>
      </c>
      <c r="M396" t="s">
        <v>4021</v>
      </c>
      <c r="N396" t="s">
        <v>4021</v>
      </c>
      <c r="O396" t="s">
        <v>3648</v>
      </c>
    </row>
    <row r="397" spans="1:15" x14ac:dyDescent="0.45">
      <c r="A397" t="s">
        <v>4021</v>
      </c>
      <c r="B397" t="s">
        <v>4022</v>
      </c>
      <c r="C397" t="s">
        <v>3628</v>
      </c>
      <c r="D397">
        <v>100</v>
      </c>
      <c r="E397" t="s">
        <v>3629</v>
      </c>
      <c r="F397" t="s">
        <v>3630</v>
      </c>
      <c r="G397" t="s">
        <v>3631</v>
      </c>
      <c r="H397" t="s">
        <v>3632</v>
      </c>
      <c r="I397" t="s">
        <v>3633</v>
      </c>
      <c r="J397" t="s">
        <v>3634</v>
      </c>
      <c r="K397" t="s">
        <v>1131</v>
      </c>
      <c r="L397" t="s">
        <v>1132</v>
      </c>
      <c r="M397" t="s">
        <v>4021</v>
      </c>
      <c r="N397" t="s">
        <v>4021</v>
      </c>
      <c r="O397" t="s">
        <v>3648</v>
      </c>
    </row>
    <row r="398" spans="1:15" x14ac:dyDescent="0.45">
      <c r="A398" t="s">
        <v>4021</v>
      </c>
      <c r="B398" t="s">
        <v>4022</v>
      </c>
      <c r="C398" t="s">
        <v>3628</v>
      </c>
      <c r="D398">
        <v>100</v>
      </c>
      <c r="E398" t="s">
        <v>3629</v>
      </c>
      <c r="F398" t="s">
        <v>3630</v>
      </c>
      <c r="G398" t="s">
        <v>3631</v>
      </c>
      <c r="H398" t="s">
        <v>3632</v>
      </c>
      <c r="I398" t="s">
        <v>3633</v>
      </c>
      <c r="J398" t="s">
        <v>3634</v>
      </c>
      <c r="K398" t="s">
        <v>1131</v>
      </c>
      <c r="L398" t="s">
        <v>1132</v>
      </c>
      <c r="M398" t="s">
        <v>4021</v>
      </c>
      <c r="N398" t="s">
        <v>4021</v>
      </c>
      <c r="O398" t="s">
        <v>3648</v>
      </c>
    </row>
    <row r="399" spans="1:15" x14ac:dyDescent="0.45">
      <c r="A399" t="s">
        <v>4021</v>
      </c>
      <c r="B399" t="s">
        <v>4022</v>
      </c>
      <c r="C399" t="s">
        <v>3628</v>
      </c>
      <c r="D399">
        <v>100</v>
      </c>
      <c r="E399" t="s">
        <v>3629</v>
      </c>
      <c r="F399" t="s">
        <v>3630</v>
      </c>
      <c r="G399" t="s">
        <v>3631</v>
      </c>
      <c r="H399" t="s">
        <v>3632</v>
      </c>
      <c r="I399" t="s">
        <v>3633</v>
      </c>
      <c r="J399" t="s">
        <v>3634</v>
      </c>
      <c r="K399" t="s">
        <v>1131</v>
      </c>
      <c r="L399" t="s">
        <v>1132</v>
      </c>
      <c r="M399" t="s">
        <v>4021</v>
      </c>
      <c r="N399" t="s">
        <v>4021</v>
      </c>
      <c r="O399" t="s">
        <v>3648</v>
      </c>
    </row>
    <row r="400" spans="1:15" x14ac:dyDescent="0.45">
      <c r="A400" t="s">
        <v>4021</v>
      </c>
      <c r="B400" t="s">
        <v>4022</v>
      </c>
      <c r="C400" t="s">
        <v>3628</v>
      </c>
      <c r="D400">
        <v>100</v>
      </c>
      <c r="E400" t="s">
        <v>3629</v>
      </c>
      <c r="F400" t="s">
        <v>3630</v>
      </c>
      <c r="G400" t="s">
        <v>3631</v>
      </c>
      <c r="H400" t="s">
        <v>3632</v>
      </c>
      <c r="I400" t="s">
        <v>3633</v>
      </c>
      <c r="J400" t="s">
        <v>3634</v>
      </c>
      <c r="K400" t="s">
        <v>1131</v>
      </c>
      <c r="L400" t="s">
        <v>1132</v>
      </c>
      <c r="M400" t="s">
        <v>4021</v>
      </c>
      <c r="N400" t="s">
        <v>4021</v>
      </c>
      <c r="O400" t="s">
        <v>3648</v>
      </c>
    </row>
    <row r="401" spans="1:15" x14ac:dyDescent="0.45">
      <c r="A401" t="s">
        <v>4021</v>
      </c>
      <c r="B401" t="s">
        <v>4022</v>
      </c>
      <c r="C401" t="s">
        <v>3628</v>
      </c>
      <c r="D401">
        <v>100</v>
      </c>
      <c r="E401" t="s">
        <v>3629</v>
      </c>
      <c r="F401" t="s">
        <v>3630</v>
      </c>
      <c r="G401" t="s">
        <v>3631</v>
      </c>
      <c r="H401" t="s">
        <v>3632</v>
      </c>
      <c r="I401" t="s">
        <v>3633</v>
      </c>
      <c r="J401" t="s">
        <v>3634</v>
      </c>
      <c r="K401" t="s">
        <v>1131</v>
      </c>
      <c r="L401" t="s">
        <v>1132</v>
      </c>
      <c r="M401" t="s">
        <v>4021</v>
      </c>
      <c r="N401" t="s">
        <v>4021</v>
      </c>
      <c r="O401" t="s">
        <v>3648</v>
      </c>
    </row>
    <row r="402" spans="1:15" x14ac:dyDescent="0.45">
      <c r="A402" t="s">
        <v>4021</v>
      </c>
      <c r="B402" t="s">
        <v>4022</v>
      </c>
      <c r="C402" t="s">
        <v>3628</v>
      </c>
      <c r="D402">
        <v>100</v>
      </c>
      <c r="E402" t="s">
        <v>3629</v>
      </c>
      <c r="F402" t="s">
        <v>3630</v>
      </c>
      <c r="G402" t="s">
        <v>3631</v>
      </c>
      <c r="H402" t="s">
        <v>3632</v>
      </c>
      <c r="I402" t="s">
        <v>3633</v>
      </c>
      <c r="J402" t="s">
        <v>3634</v>
      </c>
      <c r="K402" t="s">
        <v>1131</v>
      </c>
      <c r="L402" t="s">
        <v>1132</v>
      </c>
      <c r="M402" t="s">
        <v>4021</v>
      </c>
      <c r="N402" t="s">
        <v>4021</v>
      </c>
      <c r="O402" t="s">
        <v>3648</v>
      </c>
    </row>
    <row r="403" spans="1:15" x14ac:dyDescent="0.45">
      <c r="A403" t="s">
        <v>4021</v>
      </c>
      <c r="B403" t="s">
        <v>4022</v>
      </c>
      <c r="C403" t="s">
        <v>3628</v>
      </c>
      <c r="D403">
        <v>100</v>
      </c>
      <c r="E403" t="s">
        <v>3629</v>
      </c>
      <c r="F403" t="s">
        <v>3630</v>
      </c>
      <c r="G403" t="s">
        <v>3631</v>
      </c>
      <c r="H403" t="s">
        <v>3632</v>
      </c>
      <c r="I403" t="s">
        <v>3633</v>
      </c>
      <c r="J403" t="s">
        <v>3634</v>
      </c>
      <c r="K403" t="s">
        <v>1131</v>
      </c>
      <c r="L403" t="s">
        <v>1132</v>
      </c>
      <c r="M403" t="s">
        <v>4021</v>
      </c>
      <c r="N403" t="s">
        <v>4021</v>
      </c>
      <c r="O403" t="s">
        <v>3648</v>
      </c>
    </row>
    <row r="404" spans="1:15" x14ac:dyDescent="0.45">
      <c r="A404" t="s">
        <v>4021</v>
      </c>
      <c r="B404" t="s">
        <v>4022</v>
      </c>
      <c r="C404" t="s">
        <v>3628</v>
      </c>
      <c r="D404">
        <v>100</v>
      </c>
      <c r="E404" t="s">
        <v>3629</v>
      </c>
      <c r="F404" t="s">
        <v>3630</v>
      </c>
      <c r="G404" t="s">
        <v>3631</v>
      </c>
      <c r="H404" t="s">
        <v>3632</v>
      </c>
      <c r="I404" t="s">
        <v>3633</v>
      </c>
      <c r="J404" t="s">
        <v>3634</v>
      </c>
      <c r="K404" t="s">
        <v>1131</v>
      </c>
      <c r="L404" t="s">
        <v>1132</v>
      </c>
      <c r="M404" t="s">
        <v>4021</v>
      </c>
      <c r="N404" t="s">
        <v>4021</v>
      </c>
      <c r="O404" t="s">
        <v>3648</v>
      </c>
    </row>
    <row r="405" spans="1:15" x14ac:dyDescent="0.45">
      <c r="A405" t="s">
        <v>4021</v>
      </c>
      <c r="B405" t="s">
        <v>4022</v>
      </c>
      <c r="C405" t="s">
        <v>3628</v>
      </c>
      <c r="D405">
        <v>100</v>
      </c>
      <c r="E405" t="s">
        <v>3629</v>
      </c>
      <c r="F405" t="s">
        <v>3630</v>
      </c>
      <c r="G405" t="s">
        <v>3631</v>
      </c>
      <c r="H405" t="s">
        <v>3632</v>
      </c>
      <c r="I405" t="s">
        <v>3633</v>
      </c>
      <c r="J405" t="s">
        <v>3634</v>
      </c>
      <c r="K405" t="s">
        <v>1131</v>
      </c>
      <c r="L405" t="s">
        <v>1132</v>
      </c>
      <c r="M405" t="s">
        <v>4021</v>
      </c>
      <c r="N405" t="s">
        <v>4021</v>
      </c>
      <c r="O405" t="s">
        <v>3648</v>
      </c>
    </row>
    <row r="406" spans="1:15" x14ac:dyDescent="0.45">
      <c r="A406" t="s">
        <v>3840</v>
      </c>
      <c r="B406" t="s">
        <v>3841</v>
      </c>
      <c r="C406" t="s">
        <v>3628</v>
      </c>
      <c r="D406">
        <v>100</v>
      </c>
      <c r="E406" t="s">
        <v>3629</v>
      </c>
      <c r="F406" t="s">
        <v>3630</v>
      </c>
      <c r="G406" t="s">
        <v>3631</v>
      </c>
      <c r="H406" t="s">
        <v>3632</v>
      </c>
      <c r="I406" t="s">
        <v>3633</v>
      </c>
      <c r="J406" t="s">
        <v>3634</v>
      </c>
      <c r="K406" t="s">
        <v>1131</v>
      </c>
      <c r="L406" t="s">
        <v>873</v>
      </c>
      <c r="M406" t="s">
        <v>3840</v>
      </c>
      <c r="N406" t="s">
        <v>3840</v>
      </c>
      <c r="O406" t="s">
        <v>3651</v>
      </c>
    </row>
    <row r="407" spans="1:15" x14ac:dyDescent="0.45">
      <c r="A407" t="s">
        <v>3840</v>
      </c>
      <c r="B407" t="s">
        <v>3841</v>
      </c>
      <c r="C407" t="s">
        <v>3628</v>
      </c>
      <c r="D407">
        <v>100</v>
      </c>
      <c r="E407" t="s">
        <v>3629</v>
      </c>
      <c r="F407" t="s">
        <v>3630</v>
      </c>
      <c r="G407" t="s">
        <v>3631</v>
      </c>
      <c r="H407" t="s">
        <v>3632</v>
      </c>
      <c r="I407" t="s">
        <v>3633</v>
      </c>
      <c r="J407" t="s">
        <v>3634</v>
      </c>
      <c r="K407" t="s">
        <v>1131</v>
      </c>
      <c r="L407" t="s">
        <v>873</v>
      </c>
      <c r="M407" t="s">
        <v>3840</v>
      </c>
      <c r="N407" t="s">
        <v>3840</v>
      </c>
      <c r="O407" t="s">
        <v>3651</v>
      </c>
    </row>
    <row r="408" spans="1:15" x14ac:dyDescent="0.45">
      <c r="A408" t="s">
        <v>4023</v>
      </c>
      <c r="B408" t="s">
        <v>4024</v>
      </c>
      <c r="C408" t="s">
        <v>3628</v>
      </c>
      <c r="D408">
        <v>99</v>
      </c>
      <c r="E408" t="s">
        <v>3629</v>
      </c>
      <c r="F408" t="s">
        <v>3630</v>
      </c>
      <c r="G408" t="s">
        <v>3631</v>
      </c>
      <c r="H408" t="s">
        <v>3632</v>
      </c>
      <c r="I408" t="s">
        <v>3633</v>
      </c>
      <c r="J408" t="s">
        <v>3634</v>
      </c>
      <c r="K408" t="s">
        <v>832</v>
      </c>
      <c r="L408" t="s">
        <v>1136</v>
      </c>
      <c r="M408" t="s">
        <v>4023</v>
      </c>
      <c r="N408" t="s">
        <v>4023</v>
      </c>
      <c r="O408" t="s">
        <v>3657</v>
      </c>
    </row>
    <row r="409" spans="1:15" x14ac:dyDescent="0.45">
      <c r="A409" t="s">
        <v>4023</v>
      </c>
      <c r="B409" t="s">
        <v>4024</v>
      </c>
      <c r="C409" t="s">
        <v>3628</v>
      </c>
      <c r="D409">
        <v>99</v>
      </c>
      <c r="E409" t="s">
        <v>3629</v>
      </c>
      <c r="F409" t="s">
        <v>3630</v>
      </c>
      <c r="G409" t="s">
        <v>3631</v>
      </c>
      <c r="H409" t="s">
        <v>3632</v>
      </c>
      <c r="I409" t="s">
        <v>3633</v>
      </c>
      <c r="J409" t="s">
        <v>3634</v>
      </c>
      <c r="K409" t="s">
        <v>832</v>
      </c>
      <c r="L409" t="s">
        <v>1136</v>
      </c>
      <c r="M409" t="s">
        <v>4023</v>
      </c>
      <c r="N409" t="s">
        <v>4023</v>
      </c>
      <c r="O409" t="s">
        <v>3657</v>
      </c>
    </row>
    <row r="410" spans="1:15" x14ac:dyDescent="0.45">
      <c r="A410" t="s">
        <v>4025</v>
      </c>
      <c r="B410" t="s">
        <v>4026</v>
      </c>
      <c r="C410" t="s">
        <v>3628</v>
      </c>
      <c r="D410">
        <v>99</v>
      </c>
      <c r="E410" t="s">
        <v>3629</v>
      </c>
      <c r="F410" t="s">
        <v>3630</v>
      </c>
      <c r="G410" t="s">
        <v>3631</v>
      </c>
      <c r="H410" t="s">
        <v>3632</v>
      </c>
      <c r="I410" t="s">
        <v>3633</v>
      </c>
      <c r="J410" t="s">
        <v>3634</v>
      </c>
      <c r="K410" t="s">
        <v>832</v>
      </c>
      <c r="L410" t="s">
        <v>1138</v>
      </c>
      <c r="M410" t="s">
        <v>4025</v>
      </c>
      <c r="N410" t="s">
        <v>4025</v>
      </c>
      <c r="O410" t="s">
        <v>3648</v>
      </c>
    </row>
    <row r="411" spans="1:15" x14ac:dyDescent="0.45">
      <c r="A411" t="s">
        <v>4025</v>
      </c>
      <c r="B411" t="s">
        <v>4026</v>
      </c>
      <c r="C411" t="s">
        <v>3628</v>
      </c>
      <c r="D411">
        <v>99</v>
      </c>
      <c r="E411" t="s">
        <v>3629</v>
      </c>
      <c r="F411" t="s">
        <v>3630</v>
      </c>
      <c r="G411" t="s">
        <v>3631</v>
      </c>
      <c r="H411" t="s">
        <v>3632</v>
      </c>
      <c r="I411" t="s">
        <v>3633</v>
      </c>
      <c r="J411" t="s">
        <v>3634</v>
      </c>
      <c r="K411" t="s">
        <v>832</v>
      </c>
      <c r="L411" t="s">
        <v>1138</v>
      </c>
      <c r="M411" t="s">
        <v>4025</v>
      </c>
      <c r="N411" t="s">
        <v>4025</v>
      </c>
      <c r="O411" t="s">
        <v>3648</v>
      </c>
    </row>
    <row r="412" spans="1:15" x14ac:dyDescent="0.45">
      <c r="A412" t="s">
        <v>4025</v>
      </c>
      <c r="B412" t="s">
        <v>4026</v>
      </c>
      <c r="C412" t="s">
        <v>3628</v>
      </c>
      <c r="D412">
        <v>99</v>
      </c>
      <c r="E412" t="s">
        <v>3629</v>
      </c>
      <c r="F412" t="s">
        <v>3630</v>
      </c>
      <c r="G412" t="s">
        <v>3631</v>
      </c>
      <c r="H412" t="s">
        <v>3632</v>
      </c>
      <c r="I412" t="s">
        <v>3633</v>
      </c>
      <c r="J412" t="s">
        <v>3634</v>
      </c>
      <c r="K412" t="s">
        <v>832</v>
      </c>
      <c r="L412" t="s">
        <v>1138</v>
      </c>
      <c r="M412" t="s">
        <v>4025</v>
      </c>
      <c r="N412" t="s">
        <v>4025</v>
      </c>
      <c r="O412" t="s">
        <v>3648</v>
      </c>
    </row>
    <row r="413" spans="1:15" x14ac:dyDescent="0.45">
      <c r="A413" t="s">
        <v>4025</v>
      </c>
      <c r="B413" t="s">
        <v>4026</v>
      </c>
      <c r="C413" t="s">
        <v>3628</v>
      </c>
      <c r="D413">
        <v>99</v>
      </c>
      <c r="E413" t="s">
        <v>3629</v>
      </c>
      <c r="F413" t="s">
        <v>3630</v>
      </c>
      <c r="G413" t="s">
        <v>3631</v>
      </c>
      <c r="H413" t="s">
        <v>3632</v>
      </c>
      <c r="I413" t="s">
        <v>3633</v>
      </c>
      <c r="J413" t="s">
        <v>3634</v>
      </c>
      <c r="K413" t="s">
        <v>832</v>
      </c>
      <c r="L413" t="s">
        <v>1138</v>
      </c>
      <c r="M413" t="s">
        <v>4025</v>
      </c>
      <c r="N413" t="s">
        <v>4025</v>
      </c>
      <c r="O413" t="s">
        <v>3648</v>
      </c>
    </row>
    <row r="414" spans="1:15" x14ac:dyDescent="0.45">
      <c r="A414" t="s">
        <v>4025</v>
      </c>
      <c r="B414" t="s">
        <v>4026</v>
      </c>
      <c r="C414" t="s">
        <v>3628</v>
      </c>
      <c r="D414">
        <v>99</v>
      </c>
      <c r="E414" t="s">
        <v>3629</v>
      </c>
      <c r="F414" t="s">
        <v>3630</v>
      </c>
      <c r="G414" t="s">
        <v>3631</v>
      </c>
      <c r="H414" t="s">
        <v>3632</v>
      </c>
      <c r="I414" t="s">
        <v>3633</v>
      </c>
      <c r="J414" t="s">
        <v>3634</v>
      </c>
      <c r="K414" t="s">
        <v>832</v>
      </c>
      <c r="L414" t="s">
        <v>1138</v>
      </c>
      <c r="M414" t="s">
        <v>4025</v>
      </c>
      <c r="N414" t="s">
        <v>4025</v>
      </c>
      <c r="O414" t="s">
        <v>3648</v>
      </c>
    </row>
    <row r="415" spans="1:15" x14ac:dyDescent="0.45">
      <c r="A415" t="s">
        <v>4025</v>
      </c>
      <c r="B415" t="s">
        <v>4026</v>
      </c>
      <c r="C415" t="s">
        <v>3628</v>
      </c>
      <c r="D415">
        <v>99</v>
      </c>
      <c r="E415" t="s">
        <v>3629</v>
      </c>
      <c r="F415" t="s">
        <v>3630</v>
      </c>
      <c r="G415" t="s">
        <v>3631</v>
      </c>
      <c r="H415" t="s">
        <v>3632</v>
      </c>
      <c r="I415" t="s">
        <v>3633</v>
      </c>
      <c r="J415" t="s">
        <v>3634</v>
      </c>
      <c r="K415" t="s">
        <v>832</v>
      </c>
      <c r="L415" t="s">
        <v>1138</v>
      </c>
      <c r="M415" t="s">
        <v>4025</v>
      </c>
      <c r="N415" t="s">
        <v>4025</v>
      </c>
      <c r="O415" t="s">
        <v>3648</v>
      </c>
    </row>
    <row r="416" spans="1:15" x14ac:dyDescent="0.45">
      <c r="A416" t="s">
        <v>4027</v>
      </c>
      <c r="B416" t="s">
        <v>4028</v>
      </c>
      <c r="C416" t="s">
        <v>3628</v>
      </c>
      <c r="D416">
        <v>100</v>
      </c>
      <c r="E416" t="s">
        <v>3629</v>
      </c>
      <c r="F416" t="s">
        <v>3630</v>
      </c>
      <c r="G416" t="s">
        <v>3631</v>
      </c>
      <c r="H416" t="s">
        <v>3632</v>
      </c>
      <c r="I416" t="s">
        <v>3633</v>
      </c>
      <c r="J416" t="s">
        <v>3634</v>
      </c>
      <c r="K416" t="s">
        <v>832</v>
      </c>
      <c r="L416" t="s">
        <v>1138</v>
      </c>
      <c r="M416" t="s">
        <v>4027</v>
      </c>
      <c r="N416" t="s">
        <v>4027</v>
      </c>
      <c r="O416" t="s">
        <v>3913</v>
      </c>
    </row>
    <row r="417" spans="1:15" x14ac:dyDescent="0.45">
      <c r="A417" t="s">
        <v>4027</v>
      </c>
      <c r="B417" t="s">
        <v>4028</v>
      </c>
      <c r="C417" t="s">
        <v>3628</v>
      </c>
      <c r="D417">
        <v>100</v>
      </c>
      <c r="E417" t="s">
        <v>3629</v>
      </c>
      <c r="F417" t="s">
        <v>3630</v>
      </c>
      <c r="G417" t="s">
        <v>3631</v>
      </c>
      <c r="H417" t="s">
        <v>3632</v>
      </c>
      <c r="I417" t="s">
        <v>3633</v>
      </c>
      <c r="J417" t="s">
        <v>3634</v>
      </c>
      <c r="K417" t="s">
        <v>832</v>
      </c>
      <c r="L417" t="s">
        <v>1138</v>
      </c>
      <c r="M417" t="s">
        <v>4027</v>
      </c>
      <c r="N417" t="s">
        <v>4027</v>
      </c>
      <c r="O417" t="s">
        <v>3913</v>
      </c>
    </row>
    <row r="418" spans="1:15" x14ac:dyDescent="0.45">
      <c r="A418" t="s">
        <v>4027</v>
      </c>
      <c r="B418" t="s">
        <v>4028</v>
      </c>
      <c r="C418" t="s">
        <v>3628</v>
      </c>
      <c r="D418">
        <v>100</v>
      </c>
      <c r="E418" t="s">
        <v>3629</v>
      </c>
      <c r="F418" t="s">
        <v>3630</v>
      </c>
      <c r="G418" t="s">
        <v>3631</v>
      </c>
      <c r="H418" t="s">
        <v>3632</v>
      </c>
      <c r="I418" t="s">
        <v>3633</v>
      </c>
      <c r="J418" t="s">
        <v>3634</v>
      </c>
      <c r="K418" t="s">
        <v>832</v>
      </c>
      <c r="L418" t="s">
        <v>1138</v>
      </c>
      <c r="M418" t="s">
        <v>4027</v>
      </c>
      <c r="N418" t="s">
        <v>4027</v>
      </c>
      <c r="O418" t="s">
        <v>3913</v>
      </c>
    </row>
    <row r="419" spans="1:15" x14ac:dyDescent="0.45">
      <c r="A419" t="s">
        <v>4027</v>
      </c>
      <c r="B419" t="s">
        <v>4028</v>
      </c>
      <c r="C419" t="s">
        <v>3628</v>
      </c>
      <c r="D419">
        <v>100</v>
      </c>
      <c r="E419" t="s">
        <v>3629</v>
      </c>
      <c r="F419" t="s">
        <v>3630</v>
      </c>
      <c r="G419" t="s">
        <v>3631</v>
      </c>
      <c r="H419" t="s">
        <v>3632</v>
      </c>
      <c r="I419" t="s">
        <v>3633</v>
      </c>
      <c r="J419" t="s">
        <v>3634</v>
      </c>
      <c r="K419" t="s">
        <v>832</v>
      </c>
      <c r="L419" t="s">
        <v>1138</v>
      </c>
      <c r="M419" t="s">
        <v>4027</v>
      </c>
      <c r="N419" t="s">
        <v>4027</v>
      </c>
      <c r="O419" t="s">
        <v>3913</v>
      </c>
    </row>
    <row r="420" spans="1:15" x14ac:dyDescent="0.45">
      <c r="A420" s="40" t="s">
        <v>4029</v>
      </c>
      <c r="B420" t="s">
        <v>4030</v>
      </c>
      <c r="C420" t="s">
        <v>3628</v>
      </c>
      <c r="D420">
        <v>100</v>
      </c>
      <c r="E420" t="s">
        <v>3629</v>
      </c>
      <c r="F420" t="s">
        <v>3630</v>
      </c>
      <c r="G420" t="s">
        <v>3631</v>
      </c>
      <c r="H420" t="s">
        <v>3632</v>
      </c>
      <c r="I420" t="s">
        <v>3633</v>
      </c>
      <c r="J420" t="s">
        <v>3634</v>
      </c>
      <c r="K420" t="s">
        <v>832</v>
      </c>
      <c r="L420" t="s">
        <v>4031</v>
      </c>
      <c r="M420" t="s">
        <v>4032</v>
      </c>
      <c r="N420" t="s">
        <v>4032</v>
      </c>
      <c r="O420" t="s">
        <v>4033</v>
      </c>
    </row>
    <row r="421" spans="1:15" x14ac:dyDescent="0.45">
      <c r="A421" t="s">
        <v>4034</v>
      </c>
      <c r="B421" t="s">
        <v>4035</v>
      </c>
      <c r="C421" t="s">
        <v>3628</v>
      </c>
      <c r="D421">
        <v>100</v>
      </c>
      <c r="E421" t="s">
        <v>3629</v>
      </c>
      <c r="F421" t="s">
        <v>3630</v>
      </c>
      <c r="G421" t="s">
        <v>3631</v>
      </c>
      <c r="H421" t="s">
        <v>3632</v>
      </c>
      <c r="I421" t="s">
        <v>3633</v>
      </c>
      <c r="J421" t="s">
        <v>3634</v>
      </c>
      <c r="K421" t="s">
        <v>832</v>
      </c>
      <c r="L421" t="s">
        <v>4031</v>
      </c>
      <c r="M421" t="s">
        <v>4036</v>
      </c>
      <c r="N421" t="s">
        <v>4036</v>
      </c>
      <c r="O421" t="s">
        <v>3651</v>
      </c>
    </row>
    <row r="422" spans="1:15" x14ac:dyDescent="0.45">
      <c r="A422" t="s">
        <v>4034</v>
      </c>
      <c r="B422" t="s">
        <v>4035</v>
      </c>
      <c r="C422" t="s">
        <v>3628</v>
      </c>
      <c r="D422">
        <v>100</v>
      </c>
      <c r="E422" t="s">
        <v>3629</v>
      </c>
      <c r="F422" t="s">
        <v>3630</v>
      </c>
      <c r="G422" t="s">
        <v>3631</v>
      </c>
      <c r="H422" t="s">
        <v>3632</v>
      </c>
      <c r="I422" t="s">
        <v>3633</v>
      </c>
      <c r="J422" t="s">
        <v>3634</v>
      </c>
      <c r="K422" t="s">
        <v>832</v>
      </c>
      <c r="L422" t="s">
        <v>4031</v>
      </c>
      <c r="M422" t="s">
        <v>4036</v>
      </c>
      <c r="N422" t="s">
        <v>4036</v>
      </c>
      <c r="O422" t="s">
        <v>3651</v>
      </c>
    </row>
    <row r="423" spans="1:15" x14ac:dyDescent="0.45">
      <c r="A423" t="s">
        <v>4034</v>
      </c>
      <c r="B423" t="s">
        <v>4035</v>
      </c>
      <c r="C423" t="s">
        <v>3628</v>
      </c>
      <c r="D423">
        <v>100</v>
      </c>
      <c r="E423" t="s">
        <v>3629</v>
      </c>
      <c r="F423" t="s">
        <v>3630</v>
      </c>
      <c r="G423" t="s">
        <v>3631</v>
      </c>
      <c r="H423" t="s">
        <v>3632</v>
      </c>
      <c r="I423" t="s">
        <v>3633</v>
      </c>
      <c r="J423" t="s">
        <v>3634</v>
      </c>
      <c r="K423" t="s">
        <v>832</v>
      </c>
      <c r="L423" t="s">
        <v>4031</v>
      </c>
      <c r="M423" t="s">
        <v>4036</v>
      </c>
      <c r="N423" t="s">
        <v>4036</v>
      </c>
      <c r="O423" t="s">
        <v>3651</v>
      </c>
    </row>
    <row r="424" spans="1:15" x14ac:dyDescent="0.45">
      <c r="A424" t="s">
        <v>4034</v>
      </c>
      <c r="B424" t="s">
        <v>4035</v>
      </c>
      <c r="C424" t="s">
        <v>3628</v>
      </c>
      <c r="D424">
        <v>100</v>
      </c>
      <c r="E424" t="s">
        <v>3629</v>
      </c>
      <c r="F424" t="s">
        <v>3630</v>
      </c>
      <c r="G424" t="s">
        <v>3631</v>
      </c>
      <c r="H424" t="s">
        <v>3632</v>
      </c>
      <c r="I424" t="s">
        <v>3633</v>
      </c>
      <c r="J424" t="s">
        <v>3634</v>
      </c>
      <c r="K424" t="s">
        <v>832</v>
      </c>
      <c r="L424" t="s">
        <v>4031</v>
      </c>
      <c r="M424" t="s">
        <v>4036</v>
      </c>
      <c r="N424" t="s">
        <v>4036</v>
      </c>
      <c r="O424" t="s">
        <v>3651</v>
      </c>
    </row>
    <row r="425" spans="1:15" x14ac:dyDescent="0.45">
      <c r="A425" t="s">
        <v>4034</v>
      </c>
      <c r="B425" t="s">
        <v>4035</v>
      </c>
      <c r="C425" t="s">
        <v>3628</v>
      </c>
      <c r="D425">
        <v>100</v>
      </c>
      <c r="E425" t="s">
        <v>3629</v>
      </c>
      <c r="F425" t="s">
        <v>3630</v>
      </c>
      <c r="G425" t="s">
        <v>3631</v>
      </c>
      <c r="H425" t="s">
        <v>3632</v>
      </c>
      <c r="I425" t="s">
        <v>3633</v>
      </c>
      <c r="J425" t="s">
        <v>3634</v>
      </c>
      <c r="K425" t="s">
        <v>832</v>
      </c>
      <c r="L425" t="s">
        <v>4031</v>
      </c>
      <c r="M425" t="s">
        <v>4036</v>
      </c>
      <c r="N425" t="s">
        <v>4036</v>
      </c>
      <c r="O425" t="s">
        <v>3651</v>
      </c>
    </row>
    <row r="426" spans="1:15" x14ac:dyDescent="0.45">
      <c r="A426" t="s">
        <v>4034</v>
      </c>
      <c r="B426" t="s">
        <v>4035</v>
      </c>
      <c r="C426" t="s">
        <v>3628</v>
      </c>
      <c r="D426">
        <v>100</v>
      </c>
      <c r="E426" t="s">
        <v>3629</v>
      </c>
      <c r="F426" t="s">
        <v>3630</v>
      </c>
      <c r="G426" t="s">
        <v>3631</v>
      </c>
      <c r="H426" t="s">
        <v>3632</v>
      </c>
      <c r="I426" t="s">
        <v>3633</v>
      </c>
      <c r="J426" t="s">
        <v>3634</v>
      </c>
      <c r="K426" t="s">
        <v>832</v>
      </c>
      <c r="L426" t="s">
        <v>4031</v>
      </c>
      <c r="M426" t="s">
        <v>4036</v>
      </c>
      <c r="N426" t="s">
        <v>4036</v>
      </c>
      <c r="O426" t="s">
        <v>3651</v>
      </c>
    </row>
    <row r="427" spans="1:15" x14ac:dyDescent="0.45">
      <c r="A427" t="s">
        <v>4034</v>
      </c>
      <c r="B427" t="s">
        <v>4035</v>
      </c>
      <c r="C427" t="s">
        <v>3628</v>
      </c>
      <c r="D427">
        <v>100</v>
      </c>
      <c r="E427" t="s">
        <v>3629</v>
      </c>
      <c r="F427" t="s">
        <v>3630</v>
      </c>
      <c r="G427" t="s">
        <v>3631</v>
      </c>
      <c r="H427" t="s">
        <v>3632</v>
      </c>
      <c r="I427" t="s">
        <v>3633</v>
      </c>
      <c r="J427" t="s">
        <v>3634</v>
      </c>
      <c r="K427" t="s">
        <v>832</v>
      </c>
      <c r="L427" t="s">
        <v>4031</v>
      </c>
      <c r="M427" t="s">
        <v>4036</v>
      </c>
      <c r="N427" t="s">
        <v>4036</v>
      </c>
      <c r="O427" t="s">
        <v>3651</v>
      </c>
    </row>
    <row r="428" spans="1:15" x14ac:dyDescent="0.45">
      <c r="A428" t="s">
        <v>4034</v>
      </c>
      <c r="B428" t="s">
        <v>4035</v>
      </c>
      <c r="C428" t="s">
        <v>3628</v>
      </c>
      <c r="D428">
        <v>100</v>
      </c>
      <c r="E428" t="s">
        <v>3629</v>
      </c>
      <c r="F428" t="s">
        <v>3630</v>
      </c>
      <c r="G428" t="s">
        <v>3631</v>
      </c>
      <c r="H428" t="s">
        <v>3632</v>
      </c>
      <c r="I428" t="s">
        <v>3633</v>
      </c>
      <c r="J428" t="s">
        <v>3634</v>
      </c>
      <c r="K428" t="s">
        <v>832</v>
      </c>
      <c r="L428" t="s">
        <v>4031</v>
      </c>
      <c r="M428" t="s">
        <v>4036</v>
      </c>
      <c r="N428" t="s">
        <v>4036</v>
      </c>
      <c r="O428" t="s">
        <v>3651</v>
      </c>
    </row>
    <row r="429" spans="1:15" x14ac:dyDescent="0.45">
      <c r="A429" t="s">
        <v>4034</v>
      </c>
      <c r="B429" t="s">
        <v>4035</v>
      </c>
      <c r="C429" t="s">
        <v>3628</v>
      </c>
      <c r="D429">
        <v>100</v>
      </c>
      <c r="E429" t="s">
        <v>3629</v>
      </c>
      <c r="F429" t="s">
        <v>3630</v>
      </c>
      <c r="G429" t="s">
        <v>3631</v>
      </c>
      <c r="H429" t="s">
        <v>3632</v>
      </c>
      <c r="I429" t="s">
        <v>3633</v>
      </c>
      <c r="J429" t="s">
        <v>3634</v>
      </c>
      <c r="K429" t="s">
        <v>832</v>
      </c>
      <c r="L429" t="s">
        <v>4031</v>
      </c>
      <c r="M429" t="s">
        <v>4036</v>
      </c>
      <c r="N429" t="s">
        <v>4036</v>
      </c>
      <c r="O429" t="s">
        <v>3651</v>
      </c>
    </row>
    <row r="430" spans="1:15" x14ac:dyDescent="0.45">
      <c r="A430" t="s">
        <v>4034</v>
      </c>
      <c r="B430" t="s">
        <v>4035</v>
      </c>
      <c r="C430" t="s">
        <v>3628</v>
      </c>
      <c r="D430">
        <v>100</v>
      </c>
      <c r="E430" t="s">
        <v>3629</v>
      </c>
      <c r="F430" t="s">
        <v>3630</v>
      </c>
      <c r="G430" t="s">
        <v>3631</v>
      </c>
      <c r="H430" t="s">
        <v>3632</v>
      </c>
      <c r="I430" t="s">
        <v>3633</v>
      </c>
      <c r="J430" t="s">
        <v>3634</v>
      </c>
      <c r="K430" t="s">
        <v>832</v>
      </c>
      <c r="L430" t="s">
        <v>4031</v>
      </c>
      <c r="M430" t="s">
        <v>4036</v>
      </c>
      <c r="N430" t="s">
        <v>4036</v>
      </c>
      <c r="O430" t="s">
        <v>3651</v>
      </c>
    </row>
    <row r="431" spans="1:15" x14ac:dyDescent="0.45">
      <c r="A431" t="s">
        <v>4034</v>
      </c>
      <c r="B431" t="s">
        <v>4035</v>
      </c>
      <c r="C431" t="s">
        <v>3628</v>
      </c>
      <c r="D431">
        <v>100</v>
      </c>
      <c r="E431" t="s">
        <v>3629</v>
      </c>
      <c r="F431" t="s">
        <v>3630</v>
      </c>
      <c r="G431" t="s">
        <v>3631</v>
      </c>
      <c r="H431" t="s">
        <v>3632</v>
      </c>
      <c r="I431" t="s">
        <v>3633</v>
      </c>
      <c r="J431" t="s">
        <v>3634</v>
      </c>
      <c r="K431" t="s">
        <v>832</v>
      </c>
      <c r="L431" t="s">
        <v>4031</v>
      </c>
      <c r="M431" t="s">
        <v>4036</v>
      </c>
      <c r="N431" t="s">
        <v>4036</v>
      </c>
      <c r="O431" t="s">
        <v>3651</v>
      </c>
    </row>
    <row r="432" spans="1:15" x14ac:dyDescent="0.45">
      <c r="A432" t="s">
        <v>4037</v>
      </c>
      <c r="B432" t="s">
        <v>4038</v>
      </c>
      <c r="C432" t="s">
        <v>3628</v>
      </c>
      <c r="D432">
        <v>100</v>
      </c>
      <c r="E432" t="s">
        <v>3629</v>
      </c>
      <c r="F432" t="s">
        <v>3630</v>
      </c>
      <c r="G432" t="s">
        <v>3631</v>
      </c>
      <c r="H432" t="s">
        <v>3632</v>
      </c>
      <c r="I432" t="s">
        <v>3633</v>
      </c>
      <c r="J432" t="s">
        <v>3634</v>
      </c>
      <c r="K432" t="s">
        <v>490</v>
      </c>
      <c r="L432" t="s">
        <v>1149</v>
      </c>
      <c r="M432" t="s">
        <v>4037</v>
      </c>
      <c r="N432" t="s">
        <v>4037</v>
      </c>
      <c r="O432" t="s">
        <v>3814</v>
      </c>
    </row>
    <row r="433" spans="1:15" x14ac:dyDescent="0.45">
      <c r="A433" t="s">
        <v>4037</v>
      </c>
      <c r="B433" t="s">
        <v>4038</v>
      </c>
      <c r="C433" t="s">
        <v>3628</v>
      </c>
      <c r="D433">
        <v>100</v>
      </c>
      <c r="E433" t="s">
        <v>3629</v>
      </c>
      <c r="F433" t="s">
        <v>3630</v>
      </c>
      <c r="G433" t="s">
        <v>3631</v>
      </c>
      <c r="H433" t="s">
        <v>3632</v>
      </c>
      <c r="I433" t="s">
        <v>3633</v>
      </c>
      <c r="J433" t="s">
        <v>3634</v>
      </c>
      <c r="K433" t="s">
        <v>490</v>
      </c>
      <c r="L433" t="s">
        <v>1149</v>
      </c>
      <c r="M433" t="s">
        <v>4037</v>
      </c>
      <c r="N433" t="s">
        <v>4037</v>
      </c>
      <c r="O433" t="s">
        <v>3814</v>
      </c>
    </row>
    <row r="434" spans="1:15" x14ac:dyDescent="0.45">
      <c r="A434" t="s">
        <v>4039</v>
      </c>
      <c r="B434" t="s">
        <v>4040</v>
      </c>
      <c r="C434" t="s">
        <v>3628</v>
      </c>
      <c r="D434">
        <v>100</v>
      </c>
      <c r="E434" t="s">
        <v>3629</v>
      </c>
      <c r="F434" t="s">
        <v>3630</v>
      </c>
      <c r="G434" t="s">
        <v>3631</v>
      </c>
      <c r="H434" t="s">
        <v>3632</v>
      </c>
      <c r="I434" t="s">
        <v>3633</v>
      </c>
      <c r="J434" t="s">
        <v>3634</v>
      </c>
      <c r="K434" t="s">
        <v>490</v>
      </c>
      <c r="L434" t="s">
        <v>1152</v>
      </c>
      <c r="M434" t="s">
        <v>4039</v>
      </c>
      <c r="N434" t="s">
        <v>4039</v>
      </c>
      <c r="O434" t="s">
        <v>4041</v>
      </c>
    </row>
    <row r="435" spans="1:15" x14ac:dyDescent="0.45">
      <c r="A435" t="s">
        <v>4042</v>
      </c>
      <c r="B435" t="s">
        <v>4043</v>
      </c>
      <c r="C435" t="s">
        <v>3628</v>
      </c>
      <c r="D435">
        <v>100</v>
      </c>
      <c r="E435" t="s">
        <v>3629</v>
      </c>
      <c r="F435" t="s">
        <v>3630</v>
      </c>
      <c r="G435" t="s">
        <v>3631</v>
      </c>
      <c r="H435" t="s">
        <v>3632</v>
      </c>
      <c r="I435" t="s">
        <v>3633</v>
      </c>
      <c r="J435" t="s">
        <v>3634</v>
      </c>
      <c r="K435" t="s">
        <v>490</v>
      </c>
      <c r="L435" t="s">
        <v>4044</v>
      </c>
      <c r="M435" t="s">
        <v>4045</v>
      </c>
      <c r="N435" t="s">
        <v>4045</v>
      </c>
      <c r="O435" t="s">
        <v>3913</v>
      </c>
    </row>
    <row r="436" spans="1:15" x14ac:dyDescent="0.45">
      <c r="A436" t="s">
        <v>4046</v>
      </c>
      <c r="B436" t="s">
        <v>4047</v>
      </c>
      <c r="C436" t="s">
        <v>3628</v>
      </c>
      <c r="D436">
        <v>100</v>
      </c>
      <c r="E436" t="s">
        <v>3629</v>
      </c>
      <c r="F436" t="s">
        <v>3630</v>
      </c>
      <c r="G436" t="s">
        <v>3631</v>
      </c>
      <c r="H436" t="s">
        <v>3632</v>
      </c>
      <c r="I436" t="s">
        <v>3633</v>
      </c>
      <c r="J436" t="s">
        <v>3634</v>
      </c>
      <c r="K436" t="s">
        <v>490</v>
      </c>
      <c r="L436" t="s">
        <v>1152</v>
      </c>
      <c r="M436" t="s">
        <v>4046</v>
      </c>
      <c r="N436" t="s">
        <v>4046</v>
      </c>
      <c r="O436" t="s">
        <v>3648</v>
      </c>
    </row>
    <row r="437" spans="1:15" x14ac:dyDescent="0.45">
      <c r="A437" t="s">
        <v>4046</v>
      </c>
      <c r="B437" t="s">
        <v>4047</v>
      </c>
      <c r="C437" t="s">
        <v>3628</v>
      </c>
      <c r="D437">
        <v>100</v>
      </c>
      <c r="E437" t="s">
        <v>3629</v>
      </c>
      <c r="F437" t="s">
        <v>3630</v>
      </c>
      <c r="G437" t="s">
        <v>3631</v>
      </c>
      <c r="H437" t="s">
        <v>3632</v>
      </c>
      <c r="I437" t="s">
        <v>3633</v>
      </c>
      <c r="J437" t="s">
        <v>3634</v>
      </c>
      <c r="K437" t="s">
        <v>490</v>
      </c>
      <c r="L437" t="s">
        <v>1152</v>
      </c>
      <c r="M437" t="s">
        <v>4046</v>
      </c>
      <c r="N437" t="s">
        <v>4046</v>
      </c>
      <c r="O437" t="s">
        <v>3648</v>
      </c>
    </row>
    <row r="438" spans="1:15" x14ac:dyDescent="0.45">
      <c r="A438" t="s">
        <v>4046</v>
      </c>
      <c r="B438" t="s">
        <v>4047</v>
      </c>
      <c r="C438" t="s">
        <v>3628</v>
      </c>
      <c r="D438">
        <v>100</v>
      </c>
      <c r="E438" t="s">
        <v>3629</v>
      </c>
      <c r="F438" t="s">
        <v>3630</v>
      </c>
      <c r="G438" t="s">
        <v>3631</v>
      </c>
      <c r="H438" t="s">
        <v>3632</v>
      </c>
      <c r="I438" t="s">
        <v>3633</v>
      </c>
      <c r="J438" t="s">
        <v>3634</v>
      </c>
      <c r="K438" t="s">
        <v>490</v>
      </c>
      <c r="L438" t="s">
        <v>1152</v>
      </c>
      <c r="M438" t="s">
        <v>4046</v>
      </c>
      <c r="N438" t="s">
        <v>4046</v>
      </c>
      <c r="O438" t="s">
        <v>3648</v>
      </c>
    </row>
    <row r="439" spans="1:15" x14ac:dyDescent="0.45">
      <c r="A439" t="s">
        <v>4046</v>
      </c>
      <c r="B439" t="s">
        <v>4047</v>
      </c>
      <c r="C439" t="s">
        <v>3628</v>
      </c>
      <c r="D439">
        <v>100</v>
      </c>
      <c r="E439" t="s">
        <v>3629</v>
      </c>
      <c r="F439" t="s">
        <v>3630</v>
      </c>
      <c r="G439" t="s">
        <v>3631</v>
      </c>
      <c r="H439" t="s">
        <v>3632</v>
      </c>
      <c r="I439" t="s">
        <v>3633</v>
      </c>
      <c r="J439" t="s">
        <v>3634</v>
      </c>
      <c r="K439" t="s">
        <v>490</v>
      </c>
      <c r="L439" t="s">
        <v>1152</v>
      </c>
      <c r="M439" t="s">
        <v>4046</v>
      </c>
      <c r="N439" t="s">
        <v>4046</v>
      </c>
      <c r="O439" t="s">
        <v>3648</v>
      </c>
    </row>
    <row r="440" spans="1:15" x14ac:dyDescent="0.45">
      <c r="A440" t="s">
        <v>4046</v>
      </c>
      <c r="B440" t="s">
        <v>4047</v>
      </c>
      <c r="C440" t="s">
        <v>3628</v>
      </c>
      <c r="D440">
        <v>100</v>
      </c>
      <c r="E440" t="s">
        <v>3629</v>
      </c>
      <c r="F440" t="s">
        <v>3630</v>
      </c>
      <c r="G440" t="s">
        <v>3631</v>
      </c>
      <c r="H440" t="s">
        <v>3632</v>
      </c>
      <c r="I440" t="s">
        <v>3633</v>
      </c>
      <c r="J440" t="s">
        <v>3634</v>
      </c>
      <c r="K440" t="s">
        <v>490</v>
      </c>
      <c r="L440" t="s">
        <v>1152</v>
      </c>
      <c r="M440" t="s">
        <v>4046</v>
      </c>
      <c r="N440" t="s">
        <v>4046</v>
      </c>
      <c r="O440" t="s">
        <v>3648</v>
      </c>
    </row>
    <row r="441" spans="1:15" x14ac:dyDescent="0.45">
      <c r="A441" t="s">
        <v>4046</v>
      </c>
      <c r="B441" t="s">
        <v>4047</v>
      </c>
      <c r="C441" t="s">
        <v>3628</v>
      </c>
      <c r="D441">
        <v>100</v>
      </c>
      <c r="E441" t="s">
        <v>3629</v>
      </c>
      <c r="F441" t="s">
        <v>3630</v>
      </c>
      <c r="G441" t="s">
        <v>3631</v>
      </c>
      <c r="H441" t="s">
        <v>3632</v>
      </c>
      <c r="I441" t="s">
        <v>3633</v>
      </c>
      <c r="J441" t="s">
        <v>3634</v>
      </c>
      <c r="K441" t="s">
        <v>490</v>
      </c>
      <c r="L441" t="s">
        <v>1152</v>
      </c>
      <c r="M441" t="s">
        <v>4046</v>
      </c>
      <c r="N441" t="s">
        <v>4046</v>
      </c>
      <c r="O441" t="s">
        <v>3648</v>
      </c>
    </row>
    <row r="442" spans="1:15" x14ac:dyDescent="0.45">
      <c r="A442" t="s">
        <v>4046</v>
      </c>
      <c r="B442" t="s">
        <v>4047</v>
      </c>
      <c r="C442" t="s">
        <v>3628</v>
      </c>
      <c r="D442">
        <v>100</v>
      </c>
      <c r="E442" t="s">
        <v>3629</v>
      </c>
      <c r="F442" t="s">
        <v>3630</v>
      </c>
      <c r="G442" t="s">
        <v>3631</v>
      </c>
      <c r="H442" t="s">
        <v>3632</v>
      </c>
      <c r="I442" t="s">
        <v>3633</v>
      </c>
      <c r="J442" t="s">
        <v>3634</v>
      </c>
      <c r="K442" t="s">
        <v>490</v>
      </c>
      <c r="L442" t="s">
        <v>1152</v>
      </c>
      <c r="M442" t="s">
        <v>4046</v>
      </c>
      <c r="N442" t="s">
        <v>4046</v>
      </c>
      <c r="O442" t="s">
        <v>3648</v>
      </c>
    </row>
    <row r="443" spans="1:15" x14ac:dyDescent="0.45">
      <c r="A443" t="s">
        <v>4046</v>
      </c>
      <c r="B443" t="s">
        <v>4047</v>
      </c>
      <c r="C443" t="s">
        <v>3628</v>
      </c>
      <c r="D443">
        <v>100</v>
      </c>
      <c r="E443" t="s">
        <v>3629</v>
      </c>
      <c r="F443" t="s">
        <v>3630</v>
      </c>
      <c r="G443" t="s">
        <v>3631</v>
      </c>
      <c r="H443" t="s">
        <v>3632</v>
      </c>
      <c r="I443" t="s">
        <v>3633</v>
      </c>
      <c r="J443" t="s">
        <v>3634</v>
      </c>
      <c r="K443" t="s">
        <v>490</v>
      </c>
      <c r="L443" t="s">
        <v>1152</v>
      </c>
      <c r="M443" t="s">
        <v>4046</v>
      </c>
      <c r="N443" t="s">
        <v>4046</v>
      </c>
      <c r="O443" t="s">
        <v>3648</v>
      </c>
    </row>
    <row r="444" spans="1:15" x14ac:dyDescent="0.45">
      <c r="A444" t="s">
        <v>4046</v>
      </c>
      <c r="B444" t="s">
        <v>4047</v>
      </c>
      <c r="C444" t="s">
        <v>3628</v>
      </c>
      <c r="D444">
        <v>100</v>
      </c>
      <c r="E444" t="s">
        <v>3629</v>
      </c>
      <c r="F444" t="s">
        <v>3630</v>
      </c>
      <c r="G444" t="s">
        <v>3631</v>
      </c>
      <c r="H444" t="s">
        <v>3632</v>
      </c>
      <c r="I444" t="s">
        <v>3633</v>
      </c>
      <c r="J444" t="s">
        <v>3634</v>
      </c>
      <c r="K444" t="s">
        <v>490</v>
      </c>
      <c r="L444" t="s">
        <v>1152</v>
      </c>
      <c r="M444" t="s">
        <v>4046</v>
      </c>
      <c r="N444" t="s">
        <v>4046</v>
      </c>
      <c r="O444" t="s">
        <v>3648</v>
      </c>
    </row>
    <row r="445" spans="1:15" x14ac:dyDescent="0.45">
      <c r="A445" t="s">
        <v>4046</v>
      </c>
      <c r="B445" t="s">
        <v>4047</v>
      </c>
      <c r="C445" t="s">
        <v>3628</v>
      </c>
      <c r="D445">
        <v>100</v>
      </c>
      <c r="E445" t="s">
        <v>3629</v>
      </c>
      <c r="F445" t="s">
        <v>3630</v>
      </c>
      <c r="G445" t="s">
        <v>3631</v>
      </c>
      <c r="H445" t="s">
        <v>3632</v>
      </c>
      <c r="I445" t="s">
        <v>3633</v>
      </c>
      <c r="J445" t="s">
        <v>3634</v>
      </c>
      <c r="K445" t="s">
        <v>490</v>
      </c>
      <c r="L445" t="s">
        <v>1152</v>
      </c>
      <c r="M445" t="s">
        <v>4046</v>
      </c>
      <c r="N445" t="s">
        <v>4046</v>
      </c>
      <c r="O445" t="s">
        <v>3648</v>
      </c>
    </row>
    <row r="446" spans="1:15" x14ac:dyDescent="0.45">
      <c r="A446" t="s">
        <v>4046</v>
      </c>
      <c r="B446" t="s">
        <v>4047</v>
      </c>
      <c r="C446" t="s">
        <v>3628</v>
      </c>
      <c r="D446">
        <v>100</v>
      </c>
      <c r="E446" t="s">
        <v>3629</v>
      </c>
      <c r="F446" t="s">
        <v>3630</v>
      </c>
      <c r="G446" t="s">
        <v>3631</v>
      </c>
      <c r="H446" t="s">
        <v>3632</v>
      </c>
      <c r="I446" t="s">
        <v>3633</v>
      </c>
      <c r="J446" t="s">
        <v>3634</v>
      </c>
      <c r="K446" t="s">
        <v>490</v>
      </c>
      <c r="L446" t="s">
        <v>1152</v>
      </c>
      <c r="M446" t="s">
        <v>4046</v>
      </c>
      <c r="N446" t="s">
        <v>4046</v>
      </c>
      <c r="O446" t="s">
        <v>3648</v>
      </c>
    </row>
    <row r="447" spans="1:15" x14ac:dyDescent="0.45">
      <c r="A447" t="s">
        <v>4046</v>
      </c>
      <c r="B447" t="s">
        <v>4047</v>
      </c>
      <c r="C447" t="s">
        <v>3628</v>
      </c>
      <c r="D447">
        <v>100</v>
      </c>
      <c r="E447" t="s">
        <v>3629</v>
      </c>
      <c r="F447" t="s">
        <v>3630</v>
      </c>
      <c r="G447" t="s">
        <v>3631</v>
      </c>
      <c r="H447" t="s">
        <v>3632</v>
      </c>
      <c r="I447" t="s">
        <v>3633</v>
      </c>
      <c r="J447" t="s">
        <v>3634</v>
      </c>
      <c r="K447" t="s">
        <v>490</v>
      </c>
      <c r="L447" t="s">
        <v>1152</v>
      </c>
      <c r="M447" t="s">
        <v>4046</v>
      </c>
      <c r="N447" t="s">
        <v>4046</v>
      </c>
      <c r="O447" t="s">
        <v>3648</v>
      </c>
    </row>
    <row r="448" spans="1:15" x14ac:dyDescent="0.45">
      <c r="A448" t="s">
        <v>4048</v>
      </c>
      <c r="B448" t="s">
        <v>4049</v>
      </c>
      <c r="C448" t="s">
        <v>3628</v>
      </c>
      <c r="D448">
        <v>100</v>
      </c>
      <c r="E448" t="s">
        <v>3629</v>
      </c>
      <c r="F448" t="s">
        <v>3630</v>
      </c>
      <c r="G448" t="s">
        <v>3631</v>
      </c>
      <c r="H448" t="s">
        <v>3632</v>
      </c>
      <c r="I448" t="s">
        <v>3633</v>
      </c>
      <c r="J448" t="s">
        <v>3634</v>
      </c>
      <c r="K448" t="s">
        <v>490</v>
      </c>
      <c r="L448" t="s">
        <v>4050</v>
      </c>
      <c r="M448" t="s">
        <v>4051</v>
      </c>
      <c r="N448" t="s">
        <v>4051</v>
      </c>
      <c r="O448" t="s">
        <v>4052</v>
      </c>
    </row>
    <row r="449" spans="1:15" x14ac:dyDescent="0.45">
      <c r="A449" t="s">
        <v>4053</v>
      </c>
      <c r="B449" t="s">
        <v>4054</v>
      </c>
      <c r="C449" t="s">
        <v>3628</v>
      </c>
      <c r="D449">
        <v>100</v>
      </c>
      <c r="E449" t="s">
        <v>3629</v>
      </c>
      <c r="F449" t="s">
        <v>3630</v>
      </c>
      <c r="G449" t="s">
        <v>3631</v>
      </c>
      <c r="H449" t="s">
        <v>3632</v>
      </c>
      <c r="I449" t="s">
        <v>3633</v>
      </c>
      <c r="J449" t="s">
        <v>3634</v>
      </c>
      <c r="K449" t="s">
        <v>490</v>
      </c>
      <c r="L449" t="s">
        <v>4050</v>
      </c>
      <c r="M449" t="s">
        <v>4055</v>
      </c>
      <c r="N449" t="s">
        <v>4055</v>
      </c>
      <c r="O449" t="s">
        <v>3893</v>
      </c>
    </row>
    <row r="450" spans="1:15" x14ac:dyDescent="0.45">
      <c r="A450" t="s">
        <v>4056</v>
      </c>
      <c r="B450" t="s">
        <v>4057</v>
      </c>
      <c r="C450" t="s">
        <v>3628</v>
      </c>
      <c r="D450">
        <v>100</v>
      </c>
      <c r="E450" t="s">
        <v>3629</v>
      </c>
      <c r="F450" t="s">
        <v>3630</v>
      </c>
      <c r="G450" t="s">
        <v>3631</v>
      </c>
      <c r="H450" t="s">
        <v>3632</v>
      </c>
      <c r="I450" t="s">
        <v>3633</v>
      </c>
      <c r="J450" t="s">
        <v>3634</v>
      </c>
      <c r="K450" t="s">
        <v>490</v>
      </c>
      <c r="L450" t="s">
        <v>1152</v>
      </c>
      <c r="M450" t="s">
        <v>4056</v>
      </c>
      <c r="N450" t="s">
        <v>4056</v>
      </c>
      <c r="O450" t="s">
        <v>3998</v>
      </c>
    </row>
    <row r="451" spans="1:15" x14ac:dyDescent="0.45">
      <c r="A451" t="s">
        <v>4058</v>
      </c>
      <c r="B451" t="s">
        <v>4059</v>
      </c>
      <c r="C451" t="s">
        <v>3628</v>
      </c>
      <c r="D451">
        <v>100</v>
      </c>
      <c r="E451" t="s">
        <v>3629</v>
      </c>
      <c r="F451" t="s">
        <v>3630</v>
      </c>
      <c r="G451" t="s">
        <v>3631</v>
      </c>
      <c r="H451" t="s">
        <v>3632</v>
      </c>
      <c r="I451" t="s">
        <v>3633</v>
      </c>
      <c r="J451" t="s">
        <v>3634</v>
      </c>
      <c r="K451" t="s">
        <v>490</v>
      </c>
      <c r="L451" t="s">
        <v>3028</v>
      </c>
      <c r="M451" t="s">
        <v>4060</v>
      </c>
      <c r="N451" t="s">
        <v>4060</v>
      </c>
      <c r="O451" t="s">
        <v>3699</v>
      </c>
    </row>
    <row r="452" spans="1:15" x14ac:dyDescent="0.45">
      <c r="A452" t="s">
        <v>4058</v>
      </c>
      <c r="B452" t="s">
        <v>4059</v>
      </c>
      <c r="C452" t="s">
        <v>3628</v>
      </c>
      <c r="D452">
        <v>100</v>
      </c>
      <c r="E452" t="s">
        <v>3629</v>
      </c>
      <c r="F452" t="s">
        <v>3630</v>
      </c>
      <c r="G452" t="s">
        <v>3631</v>
      </c>
      <c r="H452" t="s">
        <v>3632</v>
      </c>
      <c r="I452" t="s">
        <v>3633</v>
      </c>
      <c r="J452" t="s">
        <v>3634</v>
      </c>
      <c r="K452" t="s">
        <v>490</v>
      </c>
      <c r="L452" t="s">
        <v>3028</v>
      </c>
      <c r="M452" t="s">
        <v>4060</v>
      </c>
      <c r="N452" t="s">
        <v>4060</v>
      </c>
      <c r="O452" t="s">
        <v>3699</v>
      </c>
    </row>
    <row r="453" spans="1:15" x14ac:dyDescent="0.45">
      <c r="A453" t="s">
        <v>4061</v>
      </c>
      <c r="B453" t="s">
        <v>4062</v>
      </c>
      <c r="C453" t="s">
        <v>3628</v>
      </c>
      <c r="D453">
        <v>100</v>
      </c>
      <c r="E453" t="s">
        <v>3629</v>
      </c>
      <c r="F453" t="s">
        <v>3630</v>
      </c>
      <c r="G453" t="s">
        <v>3631</v>
      </c>
      <c r="H453" t="s">
        <v>3632</v>
      </c>
      <c r="I453" t="s">
        <v>3633</v>
      </c>
      <c r="J453" t="s">
        <v>3634</v>
      </c>
      <c r="K453" t="s">
        <v>490</v>
      </c>
      <c r="L453" t="s">
        <v>1166</v>
      </c>
      <c r="M453" t="s">
        <v>4063</v>
      </c>
      <c r="N453" t="s">
        <v>4063</v>
      </c>
      <c r="O453" t="s">
        <v>4064</v>
      </c>
    </row>
    <row r="454" spans="1:15" x14ac:dyDescent="0.45">
      <c r="A454" t="s">
        <v>4065</v>
      </c>
      <c r="B454" t="s">
        <v>4066</v>
      </c>
      <c r="C454" t="s">
        <v>3628</v>
      </c>
      <c r="D454">
        <v>100</v>
      </c>
      <c r="E454" t="s">
        <v>3629</v>
      </c>
      <c r="F454" t="s">
        <v>3630</v>
      </c>
      <c r="G454" t="s">
        <v>3631</v>
      </c>
      <c r="H454" t="s">
        <v>3632</v>
      </c>
      <c r="I454" t="s">
        <v>3633</v>
      </c>
      <c r="J454" t="s">
        <v>3634</v>
      </c>
      <c r="K454" t="s">
        <v>490</v>
      </c>
      <c r="L454" t="s">
        <v>3028</v>
      </c>
      <c r="M454" t="s">
        <v>4067</v>
      </c>
      <c r="N454" t="s">
        <v>4067</v>
      </c>
      <c r="O454" t="s">
        <v>3651</v>
      </c>
    </row>
    <row r="455" spans="1:15" x14ac:dyDescent="0.45">
      <c r="A455" t="s">
        <v>4065</v>
      </c>
      <c r="B455" t="s">
        <v>4066</v>
      </c>
      <c r="C455" t="s">
        <v>3628</v>
      </c>
      <c r="D455">
        <v>100</v>
      </c>
      <c r="E455" t="s">
        <v>3629</v>
      </c>
      <c r="F455" t="s">
        <v>3630</v>
      </c>
      <c r="G455" t="s">
        <v>3631</v>
      </c>
      <c r="H455" t="s">
        <v>3632</v>
      </c>
      <c r="I455" t="s">
        <v>3633</v>
      </c>
      <c r="J455" t="s">
        <v>3634</v>
      </c>
      <c r="K455" t="s">
        <v>490</v>
      </c>
      <c r="L455" t="s">
        <v>3028</v>
      </c>
      <c r="M455" t="s">
        <v>4067</v>
      </c>
      <c r="N455" t="s">
        <v>4067</v>
      </c>
      <c r="O455" t="s">
        <v>3651</v>
      </c>
    </row>
    <row r="456" spans="1:15" x14ac:dyDescent="0.45">
      <c r="A456" t="s">
        <v>4068</v>
      </c>
      <c r="B456" t="s">
        <v>4069</v>
      </c>
      <c r="C456" t="s">
        <v>3628</v>
      </c>
      <c r="D456">
        <v>100</v>
      </c>
      <c r="E456" t="s">
        <v>3629</v>
      </c>
      <c r="F456" t="s">
        <v>3630</v>
      </c>
      <c r="G456" t="s">
        <v>3631</v>
      </c>
      <c r="H456" t="s">
        <v>3632</v>
      </c>
      <c r="I456" t="s">
        <v>3633</v>
      </c>
      <c r="J456" t="s">
        <v>3634</v>
      </c>
      <c r="K456" t="s">
        <v>490</v>
      </c>
      <c r="L456" t="s">
        <v>3028</v>
      </c>
      <c r="M456" t="s">
        <v>4070</v>
      </c>
      <c r="N456" t="s">
        <v>4070</v>
      </c>
      <c r="O456" t="s">
        <v>4052</v>
      </c>
    </row>
    <row r="457" spans="1:15" x14ac:dyDescent="0.45">
      <c r="A457" t="s">
        <v>4061</v>
      </c>
      <c r="B457" t="s">
        <v>4062</v>
      </c>
      <c r="C457" t="s">
        <v>3628</v>
      </c>
      <c r="D457">
        <v>100</v>
      </c>
      <c r="E457" t="s">
        <v>3629</v>
      </c>
      <c r="F457" t="s">
        <v>3630</v>
      </c>
      <c r="G457" t="s">
        <v>3631</v>
      </c>
      <c r="H457" t="s">
        <v>3632</v>
      </c>
      <c r="I457" t="s">
        <v>3633</v>
      </c>
      <c r="J457" t="s">
        <v>3634</v>
      </c>
      <c r="K457" t="s">
        <v>490</v>
      </c>
      <c r="L457" t="s">
        <v>1166</v>
      </c>
      <c r="M457" t="s">
        <v>4063</v>
      </c>
      <c r="N457" t="s">
        <v>4063</v>
      </c>
      <c r="O457" t="s">
        <v>4064</v>
      </c>
    </row>
    <row r="458" spans="1:15" x14ac:dyDescent="0.45">
      <c r="A458" t="s">
        <v>4061</v>
      </c>
      <c r="B458" t="s">
        <v>4062</v>
      </c>
      <c r="C458" t="s">
        <v>3628</v>
      </c>
      <c r="D458">
        <v>100</v>
      </c>
      <c r="E458" t="s">
        <v>3629</v>
      </c>
      <c r="F458" t="s">
        <v>3630</v>
      </c>
      <c r="G458" t="s">
        <v>3631</v>
      </c>
      <c r="H458" t="s">
        <v>3632</v>
      </c>
      <c r="I458" t="s">
        <v>3633</v>
      </c>
      <c r="J458" t="s">
        <v>3634</v>
      </c>
      <c r="K458" t="s">
        <v>490</v>
      </c>
      <c r="L458" t="s">
        <v>1166</v>
      </c>
      <c r="M458" t="s">
        <v>4063</v>
      </c>
      <c r="N458" t="s">
        <v>4063</v>
      </c>
      <c r="O458" t="s">
        <v>4064</v>
      </c>
    </row>
    <row r="459" spans="1:15" x14ac:dyDescent="0.45">
      <c r="A459" t="s">
        <v>4071</v>
      </c>
      <c r="B459" t="s">
        <v>4072</v>
      </c>
      <c r="C459" t="s">
        <v>3628</v>
      </c>
      <c r="D459">
        <v>100</v>
      </c>
      <c r="E459" t="s">
        <v>3629</v>
      </c>
      <c r="F459" t="s">
        <v>3630</v>
      </c>
      <c r="G459" t="s">
        <v>3631</v>
      </c>
      <c r="H459" t="s">
        <v>3632</v>
      </c>
      <c r="I459" t="s">
        <v>3633</v>
      </c>
      <c r="J459" t="s">
        <v>3634</v>
      </c>
      <c r="K459" t="s">
        <v>490</v>
      </c>
      <c r="L459" t="s">
        <v>4073</v>
      </c>
      <c r="M459" t="s">
        <v>4074</v>
      </c>
      <c r="N459" t="s">
        <v>4074</v>
      </c>
      <c r="O459" t="s">
        <v>4075</v>
      </c>
    </row>
    <row r="460" spans="1:15" x14ac:dyDescent="0.45">
      <c r="A460" t="s">
        <v>4071</v>
      </c>
      <c r="B460" t="s">
        <v>4072</v>
      </c>
      <c r="C460" t="s">
        <v>3628</v>
      </c>
      <c r="D460">
        <v>100</v>
      </c>
      <c r="E460" t="s">
        <v>3629</v>
      </c>
      <c r="F460" t="s">
        <v>3630</v>
      </c>
      <c r="G460" t="s">
        <v>3631</v>
      </c>
      <c r="H460" t="s">
        <v>3632</v>
      </c>
      <c r="I460" t="s">
        <v>3633</v>
      </c>
      <c r="J460" t="s">
        <v>3634</v>
      </c>
      <c r="K460" t="s">
        <v>490</v>
      </c>
      <c r="L460" t="s">
        <v>4073</v>
      </c>
      <c r="M460" t="s">
        <v>4074</v>
      </c>
      <c r="N460" t="s">
        <v>4074</v>
      </c>
      <c r="O460" t="s">
        <v>4075</v>
      </c>
    </row>
    <row r="461" spans="1:15" x14ac:dyDescent="0.45">
      <c r="A461" t="s">
        <v>4071</v>
      </c>
      <c r="B461" t="s">
        <v>4072</v>
      </c>
      <c r="C461" t="s">
        <v>3628</v>
      </c>
      <c r="D461">
        <v>100</v>
      </c>
      <c r="E461" t="s">
        <v>3629</v>
      </c>
      <c r="F461" t="s">
        <v>3630</v>
      </c>
      <c r="G461" t="s">
        <v>3631</v>
      </c>
      <c r="H461" t="s">
        <v>3632</v>
      </c>
      <c r="I461" t="s">
        <v>3633</v>
      </c>
      <c r="J461" t="s">
        <v>3634</v>
      </c>
      <c r="K461" t="s">
        <v>490</v>
      </c>
      <c r="L461" t="s">
        <v>4073</v>
      </c>
      <c r="M461" t="s">
        <v>4074</v>
      </c>
      <c r="N461" t="s">
        <v>4074</v>
      </c>
      <c r="O461" t="s">
        <v>4075</v>
      </c>
    </row>
    <row r="462" spans="1:15" x14ac:dyDescent="0.45">
      <c r="A462" t="s">
        <v>4071</v>
      </c>
      <c r="B462" t="s">
        <v>4072</v>
      </c>
      <c r="C462" t="s">
        <v>3628</v>
      </c>
      <c r="D462">
        <v>100</v>
      </c>
      <c r="E462" t="s">
        <v>3629</v>
      </c>
      <c r="F462" t="s">
        <v>3630</v>
      </c>
      <c r="G462" t="s">
        <v>3631</v>
      </c>
      <c r="H462" t="s">
        <v>3632</v>
      </c>
      <c r="I462" t="s">
        <v>3633</v>
      </c>
      <c r="J462" t="s">
        <v>3634</v>
      </c>
      <c r="K462" t="s">
        <v>490</v>
      </c>
      <c r="L462" t="s">
        <v>4073</v>
      </c>
      <c r="M462" t="s">
        <v>4074</v>
      </c>
      <c r="N462" t="s">
        <v>4074</v>
      </c>
      <c r="O462" t="s">
        <v>4075</v>
      </c>
    </row>
    <row r="463" spans="1:15" x14ac:dyDescent="0.45">
      <c r="A463" t="s">
        <v>4071</v>
      </c>
      <c r="B463" t="s">
        <v>4072</v>
      </c>
      <c r="C463" t="s">
        <v>3628</v>
      </c>
      <c r="D463">
        <v>100</v>
      </c>
      <c r="E463" t="s">
        <v>3629</v>
      </c>
      <c r="F463" t="s">
        <v>3630</v>
      </c>
      <c r="G463" t="s">
        <v>3631</v>
      </c>
      <c r="H463" t="s">
        <v>3632</v>
      </c>
      <c r="I463" t="s">
        <v>3633</v>
      </c>
      <c r="J463" t="s">
        <v>3634</v>
      </c>
      <c r="K463" t="s">
        <v>490</v>
      </c>
      <c r="L463" t="s">
        <v>4073</v>
      </c>
      <c r="M463" t="s">
        <v>4074</v>
      </c>
      <c r="N463" t="s">
        <v>4074</v>
      </c>
      <c r="O463" t="s">
        <v>4075</v>
      </c>
    </row>
    <row r="464" spans="1:15" x14ac:dyDescent="0.45">
      <c r="A464" t="s">
        <v>4071</v>
      </c>
      <c r="B464" t="s">
        <v>4072</v>
      </c>
      <c r="C464" t="s">
        <v>3628</v>
      </c>
      <c r="D464">
        <v>100</v>
      </c>
      <c r="E464" t="s">
        <v>3629</v>
      </c>
      <c r="F464" t="s">
        <v>3630</v>
      </c>
      <c r="G464" t="s">
        <v>3631</v>
      </c>
      <c r="H464" t="s">
        <v>3632</v>
      </c>
      <c r="I464" t="s">
        <v>3633</v>
      </c>
      <c r="J464" t="s">
        <v>3634</v>
      </c>
      <c r="K464" t="s">
        <v>490</v>
      </c>
      <c r="L464" t="s">
        <v>4073</v>
      </c>
      <c r="M464" t="s">
        <v>4074</v>
      </c>
      <c r="N464" t="s">
        <v>4074</v>
      </c>
      <c r="O464" t="s">
        <v>4075</v>
      </c>
    </row>
    <row r="465" spans="1:15" x14ac:dyDescent="0.45">
      <c r="A465" t="s">
        <v>4071</v>
      </c>
      <c r="B465" t="s">
        <v>4072</v>
      </c>
      <c r="C465" t="s">
        <v>3628</v>
      </c>
      <c r="D465">
        <v>100</v>
      </c>
      <c r="E465" t="s">
        <v>3629</v>
      </c>
      <c r="F465" t="s">
        <v>3630</v>
      </c>
      <c r="G465" t="s">
        <v>3631</v>
      </c>
      <c r="H465" t="s">
        <v>3632</v>
      </c>
      <c r="I465" t="s">
        <v>3633</v>
      </c>
      <c r="J465" t="s">
        <v>3634</v>
      </c>
      <c r="K465" t="s">
        <v>490</v>
      </c>
      <c r="L465" t="s">
        <v>4073</v>
      </c>
      <c r="M465" t="s">
        <v>4074</v>
      </c>
      <c r="N465" t="s">
        <v>4074</v>
      </c>
      <c r="O465" t="s">
        <v>4075</v>
      </c>
    </row>
    <row r="466" spans="1:15" x14ac:dyDescent="0.45">
      <c r="A466" t="s">
        <v>4071</v>
      </c>
      <c r="B466" t="s">
        <v>4072</v>
      </c>
      <c r="C466" t="s">
        <v>3628</v>
      </c>
      <c r="D466">
        <v>100</v>
      </c>
      <c r="E466" t="s">
        <v>3629</v>
      </c>
      <c r="F466" t="s">
        <v>3630</v>
      </c>
      <c r="G466" t="s">
        <v>3631</v>
      </c>
      <c r="H466" t="s">
        <v>3632</v>
      </c>
      <c r="I466" t="s">
        <v>3633</v>
      </c>
      <c r="J466" t="s">
        <v>3634</v>
      </c>
      <c r="K466" t="s">
        <v>490</v>
      </c>
      <c r="L466" t="s">
        <v>4073</v>
      </c>
      <c r="M466" t="s">
        <v>4074</v>
      </c>
      <c r="N466" t="s">
        <v>4074</v>
      </c>
      <c r="O466" t="s">
        <v>4075</v>
      </c>
    </row>
    <row r="467" spans="1:15" x14ac:dyDescent="0.45">
      <c r="A467" t="s">
        <v>4071</v>
      </c>
      <c r="B467" t="s">
        <v>4072</v>
      </c>
      <c r="C467" t="s">
        <v>3628</v>
      </c>
      <c r="D467">
        <v>100</v>
      </c>
      <c r="E467" t="s">
        <v>3629</v>
      </c>
      <c r="F467" t="s">
        <v>3630</v>
      </c>
      <c r="G467" t="s">
        <v>3631</v>
      </c>
      <c r="H467" t="s">
        <v>3632</v>
      </c>
      <c r="I467" t="s">
        <v>3633</v>
      </c>
      <c r="J467" t="s">
        <v>3634</v>
      </c>
      <c r="K467" t="s">
        <v>490</v>
      </c>
      <c r="L467" t="s">
        <v>4073</v>
      </c>
      <c r="M467" t="s">
        <v>4074</v>
      </c>
      <c r="N467" t="s">
        <v>4074</v>
      </c>
      <c r="O467" t="s">
        <v>4075</v>
      </c>
    </row>
    <row r="468" spans="1:15" x14ac:dyDescent="0.45">
      <c r="A468" t="s">
        <v>4071</v>
      </c>
      <c r="B468" t="s">
        <v>4072</v>
      </c>
      <c r="C468" t="s">
        <v>3628</v>
      </c>
      <c r="D468">
        <v>100</v>
      </c>
      <c r="E468" t="s">
        <v>3629</v>
      </c>
      <c r="F468" t="s">
        <v>3630</v>
      </c>
      <c r="G468" t="s">
        <v>3631</v>
      </c>
      <c r="H468" t="s">
        <v>3632</v>
      </c>
      <c r="I468" t="s">
        <v>3633</v>
      </c>
      <c r="J468" t="s">
        <v>3634</v>
      </c>
      <c r="K468" t="s">
        <v>490</v>
      </c>
      <c r="L468" t="s">
        <v>4073</v>
      </c>
      <c r="M468" t="s">
        <v>4074</v>
      </c>
      <c r="N468" t="s">
        <v>4074</v>
      </c>
      <c r="O468" t="s">
        <v>4075</v>
      </c>
    </row>
    <row r="469" spans="1:15" x14ac:dyDescent="0.45">
      <c r="A469" t="s">
        <v>4071</v>
      </c>
      <c r="B469" t="s">
        <v>4072</v>
      </c>
      <c r="C469" t="s">
        <v>3628</v>
      </c>
      <c r="D469">
        <v>100</v>
      </c>
      <c r="E469" t="s">
        <v>3629</v>
      </c>
      <c r="F469" t="s">
        <v>3630</v>
      </c>
      <c r="G469" t="s">
        <v>3631</v>
      </c>
      <c r="H469" t="s">
        <v>3632</v>
      </c>
      <c r="I469" t="s">
        <v>3633</v>
      </c>
      <c r="J469" t="s">
        <v>3634</v>
      </c>
      <c r="K469" t="s">
        <v>490</v>
      </c>
      <c r="L469" t="s">
        <v>4073</v>
      </c>
      <c r="M469" t="s">
        <v>4074</v>
      </c>
      <c r="N469" t="s">
        <v>4074</v>
      </c>
      <c r="O469" t="s">
        <v>4075</v>
      </c>
    </row>
    <row r="470" spans="1:15" x14ac:dyDescent="0.45">
      <c r="A470" t="s">
        <v>4071</v>
      </c>
      <c r="B470" t="s">
        <v>4072</v>
      </c>
      <c r="C470" t="s">
        <v>3628</v>
      </c>
      <c r="D470">
        <v>100</v>
      </c>
      <c r="E470" t="s">
        <v>3629</v>
      </c>
      <c r="F470" t="s">
        <v>3630</v>
      </c>
      <c r="G470" t="s">
        <v>3631</v>
      </c>
      <c r="H470" t="s">
        <v>3632</v>
      </c>
      <c r="I470" t="s">
        <v>3633</v>
      </c>
      <c r="J470" t="s">
        <v>3634</v>
      </c>
      <c r="K470" t="s">
        <v>490</v>
      </c>
      <c r="L470" t="s">
        <v>4073</v>
      </c>
      <c r="M470" t="s">
        <v>4074</v>
      </c>
      <c r="N470" t="s">
        <v>4074</v>
      </c>
      <c r="O470" t="s">
        <v>4075</v>
      </c>
    </row>
    <row r="471" spans="1:15" x14ac:dyDescent="0.45">
      <c r="A471" t="s">
        <v>4071</v>
      </c>
      <c r="B471" t="s">
        <v>4072</v>
      </c>
      <c r="C471" t="s">
        <v>3628</v>
      </c>
      <c r="D471">
        <v>100</v>
      </c>
      <c r="E471" t="s">
        <v>3629</v>
      </c>
      <c r="F471" t="s">
        <v>3630</v>
      </c>
      <c r="G471" t="s">
        <v>3631</v>
      </c>
      <c r="H471" t="s">
        <v>3632</v>
      </c>
      <c r="I471" t="s">
        <v>3633</v>
      </c>
      <c r="J471" t="s">
        <v>3634</v>
      </c>
      <c r="K471" t="s">
        <v>490</v>
      </c>
      <c r="L471" t="s">
        <v>4073</v>
      </c>
      <c r="M471" t="s">
        <v>4074</v>
      </c>
      <c r="N471" t="s">
        <v>4074</v>
      </c>
      <c r="O471" t="s">
        <v>4075</v>
      </c>
    </row>
    <row r="472" spans="1:15" x14ac:dyDescent="0.45">
      <c r="A472" t="s">
        <v>4071</v>
      </c>
      <c r="B472" t="s">
        <v>4072</v>
      </c>
      <c r="C472" t="s">
        <v>3628</v>
      </c>
      <c r="D472">
        <v>100</v>
      </c>
      <c r="E472" t="s">
        <v>3629</v>
      </c>
      <c r="F472" t="s">
        <v>3630</v>
      </c>
      <c r="G472" t="s">
        <v>3631</v>
      </c>
      <c r="H472" t="s">
        <v>3632</v>
      </c>
      <c r="I472" t="s">
        <v>3633</v>
      </c>
      <c r="J472" t="s">
        <v>3634</v>
      </c>
      <c r="K472" t="s">
        <v>490</v>
      </c>
      <c r="L472" t="s">
        <v>4073</v>
      </c>
      <c r="M472" t="s">
        <v>4074</v>
      </c>
      <c r="N472" t="s">
        <v>4074</v>
      </c>
      <c r="O472" t="s">
        <v>4075</v>
      </c>
    </row>
    <row r="473" spans="1:15" x14ac:dyDescent="0.45">
      <c r="A473" t="s">
        <v>4071</v>
      </c>
      <c r="B473" t="s">
        <v>4072</v>
      </c>
      <c r="C473" t="s">
        <v>3628</v>
      </c>
      <c r="D473">
        <v>100</v>
      </c>
      <c r="E473" t="s">
        <v>3629</v>
      </c>
      <c r="F473" t="s">
        <v>3630</v>
      </c>
      <c r="G473" t="s">
        <v>3631</v>
      </c>
      <c r="H473" t="s">
        <v>3632</v>
      </c>
      <c r="I473" t="s">
        <v>3633</v>
      </c>
      <c r="J473" t="s">
        <v>3634</v>
      </c>
      <c r="K473" t="s">
        <v>490</v>
      </c>
      <c r="L473" t="s">
        <v>4073</v>
      </c>
      <c r="M473" t="s">
        <v>4074</v>
      </c>
      <c r="N473" t="s">
        <v>4074</v>
      </c>
      <c r="O473" t="s">
        <v>4075</v>
      </c>
    </row>
    <row r="474" spans="1:15" x14ac:dyDescent="0.45">
      <c r="A474" t="s">
        <v>4071</v>
      </c>
      <c r="B474" t="s">
        <v>4072</v>
      </c>
      <c r="C474" t="s">
        <v>3628</v>
      </c>
      <c r="D474">
        <v>100</v>
      </c>
      <c r="E474" t="s">
        <v>3629</v>
      </c>
      <c r="F474" t="s">
        <v>3630</v>
      </c>
      <c r="G474" t="s">
        <v>3631</v>
      </c>
      <c r="H474" t="s">
        <v>3632</v>
      </c>
      <c r="I474" t="s">
        <v>3633</v>
      </c>
      <c r="J474" t="s">
        <v>3634</v>
      </c>
      <c r="K474" t="s">
        <v>490</v>
      </c>
      <c r="L474" t="s">
        <v>4073</v>
      </c>
      <c r="M474" t="s">
        <v>4074</v>
      </c>
      <c r="N474" t="s">
        <v>4074</v>
      </c>
      <c r="O474" t="s">
        <v>4075</v>
      </c>
    </row>
    <row r="475" spans="1:15" x14ac:dyDescent="0.45">
      <c r="A475" t="s">
        <v>4071</v>
      </c>
      <c r="B475" t="s">
        <v>4072</v>
      </c>
      <c r="C475" t="s">
        <v>3628</v>
      </c>
      <c r="D475">
        <v>100</v>
      </c>
      <c r="E475" t="s">
        <v>3629</v>
      </c>
      <c r="F475" t="s">
        <v>3630</v>
      </c>
      <c r="G475" t="s">
        <v>3631</v>
      </c>
      <c r="H475" t="s">
        <v>3632</v>
      </c>
      <c r="I475" t="s">
        <v>3633</v>
      </c>
      <c r="J475" t="s">
        <v>3634</v>
      </c>
      <c r="K475" t="s">
        <v>490</v>
      </c>
      <c r="L475" t="s">
        <v>4073</v>
      </c>
      <c r="M475" t="s">
        <v>4074</v>
      </c>
      <c r="N475" t="s">
        <v>4074</v>
      </c>
      <c r="O475" t="s">
        <v>4075</v>
      </c>
    </row>
    <row r="476" spans="1:15" x14ac:dyDescent="0.45">
      <c r="A476" t="s">
        <v>4076</v>
      </c>
      <c r="B476" t="s">
        <v>4077</v>
      </c>
      <c r="C476" t="s">
        <v>3628</v>
      </c>
      <c r="D476">
        <v>100</v>
      </c>
      <c r="E476" t="s">
        <v>3629</v>
      </c>
      <c r="F476" t="s">
        <v>3630</v>
      </c>
      <c r="G476" t="s">
        <v>3631</v>
      </c>
      <c r="H476" t="s">
        <v>3632</v>
      </c>
      <c r="I476" t="s">
        <v>3633</v>
      </c>
      <c r="J476" t="s">
        <v>3634</v>
      </c>
      <c r="K476" t="s">
        <v>490</v>
      </c>
      <c r="L476" t="s">
        <v>1179</v>
      </c>
      <c r="M476" t="s">
        <v>4076</v>
      </c>
      <c r="N476" t="s">
        <v>4076</v>
      </c>
      <c r="O476" t="s">
        <v>3648</v>
      </c>
    </row>
    <row r="477" spans="1:15" x14ac:dyDescent="0.45">
      <c r="A477" t="s">
        <v>4076</v>
      </c>
      <c r="B477" t="s">
        <v>4077</v>
      </c>
      <c r="C477" t="s">
        <v>3628</v>
      </c>
      <c r="D477">
        <v>100</v>
      </c>
      <c r="E477" t="s">
        <v>3629</v>
      </c>
      <c r="F477" t="s">
        <v>3630</v>
      </c>
      <c r="G477" t="s">
        <v>3631</v>
      </c>
      <c r="H477" t="s">
        <v>3632</v>
      </c>
      <c r="I477" t="s">
        <v>3633</v>
      </c>
      <c r="J477" t="s">
        <v>3634</v>
      </c>
      <c r="K477" t="s">
        <v>490</v>
      </c>
      <c r="L477" t="s">
        <v>1179</v>
      </c>
      <c r="M477" t="s">
        <v>4076</v>
      </c>
      <c r="N477" t="s">
        <v>4076</v>
      </c>
      <c r="O477" t="s">
        <v>3648</v>
      </c>
    </row>
    <row r="478" spans="1:15" x14ac:dyDescent="0.45">
      <c r="A478" t="s">
        <v>4076</v>
      </c>
      <c r="B478" t="s">
        <v>4077</v>
      </c>
      <c r="C478" t="s">
        <v>3628</v>
      </c>
      <c r="D478">
        <v>100</v>
      </c>
      <c r="E478" t="s">
        <v>3629</v>
      </c>
      <c r="F478" t="s">
        <v>3630</v>
      </c>
      <c r="G478" t="s">
        <v>3631</v>
      </c>
      <c r="H478" t="s">
        <v>3632</v>
      </c>
      <c r="I478" t="s">
        <v>3633</v>
      </c>
      <c r="J478" t="s">
        <v>3634</v>
      </c>
      <c r="K478" t="s">
        <v>490</v>
      </c>
      <c r="L478" t="s">
        <v>1179</v>
      </c>
      <c r="M478" t="s">
        <v>4076</v>
      </c>
      <c r="N478" t="s">
        <v>4076</v>
      </c>
      <c r="O478" t="s">
        <v>3648</v>
      </c>
    </row>
    <row r="479" spans="1:15" x14ac:dyDescent="0.45">
      <c r="A479" t="s">
        <v>4076</v>
      </c>
      <c r="B479" t="s">
        <v>4077</v>
      </c>
      <c r="C479" t="s">
        <v>3628</v>
      </c>
      <c r="D479">
        <v>100</v>
      </c>
      <c r="E479" t="s">
        <v>3629</v>
      </c>
      <c r="F479" t="s">
        <v>3630</v>
      </c>
      <c r="G479" t="s">
        <v>3631</v>
      </c>
      <c r="H479" t="s">
        <v>3632</v>
      </c>
      <c r="I479" t="s">
        <v>3633</v>
      </c>
      <c r="J479" t="s">
        <v>3634</v>
      </c>
      <c r="K479" t="s">
        <v>490</v>
      </c>
      <c r="L479" t="s">
        <v>1179</v>
      </c>
      <c r="M479" t="s">
        <v>4076</v>
      </c>
      <c r="N479" t="s">
        <v>4076</v>
      </c>
      <c r="O479" t="s">
        <v>3648</v>
      </c>
    </row>
    <row r="480" spans="1:15" x14ac:dyDescent="0.45">
      <c r="A480" t="s">
        <v>4076</v>
      </c>
      <c r="B480" t="s">
        <v>4077</v>
      </c>
      <c r="C480" t="s">
        <v>3628</v>
      </c>
      <c r="D480">
        <v>100</v>
      </c>
      <c r="E480" t="s">
        <v>3629</v>
      </c>
      <c r="F480" t="s">
        <v>3630</v>
      </c>
      <c r="G480" t="s">
        <v>3631</v>
      </c>
      <c r="H480" t="s">
        <v>3632</v>
      </c>
      <c r="I480" t="s">
        <v>3633</v>
      </c>
      <c r="J480" t="s">
        <v>3634</v>
      </c>
      <c r="K480" t="s">
        <v>490</v>
      </c>
      <c r="L480" t="s">
        <v>1179</v>
      </c>
      <c r="M480" t="s">
        <v>4076</v>
      </c>
      <c r="N480" t="s">
        <v>4076</v>
      </c>
      <c r="O480" t="s">
        <v>3648</v>
      </c>
    </row>
    <row r="481" spans="1:15" x14ac:dyDescent="0.45">
      <c r="A481" t="s">
        <v>4076</v>
      </c>
      <c r="B481" t="s">
        <v>4077</v>
      </c>
      <c r="C481" t="s">
        <v>3628</v>
      </c>
      <c r="D481">
        <v>100</v>
      </c>
      <c r="E481" t="s">
        <v>3629</v>
      </c>
      <c r="F481" t="s">
        <v>3630</v>
      </c>
      <c r="G481" t="s">
        <v>3631</v>
      </c>
      <c r="H481" t="s">
        <v>3632</v>
      </c>
      <c r="I481" t="s">
        <v>3633</v>
      </c>
      <c r="J481" t="s">
        <v>3634</v>
      </c>
      <c r="K481" t="s">
        <v>490</v>
      </c>
      <c r="L481" t="s">
        <v>1179</v>
      </c>
      <c r="M481" t="s">
        <v>4076</v>
      </c>
      <c r="N481" t="s">
        <v>4076</v>
      </c>
      <c r="O481" t="s">
        <v>3648</v>
      </c>
    </row>
    <row r="482" spans="1:15" x14ac:dyDescent="0.45">
      <c r="A482" t="s">
        <v>4076</v>
      </c>
      <c r="B482" t="s">
        <v>4077</v>
      </c>
      <c r="C482" t="s">
        <v>3628</v>
      </c>
      <c r="D482">
        <v>100</v>
      </c>
      <c r="E482" t="s">
        <v>3629</v>
      </c>
      <c r="F482" t="s">
        <v>3630</v>
      </c>
      <c r="G482" t="s">
        <v>3631</v>
      </c>
      <c r="H482" t="s">
        <v>3632</v>
      </c>
      <c r="I482" t="s">
        <v>3633</v>
      </c>
      <c r="J482" t="s">
        <v>3634</v>
      </c>
      <c r="K482" t="s">
        <v>490</v>
      </c>
      <c r="L482" t="s">
        <v>1179</v>
      </c>
      <c r="M482" t="s">
        <v>4076</v>
      </c>
      <c r="N482" t="s">
        <v>4076</v>
      </c>
      <c r="O482" t="s">
        <v>3648</v>
      </c>
    </row>
    <row r="483" spans="1:15" x14ac:dyDescent="0.45">
      <c r="A483" t="s">
        <v>4076</v>
      </c>
      <c r="B483" t="s">
        <v>4077</v>
      </c>
      <c r="C483" t="s">
        <v>3628</v>
      </c>
      <c r="D483">
        <v>100</v>
      </c>
      <c r="E483" t="s">
        <v>3629</v>
      </c>
      <c r="F483" t="s">
        <v>3630</v>
      </c>
      <c r="G483" t="s">
        <v>3631</v>
      </c>
      <c r="H483" t="s">
        <v>3632</v>
      </c>
      <c r="I483" t="s">
        <v>3633</v>
      </c>
      <c r="J483" t="s">
        <v>3634</v>
      </c>
      <c r="K483" t="s">
        <v>490</v>
      </c>
      <c r="L483" t="s">
        <v>1179</v>
      </c>
      <c r="M483" t="s">
        <v>4076</v>
      </c>
      <c r="N483" t="s">
        <v>4076</v>
      </c>
      <c r="O483" t="s">
        <v>3648</v>
      </c>
    </row>
    <row r="484" spans="1:15" x14ac:dyDescent="0.45">
      <c r="A484" t="s">
        <v>4078</v>
      </c>
      <c r="B484" t="s">
        <v>4079</v>
      </c>
      <c r="C484" t="s">
        <v>3628</v>
      </c>
      <c r="D484">
        <v>96</v>
      </c>
      <c r="E484" t="s">
        <v>3629</v>
      </c>
      <c r="F484" t="s">
        <v>3643</v>
      </c>
      <c r="G484" t="s">
        <v>3631</v>
      </c>
      <c r="H484" t="s">
        <v>3632</v>
      </c>
      <c r="I484" t="s">
        <v>3633</v>
      </c>
      <c r="J484" t="s">
        <v>3634</v>
      </c>
      <c r="K484" t="s">
        <v>490</v>
      </c>
      <c r="L484" t="s">
        <v>1190</v>
      </c>
      <c r="M484" t="s">
        <v>3644</v>
      </c>
      <c r="N484" t="s">
        <v>1190</v>
      </c>
      <c r="O484" t="s">
        <v>3668</v>
      </c>
    </row>
    <row r="485" spans="1:15" x14ac:dyDescent="0.45">
      <c r="A485" t="s">
        <v>4078</v>
      </c>
      <c r="B485" t="s">
        <v>4079</v>
      </c>
      <c r="C485" t="s">
        <v>3628</v>
      </c>
      <c r="D485">
        <v>96</v>
      </c>
      <c r="E485" t="s">
        <v>3629</v>
      </c>
      <c r="F485" t="s">
        <v>3643</v>
      </c>
      <c r="G485" t="s">
        <v>3631</v>
      </c>
      <c r="H485" t="s">
        <v>3632</v>
      </c>
      <c r="I485" t="s">
        <v>3633</v>
      </c>
      <c r="J485" t="s">
        <v>3634</v>
      </c>
      <c r="K485" t="s">
        <v>490</v>
      </c>
      <c r="L485" t="s">
        <v>1190</v>
      </c>
      <c r="M485" t="s">
        <v>3644</v>
      </c>
      <c r="N485" t="s">
        <v>1190</v>
      </c>
      <c r="O485" t="s">
        <v>3668</v>
      </c>
    </row>
    <row r="486" spans="1:15" x14ac:dyDescent="0.45">
      <c r="A486" t="s">
        <v>4078</v>
      </c>
      <c r="B486" t="s">
        <v>4079</v>
      </c>
      <c r="C486" t="s">
        <v>3628</v>
      </c>
      <c r="D486">
        <v>96</v>
      </c>
      <c r="E486" t="s">
        <v>3629</v>
      </c>
      <c r="F486" t="s">
        <v>3643</v>
      </c>
      <c r="G486" t="s">
        <v>3631</v>
      </c>
      <c r="H486" t="s">
        <v>3632</v>
      </c>
      <c r="I486" t="s">
        <v>3633</v>
      </c>
      <c r="J486" t="s">
        <v>3634</v>
      </c>
      <c r="K486" t="s">
        <v>490</v>
      </c>
      <c r="L486" t="s">
        <v>1190</v>
      </c>
      <c r="M486" t="s">
        <v>3644</v>
      </c>
      <c r="N486" t="s">
        <v>1190</v>
      </c>
      <c r="O486" t="s">
        <v>3668</v>
      </c>
    </row>
    <row r="487" spans="1:15" x14ac:dyDescent="0.45">
      <c r="A487" t="s">
        <v>4078</v>
      </c>
      <c r="B487" t="s">
        <v>4079</v>
      </c>
      <c r="C487" t="s">
        <v>3628</v>
      </c>
      <c r="D487">
        <v>96</v>
      </c>
      <c r="E487" t="s">
        <v>3629</v>
      </c>
      <c r="F487" t="s">
        <v>3643</v>
      </c>
      <c r="G487" t="s">
        <v>3631</v>
      </c>
      <c r="H487" t="s">
        <v>3632</v>
      </c>
      <c r="I487" t="s">
        <v>3633</v>
      </c>
      <c r="J487" t="s">
        <v>3634</v>
      </c>
      <c r="K487" t="s">
        <v>490</v>
      </c>
      <c r="L487" t="s">
        <v>1190</v>
      </c>
      <c r="M487" t="s">
        <v>3644</v>
      </c>
      <c r="N487" t="s">
        <v>1190</v>
      </c>
      <c r="O487" t="s">
        <v>3668</v>
      </c>
    </row>
    <row r="488" spans="1:15" x14ac:dyDescent="0.45">
      <c r="A488" t="s">
        <v>4078</v>
      </c>
      <c r="B488" t="s">
        <v>4079</v>
      </c>
      <c r="C488" t="s">
        <v>3628</v>
      </c>
      <c r="D488">
        <v>96</v>
      </c>
      <c r="E488" t="s">
        <v>3629</v>
      </c>
      <c r="F488" t="s">
        <v>3643</v>
      </c>
      <c r="G488" t="s">
        <v>3631</v>
      </c>
      <c r="H488" t="s">
        <v>3632</v>
      </c>
      <c r="I488" t="s">
        <v>3633</v>
      </c>
      <c r="J488" t="s">
        <v>3634</v>
      </c>
      <c r="K488" t="s">
        <v>490</v>
      </c>
      <c r="L488" t="s">
        <v>1190</v>
      </c>
      <c r="M488" t="s">
        <v>3644</v>
      </c>
      <c r="N488" t="s">
        <v>1190</v>
      </c>
      <c r="O488" t="s">
        <v>3668</v>
      </c>
    </row>
    <row r="489" spans="1:15" x14ac:dyDescent="0.45">
      <c r="A489" t="s">
        <v>4078</v>
      </c>
      <c r="B489" t="s">
        <v>4079</v>
      </c>
      <c r="C489" t="s">
        <v>3628</v>
      </c>
      <c r="D489">
        <v>96</v>
      </c>
      <c r="E489" t="s">
        <v>3629</v>
      </c>
      <c r="F489" t="s">
        <v>3643</v>
      </c>
      <c r="G489" t="s">
        <v>3631</v>
      </c>
      <c r="H489" t="s">
        <v>3632</v>
      </c>
      <c r="I489" t="s">
        <v>3633</v>
      </c>
      <c r="J489" t="s">
        <v>3634</v>
      </c>
      <c r="K489" t="s">
        <v>490</v>
      </c>
      <c r="L489" t="s">
        <v>1190</v>
      </c>
      <c r="M489" t="s">
        <v>3644</v>
      </c>
      <c r="N489" t="s">
        <v>1190</v>
      </c>
      <c r="O489" t="s">
        <v>3668</v>
      </c>
    </row>
    <row r="490" spans="1:15" x14ac:dyDescent="0.45">
      <c r="A490" t="s">
        <v>4078</v>
      </c>
      <c r="B490" t="s">
        <v>4079</v>
      </c>
      <c r="C490" t="s">
        <v>3628</v>
      </c>
      <c r="D490">
        <v>96</v>
      </c>
      <c r="E490" t="s">
        <v>3629</v>
      </c>
      <c r="F490" t="s">
        <v>3643</v>
      </c>
      <c r="G490" t="s">
        <v>3631</v>
      </c>
      <c r="H490" t="s">
        <v>3632</v>
      </c>
      <c r="I490" t="s">
        <v>3633</v>
      </c>
      <c r="J490" t="s">
        <v>3634</v>
      </c>
      <c r="K490" t="s">
        <v>490</v>
      </c>
      <c r="L490" t="s">
        <v>1190</v>
      </c>
      <c r="M490" t="s">
        <v>3644</v>
      </c>
      <c r="N490" t="s">
        <v>1190</v>
      </c>
      <c r="O490" t="s">
        <v>3668</v>
      </c>
    </row>
    <row r="491" spans="1:15" x14ac:dyDescent="0.45">
      <c r="A491" t="s">
        <v>4078</v>
      </c>
      <c r="B491" t="s">
        <v>4079</v>
      </c>
      <c r="C491" t="s">
        <v>3628</v>
      </c>
      <c r="D491">
        <v>96</v>
      </c>
      <c r="E491" t="s">
        <v>3629</v>
      </c>
      <c r="F491" t="s">
        <v>3643</v>
      </c>
      <c r="G491" t="s">
        <v>3631</v>
      </c>
      <c r="H491" t="s">
        <v>3632</v>
      </c>
      <c r="I491" t="s">
        <v>3633</v>
      </c>
      <c r="J491" t="s">
        <v>3634</v>
      </c>
      <c r="K491" t="s">
        <v>490</v>
      </c>
      <c r="L491" t="s">
        <v>1190</v>
      </c>
      <c r="M491" t="s">
        <v>3644</v>
      </c>
      <c r="N491" t="s">
        <v>1190</v>
      </c>
      <c r="O491" t="s">
        <v>3668</v>
      </c>
    </row>
    <row r="492" spans="1:15" x14ac:dyDescent="0.45">
      <c r="A492" t="s">
        <v>4078</v>
      </c>
      <c r="B492" t="s">
        <v>4079</v>
      </c>
      <c r="C492" t="s">
        <v>3628</v>
      </c>
      <c r="D492">
        <v>96</v>
      </c>
      <c r="E492" t="s">
        <v>3629</v>
      </c>
      <c r="F492" t="s">
        <v>3643</v>
      </c>
      <c r="G492" t="s">
        <v>3631</v>
      </c>
      <c r="H492" t="s">
        <v>3632</v>
      </c>
      <c r="I492" t="s">
        <v>3633</v>
      </c>
      <c r="J492" t="s">
        <v>3634</v>
      </c>
      <c r="K492" t="s">
        <v>490</v>
      </c>
      <c r="L492" t="s">
        <v>1190</v>
      </c>
      <c r="M492" t="s">
        <v>3644</v>
      </c>
      <c r="N492" t="s">
        <v>1190</v>
      </c>
      <c r="O492" t="s">
        <v>3668</v>
      </c>
    </row>
    <row r="493" spans="1:15" x14ac:dyDescent="0.45">
      <c r="A493" t="s">
        <v>4078</v>
      </c>
      <c r="B493" t="s">
        <v>4079</v>
      </c>
      <c r="C493" t="s">
        <v>3628</v>
      </c>
      <c r="D493">
        <v>96</v>
      </c>
      <c r="E493" t="s">
        <v>3629</v>
      </c>
      <c r="F493" t="s">
        <v>3643</v>
      </c>
      <c r="G493" t="s">
        <v>3631</v>
      </c>
      <c r="H493" t="s">
        <v>3632</v>
      </c>
      <c r="I493" t="s">
        <v>3633</v>
      </c>
      <c r="J493" t="s">
        <v>3634</v>
      </c>
      <c r="K493" t="s">
        <v>490</v>
      </c>
      <c r="L493" t="s">
        <v>1190</v>
      </c>
      <c r="M493" t="s">
        <v>3644</v>
      </c>
      <c r="N493" t="s">
        <v>1190</v>
      </c>
      <c r="O493" t="s">
        <v>3668</v>
      </c>
    </row>
    <row r="494" spans="1:15" x14ac:dyDescent="0.45">
      <c r="A494" t="s">
        <v>4078</v>
      </c>
      <c r="B494" t="s">
        <v>4079</v>
      </c>
      <c r="C494" t="s">
        <v>3628</v>
      </c>
      <c r="D494">
        <v>96</v>
      </c>
      <c r="E494" t="s">
        <v>3629</v>
      </c>
      <c r="F494" t="s">
        <v>3643</v>
      </c>
      <c r="G494" t="s">
        <v>3631</v>
      </c>
      <c r="H494" t="s">
        <v>3632</v>
      </c>
      <c r="I494" t="s">
        <v>3633</v>
      </c>
      <c r="J494" t="s">
        <v>3634</v>
      </c>
      <c r="K494" t="s">
        <v>490</v>
      </c>
      <c r="L494" t="s">
        <v>1190</v>
      </c>
      <c r="M494" t="s">
        <v>3644</v>
      </c>
      <c r="N494" t="s">
        <v>1190</v>
      </c>
      <c r="O494" t="s">
        <v>3668</v>
      </c>
    </row>
    <row r="495" spans="1:15" x14ac:dyDescent="0.45">
      <c r="A495" t="s">
        <v>4078</v>
      </c>
      <c r="B495" t="s">
        <v>4079</v>
      </c>
      <c r="C495" t="s">
        <v>3628</v>
      </c>
      <c r="D495">
        <v>96</v>
      </c>
      <c r="E495" t="s">
        <v>3629</v>
      </c>
      <c r="F495" t="s">
        <v>3643</v>
      </c>
      <c r="G495" t="s">
        <v>3631</v>
      </c>
      <c r="H495" t="s">
        <v>3632</v>
      </c>
      <c r="I495" t="s">
        <v>3633</v>
      </c>
      <c r="J495" t="s">
        <v>3634</v>
      </c>
      <c r="K495" t="s">
        <v>490</v>
      </c>
      <c r="L495" t="s">
        <v>1190</v>
      </c>
      <c r="M495" t="s">
        <v>3644</v>
      </c>
      <c r="N495" t="s">
        <v>1190</v>
      </c>
      <c r="O495" t="s">
        <v>3668</v>
      </c>
    </row>
    <row r="496" spans="1:15" x14ac:dyDescent="0.45">
      <c r="A496" t="s">
        <v>4078</v>
      </c>
      <c r="B496" t="s">
        <v>4079</v>
      </c>
      <c r="C496" t="s">
        <v>3628</v>
      </c>
      <c r="D496">
        <v>96</v>
      </c>
      <c r="E496" t="s">
        <v>3629</v>
      </c>
      <c r="F496" t="s">
        <v>3643</v>
      </c>
      <c r="G496" t="s">
        <v>3631</v>
      </c>
      <c r="H496" t="s">
        <v>3632</v>
      </c>
      <c r="I496" t="s">
        <v>3633</v>
      </c>
      <c r="J496" t="s">
        <v>3634</v>
      </c>
      <c r="K496" t="s">
        <v>490</v>
      </c>
      <c r="L496" t="s">
        <v>1190</v>
      </c>
      <c r="M496" t="s">
        <v>3644</v>
      </c>
      <c r="N496" t="s">
        <v>1190</v>
      </c>
      <c r="O496" t="s">
        <v>3668</v>
      </c>
    </row>
    <row r="497" spans="1:15" x14ac:dyDescent="0.45">
      <c r="A497" t="s">
        <v>4078</v>
      </c>
      <c r="B497" t="s">
        <v>4079</v>
      </c>
      <c r="C497" t="s">
        <v>3628</v>
      </c>
      <c r="D497">
        <v>96</v>
      </c>
      <c r="E497" t="s">
        <v>3629</v>
      </c>
      <c r="F497" t="s">
        <v>3643</v>
      </c>
      <c r="G497" t="s">
        <v>3631</v>
      </c>
      <c r="H497" t="s">
        <v>3632</v>
      </c>
      <c r="I497" t="s">
        <v>3633</v>
      </c>
      <c r="J497" t="s">
        <v>3634</v>
      </c>
      <c r="K497" t="s">
        <v>490</v>
      </c>
      <c r="L497" t="s">
        <v>1190</v>
      </c>
      <c r="M497" t="s">
        <v>3644</v>
      </c>
      <c r="N497" t="s">
        <v>1190</v>
      </c>
      <c r="O497" t="s">
        <v>3668</v>
      </c>
    </row>
    <row r="498" spans="1:15" x14ac:dyDescent="0.45">
      <c r="A498" t="s">
        <v>3685</v>
      </c>
      <c r="B498" t="s">
        <v>3686</v>
      </c>
      <c r="C498" t="s">
        <v>3628</v>
      </c>
      <c r="D498">
        <v>100</v>
      </c>
      <c r="E498" t="s">
        <v>3629</v>
      </c>
      <c r="F498" t="s">
        <v>3630</v>
      </c>
      <c r="G498" t="s">
        <v>3631</v>
      </c>
      <c r="H498" t="s">
        <v>3632</v>
      </c>
      <c r="I498" t="s">
        <v>3633</v>
      </c>
      <c r="J498" t="s">
        <v>3634</v>
      </c>
      <c r="K498" t="s">
        <v>274</v>
      </c>
      <c r="L498" t="s">
        <v>297</v>
      </c>
      <c r="M498" t="s">
        <v>3685</v>
      </c>
      <c r="N498" t="s">
        <v>3685</v>
      </c>
      <c r="O498" t="s">
        <v>3657</v>
      </c>
    </row>
    <row r="499" spans="1:15" x14ac:dyDescent="0.45">
      <c r="A499" t="s">
        <v>3685</v>
      </c>
      <c r="B499" t="s">
        <v>3686</v>
      </c>
      <c r="C499" t="s">
        <v>3628</v>
      </c>
      <c r="D499">
        <v>100</v>
      </c>
      <c r="E499" t="s">
        <v>3629</v>
      </c>
      <c r="F499" t="s">
        <v>3630</v>
      </c>
      <c r="G499" t="s">
        <v>3631</v>
      </c>
      <c r="H499" t="s">
        <v>3632</v>
      </c>
      <c r="I499" t="s">
        <v>3633</v>
      </c>
      <c r="J499" t="s">
        <v>3634</v>
      </c>
      <c r="K499" t="s">
        <v>274</v>
      </c>
      <c r="L499" t="s">
        <v>297</v>
      </c>
      <c r="M499" t="s">
        <v>3685</v>
      </c>
      <c r="N499" t="s">
        <v>3685</v>
      </c>
      <c r="O499" t="s">
        <v>3657</v>
      </c>
    </row>
    <row r="500" spans="1:15" x14ac:dyDescent="0.45">
      <c r="A500" t="s">
        <v>3685</v>
      </c>
      <c r="B500" t="s">
        <v>3686</v>
      </c>
      <c r="C500" t="s">
        <v>3628</v>
      </c>
      <c r="D500">
        <v>100</v>
      </c>
      <c r="E500" t="s">
        <v>3629</v>
      </c>
      <c r="F500" t="s">
        <v>3630</v>
      </c>
      <c r="G500" t="s">
        <v>3631</v>
      </c>
      <c r="H500" t="s">
        <v>3632</v>
      </c>
      <c r="I500" t="s">
        <v>3633</v>
      </c>
      <c r="J500" t="s">
        <v>3634</v>
      </c>
      <c r="K500" t="s">
        <v>274</v>
      </c>
      <c r="L500" t="s">
        <v>297</v>
      </c>
      <c r="M500" t="s">
        <v>3685</v>
      </c>
      <c r="N500" t="s">
        <v>3685</v>
      </c>
      <c r="O500" t="s">
        <v>3657</v>
      </c>
    </row>
    <row r="501" spans="1:15" x14ac:dyDescent="0.45">
      <c r="A501" t="s">
        <v>3685</v>
      </c>
      <c r="B501" t="s">
        <v>3686</v>
      </c>
      <c r="C501" t="s">
        <v>3628</v>
      </c>
      <c r="D501">
        <v>100</v>
      </c>
      <c r="E501" t="s">
        <v>3629</v>
      </c>
      <c r="F501" t="s">
        <v>3630</v>
      </c>
      <c r="G501" t="s">
        <v>3631</v>
      </c>
      <c r="H501" t="s">
        <v>3632</v>
      </c>
      <c r="I501" t="s">
        <v>3633</v>
      </c>
      <c r="J501" t="s">
        <v>3634</v>
      </c>
      <c r="K501" t="s">
        <v>274</v>
      </c>
      <c r="L501" t="s">
        <v>297</v>
      </c>
      <c r="M501" t="s">
        <v>3685</v>
      </c>
      <c r="N501" t="s">
        <v>3685</v>
      </c>
      <c r="O501" t="s">
        <v>3657</v>
      </c>
    </row>
    <row r="502" spans="1:15" x14ac:dyDescent="0.45">
      <c r="A502" t="s">
        <v>3685</v>
      </c>
      <c r="B502" t="s">
        <v>3686</v>
      </c>
      <c r="C502" t="s">
        <v>3628</v>
      </c>
      <c r="D502">
        <v>100</v>
      </c>
      <c r="E502" t="s">
        <v>3629</v>
      </c>
      <c r="F502" t="s">
        <v>3630</v>
      </c>
      <c r="G502" t="s">
        <v>3631</v>
      </c>
      <c r="H502" t="s">
        <v>3632</v>
      </c>
      <c r="I502" t="s">
        <v>3633</v>
      </c>
      <c r="J502" t="s">
        <v>3634</v>
      </c>
      <c r="K502" t="s">
        <v>274</v>
      </c>
      <c r="L502" t="s">
        <v>297</v>
      </c>
      <c r="M502" t="s">
        <v>3685</v>
      </c>
      <c r="N502" t="s">
        <v>3685</v>
      </c>
      <c r="O502" t="s">
        <v>3657</v>
      </c>
    </row>
    <row r="503" spans="1:15" x14ac:dyDescent="0.45">
      <c r="A503" t="s">
        <v>3685</v>
      </c>
      <c r="B503" t="s">
        <v>3686</v>
      </c>
      <c r="C503" t="s">
        <v>3628</v>
      </c>
      <c r="D503">
        <v>100</v>
      </c>
      <c r="E503" t="s">
        <v>3629</v>
      </c>
      <c r="F503" t="s">
        <v>3630</v>
      </c>
      <c r="G503" t="s">
        <v>3631</v>
      </c>
      <c r="H503" t="s">
        <v>3632</v>
      </c>
      <c r="I503" t="s">
        <v>3633</v>
      </c>
      <c r="J503" t="s">
        <v>3634</v>
      </c>
      <c r="K503" t="s">
        <v>274</v>
      </c>
      <c r="L503" t="s">
        <v>297</v>
      </c>
      <c r="M503" t="s">
        <v>3685</v>
      </c>
      <c r="N503" t="s">
        <v>3685</v>
      </c>
      <c r="O503" t="s">
        <v>3657</v>
      </c>
    </row>
    <row r="504" spans="1:15" x14ac:dyDescent="0.45">
      <c r="A504" t="s">
        <v>3685</v>
      </c>
      <c r="B504" t="s">
        <v>3686</v>
      </c>
      <c r="C504" t="s">
        <v>3628</v>
      </c>
      <c r="D504">
        <v>100</v>
      </c>
      <c r="E504" t="s">
        <v>3629</v>
      </c>
      <c r="F504" t="s">
        <v>3630</v>
      </c>
      <c r="G504" t="s">
        <v>3631</v>
      </c>
      <c r="H504" t="s">
        <v>3632</v>
      </c>
      <c r="I504" t="s">
        <v>3633</v>
      </c>
      <c r="J504" t="s">
        <v>3634</v>
      </c>
      <c r="K504" t="s">
        <v>274</v>
      </c>
      <c r="L504" t="s">
        <v>297</v>
      </c>
      <c r="M504" t="s">
        <v>3685</v>
      </c>
      <c r="N504" t="s">
        <v>3685</v>
      </c>
      <c r="O504" t="s">
        <v>3657</v>
      </c>
    </row>
    <row r="505" spans="1:15" x14ac:dyDescent="0.45">
      <c r="A505" t="s">
        <v>3685</v>
      </c>
      <c r="B505" t="s">
        <v>3686</v>
      </c>
      <c r="C505" t="s">
        <v>3628</v>
      </c>
      <c r="D505">
        <v>100</v>
      </c>
      <c r="E505" t="s">
        <v>3629</v>
      </c>
      <c r="F505" t="s">
        <v>3630</v>
      </c>
      <c r="G505" t="s">
        <v>3631</v>
      </c>
      <c r="H505" t="s">
        <v>3632</v>
      </c>
      <c r="I505" t="s">
        <v>3633</v>
      </c>
      <c r="J505" t="s">
        <v>3634</v>
      </c>
      <c r="K505" t="s">
        <v>274</v>
      </c>
      <c r="L505" t="s">
        <v>297</v>
      </c>
      <c r="M505" t="s">
        <v>3685</v>
      </c>
      <c r="N505" t="s">
        <v>3685</v>
      </c>
      <c r="O505" t="s">
        <v>3657</v>
      </c>
    </row>
    <row r="506" spans="1:15" x14ac:dyDescent="0.45">
      <c r="A506" t="s">
        <v>3685</v>
      </c>
      <c r="B506" t="s">
        <v>3686</v>
      </c>
      <c r="C506" t="s">
        <v>3628</v>
      </c>
      <c r="D506">
        <v>100</v>
      </c>
      <c r="E506" t="s">
        <v>3629</v>
      </c>
      <c r="F506" t="s">
        <v>3630</v>
      </c>
      <c r="G506" t="s">
        <v>3631</v>
      </c>
      <c r="H506" t="s">
        <v>3632</v>
      </c>
      <c r="I506" t="s">
        <v>3633</v>
      </c>
      <c r="J506" t="s">
        <v>3634</v>
      </c>
      <c r="K506" t="s">
        <v>274</v>
      </c>
      <c r="L506" t="s">
        <v>297</v>
      </c>
      <c r="M506" t="s">
        <v>3685</v>
      </c>
      <c r="N506" t="s">
        <v>3685</v>
      </c>
      <c r="O506" t="s">
        <v>3657</v>
      </c>
    </row>
    <row r="507" spans="1:15" x14ac:dyDescent="0.45">
      <c r="A507" t="s">
        <v>3685</v>
      </c>
      <c r="B507" t="s">
        <v>3686</v>
      </c>
      <c r="C507" t="s">
        <v>3628</v>
      </c>
      <c r="D507">
        <v>100</v>
      </c>
      <c r="E507" t="s">
        <v>3629</v>
      </c>
      <c r="F507" t="s">
        <v>3630</v>
      </c>
      <c r="G507" t="s">
        <v>3631</v>
      </c>
      <c r="H507" t="s">
        <v>3632</v>
      </c>
      <c r="I507" t="s">
        <v>3633</v>
      </c>
      <c r="J507" t="s">
        <v>3634</v>
      </c>
      <c r="K507" t="s">
        <v>274</v>
      </c>
      <c r="L507" t="s">
        <v>297</v>
      </c>
      <c r="M507" t="s">
        <v>3685</v>
      </c>
      <c r="N507" t="s">
        <v>3685</v>
      </c>
      <c r="O507" t="s">
        <v>3657</v>
      </c>
    </row>
    <row r="508" spans="1:15" x14ac:dyDescent="0.45">
      <c r="A508" t="s">
        <v>4080</v>
      </c>
      <c r="B508" t="s">
        <v>4081</v>
      </c>
      <c r="C508" t="s">
        <v>3628</v>
      </c>
      <c r="D508">
        <v>100</v>
      </c>
      <c r="E508" t="s">
        <v>3629</v>
      </c>
      <c r="F508" t="s">
        <v>3630</v>
      </c>
      <c r="G508" t="s">
        <v>3631</v>
      </c>
      <c r="H508" t="s">
        <v>3632</v>
      </c>
      <c r="I508" t="s">
        <v>3633</v>
      </c>
      <c r="J508" t="s">
        <v>3634</v>
      </c>
      <c r="K508" t="s">
        <v>274</v>
      </c>
      <c r="L508" t="s">
        <v>4082</v>
      </c>
      <c r="M508" t="s">
        <v>4083</v>
      </c>
      <c r="N508" t="s">
        <v>4083</v>
      </c>
      <c r="O508" t="s">
        <v>4084</v>
      </c>
    </row>
    <row r="509" spans="1:15" x14ac:dyDescent="0.45">
      <c r="A509" t="s">
        <v>4085</v>
      </c>
      <c r="B509" t="s">
        <v>4086</v>
      </c>
      <c r="C509" t="s">
        <v>3628</v>
      </c>
      <c r="D509">
        <v>100</v>
      </c>
      <c r="E509" t="s">
        <v>3629</v>
      </c>
      <c r="F509" t="s">
        <v>3630</v>
      </c>
      <c r="G509" t="s">
        <v>3631</v>
      </c>
      <c r="H509" t="s">
        <v>3632</v>
      </c>
      <c r="I509" t="s">
        <v>3633</v>
      </c>
      <c r="J509" t="s">
        <v>3634</v>
      </c>
      <c r="K509" t="s">
        <v>274</v>
      </c>
      <c r="L509" t="s">
        <v>324</v>
      </c>
      <c r="M509" t="s">
        <v>4087</v>
      </c>
      <c r="N509" t="s">
        <v>4087</v>
      </c>
      <c r="O509" t="s">
        <v>4088</v>
      </c>
    </row>
    <row r="510" spans="1:15" x14ac:dyDescent="0.45">
      <c r="A510" t="s">
        <v>4085</v>
      </c>
      <c r="B510" t="s">
        <v>4086</v>
      </c>
      <c r="C510" t="s">
        <v>3628</v>
      </c>
      <c r="D510">
        <v>100</v>
      </c>
      <c r="E510" t="s">
        <v>3629</v>
      </c>
      <c r="F510" t="s">
        <v>3630</v>
      </c>
      <c r="G510" t="s">
        <v>3631</v>
      </c>
      <c r="H510" t="s">
        <v>3632</v>
      </c>
      <c r="I510" t="s">
        <v>3633</v>
      </c>
      <c r="J510" t="s">
        <v>3634</v>
      </c>
      <c r="K510" t="s">
        <v>274</v>
      </c>
      <c r="L510" t="s">
        <v>324</v>
      </c>
      <c r="M510" t="s">
        <v>4087</v>
      </c>
      <c r="N510" t="s">
        <v>4087</v>
      </c>
      <c r="O510" t="s">
        <v>4088</v>
      </c>
    </row>
    <row r="511" spans="1:15" x14ac:dyDescent="0.45">
      <c r="A511" t="s">
        <v>4089</v>
      </c>
      <c r="B511" t="s">
        <v>3693</v>
      </c>
      <c r="C511" t="s">
        <v>3628</v>
      </c>
      <c r="D511">
        <v>100</v>
      </c>
      <c r="E511" t="s">
        <v>3629</v>
      </c>
      <c r="F511" t="s">
        <v>3630</v>
      </c>
      <c r="G511" t="s">
        <v>3631</v>
      </c>
      <c r="H511" t="s">
        <v>3632</v>
      </c>
      <c r="I511" t="s">
        <v>3633</v>
      </c>
      <c r="J511" t="s">
        <v>3634</v>
      </c>
      <c r="K511" t="s">
        <v>274</v>
      </c>
      <c r="L511" t="s">
        <v>324</v>
      </c>
      <c r="M511" t="s">
        <v>3692</v>
      </c>
      <c r="N511" t="s">
        <v>3692</v>
      </c>
      <c r="O511" t="s">
        <v>3694</v>
      </c>
    </row>
    <row r="512" spans="1:15" x14ac:dyDescent="0.45">
      <c r="A512" t="s">
        <v>4089</v>
      </c>
      <c r="B512" t="s">
        <v>3693</v>
      </c>
      <c r="C512" t="s">
        <v>3628</v>
      </c>
      <c r="D512">
        <v>100</v>
      </c>
      <c r="E512" t="s">
        <v>3629</v>
      </c>
      <c r="F512" t="s">
        <v>3630</v>
      </c>
      <c r="G512" t="s">
        <v>3631</v>
      </c>
      <c r="H512" t="s">
        <v>3632</v>
      </c>
      <c r="I512" t="s">
        <v>3633</v>
      </c>
      <c r="J512" t="s">
        <v>3634</v>
      </c>
      <c r="K512" t="s">
        <v>274</v>
      </c>
      <c r="L512" t="s">
        <v>324</v>
      </c>
      <c r="M512" t="s">
        <v>3692</v>
      </c>
      <c r="N512" t="s">
        <v>3692</v>
      </c>
      <c r="O512" t="s">
        <v>3694</v>
      </c>
    </row>
    <row r="513" spans="1:15" x14ac:dyDescent="0.45">
      <c r="A513" t="s">
        <v>4090</v>
      </c>
      <c r="B513" t="s">
        <v>3682</v>
      </c>
      <c r="C513" t="s">
        <v>3628</v>
      </c>
      <c r="D513">
        <v>99</v>
      </c>
      <c r="E513" t="s">
        <v>3629</v>
      </c>
      <c r="F513" t="s">
        <v>3630</v>
      </c>
      <c r="G513" t="s">
        <v>3631</v>
      </c>
      <c r="H513" t="s">
        <v>3632</v>
      </c>
      <c r="I513" t="s">
        <v>3633</v>
      </c>
      <c r="J513" t="s">
        <v>3634</v>
      </c>
      <c r="K513" t="s">
        <v>274</v>
      </c>
      <c r="L513" t="s">
        <v>275</v>
      </c>
      <c r="M513" t="s">
        <v>3681</v>
      </c>
      <c r="N513" t="s">
        <v>3681</v>
      </c>
      <c r="O513" t="s">
        <v>3648</v>
      </c>
    </row>
    <row r="514" spans="1:15" x14ac:dyDescent="0.45">
      <c r="A514" t="s">
        <v>4090</v>
      </c>
      <c r="B514" t="s">
        <v>3682</v>
      </c>
      <c r="C514" t="s">
        <v>3628</v>
      </c>
      <c r="D514">
        <v>99</v>
      </c>
      <c r="E514" t="s">
        <v>3629</v>
      </c>
      <c r="F514" t="s">
        <v>3630</v>
      </c>
      <c r="G514" t="s">
        <v>3631</v>
      </c>
      <c r="H514" t="s">
        <v>3632</v>
      </c>
      <c r="I514" t="s">
        <v>3633</v>
      </c>
      <c r="J514" t="s">
        <v>3634</v>
      </c>
      <c r="K514" t="s">
        <v>274</v>
      </c>
      <c r="L514" t="s">
        <v>275</v>
      </c>
      <c r="M514" t="s">
        <v>3681</v>
      </c>
      <c r="N514" t="s">
        <v>3681</v>
      </c>
      <c r="O514" t="s">
        <v>3648</v>
      </c>
    </row>
    <row r="515" spans="1:15" x14ac:dyDescent="0.45">
      <c r="A515" t="s">
        <v>4090</v>
      </c>
      <c r="B515" t="s">
        <v>3682</v>
      </c>
      <c r="C515" t="s">
        <v>3628</v>
      </c>
      <c r="D515">
        <v>99</v>
      </c>
      <c r="E515" t="s">
        <v>3629</v>
      </c>
      <c r="F515" t="s">
        <v>3630</v>
      </c>
      <c r="G515" t="s">
        <v>3631</v>
      </c>
      <c r="H515" t="s">
        <v>3632</v>
      </c>
      <c r="I515" t="s">
        <v>3633</v>
      </c>
      <c r="J515" t="s">
        <v>3634</v>
      </c>
      <c r="K515" t="s">
        <v>274</v>
      </c>
      <c r="L515" t="s">
        <v>275</v>
      </c>
      <c r="M515" t="s">
        <v>3681</v>
      </c>
      <c r="N515" t="s">
        <v>3681</v>
      </c>
      <c r="O515" t="s">
        <v>3648</v>
      </c>
    </row>
    <row r="516" spans="1:15" x14ac:dyDescent="0.45">
      <c r="A516" t="s">
        <v>4090</v>
      </c>
      <c r="B516" t="s">
        <v>3682</v>
      </c>
      <c r="C516" t="s">
        <v>3628</v>
      </c>
      <c r="D516">
        <v>99</v>
      </c>
      <c r="E516" t="s">
        <v>3629</v>
      </c>
      <c r="F516" t="s">
        <v>3630</v>
      </c>
      <c r="G516" t="s">
        <v>3631</v>
      </c>
      <c r="H516" t="s">
        <v>3632</v>
      </c>
      <c r="I516" t="s">
        <v>3633</v>
      </c>
      <c r="J516" t="s">
        <v>3634</v>
      </c>
      <c r="K516" t="s">
        <v>274</v>
      </c>
      <c r="L516" t="s">
        <v>275</v>
      </c>
      <c r="M516" t="s">
        <v>3681</v>
      </c>
      <c r="N516" t="s">
        <v>3681</v>
      </c>
      <c r="O516" t="s">
        <v>3648</v>
      </c>
    </row>
    <row r="517" spans="1:15" x14ac:dyDescent="0.45">
      <c r="A517" t="s">
        <v>4090</v>
      </c>
      <c r="B517" t="s">
        <v>3682</v>
      </c>
      <c r="C517" t="s">
        <v>3628</v>
      </c>
      <c r="D517">
        <v>99</v>
      </c>
      <c r="E517" t="s">
        <v>3629</v>
      </c>
      <c r="F517" t="s">
        <v>3630</v>
      </c>
      <c r="G517" t="s">
        <v>3631</v>
      </c>
      <c r="H517" t="s">
        <v>3632</v>
      </c>
      <c r="I517" t="s">
        <v>3633</v>
      </c>
      <c r="J517" t="s">
        <v>3634</v>
      </c>
      <c r="K517" t="s">
        <v>274</v>
      </c>
      <c r="L517" t="s">
        <v>275</v>
      </c>
      <c r="M517" t="s">
        <v>3681</v>
      </c>
      <c r="N517" t="s">
        <v>3681</v>
      </c>
      <c r="O517" t="s">
        <v>3648</v>
      </c>
    </row>
    <row r="518" spans="1:15" x14ac:dyDescent="0.45">
      <c r="A518" t="s">
        <v>4090</v>
      </c>
      <c r="B518" t="s">
        <v>3682</v>
      </c>
      <c r="C518" t="s">
        <v>3628</v>
      </c>
      <c r="D518">
        <v>99</v>
      </c>
      <c r="E518" t="s">
        <v>3629</v>
      </c>
      <c r="F518" t="s">
        <v>3630</v>
      </c>
      <c r="G518" t="s">
        <v>3631</v>
      </c>
      <c r="H518" t="s">
        <v>3632</v>
      </c>
      <c r="I518" t="s">
        <v>3633</v>
      </c>
      <c r="J518" t="s">
        <v>3634</v>
      </c>
      <c r="K518" t="s">
        <v>274</v>
      </c>
      <c r="L518" t="s">
        <v>275</v>
      </c>
      <c r="M518" t="s">
        <v>3681</v>
      </c>
      <c r="N518" t="s">
        <v>3681</v>
      </c>
      <c r="O518" t="s">
        <v>3648</v>
      </c>
    </row>
    <row r="519" spans="1:15" x14ac:dyDescent="0.45">
      <c r="A519" t="s">
        <v>4091</v>
      </c>
      <c r="B519" t="s">
        <v>3684</v>
      </c>
      <c r="C519" t="s">
        <v>3628</v>
      </c>
      <c r="D519">
        <v>100</v>
      </c>
      <c r="E519" t="s">
        <v>3629</v>
      </c>
      <c r="F519" t="s">
        <v>3630</v>
      </c>
      <c r="G519" t="s">
        <v>3631</v>
      </c>
      <c r="H519" t="s">
        <v>3632</v>
      </c>
      <c r="I519" t="s">
        <v>3633</v>
      </c>
      <c r="J519" t="s">
        <v>3634</v>
      </c>
      <c r="K519" t="s">
        <v>274</v>
      </c>
      <c r="L519" t="s">
        <v>287</v>
      </c>
      <c r="M519" t="s">
        <v>3683</v>
      </c>
      <c r="N519" t="s">
        <v>3683</v>
      </c>
      <c r="O519" t="s">
        <v>3657</v>
      </c>
    </row>
    <row r="520" spans="1:15" x14ac:dyDescent="0.45">
      <c r="A520" t="s">
        <v>4091</v>
      </c>
      <c r="B520" t="s">
        <v>3684</v>
      </c>
      <c r="C520" t="s">
        <v>3628</v>
      </c>
      <c r="D520">
        <v>100</v>
      </c>
      <c r="E520" t="s">
        <v>3629</v>
      </c>
      <c r="F520" t="s">
        <v>3630</v>
      </c>
      <c r="G520" t="s">
        <v>3631</v>
      </c>
      <c r="H520" t="s">
        <v>3632</v>
      </c>
      <c r="I520" t="s">
        <v>3633</v>
      </c>
      <c r="J520" t="s">
        <v>3634</v>
      </c>
      <c r="K520" t="s">
        <v>274</v>
      </c>
      <c r="L520" t="s">
        <v>287</v>
      </c>
      <c r="M520" t="s">
        <v>3683</v>
      </c>
      <c r="N520" t="s">
        <v>3683</v>
      </c>
      <c r="O520" t="s">
        <v>3657</v>
      </c>
    </row>
    <row r="521" spans="1:15" x14ac:dyDescent="0.45">
      <c r="A521" t="s">
        <v>4092</v>
      </c>
      <c r="B521" t="s">
        <v>3688</v>
      </c>
      <c r="C521" t="s">
        <v>3628</v>
      </c>
      <c r="D521">
        <v>100</v>
      </c>
      <c r="E521" t="s">
        <v>3629</v>
      </c>
      <c r="F521" t="s">
        <v>3630</v>
      </c>
      <c r="G521" t="s">
        <v>3631</v>
      </c>
      <c r="H521" t="s">
        <v>3632</v>
      </c>
      <c r="I521" t="s">
        <v>3633</v>
      </c>
      <c r="J521" t="s">
        <v>3634</v>
      </c>
      <c r="K521" t="s">
        <v>274</v>
      </c>
      <c r="L521" t="s">
        <v>303</v>
      </c>
      <c r="M521" t="s">
        <v>3687</v>
      </c>
      <c r="N521" t="s">
        <v>3687</v>
      </c>
      <c r="O521" t="s">
        <v>3648</v>
      </c>
    </row>
    <row r="522" spans="1:15" x14ac:dyDescent="0.45">
      <c r="A522" t="s">
        <v>4092</v>
      </c>
      <c r="B522" t="s">
        <v>3688</v>
      </c>
      <c r="C522" t="s">
        <v>3628</v>
      </c>
      <c r="D522">
        <v>100</v>
      </c>
      <c r="E522" t="s">
        <v>3629</v>
      </c>
      <c r="F522" t="s">
        <v>3630</v>
      </c>
      <c r="G522" t="s">
        <v>3631</v>
      </c>
      <c r="H522" t="s">
        <v>3632</v>
      </c>
      <c r="I522" t="s">
        <v>3633</v>
      </c>
      <c r="J522" t="s">
        <v>3634</v>
      </c>
      <c r="K522" t="s">
        <v>274</v>
      </c>
      <c r="L522" t="s">
        <v>303</v>
      </c>
      <c r="M522" t="s">
        <v>3687</v>
      </c>
      <c r="N522" t="s">
        <v>3687</v>
      </c>
      <c r="O522" t="s">
        <v>3648</v>
      </c>
    </row>
    <row r="523" spans="1:15" x14ac:dyDescent="0.45">
      <c r="A523" t="s">
        <v>4092</v>
      </c>
      <c r="B523" t="s">
        <v>3688</v>
      </c>
      <c r="C523" t="s">
        <v>3628</v>
      </c>
      <c r="D523">
        <v>100</v>
      </c>
      <c r="E523" t="s">
        <v>3629</v>
      </c>
      <c r="F523" t="s">
        <v>3630</v>
      </c>
      <c r="G523" t="s">
        <v>3631</v>
      </c>
      <c r="H523" t="s">
        <v>3632</v>
      </c>
      <c r="I523" t="s">
        <v>3633</v>
      </c>
      <c r="J523" t="s">
        <v>3634</v>
      </c>
      <c r="K523" t="s">
        <v>274</v>
      </c>
      <c r="L523" t="s">
        <v>303</v>
      </c>
      <c r="M523" t="s">
        <v>3687</v>
      </c>
      <c r="N523" t="s">
        <v>3687</v>
      </c>
      <c r="O523" t="s">
        <v>3648</v>
      </c>
    </row>
    <row r="524" spans="1:15" x14ac:dyDescent="0.45">
      <c r="A524" t="s">
        <v>4092</v>
      </c>
      <c r="B524" t="s">
        <v>3688</v>
      </c>
      <c r="C524" t="s">
        <v>3628</v>
      </c>
      <c r="D524">
        <v>100</v>
      </c>
      <c r="E524" t="s">
        <v>3629</v>
      </c>
      <c r="F524" t="s">
        <v>3630</v>
      </c>
      <c r="G524" t="s">
        <v>3631</v>
      </c>
      <c r="H524" t="s">
        <v>3632</v>
      </c>
      <c r="I524" t="s">
        <v>3633</v>
      </c>
      <c r="J524" t="s">
        <v>3634</v>
      </c>
      <c r="K524" t="s">
        <v>274</v>
      </c>
      <c r="L524" t="s">
        <v>303</v>
      </c>
      <c r="M524" t="s">
        <v>3687</v>
      </c>
      <c r="N524" t="s">
        <v>3687</v>
      </c>
      <c r="O524" t="s">
        <v>3648</v>
      </c>
    </row>
    <row r="525" spans="1:15" x14ac:dyDescent="0.45">
      <c r="A525" t="s">
        <v>4092</v>
      </c>
      <c r="B525" t="s">
        <v>3688</v>
      </c>
      <c r="C525" t="s">
        <v>3628</v>
      </c>
      <c r="D525">
        <v>100</v>
      </c>
      <c r="E525" t="s">
        <v>3629</v>
      </c>
      <c r="F525" t="s">
        <v>3630</v>
      </c>
      <c r="G525" t="s">
        <v>3631</v>
      </c>
      <c r="H525" t="s">
        <v>3632</v>
      </c>
      <c r="I525" t="s">
        <v>3633</v>
      </c>
      <c r="J525" t="s">
        <v>3634</v>
      </c>
      <c r="K525" t="s">
        <v>274</v>
      </c>
      <c r="L525" t="s">
        <v>303</v>
      </c>
      <c r="M525" t="s">
        <v>3687</v>
      </c>
      <c r="N525" t="s">
        <v>3687</v>
      </c>
      <c r="O525" t="s">
        <v>3648</v>
      </c>
    </row>
    <row r="526" spans="1:15" x14ac:dyDescent="0.45">
      <c r="A526" t="s">
        <v>4092</v>
      </c>
      <c r="B526" t="s">
        <v>3688</v>
      </c>
      <c r="C526" t="s">
        <v>3628</v>
      </c>
      <c r="D526">
        <v>100</v>
      </c>
      <c r="E526" t="s">
        <v>3629</v>
      </c>
      <c r="F526" t="s">
        <v>3630</v>
      </c>
      <c r="G526" t="s">
        <v>3631</v>
      </c>
      <c r="H526" t="s">
        <v>3632</v>
      </c>
      <c r="I526" t="s">
        <v>3633</v>
      </c>
      <c r="J526" t="s">
        <v>3634</v>
      </c>
      <c r="K526" t="s">
        <v>274</v>
      </c>
      <c r="L526" t="s">
        <v>303</v>
      </c>
      <c r="M526" t="s">
        <v>3687</v>
      </c>
      <c r="N526" t="s">
        <v>3687</v>
      </c>
      <c r="O526" t="s">
        <v>3648</v>
      </c>
    </row>
    <row r="527" spans="1:15" x14ac:dyDescent="0.45">
      <c r="A527" t="s">
        <v>4092</v>
      </c>
      <c r="B527" t="s">
        <v>3688</v>
      </c>
      <c r="C527" t="s">
        <v>3628</v>
      </c>
      <c r="D527">
        <v>100</v>
      </c>
      <c r="E527" t="s">
        <v>3629</v>
      </c>
      <c r="F527" t="s">
        <v>3630</v>
      </c>
      <c r="G527" t="s">
        <v>3631</v>
      </c>
      <c r="H527" t="s">
        <v>3632</v>
      </c>
      <c r="I527" t="s">
        <v>3633</v>
      </c>
      <c r="J527" t="s">
        <v>3634</v>
      </c>
      <c r="K527" t="s">
        <v>274</v>
      </c>
      <c r="L527" t="s">
        <v>303</v>
      </c>
      <c r="M527" t="s">
        <v>3687</v>
      </c>
      <c r="N527" t="s">
        <v>3687</v>
      </c>
      <c r="O527" t="s">
        <v>3648</v>
      </c>
    </row>
    <row r="528" spans="1:15" x14ac:dyDescent="0.45">
      <c r="A528" t="s">
        <v>4092</v>
      </c>
      <c r="B528" t="s">
        <v>3688</v>
      </c>
      <c r="C528" t="s">
        <v>3628</v>
      </c>
      <c r="D528">
        <v>100</v>
      </c>
      <c r="E528" t="s">
        <v>3629</v>
      </c>
      <c r="F528" t="s">
        <v>3630</v>
      </c>
      <c r="G528" t="s">
        <v>3631</v>
      </c>
      <c r="H528" t="s">
        <v>3632</v>
      </c>
      <c r="I528" t="s">
        <v>3633</v>
      </c>
      <c r="J528" t="s">
        <v>3634</v>
      </c>
      <c r="K528" t="s">
        <v>274</v>
      </c>
      <c r="L528" t="s">
        <v>303</v>
      </c>
      <c r="M528" t="s">
        <v>3687</v>
      </c>
      <c r="N528" t="s">
        <v>3687</v>
      </c>
      <c r="O528" t="s">
        <v>3648</v>
      </c>
    </row>
    <row r="529" spans="1:15" x14ac:dyDescent="0.45">
      <c r="A529" t="s">
        <v>4092</v>
      </c>
      <c r="B529" t="s">
        <v>3688</v>
      </c>
      <c r="C529" t="s">
        <v>3628</v>
      </c>
      <c r="D529">
        <v>100</v>
      </c>
      <c r="E529" t="s">
        <v>3629</v>
      </c>
      <c r="F529" t="s">
        <v>3630</v>
      </c>
      <c r="G529" t="s">
        <v>3631</v>
      </c>
      <c r="H529" t="s">
        <v>3632</v>
      </c>
      <c r="I529" t="s">
        <v>3633</v>
      </c>
      <c r="J529" t="s">
        <v>3634</v>
      </c>
      <c r="K529" t="s">
        <v>274</v>
      </c>
      <c r="L529" t="s">
        <v>303</v>
      </c>
      <c r="M529" t="s">
        <v>3687</v>
      </c>
      <c r="N529" t="s">
        <v>3687</v>
      </c>
      <c r="O529" t="s">
        <v>3648</v>
      </c>
    </row>
    <row r="530" spans="1:15" x14ac:dyDescent="0.45">
      <c r="A530" t="s">
        <v>4092</v>
      </c>
      <c r="B530" t="s">
        <v>3688</v>
      </c>
      <c r="C530" t="s">
        <v>3628</v>
      </c>
      <c r="D530">
        <v>100</v>
      </c>
      <c r="E530" t="s">
        <v>3629</v>
      </c>
      <c r="F530" t="s">
        <v>3630</v>
      </c>
      <c r="G530" t="s">
        <v>3631</v>
      </c>
      <c r="H530" t="s">
        <v>3632</v>
      </c>
      <c r="I530" t="s">
        <v>3633</v>
      </c>
      <c r="J530" t="s">
        <v>3634</v>
      </c>
      <c r="K530" t="s">
        <v>274</v>
      </c>
      <c r="L530" t="s">
        <v>303</v>
      </c>
      <c r="M530" t="s">
        <v>3687</v>
      </c>
      <c r="N530" t="s">
        <v>3687</v>
      </c>
      <c r="O530" t="s">
        <v>3648</v>
      </c>
    </row>
    <row r="531" spans="1:15" x14ac:dyDescent="0.45">
      <c r="A531" t="s">
        <v>4092</v>
      </c>
      <c r="B531" t="s">
        <v>3688</v>
      </c>
      <c r="C531" t="s">
        <v>3628</v>
      </c>
      <c r="D531">
        <v>100</v>
      </c>
      <c r="E531" t="s">
        <v>3629</v>
      </c>
      <c r="F531" t="s">
        <v>3630</v>
      </c>
      <c r="G531" t="s">
        <v>3631</v>
      </c>
      <c r="H531" t="s">
        <v>3632</v>
      </c>
      <c r="I531" t="s">
        <v>3633</v>
      </c>
      <c r="J531" t="s">
        <v>3634</v>
      </c>
      <c r="K531" t="s">
        <v>274</v>
      </c>
      <c r="L531" t="s">
        <v>303</v>
      </c>
      <c r="M531" t="s">
        <v>3687</v>
      </c>
      <c r="N531" t="s">
        <v>3687</v>
      </c>
      <c r="O531" t="s">
        <v>3648</v>
      </c>
    </row>
    <row r="532" spans="1:15" x14ac:dyDescent="0.45">
      <c r="A532" t="s">
        <v>4092</v>
      </c>
      <c r="B532" t="s">
        <v>3688</v>
      </c>
      <c r="C532" t="s">
        <v>3628</v>
      </c>
      <c r="D532">
        <v>100</v>
      </c>
      <c r="E532" t="s">
        <v>3629</v>
      </c>
      <c r="F532" t="s">
        <v>3630</v>
      </c>
      <c r="G532" t="s">
        <v>3631</v>
      </c>
      <c r="H532" t="s">
        <v>3632</v>
      </c>
      <c r="I532" t="s">
        <v>3633</v>
      </c>
      <c r="J532" t="s">
        <v>3634</v>
      </c>
      <c r="K532" t="s">
        <v>274</v>
      </c>
      <c r="L532" t="s">
        <v>303</v>
      </c>
      <c r="M532" t="s">
        <v>3687</v>
      </c>
      <c r="N532" t="s">
        <v>3687</v>
      </c>
      <c r="O532" t="s">
        <v>3648</v>
      </c>
    </row>
    <row r="533" spans="1:15" x14ac:dyDescent="0.45">
      <c r="A533" t="s">
        <v>4093</v>
      </c>
      <c r="B533" t="s">
        <v>3688</v>
      </c>
      <c r="C533" t="s">
        <v>3628</v>
      </c>
      <c r="D533">
        <v>100</v>
      </c>
      <c r="E533" t="s">
        <v>3629</v>
      </c>
      <c r="F533" t="s">
        <v>3630</v>
      </c>
      <c r="G533" t="s">
        <v>3631</v>
      </c>
      <c r="H533" t="s">
        <v>3632</v>
      </c>
      <c r="I533" t="s">
        <v>3633</v>
      </c>
      <c r="J533" t="s">
        <v>3634</v>
      </c>
      <c r="K533" t="s">
        <v>274</v>
      </c>
      <c r="L533" t="s">
        <v>303</v>
      </c>
      <c r="M533" t="s">
        <v>3687</v>
      </c>
      <c r="N533" t="s">
        <v>3687</v>
      </c>
      <c r="O533" t="s">
        <v>3648</v>
      </c>
    </row>
    <row r="534" spans="1:15" x14ac:dyDescent="0.45">
      <c r="A534" t="s">
        <v>4093</v>
      </c>
      <c r="B534" t="s">
        <v>3688</v>
      </c>
      <c r="C534" t="s">
        <v>3628</v>
      </c>
      <c r="D534">
        <v>100</v>
      </c>
      <c r="E534" t="s">
        <v>3629</v>
      </c>
      <c r="F534" t="s">
        <v>3630</v>
      </c>
      <c r="G534" t="s">
        <v>3631</v>
      </c>
      <c r="H534" t="s">
        <v>3632</v>
      </c>
      <c r="I534" t="s">
        <v>3633</v>
      </c>
      <c r="J534" t="s">
        <v>3634</v>
      </c>
      <c r="K534" t="s">
        <v>274</v>
      </c>
      <c r="L534" t="s">
        <v>303</v>
      </c>
      <c r="M534" t="s">
        <v>3687</v>
      </c>
      <c r="N534" t="s">
        <v>3687</v>
      </c>
      <c r="O534" t="s">
        <v>3648</v>
      </c>
    </row>
    <row r="535" spans="1:15" x14ac:dyDescent="0.45">
      <c r="A535" t="s">
        <v>4093</v>
      </c>
      <c r="B535" t="s">
        <v>3688</v>
      </c>
      <c r="C535" t="s">
        <v>3628</v>
      </c>
      <c r="D535">
        <v>100</v>
      </c>
      <c r="E535" t="s">
        <v>3629</v>
      </c>
      <c r="F535" t="s">
        <v>3630</v>
      </c>
      <c r="G535" t="s">
        <v>3631</v>
      </c>
      <c r="H535" t="s">
        <v>3632</v>
      </c>
      <c r="I535" t="s">
        <v>3633</v>
      </c>
      <c r="J535" t="s">
        <v>3634</v>
      </c>
      <c r="K535" t="s">
        <v>274</v>
      </c>
      <c r="L535" t="s">
        <v>303</v>
      </c>
      <c r="M535" t="s">
        <v>3687</v>
      </c>
      <c r="N535" t="s">
        <v>3687</v>
      </c>
      <c r="O535" t="s">
        <v>3648</v>
      </c>
    </row>
    <row r="536" spans="1:15" x14ac:dyDescent="0.45">
      <c r="A536" t="s">
        <v>4093</v>
      </c>
      <c r="B536" t="s">
        <v>3688</v>
      </c>
      <c r="C536" t="s">
        <v>3628</v>
      </c>
      <c r="D536">
        <v>100</v>
      </c>
      <c r="E536" t="s">
        <v>3629</v>
      </c>
      <c r="F536" t="s">
        <v>3630</v>
      </c>
      <c r="G536" t="s">
        <v>3631</v>
      </c>
      <c r="H536" t="s">
        <v>3632</v>
      </c>
      <c r="I536" t="s">
        <v>3633</v>
      </c>
      <c r="J536" t="s">
        <v>3634</v>
      </c>
      <c r="K536" t="s">
        <v>274</v>
      </c>
      <c r="L536" t="s">
        <v>303</v>
      </c>
      <c r="M536" t="s">
        <v>3687</v>
      </c>
      <c r="N536" t="s">
        <v>3687</v>
      </c>
      <c r="O536" t="s">
        <v>3648</v>
      </c>
    </row>
    <row r="537" spans="1:15" x14ac:dyDescent="0.45">
      <c r="A537" t="s">
        <v>4093</v>
      </c>
      <c r="B537" t="s">
        <v>3688</v>
      </c>
      <c r="C537" t="s">
        <v>3628</v>
      </c>
      <c r="D537">
        <v>100</v>
      </c>
      <c r="E537" t="s">
        <v>3629</v>
      </c>
      <c r="F537" t="s">
        <v>3630</v>
      </c>
      <c r="G537" t="s">
        <v>3631</v>
      </c>
      <c r="H537" t="s">
        <v>3632</v>
      </c>
      <c r="I537" t="s">
        <v>3633</v>
      </c>
      <c r="J537" t="s">
        <v>3634</v>
      </c>
      <c r="K537" t="s">
        <v>274</v>
      </c>
      <c r="L537" t="s">
        <v>303</v>
      </c>
      <c r="M537" t="s">
        <v>3687</v>
      </c>
      <c r="N537" t="s">
        <v>3687</v>
      </c>
      <c r="O537" t="s">
        <v>3648</v>
      </c>
    </row>
    <row r="538" spans="1:15" x14ac:dyDescent="0.45">
      <c r="A538" t="s">
        <v>4093</v>
      </c>
      <c r="B538" t="s">
        <v>3688</v>
      </c>
      <c r="C538" t="s">
        <v>3628</v>
      </c>
      <c r="D538">
        <v>100</v>
      </c>
      <c r="E538" t="s">
        <v>3629</v>
      </c>
      <c r="F538" t="s">
        <v>3630</v>
      </c>
      <c r="G538" t="s">
        <v>3631</v>
      </c>
      <c r="H538" t="s">
        <v>3632</v>
      </c>
      <c r="I538" t="s">
        <v>3633</v>
      </c>
      <c r="J538" t="s">
        <v>3634</v>
      </c>
      <c r="K538" t="s">
        <v>274</v>
      </c>
      <c r="L538" t="s">
        <v>303</v>
      </c>
      <c r="M538" t="s">
        <v>3687</v>
      </c>
      <c r="N538" t="s">
        <v>3687</v>
      </c>
      <c r="O538" t="s">
        <v>3648</v>
      </c>
    </row>
    <row r="539" spans="1:15" x14ac:dyDescent="0.45">
      <c r="A539" t="s">
        <v>4093</v>
      </c>
      <c r="B539" t="s">
        <v>3688</v>
      </c>
      <c r="C539" t="s">
        <v>3628</v>
      </c>
      <c r="D539">
        <v>100</v>
      </c>
      <c r="E539" t="s">
        <v>3629</v>
      </c>
      <c r="F539" t="s">
        <v>3630</v>
      </c>
      <c r="G539" t="s">
        <v>3631</v>
      </c>
      <c r="H539" t="s">
        <v>3632</v>
      </c>
      <c r="I539" t="s">
        <v>3633</v>
      </c>
      <c r="J539" t="s">
        <v>3634</v>
      </c>
      <c r="K539" t="s">
        <v>274</v>
      </c>
      <c r="L539" t="s">
        <v>303</v>
      </c>
      <c r="M539" t="s">
        <v>3687</v>
      </c>
      <c r="N539" t="s">
        <v>3687</v>
      </c>
      <c r="O539" t="s">
        <v>3648</v>
      </c>
    </row>
    <row r="540" spans="1:15" x14ac:dyDescent="0.45">
      <c r="A540" t="s">
        <v>4093</v>
      </c>
      <c r="B540" t="s">
        <v>3688</v>
      </c>
      <c r="C540" t="s">
        <v>3628</v>
      </c>
      <c r="D540">
        <v>100</v>
      </c>
      <c r="E540" t="s">
        <v>3629</v>
      </c>
      <c r="F540" t="s">
        <v>3630</v>
      </c>
      <c r="G540" t="s">
        <v>3631</v>
      </c>
      <c r="H540" t="s">
        <v>3632</v>
      </c>
      <c r="I540" t="s">
        <v>3633</v>
      </c>
      <c r="J540" t="s">
        <v>3634</v>
      </c>
      <c r="K540" t="s">
        <v>274</v>
      </c>
      <c r="L540" t="s">
        <v>303</v>
      </c>
      <c r="M540" t="s">
        <v>3687</v>
      </c>
      <c r="N540" t="s">
        <v>3687</v>
      </c>
      <c r="O540" t="s">
        <v>3648</v>
      </c>
    </row>
    <row r="541" spans="1:15" x14ac:dyDescent="0.45">
      <c r="A541" t="s">
        <v>4094</v>
      </c>
      <c r="B541" t="s">
        <v>4095</v>
      </c>
      <c r="C541" t="s">
        <v>3628</v>
      </c>
      <c r="D541">
        <v>100</v>
      </c>
      <c r="E541" t="s">
        <v>3629</v>
      </c>
      <c r="F541" t="s">
        <v>3630</v>
      </c>
      <c r="G541" t="s">
        <v>3631</v>
      </c>
      <c r="H541" t="s">
        <v>3632</v>
      </c>
      <c r="I541" t="s">
        <v>3633</v>
      </c>
      <c r="J541" t="s">
        <v>3634</v>
      </c>
      <c r="K541" t="s">
        <v>274</v>
      </c>
      <c r="L541" t="s">
        <v>303</v>
      </c>
      <c r="M541" t="s">
        <v>4096</v>
      </c>
      <c r="N541" t="s">
        <v>4096</v>
      </c>
      <c r="O541" t="s">
        <v>3917</v>
      </c>
    </row>
    <row r="542" spans="1:15" x14ac:dyDescent="0.45">
      <c r="A542" t="s">
        <v>4094</v>
      </c>
      <c r="B542" t="s">
        <v>4095</v>
      </c>
      <c r="C542" t="s">
        <v>3628</v>
      </c>
      <c r="D542">
        <v>100</v>
      </c>
      <c r="E542" t="s">
        <v>3629</v>
      </c>
      <c r="F542" t="s">
        <v>3630</v>
      </c>
      <c r="G542" t="s">
        <v>3631</v>
      </c>
      <c r="H542" t="s">
        <v>3632</v>
      </c>
      <c r="I542" t="s">
        <v>3633</v>
      </c>
      <c r="J542" t="s">
        <v>3634</v>
      </c>
      <c r="K542" t="s">
        <v>274</v>
      </c>
      <c r="L542" t="s">
        <v>303</v>
      </c>
      <c r="M542" t="s">
        <v>4096</v>
      </c>
      <c r="N542" t="s">
        <v>4096</v>
      </c>
      <c r="O542" t="s">
        <v>3917</v>
      </c>
    </row>
    <row r="543" spans="1:15" x14ac:dyDescent="0.45">
      <c r="A543" t="s">
        <v>4094</v>
      </c>
      <c r="B543" t="s">
        <v>4095</v>
      </c>
      <c r="C543" t="s">
        <v>3628</v>
      </c>
      <c r="D543">
        <v>100</v>
      </c>
      <c r="E543" t="s">
        <v>3629</v>
      </c>
      <c r="F543" t="s">
        <v>3630</v>
      </c>
      <c r="G543" t="s">
        <v>3631</v>
      </c>
      <c r="H543" t="s">
        <v>3632</v>
      </c>
      <c r="I543" t="s">
        <v>3633</v>
      </c>
      <c r="J543" t="s">
        <v>3634</v>
      </c>
      <c r="K543" t="s">
        <v>274</v>
      </c>
      <c r="L543" t="s">
        <v>303</v>
      </c>
      <c r="M543" t="s">
        <v>4096</v>
      </c>
      <c r="N543" t="s">
        <v>4096</v>
      </c>
      <c r="O543" t="s">
        <v>3917</v>
      </c>
    </row>
    <row r="544" spans="1:15" x14ac:dyDescent="0.45">
      <c r="A544" t="s">
        <v>4094</v>
      </c>
      <c r="B544" t="s">
        <v>4095</v>
      </c>
      <c r="C544" t="s">
        <v>3628</v>
      </c>
      <c r="D544">
        <v>100</v>
      </c>
      <c r="E544" t="s">
        <v>3629</v>
      </c>
      <c r="F544" t="s">
        <v>3630</v>
      </c>
      <c r="G544" t="s">
        <v>3631</v>
      </c>
      <c r="H544" t="s">
        <v>3632</v>
      </c>
      <c r="I544" t="s">
        <v>3633</v>
      </c>
      <c r="J544" t="s">
        <v>3634</v>
      </c>
      <c r="K544" t="s">
        <v>274</v>
      </c>
      <c r="L544" t="s">
        <v>303</v>
      </c>
      <c r="M544" t="s">
        <v>4096</v>
      </c>
      <c r="N544" t="s">
        <v>4096</v>
      </c>
      <c r="O544" t="s">
        <v>3917</v>
      </c>
    </row>
    <row r="545" spans="1:15" x14ac:dyDescent="0.45">
      <c r="A545" t="s">
        <v>4094</v>
      </c>
      <c r="B545" t="s">
        <v>4095</v>
      </c>
      <c r="C545" t="s">
        <v>3628</v>
      </c>
      <c r="D545">
        <v>100</v>
      </c>
      <c r="E545" t="s">
        <v>3629</v>
      </c>
      <c r="F545" t="s">
        <v>3630</v>
      </c>
      <c r="G545" t="s">
        <v>3631</v>
      </c>
      <c r="H545" t="s">
        <v>3632</v>
      </c>
      <c r="I545" t="s">
        <v>3633</v>
      </c>
      <c r="J545" t="s">
        <v>3634</v>
      </c>
      <c r="K545" t="s">
        <v>274</v>
      </c>
      <c r="L545" t="s">
        <v>303</v>
      </c>
      <c r="M545" t="s">
        <v>4096</v>
      </c>
      <c r="N545" t="s">
        <v>4096</v>
      </c>
      <c r="O545" t="s">
        <v>3917</v>
      </c>
    </row>
    <row r="546" spans="1:15" x14ac:dyDescent="0.45">
      <c r="A546" t="s">
        <v>4094</v>
      </c>
      <c r="B546" t="s">
        <v>4095</v>
      </c>
      <c r="C546" t="s">
        <v>3628</v>
      </c>
      <c r="D546">
        <v>100</v>
      </c>
      <c r="E546" t="s">
        <v>3629</v>
      </c>
      <c r="F546" t="s">
        <v>3630</v>
      </c>
      <c r="G546" t="s">
        <v>3631</v>
      </c>
      <c r="H546" t="s">
        <v>3632</v>
      </c>
      <c r="I546" t="s">
        <v>3633</v>
      </c>
      <c r="J546" t="s">
        <v>3634</v>
      </c>
      <c r="K546" t="s">
        <v>274</v>
      </c>
      <c r="L546" t="s">
        <v>303</v>
      </c>
      <c r="M546" t="s">
        <v>4096</v>
      </c>
      <c r="N546" t="s">
        <v>4096</v>
      </c>
      <c r="O546" t="s">
        <v>3917</v>
      </c>
    </row>
    <row r="547" spans="1:15" x14ac:dyDescent="0.45">
      <c r="A547" t="s">
        <v>4094</v>
      </c>
      <c r="B547" t="s">
        <v>4095</v>
      </c>
      <c r="C547" t="s">
        <v>3628</v>
      </c>
      <c r="D547">
        <v>100</v>
      </c>
      <c r="E547" t="s">
        <v>3629</v>
      </c>
      <c r="F547" t="s">
        <v>3630</v>
      </c>
      <c r="G547" t="s">
        <v>3631</v>
      </c>
      <c r="H547" t="s">
        <v>3632</v>
      </c>
      <c r="I547" t="s">
        <v>3633</v>
      </c>
      <c r="J547" t="s">
        <v>3634</v>
      </c>
      <c r="K547" t="s">
        <v>274</v>
      </c>
      <c r="L547" t="s">
        <v>303</v>
      </c>
      <c r="M547" t="s">
        <v>4096</v>
      </c>
      <c r="N547" t="s">
        <v>4096</v>
      </c>
      <c r="O547" t="s">
        <v>3917</v>
      </c>
    </row>
    <row r="548" spans="1:15" x14ac:dyDescent="0.45">
      <c r="A548" t="s">
        <v>4094</v>
      </c>
      <c r="B548" t="s">
        <v>4095</v>
      </c>
      <c r="C548" t="s">
        <v>3628</v>
      </c>
      <c r="D548">
        <v>100</v>
      </c>
      <c r="E548" t="s">
        <v>3629</v>
      </c>
      <c r="F548" t="s">
        <v>3630</v>
      </c>
      <c r="G548" t="s">
        <v>3631</v>
      </c>
      <c r="H548" t="s">
        <v>3632</v>
      </c>
      <c r="I548" t="s">
        <v>3633</v>
      </c>
      <c r="J548" t="s">
        <v>3634</v>
      </c>
      <c r="K548" t="s">
        <v>274</v>
      </c>
      <c r="L548" t="s">
        <v>303</v>
      </c>
      <c r="M548" t="s">
        <v>4096</v>
      </c>
      <c r="N548" t="s">
        <v>4096</v>
      </c>
      <c r="O548" t="s">
        <v>3917</v>
      </c>
    </row>
    <row r="549" spans="1:15" x14ac:dyDescent="0.45">
      <c r="A549" t="s">
        <v>4094</v>
      </c>
      <c r="B549" t="s">
        <v>4095</v>
      </c>
      <c r="C549" t="s">
        <v>3628</v>
      </c>
      <c r="D549">
        <v>100</v>
      </c>
      <c r="E549" t="s">
        <v>3629</v>
      </c>
      <c r="F549" t="s">
        <v>3630</v>
      </c>
      <c r="G549" t="s">
        <v>3631</v>
      </c>
      <c r="H549" t="s">
        <v>3632</v>
      </c>
      <c r="I549" t="s">
        <v>3633</v>
      </c>
      <c r="J549" t="s">
        <v>3634</v>
      </c>
      <c r="K549" t="s">
        <v>274</v>
      </c>
      <c r="L549" t="s">
        <v>303</v>
      </c>
      <c r="M549" t="s">
        <v>4096</v>
      </c>
      <c r="N549" t="s">
        <v>4096</v>
      </c>
      <c r="O549" t="s">
        <v>3917</v>
      </c>
    </row>
    <row r="550" spans="1:15" x14ac:dyDescent="0.45">
      <c r="A550" t="s">
        <v>4094</v>
      </c>
      <c r="B550" t="s">
        <v>4095</v>
      </c>
      <c r="C550" t="s">
        <v>3628</v>
      </c>
      <c r="D550">
        <v>100</v>
      </c>
      <c r="E550" t="s">
        <v>3629</v>
      </c>
      <c r="F550" t="s">
        <v>3630</v>
      </c>
      <c r="G550" t="s">
        <v>3631</v>
      </c>
      <c r="H550" t="s">
        <v>3632</v>
      </c>
      <c r="I550" t="s">
        <v>3633</v>
      </c>
      <c r="J550" t="s">
        <v>3634</v>
      </c>
      <c r="K550" t="s">
        <v>274</v>
      </c>
      <c r="L550" t="s">
        <v>303</v>
      </c>
      <c r="M550" t="s">
        <v>4096</v>
      </c>
      <c r="N550" t="s">
        <v>4096</v>
      </c>
      <c r="O550" t="s">
        <v>3917</v>
      </c>
    </row>
    <row r="551" spans="1:15" x14ac:dyDescent="0.45">
      <c r="A551" t="s">
        <v>4097</v>
      </c>
      <c r="B551" t="s">
        <v>3719</v>
      </c>
      <c r="C551" t="s">
        <v>3628</v>
      </c>
      <c r="D551">
        <v>100</v>
      </c>
      <c r="E551" t="s">
        <v>3629</v>
      </c>
      <c r="F551" t="s">
        <v>3630</v>
      </c>
      <c r="G551" t="s">
        <v>3631</v>
      </c>
      <c r="H551" t="s">
        <v>3632</v>
      </c>
      <c r="I551" t="s">
        <v>3633</v>
      </c>
      <c r="J551" t="s">
        <v>3634</v>
      </c>
      <c r="K551" t="s">
        <v>274</v>
      </c>
      <c r="L551" t="s">
        <v>406</v>
      </c>
      <c r="M551" t="s">
        <v>3718</v>
      </c>
      <c r="N551" t="s">
        <v>3718</v>
      </c>
      <c r="O551" t="s">
        <v>3720</v>
      </c>
    </row>
    <row r="552" spans="1:15" x14ac:dyDescent="0.45">
      <c r="A552" t="s">
        <v>4097</v>
      </c>
      <c r="B552" t="s">
        <v>3719</v>
      </c>
      <c r="C552" t="s">
        <v>3628</v>
      </c>
      <c r="D552">
        <v>100</v>
      </c>
      <c r="E552" t="s">
        <v>3629</v>
      </c>
      <c r="F552" t="s">
        <v>3630</v>
      </c>
      <c r="G552" t="s">
        <v>3631</v>
      </c>
      <c r="H552" t="s">
        <v>3632</v>
      </c>
      <c r="I552" t="s">
        <v>3633</v>
      </c>
      <c r="J552" t="s">
        <v>3634</v>
      </c>
      <c r="K552" t="s">
        <v>274</v>
      </c>
      <c r="L552" t="s">
        <v>406</v>
      </c>
      <c r="M552" t="s">
        <v>3718</v>
      </c>
      <c r="N552" t="s">
        <v>3718</v>
      </c>
      <c r="O552" t="s">
        <v>3720</v>
      </c>
    </row>
    <row r="553" spans="1:15" x14ac:dyDescent="0.45">
      <c r="A553" t="s">
        <v>4097</v>
      </c>
      <c r="B553" t="s">
        <v>3719</v>
      </c>
      <c r="C553" t="s">
        <v>3628</v>
      </c>
      <c r="D553">
        <v>100</v>
      </c>
      <c r="E553" t="s">
        <v>3629</v>
      </c>
      <c r="F553" t="s">
        <v>3630</v>
      </c>
      <c r="G553" t="s">
        <v>3631</v>
      </c>
      <c r="H553" t="s">
        <v>3632</v>
      </c>
      <c r="I553" t="s">
        <v>3633</v>
      </c>
      <c r="J553" t="s">
        <v>3634</v>
      </c>
      <c r="K553" t="s">
        <v>274</v>
      </c>
      <c r="L553" t="s">
        <v>406</v>
      </c>
      <c r="M553" t="s">
        <v>3718</v>
      </c>
      <c r="N553" t="s">
        <v>3718</v>
      </c>
      <c r="O553" t="s">
        <v>3720</v>
      </c>
    </row>
    <row r="554" spans="1:15" x14ac:dyDescent="0.45">
      <c r="A554" t="s">
        <v>4097</v>
      </c>
      <c r="B554" t="s">
        <v>3719</v>
      </c>
      <c r="C554" t="s">
        <v>3628</v>
      </c>
      <c r="D554">
        <v>100</v>
      </c>
      <c r="E554" t="s">
        <v>3629</v>
      </c>
      <c r="F554" t="s">
        <v>3630</v>
      </c>
      <c r="G554" t="s">
        <v>3631</v>
      </c>
      <c r="H554" t="s">
        <v>3632</v>
      </c>
      <c r="I554" t="s">
        <v>3633</v>
      </c>
      <c r="J554" t="s">
        <v>3634</v>
      </c>
      <c r="K554" t="s">
        <v>274</v>
      </c>
      <c r="L554" t="s">
        <v>406</v>
      </c>
      <c r="M554" t="s">
        <v>3718</v>
      </c>
      <c r="N554" t="s">
        <v>3718</v>
      </c>
      <c r="O554" t="s">
        <v>3720</v>
      </c>
    </row>
    <row r="555" spans="1:15" x14ac:dyDescent="0.45">
      <c r="A555" t="s">
        <v>3704</v>
      </c>
      <c r="B555" t="s">
        <v>3705</v>
      </c>
      <c r="C555" t="s">
        <v>3628</v>
      </c>
      <c r="D555">
        <v>100</v>
      </c>
      <c r="E555" t="s">
        <v>3629</v>
      </c>
      <c r="F555" t="s">
        <v>3630</v>
      </c>
      <c r="G555" t="s">
        <v>3631</v>
      </c>
      <c r="H555" t="s">
        <v>3632</v>
      </c>
      <c r="I555" t="s">
        <v>3633</v>
      </c>
      <c r="J555" t="s">
        <v>3634</v>
      </c>
      <c r="K555" t="s">
        <v>274</v>
      </c>
      <c r="L555" t="s">
        <v>347</v>
      </c>
      <c r="M555" t="s">
        <v>3704</v>
      </c>
      <c r="N555" t="s">
        <v>3704</v>
      </c>
      <c r="O555" t="s">
        <v>3635</v>
      </c>
    </row>
    <row r="556" spans="1:15" x14ac:dyDescent="0.45">
      <c r="A556" t="s">
        <v>4098</v>
      </c>
      <c r="B556" t="s">
        <v>3701</v>
      </c>
      <c r="C556" t="s">
        <v>3628</v>
      </c>
      <c r="D556">
        <v>99</v>
      </c>
      <c r="E556" t="s">
        <v>3629</v>
      </c>
      <c r="F556" t="s">
        <v>3630</v>
      </c>
      <c r="G556" t="s">
        <v>3631</v>
      </c>
      <c r="H556" t="s">
        <v>3632</v>
      </c>
      <c r="I556" t="s">
        <v>3633</v>
      </c>
      <c r="J556" t="s">
        <v>3634</v>
      </c>
      <c r="K556" t="s">
        <v>274</v>
      </c>
      <c r="L556" t="s">
        <v>341</v>
      </c>
      <c r="M556" t="s">
        <v>3700</v>
      </c>
      <c r="N556" t="s">
        <v>3700</v>
      </c>
      <c r="O556" t="s">
        <v>3648</v>
      </c>
    </row>
    <row r="557" spans="1:15" x14ac:dyDescent="0.45">
      <c r="A557" t="s">
        <v>4098</v>
      </c>
      <c r="B557" t="s">
        <v>3701</v>
      </c>
      <c r="C557" t="s">
        <v>3628</v>
      </c>
      <c r="D557">
        <v>99</v>
      </c>
      <c r="E557" t="s">
        <v>3629</v>
      </c>
      <c r="F557" t="s">
        <v>3630</v>
      </c>
      <c r="G557" t="s">
        <v>3631</v>
      </c>
      <c r="H557" t="s">
        <v>3632</v>
      </c>
      <c r="I557" t="s">
        <v>3633</v>
      </c>
      <c r="J557" t="s">
        <v>3634</v>
      </c>
      <c r="K557" t="s">
        <v>274</v>
      </c>
      <c r="L557" t="s">
        <v>341</v>
      </c>
      <c r="M557" t="s">
        <v>3700</v>
      </c>
      <c r="N557" t="s">
        <v>3700</v>
      </c>
      <c r="O557" t="s">
        <v>3648</v>
      </c>
    </row>
    <row r="558" spans="1:15" x14ac:dyDescent="0.45">
      <c r="A558" t="s">
        <v>4098</v>
      </c>
      <c r="B558" t="s">
        <v>3701</v>
      </c>
      <c r="C558" t="s">
        <v>3628</v>
      </c>
      <c r="D558">
        <v>99</v>
      </c>
      <c r="E558" t="s">
        <v>3629</v>
      </c>
      <c r="F558" t="s">
        <v>3630</v>
      </c>
      <c r="G558" t="s">
        <v>3631</v>
      </c>
      <c r="H558" t="s">
        <v>3632</v>
      </c>
      <c r="I558" t="s">
        <v>3633</v>
      </c>
      <c r="J558" t="s">
        <v>3634</v>
      </c>
      <c r="K558" t="s">
        <v>274</v>
      </c>
      <c r="L558" t="s">
        <v>341</v>
      </c>
      <c r="M558" t="s">
        <v>3700</v>
      </c>
      <c r="N558" t="s">
        <v>3700</v>
      </c>
      <c r="O558" t="s">
        <v>3648</v>
      </c>
    </row>
    <row r="559" spans="1:15" x14ac:dyDescent="0.45">
      <c r="A559" t="s">
        <v>4098</v>
      </c>
      <c r="B559" t="s">
        <v>3701</v>
      </c>
      <c r="C559" t="s">
        <v>3628</v>
      </c>
      <c r="D559">
        <v>99</v>
      </c>
      <c r="E559" t="s">
        <v>3629</v>
      </c>
      <c r="F559" t="s">
        <v>3630</v>
      </c>
      <c r="G559" t="s">
        <v>3631</v>
      </c>
      <c r="H559" t="s">
        <v>3632</v>
      </c>
      <c r="I559" t="s">
        <v>3633</v>
      </c>
      <c r="J559" t="s">
        <v>3634</v>
      </c>
      <c r="K559" t="s">
        <v>274</v>
      </c>
      <c r="L559" t="s">
        <v>341</v>
      </c>
      <c r="M559" t="s">
        <v>3700</v>
      </c>
      <c r="N559" t="s">
        <v>3700</v>
      </c>
      <c r="O559" t="s">
        <v>3648</v>
      </c>
    </row>
    <row r="560" spans="1:15" x14ac:dyDescent="0.45">
      <c r="A560" t="s">
        <v>4098</v>
      </c>
      <c r="B560" t="s">
        <v>3701</v>
      </c>
      <c r="C560" t="s">
        <v>3628</v>
      </c>
      <c r="D560">
        <v>99</v>
      </c>
      <c r="E560" t="s">
        <v>3629</v>
      </c>
      <c r="F560" t="s">
        <v>3630</v>
      </c>
      <c r="G560" t="s">
        <v>3631</v>
      </c>
      <c r="H560" t="s">
        <v>3632</v>
      </c>
      <c r="I560" t="s">
        <v>3633</v>
      </c>
      <c r="J560" t="s">
        <v>3634</v>
      </c>
      <c r="K560" t="s">
        <v>274</v>
      </c>
      <c r="L560" t="s">
        <v>341</v>
      </c>
      <c r="M560" t="s">
        <v>3700</v>
      </c>
      <c r="N560" t="s">
        <v>3700</v>
      </c>
      <c r="O560" t="s">
        <v>3648</v>
      </c>
    </row>
    <row r="561" spans="1:15" x14ac:dyDescent="0.45">
      <c r="A561" t="s">
        <v>3710</v>
      </c>
      <c r="B561" t="s">
        <v>3711</v>
      </c>
      <c r="C561" t="s">
        <v>3628</v>
      </c>
      <c r="D561">
        <v>100</v>
      </c>
      <c r="E561" t="s">
        <v>3629</v>
      </c>
      <c r="F561" t="s">
        <v>3630</v>
      </c>
      <c r="G561" t="s">
        <v>3631</v>
      </c>
      <c r="H561" t="s">
        <v>3632</v>
      </c>
      <c r="I561" t="s">
        <v>3633</v>
      </c>
      <c r="J561" t="s">
        <v>3634</v>
      </c>
      <c r="K561" t="s">
        <v>274</v>
      </c>
      <c r="L561" t="s">
        <v>347</v>
      </c>
      <c r="M561" t="s">
        <v>3710</v>
      </c>
      <c r="N561" t="s">
        <v>3710</v>
      </c>
      <c r="O561" t="s">
        <v>3709</v>
      </c>
    </row>
    <row r="562" spans="1:15" x14ac:dyDescent="0.45">
      <c r="A562" t="s">
        <v>3716</v>
      </c>
      <c r="B562" t="s">
        <v>3717</v>
      </c>
      <c r="C562" t="s">
        <v>3628</v>
      </c>
      <c r="D562">
        <v>100</v>
      </c>
      <c r="E562" t="s">
        <v>3629</v>
      </c>
      <c r="F562" t="s">
        <v>3630</v>
      </c>
      <c r="G562" t="s">
        <v>3631</v>
      </c>
      <c r="H562" t="s">
        <v>3632</v>
      </c>
      <c r="I562" t="s">
        <v>3633</v>
      </c>
      <c r="J562" t="s">
        <v>3634</v>
      </c>
      <c r="K562" t="s">
        <v>274</v>
      </c>
      <c r="L562" t="s">
        <v>347</v>
      </c>
      <c r="M562" t="s">
        <v>3716</v>
      </c>
      <c r="N562" t="s">
        <v>3716</v>
      </c>
      <c r="O562" t="s">
        <v>3657</v>
      </c>
    </row>
    <row r="563" spans="1:15" x14ac:dyDescent="0.45">
      <c r="A563" t="s">
        <v>3716</v>
      </c>
      <c r="B563" t="s">
        <v>3717</v>
      </c>
      <c r="C563" t="s">
        <v>3628</v>
      </c>
      <c r="D563">
        <v>100</v>
      </c>
      <c r="E563" t="s">
        <v>3629</v>
      </c>
      <c r="F563" t="s">
        <v>3630</v>
      </c>
      <c r="G563" t="s">
        <v>3631</v>
      </c>
      <c r="H563" t="s">
        <v>3632</v>
      </c>
      <c r="I563" t="s">
        <v>3633</v>
      </c>
      <c r="J563" t="s">
        <v>3634</v>
      </c>
      <c r="K563" t="s">
        <v>274</v>
      </c>
      <c r="L563" t="s">
        <v>347</v>
      </c>
      <c r="M563" t="s">
        <v>3716</v>
      </c>
      <c r="N563" t="s">
        <v>3716</v>
      </c>
      <c r="O563" t="s">
        <v>3657</v>
      </c>
    </row>
    <row r="564" spans="1:15" x14ac:dyDescent="0.45">
      <c r="A564" t="s">
        <v>3707</v>
      </c>
      <c r="B564" t="s">
        <v>3708</v>
      </c>
      <c r="C564" t="s">
        <v>3628</v>
      </c>
      <c r="D564">
        <v>100</v>
      </c>
      <c r="E564" t="s">
        <v>3629</v>
      </c>
      <c r="F564" t="s">
        <v>3630</v>
      </c>
      <c r="G564" t="s">
        <v>3631</v>
      </c>
      <c r="H564" t="s">
        <v>3632</v>
      </c>
      <c r="I564" t="s">
        <v>3633</v>
      </c>
      <c r="J564" t="s">
        <v>3634</v>
      </c>
      <c r="K564" t="s">
        <v>274</v>
      </c>
      <c r="L564" t="s">
        <v>347</v>
      </c>
      <c r="M564" t="s">
        <v>3707</v>
      </c>
      <c r="N564" t="s">
        <v>3707</v>
      </c>
      <c r="O564" t="s">
        <v>3709</v>
      </c>
    </row>
    <row r="565" spans="1:15" x14ac:dyDescent="0.45">
      <c r="A565" t="s">
        <v>3707</v>
      </c>
      <c r="B565" t="s">
        <v>3708</v>
      </c>
      <c r="C565" t="s">
        <v>3628</v>
      </c>
      <c r="D565">
        <v>100</v>
      </c>
      <c r="E565" t="s">
        <v>3629</v>
      </c>
      <c r="F565" t="s">
        <v>3630</v>
      </c>
      <c r="G565" t="s">
        <v>3631</v>
      </c>
      <c r="H565" t="s">
        <v>3632</v>
      </c>
      <c r="I565" t="s">
        <v>3633</v>
      </c>
      <c r="J565" t="s">
        <v>3634</v>
      </c>
      <c r="K565" t="s">
        <v>274</v>
      </c>
      <c r="L565" t="s">
        <v>347</v>
      </c>
      <c r="M565" t="s">
        <v>3707</v>
      </c>
      <c r="N565" t="s">
        <v>3707</v>
      </c>
      <c r="O565" t="s">
        <v>3709</v>
      </c>
    </row>
    <row r="566" spans="1:15" x14ac:dyDescent="0.45">
      <c r="A566" t="s">
        <v>3707</v>
      </c>
      <c r="B566" t="s">
        <v>3708</v>
      </c>
      <c r="C566" t="s">
        <v>3628</v>
      </c>
      <c r="D566">
        <v>100</v>
      </c>
      <c r="E566" t="s">
        <v>3629</v>
      </c>
      <c r="F566" t="s">
        <v>3630</v>
      </c>
      <c r="G566" t="s">
        <v>3631</v>
      </c>
      <c r="H566" t="s">
        <v>3632</v>
      </c>
      <c r="I566" t="s">
        <v>3633</v>
      </c>
      <c r="J566" t="s">
        <v>3634</v>
      </c>
      <c r="K566" t="s">
        <v>274</v>
      </c>
      <c r="L566" t="s">
        <v>347</v>
      </c>
      <c r="M566" t="s">
        <v>3707</v>
      </c>
      <c r="N566" t="s">
        <v>3707</v>
      </c>
      <c r="O566" t="s">
        <v>3709</v>
      </c>
    </row>
    <row r="567" spans="1:15" x14ac:dyDescent="0.45">
      <c r="A567" t="s">
        <v>3707</v>
      </c>
      <c r="B567" t="s">
        <v>3708</v>
      </c>
      <c r="C567" t="s">
        <v>3628</v>
      </c>
      <c r="D567">
        <v>100</v>
      </c>
      <c r="E567" t="s">
        <v>3629</v>
      </c>
      <c r="F567" t="s">
        <v>3630</v>
      </c>
      <c r="G567" t="s">
        <v>3631</v>
      </c>
      <c r="H567" t="s">
        <v>3632</v>
      </c>
      <c r="I567" t="s">
        <v>3633</v>
      </c>
      <c r="J567" t="s">
        <v>3634</v>
      </c>
      <c r="K567" t="s">
        <v>274</v>
      </c>
      <c r="L567" t="s">
        <v>347</v>
      </c>
      <c r="M567" t="s">
        <v>3707</v>
      </c>
      <c r="N567" t="s">
        <v>3707</v>
      </c>
      <c r="O567" t="s">
        <v>3709</v>
      </c>
    </row>
    <row r="568" spans="1:15" x14ac:dyDescent="0.45">
      <c r="A568" t="s">
        <v>3707</v>
      </c>
      <c r="B568" t="s">
        <v>3708</v>
      </c>
      <c r="C568" t="s">
        <v>3628</v>
      </c>
      <c r="D568">
        <v>100</v>
      </c>
      <c r="E568" t="s">
        <v>3629</v>
      </c>
      <c r="F568" t="s">
        <v>3630</v>
      </c>
      <c r="G568" t="s">
        <v>3631</v>
      </c>
      <c r="H568" t="s">
        <v>3632</v>
      </c>
      <c r="I568" t="s">
        <v>3633</v>
      </c>
      <c r="J568" t="s">
        <v>3634</v>
      </c>
      <c r="K568" t="s">
        <v>274</v>
      </c>
      <c r="L568" t="s">
        <v>347</v>
      </c>
      <c r="M568" t="s">
        <v>3707</v>
      </c>
      <c r="N568" t="s">
        <v>3707</v>
      </c>
      <c r="O568" t="s">
        <v>3709</v>
      </c>
    </row>
    <row r="569" spans="1:15" x14ac:dyDescent="0.45">
      <c r="A569" t="s">
        <v>3707</v>
      </c>
      <c r="B569" t="s">
        <v>3708</v>
      </c>
      <c r="C569" t="s">
        <v>3628</v>
      </c>
      <c r="D569">
        <v>100</v>
      </c>
      <c r="E569" t="s">
        <v>3629</v>
      </c>
      <c r="F569" t="s">
        <v>3630</v>
      </c>
      <c r="G569" t="s">
        <v>3631</v>
      </c>
      <c r="H569" t="s">
        <v>3632</v>
      </c>
      <c r="I569" t="s">
        <v>3633</v>
      </c>
      <c r="J569" t="s">
        <v>3634</v>
      </c>
      <c r="K569" t="s">
        <v>274</v>
      </c>
      <c r="L569" t="s">
        <v>347</v>
      </c>
      <c r="M569" t="s">
        <v>3707</v>
      </c>
      <c r="N569" t="s">
        <v>3707</v>
      </c>
      <c r="O569" t="s">
        <v>3709</v>
      </c>
    </row>
    <row r="570" spans="1:15" x14ac:dyDescent="0.45">
      <c r="A570" t="s">
        <v>3707</v>
      </c>
      <c r="B570" t="s">
        <v>3708</v>
      </c>
      <c r="C570" t="s">
        <v>3628</v>
      </c>
      <c r="D570">
        <v>100</v>
      </c>
      <c r="E570" t="s">
        <v>3629</v>
      </c>
      <c r="F570" t="s">
        <v>3630</v>
      </c>
      <c r="G570" t="s">
        <v>3631</v>
      </c>
      <c r="H570" t="s">
        <v>3632</v>
      </c>
      <c r="I570" t="s">
        <v>3633</v>
      </c>
      <c r="J570" t="s">
        <v>3634</v>
      </c>
      <c r="K570" t="s">
        <v>274</v>
      </c>
      <c r="L570" t="s">
        <v>347</v>
      </c>
      <c r="M570" t="s">
        <v>3707</v>
      </c>
      <c r="N570" t="s">
        <v>3707</v>
      </c>
      <c r="O570" t="s">
        <v>3709</v>
      </c>
    </row>
    <row r="571" spans="1:15" x14ac:dyDescent="0.45">
      <c r="A571" t="s">
        <v>3712</v>
      </c>
      <c r="B571" t="s">
        <v>3713</v>
      </c>
      <c r="C571" t="s">
        <v>3628</v>
      </c>
      <c r="D571">
        <v>99</v>
      </c>
      <c r="E571" t="s">
        <v>3629</v>
      </c>
      <c r="F571" t="s">
        <v>3630</v>
      </c>
      <c r="G571" t="s">
        <v>3631</v>
      </c>
      <c r="H571" t="s">
        <v>3632</v>
      </c>
      <c r="I571" t="s">
        <v>3633</v>
      </c>
      <c r="J571" t="s">
        <v>3634</v>
      </c>
      <c r="K571" t="s">
        <v>274</v>
      </c>
      <c r="L571" t="s">
        <v>347</v>
      </c>
      <c r="M571" t="s">
        <v>3712</v>
      </c>
      <c r="N571" t="s">
        <v>3712</v>
      </c>
      <c r="O571" t="s">
        <v>3709</v>
      </c>
    </row>
    <row r="572" spans="1:15" x14ac:dyDescent="0.45">
      <c r="A572" t="s">
        <v>3712</v>
      </c>
      <c r="B572" t="s">
        <v>3713</v>
      </c>
      <c r="C572" t="s">
        <v>3628</v>
      </c>
      <c r="D572">
        <v>99</v>
      </c>
      <c r="E572" t="s">
        <v>3629</v>
      </c>
      <c r="F572" t="s">
        <v>3630</v>
      </c>
      <c r="G572" t="s">
        <v>3631</v>
      </c>
      <c r="H572" t="s">
        <v>3632</v>
      </c>
      <c r="I572" t="s">
        <v>3633</v>
      </c>
      <c r="J572" t="s">
        <v>3634</v>
      </c>
      <c r="K572" t="s">
        <v>274</v>
      </c>
      <c r="L572" t="s">
        <v>347</v>
      </c>
      <c r="M572" t="s">
        <v>3712</v>
      </c>
      <c r="N572" t="s">
        <v>3712</v>
      </c>
      <c r="O572" t="s">
        <v>3709</v>
      </c>
    </row>
    <row r="573" spans="1:15" x14ac:dyDescent="0.45">
      <c r="A573" t="s">
        <v>3712</v>
      </c>
      <c r="B573" t="s">
        <v>3713</v>
      </c>
      <c r="C573" t="s">
        <v>3628</v>
      </c>
      <c r="D573">
        <v>99</v>
      </c>
      <c r="E573" t="s">
        <v>3629</v>
      </c>
      <c r="F573" t="s">
        <v>3630</v>
      </c>
      <c r="G573" t="s">
        <v>3631</v>
      </c>
      <c r="H573" t="s">
        <v>3632</v>
      </c>
      <c r="I573" t="s">
        <v>3633</v>
      </c>
      <c r="J573" t="s">
        <v>3634</v>
      </c>
      <c r="K573" t="s">
        <v>274</v>
      </c>
      <c r="L573" t="s">
        <v>347</v>
      </c>
      <c r="M573" t="s">
        <v>3712</v>
      </c>
      <c r="N573" t="s">
        <v>3712</v>
      </c>
      <c r="O573" t="s">
        <v>3709</v>
      </c>
    </row>
    <row r="574" spans="1:15" x14ac:dyDescent="0.45">
      <c r="A574" t="s">
        <v>3712</v>
      </c>
      <c r="B574" t="s">
        <v>3713</v>
      </c>
      <c r="C574" t="s">
        <v>3628</v>
      </c>
      <c r="D574">
        <v>99</v>
      </c>
      <c r="E574" t="s">
        <v>3629</v>
      </c>
      <c r="F574" t="s">
        <v>3630</v>
      </c>
      <c r="G574" t="s">
        <v>3631</v>
      </c>
      <c r="H574" t="s">
        <v>3632</v>
      </c>
      <c r="I574" t="s">
        <v>3633</v>
      </c>
      <c r="J574" t="s">
        <v>3634</v>
      </c>
      <c r="K574" t="s">
        <v>274</v>
      </c>
      <c r="L574" t="s">
        <v>347</v>
      </c>
      <c r="M574" t="s">
        <v>3712</v>
      </c>
      <c r="N574" t="s">
        <v>3712</v>
      </c>
      <c r="O574" t="s">
        <v>3709</v>
      </c>
    </row>
    <row r="575" spans="1:15" x14ac:dyDescent="0.45">
      <c r="A575" t="s">
        <v>3712</v>
      </c>
      <c r="B575" t="s">
        <v>3713</v>
      </c>
      <c r="C575" t="s">
        <v>3628</v>
      </c>
      <c r="D575">
        <v>99</v>
      </c>
      <c r="E575" t="s">
        <v>3629</v>
      </c>
      <c r="F575" t="s">
        <v>3630</v>
      </c>
      <c r="G575" t="s">
        <v>3631</v>
      </c>
      <c r="H575" t="s">
        <v>3632</v>
      </c>
      <c r="I575" t="s">
        <v>3633</v>
      </c>
      <c r="J575" t="s">
        <v>3634</v>
      </c>
      <c r="K575" t="s">
        <v>274</v>
      </c>
      <c r="L575" t="s">
        <v>347</v>
      </c>
      <c r="M575" t="s">
        <v>3712</v>
      </c>
      <c r="N575" t="s">
        <v>3712</v>
      </c>
      <c r="O575" t="s">
        <v>3709</v>
      </c>
    </row>
    <row r="576" spans="1:15" x14ac:dyDescent="0.45">
      <c r="A576" t="s">
        <v>3712</v>
      </c>
      <c r="B576" t="s">
        <v>3713</v>
      </c>
      <c r="C576" t="s">
        <v>3628</v>
      </c>
      <c r="D576">
        <v>99</v>
      </c>
      <c r="E576" t="s">
        <v>3629</v>
      </c>
      <c r="F576" t="s">
        <v>3630</v>
      </c>
      <c r="G576" t="s">
        <v>3631</v>
      </c>
      <c r="H576" t="s">
        <v>3632</v>
      </c>
      <c r="I576" t="s">
        <v>3633</v>
      </c>
      <c r="J576" t="s">
        <v>3634</v>
      </c>
      <c r="K576" t="s">
        <v>274</v>
      </c>
      <c r="L576" t="s">
        <v>347</v>
      </c>
      <c r="M576" t="s">
        <v>3712</v>
      </c>
      <c r="N576" t="s">
        <v>3712</v>
      </c>
      <c r="O576" t="s">
        <v>3709</v>
      </c>
    </row>
    <row r="577" spans="1:15" x14ac:dyDescent="0.45">
      <c r="A577" t="s">
        <v>3712</v>
      </c>
      <c r="B577" t="s">
        <v>3713</v>
      </c>
      <c r="C577" t="s">
        <v>3628</v>
      </c>
      <c r="D577">
        <v>99</v>
      </c>
      <c r="E577" t="s">
        <v>3629</v>
      </c>
      <c r="F577" t="s">
        <v>3630</v>
      </c>
      <c r="G577" t="s">
        <v>3631</v>
      </c>
      <c r="H577" t="s">
        <v>3632</v>
      </c>
      <c r="I577" t="s">
        <v>3633</v>
      </c>
      <c r="J577" t="s">
        <v>3634</v>
      </c>
      <c r="K577" t="s">
        <v>274</v>
      </c>
      <c r="L577" t="s">
        <v>347</v>
      </c>
      <c r="M577" t="s">
        <v>3712</v>
      </c>
      <c r="N577" t="s">
        <v>3712</v>
      </c>
      <c r="O577" t="s">
        <v>3709</v>
      </c>
    </row>
    <row r="578" spans="1:15" x14ac:dyDescent="0.45">
      <c r="A578" t="s">
        <v>4099</v>
      </c>
      <c r="B578" t="s">
        <v>4100</v>
      </c>
      <c r="C578" t="s">
        <v>3628</v>
      </c>
      <c r="D578">
        <v>100</v>
      </c>
      <c r="E578" t="s">
        <v>3629</v>
      </c>
      <c r="F578" t="s">
        <v>3630</v>
      </c>
      <c r="G578" t="s">
        <v>3631</v>
      </c>
      <c r="H578" t="s">
        <v>3632</v>
      </c>
      <c r="I578" t="s">
        <v>3633</v>
      </c>
      <c r="J578" t="s">
        <v>3634</v>
      </c>
      <c r="K578" t="s">
        <v>533</v>
      </c>
      <c r="L578" t="s">
        <v>1227</v>
      </c>
      <c r="M578" t="s">
        <v>4099</v>
      </c>
      <c r="N578" t="s">
        <v>4099</v>
      </c>
      <c r="O578" t="s">
        <v>4101</v>
      </c>
    </row>
    <row r="579" spans="1:15" x14ac:dyDescent="0.45">
      <c r="A579" t="s">
        <v>4102</v>
      </c>
      <c r="B579" t="s">
        <v>4103</v>
      </c>
      <c r="C579" t="s">
        <v>3628</v>
      </c>
      <c r="D579">
        <v>100</v>
      </c>
      <c r="E579" t="s">
        <v>3629</v>
      </c>
      <c r="F579" t="s">
        <v>3630</v>
      </c>
      <c r="G579" t="s">
        <v>3631</v>
      </c>
      <c r="H579" t="s">
        <v>3632</v>
      </c>
      <c r="I579" t="s">
        <v>3633</v>
      </c>
      <c r="J579" t="s">
        <v>3634</v>
      </c>
      <c r="K579" t="s">
        <v>533</v>
      </c>
      <c r="L579" t="s">
        <v>1240</v>
      </c>
      <c r="M579" t="s">
        <v>4102</v>
      </c>
      <c r="N579" t="s">
        <v>4102</v>
      </c>
      <c r="O579" t="s">
        <v>4104</v>
      </c>
    </row>
    <row r="580" spans="1:15" x14ac:dyDescent="0.45">
      <c r="A580" t="s">
        <v>4102</v>
      </c>
      <c r="B580" t="s">
        <v>4103</v>
      </c>
      <c r="C580" t="s">
        <v>3628</v>
      </c>
      <c r="D580">
        <v>100</v>
      </c>
      <c r="E580" t="s">
        <v>3629</v>
      </c>
      <c r="F580" t="s">
        <v>3630</v>
      </c>
      <c r="G580" t="s">
        <v>3631</v>
      </c>
      <c r="H580" t="s">
        <v>3632</v>
      </c>
      <c r="I580" t="s">
        <v>3633</v>
      </c>
      <c r="J580" t="s">
        <v>3634</v>
      </c>
      <c r="K580" t="s">
        <v>533</v>
      </c>
      <c r="L580" t="s">
        <v>1240</v>
      </c>
      <c r="M580" t="s">
        <v>4102</v>
      </c>
      <c r="N580" t="s">
        <v>4102</v>
      </c>
      <c r="O580" t="s">
        <v>4104</v>
      </c>
    </row>
    <row r="581" spans="1:15" x14ac:dyDescent="0.45">
      <c r="A581" t="s">
        <v>4102</v>
      </c>
      <c r="B581" t="s">
        <v>4103</v>
      </c>
      <c r="C581" t="s">
        <v>3628</v>
      </c>
      <c r="D581">
        <v>100</v>
      </c>
      <c r="E581" t="s">
        <v>3629</v>
      </c>
      <c r="F581" t="s">
        <v>3630</v>
      </c>
      <c r="G581" t="s">
        <v>3631</v>
      </c>
      <c r="H581" t="s">
        <v>3632</v>
      </c>
      <c r="I581" t="s">
        <v>3633</v>
      </c>
      <c r="J581" t="s">
        <v>3634</v>
      </c>
      <c r="K581" t="s">
        <v>533</v>
      </c>
      <c r="L581" t="s">
        <v>1240</v>
      </c>
      <c r="M581" t="s">
        <v>4102</v>
      </c>
      <c r="N581" t="s">
        <v>4102</v>
      </c>
      <c r="O581" t="s">
        <v>4104</v>
      </c>
    </row>
    <row r="582" spans="1:15" x14ac:dyDescent="0.45">
      <c r="A582" t="s">
        <v>4102</v>
      </c>
      <c r="B582" t="s">
        <v>4103</v>
      </c>
      <c r="C582" t="s">
        <v>3628</v>
      </c>
      <c r="D582">
        <v>100</v>
      </c>
      <c r="E582" t="s">
        <v>3629</v>
      </c>
      <c r="F582" t="s">
        <v>3630</v>
      </c>
      <c r="G582" t="s">
        <v>3631</v>
      </c>
      <c r="H582" t="s">
        <v>3632</v>
      </c>
      <c r="I582" t="s">
        <v>3633</v>
      </c>
      <c r="J582" t="s">
        <v>3634</v>
      </c>
      <c r="K582" t="s">
        <v>533</v>
      </c>
      <c r="L582" t="s">
        <v>1240</v>
      </c>
      <c r="M582" t="s">
        <v>4102</v>
      </c>
      <c r="N582" t="s">
        <v>4102</v>
      </c>
      <c r="O582" t="s">
        <v>4104</v>
      </c>
    </row>
    <row r="583" spans="1:15" x14ac:dyDescent="0.45">
      <c r="A583" t="s">
        <v>4105</v>
      </c>
      <c r="B583" t="s">
        <v>4106</v>
      </c>
      <c r="C583" t="s">
        <v>3628</v>
      </c>
      <c r="D583">
        <v>100</v>
      </c>
      <c r="E583" t="s">
        <v>3629</v>
      </c>
      <c r="F583" t="s">
        <v>3630</v>
      </c>
      <c r="G583" t="s">
        <v>3631</v>
      </c>
      <c r="H583" t="s">
        <v>3632</v>
      </c>
      <c r="I583" t="s">
        <v>3633</v>
      </c>
      <c r="J583" t="s">
        <v>3634</v>
      </c>
      <c r="K583" t="s">
        <v>533</v>
      </c>
      <c r="L583" t="s">
        <v>1255</v>
      </c>
      <c r="M583" t="s">
        <v>4105</v>
      </c>
      <c r="N583" t="s">
        <v>4105</v>
      </c>
      <c r="O583" t="s">
        <v>4104</v>
      </c>
    </row>
    <row r="584" spans="1:15" x14ac:dyDescent="0.45">
      <c r="A584" t="s">
        <v>4105</v>
      </c>
      <c r="B584" t="s">
        <v>4106</v>
      </c>
      <c r="C584" t="s">
        <v>3628</v>
      </c>
      <c r="D584">
        <v>100</v>
      </c>
      <c r="E584" t="s">
        <v>3629</v>
      </c>
      <c r="F584" t="s">
        <v>3630</v>
      </c>
      <c r="G584" t="s">
        <v>3631</v>
      </c>
      <c r="H584" t="s">
        <v>3632</v>
      </c>
      <c r="I584" t="s">
        <v>3633</v>
      </c>
      <c r="J584" t="s">
        <v>3634</v>
      </c>
      <c r="K584" t="s">
        <v>533</v>
      </c>
      <c r="L584" t="s">
        <v>1255</v>
      </c>
      <c r="M584" t="s">
        <v>4105</v>
      </c>
      <c r="N584" t="s">
        <v>4105</v>
      </c>
      <c r="O584" t="s">
        <v>4104</v>
      </c>
    </row>
    <row r="585" spans="1:15" x14ac:dyDescent="0.45">
      <c r="A585" t="s">
        <v>4105</v>
      </c>
      <c r="B585" t="s">
        <v>4106</v>
      </c>
      <c r="C585" t="s">
        <v>3628</v>
      </c>
      <c r="D585">
        <v>100</v>
      </c>
      <c r="E585" t="s">
        <v>3629</v>
      </c>
      <c r="F585" t="s">
        <v>3630</v>
      </c>
      <c r="G585" t="s">
        <v>3631</v>
      </c>
      <c r="H585" t="s">
        <v>3632</v>
      </c>
      <c r="I585" t="s">
        <v>3633</v>
      </c>
      <c r="J585" t="s">
        <v>3634</v>
      </c>
      <c r="K585" t="s">
        <v>533</v>
      </c>
      <c r="L585" t="s">
        <v>1255</v>
      </c>
      <c r="M585" t="s">
        <v>4105</v>
      </c>
      <c r="N585" t="s">
        <v>4105</v>
      </c>
      <c r="O585" t="s">
        <v>4104</v>
      </c>
    </row>
    <row r="586" spans="1:15" x14ac:dyDescent="0.45">
      <c r="A586" t="s">
        <v>3702</v>
      </c>
      <c r="B586" t="s">
        <v>3703</v>
      </c>
      <c r="C586" t="s">
        <v>3628</v>
      </c>
      <c r="D586">
        <v>100</v>
      </c>
      <c r="E586" t="s">
        <v>3629</v>
      </c>
      <c r="F586" t="s">
        <v>3630</v>
      </c>
      <c r="G586" t="s">
        <v>3631</v>
      </c>
      <c r="H586" t="s">
        <v>3632</v>
      </c>
      <c r="I586" t="s">
        <v>3633</v>
      </c>
      <c r="J586" t="s">
        <v>3634</v>
      </c>
      <c r="K586" t="s">
        <v>274</v>
      </c>
      <c r="L586" t="s">
        <v>347</v>
      </c>
      <c r="M586" t="s">
        <v>3702</v>
      </c>
      <c r="N586" t="s">
        <v>3702</v>
      </c>
      <c r="O586" t="s">
        <v>3651</v>
      </c>
    </row>
    <row r="587" spans="1:15" x14ac:dyDescent="0.45">
      <c r="A587" t="s">
        <v>3702</v>
      </c>
      <c r="B587" t="s">
        <v>3703</v>
      </c>
      <c r="C587" t="s">
        <v>3628</v>
      </c>
      <c r="D587">
        <v>100</v>
      </c>
      <c r="E587" t="s">
        <v>3629</v>
      </c>
      <c r="F587" t="s">
        <v>3630</v>
      </c>
      <c r="G587" t="s">
        <v>3631</v>
      </c>
      <c r="H587" t="s">
        <v>3632</v>
      </c>
      <c r="I587" t="s">
        <v>3633</v>
      </c>
      <c r="J587" t="s">
        <v>3634</v>
      </c>
      <c r="K587" t="s">
        <v>274</v>
      </c>
      <c r="L587" t="s">
        <v>347</v>
      </c>
      <c r="M587" t="s">
        <v>3702</v>
      </c>
      <c r="N587" t="s">
        <v>3702</v>
      </c>
      <c r="O587" t="s">
        <v>3651</v>
      </c>
    </row>
    <row r="588" spans="1:15" x14ac:dyDescent="0.45">
      <c r="A588" t="s">
        <v>3702</v>
      </c>
      <c r="B588" t="s">
        <v>3703</v>
      </c>
      <c r="C588" t="s">
        <v>3628</v>
      </c>
      <c r="D588">
        <v>100</v>
      </c>
      <c r="E588" t="s">
        <v>3629</v>
      </c>
      <c r="F588" t="s">
        <v>3630</v>
      </c>
      <c r="G588" t="s">
        <v>3631</v>
      </c>
      <c r="H588" t="s">
        <v>3632</v>
      </c>
      <c r="I588" t="s">
        <v>3633</v>
      </c>
      <c r="J588" t="s">
        <v>3634</v>
      </c>
      <c r="K588" t="s">
        <v>274</v>
      </c>
      <c r="L588" t="s">
        <v>347</v>
      </c>
      <c r="M588" t="s">
        <v>3702</v>
      </c>
      <c r="N588" t="s">
        <v>3702</v>
      </c>
      <c r="O588" t="s">
        <v>3651</v>
      </c>
    </row>
    <row r="589" spans="1:15" x14ac:dyDescent="0.45">
      <c r="A589" t="s">
        <v>3702</v>
      </c>
      <c r="B589" t="s">
        <v>3703</v>
      </c>
      <c r="C589" t="s">
        <v>3628</v>
      </c>
      <c r="D589">
        <v>100</v>
      </c>
      <c r="E589" t="s">
        <v>3629</v>
      </c>
      <c r="F589" t="s">
        <v>3630</v>
      </c>
      <c r="G589" t="s">
        <v>3631</v>
      </c>
      <c r="H589" t="s">
        <v>3632</v>
      </c>
      <c r="I589" t="s">
        <v>3633</v>
      </c>
      <c r="J589" t="s">
        <v>3634</v>
      </c>
      <c r="K589" t="s">
        <v>274</v>
      </c>
      <c r="L589" t="s">
        <v>347</v>
      </c>
      <c r="M589" t="s">
        <v>3702</v>
      </c>
      <c r="N589" t="s">
        <v>3702</v>
      </c>
      <c r="O589" t="s">
        <v>3651</v>
      </c>
    </row>
    <row r="590" spans="1:15" x14ac:dyDescent="0.45">
      <c r="A590" t="s">
        <v>3702</v>
      </c>
      <c r="B590" t="s">
        <v>3703</v>
      </c>
      <c r="C590" t="s">
        <v>3628</v>
      </c>
      <c r="D590">
        <v>100</v>
      </c>
      <c r="E590" t="s">
        <v>3629</v>
      </c>
      <c r="F590" t="s">
        <v>3630</v>
      </c>
      <c r="G590" t="s">
        <v>3631</v>
      </c>
      <c r="H590" t="s">
        <v>3632</v>
      </c>
      <c r="I590" t="s">
        <v>3633</v>
      </c>
      <c r="J590" t="s">
        <v>3634</v>
      </c>
      <c r="K590" t="s">
        <v>274</v>
      </c>
      <c r="L590" t="s">
        <v>347</v>
      </c>
      <c r="M590" t="s">
        <v>3702</v>
      </c>
      <c r="N590" t="s">
        <v>3702</v>
      </c>
      <c r="O590" t="s">
        <v>3651</v>
      </c>
    </row>
    <row r="591" spans="1:15" x14ac:dyDescent="0.45">
      <c r="A591" t="s">
        <v>3702</v>
      </c>
      <c r="B591" t="s">
        <v>3703</v>
      </c>
      <c r="C591" t="s">
        <v>3628</v>
      </c>
      <c r="D591">
        <v>100</v>
      </c>
      <c r="E591" t="s">
        <v>3629</v>
      </c>
      <c r="F591" t="s">
        <v>3630</v>
      </c>
      <c r="G591" t="s">
        <v>3631</v>
      </c>
      <c r="H591" t="s">
        <v>3632</v>
      </c>
      <c r="I591" t="s">
        <v>3633</v>
      </c>
      <c r="J591" t="s">
        <v>3634</v>
      </c>
      <c r="K591" t="s">
        <v>274</v>
      </c>
      <c r="L591" t="s">
        <v>347</v>
      </c>
      <c r="M591" t="s">
        <v>3702</v>
      </c>
      <c r="N591" t="s">
        <v>3702</v>
      </c>
      <c r="O591" t="s">
        <v>3651</v>
      </c>
    </row>
    <row r="592" spans="1:15" x14ac:dyDescent="0.45">
      <c r="A592" t="s">
        <v>3702</v>
      </c>
      <c r="B592" t="s">
        <v>3703</v>
      </c>
      <c r="C592" t="s">
        <v>3628</v>
      </c>
      <c r="D592">
        <v>100</v>
      </c>
      <c r="E592" t="s">
        <v>3629</v>
      </c>
      <c r="F592" t="s">
        <v>3630</v>
      </c>
      <c r="G592" t="s">
        <v>3631</v>
      </c>
      <c r="H592" t="s">
        <v>3632</v>
      </c>
      <c r="I592" t="s">
        <v>3633</v>
      </c>
      <c r="J592" t="s">
        <v>3634</v>
      </c>
      <c r="K592" t="s">
        <v>274</v>
      </c>
      <c r="L592" t="s">
        <v>347</v>
      </c>
      <c r="M592" t="s">
        <v>3702</v>
      </c>
      <c r="N592" t="s">
        <v>3702</v>
      </c>
      <c r="O592" t="s">
        <v>3651</v>
      </c>
    </row>
    <row r="593" spans="1:15" x14ac:dyDescent="0.45">
      <c r="A593" t="s">
        <v>3702</v>
      </c>
      <c r="B593" t="s">
        <v>3703</v>
      </c>
      <c r="C593" t="s">
        <v>3628</v>
      </c>
      <c r="D593">
        <v>100</v>
      </c>
      <c r="E593" t="s">
        <v>3629</v>
      </c>
      <c r="F593" t="s">
        <v>3630</v>
      </c>
      <c r="G593" t="s">
        <v>3631</v>
      </c>
      <c r="H593" t="s">
        <v>3632</v>
      </c>
      <c r="I593" t="s">
        <v>3633</v>
      </c>
      <c r="J593" t="s">
        <v>3634</v>
      </c>
      <c r="K593" t="s">
        <v>274</v>
      </c>
      <c r="L593" t="s">
        <v>347</v>
      </c>
      <c r="M593" t="s">
        <v>3702</v>
      </c>
      <c r="N593" t="s">
        <v>3702</v>
      </c>
      <c r="O593" t="s">
        <v>3651</v>
      </c>
    </row>
    <row r="594" spans="1:15" x14ac:dyDescent="0.45">
      <c r="A594" t="s">
        <v>3702</v>
      </c>
      <c r="B594" t="s">
        <v>3703</v>
      </c>
      <c r="C594" t="s">
        <v>3628</v>
      </c>
      <c r="D594">
        <v>100</v>
      </c>
      <c r="E594" t="s">
        <v>3629</v>
      </c>
      <c r="F594" t="s">
        <v>3630</v>
      </c>
      <c r="G594" t="s">
        <v>3631</v>
      </c>
      <c r="H594" t="s">
        <v>3632</v>
      </c>
      <c r="I594" t="s">
        <v>3633</v>
      </c>
      <c r="J594" t="s">
        <v>3634</v>
      </c>
      <c r="K594" t="s">
        <v>274</v>
      </c>
      <c r="L594" t="s">
        <v>347</v>
      </c>
      <c r="M594" t="s">
        <v>3702</v>
      </c>
      <c r="N594" t="s">
        <v>3702</v>
      </c>
      <c r="O594" t="s">
        <v>3651</v>
      </c>
    </row>
    <row r="595" spans="1:15" x14ac:dyDescent="0.45">
      <c r="A595" t="s">
        <v>4107</v>
      </c>
      <c r="B595" t="s">
        <v>4108</v>
      </c>
      <c r="C595" t="s">
        <v>3628</v>
      </c>
      <c r="D595">
        <v>100</v>
      </c>
      <c r="E595" t="s">
        <v>3629</v>
      </c>
      <c r="F595" t="s">
        <v>3630</v>
      </c>
      <c r="G595" t="s">
        <v>3631</v>
      </c>
      <c r="H595" t="s">
        <v>3632</v>
      </c>
      <c r="I595" t="s">
        <v>3633</v>
      </c>
      <c r="J595" t="s">
        <v>3634</v>
      </c>
      <c r="K595" t="s">
        <v>274</v>
      </c>
      <c r="L595" t="s">
        <v>330</v>
      </c>
      <c r="M595" t="s">
        <v>4109</v>
      </c>
      <c r="N595" t="s">
        <v>4109</v>
      </c>
      <c r="O595" t="s">
        <v>4110</v>
      </c>
    </row>
    <row r="596" spans="1:15" x14ac:dyDescent="0.45">
      <c r="A596" t="s">
        <v>4107</v>
      </c>
      <c r="B596" t="s">
        <v>4108</v>
      </c>
      <c r="C596" t="s">
        <v>3628</v>
      </c>
      <c r="D596">
        <v>100</v>
      </c>
      <c r="E596" t="s">
        <v>3629</v>
      </c>
      <c r="F596" t="s">
        <v>3630</v>
      </c>
      <c r="G596" t="s">
        <v>3631</v>
      </c>
      <c r="H596" t="s">
        <v>3632</v>
      </c>
      <c r="I596" t="s">
        <v>3633</v>
      </c>
      <c r="J596" t="s">
        <v>3634</v>
      </c>
      <c r="K596" t="s">
        <v>274</v>
      </c>
      <c r="L596" t="s">
        <v>330</v>
      </c>
      <c r="M596" t="s">
        <v>4109</v>
      </c>
      <c r="N596" t="s">
        <v>4109</v>
      </c>
      <c r="O596" t="s">
        <v>4110</v>
      </c>
    </row>
    <row r="597" spans="1:15" x14ac:dyDescent="0.45">
      <c r="A597" t="s">
        <v>4107</v>
      </c>
      <c r="B597" t="s">
        <v>4108</v>
      </c>
      <c r="C597" t="s">
        <v>3628</v>
      </c>
      <c r="D597">
        <v>100</v>
      </c>
      <c r="E597" t="s">
        <v>3629</v>
      </c>
      <c r="F597" t="s">
        <v>3630</v>
      </c>
      <c r="G597" t="s">
        <v>3631</v>
      </c>
      <c r="H597" t="s">
        <v>3632</v>
      </c>
      <c r="I597" t="s">
        <v>3633</v>
      </c>
      <c r="J597" t="s">
        <v>3634</v>
      </c>
      <c r="K597" t="s">
        <v>274</v>
      </c>
      <c r="L597" t="s">
        <v>330</v>
      </c>
      <c r="M597" t="s">
        <v>4109</v>
      </c>
      <c r="N597" t="s">
        <v>4109</v>
      </c>
      <c r="O597" t="s">
        <v>4110</v>
      </c>
    </row>
    <row r="598" spans="1:15" x14ac:dyDescent="0.45">
      <c r="A598" t="s">
        <v>4111</v>
      </c>
      <c r="B598" t="s">
        <v>4112</v>
      </c>
      <c r="C598" t="s">
        <v>3628</v>
      </c>
      <c r="D598">
        <v>100</v>
      </c>
      <c r="E598" t="s">
        <v>3629</v>
      </c>
      <c r="F598" t="s">
        <v>3630</v>
      </c>
      <c r="G598" t="s">
        <v>3631</v>
      </c>
      <c r="H598" t="s">
        <v>3632</v>
      </c>
      <c r="I598" t="s">
        <v>3633</v>
      </c>
      <c r="J598" t="s">
        <v>3634</v>
      </c>
      <c r="K598" t="s">
        <v>127</v>
      </c>
      <c r="L598" t="s">
        <v>1046</v>
      </c>
      <c r="M598" t="s">
        <v>4111</v>
      </c>
      <c r="N598" t="s">
        <v>4111</v>
      </c>
      <c r="O598" t="s">
        <v>4113</v>
      </c>
    </row>
    <row r="599" spans="1:15" x14ac:dyDescent="0.45">
      <c r="A599" t="s">
        <v>4114</v>
      </c>
      <c r="B599" t="s">
        <v>4115</v>
      </c>
      <c r="C599" t="s">
        <v>3628</v>
      </c>
      <c r="D599">
        <v>100</v>
      </c>
      <c r="E599" t="s">
        <v>3629</v>
      </c>
      <c r="F599" t="s">
        <v>3630</v>
      </c>
      <c r="G599" t="s">
        <v>3631</v>
      </c>
      <c r="H599" t="s">
        <v>3632</v>
      </c>
      <c r="I599" t="s">
        <v>3633</v>
      </c>
      <c r="J599" t="s">
        <v>3634</v>
      </c>
      <c r="K599" t="s">
        <v>207</v>
      </c>
      <c r="L599" t="s">
        <v>208</v>
      </c>
      <c r="M599" t="s">
        <v>4114</v>
      </c>
      <c r="N599" t="s">
        <v>4114</v>
      </c>
      <c r="O599" t="s">
        <v>4116</v>
      </c>
    </row>
    <row r="600" spans="1:15" x14ac:dyDescent="0.45">
      <c r="A600" t="s">
        <v>4117</v>
      </c>
      <c r="B600" t="s">
        <v>4118</v>
      </c>
      <c r="C600" t="s">
        <v>3628</v>
      </c>
      <c r="D600">
        <v>100</v>
      </c>
      <c r="E600" t="s">
        <v>3629</v>
      </c>
      <c r="F600" t="s">
        <v>3630</v>
      </c>
      <c r="G600" t="s">
        <v>3631</v>
      </c>
      <c r="H600" t="s">
        <v>3632</v>
      </c>
      <c r="I600" t="s">
        <v>3633</v>
      </c>
      <c r="J600" t="s">
        <v>3634</v>
      </c>
      <c r="K600" t="s">
        <v>48</v>
      </c>
      <c r="L600" t="s">
        <v>3660</v>
      </c>
      <c r="M600" t="s">
        <v>4119</v>
      </c>
      <c r="N600" t="s">
        <v>4119</v>
      </c>
      <c r="O600" t="s">
        <v>4120</v>
      </c>
    </row>
    <row r="601" spans="1:15" x14ac:dyDescent="0.45">
      <c r="A601" t="s">
        <v>4121</v>
      </c>
      <c r="B601" t="s">
        <v>4122</v>
      </c>
      <c r="C601" t="s">
        <v>3628</v>
      </c>
      <c r="D601">
        <v>100</v>
      </c>
      <c r="E601" t="s">
        <v>3629</v>
      </c>
      <c r="F601" t="s">
        <v>3630</v>
      </c>
      <c r="G601" t="s">
        <v>3631</v>
      </c>
      <c r="H601" t="s">
        <v>3632</v>
      </c>
      <c r="I601" t="s">
        <v>3633</v>
      </c>
      <c r="J601" t="s">
        <v>3634</v>
      </c>
      <c r="K601" t="s">
        <v>207</v>
      </c>
      <c r="L601" t="s">
        <v>4123</v>
      </c>
      <c r="M601" t="s">
        <v>4124</v>
      </c>
      <c r="N601" t="s">
        <v>4124</v>
      </c>
      <c r="O601" t="s">
        <v>4125</v>
      </c>
    </row>
    <row r="602" spans="1:15" x14ac:dyDescent="0.45">
      <c r="A602" t="s">
        <v>4126</v>
      </c>
      <c r="B602" t="s">
        <v>4127</v>
      </c>
      <c r="C602" t="s">
        <v>3628</v>
      </c>
      <c r="D602">
        <v>100</v>
      </c>
      <c r="E602" t="s">
        <v>3629</v>
      </c>
      <c r="F602" t="s">
        <v>3630</v>
      </c>
      <c r="G602" t="s">
        <v>3631</v>
      </c>
      <c r="H602" t="s">
        <v>3632</v>
      </c>
      <c r="I602" t="s">
        <v>3633</v>
      </c>
      <c r="J602" t="s">
        <v>3634</v>
      </c>
      <c r="K602" t="s">
        <v>48</v>
      </c>
      <c r="L602" t="s">
        <v>3660</v>
      </c>
      <c r="M602" t="s">
        <v>4128</v>
      </c>
      <c r="N602" t="s">
        <v>4128</v>
      </c>
      <c r="O602" t="s">
        <v>4120</v>
      </c>
    </row>
    <row r="603" spans="1:15" x14ac:dyDescent="0.45">
      <c r="A603" t="s">
        <v>4121</v>
      </c>
      <c r="B603" t="s">
        <v>4122</v>
      </c>
      <c r="C603" t="s">
        <v>3628</v>
      </c>
      <c r="D603">
        <v>100</v>
      </c>
      <c r="E603" t="s">
        <v>3629</v>
      </c>
      <c r="F603" t="s">
        <v>3630</v>
      </c>
      <c r="G603" t="s">
        <v>3631</v>
      </c>
      <c r="H603" t="s">
        <v>3632</v>
      </c>
      <c r="I603" t="s">
        <v>3633</v>
      </c>
      <c r="J603" t="s">
        <v>3634</v>
      </c>
      <c r="K603" t="s">
        <v>207</v>
      </c>
      <c r="L603" t="s">
        <v>4123</v>
      </c>
      <c r="M603" t="s">
        <v>4124</v>
      </c>
      <c r="N603" t="s">
        <v>4124</v>
      </c>
      <c r="O603" t="s">
        <v>4125</v>
      </c>
    </row>
    <row r="604" spans="1:15" x14ac:dyDescent="0.45">
      <c r="A604" t="s">
        <v>4121</v>
      </c>
      <c r="B604" t="s">
        <v>4122</v>
      </c>
      <c r="C604" t="s">
        <v>3628</v>
      </c>
      <c r="D604">
        <v>100</v>
      </c>
      <c r="E604" t="s">
        <v>3629</v>
      </c>
      <c r="F604" t="s">
        <v>3630</v>
      </c>
      <c r="G604" t="s">
        <v>3631</v>
      </c>
      <c r="H604" t="s">
        <v>3632</v>
      </c>
      <c r="I604" t="s">
        <v>3633</v>
      </c>
      <c r="J604" t="s">
        <v>3634</v>
      </c>
      <c r="K604" t="s">
        <v>207</v>
      </c>
      <c r="L604" t="s">
        <v>4123</v>
      </c>
      <c r="M604" t="s">
        <v>4124</v>
      </c>
      <c r="N604" t="s">
        <v>4124</v>
      </c>
      <c r="O604" t="s">
        <v>4125</v>
      </c>
    </row>
    <row r="605" spans="1:15" x14ac:dyDescent="0.45">
      <c r="A605" t="s">
        <v>4129</v>
      </c>
      <c r="B605" t="s">
        <v>2425</v>
      </c>
      <c r="C605" t="s">
        <v>3628</v>
      </c>
      <c r="D605">
        <v>100</v>
      </c>
      <c r="E605" t="s">
        <v>3629</v>
      </c>
      <c r="F605" t="s">
        <v>3630</v>
      </c>
      <c r="G605" t="s">
        <v>3631</v>
      </c>
      <c r="H605" t="s">
        <v>3632</v>
      </c>
      <c r="I605" t="s">
        <v>3633</v>
      </c>
      <c r="J605" t="s">
        <v>3634</v>
      </c>
      <c r="K605" t="s">
        <v>48</v>
      </c>
      <c r="L605" t="s">
        <v>3660</v>
      </c>
      <c r="M605" t="s">
        <v>4130</v>
      </c>
      <c r="N605" t="s">
        <v>4130</v>
      </c>
      <c r="O605" t="s">
        <v>4131</v>
      </c>
    </row>
    <row r="606" spans="1:15" x14ac:dyDescent="0.45">
      <c r="A606" t="s">
        <v>4121</v>
      </c>
      <c r="B606" t="s">
        <v>4122</v>
      </c>
      <c r="C606" t="s">
        <v>3628</v>
      </c>
      <c r="D606">
        <v>100</v>
      </c>
      <c r="E606" t="s">
        <v>3629</v>
      </c>
      <c r="F606" t="s">
        <v>3630</v>
      </c>
      <c r="G606" t="s">
        <v>3631</v>
      </c>
      <c r="H606" t="s">
        <v>3632</v>
      </c>
      <c r="I606" t="s">
        <v>3633</v>
      </c>
      <c r="J606" t="s">
        <v>3634</v>
      </c>
      <c r="K606" t="s">
        <v>207</v>
      </c>
      <c r="L606" t="s">
        <v>4123</v>
      </c>
      <c r="M606" t="s">
        <v>4124</v>
      </c>
      <c r="N606" t="s">
        <v>4124</v>
      </c>
      <c r="O606" t="s">
        <v>4125</v>
      </c>
    </row>
    <row r="607" spans="1:15" x14ac:dyDescent="0.45">
      <c r="A607" t="s">
        <v>4121</v>
      </c>
      <c r="B607" t="s">
        <v>4122</v>
      </c>
      <c r="C607" t="s">
        <v>3628</v>
      </c>
      <c r="D607">
        <v>100</v>
      </c>
      <c r="E607" t="s">
        <v>3629</v>
      </c>
      <c r="F607" t="s">
        <v>3630</v>
      </c>
      <c r="G607" t="s">
        <v>3631</v>
      </c>
      <c r="H607" t="s">
        <v>3632</v>
      </c>
      <c r="I607" t="s">
        <v>3633</v>
      </c>
      <c r="J607" t="s">
        <v>3634</v>
      </c>
      <c r="K607" t="s">
        <v>207</v>
      </c>
      <c r="L607" t="s">
        <v>4123</v>
      </c>
      <c r="M607" t="s">
        <v>4124</v>
      </c>
      <c r="N607" t="s">
        <v>4124</v>
      </c>
      <c r="O607" t="s">
        <v>4125</v>
      </c>
    </row>
    <row r="608" spans="1:15" x14ac:dyDescent="0.45">
      <c r="A608" t="s">
        <v>4121</v>
      </c>
      <c r="B608" t="s">
        <v>4122</v>
      </c>
      <c r="C608" t="s">
        <v>3628</v>
      </c>
      <c r="D608">
        <v>100</v>
      </c>
      <c r="E608" t="s">
        <v>3629</v>
      </c>
      <c r="F608" t="s">
        <v>3630</v>
      </c>
      <c r="G608" t="s">
        <v>3631</v>
      </c>
      <c r="H608" t="s">
        <v>3632</v>
      </c>
      <c r="I608" t="s">
        <v>3633</v>
      </c>
      <c r="J608" t="s">
        <v>3634</v>
      </c>
      <c r="K608" t="s">
        <v>207</v>
      </c>
      <c r="L608" t="s">
        <v>4123</v>
      </c>
      <c r="M608" t="s">
        <v>4124</v>
      </c>
      <c r="N608" t="s">
        <v>4124</v>
      </c>
      <c r="O608" t="s">
        <v>4125</v>
      </c>
    </row>
    <row r="609" spans="1:15" x14ac:dyDescent="0.45">
      <c r="A609" t="s">
        <v>4121</v>
      </c>
      <c r="B609" t="s">
        <v>4122</v>
      </c>
      <c r="C609" t="s">
        <v>3628</v>
      </c>
      <c r="D609">
        <v>100</v>
      </c>
      <c r="E609" t="s">
        <v>3629</v>
      </c>
      <c r="F609" t="s">
        <v>3630</v>
      </c>
      <c r="G609" t="s">
        <v>3631</v>
      </c>
      <c r="H609" t="s">
        <v>3632</v>
      </c>
      <c r="I609" t="s">
        <v>3633</v>
      </c>
      <c r="J609" t="s">
        <v>3634</v>
      </c>
      <c r="K609" t="s">
        <v>207</v>
      </c>
      <c r="L609" t="s">
        <v>4123</v>
      </c>
      <c r="M609" t="s">
        <v>4124</v>
      </c>
      <c r="N609" t="s">
        <v>4124</v>
      </c>
      <c r="O609" t="s">
        <v>4125</v>
      </c>
    </row>
    <row r="610" spans="1:15" x14ac:dyDescent="0.45">
      <c r="A610" t="s">
        <v>4132</v>
      </c>
      <c r="B610" t="s">
        <v>4133</v>
      </c>
      <c r="C610" t="s">
        <v>3628</v>
      </c>
      <c r="D610">
        <v>100</v>
      </c>
      <c r="E610" t="s">
        <v>3629</v>
      </c>
      <c r="F610" t="s">
        <v>3630</v>
      </c>
      <c r="G610" t="s">
        <v>3631</v>
      </c>
      <c r="H610" t="s">
        <v>3632</v>
      </c>
      <c r="I610" t="s">
        <v>3633</v>
      </c>
      <c r="J610" t="s">
        <v>3634</v>
      </c>
      <c r="K610" t="s">
        <v>207</v>
      </c>
      <c r="L610" t="s">
        <v>1337</v>
      </c>
      <c r="M610" t="s">
        <v>4134</v>
      </c>
      <c r="N610" t="s">
        <v>4134</v>
      </c>
      <c r="O610" t="s">
        <v>4135</v>
      </c>
    </row>
    <row r="611" spans="1:15" x14ac:dyDescent="0.45">
      <c r="A611" t="s">
        <v>4136</v>
      </c>
      <c r="B611" t="s">
        <v>4137</v>
      </c>
      <c r="C611" t="s">
        <v>3628</v>
      </c>
      <c r="D611">
        <v>99</v>
      </c>
      <c r="E611" t="s">
        <v>3629</v>
      </c>
      <c r="F611" t="s">
        <v>3630</v>
      </c>
      <c r="G611" t="s">
        <v>3631</v>
      </c>
      <c r="H611" t="s">
        <v>3632</v>
      </c>
      <c r="I611" t="s">
        <v>3633</v>
      </c>
      <c r="J611" t="s">
        <v>3634</v>
      </c>
      <c r="K611" t="s">
        <v>207</v>
      </c>
      <c r="L611" t="s">
        <v>1337</v>
      </c>
      <c r="M611" t="s">
        <v>4138</v>
      </c>
      <c r="N611" t="s">
        <v>4138</v>
      </c>
      <c r="O611" t="s">
        <v>3948</v>
      </c>
    </row>
    <row r="612" spans="1:15" x14ac:dyDescent="0.45">
      <c r="A612" t="s">
        <v>4136</v>
      </c>
      <c r="B612" t="s">
        <v>4137</v>
      </c>
      <c r="C612" t="s">
        <v>3628</v>
      </c>
      <c r="D612">
        <v>99</v>
      </c>
      <c r="E612" t="s">
        <v>3629</v>
      </c>
      <c r="F612" t="s">
        <v>3630</v>
      </c>
      <c r="G612" t="s">
        <v>3631</v>
      </c>
      <c r="H612" t="s">
        <v>3632</v>
      </c>
      <c r="I612" t="s">
        <v>3633</v>
      </c>
      <c r="J612" t="s">
        <v>3634</v>
      </c>
      <c r="K612" t="s">
        <v>207</v>
      </c>
      <c r="L612" t="s">
        <v>1337</v>
      </c>
      <c r="M612" t="s">
        <v>4138</v>
      </c>
      <c r="N612" t="s">
        <v>4138</v>
      </c>
      <c r="O612" t="s">
        <v>3948</v>
      </c>
    </row>
    <row r="613" spans="1:15" x14ac:dyDescent="0.45">
      <c r="A613" t="s">
        <v>4136</v>
      </c>
      <c r="B613" t="s">
        <v>4137</v>
      </c>
      <c r="C613" t="s">
        <v>3628</v>
      </c>
      <c r="D613">
        <v>99</v>
      </c>
      <c r="E613" t="s">
        <v>3629</v>
      </c>
      <c r="F613" t="s">
        <v>3630</v>
      </c>
      <c r="G613" t="s">
        <v>3631</v>
      </c>
      <c r="H613" t="s">
        <v>3632</v>
      </c>
      <c r="I613" t="s">
        <v>3633</v>
      </c>
      <c r="J613" t="s">
        <v>3634</v>
      </c>
      <c r="K613" t="s">
        <v>207</v>
      </c>
      <c r="L613" t="s">
        <v>1337</v>
      </c>
      <c r="M613" t="s">
        <v>4138</v>
      </c>
      <c r="N613" t="s">
        <v>4138</v>
      </c>
      <c r="O613" t="s">
        <v>3948</v>
      </c>
    </row>
    <row r="614" spans="1:15" x14ac:dyDescent="0.45">
      <c r="A614" t="s">
        <v>4136</v>
      </c>
      <c r="B614" t="s">
        <v>4137</v>
      </c>
      <c r="C614" t="s">
        <v>3628</v>
      </c>
      <c r="D614">
        <v>99</v>
      </c>
      <c r="E614" t="s">
        <v>3629</v>
      </c>
      <c r="F614" t="s">
        <v>3630</v>
      </c>
      <c r="G614" t="s">
        <v>3631</v>
      </c>
      <c r="H614" t="s">
        <v>3632</v>
      </c>
      <c r="I614" t="s">
        <v>3633</v>
      </c>
      <c r="J614" t="s">
        <v>3634</v>
      </c>
      <c r="K614" t="s">
        <v>207</v>
      </c>
      <c r="L614" t="s">
        <v>1337</v>
      </c>
      <c r="M614" t="s">
        <v>4138</v>
      </c>
      <c r="N614" t="s">
        <v>4138</v>
      </c>
      <c r="O614" t="s">
        <v>3948</v>
      </c>
    </row>
    <row r="615" spans="1:15" x14ac:dyDescent="0.45">
      <c r="A615" t="s">
        <v>4136</v>
      </c>
      <c r="B615" t="s">
        <v>4137</v>
      </c>
      <c r="C615" t="s">
        <v>3628</v>
      </c>
      <c r="D615">
        <v>99</v>
      </c>
      <c r="E615" t="s">
        <v>3629</v>
      </c>
      <c r="F615" t="s">
        <v>3630</v>
      </c>
      <c r="G615" t="s">
        <v>3631</v>
      </c>
      <c r="H615" t="s">
        <v>3632</v>
      </c>
      <c r="I615" t="s">
        <v>3633</v>
      </c>
      <c r="J615" t="s">
        <v>3634</v>
      </c>
      <c r="K615" t="s">
        <v>207</v>
      </c>
      <c r="L615" t="s">
        <v>1337</v>
      </c>
      <c r="M615" t="s">
        <v>4138</v>
      </c>
      <c r="N615" t="s">
        <v>4138</v>
      </c>
      <c r="O615" t="s">
        <v>3948</v>
      </c>
    </row>
    <row r="616" spans="1:15" x14ac:dyDescent="0.45">
      <c r="A616" t="s">
        <v>4136</v>
      </c>
      <c r="B616" t="s">
        <v>4137</v>
      </c>
      <c r="C616" t="s">
        <v>3628</v>
      </c>
      <c r="D616">
        <v>99</v>
      </c>
      <c r="E616" t="s">
        <v>3629</v>
      </c>
      <c r="F616" t="s">
        <v>3630</v>
      </c>
      <c r="G616" t="s">
        <v>3631</v>
      </c>
      <c r="H616" t="s">
        <v>3632</v>
      </c>
      <c r="I616" t="s">
        <v>3633</v>
      </c>
      <c r="J616" t="s">
        <v>3634</v>
      </c>
      <c r="K616" t="s">
        <v>207</v>
      </c>
      <c r="L616" t="s">
        <v>1337</v>
      </c>
      <c r="M616" t="s">
        <v>4138</v>
      </c>
      <c r="N616" t="s">
        <v>4138</v>
      </c>
      <c r="O616" t="s">
        <v>3948</v>
      </c>
    </row>
    <row r="617" spans="1:15" x14ac:dyDescent="0.45">
      <c r="A617" t="s">
        <v>4136</v>
      </c>
      <c r="B617" t="s">
        <v>4137</v>
      </c>
      <c r="C617" t="s">
        <v>3628</v>
      </c>
      <c r="D617">
        <v>99</v>
      </c>
      <c r="E617" t="s">
        <v>3629</v>
      </c>
      <c r="F617" t="s">
        <v>3630</v>
      </c>
      <c r="G617" t="s">
        <v>3631</v>
      </c>
      <c r="H617" t="s">
        <v>3632</v>
      </c>
      <c r="I617" t="s">
        <v>3633</v>
      </c>
      <c r="J617" t="s">
        <v>3634</v>
      </c>
      <c r="K617" t="s">
        <v>207</v>
      </c>
      <c r="L617" t="s">
        <v>1337</v>
      </c>
      <c r="M617" t="s">
        <v>4138</v>
      </c>
      <c r="N617" t="s">
        <v>4138</v>
      </c>
      <c r="O617" t="s">
        <v>3948</v>
      </c>
    </row>
    <row r="618" spans="1:15" x14ac:dyDescent="0.45">
      <c r="A618" t="s">
        <v>4136</v>
      </c>
      <c r="B618" t="s">
        <v>4137</v>
      </c>
      <c r="C618" t="s">
        <v>3628</v>
      </c>
      <c r="D618">
        <v>99</v>
      </c>
      <c r="E618" t="s">
        <v>3629</v>
      </c>
      <c r="F618" t="s">
        <v>3630</v>
      </c>
      <c r="G618" t="s">
        <v>3631</v>
      </c>
      <c r="H618" t="s">
        <v>3632</v>
      </c>
      <c r="I618" t="s">
        <v>3633</v>
      </c>
      <c r="J618" t="s">
        <v>3634</v>
      </c>
      <c r="K618" t="s">
        <v>207</v>
      </c>
      <c r="L618" t="s">
        <v>1337</v>
      </c>
      <c r="M618" t="s">
        <v>4138</v>
      </c>
      <c r="N618" t="s">
        <v>4138</v>
      </c>
      <c r="O618" t="s">
        <v>3948</v>
      </c>
    </row>
    <row r="619" spans="1:15" x14ac:dyDescent="0.45">
      <c r="A619" t="s">
        <v>4139</v>
      </c>
      <c r="B619" t="s">
        <v>4140</v>
      </c>
      <c r="C619" t="s">
        <v>3628</v>
      </c>
      <c r="D619">
        <v>99</v>
      </c>
      <c r="E619" t="s">
        <v>3629</v>
      </c>
      <c r="F619" t="s">
        <v>3630</v>
      </c>
      <c r="G619" t="s">
        <v>3631</v>
      </c>
      <c r="H619" t="s">
        <v>3632</v>
      </c>
      <c r="I619" t="s">
        <v>3633</v>
      </c>
      <c r="J619" t="s">
        <v>3634</v>
      </c>
      <c r="K619" t="s">
        <v>207</v>
      </c>
      <c r="L619" t="s">
        <v>1337</v>
      </c>
      <c r="M619" t="s">
        <v>4141</v>
      </c>
      <c r="N619" t="s">
        <v>4141</v>
      </c>
      <c r="O619" t="s">
        <v>3648</v>
      </c>
    </row>
    <row r="620" spans="1:15" x14ac:dyDescent="0.45">
      <c r="A620" t="s">
        <v>4139</v>
      </c>
      <c r="B620" t="s">
        <v>4140</v>
      </c>
      <c r="C620" t="s">
        <v>3628</v>
      </c>
      <c r="D620">
        <v>99</v>
      </c>
      <c r="E620" t="s">
        <v>3629</v>
      </c>
      <c r="F620" t="s">
        <v>3630</v>
      </c>
      <c r="G620" t="s">
        <v>3631</v>
      </c>
      <c r="H620" t="s">
        <v>3632</v>
      </c>
      <c r="I620" t="s">
        <v>3633</v>
      </c>
      <c r="J620" t="s">
        <v>3634</v>
      </c>
      <c r="K620" t="s">
        <v>207</v>
      </c>
      <c r="L620" t="s">
        <v>1337</v>
      </c>
      <c r="M620" t="s">
        <v>4141</v>
      </c>
      <c r="N620" t="s">
        <v>4141</v>
      </c>
      <c r="O620" t="s">
        <v>3648</v>
      </c>
    </row>
    <row r="621" spans="1:15" x14ac:dyDescent="0.45">
      <c r="A621" t="s">
        <v>4139</v>
      </c>
      <c r="B621" t="s">
        <v>4140</v>
      </c>
      <c r="C621" t="s">
        <v>3628</v>
      </c>
      <c r="D621">
        <v>99</v>
      </c>
      <c r="E621" t="s">
        <v>3629</v>
      </c>
      <c r="F621" t="s">
        <v>3630</v>
      </c>
      <c r="G621" t="s">
        <v>3631</v>
      </c>
      <c r="H621" t="s">
        <v>3632</v>
      </c>
      <c r="I621" t="s">
        <v>3633</v>
      </c>
      <c r="J621" t="s">
        <v>3634</v>
      </c>
      <c r="K621" t="s">
        <v>207</v>
      </c>
      <c r="L621" t="s">
        <v>1337</v>
      </c>
      <c r="M621" t="s">
        <v>4141</v>
      </c>
      <c r="N621" t="s">
        <v>4141</v>
      </c>
      <c r="O621" t="s">
        <v>3648</v>
      </c>
    </row>
    <row r="622" spans="1:15" x14ac:dyDescent="0.45">
      <c r="A622" t="s">
        <v>4139</v>
      </c>
      <c r="B622" t="s">
        <v>4140</v>
      </c>
      <c r="C622" t="s">
        <v>3628</v>
      </c>
      <c r="D622">
        <v>99</v>
      </c>
      <c r="E622" t="s">
        <v>3629</v>
      </c>
      <c r="F622" t="s">
        <v>3630</v>
      </c>
      <c r="G622" t="s">
        <v>3631</v>
      </c>
      <c r="H622" t="s">
        <v>3632</v>
      </c>
      <c r="I622" t="s">
        <v>3633</v>
      </c>
      <c r="J622" t="s">
        <v>3634</v>
      </c>
      <c r="K622" t="s">
        <v>207</v>
      </c>
      <c r="L622" t="s">
        <v>1337</v>
      </c>
      <c r="M622" t="s">
        <v>4141</v>
      </c>
      <c r="N622" t="s">
        <v>4141</v>
      </c>
      <c r="O622" t="s">
        <v>3648</v>
      </c>
    </row>
    <row r="623" spans="1:15" x14ac:dyDescent="0.45">
      <c r="A623" t="s">
        <v>4139</v>
      </c>
      <c r="B623" t="s">
        <v>4140</v>
      </c>
      <c r="C623" t="s">
        <v>3628</v>
      </c>
      <c r="D623">
        <v>99</v>
      </c>
      <c r="E623" t="s">
        <v>3629</v>
      </c>
      <c r="F623" t="s">
        <v>3630</v>
      </c>
      <c r="G623" t="s">
        <v>3631</v>
      </c>
      <c r="H623" t="s">
        <v>3632</v>
      </c>
      <c r="I623" t="s">
        <v>3633</v>
      </c>
      <c r="J623" t="s">
        <v>3634</v>
      </c>
      <c r="K623" t="s">
        <v>207</v>
      </c>
      <c r="L623" t="s">
        <v>1337</v>
      </c>
      <c r="M623" t="s">
        <v>4141</v>
      </c>
      <c r="N623" t="s">
        <v>4141</v>
      </c>
      <c r="O623" t="s">
        <v>3648</v>
      </c>
    </row>
    <row r="624" spans="1:15" x14ac:dyDescent="0.45">
      <c r="A624" t="s">
        <v>4139</v>
      </c>
      <c r="B624" t="s">
        <v>4140</v>
      </c>
      <c r="C624" t="s">
        <v>3628</v>
      </c>
      <c r="D624">
        <v>99</v>
      </c>
      <c r="E624" t="s">
        <v>3629</v>
      </c>
      <c r="F624" t="s">
        <v>3630</v>
      </c>
      <c r="G624" t="s">
        <v>3631</v>
      </c>
      <c r="H624" t="s">
        <v>3632</v>
      </c>
      <c r="I624" t="s">
        <v>3633</v>
      </c>
      <c r="J624" t="s">
        <v>3634</v>
      </c>
      <c r="K624" t="s">
        <v>207</v>
      </c>
      <c r="L624" t="s">
        <v>1337</v>
      </c>
      <c r="M624" t="s">
        <v>4141</v>
      </c>
      <c r="N624" t="s">
        <v>4141</v>
      </c>
      <c r="O624" t="s">
        <v>3648</v>
      </c>
    </row>
    <row r="625" spans="1:15" x14ac:dyDescent="0.45">
      <c r="A625" t="s">
        <v>4139</v>
      </c>
      <c r="B625" t="s">
        <v>4140</v>
      </c>
      <c r="C625" t="s">
        <v>3628</v>
      </c>
      <c r="D625">
        <v>99</v>
      </c>
      <c r="E625" t="s">
        <v>3629</v>
      </c>
      <c r="F625" t="s">
        <v>3630</v>
      </c>
      <c r="G625" t="s">
        <v>3631</v>
      </c>
      <c r="H625" t="s">
        <v>3632</v>
      </c>
      <c r="I625" t="s">
        <v>3633</v>
      </c>
      <c r="J625" t="s">
        <v>3634</v>
      </c>
      <c r="K625" t="s">
        <v>207</v>
      </c>
      <c r="L625" t="s">
        <v>1337</v>
      </c>
      <c r="M625" t="s">
        <v>4141</v>
      </c>
      <c r="N625" t="s">
        <v>4141</v>
      </c>
      <c r="O625" t="s">
        <v>3648</v>
      </c>
    </row>
    <row r="626" spans="1:15" x14ac:dyDescent="0.45">
      <c r="A626" t="s">
        <v>4139</v>
      </c>
      <c r="B626" t="s">
        <v>4140</v>
      </c>
      <c r="C626" t="s">
        <v>3628</v>
      </c>
      <c r="D626">
        <v>99</v>
      </c>
      <c r="E626" t="s">
        <v>3629</v>
      </c>
      <c r="F626" t="s">
        <v>3630</v>
      </c>
      <c r="G626" t="s">
        <v>3631</v>
      </c>
      <c r="H626" t="s">
        <v>3632</v>
      </c>
      <c r="I626" t="s">
        <v>3633</v>
      </c>
      <c r="J626" t="s">
        <v>3634</v>
      </c>
      <c r="K626" t="s">
        <v>207</v>
      </c>
      <c r="L626" t="s">
        <v>1337</v>
      </c>
      <c r="M626" t="s">
        <v>4141</v>
      </c>
      <c r="N626" t="s">
        <v>4141</v>
      </c>
      <c r="O626" t="s">
        <v>3648</v>
      </c>
    </row>
    <row r="627" spans="1:15" x14ac:dyDescent="0.45">
      <c r="A627" t="s">
        <v>4139</v>
      </c>
      <c r="B627" t="s">
        <v>4140</v>
      </c>
      <c r="C627" t="s">
        <v>3628</v>
      </c>
      <c r="D627">
        <v>99</v>
      </c>
      <c r="E627" t="s">
        <v>3629</v>
      </c>
      <c r="F627" t="s">
        <v>3630</v>
      </c>
      <c r="G627" t="s">
        <v>3631</v>
      </c>
      <c r="H627" t="s">
        <v>3632</v>
      </c>
      <c r="I627" t="s">
        <v>3633</v>
      </c>
      <c r="J627" t="s">
        <v>3634</v>
      </c>
      <c r="K627" t="s">
        <v>207</v>
      </c>
      <c r="L627" t="s">
        <v>1337</v>
      </c>
      <c r="M627" t="s">
        <v>4141</v>
      </c>
      <c r="N627" t="s">
        <v>4141</v>
      </c>
      <c r="O627" t="s">
        <v>3648</v>
      </c>
    </row>
    <row r="628" spans="1:15" x14ac:dyDescent="0.45">
      <c r="A628" t="s">
        <v>4139</v>
      </c>
      <c r="B628" t="s">
        <v>4140</v>
      </c>
      <c r="C628" t="s">
        <v>3628</v>
      </c>
      <c r="D628">
        <v>99</v>
      </c>
      <c r="E628" t="s">
        <v>3629</v>
      </c>
      <c r="F628" t="s">
        <v>3630</v>
      </c>
      <c r="G628" t="s">
        <v>3631</v>
      </c>
      <c r="H628" t="s">
        <v>3632</v>
      </c>
      <c r="I628" t="s">
        <v>3633</v>
      </c>
      <c r="J628" t="s">
        <v>3634</v>
      </c>
      <c r="K628" t="s">
        <v>207</v>
      </c>
      <c r="L628" t="s">
        <v>1337</v>
      </c>
      <c r="M628" t="s">
        <v>4141</v>
      </c>
      <c r="N628" t="s">
        <v>4141</v>
      </c>
      <c r="O628" t="s">
        <v>3648</v>
      </c>
    </row>
    <row r="629" spans="1:15" x14ac:dyDescent="0.45">
      <c r="A629" t="s">
        <v>4139</v>
      </c>
      <c r="B629" t="s">
        <v>4140</v>
      </c>
      <c r="C629" t="s">
        <v>3628</v>
      </c>
      <c r="D629">
        <v>99</v>
      </c>
      <c r="E629" t="s">
        <v>3629</v>
      </c>
      <c r="F629" t="s">
        <v>3630</v>
      </c>
      <c r="G629" t="s">
        <v>3631</v>
      </c>
      <c r="H629" t="s">
        <v>3632</v>
      </c>
      <c r="I629" t="s">
        <v>3633</v>
      </c>
      <c r="J629" t="s">
        <v>3634</v>
      </c>
      <c r="K629" t="s">
        <v>207</v>
      </c>
      <c r="L629" t="s">
        <v>1337</v>
      </c>
      <c r="M629" t="s">
        <v>4141</v>
      </c>
      <c r="N629" t="s">
        <v>4141</v>
      </c>
      <c r="O629" t="s">
        <v>3648</v>
      </c>
    </row>
    <row r="630" spans="1:15" x14ac:dyDescent="0.45">
      <c r="A630" t="s">
        <v>4139</v>
      </c>
      <c r="B630" t="s">
        <v>4140</v>
      </c>
      <c r="C630" t="s">
        <v>3628</v>
      </c>
      <c r="D630">
        <v>99</v>
      </c>
      <c r="E630" t="s">
        <v>3629</v>
      </c>
      <c r="F630" t="s">
        <v>3630</v>
      </c>
      <c r="G630" t="s">
        <v>3631</v>
      </c>
      <c r="H630" t="s">
        <v>3632</v>
      </c>
      <c r="I630" t="s">
        <v>3633</v>
      </c>
      <c r="J630" t="s">
        <v>3634</v>
      </c>
      <c r="K630" t="s">
        <v>207</v>
      </c>
      <c r="L630" t="s">
        <v>1337</v>
      </c>
      <c r="M630" t="s">
        <v>4141</v>
      </c>
      <c r="N630" t="s">
        <v>4141</v>
      </c>
      <c r="O630" t="s">
        <v>3648</v>
      </c>
    </row>
    <row r="631" spans="1:15" x14ac:dyDescent="0.45">
      <c r="A631" t="s">
        <v>4142</v>
      </c>
      <c r="B631" t="s">
        <v>4143</v>
      </c>
      <c r="C631" t="s">
        <v>3628</v>
      </c>
      <c r="D631">
        <v>100</v>
      </c>
      <c r="E631" t="s">
        <v>3629</v>
      </c>
      <c r="F631" t="s">
        <v>3630</v>
      </c>
      <c r="G631" t="s">
        <v>3631</v>
      </c>
      <c r="H631" t="s">
        <v>3632</v>
      </c>
      <c r="I631" t="s">
        <v>3633</v>
      </c>
      <c r="J631" t="s">
        <v>3634</v>
      </c>
      <c r="K631" t="s">
        <v>207</v>
      </c>
      <c r="L631" t="s">
        <v>1337</v>
      </c>
      <c r="M631" t="s">
        <v>4142</v>
      </c>
      <c r="N631" t="s">
        <v>4142</v>
      </c>
      <c r="O631" t="s">
        <v>3938</v>
      </c>
    </row>
    <row r="632" spans="1:15" x14ac:dyDescent="0.45">
      <c r="A632" t="s">
        <v>4142</v>
      </c>
      <c r="B632" t="s">
        <v>4143</v>
      </c>
      <c r="C632" t="s">
        <v>3628</v>
      </c>
      <c r="D632">
        <v>100</v>
      </c>
      <c r="E632" t="s">
        <v>3629</v>
      </c>
      <c r="F632" t="s">
        <v>3630</v>
      </c>
      <c r="G632" t="s">
        <v>3631</v>
      </c>
      <c r="H632" t="s">
        <v>3632</v>
      </c>
      <c r="I632" t="s">
        <v>3633</v>
      </c>
      <c r="J632" t="s">
        <v>3634</v>
      </c>
      <c r="K632" t="s">
        <v>207</v>
      </c>
      <c r="L632" t="s">
        <v>1337</v>
      </c>
      <c r="M632" t="s">
        <v>4142</v>
      </c>
      <c r="N632" t="s">
        <v>4142</v>
      </c>
      <c r="O632" t="s">
        <v>3938</v>
      </c>
    </row>
    <row r="633" spans="1:15" x14ac:dyDescent="0.45">
      <c r="A633" s="41" t="s">
        <v>4144</v>
      </c>
      <c r="B633" t="s">
        <v>4145</v>
      </c>
      <c r="C633" t="s">
        <v>3628</v>
      </c>
      <c r="D633">
        <v>100</v>
      </c>
      <c r="E633" t="s">
        <v>3629</v>
      </c>
      <c r="F633" t="s">
        <v>3630</v>
      </c>
      <c r="G633" t="s">
        <v>3631</v>
      </c>
      <c r="H633" t="s">
        <v>3632</v>
      </c>
      <c r="I633" t="s">
        <v>3633</v>
      </c>
      <c r="J633" t="s">
        <v>3634</v>
      </c>
      <c r="K633" t="s">
        <v>207</v>
      </c>
      <c r="L633" t="s">
        <v>4146</v>
      </c>
      <c r="M633" t="s">
        <v>4147</v>
      </c>
      <c r="N633" t="s">
        <v>4147</v>
      </c>
      <c r="O633" t="s">
        <v>3648</v>
      </c>
    </row>
    <row r="634" spans="1:15" x14ac:dyDescent="0.45">
      <c r="A634" s="41" t="s">
        <v>4144</v>
      </c>
      <c r="B634" t="s">
        <v>4145</v>
      </c>
      <c r="C634" t="s">
        <v>3628</v>
      </c>
      <c r="D634">
        <v>100</v>
      </c>
      <c r="E634" t="s">
        <v>3629</v>
      </c>
      <c r="F634" t="s">
        <v>3630</v>
      </c>
      <c r="G634" t="s">
        <v>3631</v>
      </c>
      <c r="H634" t="s">
        <v>3632</v>
      </c>
      <c r="I634" t="s">
        <v>3633</v>
      </c>
      <c r="J634" t="s">
        <v>3634</v>
      </c>
      <c r="K634" t="s">
        <v>207</v>
      </c>
      <c r="L634" t="s">
        <v>4146</v>
      </c>
      <c r="M634" t="s">
        <v>4147</v>
      </c>
      <c r="N634" t="s">
        <v>4147</v>
      </c>
      <c r="O634" t="s">
        <v>3648</v>
      </c>
    </row>
    <row r="635" spans="1:15" x14ac:dyDescent="0.45">
      <c r="A635" s="41" t="s">
        <v>4144</v>
      </c>
      <c r="B635" t="s">
        <v>4145</v>
      </c>
      <c r="C635" t="s">
        <v>3628</v>
      </c>
      <c r="D635">
        <v>100</v>
      </c>
      <c r="E635" t="s">
        <v>3629</v>
      </c>
      <c r="F635" t="s">
        <v>3630</v>
      </c>
      <c r="G635" t="s">
        <v>3631</v>
      </c>
      <c r="H635" t="s">
        <v>3632</v>
      </c>
      <c r="I635" t="s">
        <v>3633</v>
      </c>
      <c r="J635" t="s">
        <v>3634</v>
      </c>
      <c r="K635" t="s">
        <v>207</v>
      </c>
      <c r="L635" t="s">
        <v>4146</v>
      </c>
      <c r="M635" t="s">
        <v>4147</v>
      </c>
      <c r="N635" t="s">
        <v>4147</v>
      </c>
      <c r="O635" t="s">
        <v>3648</v>
      </c>
    </row>
    <row r="636" spans="1:15" x14ac:dyDescent="0.45">
      <c r="A636" s="41" t="s">
        <v>4144</v>
      </c>
      <c r="B636" t="s">
        <v>4145</v>
      </c>
      <c r="C636" t="s">
        <v>3628</v>
      </c>
      <c r="D636">
        <v>100</v>
      </c>
      <c r="E636" t="s">
        <v>3629</v>
      </c>
      <c r="F636" t="s">
        <v>3630</v>
      </c>
      <c r="G636" t="s">
        <v>3631</v>
      </c>
      <c r="H636" t="s">
        <v>3632</v>
      </c>
      <c r="I636" t="s">
        <v>3633</v>
      </c>
      <c r="J636" t="s">
        <v>3634</v>
      </c>
      <c r="K636" t="s">
        <v>207</v>
      </c>
      <c r="L636" t="s">
        <v>4146</v>
      </c>
      <c r="M636" t="s">
        <v>4147</v>
      </c>
      <c r="N636" t="s">
        <v>4147</v>
      </c>
      <c r="O636" t="s">
        <v>3648</v>
      </c>
    </row>
    <row r="637" spans="1:15" x14ac:dyDescent="0.45">
      <c r="A637" s="41" t="s">
        <v>4144</v>
      </c>
      <c r="B637" t="s">
        <v>4145</v>
      </c>
      <c r="C637" t="s">
        <v>3628</v>
      </c>
      <c r="D637">
        <v>100</v>
      </c>
      <c r="E637" t="s">
        <v>3629</v>
      </c>
      <c r="F637" t="s">
        <v>3630</v>
      </c>
      <c r="G637" t="s">
        <v>3631</v>
      </c>
      <c r="H637" t="s">
        <v>3632</v>
      </c>
      <c r="I637" t="s">
        <v>3633</v>
      </c>
      <c r="J637" t="s">
        <v>3634</v>
      </c>
      <c r="K637" t="s">
        <v>207</v>
      </c>
      <c r="L637" t="s">
        <v>4146</v>
      </c>
      <c r="M637" t="s">
        <v>4147</v>
      </c>
      <c r="N637" t="s">
        <v>4147</v>
      </c>
      <c r="O637" t="s">
        <v>3648</v>
      </c>
    </row>
    <row r="638" spans="1:15" x14ac:dyDescent="0.45">
      <c r="A638" t="s">
        <v>4148</v>
      </c>
      <c r="B638" t="s">
        <v>4149</v>
      </c>
      <c r="C638" t="s">
        <v>3628</v>
      </c>
      <c r="D638">
        <v>100</v>
      </c>
      <c r="E638" t="s">
        <v>3629</v>
      </c>
      <c r="F638" t="s">
        <v>3630</v>
      </c>
      <c r="G638" t="s">
        <v>3631</v>
      </c>
      <c r="H638" t="s">
        <v>3632</v>
      </c>
      <c r="I638" t="s">
        <v>3633</v>
      </c>
      <c r="J638" t="s">
        <v>3634</v>
      </c>
      <c r="K638" t="s">
        <v>207</v>
      </c>
      <c r="L638" t="s">
        <v>4150</v>
      </c>
      <c r="M638" t="s">
        <v>4151</v>
      </c>
      <c r="N638" t="s">
        <v>4151</v>
      </c>
      <c r="O638" t="s">
        <v>4152</v>
      </c>
    </row>
    <row r="639" spans="1:15" x14ac:dyDescent="0.45">
      <c r="A639" t="s">
        <v>4148</v>
      </c>
      <c r="B639" t="s">
        <v>4149</v>
      </c>
      <c r="C639" t="s">
        <v>3628</v>
      </c>
      <c r="D639">
        <v>100</v>
      </c>
      <c r="E639" t="s">
        <v>3629</v>
      </c>
      <c r="F639" t="s">
        <v>3630</v>
      </c>
      <c r="G639" t="s">
        <v>3631</v>
      </c>
      <c r="H639" t="s">
        <v>3632</v>
      </c>
      <c r="I639" t="s">
        <v>3633</v>
      </c>
      <c r="J639" t="s">
        <v>3634</v>
      </c>
      <c r="K639" t="s">
        <v>207</v>
      </c>
      <c r="L639" t="s">
        <v>4150</v>
      </c>
      <c r="M639" t="s">
        <v>4151</v>
      </c>
      <c r="N639" t="s">
        <v>4151</v>
      </c>
      <c r="O639" t="s">
        <v>4152</v>
      </c>
    </row>
    <row r="640" spans="1:15" x14ac:dyDescent="0.45">
      <c r="A640" t="s">
        <v>4148</v>
      </c>
      <c r="B640" t="s">
        <v>4149</v>
      </c>
      <c r="C640" t="s">
        <v>3628</v>
      </c>
      <c r="D640">
        <v>100</v>
      </c>
      <c r="E640" t="s">
        <v>3629</v>
      </c>
      <c r="F640" t="s">
        <v>3630</v>
      </c>
      <c r="G640" t="s">
        <v>3631</v>
      </c>
      <c r="H640" t="s">
        <v>3632</v>
      </c>
      <c r="I640" t="s">
        <v>3633</v>
      </c>
      <c r="J640" t="s">
        <v>3634</v>
      </c>
      <c r="K640" t="s">
        <v>207</v>
      </c>
      <c r="L640" t="s">
        <v>4150</v>
      </c>
      <c r="M640" t="s">
        <v>4151</v>
      </c>
      <c r="N640" t="s">
        <v>4151</v>
      </c>
      <c r="O640" t="s">
        <v>4152</v>
      </c>
    </row>
    <row r="641" spans="1:15" x14ac:dyDescent="0.45">
      <c r="A641" t="s">
        <v>4153</v>
      </c>
      <c r="B641" t="s">
        <v>4154</v>
      </c>
      <c r="C641" t="s">
        <v>3628</v>
      </c>
      <c r="D641">
        <v>100</v>
      </c>
      <c r="E641" t="s">
        <v>3629</v>
      </c>
      <c r="F641" t="s">
        <v>3630</v>
      </c>
      <c r="G641" t="s">
        <v>3631</v>
      </c>
      <c r="H641" t="s">
        <v>3632</v>
      </c>
      <c r="I641" t="s">
        <v>3633</v>
      </c>
      <c r="J641" t="s">
        <v>3634</v>
      </c>
      <c r="K641" t="s">
        <v>207</v>
      </c>
      <c r="L641" t="s">
        <v>4150</v>
      </c>
      <c r="M641" t="s">
        <v>4155</v>
      </c>
      <c r="N641" t="s">
        <v>4155</v>
      </c>
      <c r="O641" t="s">
        <v>4156</v>
      </c>
    </row>
    <row r="642" spans="1:15" x14ac:dyDescent="0.45">
      <c r="A642" t="s">
        <v>4153</v>
      </c>
      <c r="B642" t="s">
        <v>4154</v>
      </c>
      <c r="C642" t="s">
        <v>3628</v>
      </c>
      <c r="D642">
        <v>100</v>
      </c>
      <c r="E642" t="s">
        <v>3629</v>
      </c>
      <c r="F642" t="s">
        <v>3630</v>
      </c>
      <c r="G642" t="s">
        <v>3631</v>
      </c>
      <c r="H642" t="s">
        <v>3632</v>
      </c>
      <c r="I642" t="s">
        <v>3633</v>
      </c>
      <c r="J642" t="s">
        <v>3634</v>
      </c>
      <c r="K642" t="s">
        <v>207</v>
      </c>
      <c r="L642" t="s">
        <v>4150</v>
      </c>
      <c r="M642" t="s">
        <v>4155</v>
      </c>
      <c r="N642" t="s">
        <v>4155</v>
      </c>
      <c r="O642" t="s">
        <v>4156</v>
      </c>
    </row>
    <row r="643" spans="1:15" x14ac:dyDescent="0.45">
      <c r="A643" t="s">
        <v>4153</v>
      </c>
      <c r="B643" t="s">
        <v>4154</v>
      </c>
      <c r="C643" t="s">
        <v>3628</v>
      </c>
      <c r="D643">
        <v>100</v>
      </c>
      <c r="E643" t="s">
        <v>3629</v>
      </c>
      <c r="F643" t="s">
        <v>3630</v>
      </c>
      <c r="G643" t="s">
        <v>3631</v>
      </c>
      <c r="H643" t="s">
        <v>3632</v>
      </c>
      <c r="I643" t="s">
        <v>3633</v>
      </c>
      <c r="J643" t="s">
        <v>3634</v>
      </c>
      <c r="K643" t="s">
        <v>207</v>
      </c>
      <c r="L643" t="s">
        <v>4150</v>
      </c>
      <c r="M643" t="s">
        <v>4155</v>
      </c>
      <c r="N643" t="s">
        <v>4155</v>
      </c>
      <c r="O643" t="s">
        <v>4156</v>
      </c>
    </row>
    <row r="644" spans="1:15" x14ac:dyDescent="0.45">
      <c r="A644" t="s">
        <v>4153</v>
      </c>
      <c r="B644" t="s">
        <v>4154</v>
      </c>
      <c r="C644" t="s">
        <v>3628</v>
      </c>
      <c r="D644">
        <v>100</v>
      </c>
      <c r="E644" t="s">
        <v>3629</v>
      </c>
      <c r="F644" t="s">
        <v>3630</v>
      </c>
      <c r="G644" t="s">
        <v>3631</v>
      </c>
      <c r="H644" t="s">
        <v>3632</v>
      </c>
      <c r="I644" t="s">
        <v>3633</v>
      </c>
      <c r="J644" t="s">
        <v>3634</v>
      </c>
      <c r="K644" t="s">
        <v>207</v>
      </c>
      <c r="L644" t="s">
        <v>4150</v>
      </c>
      <c r="M644" t="s">
        <v>4155</v>
      </c>
      <c r="N644" t="s">
        <v>4155</v>
      </c>
      <c r="O644" t="s">
        <v>4156</v>
      </c>
    </row>
    <row r="645" spans="1:15" x14ac:dyDescent="0.45">
      <c r="A645" t="s">
        <v>4153</v>
      </c>
      <c r="B645" t="s">
        <v>4154</v>
      </c>
      <c r="C645" t="s">
        <v>3628</v>
      </c>
      <c r="D645">
        <v>100</v>
      </c>
      <c r="E645" t="s">
        <v>3629</v>
      </c>
      <c r="F645" t="s">
        <v>3630</v>
      </c>
      <c r="G645" t="s">
        <v>3631</v>
      </c>
      <c r="H645" t="s">
        <v>3632</v>
      </c>
      <c r="I645" t="s">
        <v>3633</v>
      </c>
      <c r="J645" t="s">
        <v>3634</v>
      </c>
      <c r="K645" t="s">
        <v>207</v>
      </c>
      <c r="L645" t="s">
        <v>4150</v>
      </c>
      <c r="M645" t="s">
        <v>4155</v>
      </c>
      <c r="N645" t="s">
        <v>4155</v>
      </c>
      <c r="O645" t="s">
        <v>4156</v>
      </c>
    </row>
    <row r="646" spans="1:15" x14ac:dyDescent="0.45">
      <c r="A646" s="40" t="s">
        <v>4157</v>
      </c>
      <c r="B646" t="s">
        <v>4158</v>
      </c>
      <c r="C646" t="s">
        <v>3628</v>
      </c>
      <c r="D646">
        <v>100</v>
      </c>
      <c r="E646" t="s">
        <v>3629</v>
      </c>
      <c r="F646" t="s">
        <v>3630</v>
      </c>
      <c r="G646" t="s">
        <v>3631</v>
      </c>
      <c r="H646" t="s">
        <v>3632</v>
      </c>
      <c r="I646" t="s">
        <v>3633</v>
      </c>
      <c r="J646" t="s">
        <v>3634</v>
      </c>
      <c r="K646" t="s">
        <v>207</v>
      </c>
      <c r="L646" t="s">
        <v>4159</v>
      </c>
      <c r="M646" t="s">
        <v>4160</v>
      </c>
      <c r="N646" t="s">
        <v>4160</v>
      </c>
      <c r="O646" t="s">
        <v>4161</v>
      </c>
    </row>
    <row r="647" spans="1:15" x14ac:dyDescent="0.45">
      <c r="A647" s="40" t="s">
        <v>4157</v>
      </c>
      <c r="B647" t="s">
        <v>4158</v>
      </c>
      <c r="C647" t="s">
        <v>3628</v>
      </c>
      <c r="D647">
        <v>100</v>
      </c>
      <c r="E647" t="s">
        <v>3629</v>
      </c>
      <c r="F647" t="s">
        <v>3630</v>
      </c>
      <c r="G647" t="s">
        <v>3631</v>
      </c>
      <c r="H647" t="s">
        <v>3632</v>
      </c>
      <c r="I647" t="s">
        <v>3633</v>
      </c>
      <c r="J647" t="s">
        <v>3634</v>
      </c>
      <c r="K647" t="s">
        <v>207</v>
      </c>
      <c r="L647" t="s">
        <v>4159</v>
      </c>
      <c r="M647" t="s">
        <v>4160</v>
      </c>
      <c r="N647" t="s">
        <v>4160</v>
      </c>
      <c r="O647" t="s">
        <v>4161</v>
      </c>
    </row>
    <row r="648" spans="1:15" x14ac:dyDescent="0.45">
      <c r="A648" s="40" t="s">
        <v>4157</v>
      </c>
      <c r="B648" t="s">
        <v>4158</v>
      </c>
      <c r="C648" t="s">
        <v>3628</v>
      </c>
      <c r="D648">
        <v>100</v>
      </c>
      <c r="E648" t="s">
        <v>3629</v>
      </c>
      <c r="F648" t="s">
        <v>3630</v>
      </c>
      <c r="G648" t="s">
        <v>3631</v>
      </c>
      <c r="H648" t="s">
        <v>3632</v>
      </c>
      <c r="I648" t="s">
        <v>3633</v>
      </c>
      <c r="J648" t="s">
        <v>3634</v>
      </c>
      <c r="K648" t="s">
        <v>207</v>
      </c>
      <c r="L648" t="s">
        <v>4159</v>
      </c>
      <c r="M648" t="s">
        <v>4160</v>
      </c>
      <c r="N648" t="s">
        <v>4160</v>
      </c>
      <c r="O648" t="s">
        <v>4161</v>
      </c>
    </row>
    <row r="649" spans="1:15" x14ac:dyDescent="0.45">
      <c r="A649" s="40" t="s">
        <v>4157</v>
      </c>
      <c r="B649" t="s">
        <v>4158</v>
      </c>
      <c r="C649" t="s">
        <v>3628</v>
      </c>
      <c r="D649">
        <v>100</v>
      </c>
      <c r="E649" t="s">
        <v>3629</v>
      </c>
      <c r="F649" t="s">
        <v>3630</v>
      </c>
      <c r="G649" t="s">
        <v>3631</v>
      </c>
      <c r="H649" t="s">
        <v>3632</v>
      </c>
      <c r="I649" t="s">
        <v>3633</v>
      </c>
      <c r="J649" t="s">
        <v>3634</v>
      </c>
      <c r="K649" t="s">
        <v>207</v>
      </c>
      <c r="L649" t="s">
        <v>4159</v>
      </c>
      <c r="M649" t="s">
        <v>4160</v>
      </c>
      <c r="N649" t="s">
        <v>4160</v>
      </c>
      <c r="O649" t="s">
        <v>4161</v>
      </c>
    </row>
    <row r="650" spans="1:15" x14ac:dyDescent="0.45">
      <c r="A650" s="40" t="s">
        <v>4157</v>
      </c>
      <c r="B650" t="s">
        <v>4158</v>
      </c>
      <c r="C650" t="s">
        <v>3628</v>
      </c>
      <c r="D650">
        <v>100</v>
      </c>
      <c r="E650" t="s">
        <v>3629</v>
      </c>
      <c r="F650" t="s">
        <v>3630</v>
      </c>
      <c r="G650" t="s">
        <v>3631</v>
      </c>
      <c r="H650" t="s">
        <v>3632</v>
      </c>
      <c r="I650" t="s">
        <v>3633</v>
      </c>
      <c r="J650" t="s">
        <v>3634</v>
      </c>
      <c r="K650" t="s">
        <v>207</v>
      </c>
      <c r="L650" t="s">
        <v>4159</v>
      </c>
      <c r="M650" t="s">
        <v>4160</v>
      </c>
      <c r="N650" t="s">
        <v>4160</v>
      </c>
      <c r="O650" t="s">
        <v>4161</v>
      </c>
    </row>
    <row r="651" spans="1:15" x14ac:dyDescent="0.45">
      <c r="A651" s="40" t="s">
        <v>4157</v>
      </c>
      <c r="B651" t="s">
        <v>4158</v>
      </c>
      <c r="C651" t="s">
        <v>3628</v>
      </c>
      <c r="D651">
        <v>100</v>
      </c>
      <c r="E651" t="s">
        <v>3629</v>
      </c>
      <c r="F651" t="s">
        <v>3630</v>
      </c>
      <c r="G651" t="s">
        <v>3631</v>
      </c>
      <c r="H651" t="s">
        <v>3632</v>
      </c>
      <c r="I651" t="s">
        <v>3633</v>
      </c>
      <c r="J651" t="s">
        <v>3634</v>
      </c>
      <c r="K651" t="s">
        <v>207</v>
      </c>
      <c r="L651" t="s">
        <v>4159</v>
      </c>
      <c r="M651" t="s">
        <v>4160</v>
      </c>
      <c r="N651" t="s">
        <v>4160</v>
      </c>
      <c r="O651" t="s">
        <v>4161</v>
      </c>
    </row>
    <row r="652" spans="1:15" x14ac:dyDescent="0.45">
      <c r="A652" s="40" t="s">
        <v>4157</v>
      </c>
      <c r="B652" t="s">
        <v>4158</v>
      </c>
      <c r="C652" t="s">
        <v>3628</v>
      </c>
      <c r="D652">
        <v>100</v>
      </c>
      <c r="E652" t="s">
        <v>3629</v>
      </c>
      <c r="F652" t="s">
        <v>3630</v>
      </c>
      <c r="G652" t="s">
        <v>3631</v>
      </c>
      <c r="H652" t="s">
        <v>3632</v>
      </c>
      <c r="I652" t="s">
        <v>3633</v>
      </c>
      <c r="J652" t="s">
        <v>3634</v>
      </c>
      <c r="K652" t="s">
        <v>207</v>
      </c>
      <c r="L652" t="s">
        <v>4159</v>
      </c>
      <c r="M652" t="s">
        <v>4160</v>
      </c>
      <c r="N652" t="s">
        <v>4160</v>
      </c>
      <c r="O652" t="s">
        <v>4161</v>
      </c>
    </row>
    <row r="653" spans="1:15" x14ac:dyDescent="0.45">
      <c r="A653" s="40" t="s">
        <v>4157</v>
      </c>
      <c r="B653" t="s">
        <v>4158</v>
      </c>
      <c r="C653" t="s">
        <v>3628</v>
      </c>
      <c r="D653">
        <v>100</v>
      </c>
      <c r="E653" t="s">
        <v>3629</v>
      </c>
      <c r="F653" t="s">
        <v>3630</v>
      </c>
      <c r="G653" t="s">
        <v>3631</v>
      </c>
      <c r="H653" t="s">
        <v>3632</v>
      </c>
      <c r="I653" t="s">
        <v>3633</v>
      </c>
      <c r="J653" t="s">
        <v>3634</v>
      </c>
      <c r="K653" t="s">
        <v>207</v>
      </c>
      <c r="L653" t="s">
        <v>4159</v>
      </c>
      <c r="M653" t="s">
        <v>4160</v>
      </c>
      <c r="N653" t="s">
        <v>4160</v>
      </c>
      <c r="O653" t="s">
        <v>4161</v>
      </c>
    </row>
    <row r="654" spans="1:15" x14ac:dyDescent="0.45">
      <c r="A654" s="40" t="s">
        <v>4157</v>
      </c>
      <c r="B654" t="s">
        <v>4158</v>
      </c>
      <c r="C654" t="s">
        <v>3628</v>
      </c>
      <c r="D654">
        <v>100</v>
      </c>
      <c r="E654" t="s">
        <v>3629</v>
      </c>
      <c r="F654" t="s">
        <v>3630</v>
      </c>
      <c r="G654" t="s">
        <v>3631</v>
      </c>
      <c r="H654" t="s">
        <v>3632</v>
      </c>
      <c r="I654" t="s">
        <v>3633</v>
      </c>
      <c r="J654" t="s">
        <v>3634</v>
      </c>
      <c r="K654" t="s">
        <v>207</v>
      </c>
      <c r="L654" t="s">
        <v>4159</v>
      </c>
      <c r="M654" t="s">
        <v>4160</v>
      </c>
      <c r="N654" t="s">
        <v>4160</v>
      </c>
      <c r="O654" t="s">
        <v>4161</v>
      </c>
    </row>
    <row r="655" spans="1:15" x14ac:dyDescent="0.45">
      <c r="A655" s="40" t="s">
        <v>4157</v>
      </c>
      <c r="B655" t="s">
        <v>4158</v>
      </c>
      <c r="C655" t="s">
        <v>3628</v>
      </c>
      <c r="D655">
        <v>100</v>
      </c>
      <c r="E655" t="s">
        <v>3629</v>
      </c>
      <c r="F655" t="s">
        <v>3630</v>
      </c>
      <c r="G655" t="s">
        <v>3631</v>
      </c>
      <c r="H655" t="s">
        <v>3632</v>
      </c>
      <c r="I655" t="s">
        <v>3633</v>
      </c>
      <c r="J655" t="s">
        <v>3634</v>
      </c>
      <c r="K655" t="s">
        <v>207</v>
      </c>
      <c r="L655" t="s">
        <v>4159</v>
      </c>
      <c r="M655" t="s">
        <v>4160</v>
      </c>
      <c r="N655" t="s">
        <v>4160</v>
      </c>
      <c r="O655" t="s">
        <v>4161</v>
      </c>
    </row>
    <row r="656" spans="1:15" x14ac:dyDescent="0.45">
      <c r="A656" s="40" t="s">
        <v>4157</v>
      </c>
      <c r="B656" t="s">
        <v>4158</v>
      </c>
      <c r="C656" t="s">
        <v>3628</v>
      </c>
      <c r="D656">
        <v>100</v>
      </c>
      <c r="E656" t="s">
        <v>3629</v>
      </c>
      <c r="F656" t="s">
        <v>3630</v>
      </c>
      <c r="G656" t="s">
        <v>3631</v>
      </c>
      <c r="H656" t="s">
        <v>3632</v>
      </c>
      <c r="I656" t="s">
        <v>3633</v>
      </c>
      <c r="J656" t="s">
        <v>3634</v>
      </c>
      <c r="K656" t="s">
        <v>207</v>
      </c>
      <c r="L656" t="s">
        <v>4159</v>
      </c>
      <c r="M656" t="s">
        <v>4160</v>
      </c>
      <c r="N656" t="s">
        <v>4160</v>
      </c>
      <c r="O656" t="s">
        <v>4161</v>
      </c>
    </row>
    <row r="657" spans="1:15" x14ac:dyDescent="0.45">
      <c r="A657" s="40" t="s">
        <v>4157</v>
      </c>
      <c r="B657" t="s">
        <v>4158</v>
      </c>
      <c r="C657" t="s">
        <v>3628</v>
      </c>
      <c r="D657">
        <v>100</v>
      </c>
      <c r="E657" t="s">
        <v>3629</v>
      </c>
      <c r="F657" t="s">
        <v>3630</v>
      </c>
      <c r="G657" t="s">
        <v>3631</v>
      </c>
      <c r="H657" t="s">
        <v>3632</v>
      </c>
      <c r="I657" t="s">
        <v>3633</v>
      </c>
      <c r="J657" t="s">
        <v>3634</v>
      </c>
      <c r="K657" t="s">
        <v>207</v>
      </c>
      <c r="L657" t="s">
        <v>4159</v>
      </c>
      <c r="M657" t="s">
        <v>4160</v>
      </c>
      <c r="N657" t="s">
        <v>4160</v>
      </c>
      <c r="O657" t="s">
        <v>4161</v>
      </c>
    </row>
    <row r="658" spans="1:15" x14ac:dyDescent="0.45">
      <c r="A658" s="40" t="s">
        <v>4157</v>
      </c>
      <c r="B658" t="s">
        <v>4158</v>
      </c>
      <c r="C658" t="s">
        <v>3628</v>
      </c>
      <c r="D658">
        <v>100</v>
      </c>
      <c r="E658" t="s">
        <v>3629</v>
      </c>
      <c r="F658" t="s">
        <v>3630</v>
      </c>
      <c r="G658" t="s">
        <v>3631</v>
      </c>
      <c r="H658" t="s">
        <v>3632</v>
      </c>
      <c r="I658" t="s">
        <v>3633</v>
      </c>
      <c r="J658" t="s">
        <v>3634</v>
      </c>
      <c r="K658" t="s">
        <v>207</v>
      </c>
      <c r="L658" t="s">
        <v>4159</v>
      </c>
      <c r="M658" t="s">
        <v>4160</v>
      </c>
      <c r="N658" t="s">
        <v>4160</v>
      </c>
      <c r="O658" t="s">
        <v>4161</v>
      </c>
    </row>
    <row r="659" spans="1:15" x14ac:dyDescent="0.45">
      <c r="A659" s="40" t="s">
        <v>4157</v>
      </c>
      <c r="B659" t="s">
        <v>4158</v>
      </c>
      <c r="C659" t="s">
        <v>3628</v>
      </c>
      <c r="D659">
        <v>100</v>
      </c>
      <c r="E659" t="s">
        <v>3629</v>
      </c>
      <c r="F659" t="s">
        <v>3630</v>
      </c>
      <c r="G659" t="s">
        <v>3631</v>
      </c>
      <c r="H659" t="s">
        <v>3632</v>
      </c>
      <c r="I659" t="s">
        <v>3633</v>
      </c>
      <c r="J659" t="s">
        <v>3634</v>
      </c>
      <c r="K659" t="s">
        <v>207</v>
      </c>
      <c r="L659" t="s">
        <v>4159</v>
      </c>
      <c r="M659" t="s">
        <v>4160</v>
      </c>
      <c r="N659" t="s">
        <v>4160</v>
      </c>
      <c r="O659" t="s">
        <v>4161</v>
      </c>
    </row>
    <row r="660" spans="1:15" x14ac:dyDescent="0.45">
      <c r="A660" t="s">
        <v>4162</v>
      </c>
      <c r="B660" t="s">
        <v>4163</v>
      </c>
      <c r="C660" t="s">
        <v>3628</v>
      </c>
      <c r="D660">
        <v>100</v>
      </c>
      <c r="E660" t="s">
        <v>3629</v>
      </c>
      <c r="F660" t="s">
        <v>3630</v>
      </c>
      <c r="G660" t="s">
        <v>3631</v>
      </c>
      <c r="H660" t="s">
        <v>3632</v>
      </c>
      <c r="I660" t="s">
        <v>3633</v>
      </c>
      <c r="J660" t="s">
        <v>3634</v>
      </c>
      <c r="K660" t="s">
        <v>207</v>
      </c>
      <c r="L660" t="s">
        <v>4164</v>
      </c>
      <c r="M660" t="s">
        <v>4165</v>
      </c>
      <c r="N660" t="s">
        <v>4165</v>
      </c>
      <c r="O660" t="s">
        <v>4166</v>
      </c>
    </row>
    <row r="661" spans="1:15" x14ac:dyDescent="0.45">
      <c r="A661" t="s">
        <v>4162</v>
      </c>
      <c r="B661" t="s">
        <v>4163</v>
      </c>
      <c r="C661" t="s">
        <v>3628</v>
      </c>
      <c r="D661">
        <v>100</v>
      </c>
      <c r="E661" t="s">
        <v>3629</v>
      </c>
      <c r="F661" t="s">
        <v>3630</v>
      </c>
      <c r="G661" t="s">
        <v>3631</v>
      </c>
      <c r="H661" t="s">
        <v>3632</v>
      </c>
      <c r="I661" t="s">
        <v>3633</v>
      </c>
      <c r="J661" t="s">
        <v>3634</v>
      </c>
      <c r="K661" t="s">
        <v>207</v>
      </c>
      <c r="L661" t="s">
        <v>4164</v>
      </c>
      <c r="M661" t="s">
        <v>4165</v>
      </c>
      <c r="N661" t="s">
        <v>4165</v>
      </c>
      <c r="O661" t="s">
        <v>4166</v>
      </c>
    </row>
    <row r="662" spans="1:15" x14ac:dyDescent="0.45">
      <c r="A662" t="s">
        <v>4162</v>
      </c>
      <c r="B662" t="s">
        <v>4163</v>
      </c>
      <c r="C662" t="s">
        <v>3628</v>
      </c>
      <c r="D662">
        <v>100</v>
      </c>
      <c r="E662" t="s">
        <v>3629</v>
      </c>
      <c r="F662" t="s">
        <v>3630</v>
      </c>
      <c r="G662" t="s">
        <v>3631</v>
      </c>
      <c r="H662" t="s">
        <v>3632</v>
      </c>
      <c r="I662" t="s">
        <v>3633</v>
      </c>
      <c r="J662" t="s">
        <v>3634</v>
      </c>
      <c r="K662" t="s">
        <v>207</v>
      </c>
      <c r="L662" t="s">
        <v>4164</v>
      </c>
      <c r="M662" t="s">
        <v>4165</v>
      </c>
      <c r="N662" t="s">
        <v>4165</v>
      </c>
      <c r="O662" t="s">
        <v>4166</v>
      </c>
    </row>
    <row r="663" spans="1:15" x14ac:dyDescent="0.45">
      <c r="A663" t="s">
        <v>4162</v>
      </c>
      <c r="B663" t="s">
        <v>4163</v>
      </c>
      <c r="C663" t="s">
        <v>3628</v>
      </c>
      <c r="D663">
        <v>100</v>
      </c>
      <c r="E663" t="s">
        <v>3629</v>
      </c>
      <c r="F663" t="s">
        <v>3630</v>
      </c>
      <c r="G663" t="s">
        <v>3631</v>
      </c>
      <c r="H663" t="s">
        <v>3632</v>
      </c>
      <c r="I663" t="s">
        <v>3633</v>
      </c>
      <c r="J663" t="s">
        <v>3634</v>
      </c>
      <c r="K663" t="s">
        <v>207</v>
      </c>
      <c r="L663" t="s">
        <v>4164</v>
      </c>
      <c r="M663" t="s">
        <v>4165</v>
      </c>
      <c r="N663" t="s">
        <v>4165</v>
      </c>
      <c r="O663" t="s">
        <v>4166</v>
      </c>
    </row>
    <row r="664" spans="1:15" x14ac:dyDescent="0.45">
      <c r="A664" t="s">
        <v>4162</v>
      </c>
      <c r="B664" t="s">
        <v>4163</v>
      </c>
      <c r="C664" t="s">
        <v>3628</v>
      </c>
      <c r="D664">
        <v>100</v>
      </c>
      <c r="E664" t="s">
        <v>3629</v>
      </c>
      <c r="F664" t="s">
        <v>3630</v>
      </c>
      <c r="G664" t="s">
        <v>3631</v>
      </c>
      <c r="H664" t="s">
        <v>3632</v>
      </c>
      <c r="I664" t="s">
        <v>3633</v>
      </c>
      <c r="J664" t="s">
        <v>3634</v>
      </c>
      <c r="K664" t="s">
        <v>207</v>
      </c>
      <c r="L664" t="s">
        <v>4164</v>
      </c>
      <c r="M664" t="s">
        <v>4165</v>
      </c>
      <c r="N664" t="s">
        <v>4165</v>
      </c>
      <c r="O664" t="s">
        <v>4166</v>
      </c>
    </row>
    <row r="665" spans="1:15" x14ac:dyDescent="0.45">
      <c r="A665" t="s">
        <v>4162</v>
      </c>
      <c r="B665" t="s">
        <v>4163</v>
      </c>
      <c r="C665" t="s">
        <v>3628</v>
      </c>
      <c r="D665">
        <v>100</v>
      </c>
      <c r="E665" t="s">
        <v>3629</v>
      </c>
      <c r="F665" t="s">
        <v>3630</v>
      </c>
      <c r="G665" t="s">
        <v>3631</v>
      </c>
      <c r="H665" t="s">
        <v>3632</v>
      </c>
      <c r="I665" t="s">
        <v>3633</v>
      </c>
      <c r="J665" t="s">
        <v>3634</v>
      </c>
      <c r="K665" t="s">
        <v>207</v>
      </c>
      <c r="L665" t="s">
        <v>4164</v>
      </c>
      <c r="M665" t="s">
        <v>4165</v>
      </c>
      <c r="N665" t="s">
        <v>4165</v>
      </c>
      <c r="O665" t="s">
        <v>4166</v>
      </c>
    </row>
    <row r="666" spans="1:15" x14ac:dyDescent="0.45">
      <c r="A666" t="s">
        <v>4167</v>
      </c>
      <c r="B666" t="s">
        <v>4168</v>
      </c>
      <c r="C666" t="s">
        <v>3628</v>
      </c>
      <c r="D666">
        <v>100</v>
      </c>
      <c r="E666" t="s">
        <v>3629</v>
      </c>
      <c r="F666" t="s">
        <v>3630</v>
      </c>
      <c r="G666" t="s">
        <v>3631</v>
      </c>
      <c r="H666" t="s">
        <v>3632</v>
      </c>
      <c r="I666" t="s">
        <v>3633</v>
      </c>
      <c r="J666" t="s">
        <v>3634</v>
      </c>
      <c r="K666" t="s">
        <v>207</v>
      </c>
      <c r="L666" t="s">
        <v>1371</v>
      </c>
      <c r="M666" t="s">
        <v>4167</v>
      </c>
      <c r="N666" t="s">
        <v>4167</v>
      </c>
      <c r="O666" t="s">
        <v>3942</v>
      </c>
    </row>
    <row r="667" spans="1:15" x14ac:dyDescent="0.45">
      <c r="A667" t="s">
        <v>4169</v>
      </c>
      <c r="B667" t="s">
        <v>4170</v>
      </c>
      <c r="C667" t="s">
        <v>3628</v>
      </c>
      <c r="D667">
        <v>100</v>
      </c>
      <c r="E667" t="s">
        <v>3629</v>
      </c>
      <c r="F667" t="s">
        <v>3630</v>
      </c>
      <c r="G667" t="s">
        <v>3631</v>
      </c>
      <c r="H667" t="s">
        <v>3632</v>
      </c>
      <c r="I667" t="s">
        <v>3633</v>
      </c>
      <c r="J667" t="s">
        <v>3634</v>
      </c>
      <c r="K667" t="s">
        <v>887</v>
      </c>
      <c r="L667" t="s">
        <v>769</v>
      </c>
      <c r="M667" t="s">
        <v>4169</v>
      </c>
      <c r="N667" t="s">
        <v>4169</v>
      </c>
      <c r="O667" t="s">
        <v>4171</v>
      </c>
    </row>
    <row r="668" spans="1:15" x14ac:dyDescent="0.45">
      <c r="A668" t="s">
        <v>4169</v>
      </c>
      <c r="B668" t="s">
        <v>4170</v>
      </c>
      <c r="C668" t="s">
        <v>3628</v>
      </c>
      <c r="D668">
        <v>100</v>
      </c>
      <c r="E668" t="s">
        <v>3629</v>
      </c>
      <c r="F668" t="s">
        <v>3630</v>
      </c>
      <c r="G668" t="s">
        <v>3631</v>
      </c>
      <c r="H668" t="s">
        <v>3632</v>
      </c>
      <c r="I668" t="s">
        <v>3633</v>
      </c>
      <c r="J668" t="s">
        <v>3634</v>
      </c>
      <c r="K668" t="s">
        <v>887</v>
      </c>
      <c r="L668" t="s">
        <v>769</v>
      </c>
      <c r="M668" t="s">
        <v>4169</v>
      </c>
      <c r="N668" t="s">
        <v>4169</v>
      </c>
      <c r="O668" t="s">
        <v>4171</v>
      </c>
    </row>
    <row r="669" spans="1:15" x14ac:dyDescent="0.45">
      <c r="A669" t="s">
        <v>4169</v>
      </c>
      <c r="B669" t="s">
        <v>4170</v>
      </c>
      <c r="C669" t="s">
        <v>3628</v>
      </c>
      <c r="D669">
        <v>100</v>
      </c>
      <c r="E669" t="s">
        <v>3629</v>
      </c>
      <c r="F669" t="s">
        <v>3630</v>
      </c>
      <c r="G669" t="s">
        <v>3631</v>
      </c>
      <c r="H669" t="s">
        <v>3632</v>
      </c>
      <c r="I669" t="s">
        <v>3633</v>
      </c>
      <c r="J669" t="s">
        <v>3634</v>
      </c>
      <c r="K669" t="s">
        <v>887</v>
      </c>
      <c r="L669" t="s">
        <v>769</v>
      </c>
      <c r="M669" t="s">
        <v>4169</v>
      </c>
      <c r="N669" t="s">
        <v>4169</v>
      </c>
      <c r="O669" t="s">
        <v>4171</v>
      </c>
    </row>
    <row r="670" spans="1:15" x14ac:dyDescent="0.45">
      <c r="A670" t="s">
        <v>4169</v>
      </c>
      <c r="B670" t="s">
        <v>4170</v>
      </c>
      <c r="C670" t="s">
        <v>3628</v>
      </c>
      <c r="D670">
        <v>100</v>
      </c>
      <c r="E670" t="s">
        <v>3629</v>
      </c>
      <c r="F670" t="s">
        <v>3630</v>
      </c>
      <c r="G670" t="s">
        <v>3631</v>
      </c>
      <c r="H670" t="s">
        <v>3632</v>
      </c>
      <c r="I670" t="s">
        <v>3633</v>
      </c>
      <c r="J670" t="s">
        <v>3634</v>
      </c>
      <c r="K670" t="s">
        <v>887</v>
      </c>
      <c r="L670" t="s">
        <v>769</v>
      </c>
      <c r="M670" t="s">
        <v>4169</v>
      </c>
      <c r="N670" t="s">
        <v>4169</v>
      </c>
      <c r="O670" t="s">
        <v>4171</v>
      </c>
    </row>
    <row r="671" spans="1:15" x14ac:dyDescent="0.45">
      <c r="A671" t="s">
        <v>4169</v>
      </c>
      <c r="B671" t="s">
        <v>4170</v>
      </c>
      <c r="C671" t="s">
        <v>3628</v>
      </c>
      <c r="D671">
        <v>100</v>
      </c>
      <c r="E671" t="s">
        <v>3629</v>
      </c>
      <c r="F671" t="s">
        <v>3630</v>
      </c>
      <c r="G671" t="s">
        <v>3631</v>
      </c>
      <c r="H671" t="s">
        <v>3632</v>
      </c>
      <c r="I671" t="s">
        <v>3633</v>
      </c>
      <c r="J671" t="s">
        <v>3634</v>
      </c>
      <c r="K671" t="s">
        <v>887</v>
      </c>
      <c r="L671" t="s">
        <v>769</v>
      </c>
      <c r="M671" t="s">
        <v>4169</v>
      </c>
      <c r="N671" t="s">
        <v>4169</v>
      </c>
      <c r="O671" t="s">
        <v>4171</v>
      </c>
    </row>
    <row r="672" spans="1:15" x14ac:dyDescent="0.45">
      <c r="A672" t="s">
        <v>4172</v>
      </c>
      <c r="B672" t="s">
        <v>4173</v>
      </c>
      <c r="C672" t="s">
        <v>3628</v>
      </c>
      <c r="D672">
        <v>100</v>
      </c>
      <c r="E672" t="s">
        <v>3629</v>
      </c>
      <c r="F672" t="s">
        <v>3630</v>
      </c>
      <c r="G672" t="s">
        <v>3631</v>
      </c>
      <c r="H672" t="s">
        <v>3632</v>
      </c>
      <c r="I672" t="s">
        <v>3633</v>
      </c>
      <c r="J672" t="s">
        <v>3634</v>
      </c>
      <c r="K672" t="s">
        <v>229</v>
      </c>
      <c r="L672" t="s">
        <v>1460</v>
      </c>
      <c r="M672" t="s">
        <v>4174</v>
      </c>
      <c r="N672" t="s">
        <v>4174</v>
      </c>
      <c r="O672" t="s">
        <v>4175</v>
      </c>
    </row>
    <row r="673" spans="1:15" x14ac:dyDescent="0.45">
      <c r="A673" t="s">
        <v>4176</v>
      </c>
      <c r="B673" t="s">
        <v>4177</v>
      </c>
      <c r="C673" t="s">
        <v>3628</v>
      </c>
      <c r="D673">
        <v>100</v>
      </c>
      <c r="E673" t="s">
        <v>3629</v>
      </c>
      <c r="F673" t="s">
        <v>3630</v>
      </c>
      <c r="G673" t="s">
        <v>3631</v>
      </c>
      <c r="H673" t="s">
        <v>3632</v>
      </c>
      <c r="I673" t="s">
        <v>3633</v>
      </c>
      <c r="J673" t="s">
        <v>3634</v>
      </c>
      <c r="K673" t="s">
        <v>229</v>
      </c>
      <c r="L673" t="s">
        <v>3333</v>
      </c>
      <c r="M673" t="s">
        <v>4178</v>
      </c>
      <c r="N673" t="s">
        <v>4178</v>
      </c>
      <c r="O673" t="s">
        <v>4179</v>
      </c>
    </row>
    <row r="674" spans="1:15" x14ac:dyDescent="0.45">
      <c r="A674" t="s">
        <v>4180</v>
      </c>
      <c r="B674" t="s">
        <v>4181</v>
      </c>
      <c r="C674" t="s">
        <v>3628</v>
      </c>
      <c r="D674">
        <v>100</v>
      </c>
      <c r="E674" t="s">
        <v>3629</v>
      </c>
      <c r="F674" t="s">
        <v>3630</v>
      </c>
      <c r="G674" t="s">
        <v>3631</v>
      </c>
      <c r="H674" t="s">
        <v>3632</v>
      </c>
      <c r="I674" t="s">
        <v>3633</v>
      </c>
      <c r="J674" t="s">
        <v>3634</v>
      </c>
      <c r="K674" t="s">
        <v>229</v>
      </c>
      <c r="L674" t="s">
        <v>230</v>
      </c>
      <c r="M674" t="s">
        <v>4180</v>
      </c>
      <c r="N674" t="s">
        <v>4180</v>
      </c>
      <c r="O674" t="s">
        <v>3779</v>
      </c>
    </row>
    <row r="675" spans="1:15" x14ac:dyDescent="0.45">
      <c r="A675" t="s">
        <v>4182</v>
      </c>
      <c r="B675" t="s">
        <v>4183</v>
      </c>
      <c r="C675" t="s">
        <v>3628</v>
      </c>
      <c r="D675">
        <v>100</v>
      </c>
      <c r="E675" t="s">
        <v>3629</v>
      </c>
      <c r="F675" t="s">
        <v>3630</v>
      </c>
      <c r="G675" t="s">
        <v>3631</v>
      </c>
      <c r="H675" t="s">
        <v>3632</v>
      </c>
      <c r="I675" t="s">
        <v>3633</v>
      </c>
      <c r="J675" t="s">
        <v>3634</v>
      </c>
      <c r="K675" t="s">
        <v>229</v>
      </c>
      <c r="L675" t="s">
        <v>230</v>
      </c>
      <c r="M675" t="s">
        <v>4182</v>
      </c>
      <c r="N675" t="s">
        <v>4182</v>
      </c>
      <c r="O675" t="s">
        <v>3657</v>
      </c>
    </row>
    <row r="676" spans="1:15" x14ac:dyDescent="0.45">
      <c r="A676" t="s">
        <v>4184</v>
      </c>
      <c r="B676" t="s">
        <v>4185</v>
      </c>
      <c r="C676" t="s">
        <v>3628</v>
      </c>
      <c r="D676">
        <v>100</v>
      </c>
      <c r="E676" t="s">
        <v>3629</v>
      </c>
      <c r="F676" t="s">
        <v>3630</v>
      </c>
      <c r="G676" t="s">
        <v>3631</v>
      </c>
      <c r="H676" t="s">
        <v>3632</v>
      </c>
      <c r="I676" t="s">
        <v>3633</v>
      </c>
      <c r="J676" t="s">
        <v>3634</v>
      </c>
      <c r="K676" t="s">
        <v>229</v>
      </c>
      <c r="L676" t="s">
        <v>1441</v>
      </c>
      <c r="M676" t="s">
        <v>4186</v>
      </c>
      <c r="N676" t="s">
        <v>4186</v>
      </c>
      <c r="O676" t="s">
        <v>3793</v>
      </c>
    </row>
    <row r="677" spans="1:15" x14ac:dyDescent="0.45">
      <c r="A677" t="s">
        <v>4187</v>
      </c>
      <c r="B677" t="s">
        <v>4188</v>
      </c>
      <c r="C677" t="s">
        <v>3628</v>
      </c>
      <c r="D677">
        <v>100</v>
      </c>
      <c r="E677" t="s">
        <v>3629</v>
      </c>
      <c r="F677" t="s">
        <v>3630</v>
      </c>
      <c r="G677" t="s">
        <v>3631</v>
      </c>
      <c r="H677" t="s">
        <v>3632</v>
      </c>
      <c r="I677" t="s">
        <v>3633</v>
      </c>
      <c r="J677" t="s">
        <v>3634</v>
      </c>
      <c r="K677" t="s">
        <v>229</v>
      </c>
      <c r="L677" t="s">
        <v>4189</v>
      </c>
      <c r="M677" t="s">
        <v>4190</v>
      </c>
      <c r="N677" t="s">
        <v>4190</v>
      </c>
      <c r="O677" t="s">
        <v>3793</v>
      </c>
    </row>
    <row r="678" spans="1:15" x14ac:dyDescent="0.45">
      <c r="A678" t="s">
        <v>4187</v>
      </c>
      <c r="B678" t="s">
        <v>4188</v>
      </c>
      <c r="C678" t="s">
        <v>3628</v>
      </c>
      <c r="D678">
        <v>100</v>
      </c>
      <c r="E678" t="s">
        <v>3629</v>
      </c>
      <c r="F678" t="s">
        <v>3630</v>
      </c>
      <c r="G678" t="s">
        <v>3631</v>
      </c>
      <c r="H678" t="s">
        <v>3632</v>
      </c>
      <c r="I678" t="s">
        <v>3633</v>
      </c>
      <c r="J678" t="s">
        <v>3634</v>
      </c>
      <c r="K678" t="s">
        <v>229</v>
      </c>
      <c r="L678" t="s">
        <v>4189</v>
      </c>
      <c r="M678" t="s">
        <v>4190</v>
      </c>
      <c r="N678" t="s">
        <v>4190</v>
      </c>
      <c r="O678" t="s">
        <v>3793</v>
      </c>
    </row>
    <row r="679" spans="1:15" x14ac:dyDescent="0.45">
      <c r="A679" t="s">
        <v>4187</v>
      </c>
      <c r="B679" t="s">
        <v>4188</v>
      </c>
      <c r="C679" t="s">
        <v>3628</v>
      </c>
      <c r="D679">
        <v>100</v>
      </c>
      <c r="E679" t="s">
        <v>3629</v>
      </c>
      <c r="F679" t="s">
        <v>3630</v>
      </c>
      <c r="G679" t="s">
        <v>3631</v>
      </c>
      <c r="H679" t="s">
        <v>3632</v>
      </c>
      <c r="I679" t="s">
        <v>3633</v>
      </c>
      <c r="J679" t="s">
        <v>3634</v>
      </c>
      <c r="K679" t="s">
        <v>229</v>
      </c>
      <c r="L679" t="s">
        <v>4189</v>
      </c>
      <c r="M679" t="s">
        <v>4190</v>
      </c>
      <c r="N679" t="s">
        <v>4190</v>
      </c>
      <c r="O679" t="s">
        <v>3793</v>
      </c>
    </row>
    <row r="680" spans="1:15" x14ac:dyDescent="0.45">
      <c r="A680" t="s">
        <v>4191</v>
      </c>
      <c r="B680" t="s">
        <v>4192</v>
      </c>
      <c r="C680" t="s">
        <v>3628</v>
      </c>
      <c r="D680">
        <v>100</v>
      </c>
      <c r="E680" t="s">
        <v>3629</v>
      </c>
      <c r="F680" t="s">
        <v>3630</v>
      </c>
      <c r="G680" t="s">
        <v>3631</v>
      </c>
      <c r="H680" t="s">
        <v>3632</v>
      </c>
      <c r="I680" t="s">
        <v>3633</v>
      </c>
      <c r="J680" t="s">
        <v>3634</v>
      </c>
      <c r="K680" t="s">
        <v>229</v>
      </c>
      <c r="L680" t="s">
        <v>1441</v>
      </c>
      <c r="M680" t="s">
        <v>4193</v>
      </c>
      <c r="N680" t="s">
        <v>4193</v>
      </c>
      <c r="O680" t="s">
        <v>4194</v>
      </c>
    </row>
    <row r="681" spans="1:15" x14ac:dyDescent="0.45">
      <c r="A681" t="s">
        <v>4195</v>
      </c>
      <c r="B681" t="s">
        <v>4196</v>
      </c>
      <c r="C681" t="s">
        <v>3628</v>
      </c>
      <c r="D681">
        <v>100</v>
      </c>
      <c r="E681" t="s">
        <v>3629</v>
      </c>
      <c r="F681" t="s">
        <v>3630</v>
      </c>
      <c r="G681" t="s">
        <v>3631</v>
      </c>
      <c r="H681" t="s">
        <v>3632</v>
      </c>
      <c r="I681" t="s">
        <v>3633</v>
      </c>
      <c r="J681" t="s">
        <v>3634</v>
      </c>
      <c r="K681" t="s">
        <v>229</v>
      </c>
      <c r="L681" t="s">
        <v>4197</v>
      </c>
      <c r="M681" t="s">
        <v>4198</v>
      </c>
      <c r="N681" t="s">
        <v>4198</v>
      </c>
      <c r="O681" t="s">
        <v>3793</v>
      </c>
    </row>
    <row r="682" spans="1:15" x14ac:dyDescent="0.45">
      <c r="A682" t="s">
        <v>4195</v>
      </c>
      <c r="B682" t="s">
        <v>4196</v>
      </c>
      <c r="C682" t="s">
        <v>3628</v>
      </c>
      <c r="D682">
        <v>100</v>
      </c>
      <c r="E682" t="s">
        <v>3629</v>
      </c>
      <c r="F682" t="s">
        <v>3630</v>
      </c>
      <c r="G682" t="s">
        <v>3631</v>
      </c>
      <c r="H682" t="s">
        <v>3632</v>
      </c>
      <c r="I682" t="s">
        <v>3633</v>
      </c>
      <c r="J682" t="s">
        <v>3634</v>
      </c>
      <c r="K682" t="s">
        <v>229</v>
      </c>
      <c r="L682" t="s">
        <v>4197</v>
      </c>
      <c r="M682" t="s">
        <v>4198</v>
      </c>
      <c r="N682" t="s">
        <v>4198</v>
      </c>
      <c r="O682" t="s">
        <v>3793</v>
      </c>
    </row>
    <row r="683" spans="1:15" x14ac:dyDescent="0.45">
      <c r="A683" t="s">
        <v>4195</v>
      </c>
      <c r="B683" t="s">
        <v>4196</v>
      </c>
      <c r="C683" t="s">
        <v>3628</v>
      </c>
      <c r="D683">
        <v>100</v>
      </c>
      <c r="E683" t="s">
        <v>3629</v>
      </c>
      <c r="F683" t="s">
        <v>3630</v>
      </c>
      <c r="G683" t="s">
        <v>3631</v>
      </c>
      <c r="H683" t="s">
        <v>3632</v>
      </c>
      <c r="I683" t="s">
        <v>3633</v>
      </c>
      <c r="J683" t="s">
        <v>3634</v>
      </c>
      <c r="K683" t="s">
        <v>229</v>
      </c>
      <c r="L683" t="s">
        <v>4197</v>
      </c>
      <c r="M683" t="s">
        <v>4198</v>
      </c>
      <c r="N683" t="s">
        <v>4198</v>
      </c>
      <c r="O683" t="s">
        <v>3793</v>
      </c>
    </row>
    <row r="684" spans="1:15" x14ac:dyDescent="0.45">
      <c r="A684" t="s">
        <v>4195</v>
      </c>
      <c r="B684" t="s">
        <v>4196</v>
      </c>
      <c r="C684" t="s">
        <v>3628</v>
      </c>
      <c r="D684">
        <v>100</v>
      </c>
      <c r="E684" t="s">
        <v>3629</v>
      </c>
      <c r="F684" t="s">
        <v>3630</v>
      </c>
      <c r="G684" t="s">
        <v>3631</v>
      </c>
      <c r="H684" t="s">
        <v>3632</v>
      </c>
      <c r="I684" t="s">
        <v>3633</v>
      </c>
      <c r="J684" t="s">
        <v>3634</v>
      </c>
      <c r="K684" t="s">
        <v>229</v>
      </c>
      <c r="L684" t="s">
        <v>4197</v>
      </c>
      <c r="M684" t="s">
        <v>4198</v>
      </c>
      <c r="N684" t="s">
        <v>4198</v>
      </c>
      <c r="O684" t="s">
        <v>3793</v>
      </c>
    </row>
    <row r="685" spans="1:15" x14ac:dyDescent="0.45">
      <c r="A685" t="s">
        <v>4199</v>
      </c>
      <c r="B685" t="s">
        <v>4200</v>
      </c>
      <c r="C685" t="s">
        <v>3628</v>
      </c>
      <c r="D685">
        <v>100</v>
      </c>
      <c r="E685" t="s">
        <v>3629</v>
      </c>
      <c r="F685" t="s">
        <v>3630</v>
      </c>
      <c r="G685" t="s">
        <v>3631</v>
      </c>
      <c r="H685" t="s">
        <v>3632</v>
      </c>
      <c r="I685" t="s">
        <v>3633</v>
      </c>
      <c r="J685" t="s">
        <v>3634</v>
      </c>
      <c r="K685" t="s">
        <v>229</v>
      </c>
      <c r="L685" t="s">
        <v>1387</v>
      </c>
      <c r="M685" t="s">
        <v>4199</v>
      </c>
      <c r="N685" t="s">
        <v>4199</v>
      </c>
      <c r="O685" t="s">
        <v>4201</v>
      </c>
    </row>
    <row r="686" spans="1:15" x14ac:dyDescent="0.45">
      <c r="A686" t="s">
        <v>4202</v>
      </c>
      <c r="B686" t="s">
        <v>4203</v>
      </c>
      <c r="C686" t="s">
        <v>3628</v>
      </c>
      <c r="D686">
        <v>100</v>
      </c>
      <c r="E686" t="s">
        <v>3629</v>
      </c>
      <c r="F686" t="s">
        <v>3630</v>
      </c>
      <c r="G686" t="s">
        <v>3631</v>
      </c>
      <c r="H686" t="s">
        <v>3632</v>
      </c>
      <c r="I686" t="s">
        <v>3633</v>
      </c>
      <c r="J686" t="s">
        <v>3634</v>
      </c>
      <c r="K686" t="s">
        <v>229</v>
      </c>
      <c r="L686" t="s">
        <v>1387</v>
      </c>
      <c r="M686" t="s">
        <v>4202</v>
      </c>
      <c r="N686" t="s">
        <v>4202</v>
      </c>
      <c r="O686" t="s">
        <v>3657</v>
      </c>
    </row>
    <row r="687" spans="1:15" x14ac:dyDescent="0.45">
      <c r="A687" t="s">
        <v>4202</v>
      </c>
      <c r="B687" t="s">
        <v>4203</v>
      </c>
      <c r="C687" t="s">
        <v>3628</v>
      </c>
      <c r="D687">
        <v>100</v>
      </c>
      <c r="E687" t="s">
        <v>3629</v>
      </c>
      <c r="F687" t="s">
        <v>3630</v>
      </c>
      <c r="G687" t="s">
        <v>3631</v>
      </c>
      <c r="H687" t="s">
        <v>3632</v>
      </c>
      <c r="I687" t="s">
        <v>3633</v>
      </c>
      <c r="J687" t="s">
        <v>3634</v>
      </c>
      <c r="K687" t="s">
        <v>229</v>
      </c>
      <c r="L687" t="s">
        <v>1387</v>
      </c>
      <c r="M687" t="s">
        <v>4202</v>
      </c>
      <c r="N687" t="s">
        <v>4202</v>
      </c>
      <c r="O687" t="s">
        <v>3657</v>
      </c>
    </row>
    <row r="688" spans="1:15" x14ac:dyDescent="0.45">
      <c r="A688" t="s">
        <v>4204</v>
      </c>
      <c r="B688" t="s">
        <v>4205</v>
      </c>
      <c r="C688" t="s">
        <v>3628</v>
      </c>
      <c r="D688">
        <v>96</v>
      </c>
      <c r="E688" t="s">
        <v>3629</v>
      </c>
      <c r="F688" t="s">
        <v>3643</v>
      </c>
      <c r="G688" t="s">
        <v>3631</v>
      </c>
      <c r="H688" t="s">
        <v>3632</v>
      </c>
      <c r="I688" t="s">
        <v>3633</v>
      </c>
      <c r="J688" t="s">
        <v>3634</v>
      </c>
      <c r="K688" t="s">
        <v>4206</v>
      </c>
      <c r="L688" t="s">
        <v>1392</v>
      </c>
      <c r="M688" t="s">
        <v>3644</v>
      </c>
      <c r="N688" t="s">
        <v>1392</v>
      </c>
      <c r="O688" t="s">
        <v>4207</v>
      </c>
    </row>
    <row r="689" spans="1:15" x14ac:dyDescent="0.45">
      <c r="A689" t="s">
        <v>4208</v>
      </c>
      <c r="B689" t="s">
        <v>4209</v>
      </c>
      <c r="C689" t="s">
        <v>3628</v>
      </c>
      <c r="D689">
        <v>100</v>
      </c>
      <c r="E689" t="s">
        <v>3629</v>
      </c>
      <c r="F689" t="s">
        <v>3630</v>
      </c>
      <c r="G689" t="s">
        <v>3631</v>
      </c>
      <c r="H689" t="s">
        <v>3632</v>
      </c>
      <c r="I689" t="s">
        <v>3633</v>
      </c>
      <c r="J689" t="s">
        <v>3634</v>
      </c>
      <c r="K689" t="s">
        <v>274</v>
      </c>
      <c r="L689" t="s">
        <v>347</v>
      </c>
      <c r="M689" t="s">
        <v>4208</v>
      </c>
      <c r="N689" t="s">
        <v>4208</v>
      </c>
      <c r="O689" t="s">
        <v>4088</v>
      </c>
    </row>
    <row r="690" spans="1:15" x14ac:dyDescent="0.45">
      <c r="A690" t="s">
        <v>3714</v>
      </c>
      <c r="B690" t="s">
        <v>3715</v>
      </c>
      <c r="C690" t="s">
        <v>3628</v>
      </c>
      <c r="D690">
        <v>99</v>
      </c>
      <c r="E690" t="s">
        <v>3629</v>
      </c>
      <c r="F690" t="s">
        <v>3630</v>
      </c>
      <c r="G690" t="s">
        <v>3631</v>
      </c>
      <c r="H690" t="s">
        <v>3632</v>
      </c>
      <c r="I690" t="s">
        <v>3633</v>
      </c>
      <c r="J690" t="s">
        <v>3634</v>
      </c>
      <c r="K690" t="s">
        <v>274</v>
      </c>
      <c r="L690" t="s">
        <v>347</v>
      </c>
      <c r="M690" t="s">
        <v>3714</v>
      </c>
      <c r="N690" t="s">
        <v>3714</v>
      </c>
      <c r="O690" t="s">
        <v>3709</v>
      </c>
    </row>
    <row r="691" spans="1:15" x14ac:dyDescent="0.45">
      <c r="A691" t="s">
        <v>3726</v>
      </c>
      <c r="B691" t="s">
        <v>3727</v>
      </c>
      <c r="C691" t="s">
        <v>3628</v>
      </c>
      <c r="D691">
        <v>100</v>
      </c>
      <c r="E691" t="s">
        <v>3629</v>
      </c>
      <c r="F691" t="s">
        <v>3630</v>
      </c>
      <c r="G691" t="s">
        <v>3631</v>
      </c>
      <c r="H691" t="s">
        <v>3632</v>
      </c>
      <c r="I691" t="s">
        <v>3633</v>
      </c>
      <c r="J691" t="s">
        <v>3634</v>
      </c>
      <c r="K691" t="s">
        <v>274</v>
      </c>
      <c r="L691" t="s">
        <v>418</v>
      </c>
      <c r="M691" t="s">
        <v>3726</v>
      </c>
      <c r="N691" t="s">
        <v>3726</v>
      </c>
      <c r="O691" t="s">
        <v>3728</v>
      </c>
    </row>
    <row r="692" spans="1:15" x14ac:dyDescent="0.45">
      <c r="A692" t="s">
        <v>3726</v>
      </c>
      <c r="B692" t="s">
        <v>3727</v>
      </c>
      <c r="C692" t="s">
        <v>3628</v>
      </c>
      <c r="D692">
        <v>100</v>
      </c>
      <c r="E692" t="s">
        <v>3629</v>
      </c>
      <c r="F692" t="s">
        <v>3630</v>
      </c>
      <c r="G692" t="s">
        <v>3631</v>
      </c>
      <c r="H692" t="s">
        <v>3632</v>
      </c>
      <c r="I692" t="s">
        <v>3633</v>
      </c>
      <c r="J692" t="s">
        <v>3634</v>
      </c>
      <c r="K692" t="s">
        <v>274</v>
      </c>
      <c r="L692" t="s">
        <v>418</v>
      </c>
      <c r="M692" t="s">
        <v>3726</v>
      </c>
      <c r="N692" t="s">
        <v>3726</v>
      </c>
      <c r="O692" t="s">
        <v>3728</v>
      </c>
    </row>
    <row r="693" spans="1:15" x14ac:dyDescent="0.45">
      <c r="A693" t="s">
        <v>3726</v>
      </c>
      <c r="B693" t="s">
        <v>3727</v>
      </c>
      <c r="C693" t="s">
        <v>3628</v>
      </c>
      <c r="D693">
        <v>100</v>
      </c>
      <c r="E693" t="s">
        <v>3629</v>
      </c>
      <c r="F693" t="s">
        <v>3630</v>
      </c>
      <c r="G693" t="s">
        <v>3631</v>
      </c>
      <c r="H693" t="s">
        <v>3632</v>
      </c>
      <c r="I693" t="s">
        <v>3633</v>
      </c>
      <c r="J693" t="s">
        <v>3634</v>
      </c>
      <c r="K693" t="s">
        <v>274</v>
      </c>
      <c r="L693" t="s">
        <v>418</v>
      </c>
      <c r="M693" t="s">
        <v>3726</v>
      </c>
      <c r="N693" t="s">
        <v>3726</v>
      </c>
      <c r="O693" t="s">
        <v>3728</v>
      </c>
    </row>
    <row r="694" spans="1:15" x14ac:dyDescent="0.45">
      <c r="A694" t="s">
        <v>3726</v>
      </c>
      <c r="B694" t="s">
        <v>3727</v>
      </c>
      <c r="C694" t="s">
        <v>3628</v>
      </c>
      <c r="D694">
        <v>100</v>
      </c>
      <c r="E694" t="s">
        <v>3629</v>
      </c>
      <c r="F694" t="s">
        <v>3630</v>
      </c>
      <c r="G694" t="s">
        <v>3631</v>
      </c>
      <c r="H694" t="s">
        <v>3632</v>
      </c>
      <c r="I694" t="s">
        <v>3633</v>
      </c>
      <c r="J694" t="s">
        <v>3634</v>
      </c>
      <c r="K694" t="s">
        <v>274</v>
      </c>
      <c r="L694" t="s">
        <v>418</v>
      </c>
      <c r="M694" t="s">
        <v>3726</v>
      </c>
      <c r="N694" t="s">
        <v>3726</v>
      </c>
      <c r="O694" t="s">
        <v>3728</v>
      </c>
    </row>
    <row r="695" spans="1:15" x14ac:dyDescent="0.45">
      <c r="A695" t="s">
        <v>3726</v>
      </c>
      <c r="B695" t="s">
        <v>3727</v>
      </c>
      <c r="C695" t="s">
        <v>3628</v>
      </c>
      <c r="D695">
        <v>100</v>
      </c>
      <c r="E695" t="s">
        <v>3629</v>
      </c>
      <c r="F695" t="s">
        <v>3630</v>
      </c>
      <c r="G695" t="s">
        <v>3631</v>
      </c>
      <c r="H695" t="s">
        <v>3632</v>
      </c>
      <c r="I695" t="s">
        <v>3633</v>
      </c>
      <c r="J695" t="s">
        <v>3634</v>
      </c>
      <c r="K695" t="s">
        <v>274</v>
      </c>
      <c r="L695" t="s">
        <v>418</v>
      </c>
      <c r="M695" t="s">
        <v>3726</v>
      </c>
      <c r="N695" t="s">
        <v>3726</v>
      </c>
      <c r="O695" t="s">
        <v>3728</v>
      </c>
    </row>
    <row r="696" spans="1:15" x14ac:dyDescent="0.45">
      <c r="A696" t="s">
        <v>3729</v>
      </c>
      <c r="B696" t="s">
        <v>3730</v>
      </c>
      <c r="C696" t="s">
        <v>3628</v>
      </c>
      <c r="D696">
        <v>99</v>
      </c>
      <c r="E696" t="s">
        <v>3629</v>
      </c>
      <c r="F696" t="s">
        <v>3630</v>
      </c>
      <c r="G696" t="s">
        <v>3631</v>
      </c>
      <c r="H696" t="s">
        <v>3632</v>
      </c>
      <c r="I696" t="s">
        <v>3633</v>
      </c>
      <c r="J696" t="s">
        <v>3634</v>
      </c>
      <c r="K696" t="s">
        <v>274</v>
      </c>
      <c r="L696" t="s">
        <v>418</v>
      </c>
      <c r="M696" t="s">
        <v>3729</v>
      </c>
      <c r="N696" t="s">
        <v>3729</v>
      </c>
      <c r="O696" t="s">
        <v>3731</v>
      </c>
    </row>
    <row r="697" spans="1:15" x14ac:dyDescent="0.45">
      <c r="A697" t="s">
        <v>3729</v>
      </c>
      <c r="B697" t="s">
        <v>3730</v>
      </c>
      <c r="C697" t="s">
        <v>3628</v>
      </c>
      <c r="D697">
        <v>99</v>
      </c>
      <c r="E697" t="s">
        <v>3629</v>
      </c>
      <c r="F697" t="s">
        <v>3630</v>
      </c>
      <c r="G697" t="s">
        <v>3631</v>
      </c>
      <c r="H697" t="s">
        <v>3632</v>
      </c>
      <c r="I697" t="s">
        <v>3633</v>
      </c>
      <c r="J697" t="s">
        <v>3634</v>
      </c>
      <c r="K697" t="s">
        <v>274</v>
      </c>
      <c r="L697" t="s">
        <v>418</v>
      </c>
      <c r="M697" t="s">
        <v>3729</v>
      </c>
      <c r="N697" t="s">
        <v>3729</v>
      </c>
      <c r="O697" t="s">
        <v>3731</v>
      </c>
    </row>
    <row r="698" spans="1:15" x14ac:dyDescent="0.45">
      <c r="A698" t="s">
        <v>3729</v>
      </c>
      <c r="B698" t="s">
        <v>3730</v>
      </c>
      <c r="C698" t="s">
        <v>3628</v>
      </c>
      <c r="D698">
        <v>99</v>
      </c>
      <c r="E698" t="s">
        <v>3629</v>
      </c>
      <c r="F698" t="s">
        <v>3630</v>
      </c>
      <c r="G698" t="s">
        <v>3631</v>
      </c>
      <c r="H698" t="s">
        <v>3632</v>
      </c>
      <c r="I698" t="s">
        <v>3633</v>
      </c>
      <c r="J698" t="s">
        <v>3634</v>
      </c>
      <c r="K698" t="s">
        <v>274</v>
      </c>
      <c r="L698" t="s">
        <v>418</v>
      </c>
      <c r="M698" t="s">
        <v>3729</v>
      </c>
      <c r="N698" t="s">
        <v>3729</v>
      </c>
      <c r="O698" t="s">
        <v>3731</v>
      </c>
    </row>
    <row r="699" spans="1:15" x14ac:dyDescent="0.45">
      <c r="A699" t="s">
        <v>3729</v>
      </c>
      <c r="B699" t="s">
        <v>3730</v>
      </c>
      <c r="C699" t="s">
        <v>3628</v>
      </c>
      <c r="D699">
        <v>99</v>
      </c>
      <c r="E699" t="s">
        <v>3629</v>
      </c>
      <c r="F699" t="s">
        <v>3630</v>
      </c>
      <c r="G699" t="s">
        <v>3631</v>
      </c>
      <c r="H699" t="s">
        <v>3632</v>
      </c>
      <c r="I699" t="s">
        <v>3633</v>
      </c>
      <c r="J699" t="s">
        <v>3634</v>
      </c>
      <c r="K699" t="s">
        <v>274</v>
      </c>
      <c r="L699" t="s">
        <v>418</v>
      </c>
      <c r="M699" t="s">
        <v>3729</v>
      </c>
      <c r="N699" t="s">
        <v>3729</v>
      </c>
      <c r="O699" t="s">
        <v>3731</v>
      </c>
    </row>
    <row r="700" spans="1:15" x14ac:dyDescent="0.45">
      <c r="A700" t="s">
        <v>3729</v>
      </c>
      <c r="B700" t="s">
        <v>3730</v>
      </c>
      <c r="C700" t="s">
        <v>3628</v>
      </c>
      <c r="D700">
        <v>99</v>
      </c>
      <c r="E700" t="s">
        <v>3629</v>
      </c>
      <c r="F700" t="s">
        <v>3630</v>
      </c>
      <c r="G700" t="s">
        <v>3631</v>
      </c>
      <c r="H700" t="s">
        <v>3632</v>
      </c>
      <c r="I700" t="s">
        <v>3633</v>
      </c>
      <c r="J700" t="s">
        <v>3634</v>
      </c>
      <c r="K700" t="s">
        <v>274</v>
      </c>
      <c r="L700" t="s">
        <v>418</v>
      </c>
      <c r="M700" t="s">
        <v>3729</v>
      </c>
      <c r="N700" t="s">
        <v>3729</v>
      </c>
      <c r="O700" t="s">
        <v>3731</v>
      </c>
    </row>
    <row r="701" spans="1:15" x14ac:dyDescent="0.45">
      <c r="A701" s="40" t="s">
        <v>4210</v>
      </c>
      <c r="B701" t="s">
        <v>4211</v>
      </c>
      <c r="C701" t="s">
        <v>3628</v>
      </c>
      <c r="D701">
        <v>100</v>
      </c>
      <c r="E701" t="s">
        <v>3629</v>
      </c>
      <c r="F701" t="s">
        <v>3630</v>
      </c>
      <c r="G701" t="s">
        <v>3631</v>
      </c>
      <c r="H701" t="s">
        <v>3632</v>
      </c>
      <c r="I701" t="s">
        <v>3633</v>
      </c>
      <c r="J701" t="s">
        <v>3634</v>
      </c>
      <c r="K701" t="s">
        <v>1399</v>
      </c>
      <c r="L701" t="s">
        <v>4212</v>
      </c>
      <c r="M701" t="s">
        <v>4213</v>
      </c>
      <c r="N701" t="s">
        <v>4213</v>
      </c>
      <c r="O701" t="s">
        <v>3651</v>
      </c>
    </row>
    <row r="702" spans="1:15" x14ac:dyDescent="0.45">
      <c r="A702" s="40" t="s">
        <v>4210</v>
      </c>
      <c r="B702" t="s">
        <v>4211</v>
      </c>
      <c r="C702" t="s">
        <v>3628</v>
      </c>
      <c r="D702">
        <v>100</v>
      </c>
      <c r="E702" t="s">
        <v>3629</v>
      </c>
      <c r="F702" t="s">
        <v>3630</v>
      </c>
      <c r="G702" t="s">
        <v>3631</v>
      </c>
      <c r="H702" t="s">
        <v>3632</v>
      </c>
      <c r="I702" t="s">
        <v>3633</v>
      </c>
      <c r="J702" t="s">
        <v>3634</v>
      </c>
      <c r="K702" t="s">
        <v>1399</v>
      </c>
      <c r="L702" t="s">
        <v>4212</v>
      </c>
      <c r="M702" t="s">
        <v>4213</v>
      </c>
      <c r="N702" t="s">
        <v>4213</v>
      </c>
      <c r="O702" t="s">
        <v>3651</v>
      </c>
    </row>
    <row r="703" spans="1:15" x14ac:dyDescent="0.45">
      <c r="A703" t="s">
        <v>4214</v>
      </c>
      <c r="B703" t="s">
        <v>4215</v>
      </c>
      <c r="C703" t="s">
        <v>3628</v>
      </c>
      <c r="D703">
        <v>100</v>
      </c>
      <c r="E703" t="s">
        <v>3629</v>
      </c>
      <c r="F703" t="s">
        <v>3630</v>
      </c>
      <c r="G703" t="s">
        <v>3631</v>
      </c>
      <c r="H703" t="s">
        <v>3632</v>
      </c>
      <c r="I703" t="s">
        <v>3633</v>
      </c>
      <c r="J703" t="s">
        <v>3634</v>
      </c>
      <c r="K703" t="s">
        <v>1399</v>
      </c>
      <c r="L703" t="s">
        <v>1404</v>
      </c>
      <c r="M703" t="s">
        <v>4214</v>
      </c>
      <c r="N703" t="s">
        <v>4214</v>
      </c>
      <c r="O703" t="s">
        <v>3998</v>
      </c>
    </row>
    <row r="704" spans="1:15" x14ac:dyDescent="0.45">
      <c r="A704" t="s">
        <v>4214</v>
      </c>
      <c r="B704" t="s">
        <v>4215</v>
      </c>
      <c r="C704" t="s">
        <v>3628</v>
      </c>
      <c r="D704">
        <v>100</v>
      </c>
      <c r="E704" t="s">
        <v>3629</v>
      </c>
      <c r="F704" t="s">
        <v>3630</v>
      </c>
      <c r="G704" t="s">
        <v>3631</v>
      </c>
      <c r="H704" t="s">
        <v>3632</v>
      </c>
      <c r="I704" t="s">
        <v>3633</v>
      </c>
      <c r="J704" t="s">
        <v>3634</v>
      </c>
      <c r="K704" t="s">
        <v>1399</v>
      </c>
      <c r="L704" t="s">
        <v>1404</v>
      </c>
      <c r="M704" t="s">
        <v>4214</v>
      </c>
      <c r="N704" t="s">
        <v>4214</v>
      </c>
      <c r="O704" t="s">
        <v>3998</v>
      </c>
    </row>
    <row r="705" spans="1:15" x14ac:dyDescent="0.45">
      <c r="A705" t="s">
        <v>4214</v>
      </c>
      <c r="B705" t="s">
        <v>4215</v>
      </c>
      <c r="C705" t="s">
        <v>3628</v>
      </c>
      <c r="D705">
        <v>100</v>
      </c>
      <c r="E705" t="s">
        <v>3629</v>
      </c>
      <c r="F705" t="s">
        <v>3630</v>
      </c>
      <c r="G705" t="s">
        <v>3631</v>
      </c>
      <c r="H705" t="s">
        <v>3632</v>
      </c>
      <c r="I705" t="s">
        <v>3633</v>
      </c>
      <c r="J705" t="s">
        <v>3634</v>
      </c>
      <c r="K705" t="s">
        <v>1399</v>
      </c>
      <c r="L705" t="s">
        <v>1404</v>
      </c>
      <c r="M705" t="s">
        <v>4214</v>
      </c>
      <c r="N705" t="s">
        <v>4214</v>
      </c>
      <c r="O705" t="s">
        <v>3998</v>
      </c>
    </row>
    <row r="706" spans="1:15" x14ac:dyDescent="0.45">
      <c r="A706" t="s">
        <v>4216</v>
      </c>
      <c r="B706" t="s">
        <v>4217</v>
      </c>
      <c r="C706" t="s">
        <v>3628</v>
      </c>
      <c r="D706">
        <v>100</v>
      </c>
      <c r="E706" t="s">
        <v>3629</v>
      </c>
      <c r="F706" t="s">
        <v>3630</v>
      </c>
      <c r="G706" t="s">
        <v>3631</v>
      </c>
      <c r="H706" t="s">
        <v>3632</v>
      </c>
      <c r="I706" t="s">
        <v>3633</v>
      </c>
      <c r="J706" t="s">
        <v>3634</v>
      </c>
      <c r="K706" t="s">
        <v>1399</v>
      </c>
      <c r="L706" t="s">
        <v>1404</v>
      </c>
      <c r="M706" t="s">
        <v>4218</v>
      </c>
      <c r="N706" t="s">
        <v>4218</v>
      </c>
      <c r="O706" t="s">
        <v>4219</v>
      </c>
    </row>
    <row r="707" spans="1:15" x14ac:dyDescent="0.45">
      <c r="A707" t="s">
        <v>4216</v>
      </c>
      <c r="B707" t="s">
        <v>4217</v>
      </c>
      <c r="C707" t="s">
        <v>3628</v>
      </c>
      <c r="D707">
        <v>100</v>
      </c>
      <c r="E707" t="s">
        <v>3629</v>
      </c>
      <c r="F707" t="s">
        <v>3630</v>
      </c>
      <c r="G707" t="s">
        <v>3631</v>
      </c>
      <c r="H707" t="s">
        <v>3632</v>
      </c>
      <c r="I707" t="s">
        <v>3633</v>
      </c>
      <c r="J707" t="s">
        <v>3634</v>
      </c>
      <c r="K707" t="s">
        <v>1399</v>
      </c>
      <c r="L707" t="s">
        <v>1404</v>
      </c>
      <c r="M707" t="s">
        <v>4218</v>
      </c>
      <c r="N707" t="s">
        <v>4218</v>
      </c>
      <c r="O707" t="s">
        <v>4219</v>
      </c>
    </row>
    <row r="708" spans="1:15" x14ac:dyDescent="0.45">
      <c r="A708" t="s">
        <v>4220</v>
      </c>
      <c r="B708" t="s">
        <v>4221</v>
      </c>
      <c r="C708" t="s">
        <v>3628</v>
      </c>
      <c r="D708">
        <v>100</v>
      </c>
      <c r="E708" t="s">
        <v>3629</v>
      </c>
      <c r="F708" t="s">
        <v>3630</v>
      </c>
      <c r="G708" t="s">
        <v>3631</v>
      </c>
      <c r="H708" t="s">
        <v>3632</v>
      </c>
      <c r="I708" t="s">
        <v>3633</v>
      </c>
      <c r="J708" t="s">
        <v>3634</v>
      </c>
      <c r="K708" t="s">
        <v>1399</v>
      </c>
      <c r="L708" t="s">
        <v>1404</v>
      </c>
      <c r="M708" t="s">
        <v>4220</v>
      </c>
      <c r="N708" t="s">
        <v>4220</v>
      </c>
      <c r="O708" t="s">
        <v>4222</v>
      </c>
    </row>
    <row r="709" spans="1:15" x14ac:dyDescent="0.45">
      <c r="A709" t="s">
        <v>4223</v>
      </c>
      <c r="B709" t="s">
        <v>4224</v>
      </c>
      <c r="C709" t="s">
        <v>3628</v>
      </c>
      <c r="D709">
        <v>100</v>
      </c>
      <c r="E709" t="s">
        <v>3629</v>
      </c>
      <c r="F709" t="s">
        <v>3630</v>
      </c>
      <c r="G709" t="s">
        <v>3631</v>
      </c>
      <c r="H709" t="s">
        <v>3632</v>
      </c>
      <c r="I709" t="s">
        <v>3633</v>
      </c>
      <c r="J709" t="s">
        <v>3634</v>
      </c>
      <c r="K709" t="s">
        <v>1399</v>
      </c>
      <c r="L709" t="s">
        <v>1404</v>
      </c>
      <c r="M709" t="s">
        <v>4223</v>
      </c>
      <c r="N709" t="s">
        <v>4223</v>
      </c>
      <c r="O709" t="s">
        <v>3938</v>
      </c>
    </row>
    <row r="710" spans="1:15" x14ac:dyDescent="0.45">
      <c r="A710" t="s">
        <v>4223</v>
      </c>
      <c r="B710" t="s">
        <v>4224</v>
      </c>
      <c r="C710" t="s">
        <v>3628</v>
      </c>
      <c r="D710">
        <v>100</v>
      </c>
      <c r="E710" t="s">
        <v>3629</v>
      </c>
      <c r="F710" t="s">
        <v>3630</v>
      </c>
      <c r="G710" t="s">
        <v>3631</v>
      </c>
      <c r="H710" t="s">
        <v>3632</v>
      </c>
      <c r="I710" t="s">
        <v>3633</v>
      </c>
      <c r="J710" t="s">
        <v>3634</v>
      </c>
      <c r="K710" t="s">
        <v>1399</v>
      </c>
      <c r="L710" t="s">
        <v>1404</v>
      </c>
      <c r="M710" t="s">
        <v>4223</v>
      </c>
      <c r="N710" t="s">
        <v>4223</v>
      </c>
      <c r="O710" t="s">
        <v>3938</v>
      </c>
    </row>
    <row r="711" spans="1:15" x14ac:dyDescent="0.45">
      <c r="A711" t="s">
        <v>4223</v>
      </c>
      <c r="B711" t="s">
        <v>4224</v>
      </c>
      <c r="C711" t="s">
        <v>3628</v>
      </c>
      <c r="D711">
        <v>100</v>
      </c>
      <c r="E711" t="s">
        <v>3629</v>
      </c>
      <c r="F711" t="s">
        <v>3630</v>
      </c>
      <c r="G711" t="s">
        <v>3631</v>
      </c>
      <c r="H711" t="s">
        <v>3632</v>
      </c>
      <c r="I711" t="s">
        <v>3633</v>
      </c>
      <c r="J711" t="s">
        <v>3634</v>
      </c>
      <c r="K711" t="s">
        <v>1399</v>
      </c>
      <c r="L711" t="s">
        <v>1404</v>
      </c>
      <c r="M711" t="s">
        <v>4223</v>
      </c>
      <c r="N711" t="s">
        <v>4223</v>
      </c>
      <c r="O711" t="s">
        <v>3938</v>
      </c>
    </row>
    <row r="712" spans="1:15" x14ac:dyDescent="0.45">
      <c r="A712" t="s">
        <v>4223</v>
      </c>
      <c r="B712" t="s">
        <v>4224</v>
      </c>
      <c r="C712" t="s">
        <v>3628</v>
      </c>
      <c r="D712">
        <v>100</v>
      </c>
      <c r="E712" t="s">
        <v>3629</v>
      </c>
      <c r="F712" t="s">
        <v>3630</v>
      </c>
      <c r="G712" t="s">
        <v>3631</v>
      </c>
      <c r="H712" t="s">
        <v>3632</v>
      </c>
      <c r="I712" t="s">
        <v>3633</v>
      </c>
      <c r="J712" t="s">
        <v>3634</v>
      </c>
      <c r="K712" t="s">
        <v>1399</v>
      </c>
      <c r="L712" t="s">
        <v>1404</v>
      </c>
      <c r="M712" t="s">
        <v>4223</v>
      </c>
      <c r="N712" t="s">
        <v>4223</v>
      </c>
      <c r="O712" t="s">
        <v>3938</v>
      </c>
    </row>
    <row r="713" spans="1:15" x14ac:dyDescent="0.45">
      <c r="A713" t="s">
        <v>4223</v>
      </c>
      <c r="B713" t="s">
        <v>4224</v>
      </c>
      <c r="C713" t="s">
        <v>3628</v>
      </c>
      <c r="D713">
        <v>100</v>
      </c>
      <c r="E713" t="s">
        <v>3629</v>
      </c>
      <c r="F713" t="s">
        <v>3630</v>
      </c>
      <c r="G713" t="s">
        <v>3631</v>
      </c>
      <c r="H713" t="s">
        <v>3632</v>
      </c>
      <c r="I713" t="s">
        <v>3633</v>
      </c>
      <c r="J713" t="s">
        <v>3634</v>
      </c>
      <c r="K713" t="s">
        <v>1399</v>
      </c>
      <c r="L713" t="s">
        <v>1404</v>
      </c>
      <c r="M713" t="s">
        <v>4223</v>
      </c>
      <c r="N713" t="s">
        <v>4223</v>
      </c>
      <c r="O713" t="s">
        <v>3938</v>
      </c>
    </row>
    <row r="714" spans="1:15" x14ac:dyDescent="0.45">
      <c r="A714" t="s">
        <v>4223</v>
      </c>
      <c r="B714" t="s">
        <v>4224</v>
      </c>
      <c r="C714" t="s">
        <v>3628</v>
      </c>
      <c r="D714">
        <v>100</v>
      </c>
      <c r="E714" t="s">
        <v>3629</v>
      </c>
      <c r="F714" t="s">
        <v>3630</v>
      </c>
      <c r="G714" t="s">
        <v>3631</v>
      </c>
      <c r="H714" t="s">
        <v>3632</v>
      </c>
      <c r="I714" t="s">
        <v>3633</v>
      </c>
      <c r="J714" t="s">
        <v>3634</v>
      </c>
      <c r="K714" t="s">
        <v>1399</v>
      </c>
      <c r="L714" t="s">
        <v>1404</v>
      </c>
      <c r="M714" t="s">
        <v>4223</v>
      </c>
      <c r="N714" t="s">
        <v>4223</v>
      </c>
      <c r="O714" t="s">
        <v>3938</v>
      </c>
    </row>
    <row r="715" spans="1:15" x14ac:dyDescent="0.45">
      <c r="A715" t="s">
        <v>4223</v>
      </c>
      <c r="B715" t="s">
        <v>4224</v>
      </c>
      <c r="C715" t="s">
        <v>3628</v>
      </c>
      <c r="D715">
        <v>100</v>
      </c>
      <c r="E715" t="s">
        <v>3629</v>
      </c>
      <c r="F715" t="s">
        <v>3630</v>
      </c>
      <c r="G715" t="s">
        <v>3631</v>
      </c>
      <c r="H715" t="s">
        <v>3632</v>
      </c>
      <c r="I715" t="s">
        <v>3633</v>
      </c>
      <c r="J715" t="s">
        <v>3634</v>
      </c>
      <c r="K715" t="s">
        <v>1399</v>
      </c>
      <c r="L715" t="s">
        <v>1404</v>
      </c>
      <c r="M715" t="s">
        <v>4223</v>
      </c>
      <c r="N715" t="s">
        <v>4223</v>
      </c>
      <c r="O715" t="s">
        <v>3938</v>
      </c>
    </row>
    <row r="716" spans="1:15" x14ac:dyDescent="0.45">
      <c r="A716" t="s">
        <v>4225</v>
      </c>
      <c r="B716" t="s">
        <v>4226</v>
      </c>
      <c r="C716" t="s">
        <v>3628</v>
      </c>
      <c r="D716">
        <v>100</v>
      </c>
      <c r="E716" t="s">
        <v>3629</v>
      </c>
      <c r="F716" t="s">
        <v>3630</v>
      </c>
      <c r="G716" t="s">
        <v>3631</v>
      </c>
      <c r="H716" t="s">
        <v>3632</v>
      </c>
      <c r="I716" t="s">
        <v>3633</v>
      </c>
      <c r="J716" t="s">
        <v>3634</v>
      </c>
      <c r="K716" t="s">
        <v>127</v>
      </c>
      <c r="L716" t="s">
        <v>502</v>
      </c>
      <c r="M716" t="s">
        <v>4225</v>
      </c>
      <c r="N716" t="s">
        <v>4225</v>
      </c>
      <c r="O716" t="s">
        <v>4227</v>
      </c>
    </row>
    <row r="717" spans="1:15" x14ac:dyDescent="0.45">
      <c r="A717" t="s">
        <v>4228</v>
      </c>
      <c r="B717" t="s">
        <v>3907</v>
      </c>
      <c r="C717" t="s">
        <v>3628</v>
      </c>
      <c r="D717">
        <v>100</v>
      </c>
      <c r="E717" t="s">
        <v>3629</v>
      </c>
      <c r="F717" t="s">
        <v>3630</v>
      </c>
      <c r="G717" t="s">
        <v>3631</v>
      </c>
      <c r="H717" t="s">
        <v>3632</v>
      </c>
      <c r="I717" t="s">
        <v>3633</v>
      </c>
      <c r="J717" t="s">
        <v>3634</v>
      </c>
      <c r="K717" t="s">
        <v>127</v>
      </c>
      <c r="L717" t="s">
        <v>502</v>
      </c>
      <c r="M717" t="s">
        <v>3908</v>
      </c>
      <c r="N717" t="s">
        <v>3908</v>
      </c>
      <c r="O717" t="s">
        <v>3909</v>
      </c>
    </row>
    <row r="718" spans="1:15" x14ac:dyDescent="0.45">
      <c r="A718" t="s">
        <v>1069</v>
      </c>
      <c r="B718" t="s">
        <v>4229</v>
      </c>
      <c r="C718" t="s">
        <v>3628</v>
      </c>
      <c r="D718">
        <v>96</v>
      </c>
      <c r="E718" t="s">
        <v>3629</v>
      </c>
      <c r="F718" t="s">
        <v>3643</v>
      </c>
      <c r="G718" t="s">
        <v>3631</v>
      </c>
      <c r="H718" t="s">
        <v>3632</v>
      </c>
      <c r="I718" t="s">
        <v>3633</v>
      </c>
      <c r="J718" t="s">
        <v>3634</v>
      </c>
      <c r="K718" t="s">
        <v>127</v>
      </c>
      <c r="L718" t="s">
        <v>1069</v>
      </c>
      <c r="M718" t="s">
        <v>3644</v>
      </c>
      <c r="N718" t="s">
        <v>1069</v>
      </c>
      <c r="O718" t="s">
        <v>4230</v>
      </c>
    </row>
    <row r="719" spans="1:15" x14ac:dyDescent="0.45">
      <c r="A719" t="s">
        <v>1429</v>
      </c>
      <c r="B719" t="s">
        <v>4231</v>
      </c>
      <c r="C719" t="s">
        <v>3628</v>
      </c>
      <c r="D719">
        <v>96</v>
      </c>
      <c r="E719" t="s">
        <v>3629</v>
      </c>
      <c r="F719" t="s">
        <v>3643</v>
      </c>
      <c r="G719" t="s">
        <v>3631</v>
      </c>
      <c r="H719" t="s">
        <v>3632</v>
      </c>
      <c r="I719" t="s">
        <v>3633</v>
      </c>
      <c r="J719" t="s">
        <v>3634</v>
      </c>
      <c r="K719" t="s">
        <v>1428</v>
      </c>
      <c r="L719" t="s">
        <v>1429</v>
      </c>
      <c r="M719" t="s">
        <v>3644</v>
      </c>
      <c r="N719" t="s">
        <v>1429</v>
      </c>
      <c r="O719" t="s">
        <v>4232</v>
      </c>
    </row>
    <row r="720" spans="1:15" x14ac:dyDescent="0.45">
      <c r="A720" t="s">
        <v>4233</v>
      </c>
      <c r="B720" t="s">
        <v>4234</v>
      </c>
      <c r="C720" t="s">
        <v>3628</v>
      </c>
      <c r="D720">
        <v>100</v>
      </c>
      <c r="E720" t="s">
        <v>3629</v>
      </c>
      <c r="F720" t="s">
        <v>3630</v>
      </c>
      <c r="G720" t="s">
        <v>3631</v>
      </c>
      <c r="H720" t="s">
        <v>3632</v>
      </c>
      <c r="I720" t="s">
        <v>3633</v>
      </c>
      <c r="J720" t="s">
        <v>3634</v>
      </c>
      <c r="K720" t="s">
        <v>1399</v>
      </c>
      <c r="L720" t="s">
        <v>1430</v>
      </c>
      <c r="M720" t="s">
        <v>4233</v>
      </c>
      <c r="N720" t="s">
        <v>4233</v>
      </c>
      <c r="O720" t="s">
        <v>4235</v>
      </c>
    </row>
    <row r="721" spans="1:15" x14ac:dyDescent="0.45">
      <c r="A721" t="s">
        <v>502</v>
      </c>
      <c r="B721" t="s">
        <v>4236</v>
      </c>
      <c r="C721" t="s">
        <v>3628</v>
      </c>
      <c r="D721">
        <v>96</v>
      </c>
      <c r="E721" t="s">
        <v>3629</v>
      </c>
      <c r="F721" t="s">
        <v>3643</v>
      </c>
      <c r="G721" t="s">
        <v>3631</v>
      </c>
      <c r="H721" t="s">
        <v>3632</v>
      </c>
      <c r="I721" t="s">
        <v>3633</v>
      </c>
      <c r="J721" t="s">
        <v>3634</v>
      </c>
      <c r="K721" t="s">
        <v>127</v>
      </c>
      <c r="L721" t="s">
        <v>502</v>
      </c>
      <c r="M721" t="s">
        <v>3644</v>
      </c>
      <c r="N721" t="s">
        <v>502</v>
      </c>
      <c r="O721" t="s">
        <v>4230</v>
      </c>
    </row>
    <row r="722" spans="1:15" x14ac:dyDescent="0.45">
      <c r="A722" t="s">
        <v>1433</v>
      </c>
      <c r="B722" t="s">
        <v>4237</v>
      </c>
      <c r="C722" t="s">
        <v>3628</v>
      </c>
      <c r="D722">
        <v>96</v>
      </c>
      <c r="E722" t="s">
        <v>3629</v>
      </c>
      <c r="F722" t="s">
        <v>3643</v>
      </c>
      <c r="G722" t="s">
        <v>3631</v>
      </c>
      <c r="H722" t="s">
        <v>3632</v>
      </c>
      <c r="I722" t="s">
        <v>3633</v>
      </c>
      <c r="J722" t="s">
        <v>3634</v>
      </c>
      <c r="K722" t="s">
        <v>127</v>
      </c>
      <c r="L722" t="s">
        <v>1433</v>
      </c>
      <c r="M722" t="s">
        <v>3644</v>
      </c>
      <c r="N722" t="s">
        <v>1433</v>
      </c>
      <c r="O722" t="s">
        <v>4232</v>
      </c>
    </row>
    <row r="723" spans="1:15" x14ac:dyDescent="0.45">
      <c r="A723" t="s">
        <v>3912</v>
      </c>
      <c r="B723" t="s">
        <v>3911</v>
      </c>
      <c r="C723" t="s">
        <v>3628</v>
      </c>
      <c r="D723">
        <v>100</v>
      </c>
      <c r="E723" t="s">
        <v>3629</v>
      </c>
      <c r="F723" t="s">
        <v>3630</v>
      </c>
      <c r="G723" t="s">
        <v>3631</v>
      </c>
      <c r="H723" t="s">
        <v>3632</v>
      </c>
      <c r="I723" t="s">
        <v>3633</v>
      </c>
      <c r="J723" t="s">
        <v>3634</v>
      </c>
      <c r="K723" t="s">
        <v>127</v>
      </c>
      <c r="L723" t="s">
        <v>502</v>
      </c>
      <c r="M723" t="s">
        <v>3912</v>
      </c>
      <c r="N723" t="s">
        <v>3912</v>
      </c>
      <c r="O723" t="s">
        <v>3913</v>
      </c>
    </row>
    <row r="724" spans="1:15" x14ac:dyDescent="0.45">
      <c r="A724" t="s">
        <v>4238</v>
      </c>
      <c r="B724" t="s">
        <v>4239</v>
      </c>
      <c r="C724" t="s">
        <v>3628</v>
      </c>
      <c r="D724">
        <v>100</v>
      </c>
      <c r="E724" t="s">
        <v>3629</v>
      </c>
      <c r="F724" t="s">
        <v>3630</v>
      </c>
      <c r="G724" t="s">
        <v>3631</v>
      </c>
      <c r="H724" t="s">
        <v>3632</v>
      </c>
      <c r="I724" t="s">
        <v>3633</v>
      </c>
      <c r="J724" t="s">
        <v>3634</v>
      </c>
      <c r="K724" t="s">
        <v>533</v>
      </c>
      <c r="L724" t="s">
        <v>1435</v>
      </c>
      <c r="M724" t="s">
        <v>4238</v>
      </c>
      <c r="N724" t="s">
        <v>4238</v>
      </c>
      <c r="O724" t="s">
        <v>3762</v>
      </c>
    </row>
    <row r="725" spans="1:15" x14ac:dyDescent="0.45">
      <c r="A725" t="s">
        <v>1069</v>
      </c>
      <c r="B725" t="s">
        <v>4229</v>
      </c>
      <c r="C725" t="s">
        <v>3628</v>
      </c>
      <c r="D725">
        <v>96</v>
      </c>
      <c r="E725" t="s">
        <v>3629</v>
      </c>
      <c r="F725" t="s">
        <v>3643</v>
      </c>
      <c r="G725" t="s">
        <v>3631</v>
      </c>
      <c r="H725" t="s">
        <v>3632</v>
      </c>
      <c r="I725" t="s">
        <v>3633</v>
      </c>
      <c r="J725" t="s">
        <v>3634</v>
      </c>
      <c r="K725" t="s">
        <v>127</v>
      </c>
      <c r="L725" t="s">
        <v>1069</v>
      </c>
      <c r="M725" t="s">
        <v>3644</v>
      </c>
      <c r="N725" t="s">
        <v>1069</v>
      </c>
      <c r="O725" t="s">
        <v>4230</v>
      </c>
    </row>
    <row r="726" spans="1:15" x14ac:dyDescent="0.45">
      <c r="A726" t="s">
        <v>4046</v>
      </c>
      <c r="B726" t="s">
        <v>4047</v>
      </c>
      <c r="C726" t="s">
        <v>3628</v>
      </c>
      <c r="D726">
        <v>100</v>
      </c>
      <c r="E726" t="s">
        <v>3629</v>
      </c>
      <c r="F726" t="s">
        <v>3630</v>
      </c>
      <c r="G726" t="s">
        <v>3631</v>
      </c>
      <c r="H726" t="s">
        <v>3632</v>
      </c>
      <c r="I726" t="s">
        <v>3633</v>
      </c>
      <c r="J726" t="s">
        <v>3634</v>
      </c>
      <c r="K726" t="s">
        <v>490</v>
      </c>
      <c r="L726" t="s">
        <v>1152</v>
      </c>
      <c r="M726" t="s">
        <v>4046</v>
      </c>
      <c r="N726" t="s">
        <v>4046</v>
      </c>
      <c r="O726" t="s">
        <v>3648</v>
      </c>
    </row>
    <row r="727" spans="1:15" x14ac:dyDescent="0.45">
      <c r="A727" t="s">
        <v>4240</v>
      </c>
      <c r="B727" t="s">
        <v>4241</v>
      </c>
      <c r="C727" t="s">
        <v>3628</v>
      </c>
      <c r="D727">
        <v>100</v>
      </c>
      <c r="E727" t="s">
        <v>3629</v>
      </c>
      <c r="F727" t="s">
        <v>3630</v>
      </c>
      <c r="G727" t="s">
        <v>3631</v>
      </c>
      <c r="H727" t="s">
        <v>3632</v>
      </c>
      <c r="I727" t="s">
        <v>3633</v>
      </c>
      <c r="J727" t="s">
        <v>3634</v>
      </c>
      <c r="K727" t="s">
        <v>127</v>
      </c>
      <c r="L727" t="s">
        <v>502</v>
      </c>
      <c r="M727" t="s">
        <v>4240</v>
      </c>
      <c r="N727" t="s">
        <v>4240</v>
      </c>
      <c r="O727" t="s">
        <v>4242</v>
      </c>
    </row>
    <row r="728" spans="1:15" x14ac:dyDescent="0.45">
      <c r="A728" t="s">
        <v>1441</v>
      </c>
      <c r="B728" t="s">
        <v>4243</v>
      </c>
      <c r="C728" t="s">
        <v>3628</v>
      </c>
      <c r="D728">
        <v>95</v>
      </c>
      <c r="E728" t="s">
        <v>3629</v>
      </c>
      <c r="F728" t="s">
        <v>3643</v>
      </c>
      <c r="G728" t="s">
        <v>3631</v>
      </c>
      <c r="H728" t="s">
        <v>3632</v>
      </c>
      <c r="I728" t="s">
        <v>3633</v>
      </c>
      <c r="J728" t="s">
        <v>3634</v>
      </c>
      <c r="K728" t="s">
        <v>229</v>
      </c>
      <c r="L728" t="s">
        <v>1441</v>
      </c>
      <c r="M728" t="s">
        <v>3644</v>
      </c>
      <c r="N728" t="s">
        <v>1441</v>
      </c>
      <c r="O728" t="s">
        <v>4244</v>
      </c>
    </row>
    <row r="729" spans="1:15" x14ac:dyDescent="0.45">
      <c r="A729" t="s">
        <v>1442</v>
      </c>
      <c r="B729" t="s">
        <v>4245</v>
      </c>
      <c r="C729" t="s">
        <v>3628</v>
      </c>
      <c r="D729">
        <v>96</v>
      </c>
      <c r="E729" t="s">
        <v>3629</v>
      </c>
      <c r="F729" t="s">
        <v>3643</v>
      </c>
      <c r="G729" t="s">
        <v>3631</v>
      </c>
      <c r="H729" t="s">
        <v>3632</v>
      </c>
      <c r="I729" t="s">
        <v>3633</v>
      </c>
      <c r="J729" t="s">
        <v>3634</v>
      </c>
      <c r="K729" t="s">
        <v>533</v>
      </c>
      <c r="L729" t="s">
        <v>4246</v>
      </c>
      <c r="M729" t="s">
        <v>3644</v>
      </c>
      <c r="N729" t="s">
        <v>4246</v>
      </c>
      <c r="O729" t="s">
        <v>4247</v>
      </c>
    </row>
    <row r="730" spans="1:15" x14ac:dyDescent="0.45">
      <c r="A730" t="s">
        <v>3977</v>
      </c>
      <c r="B730" t="s">
        <v>3978</v>
      </c>
      <c r="C730" t="s">
        <v>3628</v>
      </c>
      <c r="D730">
        <v>100</v>
      </c>
      <c r="E730" t="s">
        <v>3629</v>
      </c>
      <c r="F730" t="s">
        <v>3630</v>
      </c>
      <c r="G730" t="s">
        <v>3631</v>
      </c>
      <c r="H730" t="s">
        <v>3632</v>
      </c>
      <c r="I730" t="s">
        <v>3633</v>
      </c>
      <c r="J730" t="s">
        <v>3634</v>
      </c>
      <c r="K730" t="s">
        <v>127</v>
      </c>
      <c r="L730" t="s">
        <v>1089</v>
      </c>
      <c r="M730" t="s">
        <v>3977</v>
      </c>
      <c r="N730" t="s">
        <v>3977</v>
      </c>
      <c r="O730" t="s">
        <v>3979</v>
      </c>
    </row>
    <row r="731" spans="1:15" x14ac:dyDescent="0.45">
      <c r="A731" t="s">
        <v>4248</v>
      </c>
      <c r="B731" t="s">
        <v>4249</v>
      </c>
      <c r="C731" t="s">
        <v>3628</v>
      </c>
      <c r="D731">
        <v>100</v>
      </c>
      <c r="E731" t="s">
        <v>3629</v>
      </c>
      <c r="F731" t="s">
        <v>3630</v>
      </c>
      <c r="G731" t="s">
        <v>3631</v>
      </c>
      <c r="H731" t="s">
        <v>3632</v>
      </c>
      <c r="I731" t="s">
        <v>3633</v>
      </c>
      <c r="J731" t="s">
        <v>3634</v>
      </c>
      <c r="K731" t="s">
        <v>533</v>
      </c>
      <c r="L731" t="s">
        <v>1443</v>
      </c>
      <c r="M731" t="s">
        <v>4248</v>
      </c>
      <c r="N731" t="s">
        <v>4248</v>
      </c>
      <c r="O731" t="s">
        <v>4250</v>
      </c>
    </row>
    <row r="732" spans="1:15" x14ac:dyDescent="0.45">
      <c r="A732" t="s">
        <v>4238</v>
      </c>
      <c r="B732" t="s">
        <v>4239</v>
      </c>
      <c r="C732" t="s">
        <v>3628</v>
      </c>
      <c r="D732">
        <v>100</v>
      </c>
      <c r="E732" t="s">
        <v>3629</v>
      </c>
      <c r="F732" t="s">
        <v>3630</v>
      </c>
      <c r="G732" t="s">
        <v>3631</v>
      </c>
      <c r="H732" t="s">
        <v>3632</v>
      </c>
      <c r="I732" t="s">
        <v>3633</v>
      </c>
      <c r="J732" t="s">
        <v>3634</v>
      </c>
      <c r="K732" t="s">
        <v>533</v>
      </c>
      <c r="L732" t="s">
        <v>1435</v>
      </c>
      <c r="M732" t="s">
        <v>4238</v>
      </c>
      <c r="N732" t="s">
        <v>4238</v>
      </c>
      <c r="O732" t="s">
        <v>3762</v>
      </c>
    </row>
    <row r="733" spans="1:15" x14ac:dyDescent="0.45">
      <c r="A733" t="s">
        <v>502</v>
      </c>
      <c r="B733" t="s">
        <v>4236</v>
      </c>
      <c r="C733" t="s">
        <v>3628</v>
      </c>
      <c r="D733">
        <v>96</v>
      </c>
      <c r="E733" t="s">
        <v>3629</v>
      </c>
      <c r="F733" t="s">
        <v>3643</v>
      </c>
      <c r="G733" t="s">
        <v>3631</v>
      </c>
      <c r="H733" t="s">
        <v>3632</v>
      </c>
      <c r="I733" t="s">
        <v>3633</v>
      </c>
      <c r="J733" t="s">
        <v>3634</v>
      </c>
      <c r="K733" t="s">
        <v>127</v>
      </c>
      <c r="L733" t="s">
        <v>502</v>
      </c>
      <c r="M733" t="s">
        <v>3644</v>
      </c>
      <c r="N733" t="s">
        <v>502</v>
      </c>
      <c r="O733" t="s">
        <v>4230</v>
      </c>
    </row>
    <row r="734" spans="1:15" x14ac:dyDescent="0.45">
      <c r="A734" t="s">
        <v>1152</v>
      </c>
      <c r="B734" t="s">
        <v>4251</v>
      </c>
      <c r="C734" t="s">
        <v>3628</v>
      </c>
      <c r="D734">
        <v>96</v>
      </c>
      <c r="E734" t="s">
        <v>3629</v>
      </c>
      <c r="F734" t="s">
        <v>3643</v>
      </c>
      <c r="G734" t="s">
        <v>3631</v>
      </c>
      <c r="H734" t="s">
        <v>3632</v>
      </c>
      <c r="I734" t="s">
        <v>3633</v>
      </c>
      <c r="J734" t="s">
        <v>3634</v>
      </c>
      <c r="K734" t="s">
        <v>490</v>
      </c>
      <c r="L734" t="s">
        <v>1152</v>
      </c>
      <c r="M734" t="s">
        <v>3644</v>
      </c>
      <c r="N734" t="s">
        <v>1152</v>
      </c>
      <c r="O734" t="s">
        <v>4252</v>
      </c>
    </row>
    <row r="735" spans="1:15" x14ac:dyDescent="0.45">
      <c r="A735" t="s">
        <v>4046</v>
      </c>
      <c r="B735" t="s">
        <v>4047</v>
      </c>
      <c r="C735" t="s">
        <v>3628</v>
      </c>
      <c r="D735">
        <v>100</v>
      </c>
      <c r="E735" t="s">
        <v>3629</v>
      </c>
      <c r="F735" t="s">
        <v>3630</v>
      </c>
      <c r="G735" t="s">
        <v>3631</v>
      </c>
      <c r="H735" t="s">
        <v>3632</v>
      </c>
      <c r="I735" t="s">
        <v>3633</v>
      </c>
      <c r="J735" t="s">
        <v>3634</v>
      </c>
      <c r="K735" t="s">
        <v>490</v>
      </c>
      <c r="L735" t="s">
        <v>1152</v>
      </c>
      <c r="M735" t="s">
        <v>4046</v>
      </c>
      <c r="N735" t="s">
        <v>4046</v>
      </c>
      <c r="O735" t="s">
        <v>3648</v>
      </c>
    </row>
    <row r="736" spans="1:15" x14ac:dyDescent="0.45">
      <c r="A736" t="s">
        <v>3977</v>
      </c>
      <c r="B736" t="s">
        <v>3978</v>
      </c>
      <c r="C736" t="s">
        <v>3628</v>
      </c>
      <c r="D736">
        <v>100</v>
      </c>
      <c r="E736" t="s">
        <v>3629</v>
      </c>
      <c r="F736" t="s">
        <v>3630</v>
      </c>
      <c r="G736" t="s">
        <v>3631</v>
      </c>
      <c r="H736" t="s">
        <v>3632</v>
      </c>
      <c r="I736" t="s">
        <v>3633</v>
      </c>
      <c r="J736" t="s">
        <v>3634</v>
      </c>
      <c r="K736" t="s">
        <v>127</v>
      </c>
      <c r="L736" t="s">
        <v>1089</v>
      </c>
      <c r="M736" t="s">
        <v>3977</v>
      </c>
      <c r="N736" t="s">
        <v>3977</v>
      </c>
      <c r="O736" t="s">
        <v>3979</v>
      </c>
    </row>
    <row r="737" spans="1:15" x14ac:dyDescent="0.45">
      <c r="A737" t="s">
        <v>3946</v>
      </c>
      <c r="B737" t="s">
        <v>3947</v>
      </c>
      <c r="C737" t="s">
        <v>3628</v>
      </c>
      <c r="D737">
        <v>100</v>
      </c>
      <c r="E737" t="s">
        <v>3629</v>
      </c>
      <c r="F737" t="s">
        <v>3630</v>
      </c>
      <c r="G737" t="s">
        <v>3631</v>
      </c>
      <c r="H737" t="s">
        <v>3632</v>
      </c>
      <c r="I737" t="s">
        <v>3633</v>
      </c>
      <c r="J737" t="s">
        <v>3634</v>
      </c>
      <c r="K737" t="s">
        <v>127</v>
      </c>
      <c r="L737" t="s">
        <v>1071</v>
      </c>
      <c r="M737" t="s">
        <v>3946</v>
      </c>
      <c r="N737" t="s">
        <v>3946</v>
      </c>
      <c r="O737" t="s">
        <v>3948</v>
      </c>
    </row>
    <row r="738" spans="1:15" x14ac:dyDescent="0.45">
      <c r="A738" t="s">
        <v>4134</v>
      </c>
      <c r="B738" t="s">
        <v>4133</v>
      </c>
      <c r="C738" t="s">
        <v>3628</v>
      </c>
      <c r="D738">
        <v>100</v>
      </c>
      <c r="E738" t="s">
        <v>3629</v>
      </c>
      <c r="F738" t="s">
        <v>3630</v>
      </c>
      <c r="G738" t="s">
        <v>3631</v>
      </c>
      <c r="H738" t="s">
        <v>3632</v>
      </c>
      <c r="I738" t="s">
        <v>3633</v>
      </c>
      <c r="J738" t="s">
        <v>3634</v>
      </c>
      <c r="K738" t="s">
        <v>207</v>
      </c>
      <c r="L738" t="s">
        <v>1337</v>
      </c>
      <c r="M738" t="s">
        <v>4134</v>
      </c>
      <c r="N738" t="s">
        <v>4134</v>
      </c>
      <c r="O738" t="s">
        <v>4135</v>
      </c>
    </row>
    <row r="739" spans="1:15" x14ac:dyDescent="0.45">
      <c r="A739" t="s">
        <v>4138</v>
      </c>
      <c r="B739" t="s">
        <v>4137</v>
      </c>
      <c r="C739" t="s">
        <v>3628</v>
      </c>
      <c r="D739">
        <v>99</v>
      </c>
      <c r="E739" t="s">
        <v>3629</v>
      </c>
      <c r="F739" t="s">
        <v>3630</v>
      </c>
      <c r="G739" t="s">
        <v>3631</v>
      </c>
      <c r="H739" t="s">
        <v>3632</v>
      </c>
      <c r="I739" t="s">
        <v>3633</v>
      </c>
      <c r="J739" t="s">
        <v>3634</v>
      </c>
      <c r="K739" t="s">
        <v>207</v>
      </c>
      <c r="L739" t="s">
        <v>1337</v>
      </c>
      <c r="M739" t="s">
        <v>4138</v>
      </c>
      <c r="N739" t="s">
        <v>4138</v>
      </c>
      <c r="O739" t="s">
        <v>3948</v>
      </c>
    </row>
    <row r="740" spans="1:15" x14ac:dyDescent="0.45">
      <c r="A740" t="s">
        <v>1433</v>
      </c>
      <c r="B740" t="s">
        <v>4237</v>
      </c>
      <c r="C740" t="s">
        <v>3628</v>
      </c>
      <c r="D740">
        <v>96</v>
      </c>
      <c r="E740" t="s">
        <v>3629</v>
      </c>
      <c r="F740" t="s">
        <v>3643</v>
      </c>
      <c r="G740" t="s">
        <v>3631</v>
      </c>
      <c r="H740" t="s">
        <v>3632</v>
      </c>
      <c r="I740" t="s">
        <v>3633</v>
      </c>
      <c r="J740" t="s">
        <v>3634</v>
      </c>
      <c r="K740" t="s">
        <v>127</v>
      </c>
      <c r="L740" t="s">
        <v>1433</v>
      </c>
      <c r="M740" t="s">
        <v>3644</v>
      </c>
      <c r="N740" t="s">
        <v>1433</v>
      </c>
      <c r="O740" t="s">
        <v>4232</v>
      </c>
    </row>
    <row r="741" spans="1:15" x14ac:dyDescent="0.45">
      <c r="A741" t="s">
        <v>3908</v>
      </c>
      <c r="B741" t="s">
        <v>3907</v>
      </c>
      <c r="C741" t="s">
        <v>3628</v>
      </c>
      <c r="D741">
        <v>100</v>
      </c>
      <c r="E741" t="s">
        <v>3629</v>
      </c>
      <c r="F741" t="s">
        <v>3630</v>
      </c>
      <c r="G741" t="s">
        <v>3631</v>
      </c>
      <c r="H741" t="s">
        <v>3632</v>
      </c>
      <c r="I741" t="s">
        <v>3633</v>
      </c>
      <c r="J741" t="s">
        <v>3634</v>
      </c>
      <c r="K741" t="s">
        <v>127</v>
      </c>
      <c r="L741" t="s">
        <v>502</v>
      </c>
      <c r="M741" t="s">
        <v>3908</v>
      </c>
      <c r="N741" t="s">
        <v>3908</v>
      </c>
      <c r="O741" t="s">
        <v>3909</v>
      </c>
    </row>
    <row r="742" spans="1:15" x14ac:dyDescent="0.45">
      <c r="A742" t="s">
        <v>502</v>
      </c>
      <c r="B742" t="s">
        <v>4236</v>
      </c>
      <c r="C742" t="s">
        <v>3628</v>
      </c>
      <c r="D742">
        <v>96</v>
      </c>
      <c r="E742" t="s">
        <v>3629</v>
      </c>
      <c r="F742" t="s">
        <v>3643</v>
      </c>
      <c r="G742" t="s">
        <v>3631</v>
      </c>
      <c r="H742" t="s">
        <v>3632</v>
      </c>
      <c r="I742" t="s">
        <v>3633</v>
      </c>
      <c r="J742" t="s">
        <v>3634</v>
      </c>
      <c r="K742" t="s">
        <v>127</v>
      </c>
      <c r="L742" t="s">
        <v>502</v>
      </c>
      <c r="M742" t="s">
        <v>3644</v>
      </c>
      <c r="N742" t="s">
        <v>502</v>
      </c>
      <c r="O742" t="s">
        <v>4230</v>
      </c>
    </row>
    <row r="743" spans="1:15" x14ac:dyDescent="0.45">
      <c r="A743" t="s">
        <v>3912</v>
      </c>
      <c r="B743" t="s">
        <v>3911</v>
      </c>
      <c r="C743" t="s">
        <v>3628</v>
      </c>
      <c r="D743">
        <v>100</v>
      </c>
      <c r="E743" t="s">
        <v>3629</v>
      </c>
      <c r="F743" t="s">
        <v>3630</v>
      </c>
      <c r="G743" t="s">
        <v>3631</v>
      </c>
      <c r="H743" t="s">
        <v>3632</v>
      </c>
      <c r="I743" t="s">
        <v>3633</v>
      </c>
      <c r="J743" t="s">
        <v>3634</v>
      </c>
      <c r="K743" t="s">
        <v>127</v>
      </c>
      <c r="L743" t="s">
        <v>502</v>
      </c>
      <c r="M743" t="s">
        <v>3912</v>
      </c>
      <c r="N743" t="s">
        <v>3912</v>
      </c>
      <c r="O743" t="s">
        <v>3913</v>
      </c>
    </row>
    <row r="744" spans="1:15" x14ac:dyDescent="0.45">
      <c r="A744" t="s">
        <v>4240</v>
      </c>
      <c r="B744" t="s">
        <v>4241</v>
      </c>
      <c r="C744" t="s">
        <v>3628</v>
      </c>
      <c r="D744">
        <v>100</v>
      </c>
      <c r="E744" t="s">
        <v>3629</v>
      </c>
      <c r="F744" t="s">
        <v>3630</v>
      </c>
      <c r="G744" t="s">
        <v>3631</v>
      </c>
      <c r="H744" t="s">
        <v>3632</v>
      </c>
      <c r="I744" t="s">
        <v>3633</v>
      </c>
      <c r="J744" t="s">
        <v>3634</v>
      </c>
      <c r="K744" t="s">
        <v>127</v>
      </c>
      <c r="L744" t="s">
        <v>502</v>
      </c>
      <c r="M744" t="s">
        <v>4240</v>
      </c>
      <c r="N744" t="s">
        <v>4240</v>
      </c>
      <c r="O744" t="s">
        <v>4242</v>
      </c>
    </row>
    <row r="745" spans="1:15" x14ac:dyDescent="0.45">
      <c r="A745" t="s">
        <v>4225</v>
      </c>
      <c r="B745" t="s">
        <v>4226</v>
      </c>
      <c r="C745" t="s">
        <v>3628</v>
      </c>
      <c r="D745">
        <v>100</v>
      </c>
      <c r="E745" t="s">
        <v>3629</v>
      </c>
      <c r="F745" t="s">
        <v>3630</v>
      </c>
      <c r="G745" t="s">
        <v>3631</v>
      </c>
      <c r="H745" t="s">
        <v>3632</v>
      </c>
      <c r="I745" t="s">
        <v>3633</v>
      </c>
      <c r="J745" t="s">
        <v>3634</v>
      </c>
      <c r="K745" t="s">
        <v>127</v>
      </c>
      <c r="L745" t="s">
        <v>502</v>
      </c>
      <c r="M745" t="s">
        <v>4225</v>
      </c>
      <c r="N745" t="s">
        <v>4225</v>
      </c>
      <c r="O745" t="s">
        <v>4227</v>
      </c>
    </row>
    <row r="746" spans="1:15" x14ac:dyDescent="0.45">
      <c r="A746" t="s">
        <v>4233</v>
      </c>
      <c r="B746" t="s">
        <v>4234</v>
      </c>
      <c r="C746" t="s">
        <v>3628</v>
      </c>
      <c r="D746">
        <v>100</v>
      </c>
      <c r="E746" t="s">
        <v>3629</v>
      </c>
      <c r="F746" t="s">
        <v>3630</v>
      </c>
      <c r="G746" t="s">
        <v>3631</v>
      </c>
      <c r="H746" t="s">
        <v>3632</v>
      </c>
      <c r="I746" t="s">
        <v>3633</v>
      </c>
      <c r="J746" t="s">
        <v>3634</v>
      </c>
      <c r="K746" t="s">
        <v>1399</v>
      </c>
      <c r="L746" t="s">
        <v>1430</v>
      </c>
      <c r="M746" t="s">
        <v>4233</v>
      </c>
      <c r="N746" t="s">
        <v>4233</v>
      </c>
      <c r="O746" t="s">
        <v>4235</v>
      </c>
    </row>
    <row r="747" spans="1:15" x14ac:dyDescent="0.45">
      <c r="A747" t="s">
        <v>4253</v>
      </c>
      <c r="B747" t="s">
        <v>4254</v>
      </c>
      <c r="C747" t="s">
        <v>3628</v>
      </c>
      <c r="D747">
        <v>100</v>
      </c>
      <c r="E747" t="s">
        <v>3629</v>
      </c>
      <c r="F747" t="s">
        <v>3630</v>
      </c>
      <c r="G747" t="s">
        <v>3631</v>
      </c>
      <c r="H747" t="s">
        <v>3632</v>
      </c>
      <c r="I747" t="s">
        <v>3633</v>
      </c>
      <c r="J747" t="s">
        <v>3634</v>
      </c>
      <c r="K747" t="s">
        <v>1399</v>
      </c>
      <c r="L747" t="s">
        <v>1430</v>
      </c>
      <c r="M747" t="s">
        <v>4253</v>
      </c>
      <c r="N747" t="s">
        <v>4253</v>
      </c>
      <c r="O747" t="s">
        <v>4255</v>
      </c>
    </row>
    <row r="748" spans="1:15" x14ac:dyDescent="0.45">
      <c r="A748" t="s">
        <v>4248</v>
      </c>
      <c r="B748" t="s">
        <v>4249</v>
      </c>
      <c r="C748" t="s">
        <v>3628</v>
      </c>
      <c r="D748">
        <v>100</v>
      </c>
      <c r="E748" t="s">
        <v>3629</v>
      </c>
      <c r="F748" t="s">
        <v>3630</v>
      </c>
      <c r="G748" t="s">
        <v>3631</v>
      </c>
      <c r="H748" t="s">
        <v>3632</v>
      </c>
      <c r="I748" t="s">
        <v>3633</v>
      </c>
      <c r="J748" t="s">
        <v>3634</v>
      </c>
      <c r="K748" t="s">
        <v>533</v>
      </c>
      <c r="L748" t="s">
        <v>1443</v>
      </c>
      <c r="M748" t="s">
        <v>4248</v>
      </c>
      <c r="N748" t="s">
        <v>4248</v>
      </c>
      <c r="O748" t="s">
        <v>4250</v>
      </c>
    </row>
    <row r="749" spans="1:15" x14ac:dyDescent="0.45">
      <c r="A749" s="40" t="s">
        <v>686</v>
      </c>
      <c r="B749" t="s">
        <v>3632</v>
      </c>
      <c r="C749" t="s">
        <v>3734</v>
      </c>
      <c r="D749">
        <v>95</v>
      </c>
      <c r="E749" t="s">
        <v>3629</v>
      </c>
      <c r="F749" t="s">
        <v>4256</v>
      </c>
      <c r="G749" t="s">
        <v>3631</v>
      </c>
      <c r="H749" t="s">
        <v>3632</v>
      </c>
      <c r="I749" t="s">
        <v>3644</v>
      </c>
      <c r="J749" t="s">
        <v>3644</v>
      </c>
      <c r="K749" t="s">
        <v>3644</v>
      </c>
      <c r="L749" t="s">
        <v>3644</v>
      </c>
      <c r="M749" t="s">
        <v>3644</v>
      </c>
      <c r="N749" t="s">
        <v>3632</v>
      </c>
      <c r="O749" t="s">
        <v>3644</v>
      </c>
    </row>
    <row r="750" spans="1:15" x14ac:dyDescent="0.45">
      <c r="A750" t="s">
        <v>1442</v>
      </c>
      <c r="B750" t="s">
        <v>4245</v>
      </c>
      <c r="C750" t="s">
        <v>3628</v>
      </c>
      <c r="D750">
        <v>96</v>
      </c>
      <c r="E750" t="s">
        <v>3629</v>
      </c>
      <c r="F750" t="s">
        <v>3643</v>
      </c>
      <c r="G750" t="s">
        <v>3631</v>
      </c>
      <c r="H750" t="s">
        <v>3632</v>
      </c>
      <c r="I750" t="s">
        <v>3633</v>
      </c>
      <c r="J750" t="s">
        <v>3634</v>
      </c>
      <c r="K750" t="s">
        <v>533</v>
      </c>
      <c r="L750" t="s">
        <v>4246</v>
      </c>
      <c r="M750" t="s">
        <v>3644</v>
      </c>
      <c r="N750" t="s">
        <v>4246</v>
      </c>
      <c r="O750" t="s">
        <v>4247</v>
      </c>
    </row>
    <row r="751" spans="1:15" x14ac:dyDescent="0.45">
      <c r="A751" t="s">
        <v>4238</v>
      </c>
      <c r="B751" t="s">
        <v>4239</v>
      </c>
      <c r="C751" t="s">
        <v>3628</v>
      </c>
      <c r="D751">
        <v>100</v>
      </c>
      <c r="E751" t="s">
        <v>3629</v>
      </c>
      <c r="F751" t="s">
        <v>3630</v>
      </c>
      <c r="G751" t="s">
        <v>3631</v>
      </c>
      <c r="H751" t="s">
        <v>3632</v>
      </c>
      <c r="I751" t="s">
        <v>3633</v>
      </c>
      <c r="J751" t="s">
        <v>3634</v>
      </c>
      <c r="K751" t="s">
        <v>533</v>
      </c>
      <c r="L751" t="s">
        <v>1435</v>
      </c>
      <c r="M751" t="s">
        <v>4238</v>
      </c>
      <c r="N751" t="s">
        <v>4238</v>
      </c>
      <c r="O751" t="s">
        <v>3762</v>
      </c>
    </row>
    <row r="752" spans="1:15" x14ac:dyDescent="0.45">
      <c r="A752" s="40" t="s">
        <v>4257</v>
      </c>
      <c r="B752" t="s">
        <v>3632</v>
      </c>
      <c r="C752" t="s">
        <v>3734</v>
      </c>
      <c r="D752">
        <v>99</v>
      </c>
      <c r="E752" t="s">
        <v>3629</v>
      </c>
      <c r="F752" t="s">
        <v>4256</v>
      </c>
      <c r="G752" t="s">
        <v>3631</v>
      </c>
      <c r="H752" t="s">
        <v>3632</v>
      </c>
      <c r="I752" t="s">
        <v>3644</v>
      </c>
      <c r="J752" t="s">
        <v>3644</v>
      </c>
      <c r="K752" t="s">
        <v>3644</v>
      </c>
      <c r="L752" t="s">
        <v>3644</v>
      </c>
      <c r="M752" t="s">
        <v>3644</v>
      </c>
      <c r="N752" t="s">
        <v>3632</v>
      </c>
      <c r="O752" t="s">
        <v>3644</v>
      </c>
    </row>
    <row r="753" spans="1:15" x14ac:dyDescent="0.45">
      <c r="A753" t="s">
        <v>1460</v>
      </c>
      <c r="B753" t="s">
        <v>4258</v>
      </c>
      <c r="C753" t="s">
        <v>3628</v>
      </c>
      <c r="D753">
        <v>96</v>
      </c>
      <c r="E753" t="s">
        <v>3629</v>
      </c>
      <c r="F753" t="s">
        <v>3643</v>
      </c>
      <c r="G753" t="s">
        <v>3631</v>
      </c>
      <c r="H753" t="s">
        <v>3632</v>
      </c>
      <c r="I753" t="s">
        <v>3633</v>
      </c>
      <c r="J753" t="s">
        <v>3634</v>
      </c>
      <c r="K753" t="s">
        <v>229</v>
      </c>
      <c r="L753" t="s">
        <v>1460</v>
      </c>
      <c r="M753" t="s">
        <v>3644</v>
      </c>
      <c r="N753" t="s">
        <v>1460</v>
      </c>
      <c r="O753" t="s">
        <v>4259</v>
      </c>
    </row>
    <row r="754" spans="1:15" x14ac:dyDescent="0.45">
      <c r="A754" t="s">
        <v>1069</v>
      </c>
      <c r="B754" t="s">
        <v>4229</v>
      </c>
      <c r="C754" t="s">
        <v>3628</v>
      </c>
      <c r="D754">
        <v>96</v>
      </c>
      <c r="E754" t="s">
        <v>3629</v>
      </c>
      <c r="F754" t="s">
        <v>3643</v>
      </c>
      <c r="G754" t="s">
        <v>3631</v>
      </c>
      <c r="H754" t="s">
        <v>3632</v>
      </c>
      <c r="I754" t="s">
        <v>3633</v>
      </c>
      <c r="J754" t="s">
        <v>3634</v>
      </c>
      <c r="K754" t="s">
        <v>127</v>
      </c>
      <c r="L754" t="s">
        <v>1069</v>
      </c>
      <c r="M754" t="s">
        <v>3644</v>
      </c>
      <c r="N754" t="s">
        <v>1069</v>
      </c>
      <c r="O754" t="s">
        <v>4230</v>
      </c>
    </row>
    <row r="755" spans="1:15" x14ac:dyDescent="0.45">
      <c r="A755" t="s">
        <v>1461</v>
      </c>
      <c r="B755" t="s">
        <v>4260</v>
      </c>
      <c r="C755" t="s">
        <v>3628</v>
      </c>
      <c r="D755">
        <v>96</v>
      </c>
      <c r="E755" t="s">
        <v>3629</v>
      </c>
      <c r="F755" t="s">
        <v>3643</v>
      </c>
      <c r="G755" t="s">
        <v>3631</v>
      </c>
      <c r="H755" t="s">
        <v>3632</v>
      </c>
      <c r="I755" t="s">
        <v>3633</v>
      </c>
      <c r="J755" t="s">
        <v>3634</v>
      </c>
      <c r="K755" t="s">
        <v>533</v>
      </c>
      <c r="L755" t="s">
        <v>1461</v>
      </c>
      <c r="M755" t="s">
        <v>3644</v>
      </c>
      <c r="N755" t="s">
        <v>1461</v>
      </c>
      <c r="O755" t="s">
        <v>4261</v>
      </c>
    </row>
    <row r="756" spans="1:15" x14ac:dyDescent="0.45">
      <c r="A756" s="41" t="s">
        <v>4262</v>
      </c>
      <c r="B756" t="s">
        <v>4234</v>
      </c>
      <c r="C756" t="s">
        <v>3628</v>
      </c>
      <c r="D756">
        <v>100</v>
      </c>
      <c r="E756" t="s">
        <v>3629</v>
      </c>
      <c r="F756" t="s">
        <v>3630</v>
      </c>
      <c r="G756" t="s">
        <v>3631</v>
      </c>
      <c r="H756" t="s">
        <v>3632</v>
      </c>
      <c r="I756" t="s">
        <v>3633</v>
      </c>
      <c r="J756" t="s">
        <v>3634</v>
      </c>
      <c r="K756" t="s">
        <v>1399</v>
      </c>
      <c r="L756" t="s">
        <v>1430</v>
      </c>
      <c r="M756" t="s">
        <v>4233</v>
      </c>
      <c r="N756" t="s">
        <v>4233</v>
      </c>
      <c r="O756" t="s">
        <v>4235</v>
      </c>
    </row>
    <row r="757" spans="1:15" x14ac:dyDescent="0.45">
      <c r="A757" s="41" t="s">
        <v>4262</v>
      </c>
      <c r="B757" t="s">
        <v>4234</v>
      </c>
      <c r="C757" t="s">
        <v>3628</v>
      </c>
      <c r="D757">
        <v>100</v>
      </c>
      <c r="E757" t="s">
        <v>3629</v>
      </c>
      <c r="F757" t="s">
        <v>3630</v>
      </c>
      <c r="G757" t="s">
        <v>3631</v>
      </c>
      <c r="H757" t="s">
        <v>3632</v>
      </c>
      <c r="I757" t="s">
        <v>3633</v>
      </c>
      <c r="J757" t="s">
        <v>3634</v>
      </c>
      <c r="K757" t="s">
        <v>1399</v>
      </c>
      <c r="L757" t="s">
        <v>1430</v>
      </c>
      <c r="M757" t="s">
        <v>4233</v>
      </c>
      <c r="N757" t="s">
        <v>4233</v>
      </c>
      <c r="O757" t="s">
        <v>4235</v>
      </c>
    </row>
    <row r="758" spans="1:15" x14ac:dyDescent="0.45">
      <c r="A758" t="s">
        <v>4263</v>
      </c>
      <c r="B758" t="s">
        <v>4264</v>
      </c>
      <c r="C758" t="s">
        <v>3628</v>
      </c>
      <c r="D758">
        <v>100</v>
      </c>
      <c r="E758" t="s">
        <v>3629</v>
      </c>
      <c r="F758" t="s">
        <v>4676</v>
      </c>
      <c r="G758" t="s">
        <v>3631</v>
      </c>
      <c r="H758" t="s">
        <v>3632</v>
      </c>
      <c r="I758" t="s">
        <v>3633</v>
      </c>
      <c r="J758" t="s">
        <v>3634</v>
      </c>
      <c r="K758" t="s">
        <v>533</v>
      </c>
    </row>
    <row r="759" spans="1:15" x14ac:dyDescent="0.45">
      <c r="A759" t="s">
        <v>4265</v>
      </c>
      <c r="B759" t="s">
        <v>4266</v>
      </c>
      <c r="C759" t="s">
        <v>3628</v>
      </c>
      <c r="D759">
        <v>100</v>
      </c>
      <c r="E759" t="s">
        <v>3629</v>
      </c>
      <c r="F759" t="s">
        <v>3630</v>
      </c>
      <c r="G759" t="s">
        <v>3631</v>
      </c>
      <c r="H759" t="s">
        <v>3632</v>
      </c>
      <c r="I759" t="s">
        <v>3633</v>
      </c>
      <c r="J759" t="s">
        <v>3634</v>
      </c>
      <c r="K759" t="s">
        <v>533</v>
      </c>
      <c r="L759" t="s">
        <v>4267</v>
      </c>
      <c r="M759" t="s">
        <v>4268</v>
      </c>
      <c r="N759" t="s">
        <v>4268</v>
      </c>
      <c r="O759" t="s">
        <v>4269</v>
      </c>
    </row>
    <row r="760" spans="1:15" x14ac:dyDescent="0.45">
      <c r="A760" t="s">
        <v>4270</v>
      </c>
      <c r="B760" t="s">
        <v>4271</v>
      </c>
      <c r="C760" t="s">
        <v>3628</v>
      </c>
      <c r="D760">
        <v>100</v>
      </c>
      <c r="E760" t="s">
        <v>3629</v>
      </c>
      <c r="F760" t="s">
        <v>3630</v>
      </c>
      <c r="G760" t="s">
        <v>3631</v>
      </c>
      <c r="H760" t="s">
        <v>3632</v>
      </c>
      <c r="I760" t="s">
        <v>3633</v>
      </c>
      <c r="J760" t="s">
        <v>3634</v>
      </c>
      <c r="K760" t="s">
        <v>533</v>
      </c>
      <c r="L760" t="s">
        <v>4272</v>
      </c>
      <c r="M760" t="s">
        <v>4273</v>
      </c>
      <c r="N760" t="s">
        <v>4273</v>
      </c>
      <c r="O760" t="s">
        <v>4269</v>
      </c>
    </row>
    <row r="761" spans="1:15" x14ac:dyDescent="0.45">
      <c r="A761" t="s">
        <v>4270</v>
      </c>
      <c r="B761" t="s">
        <v>4271</v>
      </c>
      <c r="C761" t="s">
        <v>3628</v>
      </c>
      <c r="D761">
        <v>100</v>
      </c>
      <c r="E761" t="s">
        <v>3629</v>
      </c>
      <c r="F761" t="s">
        <v>3630</v>
      </c>
      <c r="G761" t="s">
        <v>3631</v>
      </c>
      <c r="H761" t="s">
        <v>3632</v>
      </c>
      <c r="I761" t="s">
        <v>3633</v>
      </c>
      <c r="J761" t="s">
        <v>3634</v>
      </c>
      <c r="K761" t="s">
        <v>533</v>
      </c>
      <c r="L761" t="s">
        <v>4272</v>
      </c>
      <c r="M761" t="s">
        <v>4273</v>
      </c>
      <c r="N761" t="s">
        <v>4273</v>
      </c>
      <c r="O761" t="s">
        <v>4269</v>
      </c>
    </row>
    <row r="762" spans="1:15" x14ac:dyDescent="0.45">
      <c r="A762" t="s">
        <v>4270</v>
      </c>
      <c r="B762" t="s">
        <v>4271</v>
      </c>
      <c r="C762" t="s">
        <v>3628</v>
      </c>
      <c r="D762">
        <v>100</v>
      </c>
      <c r="E762" t="s">
        <v>3629</v>
      </c>
      <c r="F762" t="s">
        <v>3630</v>
      </c>
      <c r="G762" t="s">
        <v>3631</v>
      </c>
      <c r="H762" t="s">
        <v>3632</v>
      </c>
      <c r="I762" t="s">
        <v>3633</v>
      </c>
      <c r="J762" t="s">
        <v>3634</v>
      </c>
      <c r="K762" t="s">
        <v>533</v>
      </c>
      <c r="L762" t="s">
        <v>4272</v>
      </c>
      <c r="M762" t="s">
        <v>4273</v>
      </c>
      <c r="N762" t="s">
        <v>4273</v>
      </c>
      <c r="O762" t="s">
        <v>4269</v>
      </c>
    </row>
    <row r="763" spans="1:15" x14ac:dyDescent="0.45">
      <c r="A763" t="s">
        <v>4270</v>
      </c>
      <c r="B763" t="s">
        <v>4271</v>
      </c>
      <c r="C763" t="s">
        <v>3628</v>
      </c>
      <c r="D763">
        <v>100</v>
      </c>
      <c r="E763" t="s">
        <v>3629</v>
      </c>
      <c r="F763" t="s">
        <v>3630</v>
      </c>
      <c r="G763" t="s">
        <v>3631</v>
      </c>
      <c r="H763" t="s">
        <v>3632</v>
      </c>
      <c r="I763" t="s">
        <v>3633</v>
      </c>
      <c r="J763" t="s">
        <v>3634</v>
      </c>
      <c r="K763" t="s">
        <v>533</v>
      </c>
      <c r="L763" t="s">
        <v>4272</v>
      </c>
      <c r="M763" t="s">
        <v>4273</v>
      </c>
      <c r="N763" t="s">
        <v>4273</v>
      </c>
      <c r="O763" t="s">
        <v>4269</v>
      </c>
    </row>
    <row r="764" spans="1:15" x14ac:dyDescent="0.45">
      <c r="A764" t="s">
        <v>4270</v>
      </c>
      <c r="B764" t="s">
        <v>4271</v>
      </c>
      <c r="C764" t="s">
        <v>3628</v>
      </c>
      <c r="D764">
        <v>100</v>
      </c>
      <c r="E764" t="s">
        <v>3629</v>
      </c>
      <c r="F764" t="s">
        <v>3630</v>
      </c>
      <c r="G764" t="s">
        <v>3631</v>
      </c>
      <c r="H764" t="s">
        <v>3632</v>
      </c>
      <c r="I764" t="s">
        <v>3633</v>
      </c>
      <c r="J764" t="s">
        <v>3634</v>
      </c>
      <c r="K764" t="s">
        <v>533</v>
      </c>
      <c r="L764" t="s">
        <v>4272</v>
      </c>
      <c r="M764" t="s">
        <v>4273</v>
      </c>
      <c r="N764" t="s">
        <v>4273</v>
      </c>
      <c r="O764" t="s">
        <v>4269</v>
      </c>
    </row>
    <row r="765" spans="1:15" x14ac:dyDescent="0.45">
      <c r="A765" t="s">
        <v>4270</v>
      </c>
      <c r="B765" t="s">
        <v>4271</v>
      </c>
      <c r="C765" t="s">
        <v>3628</v>
      </c>
      <c r="D765">
        <v>100</v>
      </c>
      <c r="E765" t="s">
        <v>3629</v>
      </c>
      <c r="F765" t="s">
        <v>3630</v>
      </c>
      <c r="G765" t="s">
        <v>3631</v>
      </c>
      <c r="H765" t="s">
        <v>3632</v>
      </c>
      <c r="I765" t="s">
        <v>3633</v>
      </c>
      <c r="J765" t="s">
        <v>3634</v>
      </c>
      <c r="K765" t="s">
        <v>533</v>
      </c>
      <c r="L765" t="s">
        <v>4272</v>
      </c>
      <c r="M765" t="s">
        <v>4273</v>
      </c>
      <c r="N765" t="s">
        <v>4273</v>
      </c>
      <c r="O765" t="s">
        <v>4269</v>
      </c>
    </row>
    <row r="766" spans="1:15" x14ac:dyDescent="0.45">
      <c r="A766" s="40" t="s">
        <v>4274</v>
      </c>
      <c r="B766" t="s">
        <v>4275</v>
      </c>
      <c r="C766" t="s">
        <v>3628</v>
      </c>
      <c r="D766">
        <v>100</v>
      </c>
      <c r="E766" t="s">
        <v>3629</v>
      </c>
      <c r="F766" t="s">
        <v>3630</v>
      </c>
      <c r="G766" t="s">
        <v>3631</v>
      </c>
      <c r="H766" t="s">
        <v>3632</v>
      </c>
      <c r="I766" t="s">
        <v>3633</v>
      </c>
      <c r="J766" t="s">
        <v>3634</v>
      </c>
      <c r="K766" t="s">
        <v>533</v>
      </c>
      <c r="L766" t="s">
        <v>4267</v>
      </c>
      <c r="M766" t="s">
        <v>4276</v>
      </c>
      <c r="N766" t="s">
        <v>4276</v>
      </c>
      <c r="O766" t="s">
        <v>3648</v>
      </c>
    </row>
    <row r="767" spans="1:15" x14ac:dyDescent="0.45">
      <c r="A767" t="s">
        <v>4277</v>
      </c>
      <c r="B767" t="s">
        <v>4278</v>
      </c>
      <c r="C767" t="s">
        <v>3628</v>
      </c>
      <c r="D767">
        <v>100</v>
      </c>
      <c r="E767" t="s">
        <v>3629</v>
      </c>
      <c r="F767" t="s">
        <v>3630</v>
      </c>
      <c r="G767" t="s">
        <v>3631</v>
      </c>
      <c r="H767" t="s">
        <v>3632</v>
      </c>
      <c r="I767" t="s">
        <v>3633</v>
      </c>
      <c r="J767" t="s">
        <v>3634</v>
      </c>
      <c r="K767" t="s">
        <v>533</v>
      </c>
      <c r="L767" t="s">
        <v>4279</v>
      </c>
      <c r="M767" t="s">
        <v>4280</v>
      </c>
      <c r="N767" t="s">
        <v>4280</v>
      </c>
      <c r="O767" t="s">
        <v>4281</v>
      </c>
    </row>
    <row r="768" spans="1:15" x14ac:dyDescent="0.45">
      <c r="A768" t="s">
        <v>4282</v>
      </c>
      <c r="B768" t="s">
        <v>4283</v>
      </c>
      <c r="C768" t="s">
        <v>3628</v>
      </c>
      <c r="D768">
        <v>100</v>
      </c>
      <c r="E768" t="s">
        <v>3629</v>
      </c>
      <c r="F768" t="s">
        <v>3630</v>
      </c>
      <c r="G768" t="s">
        <v>3631</v>
      </c>
      <c r="H768" t="s">
        <v>3632</v>
      </c>
      <c r="I768" t="s">
        <v>3633</v>
      </c>
      <c r="J768" t="s">
        <v>3634</v>
      </c>
      <c r="K768" t="s">
        <v>533</v>
      </c>
      <c r="L768" t="s">
        <v>534</v>
      </c>
      <c r="M768" t="s">
        <v>4282</v>
      </c>
      <c r="N768" t="s">
        <v>4282</v>
      </c>
      <c r="O768" t="s">
        <v>3866</v>
      </c>
    </row>
    <row r="769" spans="1:15" x14ac:dyDescent="0.45">
      <c r="A769" t="s">
        <v>4238</v>
      </c>
      <c r="B769" t="s">
        <v>4239</v>
      </c>
      <c r="C769" t="s">
        <v>3628</v>
      </c>
      <c r="D769">
        <v>100</v>
      </c>
      <c r="E769" t="s">
        <v>3629</v>
      </c>
      <c r="F769" t="s">
        <v>3630</v>
      </c>
      <c r="G769" t="s">
        <v>3631</v>
      </c>
      <c r="H769" t="s">
        <v>3632</v>
      </c>
      <c r="I769" t="s">
        <v>3633</v>
      </c>
      <c r="J769" t="s">
        <v>3634</v>
      </c>
      <c r="K769" t="s">
        <v>533</v>
      </c>
      <c r="L769" t="s">
        <v>1435</v>
      </c>
      <c r="M769" t="s">
        <v>4238</v>
      </c>
      <c r="N769" t="s">
        <v>4238</v>
      </c>
      <c r="O769" t="s">
        <v>3762</v>
      </c>
    </row>
    <row r="770" spans="1:15" x14ac:dyDescent="0.45">
      <c r="A770" t="s">
        <v>4238</v>
      </c>
      <c r="B770" t="s">
        <v>4239</v>
      </c>
      <c r="C770" t="s">
        <v>3628</v>
      </c>
      <c r="D770">
        <v>100</v>
      </c>
      <c r="E770" t="s">
        <v>3629</v>
      </c>
      <c r="F770" t="s">
        <v>3630</v>
      </c>
      <c r="G770" t="s">
        <v>3631</v>
      </c>
      <c r="H770" t="s">
        <v>3632</v>
      </c>
      <c r="I770" t="s">
        <v>3633</v>
      </c>
      <c r="J770" t="s">
        <v>3634</v>
      </c>
      <c r="K770" t="s">
        <v>533</v>
      </c>
      <c r="L770" t="s">
        <v>1435</v>
      </c>
      <c r="M770" t="s">
        <v>4238</v>
      </c>
      <c r="N770" t="s">
        <v>4238</v>
      </c>
      <c r="O770" t="s">
        <v>3762</v>
      </c>
    </row>
    <row r="771" spans="1:15" x14ac:dyDescent="0.45">
      <c r="A771" t="s">
        <v>4284</v>
      </c>
      <c r="B771" t="s">
        <v>4285</v>
      </c>
      <c r="C771" t="s">
        <v>3628</v>
      </c>
      <c r="D771">
        <v>100</v>
      </c>
      <c r="E771" t="s">
        <v>3629</v>
      </c>
      <c r="F771" t="s">
        <v>3630</v>
      </c>
      <c r="G771" t="s">
        <v>3631</v>
      </c>
      <c r="H771" t="s">
        <v>3632</v>
      </c>
      <c r="I771" t="s">
        <v>3633</v>
      </c>
      <c r="J771" t="s">
        <v>3634</v>
      </c>
      <c r="K771" t="s">
        <v>533</v>
      </c>
      <c r="L771" t="s">
        <v>1478</v>
      </c>
      <c r="M771" t="s">
        <v>4284</v>
      </c>
      <c r="N771" t="s">
        <v>4284</v>
      </c>
      <c r="O771" t="s">
        <v>3762</v>
      </c>
    </row>
    <row r="772" spans="1:15" x14ac:dyDescent="0.45">
      <c r="A772" t="s">
        <v>4286</v>
      </c>
      <c r="B772" t="s">
        <v>4287</v>
      </c>
      <c r="C772" t="s">
        <v>3628</v>
      </c>
      <c r="D772">
        <v>100</v>
      </c>
      <c r="E772" t="s">
        <v>3629</v>
      </c>
      <c r="F772" t="s">
        <v>3630</v>
      </c>
      <c r="G772" t="s">
        <v>3631</v>
      </c>
      <c r="H772" t="s">
        <v>3632</v>
      </c>
      <c r="I772" t="s">
        <v>3633</v>
      </c>
      <c r="J772" t="s">
        <v>3634</v>
      </c>
      <c r="K772" t="s">
        <v>195</v>
      </c>
      <c r="L772" t="s">
        <v>196</v>
      </c>
      <c r="M772" t="s">
        <v>4286</v>
      </c>
      <c r="N772" t="s">
        <v>4286</v>
      </c>
      <c r="O772" t="s">
        <v>4288</v>
      </c>
    </row>
    <row r="773" spans="1:15" x14ac:dyDescent="0.45">
      <c r="A773" t="s">
        <v>4289</v>
      </c>
      <c r="B773" t="s">
        <v>3667</v>
      </c>
      <c r="C773" t="s">
        <v>3628</v>
      </c>
      <c r="D773">
        <v>95</v>
      </c>
      <c r="E773" t="s">
        <v>3629</v>
      </c>
      <c r="F773" t="s">
        <v>3643</v>
      </c>
      <c r="G773" t="s">
        <v>3631</v>
      </c>
      <c r="H773" t="s">
        <v>3632</v>
      </c>
      <c r="I773" t="s">
        <v>3633</v>
      </c>
      <c r="J773" t="s">
        <v>3634</v>
      </c>
      <c r="K773" t="s">
        <v>195</v>
      </c>
      <c r="L773" t="s">
        <v>196</v>
      </c>
      <c r="M773" t="s">
        <v>3644</v>
      </c>
      <c r="N773" t="s">
        <v>196</v>
      </c>
      <c r="O773" t="s">
        <v>3668</v>
      </c>
    </row>
    <row r="774" spans="1:15" x14ac:dyDescent="0.45">
      <c r="A774" t="s">
        <v>4290</v>
      </c>
      <c r="B774" t="s">
        <v>4291</v>
      </c>
      <c r="C774" t="s">
        <v>3628</v>
      </c>
      <c r="D774">
        <v>100</v>
      </c>
      <c r="E774" t="s">
        <v>3629</v>
      </c>
      <c r="F774" t="s">
        <v>3630</v>
      </c>
      <c r="G774" t="s">
        <v>3631</v>
      </c>
      <c r="H774" t="s">
        <v>3632</v>
      </c>
      <c r="I774" t="s">
        <v>3633</v>
      </c>
      <c r="J774" t="s">
        <v>3634</v>
      </c>
      <c r="K774" t="s">
        <v>1488</v>
      </c>
      <c r="L774" t="s">
        <v>1489</v>
      </c>
      <c r="M774" t="s">
        <v>4290</v>
      </c>
      <c r="N774" t="s">
        <v>4290</v>
      </c>
      <c r="O774" t="s">
        <v>4219</v>
      </c>
    </row>
    <row r="775" spans="1:15" x14ac:dyDescent="0.45">
      <c r="A775" t="s">
        <v>4292</v>
      </c>
      <c r="B775" t="s">
        <v>4293</v>
      </c>
      <c r="C775" t="s">
        <v>3628</v>
      </c>
      <c r="D775">
        <v>100</v>
      </c>
      <c r="E775" t="s">
        <v>3629</v>
      </c>
      <c r="F775" t="s">
        <v>3630</v>
      </c>
      <c r="G775" t="s">
        <v>3631</v>
      </c>
      <c r="H775" t="s">
        <v>3632</v>
      </c>
      <c r="I775" t="s">
        <v>3633</v>
      </c>
      <c r="J775" t="s">
        <v>3634</v>
      </c>
      <c r="K775" t="s">
        <v>1428</v>
      </c>
      <c r="L775" t="s">
        <v>4294</v>
      </c>
      <c r="M775" t="s">
        <v>4295</v>
      </c>
      <c r="N775" t="s">
        <v>4295</v>
      </c>
      <c r="O775" t="s">
        <v>4075</v>
      </c>
    </row>
    <row r="776" spans="1:15" x14ac:dyDescent="0.45">
      <c r="A776" t="s">
        <v>4292</v>
      </c>
      <c r="B776" t="s">
        <v>4293</v>
      </c>
      <c r="C776" t="s">
        <v>3628</v>
      </c>
      <c r="D776">
        <v>100</v>
      </c>
      <c r="E776" t="s">
        <v>3629</v>
      </c>
      <c r="F776" t="s">
        <v>3630</v>
      </c>
      <c r="G776" t="s">
        <v>3631</v>
      </c>
      <c r="H776" t="s">
        <v>3632</v>
      </c>
      <c r="I776" t="s">
        <v>3633</v>
      </c>
      <c r="J776" t="s">
        <v>3634</v>
      </c>
      <c r="K776" t="s">
        <v>1428</v>
      </c>
      <c r="L776" t="s">
        <v>4294</v>
      </c>
      <c r="M776" t="s">
        <v>4295</v>
      </c>
      <c r="N776" t="s">
        <v>4295</v>
      </c>
      <c r="O776" t="s">
        <v>4075</v>
      </c>
    </row>
    <row r="777" spans="1:15" x14ac:dyDescent="0.45">
      <c r="A777" t="s">
        <v>4292</v>
      </c>
      <c r="B777" t="s">
        <v>4293</v>
      </c>
      <c r="C777" t="s">
        <v>3628</v>
      </c>
      <c r="D777">
        <v>100</v>
      </c>
      <c r="E777" t="s">
        <v>3629</v>
      </c>
      <c r="F777" t="s">
        <v>3630</v>
      </c>
      <c r="G777" t="s">
        <v>3631</v>
      </c>
      <c r="H777" t="s">
        <v>3632</v>
      </c>
      <c r="I777" t="s">
        <v>3633</v>
      </c>
      <c r="J777" t="s">
        <v>3634</v>
      </c>
      <c r="K777" t="s">
        <v>1428</v>
      </c>
      <c r="L777" t="s">
        <v>4294</v>
      </c>
      <c r="M777" t="s">
        <v>4295</v>
      </c>
      <c r="N777" t="s">
        <v>4295</v>
      </c>
      <c r="O777" t="s">
        <v>4075</v>
      </c>
    </row>
    <row r="778" spans="1:15" x14ac:dyDescent="0.45">
      <c r="A778" t="s">
        <v>4292</v>
      </c>
      <c r="B778" t="s">
        <v>4293</v>
      </c>
      <c r="C778" t="s">
        <v>3628</v>
      </c>
      <c r="D778">
        <v>100</v>
      </c>
      <c r="E778" t="s">
        <v>3629</v>
      </c>
      <c r="F778" t="s">
        <v>3630</v>
      </c>
      <c r="G778" t="s">
        <v>3631</v>
      </c>
      <c r="H778" t="s">
        <v>3632</v>
      </c>
      <c r="I778" t="s">
        <v>3633</v>
      </c>
      <c r="J778" t="s">
        <v>3634</v>
      </c>
      <c r="K778" t="s">
        <v>1428</v>
      </c>
      <c r="L778" t="s">
        <v>4294</v>
      </c>
      <c r="M778" t="s">
        <v>4295</v>
      </c>
      <c r="N778" t="s">
        <v>4295</v>
      </c>
      <c r="O778" t="s">
        <v>4075</v>
      </c>
    </row>
    <row r="779" spans="1:15" x14ac:dyDescent="0.45">
      <c r="A779" t="s">
        <v>4292</v>
      </c>
      <c r="B779" t="s">
        <v>4293</v>
      </c>
      <c r="C779" t="s">
        <v>3628</v>
      </c>
      <c r="D779">
        <v>100</v>
      </c>
      <c r="E779" t="s">
        <v>3629</v>
      </c>
      <c r="F779" t="s">
        <v>3630</v>
      </c>
      <c r="G779" t="s">
        <v>3631</v>
      </c>
      <c r="H779" t="s">
        <v>3632</v>
      </c>
      <c r="I779" t="s">
        <v>3633</v>
      </c>
      <c r="J779" t="s">
        <v>3634</v>
      </c>
      <c r="K779" t="s">
        <v>1428</v>
      </c>
      <c r="L779" t="s">
        <v>4294</v>
      </c>
      <c r="M779" t="s">
        <v>4295</v>
      </c>
      <c r="N779" t="s">
        <v>4295</v>
      </c>
      <c r="O779" t="s">
        <v>4075</v>
      </c>
    </row>
    <row r="780" spans="1:15" x14ac:dyDescent="0.45">
      <c r="A780" t="s">
        <v>4292</v>
      </c>
      <c r="B780" t="s">
        <v>4293</v>
      </c>
      <c r="C780" t="s">
        <v>3628</v>
      </c>
      <c r="D780">
        <v>100</v>
      </c>
      <c r="E780" t="s">
        <v>3629</v>
      </c>
      <c r="F780" t="s">
        <v>3630</v>
      </c>
      <c r="G780" t="s">
        <v>3631</v>
      </c>
      <c r="H780" t="s">
        <v>3632</v>
      </c>
      <c r="I780" t="s">
        <v>3633</v>
      </c>
      <c r="J780" t="s">
        <v>3634</v>
      </c>
      <c r="K780" t="s">
        <v>1428</v>
      </c>
      <c r="L780" t="s">
        <v>4294</v>
      </c>
      <c r="M780" t="s">
        <v>4295</v>
      </c>
      <c r="N780" t="s">
        <v>4295</v>
      </c>
      <c r="O780" t="s">
        <v>4075</v>
      </c>
    </row>
    <row r="781" spans="1:15" x14ac:dyDescent="0.45">
      <c r="A781" t="s">
        <v>4292</v>
      </c>
      <c r="B781" t="s">
        <v>4293</v>
      </c>
      <c r="C781" t="s">
        <v>3628</v>
      </c>
      <c r="D781">
        <v>100</v>
      </c>
      <c r="E781" t="s">
        <v>3629</v>
      </c>
      <c r="F781" t="s">
        <v>3630</v>
      </c>
      <c r="G781" t="s">
        <v>3631</v>
      </c>
      <c r="H781" t="s">
        <v>3632</v>
      </c>
      <c r="I781" t="s">
        <v>3633</v>
      </c>
      <c r="J781" t="s">
        <v>3634</v>
      </c>
      <c r="K781" t="s">
        <v>1428</v>
      </c>
      <c r="L781" t="s">
        <v>4294</v>
      </c>
      <c r="M781" t="s">
        <v>4295</v>
      </c>
      <c r="N781" t="s">
        <v>4295</v>
      </c>
      <c r="O781" t="s">
        <v>4075</v>
      </c>
    </row>
    <row r="782" spans="1:15" x14ac:dyDescent="0.45">
      <c r="A782" t="s">
        <v>4292</v>
      </c>
      <c r="B782" t="s">
        <v>4293</v>
      </c>
      <c r="C782" t="s">
        <v>3628</v>
      </c>
      <c r="D782">
        <v>100</v>
      </c>
      <c r="E782" t="s">
        <v>3629</v>
      </c>
      <c r="F782" t="s">
        <v>3630</v>
      </c>
      <c r="G782" t="s">
        <v>3631</v>
      </c>
      <c r="H782" t="s">
        <v>3632</v>
      </c>
      <c r="I782" t="s">
        <v>3633</v>
      </c>
      <c r="J782" t="s">
        <v>3634</v>
      </c>
      <c r="K782" t="s">
        <v>1428</v>
      </c>
      <c r="L782" t="s">
        <v>4294</v>
      </c>
      <c r="M782" t="s">
        <v>4295</v>
      </c>
      <c r="N782" t="s">
        <v>4295</v>
      </c>
      <c r="O782" t="s">
        <v>4075</v>
      </c>
    </row>
    <row r="783" spans="1:15" x14ac:dyDescent="0.45">
      <c r="A783" t="s">
        <v>4292</v>
      </c>
      <c r="B783" t="s">
        <v>4293</v>
      </c>
      <c r="C783" t="s">
        <v>3628</v>
      </c>
      <c r="D783">
        <v>100</v>
      </c>
      <c r="E783" t="s">
        <v>3629</v>
      </c>
      <c r="F783" t="s">
        <v>3630</v>
      </c>
      <c r="G783" t="s">
        <v>3631</v>
      </c>
      <c r="H783" t="s">
        <v>3632</v>
      </c>
      <c r="I783" t="s">
        <v>3633</v>
      </c>
      <c r="J783" t="s">
        <v>3634</v>
      </c>
      <c r="K783" t="s">
        <v>1428</v>
      </c>
      <c r="L783" t="s">
        <v>4294</v>
      </c>
      <c r="M783" t="s">
        <v>4295</v>
      </c>
      <c r="N783" t="s">
        <v>4295</v>
      </c>
      <c r="O783" t="s">
        <v>4075</v>
      </c>
    </row>
    <row r="784" spans="1:15" x14ac:dyDescent="0.45">
      <c r="A784" t="s">
        <v>4292</v>
      </c>
      <c r="B784" t="s">
        <v>4293</v>
      </c>
      <c r="C784" t="s">
        <v>3628</v>
      </c>
      <c r="D784">
        <v>100</v>
      </c>
      <c r="E784" t="s">
        <v>3629</v>
      </c>
      <c r="F784" t="s">
        <v>3630</v>
      </c>
      <c r="G784" t="s">
        <v>3631</v>
      </c>
      <c r="H784" t="s">
        <v>3632</v>
      </c>
      <c r="I784" t="s">
        <v>3633</v>
      </c>
      <c r="J784" t="s">
        <v>3634</v>
      </c>
      <c r="K784" t="s">
        <v>1428</v>
      </c>
      <c r="L784" t="s">
        <v>4294</v>
      </c>
      <c r="M784" t="s">
        <v>4295</v>
      </c>
      <c r="N784" t="s">
        <v>4295</v>
      </c>
      <c r="O784" t="s">
        <v>4075</v>
      </c>
    </row>
    <row r="785" spans="1:15" x14ac:dyDescent="0.45">
      <c r="A785" t="s">
        <v>4292</v>
      </c>
      <c r="B785" t="s">
        <v>4293</v>
      </c>
      <c r="C785" t="s">
        <v>3628</v>
      </c>
      <c r="D785">
        <v>100</v>
      </c>
      <c r="E785" t="s">
        <v>3629</v>
      </c>
      <c r="F785" t="s">
        <v>3630</v>
      </c>
      <c r="G785" t="s">
        <v>3631</v>
      </c>
      <c r="H785" t="s">
        <v>3632</v>
      </c>
      <c r="I785" t="s">
        <v>3633</v>
      </c>
      <c r="J785" t="s">
        <v>3634</v>
      </c>
      <c r="K785" t="s">
        <v>1428</v>
      </c>
      <c r="L785" t="s">
        <v>4294</v>
      </c>
      <c r="M785" t="s">
        <v>4295</v>
      </c>
      <c r="N785" t="s">
        <v>4295</v>
      </c>
      <c r="O785" t="s">
        <v>4075</v>
      </c>
    </row>
    <row r="786" spans="1:15" x14ac:dyDescent="0.45">
      <c r="A786" t="s">
        <v>4296</v>
      </c>
      <c r="B786" t="s">
        <v>4297</v>
      </c>
      <c r="C786" t="s">
        <v>3628</v>
      </c>
      <c r="D786">
        <v>100</v>
      </c>
      <c r="E786" t="s">
        <v>3629</v>
      </c>
      <c r="F786" t="s">
        <v>3630</v>
      </c>
      <c r="G786" t="s">
        <v>3631</v>
      </c>
      <c r="H786" t="s">
        <v>3632</v>
      </c>
      <c r="I786" t="s">
        <v>3633</v>
      </c>
      <c r="J786" t="s">
        <v>3634</v>
      </c>
      <c r="K786" t="s">
        <v>1428</v>
      </c>
      <c r="L786" t="s">
        <v>1429</v>
      </c>
      <c r="M786" t="s">
        <v>4296</v>
      </c>
      <c r="N786" t="s">
        <v>4296</v>
      </c>
      <c r="O786" t="s">
        <v>3938</v>
      </c>
    </row>
    <row r="787" spans="1:15" x14ac:dyDescent="0.45">
      <c r="A787" t="s">
        <v>4298</v>
      </c>
      <c r="B787" t="s">
        <v>4299</v>
      </c>
      <c r="C787" t="s">
        <v>3628</v>
      </c>
      <c r="D787">
        <v>100</v>
      </c>
      <c r="E787" t="s">
        <v>3629</v>
      </c>
      <c r="F787" t="s">
        <v>3630</v>
      </c>
      <c r="G787" t="s">
        <v>3631</v>
      </c>
      <c r="H787" t="s">
        <v>3632</v>
      </c>
      <c r="I787" t="s">
        <v>3633</v>
      </c>
      <c r="J787" t="s">
        <v>3634</v>
      </c>
      <c r="K787" t="s">
        <v>1500</v>
      </c>
      <c r="L787" t="s">
        <v>1501</v>
      </c>
      <c r="M787" t="s">
        <v>4298</v>
      </c>
      <c r="N787" t="s">
        <v>4298</v>
      </c>
      <c r="O787" t="s">
        <v>3903</v>
      </c>
    </row>
    <row r="788" spans="1:15" x14ac:dyDescent="0.45">
      <c r="A788" t="s">
        <v>4298</v>
      </c>
      <c r="B788" t="s">
        <v>4299</v>
      </c>
      <c r="C788" t="s">
        <v>3628</v>
      </c>
      <c r="D788">
        <v>100</v>
      </c>
      <c r="E788" t="s">
        <v>3629</v>
      </c>
      <c r="F788" t="s">
        <v>3630</v>
      </c>
      <c r="G788" t="s">
        <v>3631</v>
      </c>
      <c r="H788" t="s">
        <v>3632</v>
      </c>
      <c r="I788" t="s">
        <v>3633</v>
      </c>
      <c r="J788" t="s">
        <v>3634</v>
      </c>
      <c r="K788" t="s">
        <v>1500</v>
      </c>
      <c r="L788" t="s">
        <v>1501</v>
      </c>
      <c r="M788" t="s">
        <v>4298</v>
      </c>
      <c r="N788" t="s">
        <v>4298</v>
      </c>
      <c r="O788" t="s">
        <v>3903</v>
      </c>
    </row>
    <row r="789" spans="1:15" x14ac:dyDescent="0.45">
      <c r="A789" t="s">
        <v>163</v>
      </c>
      <c r="B789" t="s">
        <v>4300</v>
      </c>
      <c r="C789" t="s">
        <v>3628</v>
      </c>
      <c r="D789">
        <v>96</v>
      </c>
      <c r="E789" t="s">
        <v>3629</v>
      </c>
      <c r="F789" t="s">
        <v>3643</v>
      </c>
      <c r="G789" t="s">
        <v>3631</v>
      </c>
      <c r="H789" t="s">
        <v>3632</v>
      </c>
      <c r="I789" t="s">
        <v>3633</v>
      </c>
      <c r="J789" t="s">
        <v>3634</v>
      </c>
      <c r="K789" t="s">
        <v>48</v>
      </c>
      <c r="L789" t="s">
        <v>163</v>
      </c>
      <c r="M789" t="s">
        <v>3644</v>
      </c>
      <c r="N789" t="s">
        <v>163</v>
      </c>
      <c r="O789" t="s">
        <v>4301</v>
      </c>
    </row>
    <row r="790" spans="1:15" x14ac:dyDescent="0.45">
      <c r="A790" t="s">
        <v>4117</v>
      </c>
      <c r="B790" t="s">
        <v>4118</v>
      </c>
      <c r="C790" t="s">
        <v>3628</v>
      </c>
      <c r="D790">
        <v>100</v>
      </c>
      <c r="E790" t="s">
        <v>3629</v>
      </c>
      <c r="F790" t="s">
        <v>3630</v>
      </c>
      <c r="G790" t="s">
        <v>3631</v>
      </c>
      <c r="H790" t="s">
        <v>3632</v>
      </c>
      <c r="I790" t="s">
        <v>3633</v>
      </c>
      <c r="J790" t="s">
        <v>3634</v>
      </c>
      <c r="K790" t="s">
        <v>48</v>
      </c>
      <c r="L790" t="s">
        <v>3660</v>
      </c>
      <c r="M790" t="s">
        <v>4119</v>
      </c>
      <c r="N790" t="s">
        <v>4119</v>
      </c>
      <c r="O790" t="s">
        <v>4120</v>
      </c>
    </row>
    <row r="791" spans="1:15" x14ac:dyDescent="0.45">
      <c r="A791" t="s">
        <v>4117</v>
      </c>
      <c r="B791" t="s">
        <v>4118</v>
      </c>
      <c r="C791" t="s">
        <v>3628</v>
      </c>
      <c r="D791">
        <v>100</v>
      </c>
      <c r="E791" t="s">
        <v>3629</v>
      </c>
      <c r="F791" t="s">
        <v>3630</v>
      </c>
      <c r="G791" t="s">
        <v>3631</v>
      </c>
      <c r="H791" t="s">
        <v>3632</v>
      </c>
      <c r="I791" t="s">
        <v>3633</v>
      </c>
      <c r="J791" t="s">
        <v>3634</v>
      </c>
      <c r="K791" t="s">
        <v>48</v>
      </c>
      <c r="L791" t="s">
        <v>3660</v>
      </c>
      <c r="M791" t="s">
        <v>4119</v>
      </c>
      <c r="N791" t="s">
        <v>4119</v>
      </c>
      <c r="O791" t="s">
        <v>4120</v>
      </c>
    </row>
    <row r="792" spans="1:15" x14ac:dyDescent="0.45">
      <c r="A792" t="s">
        <v>4117</v>
      </c>
      <c r="B792" t="s">
        <v>4118</v>
      </c>
      <c r="C792" t="s">
        <v>3628</v>
      </c>
      <c r="D792">
        <v>100</v>
      </c>
      <c r="E792" t="s">
        <v>3629</v>
      </c>
      <c r="F792" t="s">
        <v>3630</v>
      </c>
      <c r="G792" t="s">
        <v>3631</v>
      </c>
      <c r="H792" t="s">
        <v>3632</v>
      </c>
      <c r="I792" t="s">
        <v>3633</v>
      </c>
      <c r="J792" t="s">
        <v>3634</v>
      </c>
      <c r="K792" t="s">
        <v>48</v>
      </c>
      <c r="L792" t="s">
        <v>3660</v>
      </c>
      <c r="M792" t="s">
        <v>4119</v>
      </c>
      <c r="N792" t="s">
        <v>4119</v>
      </c>
      <c r="O792" t="s">
        <v>4120</v>
      </c>
    </row>
    <row r="793" spans="1:15" x14ac:dyDescent="0.45">
      <c r="A793" t="s">
        <v>4117</v>
      </c>
      <c r="B793" t="s">
        <v>4118</v>
      </c>
      <c r="C793" t="s">
        <v>3628</v>
      </c>
      <c r="D793">
        <v>100</v>
      </c>
      <c r="E793" t="s">
        <v>3629</v>
      </c>
      <c r="F793" t="s">
        <v>3630</v>
      </c>
      <c r="G793" t="s">
        <v>3631</v>
      </c>
      <c r="H793" t="s">
        <v>3632</v>
      </c>
      <c r="I793" t="s">
        <v>3633</v>
      </c>
      <c r="J793" t="s">
        <v>3634</v>
      </c>
      <c r="K793" t="s">
        <v>48</v>
      </c>
      <c r="L793" t="s">
        <v>3660</v>
      </c>
      <c r="M793" t="s">
        <v>4119</v>
      </c>
      <c r="N793" t="s">
        <v>4119</v>
      </c>
      <c r="O793" t="s">
        <v>4120</v>
      </c>
    </row>
    <row r="794" spans="1:15" x14ac:dyDescent="0.45">
      <c r="A794" t="s">
        <v>4117</v>
      </c>
      <c r="B794" t="s">
        <v>4118</v>
      </c>
      <c r="C794" t="s">
        <v>3628</v>
      </c>
      <c r="D794">
        <v>100</v>
      </c>
      <c r="E794" t="s">
        <v>3629</v>
      </c>
      <c r="F794" t="s">
        <v>3630</v>
      </c>
      <c r="G794" t="s">
        <v>3631</v>
      </c>
      <c r="H794" t="s">
        <v>3632</v>
      </c>
      <c r="I794" t="s">
        <v>3633</v>
      </c>
      <c r="J794" t="s">
        <v>3634</v>
      </c>
      <c r="K794" t="s">
        <v>48</v>
      </c>
      <c r="L794" t="s">
        <v>3660</v>
      </c>
      <c r="M794" t="s">
        <v>4119</v>
      </c>
      <c r="N794" t="s">
        <v>4119</v>
      </c>
      <c r="O794" t="s">
        <v>4120</v>
      </c>
    </row>
    <row r="795" spans="1:15" x14ac:dyDescent="0.45">
      <c r="A795" t="s">
        <v>4117</v>
      </c>
      <c r="B795" t="s">
        <v>4118</v>
      </c>
      <c r="C795" t="s">
        <v>3628</v>
      </c>
      <c r="D795">
        <v>100</v>
      </c>
      <c r="E795" t="s">
        <v>3629</v>
      </c>
      <c r="F795" t="s">
        <v>3630</v>
      </c>
      <c r="G795" t="s">
        <v>3631</v>
      </c>
      <c r="H795" t="s">
        <v>3632</v>
      </c>
      <c r="I795" t="s">
        <v>3633</v>
      </c>
      <c r="J795" t="s">
        <v>3634</v>
      </c>
      <c r="K795" t="s">
        <v>48</v>
      </c>
      <c r="L795" t="s">
        <v>3660</v>
      </c>
      <c r="M795" t="s">
        <v>4119</v>
      </c>
      <c r="N795" t="s">
        <v>4119</v>
      </c>
      <c r="O795" t="s">
        <v>4120</v>
      </c>
    </row>
    <row r="796" spans="1:15" x14ac:dyDescent="0.45">
      <c r="A796" t="s">
        <v>4117</v>
      </c>
      <c r="B796" t="s">
        <v>4118</v>
      </c>
      <c r="C796" t="s">
        <v>3628</v>
      </c>
      <c r="D796">
        <v>100</v>
      </c>
      <c r="E796" t="s">
        <v>3629</v>
      </c>
      <c r="F796" t="s">
        <v>3630</v>
      </c>
      <c r="G796" t="s">
        <v>3631</v>
      </c>
      <c r="H796" t="s">
        <v>3632</v>
      </c>
      <c r="I796" t="s">
        <v>3633</v>
      </c>
      <c r="J796" t="s">
        <v>3634</v>
      </c>
      <c r="K796" t="s">
        <v>48</v>
      </c>
      <c r="L796" t="s">
        <v>3660</v>
      </c>
      <c r="M796" t="s">
        <v>4119</v>
      </c>
      <c r="N796" t="s">
        <v>4119</v>
      </c>
      <c r="O796" t="s">
        <v>4120</v>
      </c>
    </row>
    <row r="797" spans="1:15" x14ac:dyDescent="0.45">
      <c r="A797" t="s">
        <v>4117</v>
      </c>
      <c r="B797" t="s">
        <v>4118</v>
      </c>
      <c r="C797" t="s">
        <v>3628</v>
      </c>
      <c r="D797">
        <v>100</v>
      </c>
      <c r="E797" t="s">
        <v>3629</v>
      </c>
      <c r="F797" t="s">
        <v>3630</v>
      </c>
      <c r="G797" t="s">
        <v>3631</v>
      </c>
      <c r="H797" t="s">
        <v>3632</v>
      </c>
      <c r="I797" t="s">
        <v>3633</v>
      </c>
      <c r="J797" t="s">
        <v>3634</v>
      </c>
      <c r="K797" t="s">
        <v>48</v>
      </c>
      <c r="L797" t="s">
        <v>3660</v>
      </c>
      <c r="M797" t="s">
        <v>4119</v>
      </c>
      <c r="N797" t="s">
        <v>4119</v>
      </c>
      <c r="O797" t="s">
        <v>4120</v>
      </c>
    </row>
    <row r="798" spans="1:15" x14ac:dyDescent="0.45">
      <c r="A798" t="s">
        <v>4126</v>
      </c>
      <c r="B798" t="s">
        <v>4127</v>
      </c>
      <c r="C798" t="s">
        <v>3628</v>
      </c>
      <c r="D798">
        <v>100</v>
      </c>
      <c r="E798" t="s">
        <v>3629</v>
      </c>
      <c r="F798" t="s">
        <v>3630</v>
      </c>
      <c r="G798" t="s">
        <v>3631</v>
      </c>
      <c r="H798" t="s">
        <v>3632</v>
      </c>
      <c r="I798" t="s">
        <v>3633</v>
      </c>
      <c r="J798" t="s">
        <v>3634</v>
      </c>
      <c r="K798" t="s">
        <v>48</v>
      </c>
      <c r="L798" t="s">
        <v>3660</v>
      </c>
      <c r="M798" t="s">
        <v>4128</v>
      </c>
      <c r="N798" t="s">
        <v>4128</v>
      </c>
      <c r="O798" t="s">
        <v>4120</v>
      </c>
    </row>
    <row r="799" spans="1:15" x14ac:dyDescent="0.45">
      <c r="A799" t="s">
        <v>4126</v>
      </c>
      <c r="B799" t="s">
        <v>4127</v>
      </c>
      <c r="C799" t="s">
        <v>3628</v>
      </c>
      <c r="D799">
        <v>100</v>
      </c>
      <c r="E799" t="s">
        <v>3629</v>
      </c>
      <c r="F799" t="s">
        <v>3630</v>
      </c>
      <c r="G799" t="s">
        <v>3631</v>
      </c>
      <c r="H799" t="s">
        <v>3632</v>
      </c>
      <c r="I799" t="s">
        <v>3633</v>
      </c>
      <c r="J799" t="s">
        <v>3634</v>
      </c>
      <c r="K799" t="s">
        <v>48</v>
      </c>
      <c r="L799" t="s">
        <v>3660</v>
      </c>
      <c r="M799" t="s">
        <v>4128</v>
      </c>
      <c r="N799" t="s">
        <v>4128</v>
      </c>
      <c r="O799" t="s">
        <v>4120</v>
      </c>
    </row>
    <row r="800" spans="1:15" x14ac:dyDescent="0.45">
      <c r="A800" t="s">
        <v>4126</v>
      </c>
      <c r="B800" t="s">
        <v>4127</v>
      </c>
      <c r="C800" t="s">
        <v>3628</v>
      </c>
      <c r="D800">
        <v>100</v>
      </c>
      <c r="E800" t="s">
        <v>3629</v>
      </c>
      <c r="F800" t="s">
        <v>3630</v>
      </c>
      <c r="G800" t="s">
        <v>3631</v>
      </c>
      <c r="H800" t="s">
        <v>3632</v>
      </c>
      <c r="I800" t="s">
        <v>3633</v>
      </c>
      <c r="J800" t="s">
        <v>3634</v>
      </c>
      <c r="K800" t="s">
        <v>48</v>
      </c>
      <c r="L800" t="s">
        <v>3660</v>
      </c>
      <c r="M800" t="s">
        <v>4128</v>
      </c>
      <c r="N800" t="s">
        <v>4128</v>
      </c>
      <c r="O800" t="s">
        <v>4120</v>
      </c>
    </row>
    <row r="801" spans="1:15" x14ac:dyDescent="0.45">
      <c r="A801" t="s">
        <v>4126</v>
      </c>
      <c r="B801" t="s">
        <v>4127</v>
      </c>
      <c r="C801" t="s">
        <v>3628</v>
      </c>
      <c r="D801">
        <v>100</v>
      </c>
      <c r="E801" t="s">
        <v>3629</v>
      </c>
      <c r="F801" t="s">
        <v>3630</v>
      </c>
      <c r="G801" t="s">
        <v>3631</v>
      </c>
      <c r="H801" t="s">
        <v>3632</v>
      </c>
      <c r="I801" t="s">
        <v>3633</v>
      </c>
      <c r="J801" t="s">
        <v>3634</v>
      </c>
      <c r="K801" t="s">
        <v>48</v>
      </c>
      <c r="L801" t="s">
        <v>3660</v>
      </c>
      <c r="M801" t="s">
        <v>4128</v>
      </c>
      <c r="N801" t="s">
        <v>4128</v>
      </c>
      <c r="O801" t="s">
        <v>4120</v>
      </c>
    </row>
    <row r="802" spans="1:15" x14ac:dyDescent="0.45">
      <c r="A802" t="s">
        <v>4129</v>
      </c>
      <c r="B802" t="s">
        <v>2425</v>
      </c>
      <c r="C802" t="s">
        <v>3628</v>
      </c>
      <c r="D802">
        <v>100</v>
      </c>
      <c r="E802" t="s">
        <v>3629</v>
      </c>
      <c r="F802" t="s">
        <v>3630</v>
      </c>
      <c r="G802" t="s">
        <v>3631</v>
      </c>
      <c r="H802" t="s">
        <v>3632</v>
      </c>
      <c r="I802" t="s">
        <v>3633</v>
      </c>
      <c r="J802" t="s">
        <v>3634</v>
      </c>
      <c r="K802" t="s">
        <v>48</v>
      </c>
      <c r="L802" t="s">
        <v>3660</v>
      </c>
      <c r="M802" t="s">
        <v>4130</v>
      </c>
      <c r="N802" t="s">
        <v>4130</v>
      </c>
      <c r="O802" t="s">
        <v>4131</v>
      </c>
    </row>
    <row r="803" spans="1:15" x14ac:dyDescent="0.45">
      <c r="A803" t="s">
        <v>4129</v>
      </c>
      <c r="B803" t="s">
        <v>2425</v>
      </c>
      <c r="C803" t="s">
        <v>3628</v>
      </c>
      <c r="D803">
        <v>100</v>
      </c>
      <c r="E803" t="s">
        <v>3629</v>
      </c>
      <c r="F803" t="s">
        <v>3630</v>
      </c>
      <c r="G803" t="s">
        <v>3631</v>
      </c>
      <c r="H803" t="s">
        <v>3632</v>
      </c>
      <c r="I803" t="s">
        <v>3633</v>
      </c>
      <c r="J803" t="s">
        <v>3634</v>
      </c>
      <c r="K803" t="s">
        <v>48</v>
      </c>
      <c r="L803" t="s">
        <v>3660</v>
      </c>
      <c r="M803" t="s">
        <v>4130</v>
      </c>
      <c r="N803" t="s">
        <v>4130</v>
      </c>
      <c r="O803" t="s">
        <v>4131</v>
      </c>
    </row>
    <row r="804" spans="1:15" x14ac:dyDescent="0.45">
      <c r="A804" t="s">
        <v>4129</v>
      </c>
      <c r="B804" t="s">
        <v>2425</v>
      </c>
      <c r="C804" t="s">
        <v>3628</v>
      </c>
      <c r="D804">
        <v>100</v>
      </c>
      <c r="E804" t="s">
        <v>3629</v>
      </c>
      <c r="F804" t="s">
        <v>3630</v>
      </c>
      <c r="G804" t="s">
        <v>3631</v>
      </c>
      <c r="H804" t="s">
        <v>3632</v>
      </c>
      <c r="I804" t="s">
        <v>3633</v>
      </c>
      <c r="J804" t="s">
        <v>3634</v>
      </c>
      <c r="K804" t="s">
        <v>48</v>
      </c>
      <c r="L804" t="s">
        <v>3660</v>
      </c>
      <c r="M804" t="s">
        <v>4130</v>
      </c>
      <c r="N804" t="s">
        <v>4130</v>
      </c>
      <c r="O804" t="s">
        <v>4131</v>
      </c>
    </row>
    <row r="805" spans="1:15" x14ac:dyDescent="0.45">
      <c r="A805" t="s">
        <v>4129</v>
      </c>
      <c r="B805" t="s">
        <v>2425</v>
      </c>
      <c r="C805" t="s">
        <v>3628</v>
      </c>
      <c r="D805">
        <v>100</v>
      </c>
      <c r="E805" t="s">
        <v>3629</v>
      </c>
      <c r="F805" t="s">
        <v>3630</v>
      </c>
      <c r="G805" t="s">
        <v>3631</v>
      </c>
      <c r="H805" t="s">
        <v>3632</v>
      </c>
      <c r="I805" t="s">
        <v>3633</v>
      </c>
      <c r="J805" t="s">
        <v>3634</v>
      </c>
      <c r="K805" t="s">
        <v>48</v>
      </c>
      <c r="L805" t="s">
        <v>3660</v>
      </c>
      <c r="M805" t="s">
        <v>4130</v>
      </c>
      <c r="N805" t="s">
        <v>4130</v>
      </c>
      <c r="O805" t="s">
        <v>4131</v>
      </c>
    </row>
    <row r="806" spans="1:15" x14ac:dyDescent="0.45">
      <c r="A806" t="s">
        <v>4129</v>
      </c>
      <c r="B806" t="s">
        <v>2425</v>
      </c>
      <c r="C806" t="s">
        <v>3628</v>
      </c>
      <c r="D806">
        <v>100</v>
      </c>
      <c r="E806" t="s">
        <v>3629</v>
      </c>
      <c r="F806" t="s">
        <v>3630</v>
      </c>
      <c r="G806" t="s">
        <v>3631</v>
      </c>
      <c r="H806" t="s">
        <v>3632</v>
      </c>
      <c r="I806" t="s">
        <v>3633</v>
      </c>
      <c r="J806" t="s">
        <v>3634</v>
      </c>
      <c r="K806" t="s">
        <v>48</v>
      </c>
      <c r="L806" t="s">
        <v>3660</v>
      </c>
      <c r="M806" t="s">
        <v>4130</v>
      </c>
      <c r="N806" t="s">
        <v>4130</v>
      </c>
      <c r="O806" t="s">
        <v>4131</v>
      </c>
    </row>
    <row r="807" spans="1:15" x14ac:dyDescent="0.45">
      <c r="A807" t="s">
        <v>4129</v>
      </c>
      <c r="B807" t="s">
        <v>2425</v>
      </c>
      <c r="C807" t="s">
        <v>3628</v>
      </c>
      <c r="D807">
        <v>100</v>
      </c>
      <c r="E807" t="s">
        <v>3629</v>
      </c>
      <c r="F807" t="s">
        <v>3630</v>
      </c>
      <c r="G807" t="s">
        <v>3631</v>
      </c>
      <c r="H807" t="s">
        <v>3632</v>
      </c>
      <c r="I807" t="s">
        <v>3633</v>
      </c>
      <c r="J807" t="s">
        <v>3634</v>
      </c>
      <c r="K807" t="s">
        <v>48</v>
      </c>
      <c r="L807" t="s">
        <v>3660</v>
      </c>
      <c r="M807" t="s">
        <v>4130</v>
      </c>
      <c r="N807" t="s">
        <v>4130</v>
      </c>
      <c r="O807" t="s">
        <v>4131</v>
      </c>
    </row>
    <row r="808" spans="1:15" x14ac:dyDescent="0.45">
      <c r="A808" t="s">
        <v>4129</v>
      </c>
      <c r="B808" t="s">
        <v>2425</v>
      </c>
      <c r="C808" t="s">
        <v>3628</v>
      </c>
      <c r="D808">
        <v>100</v>
      </c>
      <c r="E808" t="s">
        <v>3629</v>
      </c>
      <c r="F808" t="s">
        <v>3630</v>
      </c>
      <c r="G808" t="s">
        <v>3631</v>
      </c>
      <c r="H808" t="s">
        <v>3632</v>
      </c>
      <c r="I808" t="s">
        <v>3633</v>
      </c>
      <c r="J808" t="s">
        <v>3634</v>
      </c>
      <c r="K808" t="s">
        <v>48</v>
      </c>
      <c r="L808" t="s">
        <v>3660</v>
      </c>
      <c r="M808" t="s">
        <v>4130</v>
      </c>
      <c r="N808" t="s">
        <v>4130</v>
      </c>
      <c r="O808" t="s">
        <v>4131</v>
      </c>
    </row>
    <row r="809" spans="1:15" x14ac:dyDescent="0.45">
      <c r="A809" t="s">
        <v>4129</v>
      </c>
      <c r="B809" t="s">
        <v>2425</v>
      </c>
      <c r="C809" t="s">
        <v>3628</v>
      </c>
      <c r="D809">
        <v>100</v>
      </c>
      <c r="E809" t="s">
        <v>3629</v>
      </c>
      <c r="F809" t="s">
        <v>3630</v>
      </c>
      <c r="G809" t="s">
        <v>3631</v>
      </c>
      <c r="H809" t="s">
        <v>3632</v>
      </c>
      <c r="I809" t="s">
        <v>3633</v>
      </c>
      <c r="J809" t="s">
        <v>3634</v>
      </c>
      <c r="K809" t="s">
        <v>48</v>
      </c>
      <c r="L809" t="s">
        <v>3660</v>
      </c>
      <c r="M809" t="s">
        <v>4130</v>
      </c>
      <c r="N809" t="s">
        <v>4130</v>
      </c>
      <c r="O809" t="s">
        <v>4131</v>
      </c>
    </row>
    <row r="810" spans="1:15" x14ac:dyDescent="0.45">
      <c r="A810" t="s">
        <v>3663</v>
      </c>
      <c r="B810" t="s">
        <v>3664</v>
      </c>
      <c r="C810" t="s">
        <v>3628</v>
      </c>
      <c r="D810">
        <v>100</v>
      </c>
      <c r="E810" t="s">
        <v>3629</v>
      </c>
      <c r="F810" t="s">
        <v>3630</v>
      </c>
      <c r="G810" t="s">
        <v>3631</v>
      </c>
      <c r="H810" t="s">
        <v>3632</v>
      </c>
      <c r="I810" t="s">
        <v>3633</v>
      </c>
      <c r="J810" t="s">
        <v>3634</v>
      </c>
      <c r="K810" t="s">
        <v>48</v>
      </c>
      <c r="L810" t="s">
        <v>3660</v>
      </c>
      <c r="M810" t="s">
        <v>3665</v>
      </c>
      <c r="N810" t="s">
        <v>3665</v>
      </c>
      <c r="O810" t="s">
        <v>3666</v>
      </c>
    </row>
    <row r="811" spans="1:15" x14ac:dyDescent="0.45">
      <c r="A811" t="s">
        <v>3663</v>
      </c>
      <c r="B811" t="s">
        <v>3664</v>
      </c>
      <c r="C811" t="s">
        <v>3628</v>
      </c>
      <c r="D811">
        <v>100</v>
      </c>
      <c r="E811" t="s">
        <v>3629</v>
      </c>
      <c r="F811" t="s">
        <v>3630</v>
      </c>
      <c r="G811" t="s">
        <v>3631</v>
      </c>
      <c r="H811" t="s">
        <v>3632</v>
      </c>
      <c r="I811" t="s">
        <v>3633</v>
      </c>
      <c r="J811" t="s">
        <v>3634</v>
      </c>
      <c r="K811" t="s">
        <v>48</v>
      </c>
      <c r="L811" t="s">
        <v>3660</v>
      </c>
      <c r="M811" t="s">
        <v>3665</v>
      </c>
      <c r="N811" t="s">
        <v>3665</v>
      </c>
      <c r="O811" t="s">
        <v>3666</v>
      </c>
    </row>
    <row r="812" spans="1:15" x14ac:dyDescent="0.45">
      <c r="A812" t="s">
        <v>3663</v>
      </c>
      <c r="B812" t="s">
        <v>3664</v>
      </c>
      <c r="C812" t="s">
        <v>3628</v>
      </c>
      <c r="D812">
        <v>100</v>
      </c>
      <c r="E812" t="s">
        <v>3629</v>
      </c>
      <c r="F812" t="s">
        <v>3630</v>
      </c>
      <c r="G812" t="s">
        <v>3631</v>
      </c>
      <c r="H812" t="s">
        <v>3632</v>
      </c>
      <c r="I812" t="s">
        <v>3633</v>
      </c>
      <c r="J812" t="s">
        <v>3634</v>
      </c>
      <c r="K812" t="s">
        <v>48</v>
      </c>
      <c r="L812" t="s">
        <v>3660</v>
      </c>
      <c r="M812" t="s">
        <v>3665</v>
      </c>
      <c r="N812" t="s">
        <v>3665</v>
      </c>
      <c r="O812" t="s">
        <v>3666</v>
      </c>
    </row>
    <row r="813" spans="1:15" x14ac:dyDescent="0.45">
      <c r="A813" t="s">
        <v>4302</v>
      </c>
      <c r="B813" t="s">
        <v>4303</v>
      </c>
      <c r="C813" t="s">
        <v>3628</v>
      </c>
      <c r="D813">
        <v>100</v>
      </c>
      <c r="E813" t="s">
        <v>3629</v>
      </c>
      <c r="F813" t="s">
        <v>3630</v>
      </c>
      <c r="G813" t="s">
        <v>3631</v>
      </c>
      <c r="H813" t="s">
        <v>3632</v>
      </c>
      <c r="I813" t="s">
        <v>3633</v>
      </c>
      <c r="J813" t="s">
        <v>3634</v>
      </c>
      <c r="K813" t="s">
        <v>48</v>
      </c>
      <c r="L813" t="s">
        <v>3660</v>
      </c>
      <c r="M813" t="s">
        <v>4304</v>
      </c>
      <c r="N813" t="s">
        <v>4304</v>
      </c>
      <c r="O813" t="s">
        <v>4131</v>
      </c>
    </row>
    <row r="814" spans="1:15" x14ac:dyDescent="0.45">
      <c r="A814" t="s">
        <v>4302</v>
      </c>
      <c r="B814" t="s">
        <v>4303</v>
      </c>
      <c r="C814" t="s">
        <v>3628</v>
      </c>
      <c r="D814">
        <v>100</v>
      </c>
      <c r="E814" t="s">
        <v>3629</v>
      </c>
      <c r="F814" t="s">
        <v>3630</v>
      </c>
      <c r="G814" t="s">
        <v>3631</v>
      </c>
      <c r="H814" t="s">
        <v>3632</v>
      </c>
      <c r="I814" t="s">
        <v>3633</v>
      </c>
      <c r="J814" t="s">
        <v>3634</v>
      </c>
      <c r="K814" t="s">
        <v>48</v>
      </c>
      <c r="L814" t="s">
        <v>3660</v>
      </c>
      <c r="M814" t="s">
        <v>4304</v>
      </c>
      <c r="N814" t="s">
        <v>4304</v>
      </c>
      <c r="O814" t="s">
        <v>4131</v>
      </c>
    </row>
    <row r="815" spans="1:15" x14ac:dyDescent="0.45">
      <c r="A815" t="s">
        <v>4302</v>
      </c>
      <c r="B815" t="s">
        <v>4303</v>
      </c>
      <c r="C815" t="s">
        <v>3628</v>
      </c>
      <c r="D815">
        <v>100</v>
      </c>
      <c r="E815" t="s">
        <v>3629</v>
      </c>
      <c r="F815" t="s">
        <v>3630</v>
      </c>
      <c r="G815" t="s">
        <v>3631</v>
      </c>
      <c r="H815" t="s">
        <v>3632</v>
      </c>
      <c r="I815" t="s">
        <v>3633</v>
      </c>
      <c r="J815" t="s">
        <v>3634</v>
      </c>
      <c r="K815" t="s">
        <v>48</v>
      </c>
      <c r="L815" t="s">
        <v>3660</v>
      </c>
      <c r="M815" t="s">
        <v>4304</v>
      </c>
      <c r="N815" t="s">
        <v>4304</v>
      </c>
      <c r="O815" t="s">
        <v>4131</v>
      </c>
    </row>
    <row r="816" spans="1:15" x14ac:dyDescent="0.45">
      <c r="A816" t="s">
        <v>4302</v>
      </c>
      <c r="B816" t="s">
        <v>4303</v>
      </c>
      <c r="C816" t="s">
        <v>3628</v>
      </c>
      <c r="D816">
        <v>100</v>
      </c>
      <c r="E816" t="s">
        <v>3629</v>
      </c>
      <c r="F816" t="s">
        <v>3630</v>
      </c>
      <c r="G816" t="s">
        <v>3631</v>
      </c>
      <c r="H816" t="s">
        <v>3632</v>
      </c>
      <c r="I816" t="s">
        <v>3633</v>
      </c>
      <c r="J816" t="s">
        <v>3634</v>
      </c>
      <c r="K816" t="s">
        <v>48</v>
      </c>
      <c r="L816" t="s">
        <v>3660</v>
      </c>
      <c r="M816" t="s">
        <v>4304</v>
      </c>
      <c r="N816" t="s">
        <v>4304</v>
      </c>
      <c r="O816" t="s">
        <v>4131</v>
      </c>
    </row>
    <row r="817" spans="1:15" x14ac:dyDescent="0.45">
      <c r="A817" t="s">
        <v>4305</v>
      </c>
      <c r="B817" t="s">
        <v>4306</v>
      </c>
      <c r="C817" t="s">
        <v>3628</v>
      </c>
      <c r="D817">
        <v>100</v>
      </c>
      <c r="E817" t="s">
        <v>3629</v>
      </c>
      <c r="F817" t="s">
        <v>3630</v>
      </c>
      <c r="G817" t="s">
        <v>3631</v>
      </c>
      <c r="H817" t="s">
        <v>3632</v>
      </c>
      <c r="I817" t="s">
        <v>3633</v>
      </c>
      <c r="J817" t="s">
        <v>3634</v>
      </c>
      <c r="K817" t="s">
        <v>48</v>
      </c>
      <c r="L817" t="s">
        <v>3660</v>
      </c>
      <c r="M817" t="s">
        <v>4307</v>
      </c>
      <c r="N817" t="s">
        <v>4307</v>
      </c>
      <c r="O817" t="s">
        <v>4308</v>
      </c>
    </row>
    <row r="818" spans="1:15" x14ac:dyDescent="0.45">
      <c r="A818" t="s">
        <v>4305</v>
      </c>
      <c r="B818" t="s">
        <v>4306</v>
      </c>
      <c r="C818" t="s">
        <v>3628</v>
      </c>
      <c r="D818">
        <v>100</v>
      </c>
      <c r="E818" t="s">
        <v>3629</v>
      </c>
      <c r="F818" t="s">
        <v>3630</v>
      </c>
      <c r="G818" t="s">
        <v>3631</v>
      </c>
      <c r="H818" t="s">
        <v>3632</v>
      </c>
      <c r="I818" t="s">
        <v>3633</v>
      </c>
      <c r="J818" t="s">
        <v>3634</v>
      </c>
      <c r="K818" t="s">
        <v>48</v>
      </c>
      <c r="L818" t="s">
        <v>3660</v>
      </c>
      <c r="M818" t="s">
        <v>4307</v>
      </c>
      <c r="N818" t="s">
        <v>4307</v>
      </c>
      <c r="O818" t="s">
        <v>4308</v>
      </c>
    </row>
    <row r="819" spans="1:15" x14ac:dyDescent="0.45">
      <c r="A819" t="s">
        <v>4305</v>
      </c>
      <c r="B819" t="s">
        <v>4306</v>
      </c>
      <c r="C819" t="s">
        <v>3628</v>
      </c>
      <c r="D819">
        <v>100</v>
      </c>
      <c r="E819" t="s">
        <v>3629</v>
      </c>
      <c r="F819" t="s">
        <v>3630</v>
      </c>
      <c r="G819" t="s">
        <v>3631</v>
      </c>
      <c r="H819" t="s">
        <v>3632</v>
      </c>
      <c r="I819" t="s">
        <v>3633</v>
      </c>
      <c r="J819" t="s">
        <v>3634</v>
      </c>
      <c r="K819" t="s">
        <v>48</v>
      </c>
      <c r="L819" t="s">
        <v>3660</v>
      </c>
      <c r="M819" t="s">
        <v>4307</v>
      </c>
      <c r="N819" t="s">
        <v>4307</v>
      </c>
      <c r="O819" t="s">
        <v>4308</v>
      </c>
    </row>
    <row r="820" spans="1:15" x14ac:dyDescent="0.45">
      <c r="A820" t="s">
        <v>4305</v>
      </c>
      <c r="B820" t="s">
        <v>4306</v>
      </c>
      <c r="C820" t="s">
        <v>3628</v>
      </c>
      <c r="D820">
        <v>100</v>
      </c>
      <c r="E820" t="s">
        <v>3629</v>
      </c>
      <c r="F820" t="s">
        <v>3630</v>
      </c>
      <c r="G820" t="s">
        <v>3631</v>
      </c>
      <c r="H820" t="s">
        <v>3632</v>
      </c>
      <c r="I820" t="s">
        <v>3633</v>
      </c>
      <c r="J820" t="s">
        <v>3634</v>
      </c>
      <c r="K820" t="s">
        <v>48</v>
      </c>
      <c r="L820" t="s">
        <v>3660</v>
      </c>
      <c r="M820" t="s">
        <v>4307</v>
      </c>
      <c r="N820" t="s">
        <v>4307</v>
      </c>
      <c r="O820" t="s">
        <v>4308</v>
      </c>
    </row>
    <row r="821" spans="1:15" x14ac:dyDescent="0.45">
      <c r="A821" t="s">
        <v>4305</v>
      </c>
      <c r="B821" t="s">
        <v>4306</v>
      </c>
      <c r="C821" t="s">
        <v>3628</v>
      </c>
      <c r="D821">
        <v>100</v>
      </c>
      <c r="E821" t="s">
        <v>3629</v>
      </c>
      <c r="F821" t="s">
        <v>3630</v>
      </c>
      <c r="G821" t="s">
        <v>3631</v>
      </c>
      <c r="H821" t="s">
        <v>3632</v>
      </c>
      <c r="I821" t="s">
        <v>3633</v>
      </c>
      <c r="J821" t="s">
        <v>3634</v>
      </c>
      <c r="K821" t="s">
        <v>48</v>
      </c>
      <c r="L821" t="s">
        <v>3660</v>
      </c>
      <c r="M821" t="s">
        <v>4307</v>
      </c>
      <c r="N821" t="s">
        <v>4307</v>
      </c>
      <c r="O821" t="s">
        <v>4308</v>
      </c>
    </row>
    <row r="822" spans="1:15" x14ac:dyDescent="0.45">
      <c r="A822" t="s">
        <v>4305</v>
      </c>
      <c r="B822" t="s">
        <v>4306</v>
      </c>
      <c r="C822" t="s">
        <v>3628</v>
      </c>
      <c r="D822">
        <v>100</v>
      </c>
      <c r="E822" t="s">
        <v>3629</v>
      </c>
      <c r="F822" t="s">
        <v>3630</v>
      </c>
      <c r="G822" t="s">
        <v>3631</v>
      </c>
      <c r="H822" t="s">
        <v>3632</v>
      </c>
      <c r="I822" t="s">
        <v>3633</v>
      </c>
      <c r="J822" t="s">
        <v>3634</v>
      </c>
      <c r="K822" t="s">
        <v>48</v>
      </c>
      <c r="L822" t="s">
        <v>3660</v>
      </c>
      <c r="M822" t="s">
        <v>4307</v>
      </c>
      <c r="N822" t="s">
        <v>4307</v>
      </c>
      <c r="O822" t="s">
        <v>4308</v>
      </c>
    </row>
    <row r="823" spans="1:15" x14ac:dyDescent="0.45">
      <c r="A823" t="s">
        <v>4309</v>
      </c>
      <c r="B823" t="s">
        <v>4310</v>
      </c>
      <c r="C823" t="s">
        <v>3628</v>
      </c>
      <c r="D823">
        <v>100</v>
      </c>
      <c r="E823" t="s">
        <v>3629</v>
      </c>
      <c r="F823" t="s">
        <v>3630</v>
      </c>
      <c r="G823" t="s">
        <v>3631</v>
      </c>
      <c r="H823" t="s">
        <v>3632</v>
      </c>
      <c r="I823" t="s">
        <v>3633</v>
      </c>
      <c r="J823" t="s">
        <v>3634</v>
      </c>
      <c r="K823" t="s">
        <v>48</v>
      </c>
      <c r="L823" t="s">
        <v>3660</v>
      </c>
      <c r="M823" t="s">
        <v>4311</v>
      </c>
      <c r="N823" t="s">
        <v>4311</v>
      </c>
      <c r="O823" t="s">
        <v>4312</v>
      </c>
    </row>
    <row r="824" spans="1:15" x14ac:dyDescent="0.45">
      <c r="A824" t="s">
        <v>4309</v>
      </c>
      <c r="B824" t="s">
        <v>4310</v>
      </c>
      <c r="C824" t="s">
        <v>3628</v>
      </c>
      <c r="D824">
        <v>100</v>
      </c>
      <c r="E824" t="s">
        <v>3629</v>
      </c>
      <c r="F824" t="s">
        <v>3630</v>
      </c>
      <c r="G824" t="s">
        <v>3631</v>
      </c>
      <c r="H824" t="s">
        <v>3632</v>
      </c>
      <c r="I824" t="s">
        <v>3633</v>
      </c>
      <c r="J824" t="s">
        <v>3634</v>
      </c>
      <c r="K824" t="s">
        <v>48</v>
      </c>
      <c r="L824" t="s">
        <v>3660</v>
      </c>
      <c r="M824" t="s">
        <v>4311</v>
      </c>
      <c r="N824" t="s">
        <v>4311</v>
      </c>
      <c r="O824" t="s">
        <v>4312</v>
      </c>
    </row>
    <row r="825" spans="1:15" x14ac:dyDescent="0.45">
      <c r="A825" t="s">
        <v>4309</v>
      </c>
      <c r="B825" t="s">
        <v>4310</v>
      </c>
      <c r="C825" t="s">
        <v>3628</v>
      </c>
      <c r="D825">
        <v>100</v>
      </c>
      <c r="E825" t="s">
        <v>3629</v>
      </c>
      <c r="F825" t="s">
        <v>3630</v>
      </c>
      <c r="G825" t="s">
        <v>3631</v>
      </c>
      <c r="H825" t="s">
        <v>3632</v>
      </c>
      <c r="I825" t="s">
        <v>3633</v>
      </c>
      <c r="J825" t="s">
        <v>3634</v>
      </c>
      <c r="K825" t="s">
        <v>48</v>
      </c>
      <c r="L825" t="s">
        <v>3660</v>
      </c>
      <c r="M825" t="s">
        <v>4311</v>
      </c>
      <c r="N825" t="s">
        <v>4311</v>
      </c>
      <c r="O825" t="s">
        <v>4312</v>
      </c>
    </row>
    <row r="826" spans="1:15" x14ac:dyDescent="0.45">
      <c r="A826" t="s">
        <v>4309</v>
      </c>
      <c r="B826" t="s">
        <v>4310</v>
      </c>
      <c r="C826" t="s">
        <v>3628</v>
      </c>
      <c r="D826">
        <v>100</v>
      </c>
      <c r="E826" t="s">
        <v>3629</v>
      </c>
      <c r="F826" t="s">
        <v>3630</v>
      </c>
      <c r="G826" t="s">
        <v>3631</v>
      </c>
      <c r="H826" t="s">
        <v>3632</v>
      </c>
      <c r="I826" t="s">
        <v>3633</v>
      </c>
      <c r="J826" t="s">
        <v>3634</v>
      </c>
      <c r="K826" t="s">
        <v>48</v>
      </c>
      <c r="L826" t="s">
        <v>3660</v>
      </c>
      <c r="M826" t="s">
        <v>4311</v>
      </c>
      <c r="N826" t="s">
        <v>4311</v>
      </c>
      <c r="O826" t="s">
        <v>4312</v>
      </c>
    </row>
    <row r="827" spans="1:15" x14ac:dyDescent="0.45">
      <c r="A827" t="s">
        <v>4309</v>
      </c>
      <c r="B827" t="s">
        <v>4310</v>
      </c>
      <c r="C827" t="s">
        <v>3628</v>
      </c>
      <c r="D827">
        <v>100</v>
      </c>
      <c r="E827" t="s">
        <v>3629</v>
      </c>
      <c r="F827" t="s">
        <v>3630</v>
      </c>
      <c r="G827" t="s">
        <v>3631</v>
      </c>
      <c r="H827" t="s">
        <v>3632</v>
      </c>
      <c r="I827" t="s">
        <v>3633</v>
      </c>
      <c r="J827" t="s">
        <v>3634</v>
      </c>
      <c r="K827" t="s">
        <v>48</v>
      </c>
      <c r="L827" t="s">
        <v>3660</v>
      </c>
      <c r="M827" t="s">
        <v>4311</v>
      </c>
      <c r="N827" t="s">
        <v>4311</v>
      </c>
      <c r="O827" t="s">
        <v>4312</v>
      </c>
    </row>
    <row r="828" spans="1:15" x14ac:dyDescent="0.45">
      <c r="A828" t="s">
        <v>4309</v>
      </c>
      <c r="B828" t="s">
        <v>4310</v>
      </c>
      <c r="C828" t="s">
        <v>3628</v>
      </c>
      <c r="D828">
        <v>100</v>
      </c>
      <c r="E828" t="s">
        <v>3629</v>
      </c>
      <c r="F828" t="s">
        <v>3630</v>
      </c>
      <c r="G828" t="s">
        <v>3631</v>
      </c>
      <c r="H828" t="s">
        <v>3632</v>
      </c>
      <c r="I828" t="s">
        <v>3633</v>
      </c>
      <c r="J828" t="s">
        <v>3634</v>
      </c>
      <c r="K828" t="s">
        <v>48</v>
      </c>
      <c r="L828" t="s">
        <v>3660</v>
      </c>
      <c r="M828" t="s">
        <v>4311</v>
      </c>
      <c r="N828" t="s">
        <v>4311</v>
      </c>
      <c r="O828" t="s">
        <v>4312</v>
      </c>
    </row>
    <row r="829" spans="1:15" x14ac:dyDescent="0.45">
      <c r="A829" t="s">
        <v>4309</v>
      </c>
      <c r="B829" t="s">
        <v>4310</v>
      </c>
      <c r="C829" t="s">
        <v>3628</v>
      </c>
      <c r="D829">
        <v>100</v>
      </c>
      <c r="E829" t="s">
        <v>3629</v>
      </c>
      <c r="F829" t="s">
        <v>3630</v>
      </c>
      <c r="G829" t="s">
        <v>3631</v>
      </c>
      <c r="H829" t="s">
        <v>3632</v>
      </c>
      <c r="I829" t="s">
        <v>3633</v>
      </c>
      <c r="J829" t="s">
        <v>3634</v>
      </c>
      <c r="K829" t="s">
        <v>48</v>
      </c>
      <c r="L829" t="s">
        <v>3660</v>
      </c>
      <c r="M829" t="s">
        <v>4311</v>
      </c>
      <c r="N829" t="s">
        <v>4311</v>
      </c>
      <c r="O829" t="s">
        <v>4312</v>
      </c>
    </row>
    <row r="830" spans="1:15" x14ac:dyDescent="0.45">
      <c r="A830" t="s">
        <v>4309</v>
      </c>
      <c r="B830" t="s">
        <v>4310</v>
      </c>
      <c r="C830" t="s">
        <v>3628</v>
      </c>
      <c r="D830">
        <v>100</v>
      </c>
      <c r="E830" t="s">
        <v>3629</v>
      </c>
      <c r="F830" t="s">
        <v>3630</v>
      </c>
      <c r="G830" t="s">
        <v>3631</v>
      </c>
      <c r="H830" t="s">
        <v>3632</v>
      </c>
      <c r="I830" t="s">
        <v>3633</v>
      </c>
      <c r="J830" t="s">
        <v>3634</v>
      </c>
      <c r="K830" t="s">
        <v>48</v>
      </c>
      <c r="L830" t="s">
        <v>3660</v>
      </c>
      <c r="M830" t="s">
        <v>4311</v>
      </c>
      <c r="N830" t="s">
        <v>4311</v>
      </c>
      <c r="O830" t="s">
        <v>4312</v>
      </c>
    </row>
    <row r="831" spans="1:15" x14ac:dyDescent="0.45">
      <c r="A831" t="s">
        <v>4313</v>
      </c>
      <c r="B831" t="s">
        <v>4314</v>
      </c>
      <c r="C831" t="s">
        <v>3628</v>
      </c>
      <c r="D831">
        <v>100</v>
      </c>
      <c r="E831" t="s">
        <v>3629</v>
      </c>
      <c r="F831" t="s">
        <v>3630</v>
      </c>
      <c r="G831" t="s">
        <v>3631</v>
      </c>
      <c r="H831" t="s">
        <v>3632</v>
      </c>
      <c r="I831" t="s">
        <v>3633</v>
      </c>
      <c r="J831" t="s">
        <v>3634</v>
      </c>
      <c r="K831" t="s">
        <v>48</v>
      </c>
      <c r="L831" t="s">
        <v>3660</v>
      </c>
      <c r="M831" t="s">
        <v>4315</v>
      </c>
      <c r="N831" t="s">
        <v>4315</v>
      </c>
      <c r="O831" t="s">
        <v>3635</v>
      </c>
    </row>
    <row r="832" spans="1:15" x14ac:dyDescent="0.45">
      <c r="A832" t="s">
        <v>3639</v>
      </c>
      <c r="B832" t="s">
        <v>3640</v>
      </c>
      <c r="C832" t="s">
        <v>3628</v>
      </c>
      <c r="D832">
        <v>100</v>
      </c>
      <c r="E832" t="s">
        <v>3629</v>
      </c>
      <c r="F832" t="s">
        <v>3630</v>
      </c>
      <c r="G832" t="s">
        <v>3631</v>
      </c>
      <c r="H832" t="s">
        <v>3632</v>
      </c>
      <c r="I832" t="s">
        <v>3633</v>
      </c>
      <c r="J832" t="s">
        <v>3634</v>
      </c>
      <c r="K832" t="s">
        <v>48</v>
      </c>
      <c r="L832" t="s">
        <v>99</v>
      </c>
      <c r="M832" t="s">
        <v>3639</v>
      </c>
      <c r="N832" t="s">
        <v>3639</v>
      </c>
      <c r="O832" t="s">
        <v>3641</v>
      </c>
    </row>
    <row r="833" spans="1:15" x14ac:dyDescent="0.45">
      <c r="A833" t="s">
        <v>3639</v>
      </c>
      <c r="B833" t="s">
        <v>3640</v>
      </c>
      <c r="C833" t="s">
        <v>3628</v>
      </c>
      <c r="D833">
        <v>100</v>
      </c>
      <c r="E833" t="s">
        <v>3629</v>
      </c>
      <c r="F833" t="s">
        <v>3630</v>
      </c>
      <c r="G833" t="s">
        <v>3631</v>
      </c>
      <c r="H833" t="s">
        <v>3632</v>
      </c>
      <c r="I833" t="s">
        <v>3633</v>
      </c>
      <c r="J833" t="s">
        <v>3634</v>
      </c>
      <c r="K833" t="s">
        <v>48</v>
      </c>
      <c r="L833" t="s">
        <v>99</v>
      </c>
      <c r="M833" t="s">
        <v>3639</v>
      </c>
      <c r="N833" t="s">
        <v>3639</v>
      </c>
      <c r="O833" t="s">
        <v>3641</v>
      </c>
    </row>
    <row r="834" spans="1:15" x14ac:dyDescent="0.45">
      <c r="A834" t="s">
        <v>3639</v>
      </c>
      <c r="B834" t="s">
        <v>3640</v>
      </c>
      <c r="C834" t="s">
        <v>3628</v>
      </c>
      <c r="D834">
        <v>100</v>
      </c>
      <c r="E834" t="s">
        <v>3629</v>
      </c>
      <c r="F834" t="s">
        <v>3630</v>
      </c>
      <c r="G834" t="s">
        <v>3631</v>
      </c>
      <c r="H834" t="s">
        <v>3632</v>
      </c>
      <c r="I834" t="s">
        <v>3633</v>
      </c>
      <c r="J834" t="s">
        <v>3634</v>
      </c>
      <c r="K834" t="s">
        <v>48</v>
      </c>
      <c r="L834" t="s">
        <v>99</v>
      </c>
      <c r="M834" t="s">
        <v>3639</v>
      </c>
      <c r="N834" t="s">
        <v>3639</v>
      </c>
      <c r="O834" t="s">
        <v>3641</v>
      </c>
    </row>
    <row r="835" spans="1:15" x14ac:dyDescent="0.45">
      <c r="A835" t="s">
        <v>3639</v>
      </c>
      <c r="B835" t="s">
        <v>3640</v>
      </c>
      <c r="C835" t="s">
        <v>3628</v>
      </c>
      <c r="D835">
        <v>100</v>
      </c>
      <c r="E835" t="s">
        <v>3629</v>
      </c>
      <c r="F835" t="s">
        <v>3630</v>
      </c>
      <c r="G835" t="s">
        <v>3631</v>
      </c>
      <c r="H835" t="s">
        <v>3632</v>
      </c>
      <c r="I835" t="s">
        <v>3633</v>
      </c>
      <c r="J835" t="s">
        <v>3634</v>
      </c>
      <c r="K835" t="s">
        <v>48</v>
      </c>
      <c r="L835" t="s">
        <v>99</v>
      </c>
      <c r="M835" t="s">
        <v>3639</v>
      </c>
      <c r="N835" t="s">
        <v>3639</v>
      </c>
      <c r="O835" t="s">
        <v>3641</v>
      </c>
    </row>
    <row r="836" spans="1:15" x14ac:dyDescent="0.45">
      <c r="A836" t="s">
        <v>4316</v>
      </c>
      <c r="B836" t="s">
        <v>4317</v>
      </c>
      <c r="C836" t="s">
        <v>3628</v>
      </c>
      <c r="D836">
        <v>100</v>
      </c>
      <c r="E836" t="s">
        <v>3629</v>
      </c>
      <c r="F836" t="s">
        <v>3630</v>
      </c>
      <c r="G836" t="s">
        <v>3631</v>
      </c>
      <c r="H836" t="s">
        <v>3632</v>
      </c>
      <c r="I836" t="s">
        <v>3633</v>
      </c>
      <c r="J836" t="s">
        <v>3634</v>
      </c>
      <c r="K836" t="s">
        <v>48</v>
      </c>
      <c r="L836" t="s">
        <v>99</v>
      </c>
      <c r="M836" t="s">
        <v>4316</v>
      </c>
      <c r="N836" t="s">
        <v>4316</v>
      </c>
      <c r="O836" t="s">
        <v>4318</v>
      </c>
    </row>
    <row r="837" spans="1:15" x14ac:dyDescent="0.45">
      <c r="A837" t="s">
        <v>4319</v>
      </c>
      <c r="B837" t="s">
        <v>4320</v>
      </c>
      <c r="C837" t="s">
        <v>3628</v>
      </c>
      <c r="D837">
        <v>100</v>
      </c>
      <c r="E837" t="s">
        <v>3629</v>
      </c>
      <c r="F837" t="s">
        <v>3630</v>
      </c>
      <c r="G837" t="s">
        <v>3631</v>
      </c>
      <c r="H837" t="s">
        <v>3632</v>
      </c>
      <c r="I837" t="s">
        <v>3633</v>
      </c>
      <c r="J837" t="s">
        <v>3634</v>
      </c>
      <c r="K837" t="s">
        <v>48</v>
      </c>
      <c r="L837" t="s">
        <v>1617</v>
      </c>
      <c r="M837" t="s">
        <v>4319</v>
      </c>
      <c r="N837" t="s">
        <v>4319</v>
      </c>
      <c r="O837" t="s">
        <v>4321</v>
      </c>
    </row>
    <row r="838" spans="1:15" x14ac:dyDescent="0.45">
      <c r="A838" t="s">
        <v>4319</v>
      </c>
      <c r="B838" t="s">
        <v>4320</v>
      </c>
      <c r="C838" t="s">
        <v>3628</v>
      </c>
      <c r="D838">
        <v>100</v>
      </c>
      <c r="E838" t="s">
        <v>3629</v>
      </c>
      <c r="F838" t="s">
        <v>3630</v>
      </c>
      <c r="G838" t="s">
        <v>3631</v>
      </c>
      <c r="H838" t="s">
        <v>3632</v>
      </c>
      <c r="I838" t="s">
        <v>3633</v>
      </c>
      <c r="J838" t="s">
        <v>3634</v>
      </c>
      <c r="K838" t="s">
        <v>48</v>
      </c>
      <c r="L838" t="s">
        <v>1617</v>
      </c>
      <c r="M838" t="s">
        <v>4319</v>
      </c>
      <c r="N838" t="s">
        <v>4319</v>
      </c>
      <c r="O838" t="s">
        <v>4321</v>
      </c>
    </row>
    <row r="839" spans="1:15" x14ac:dyDescent="0.45">
      <c r="A839" t="s">
        <v>4322</v>
      </c>
      <c r="B839" t="s">
        <v>4323</v>
      </c>
      <c r="C839" t="s">
        <v>3628</v>
      </c>
      <c r="D839">
        <v>100</v>
      </c>
      <c r="E839" t="s">
        <v>3629</v>
      </c>
      <c r="F839" t="s">
        <v>3630</v>
      </c>
      <c r="G839" t="s">
        <v>3631</v>
      </c>
      <c r="H839" t="s">
        <v>3632</v>
      </c>
      <c r="I839" t="s">
        <v>3633</v>
      </c>
      <c r="J839" t="s">
        <v>3634</v>
      </c>
      <c r="K839" t="s">
        <v>48</v>
      </c>
      <c r="L839" t="s">
        <v>983</v>
      </c>
      <c r="M839" t="s">
        <v>4322</v>
      </c>
      <c r="N839" t="s">
        <v>4322</v>
      </c>
      <c r="O839" t="s">
        <v>4324</v>
      </c>
    </row>
    <row r="840" spans="1:15" x14ac:dyDescent="0.45">
      <c r="A840" t="s">
        <v>4322</v>
      </c>
      <c r="B840" t="s">
        <v>4323</v>
      </c>
      <c r="C840" t="s">
        <v>3628</v>
      </c>
      <c r="D840">
        <v>100</v>
      </c>
      <c r="E840" t="s">
        <v>3629</v>
      </c>
      <c r="F840" t="s">
        <v>3630</v>
      </c>
      <c r="G840" t="s">
        <v>3631</v>
      </c>
      <c r="H840" t="s">
        <v>3632</v>
      </c>
      <c r="I840" t="s">
        <v>3633</v>
      </c>
      <c r="J840" t="s">
        <v>3634</v>
      </c>
      <c r="K840" t="s">
        <v>48</v>
      </c>
      <c r="L840" t="s">
        <v>983</v>
      </c>
      <c r="M840" t="s">
        <v>4322</v>
      </c>
      <c r="N840" t="s">
        <v>4322</v>
      </c>
      <c r="O840" t="s">
        <v>4324</v>
      </c>
    </row>
    <row r="841" spans="1:15" x14ac:dyDescent="0.45">
      <c r="A841" t="s">
        <v>4322</v>
      </c>
      <c r="B841" t="s">
        <v>4323</v>
      </c>
      <c r="C841" t="s">
        <v>3628</v>
      </c>
      <c r="D841">
        <v>100</v>
      </c>
      <c r="E841" t="s">
        <v>3629</v>
      </c>
      <c r="F841" t="s">
        <v>3630</v>
      </c>
      <c r="G841" t="s">
        <v>3631</v>
      </c>
      <c r="H841" t="s">
        <v>3632</v>
      </c>
      <c r="I841" t="s">
        <v>3633</v>
      </c>
      <c r="J841" t="s">
        <v>3634</v>
      </c>
      <c r="K841" t="s">
        <v>48</v>
      </c>
      <c r="L841" t="s">
        <v>983</v>
      </c>
      <c r="M841" t="s">
        <v>4322</v>
      </c>
      <c r="N841" t="s">
        <v>4322</v>
      </c>
      <c r="O841" t="s">
        <v>4324</v>
      </c>
    </row>
    <row r="842" spans="1:15" x14ac:dyDescent="0.45">
      <c r="A842" t="s">
        <v>4325</v>
      </c>
      <c r="B842" t="s">
        <v>4326</v>
      </c>
      <c r="C842" t="s">
        <v>3628</v>
      </c>
      <c r="D842">
        <v>100</v>
      </c>
      <c r="E842" t="s">
        <v>3629</v>
      </c>
      <c r="F842" t="s">
        <v>3630</v>
      </c>
      <c r="G842" t="s">
        <v>3631</v>
      </c>
      <c r="H842" t="s">
        <v>3632</v>
      </c>
      <c r="I842" t="s">
        <v>3633</v>
      </c>
      <c r="J842" t="s">
        <v>3634</v>
      </c>
      <c r="K842" t="s">
        <v>229</v>
      </c>
      <c r="L842" t="s">
        <v>1634</v>
      </c>
      <c r="M842" t="s">
        <v>4325</v>
      </c>
      <c r="N842" t="s">
        <v>4325</v>
      </c>
      <c r="O842" t="s">
        <v>4327</v>
      </c>
    </row>
    <row r="843" spans="1:15" x14ac:dyDescent="0.45">
      <c r="A843" t="s">
        <v>4325</v>
      </c>
      <c r="B843" t="s">
        <v>4326</v>
      </c>
      <c r="C843" t="s">
        <v>3628</v>
      </c>
      <c r="D843">
        <v>100</v>
      </c>
      <c r="E843" t="s">
        <v>3629</v>
      </c>
      <c r="F843" t="s">
        <v>3630</v>
      </c>
      <c r="G843" t="s">
        <v>3631</v>
      </c>
      <c r="H843" t="s">
        <v>3632</v>
      </c>
      <c r="I843" t="s">
        <v>3633</v>
      </c>
      <c r="J843" t="s">
        <v>3634</v>
      </c>
      <c r="K843" t="s">
        <v>229</v>
      </c>
      <c r="L843" t="s">
        <v>1634</v>
      </c>
      <c r="M843" t="s">
        <v>4325</v>
      </c>
      <c r="N843" t="s">
        <v>4325</v>
      </c>
      <c r="O843" t="s">
        <v>4327</v>
      </c>
    </row>
    <row r="844" spans="1:15" x14ac:dyDescent="0.45">
      <c r="A844" t="s">
        <v>4325</v>
      </c>
      <c r="B844" t="s">
        <v>4326</v>
      </c>
      <c r="C844" t="s">
        <v>3628</v>
      </c>
      <c r="D844">
        <v>100</v>
      </c>
      <c r="E844" t="s">
        <v>3629</v>
      </c>
      <c r="F844" t="s">
        <v>3630</v>
      </c>
      <c r="G844" t="s">
        <v>3631</v>
      </c>
      <c r="H844" t="s">
        <v>3632</v>
      </c>
      <c r="I844" t="s">
        <v>3633</v>
      </c>
      <c r="J844" t="s">
        <v>3634</v>
      </c>
      <c r="K844" t="s">
        <v>229</v>
      </c>
      <c r="L844" t="s">
        <v>1634</v>
      </c>
      <c r="M844" t="s">
        <v>4325</v>
      </c>
      <c r="N844" t="s">
        <v>4325</v>
      </c>
      <c r="O844" t="s">
        <v>4327</v>
      </c>
    </row>
    <row r="845" spans="1:15" x14ac:dyDescent="0.45">
      <c r="A845" t="s">
        <v>4328</v>
      </c>
      <c r="B845" t="s">
        <v>4329</v>
      </c>
      <c r="C845" t="s">
        <v>3628</v>
      </c>
      <c r="D845">
        <v>100</v>
      </c>
      <c r="E845" t="s">
        <v>3629</v>
      </c>
      <c r="F845" t="s">
        <v>3630</v>
      </c>
      <c r="G845" t="s">
        <v>3631</v>
      </c>
      <c r="H845" t="s">
        <v>3632</v>
      </c>
      <c r="I845" t="s">
        <v>3633</v>
      </c>
      <c r="J845" t="s">
        <v>3634</v>
      </c>
      <c r="K845" t="s">
        <v>274</v>
      </c>
      <c r="L845" t="s">
        <v>347</v>
      </c>
      <c r="M845" t="s">
        <v>4328</v>
      </c>
      <c r="N845" t="s">
        <v>4328</v>
      </c>
      <c r="O845" t="s">
        <v>4330</v>
      </c>
    </row>
    <row r="846" spans="1:15" x14ac:dyDescent="0.45">
      <c r="A846" t="s">
        <v>4328</v>
      </c>
      <c r="B846" t="s">
        <v>4329</v>
      </c>
      <c r="C846" t="s">
        <v>3628</v>
      </c>
      <c r="D846">
        <v>100</v>
      </c>
      <c r="E846" t="s">
        <v>3629</v>
      </c>
      <c r="F846" t="s">
        <v>3630</v>
      </c>
      <c r="G846" t="s">
        <v>3631</v>
      </c>
      <c r="H846" t="s">
        <v>3632</v>
      </c>
      <c r="I846" t="s">
        <v>3633</v>
      </c>
      <c r="J846" t="s">
        <v>3634</v>
      </c>
      <c r="K846" t="s">
        <v>274</v>
      </c>
      <c r="L846" t="s">
        <v>347</v>
      </c>
      <c r="M846" t="s">
        <v>4328</v>
      </c>
      <c r="N846" t="s">
        <v>4328</v>
      </c>
      <c r="O846" t="s">
        <v>4330</v>
      </c>
    </row>
    <row r="847" spans="1:15" x14ac:dyDescent="0.45">
      <c r="A847" t="s">
        <v>4331</v>
      </c>
      <c r="B847" t="s">
        <v>4332</v>
      </c>
      <c r="C847" t="s">
        <v>3628</v>
      </c>
      <c r="D847">
        <v>100</v>
      </c>
      <c r="E847" t="s">
        <v>3629</v>
      </c>
      <c r="F847" t="s">
        <v>3630</v>
      </c>
      <c r="G847" t="s">
        <v>3631</v>
      </c>
      <c r="H847" t="s">
        <v>3632</v>
      </c>
      <c r="I847" t="s">
        <v>3633</v>
      </c>
      <c r="J847" t="s">
        <v>3634</v>
      </c>
      <c r="K847" t="s">
        <v>490</v>
      </c>
      <c r="L847" t="s">
        <v>491</v>
      </c>
      <c r="M847" t="s">
        <v>4331</v>
      </c>
      <c r="N847" t="s">
        <v>4331</v>
      </c>
      <c r="O847" t="s">
        <v>4333</v>
      </c>
    </row>
    <row r="848" spans="1:15" x14ac:dyDescent="0.45">
      <c r="A848" t="s">
        <v>4331</v>
      </c>
      <c r="B848" t="s">
        <v>4332</v>
      </c>
      <c r="C848" t="s">
        <v>3628</v>
      </c>
      <c r="D848">
        <v>100</v>
      </c>
      <c r="E848" t="s">
        <v>3629</v>
      </c>
      <c r="F848" t="s">
        <v>3630</v>
      </c>
      <c r="G848" t="s">
        <v>3631</v>
      </c>
      <c r="H848" t="s">
        <v>3632</v>
      </c>
      <c r="I848" t="s">
        <v>3633</v>
      </c>
      <c r="J848" t="s">
        <v>3634</v>
      </c>
      <c r="K848" t="s">
        <v>490</v>
      </c>
      <c r="L848" t="s">
        <v>491</v>
      </c>
      <c r="M848" t="s">
        <v>4331</v>
      </c>
      <c r="N848" t="s">
        <v>4331</v>
      </c>
      <c r="O848" t="s">
        <v>4333</v>
      </c>
    </row>
    <row r="849" spans="1:15" x14ac:dyDescent="0.45">
      <c r="A849" t="s">
        <v>4334</v>
      </c>
      <c r="B849" t="s">
        <v>4066</v>
      </c>
      <c r="C849" t="s">
        <v>4335</v>
      </c>
      <c r="D849">
        <v>89</v>
      </c>
      <c r="E849" t="s">
        <v>3629</v>
      </c>
      <c r="F849" t="s">
        <v>3630</v>
      </c>
      <c r="G849" t="s">
        <v>3631</v>
      </c>
      <c r="H849" t="s">
        <v>3632</v>
      </c>
      <c r="I849" t="s">
        <v>3633</v>
      </c>
      <c r="J849" t="s">
        <v>3634</v>
      </c>
      <c r="K849" t="s">
        <v>490</v>
      </c>
      <c r="L849" t="s">
        <v>3028</v>
      </c>
      <c r="M849" t="s">
        <v>4067</v>
      </c>
      <c r="N849" t="s">
        <v>4067</v>
      </c>
      <c r="O849" t="s">
        <v>3651</v>
      </c>
    </row>
    <row r="850" spans="1:15" x14ac:dyDescent="0.45">
      <c r="A850" t="s">
        <v>4334</v>
      </c>
      <c r="B850" t="s">
        <v>4066</v>
      </c>
      <c r="C850" t="s">
        <v>4335</v>
      </c>
      <c r="D850">
        <v>89</v>
      </c>
      <c r="E850" t="s">
        <v>3629</v>
      </c>
      <c r="F850" t="s">
        <v>3630</v>
      </c>
      <c r="G850" t="s">
        <v>3631</v>
      </c>
      <c r="H850" t="s">
        <v>3632</v>
      </c>
      <c r="I850" t="s">
        <v>3633</v>
      </c>
      <c r="J850" t="s">
        <v>3634</v>
      </c>
      <c r="K850" t="s">
        <v>490</v>
      </c>
      <c r="L850" t="s">
        <v>3028</v>
      </c>
      <c r="M850" t="s">
        <v>4067</v>
      </c>
      <c r="N850" t="s">
        <v>4067</v>
      </c>
      <c r="O850" t="s">
        <v>3651</v>
      </c>
    </row>
    <row r="851" spans="1:15" x14ac:dyDescent="0.45">
      <c r="A851" t="s">
        <v>4334</v>
      </c>
      <c r="B851" t="s">
        <v>4066</v>
      </c>
      <c r="C851" t="s">
        <v>4335</v>
      </c>
      <c r="D851">
        <v>89</v>
      </c>
      <c r="E851" t="s">
        <v>3629</v>
      </c>
      <c r="F851" t="s">
        <v>3630</v>
      </c>
      <c r="G851" t="s">
        <v>3631</v>
      </c>
      <c r="H851" t="s">
        <v>3632</v>
      </c>
      <c r="I851" t="s">
        <v>3633</v>
      </c>
      <c r="J851" t="s">
        <v>3634</v>
      </c>
      <c r="K851" t="s">
        <v>490</v>
      </c>
      <c r="L851" t="s">
        <v>3028</v>
      </c>
      <c r="M851" t="s">
        <v>4067</v>
      </c>
      <c r="N851" t="s">
        <v>4067</v>
      </c>
      <c r="O851" t="s">
        <v>3651</v>
      </c>
    </row>
    <row r="852" spans="1:15" x14ac:dyDescent="0.45">
      <c r="A852" t="s">
        <v>4334</v>
      </c>
      <c r="B852" t="s">
        <v>4066</v>
      </c>
      <c r="C852" t="s">
        <v>4335</v>
      </c>
      <c r="D852">
        <v>89</v>
      </c>
      <c r="E852" t="s">
        <v>3629</v>
      </c>
      <c r="F852" t="s">
        <v>3630</v>
      </c>
      <c r="G852" t="s">
        <v>3631</v>
      </c>
      <c r="H852" t="s">
        <v>3632</v>
      </c>
      <c r="I852" t="s">
        <v>3633</v>
      </c>
      <c r="J852" t="s">
        <v>3634</v>
      </c>
      <c r="K852" t="s">
        <v>490</v>
      </c>
      <c r="L852" t="s">
        <v>3028</v>
      </c>
      <c r="M852" t="s">
        <v>4067</v>
      </c>
      <c r="N852" t="s">
        <v>4067</v>
      </c>
      <c r="O852" t="s">
        <v>3651</v>
      </c>
    </row>
    <row r="853" spans="1:15" x14ac:dyDescent="0.45">
      <c r="A853" t="s">
        <v>4334</v>
      </c>
      <c r="B853" t="s">
        <v>4066</v>
      </c>
      <c r="C853" t="s">
        <v>4335</v>
      </c>
      <c r="D853">
        <v>89</v>
      </c>
      <c r="E853" t="s">
        <v>3629</v>
      </c>
      <c r="F853" t="s">
        <v>3630</v>
      </c>
      <c r="G853" t="s">
        <v>3631</v>
      </c>
      <c r="H853" t="s">
        <v>3632</v>
      </c>
      <c r="I853" t="s">
        <v>3633</v>
      </c>
      <c r="J853" t="s">
        <v>3634</v>
      </c>
      <c r="K853" t="s">
        <v>490</v>
      </c>
      <c r="L853" t="s">
        <v>3028</v>
      </c>
      <c r="M853" t="s">
        <v>4067</v>
      </c>
      <c r="N853" t="s">
        <v>4067</v>
      </c>
      <c r="O853" t="s">
        <v>3651</v>
      </c>
    </row>
    <row r="854" spans="1:15" x14ac:dyDescent="0.45">
      <c r="A854" t="s">
        <v>4037</v>
      </c>
      <c r="B854" t="s">
        <v>4038</v>
      </c>
      <c r="C854" t="s">
        <v>3628</v>
      </c>
      <c r="D854">
        <v>100</v>
      </c>
      <c r="E854" t="s">
        <v>3629</v>
      </c>
      <c r="F854" t="s">
        <v>3630</v>
      </c>
      <c r="G854" t="s">
        <v>3631</v>
      </c>
      <c r="H854" t="s">
        <v>3632</v>
      </c>
      <c r="I854" t="s">
        <v>3633</v>
      </c>
      <c r="J854" t="s">
        <v>3634</v>
      </c>
      <c r="K854" t="s">
        <v>490</v>
      </c>
      <c r="L854" t="s">
        <v>1149</v>
      </c>
      <c r="M854" t="s">
        <v>4037</v>
      </c>
      <c r="N854" t="s">
        <v>4037</v>
      </c>
      <c r="O854" t="s">
        <v>3814</v>
      </c>
    </row>
    <row r="855" spans="1:15" x14ac:dyDescent="0.45">
      <c r="A855" t="s">
        <v>4336</v>
      </c>
      <c r="B855" t="s">
        <v>4337</v>
      </c>
      <c r="C855" t="s">
        <v>3628</v>
      </c>
      <c r="D855">
        <v>100</v>
      </c>
      <c r="E855" t="s">
        <v>3629</v>
      </c>
      <c r="F855" t="s">
        <v>3630</v>
      </c>
      <c r="G855" t="s">
        <v>3631</v>
      </c>
      <c r="H855" t="s">
        <v>3632</v>
      </c>
      <c r="I855" t="s">
        <v>3633</v>
      </c>
      <c r="J855" t="s">
        <v>3634</v>
      </c>
      <c r="K855" t="s">
        <v>490</v>
      </c>
      <c r="L855" t="s">
        <v>4050</v>
      </c>
      <c r="M855" t="s">
        <v>2986</v>
      </c>
      <c r="N855" t="s">
        <v>2986</v>
      </c>
      <c r="O855" t="s">
        <v>3814</v>
      </c>
    </row>
    <row r="856" spans="1:15" x14ac:dyDescent="0.45">
      <c r="A856" t="s">
        <v>4336</v>
      </c>
      <c r="B856" t="s">
        <v>4337</v>
      </c>
      <c r="C856" t="s">
        <v>3628</v>
      </c>
      <c r="D856">
        <v>100</v>
      </c>
      <c r="E856" t="s">
        <v>3629</v>
      </c>
      <c r="F856" t="s">
        <v>3630</v>
      </c>
      <c r="G856" t="s">
        <v>3631</v>
      </c>
      <c r="H856" t="s">
        <v>3632</v>
      </c>
      <c r="I856" t="s">
        <v>3633</v>
      </c>
      <c r="J856" t="s">
        <v>3634</v>
      </c>
      <c r="K856" t="s">
        <v>490</v>
      </c>
      <c r="L856" t="s">
        <v>4050</v>
      </c>
      <c r="M856" t="s">
        <v>2986</v>
      </c>
      <c r="N856" t="s">
        <v>2986</v>
      </c>
      <c r="O856" t="s">
        <v>3814</v>
      </c>
    </row>
    <row r="857" spans="1:15" x14ac:dyDescent="0.45">
      <c r="A857" t="s">
        <v>4046</v>
      </c>
      <c r="B857" t="s">
        <v>4047</v>
      </c>
      <c r="C857" t="s">
        <v>3628</v>
      </c>
      <c r="D857">
        <v>100</v>
      </c>
      <c r="E857" t="s">
        <v>3629</v>
      </c>
      <c r="F857" t="s">
        <v>3630</v>
      </c>
      <c r="G857" t="s">
        <v>3631</v>
      </c>
      <c r="H857" t="s">
        <v>3632</v>
      </c>
      <c r="I857" t="s">
        <v>3633</v>
      </c>
      <c r="J857" t="s">
        <v>3634</v>
      </c>
      <c r="K857" t="s">
        <v>490</v>
      </c>
      <c r="L857" t="s">
        <v>1152</v>
      </c>
      <c r="M857" t="s">
        <v>4046</v>
      </c>
      <c r="N857" t="s">
        <v>4046</v>
      </c>
      <c r="O857" t="s">
        <v>3648</v>
      </c>
    </row>
    <row r="858" spans="1:15" x14ac:dyDescent="0.45">
      <c r="A858" t="s">
        <v>4338</v>
      </c>
      <c r="B858" t="s">
        <v>4339</v>
      </c>
      <c r="C858" t="s">
        <v>3628</v>
      </c>
      <c r="D858">
        <v>100</v>
      </c>
      <c r="E858" t="s">
        <v>4340</v>
      </c>
      <c r="F858" t="s">
        <v>3630</v>
      </c>
      <c r="G858" t="s">
        <v>3631</v>
      </c>
      <c r="H858" t="s">
        <v>3632</v>
      </c>
      <c r="I858" t="s">
        <v>3633</v>
      </c>
      <c r="J858" t="s">
        <v>3634</v>
      </c>
      <c r="K858" t="s">
        <v>490</v>
      </c>
      <c r="L858" t="s">
        <v>4341</v>
      </c>
      <c r="M858" t="s">
        <v>4342</v>
      </c>
      <c r="N858" t="s">
        <v>4338</v>
      </c>
      <c r="O858" t="s">
        <v>4343</v>
      </c>
    </row>
    <row r="859" spans="1:15" x14ac:dyDescent="0.45">
      <c r="A859" t="s">
        <v>4338</v>
      </c>
      <c r="B859" t="s">
        <v>4339</v>
      </c>
      <c r="C859" t="s">
        <v>3628</v>
      </c>
      <c r="D859">
        <v>100</v>
      </c>
      <c r="E859" t="s">
        <v>4340</v>
      </c>
      <c r="F859" t="s">
        <v>3630</v>
      </c>
      <c r="G859" t="s">
        <v>3631</v>
      </c>
      <c r="H859" t="s">
        <v>3632</v>
      </c>
      <c r="I859" t="s">
        <v>3633</v>
      </c>
      <c r="J859" t="s">
        <v>3634</v>
      </c>
      <c r="K859" t="s">
        <v>490</v>
      </c>
      <c r="L859" t="s">
        <v>4341</v>
      </c>
      <c r="M859" t="s">
        <v>4342</v>
      </c>
      <c r="N859" t="s">
        <v>4338</v>
      </c>
      <c r="O859" t="s">
        <v>4343</v>
      </c>
    </row>
    <row r="860" spans="1:15" x14ac:dyDescent="0.45">
      <c r="A860" t="s">
        <v>4338</v>
      </c>
      <c r="B860" t="s">
        <v>4339</v>
      </c>
      <c r="C860" t="s">
        <v>3628</v>
      </c>
      <c r="D860">
        <v>100</v>
      </c>
      <c r="E860" t="s">
        <v>4340</v>
      </c>
      <c r="F860" t="s">
        <v>3630</v>
      </c>
      <c r="G860" t="s">
        <v>3631</v>
      </c>
      <c r="H860" t="s">
        <v>3632</v>
      </c>
      <c r="I860" t="s">
        <v>3633</v>
      </c>
      <c r="J860" t="s">
        <v>3634</v>
      </c>
      <c r="K860" t="s">
        <v>490</v>
      </c>
      <c r="L860" t="s">
        <v>4341</v>
      </c>
      <c r="M860" t="s">
        <v>4342</v>
      </c>
      <c r="N860" t="s">
        <v>4338</v>
      </c>
      <c r="O860" t="s">
        <v>4343</v>
      </c>
    </row>
    <row r="861" spans="1:15" x14ac:dyDescent="0.45">
      <c r="A861" t="s">
        <v>4344</v>
      </c>
      <c r="B861" t="s">
        <v>4345</v>
      </c>
      <c r="C861" t="s">
        <v>3628</v>
      </c>
      <c r="D861">
        <v>100</v>
      </c>
      <c r="E861" t="s">
        <v>3629</v>
      </c>
      <c r="F861" t="s">
        <v>3630</v>
      </c>
      <c r="G861" t="s">
        <v>3631</v>
      </c>
      <c r="H861" t="s">
        <v>3632</v>
      </c>
      <c r="I861" t="s">
        <v>3633</v>
      </c>
      <c r="J861" t="s">
        <v>3634</v>
      </c>
      <c r="K861" t="s">
        <v>490</v>
      </c>
      <c r="L861" t="s">
        <v>1152</v>
      </c>
      <c r="M861" t="s">
        <v>4344</v>
      </c>
      <c r="N861" t="s">
        <v>4344</v>
      </c>
      <c r="O861" t="s">
        <v>3085</v>
      </c>
    </row>
    <row r="862" spans="1:15" x14ac:dyDescent="0.45">
      <c r="A862" t="s">
        <v>4344</v>
      </c>
      <c r="B862" t="s">
        <v>4345</v>
      </c>
      <c r="C862" t="s">
        <v>3628</v>
      </c>
      <c r="D862">
        <v>100</v>
      </c>
      <c r="E862" t="s">
        <v>3629</v>
      </c>
      <c r="F862" t="s">
        <v>3630</v>
      </c>
      <c r="G862" t="s">
        <v>3631</v>
      </c>
      <c r="H862" t="s">
        <v>3632</v>
      </c>
      <c r="I862" t="s">
        <v>3633</v>
      </c>
      <c r="J862" t="s">
        <v>3634</v>
      </c>
      <c r="K862" t="s">
        <v>490</v>
      </c>
      <c r="L862" t="s">
        <v>1152</v>
      </c>
      <c r="M862" t="s">
        <v>4344</v>
      </c>
      <c r="N862" t="s">
        <v>4344</v>
      </c>
      <c r="O862" t="s">
        <v>3085</v>
      </c>
    </row>
    <row r="863" spans="1:15" x14ac:dyDescent="0.45">
      <c r="A863" t="s">
        <v>4344</v>
      </c>
      <c r="B863" t="s">
        <v>4345</v>
      </c>
      <c r="C863" t="s">
        <v>3628</v>
      </c>
      <c r="D863">
        <v>100</v>
      </c>
      <c r="E863" t="s">
        <v>3629</v>
      </c>
      <c r="F863" t="s">
        <v>3630</v>
      </c>
      <c r="G863" t="s">
        <v>3631</v>
      </c>
      <c r="H863" t="s">
        <v>3632</v>
      </c>
      <c r="I863" t="s">
        <v>3633</v>
      </c>
      <c r="J863" t="s">
        <v>3634</v>
      </c>
      <c r="K863" t="s">
        <v>490</v>
      </c>
      <c r="L863" t="s">
        <v>1152</v>
      </c>
      <c r="M863" t="s">
        <v>4344</v>
      </c>
      <c r="N863" t="s">
        <v>4344</v>
      </c>
      <c r="O863" t="s">
        <v>3085</v>
      </c>
    </row>
    <row r="864" spans="1:15" x14ac:dyDescent="0.45">
      <c r="A864" t="s">
        <v>4346</v>
      </c>
      <c r="B864" t="s">
        <v>4347</v>
      </c>
      <c r="C864" t="s">
        <v>3628</v>
      </c>
      <c r="D864">
        <v>100</v>
      </c>
      <c r="E864" t="s">
        <v>3629</v>
      </c>
      <c r="F864" t="s">
        <v>3630</v>
      </c>
      <c r="G864" t="s">
        <v>3631</v>
      </c>
      <c r="H864" t="s">
        <v>3632</v>
      </c>
      <c r="I864" t="s">
        <v>3633</v>
      </c>
      <c r="J864" t="s">
        <v>3634</v>
      </c>
      <c r="K864" t="s">
        <v>490</v>
      </c>
      <c r="L864" t="s">
        <v>4044</v>
      </c>
      <c r="M864" t="s">
        <v>4348</v>
      </c>
      <c r="N864" t="s">
        <v>4348</v>
      </c>
      <c r="O864" t="s">
        <v>4349</v>
      </c>
    </row>
    <row r="865" spans="1:15" x14ac:dyDescent="0.45">
      <c r="A865" t="s">
        <v>4346</v>
      </c>
      <c r="B865" t="s">
        <v>4347</v>
      </c>
      <c r="C865" t="s">
        <v>3628</v>
      </c>
      <c r="D865">
        <v>100</v>
      </c>
      <c r="E865" t="s">
        <v>3629</v>
      </c>
      <c r="F865" t="s">
        <v>3630</v>
      </c>
      <c r="G865" t="s">
        <v>3631</v>
      </c>
      <c r="H865" t="s">
        <v>3632</v>
      </c>
      <c r="I865" t="s">
        <v>3633</v>
      </c>
      <c r="J865" t="s">
        <v>3634</v>
      </c>
      <c r="K865" t="s">
        <v>490</v>
      </c>
      <c r="L865" t="s">
        <v>4044</v>
      </c>
      <c r="M865" t="s">
        <v>4348</v>
      </c>
      <c r="N865" t="s">
        <v>4348</v>
      </c>
      <c r="O865" t="s">
        <v>4349</v>
      </c>
    </row>
    <row r="866" spans="1:15" x14ac:dyDescent="0.45">
      <c r="A866" t="s">
        <v>4350</v>
      </c>
      <c r="B866" t="s">
        <v>4351</v>
      </c>
      <c r="C866" t="s">
        <v>3628</v>
      </c>
      <c r="D866">
        <v>100</v>
      </c>
      <c r="E866" t="s">
        <v>3629</v>
      </c>
      <c r="F866" t="s">
        <v>3630</v>
      </c>
      <c r="G866" t="s">
        <v>3631</v>
      </c>
      <c r="H866" t="s">
        <v>3632</v>
      </c>
      <c r="I866" t="s">
        <v>3633</v>
      </c>
      <c r="J866" t="s">
        <v>3634</v>
      </c>
      <c r="K866" t="s">
        <v>490</v>
      </c>
      <c r="L866" t="s">
        <v>1152</v>
      </c>
      <c r="M866" t="s">
        <v>4352</v>
      </c>
      <c r="N866" t="s">
        <v>4352</v>
      </c>
      <c r="O866" t="s">
        <v>4353</v>
      </c>
    </row>
    <row r="867" spans="1:15" x14ac:dyDescent="0.45">
      <c r="A867" t="s">
        <v>4350</v>
      </c>
      <c r="B867" t="s">
        <v>4351</v>
      </c>
      <c r="C867" t="s">
        <v>3628</v>
      </c>
      <c r="D867">
        <v>100</v>
      </c>
      <c r="E867" t="s">
        <v>3629</v>
      </c>
      <c r="F867" t="s">
        <v>3630</v>
      </c>
      <c r="G867" t="s">
        <v>3631</v>
      </c>
      <c r="H867" t="s">
        <v>3632</v>
      </c>
      <c r="I867" t="s">
        <v>3633</v>
      </c>
      <c r="J867" t="s">
        <v>3634</v>
      </c>
      <c r="K867" t="s">
        <v>490</v>
      </c>
      <c r="L867" t="s">
        <v>1152</v>
      </c>
      <c r="M867" t="s">
        <v>4352</v>
      </c>
      <c r="N867" t="s">
        <v>4352</v>
      </c>
      <c r="O867" t="s">
        <v>4353</v>
      </c>
    </row>
    <row r="868" spans="1:15" x14ac:dyDescent="0.45">
      <c r="A868" t="s">
        <v>4354</v>
      </c>
      <c r="B868" t="s">
        <v>4355</v>
      </c>
      <c r="C868" t="s">
        <v>3628</v>
      </c>
      <c r="D868">
        <v>100</v>
      </c>
      <c r="E868" t="s">
        <v>3629</v>
      </c>
      <c r="F868" t="s">
        <v>3630</v>
      </c>
      <c r="G868" t="s">
        <v>3631</v>
      </c>
      <c r="H868" t="s">
        <v>3632</v>
      </c>
      <c r="I868" t="s">
        <v>3633</v>
      </c>
      <c r="J868" t="s">
        <v>3634</v>
      </c>
      <c r="K868" t="s">
        <v>490</v>
      </c>
      <c r="L868" t="s">
        <v>1152</v>
      </c>
      <c r="M868" t="s">
        <v>4354</v>
      </c>
      <c r="N868" t="s">
        <v>4354</v>
      </c>
      <c r="O868" t="s">
        <v>4356</v>
      </c>
    </row>
    <row r="869" spans="1:15" x14ac:dyDescent="0.45">
      <c r="A869" t="s">
        <v>4357</v>
      </c>
      <c r="B869" t="s">
        <v>4358</v>
      </c>
      <c r="C869" t="s">
        <v>3628</v>
      </c>
      <c r="D869">
        <v>100</v>
      </c>
      <c r="E869" t="s">
        <v>3629</v>
      </c>
      <c r="F869" t="s">
        <v>3630</v>
      </c>
      <c r="G869" t="s">
        <v>3631</v>
      </c>
      <c r="H869" t="s">
        <v>3632</v>
      </c>
      <c r="I869" t="s">
        <v>3633</v>
      </c>
      <c r="J869" t="s">
        <v>3634</v>
      </c>
      <c r="K869" t="s">
        <v>490</v>
      </c>
      <c r="L869" t="s">
        <v>1152</v>
      </c>
      <c r="M869" t="s">
        <v>4357</v>
      </c>
      <c r="N869" t="s">
        <v>4357</v>
      </c>
      <c r="O869" t="s">
        <v>4356</v>
      </c>
    </row>
    <row r="870" spans="1:15" x14ac:dyDescent="0.45">
      <c r="A870" t="s">
        <v>4359</v>
      </c>
      <c r="B870" t="s">
        <v>4360</v>
      </c>
      <c r="C870" t="s">
        <v>3628</v>
      </c>
      <c r="D870">
        <v>100</v>
      </c>
      <c r="E870" t="s">
        <v>3629</v>
      </c>
      <c r="F870" t="s">
        <v>3630</v>
      </c>
      <c r="G870" t="s">
        <v>3631</v>
      </c>
      <c r="H870" t="s">
        <v>3632</v>
      </c>
      <c r="I870" t="s">
        <v>3633</v>
      </c>
      <c r="J870" t="s">
        <v>3634</v>
      </c>
      <c r="K870" t="s">
        <v>490</v>
      </c>
      <c r="L870" t="s">
        <v>1152</v>
      </c>
      <c r="M870" t="s">
        <v>4359</v>
      </c>
      <c r="N870" t="s">
        <v>4359</v>
      </c>
      <c r="O870" t="s">
        <v>4356</v>
      </c>
    </row>
    <row r="871" spans="1:15" x14ac:dyDescent="0.45">
      <c r="A871" t="s">
        <v>4361</v>
      </c>
      <c r="B871" t="s">
        <v>4362</v>
      </c>
      <c r="C871" t="s">
        <v>3628</v>
      </c>
      <c r="D871">
        <v>100</v>
      </c>
      <c r="E871" t="s">
        <v>3629</v>
      </c>
      <c r="F871" t="s">
        <v>3630</v>
      </c>
      <c r="G871" t="s">
        <v>3631</v>
      </c>
      <c r="H871" t="s">
        <v>3632</v>
      </c>
      <c r="I871" t="s">
        <v>3633</v>
      </c>
      <c r="J871" t="s">
        <v>3634</v>
      </c>
      <c r="K871" t="s">
        <v>490</v>
      </c>
      <c r="L871" t="s">
        <v>1190</v>
      </c>
      <c r="M871" t="s">
        <v>4361</v>
      </c>
      <c r="N871" t="s">
        <v>4361</v>
      </c>
      <c r="O871" t="s">
        <v>3668</v>
      </c>
    </row>
    <row r="872" spans="1:15" x14ac:dyDescent="0.45">
      <c r="A872" t="s">
        <v>4363</v>
      </c>
      <c r="B872" t="s">
        <v>4364</v>
      </c>
      <c r="C872" t="s">
        <v>3628</v>
      </c>
      <c r="D872">
        <v>100</v>
      </c>
      <c r="E872" t="s">
        <v>3629</v>
      </c>
      <c r="F872" t="s">
        <v>3630</v>
      </c>
      <c r="G872" t="s">
        <v>3631</v>
      </c>
      <c r="H872" t="s">
        <v>3632</v>
      </c>
      <c r="I872" t="s">
        <v>3633</v>
      </c>
      <c r="J872" t="s">
        <v>3634</v>
      </c>
      <c r="K872" t="s">
        <v>48</v>
      </c>
      <c r="L872" t="s">
        <v>961</v>
      </c>
      <c r="M872" t="s">
        <v>4363</v>
      </c>
      <c r="N872" t="s">
        <v>4363</v>
      </c>
      <c r="O872" t="s">
        <v>4365</v>
      </c>
    </row>
    <row r="873" spans="1:15" x14ac:dyDescent="0.45">
      <c r="A873" t="s">
        <v>4366</v>
      </c>
      <c r="B873" t="s">
        <v>4367</v>
      </c>
      <c r="C873" t="s">
        <v>3628</v>
      </c>
      <c r="D873">
        <v>100</v>
      </c>
      <c r="E873" t="s">
        <v>3629</v>
      </c>
      <c r="F873" t="s">
        <v>3630</v>
      </c>
      <c r="G873" t="s">
        <v>3631</v>
      </c>
      <c r="H873" t="s">
        <v>3632</v>
      </c>
      <c r="I873" t="s">
        <v>3633</v>
      </c>
      <c r="J873" t="s">
        <v>3634</v>
      </c>
      <c r="K873" t="s">
        <v>48</v>
      </c>
      <c r="L873" t="s">
        <v>961</v>
      </c>
      <c r="M873" t="s">
        <v>4366</v>
      </c>
      <c r="N873" t="s">
        <v>4366</v>
      </c>
      <c r="O873" t="s">
        <v>3858</v>
      </c>
    </row>
    <row r="874" spans="1:15" x14ac:dyDescent="0.45">
      <c r="A874" t="s">
        <v>4366</v>
      </c>
      <c r="B874" t="s">
        <v>4367</v>
      </c>
      <c r="C874" t="s">
        <v>3628</v>
      </c>
      <c r="D874">
        <v>100</v>
      </c>
      <c r="E874" t="s">
        <v>3629</v>
      </c>
      <c r="F874" t="s">
        <v>3630</v>
      </c>
      <c r="G874" t="s">
        <v>3631</v>
      </c>
      <c r="H874" t="s">
        <v>3632</v>
      </c>
      <c r="I874" t="s">
        <v>3633</v>
      </c>
      <c r="J874" t="s">
        <v>3634</v>
      </c>
      <c r="K874" t="s">
        <v>48</v>
      </c>
      <c r="L874" t="s">
        <v>961</v>
      </c>
      <c r="M874" t="s">
        <v>4366</v>
      </c>
      <c r="N874" t="s">
        <v>4366</v>
      </c>
      <c r="O874" t="s">
        <v>3858</v>
      </c>
    </row>
    <row r="875" spans="1:15" x14ac:dyDescent="0.45">
      <c r="A875" t="s">
        <v>4366</v>
      </c>
      <c r="B875" t="s">
        <v>4367</v>
      </c>
      <c r="C875" t="s">
        <v>3628</v>
      </c>
      <c r="D875">
        <v>100</v>
      </c>
      <c r="E875" t="s">
        <v>3629</v>
      </c>
      <c r="F875" t="s">
        <v>3630</v>
      </c>
      <c r="G875" t="s">
        <v>3631</v>
      </c>
      <c r="H875" t="s">
        <v>3632</v>
      </c>
      <c r="I875" t="s">
        <v>3633</v>
      </c>
      <c r="J875" t="s">
        <v>3634</v>
      </c>
      <c r="K875" t="s">
        <v>48</v>
      </c>
      <c r="L875" t="s">
        <v>961</v>
      </c>
      <c r="M875" t="s">
        <v>4366</v>
      </c>
      <c r="N875" t="s">
        <v>4366</v>
      </c>
      <c r="O875" t="s">
        <v>3858</v>
      </c>
    </row>
    <row r="876" spans="1:15" x14ac:dyDescent="0.45">
      <c r="A876" t="s">
        <v>4366</v>
      </c>
      <c r="B876" t="s">
        <v>4367</v>
      </c>
      <c r="C876" t="s">
        <v>3628</v>
      </c>
      <c r="D876">
        <v>100</v>
      </c>
      <c r="E876" t="s">
        <v>3629</v>
      </c>
      <c r="F876" t="s">
        <v>3630</v>
      </c>
      <c r="G876" t="s">
        <v>3631</v>
      </c>
      <c r="H876" t="s">
        <v>3632</v>
      </c>
      <c r="I876" t="s">
        <v>3633</v>
      </c>
      <c r="J876" t="s">
        <v>3634</v>
      </c>
      <c r="K876" t="s">
        <v>48</v>
      </c>
      <c r="L876" t="s">
        <v>961</v>
      </c>
      <c r="M876" t="s">
        <v>4366</v>
      </c>
      <c r="N876" t="s">
        <v>4366</v>
      </c>
      <c r="O876" t="s">
        <v>3858</v>
      </c>
    </row>
    <row r="877" spans="1:15" x14ac:dyDescent="0.45">
      <c r="A877" t="s">
        <v>4366</v>
      </c>
      <c r="B877" t="s">
        <v>4367</v>
      </c>
      <c r="C877" t="s">
        <v>3628</v>
      </c>
      <c r="D877">
        <v>100</v>
      </c>
      <c r="E877" t="s">
        <v>3629</v>
      </c>
      <c r="F877" t="s">
        <v>3630</v>
      </c>
      <c r="G877" t="s">
        <v>3631</v>
      </c>
      <c r="H877" t="s">
        <v>3632</v>
      </c>
      <c r="I877" t="s">
        <v>3633</v>
      </c>
      <c r="J877" t="s">
        <v>3634</v>
      </c>
      <c r="K877" t="s">
        <v>48</v>
      </c>
      <c r="L877" t="s">
        <v>961</v>
      </c>
      <c r="M877" t="s">
        <v>4366</v>
      </c>
      <c r="N877" t="s">
        <v>4366</v>
      </c>
      <c r="O877" t="s">
        <v>3858</v>
      </c>
    </row>
    <row r="878" spans="1:15" x14ac:dyDescent="0.45">
      <c r="A878" t="s">
        <v>4366</v>
      </c>
      <c r="B878" t="s">
        <v>4367</v>
      </c>
      <c r="C878" t="s">
        <v>3628</v>
      </c>
      <c r="D878">
        <v>100</v>
      </c>
      <c r="E878" t="s">
        <v>3629</v>
      </c>
      <c r="F878" t="s">
        <v>3630</v>
      </c>
      <c r="G878" t="s">
        <v>3631</v>
      </c>
      <c r="H878" t="s">
        <v>3632</v>
      </c>
      <c r="I878" t="s">
        <v>3633</v>
      </c>
      <c r="J878" t="s">
        <v>3634</v>
      </c>
      <c r="K878" t="s">
        <v>48</v>
      </c>
      <c r="L878" t="s">
        <v>961</v>
      </c>
      <c r="M878" t="s">
        <v>4366</v>
      </c>
      <c r="N878" t="s">
        <v>4366</v>
      </c>
      <c r="O878" t="s">
        <v>3858</v>
      </c>
    </row>
    <row r="879" spans="1:15" x14ac:dyDescent="0.45">
      <c r="A879" t="s">
        <v>4366</v>
      </c>
      <c r="B879" t="s">
        <v>4367</v>
      </c>
      <c r="C879" t="s">
        <v>3628</v>
      </c>
      <c r="D879">
        <v>100</v>
      </c>
      <c r="E879" t="s">
        <v>3629</v>
      </c>
      <c r="F879" t="s">
        <v>3630</v>
      </c>
      <c r="G879" t="s">
        <v>3631</v>
      </c>
      <c r="H879" t="s">
        <v>3632</v>
      </c>
      <c r="I879" t="s">
        <v>3633</v>
      </c>
      <c r="J879" t="s">
        <v>3634</v>
      </c>
      <c r="K879" t="s">
        <v>48</v>
      </c>
      <c r="L879" t="s">
        <v>961</v>
      </c>
      <c r="M879" t="s">
        <v>4366</v>
      </c>
      <c r="N879" t="s">
        <v>4366</v>
      </c>
      <c r="O879" t="s">
        <v>3858</v>
      </c>
    </row>
    <row r="880" spans="1:15" x14ac:dyDescent="0.45">
      <c r="A880" t="s">
        <v>4366</v>
      </c>
      <c r="B880" t="s">
        <v>4367</v>
      </c>
      <c r="C880" t="s">
        <v>3628</v>
      </c>
      <c r="D880">
        <v>100</v>
      </c>
      <c r="E880" t="s">
        <v>3629</v>
      </c>
      <c r="F880" t="s">
        <v>3630</v>
      </c>
      <c r="G880" t="s">
        <v>3631</v>
      </c>
      <c r="H880" t="s">
        <v>3632</v>
      </c>
      <c r="I880" t="s">
        <v>3633</v>
      </c>
      <c r="J880" t="s">
        <v>3634</v>
      </c>
      <c r="K880" t="s">
        <v>48</v>
      </c>
      <c r="L880" t="s">
        <v>961</v>
      </c>
      <c r="M880" t="s">
        <v>4366</v>
      </c>
      <c r="N880" t="s">
        <v>4366</v>
      </c>
      <c r="O880" t="s">
        <v>3858</v>
      </c>
    </row>
    <row r="881" spans="1:15" x14ac:dyDescent="0.45">
      <c r="A881" t="s">
        <v>4368</v>
      </c>
      <c r="B881" t="s">
        <v>4369</v>
      </c>
      <c r="C881" t="s">
        <v>3628</v>
      </c>
      <c r="D881">
        <v>100</v>
      </c>
      <c r="E881" t="s">
        <v>3629</v>
      </c>
      <c r="F881" t="s">
        <v>3630</v>
      </c>
      <c r="G881" t="s">
        <v>3631</v>
      </c>
      <c r="H881" t="s">
        <v>3632</v>
      </c>
      <c r="I881" t="s">
        <v>3633</v>
      </c>
      <c r="J881" t="s">
        <v>3634</v>
      </c>
      <c r="K881" t="s">
        <v>48</v>
      </c>
      <c r="L881" t="s">
        <v>961</v>
      </c>
      <c r="M881" t="s">
        <v>4368</v>
      </c>
      <c r="N881" t="s">
        <v>4368</v>
      </c>
      <c r="O881" t="s">
        <v>3814</v>
      </c>
    </row>
    <row r="882" spans="1:15" x14ac:dyDescent="0.45">
      <c r="A882" t="s">
        <v>4368</v>
      </c>
      <c r="B882" t="s">
        <v>4369</v>
      </c>
      <c r="C882" t="s">
        <v>3628</v>
      </c>
      <c r="D882">
        <v>100</v>
      </c>
      <c r="E882" t="s">
        <v>3629</v>
      </c>
      <c r="F882" t="s">
        <v>3630</v>
      </c>
      <c r="G882" t="s">
        <v>3631</v>
      </c>
      <c r="H882" t="s">
        <v>3632</v>
      </c>
      <c r="I882" t="s">
        <v>3633</v>
      </c>
      <c r="J882" t="s">
        <v>3634</v>
      </c>
      <c r="K882" t="s">
        <v>48</v>
      </c>
      <c r="L882" t="s">
        <v>961</v>
      </c>
      <c r="M882" t="s">
        <v>4368</v>
      </c>
      <c r="N882" t="s">
        <v>4368</v>
      </c>
      <c r="O882" t="s">
        <v>3814</v>
      </c>
    </row>
    <row r="883" spans="1:15" x14ac:dyDescent="0.45">
      <c r="A883" t="s">
        <v>4368</v>
      </c>
      <c r="B883" t="s">
        <v>4369</v>
      </c>
      <c r="C883" t="s">
        <v>3628</v>
      </c>
      <c r="D883">
        <v>100</v>
      </c>
      <c r="E883" t="s">
        <v>3629</v>
      </c>
      <c r="F883" t="s">
        <v>3630</v>
      </c>
      <c r="G883" t="s">
        <v>3631</v>
      </c>
      <c r="H883" t="s">
        <v>3632</v>
      </c>
      <c r="I883" t="s">
        <v>3633</v>
      </c>
      <c r="J883" t="s">
        <v>3634</v>
      </c>
      <c r="K883" t="s">
        <v>48</v>
      </c>
      <c r="L883" t="s">
        <v>961</v>
      </c>
      <c r="M883" t="s">
        <v>4368</v>
      </c>
      <c r="N883" t="s">
        <v>4368</v>
      </c>
      <c r="O883" t="s">
        <v>3814</v>
      </c>
    </row>
    <row r="884" spans="1:15" x14ac:dyDescent="0.45">
      <c r="A884" t="s">
        <v>4368</v>
      </c>
      <c r="B884" t="s">
        <v>4369</v>
      </c>
      <c r="C884" t="s">
        <v>3628</v>
      </c>
      <c r="D884">
        <v>100</v>
      </c>
      <c r="E884" t="s">
        <v>3629</v>
      </c>
      <c r="F884" t="s">
        <v>3630</v>
      </c>
      <c r="G884" t="s">
        <v>3631</v>
      </c>
      <c r="H884" t="s">
        <v>3632</v>
      </c>
      <c r="I884" t="s">
        <v>3633</v>
      </c>
      <c r="J884" t="s">
        <v>3634</v>
      </c>
      <c r="K884" t="s">
        <v>48</v>
      </c>
      <c r="L884" t="s">
        <v>961</v>
      </c>
      <c r="M884" t="s">
        <v>4368</v>
      </c>
      <c r="N884" t="s">
        <v>4368</v>
      </c>
      <c r="O884" t="s">
        <v>3814</v>
      </c>
    </row>
    <row r="885" spans="1:15" x14ac:dyDescent="0.45">
      <c r="A885" t="s">
        <v>4368</v>
      </c>
      <c r="B885" t="s">
        <v>4369</v>
      </c>
      <c r="C885" t="s">
        <v>3628</v>
      </c>
      <c r="D885">
        <v>100</v>
      </c>
      <c r="E885" t="s">
        <v>3629</v>
      </c>
      <c r="F885" t="s">
        <v>3630</v>
      </c>
      <c r="G885" t="s">
        <v>3631</v>
      </c>
      <c r="H885" t="s">
        <v>3632</v>
      </c>
      <c r="I885" t="s">
        <v>3633</v>
      </c>
      <c r="J885" t="s">
        <v>3634</v>
      </c>
      <c r="K885" t="s">
        <v>48</v>
      </c>
      <c r="L885" t="s">
        <v>961</v>
      </c>
      <c r="M885" t="s">
        <v>4368</v>
      </c>
      <c r="N885" t="s">
        <v>4368</v>
      </c>
      <c r="O885" t="s">
        <v>3814</v>
      </c>
    </row>
    <row r="886" spans="1:15" x14ac:dyDescent="0.45">
      <c r="A886" t="s">
        <v>4370</v>
      </c>
      <c r="B886" t="s">
        <v>4371</v>
      </c>
      <c r="C886" t="s">
        <v>3628</v>
      </c>
      <c r="D886">
        <v>100</v>
      </c>
      <c r="E886" t="s">
        <v>3629</v>
      </c>
      <c r="F886" t="s">
        <v>3630</v>
      </c>
      <c r="G886" t="s">
        <v>3631</v>
      </c>
      <c r="H886" t="s">
        <v>3632</v>
      </c>
      <c r="I886" t="s">
        <v>3633</v>
      </c>
      <c r="J886" t="s">
        <v>3634</v>
      </c>
      <c r="K886" t="s">
        <v>48</v>
      </c>
      <c r="L886" t="s">
        <v>961</v>
      </c>
      <c r="M886" t="s">
        <v>4370</v>
      </c>
      <c r="N886" t="s">
        <v>4370</v>
      </c>
      <c r="O886" t="s">
        <v>4365</v>
      </c>
    </row>
    <row r="887" spans="1:15" x14ac:dyDescent="0.45">
      <c r="A887" t="s">
        <v>4370</v>
      </c>
      <c r="B887" t="s">
        <v>4371</v>
      </c>
      <c r="C887" t="s">
        <v>3628</v>
      </c>
      <c r="D887">
        <v>100</v>
      </c>
      <c r="E887" t="s">
        <v>3629</v>
      </c>
      <c r="F887" t="s">
        <v>3630</v>
      </c>
      <c r="G887" t="s">
        <v>3631</v>
      </c>
      <c r="H887" t="s">
        <v>3632</v>
      </c>
      <c r="I887" t="s">
        <v>3633</v>
      </c>
      <c r="J887" t="s">
        <v>3634</v>
      </c>
      <c r="K887" t="s">
        <v>48</v>
      </c>
      <c r="L887" t="s">
        <v>961</v>
      </c>
      <c r="M887" t="s">
        <v>4370</v>
      </c>
      <c r="N887" t="s">
        <v>4370</v>
      </c>
      <c r="O887" t="s">
        <v>4365</v>
      </c>
    </row>
    <row r="888" spans="1:15" x14ac:dyDescent="0.45">
      <c r="A888" t="s">
        <v>4372</v>
      </c>
      <c r="B888" t="s">
        <v>4373</v>
      </c>
      <c r="C888" t="s">
        <v>3628</v>
      </c>
      <c r="D888">
        <v>100</v>
      </c>
      <c r="E888" t="s">
        <v>3629</v>
      </c>
      <c r="F888" t="s">
        <v>3630</v>
      </c>
      <c r="G888" t="s">
        <v>3631</v>
      </c>
      <c r="H888" t="s">
        <v>3632</v>
      </c>
      <c r="I888" t="s">
        <v>3633</v>
      </c>
      <c r="J888" t="s">
        <v>3634</v>
      </c>
      <c r="K888" t="s">
        <v>48</v>
      </c>
      <c r="L888" t="s">
        <v>961</v>
      </c>
      <c r="M888" t="s">
        <v>4372</v>
      </c>
      <c r="N888" t="s">
        <v>4372</v>
      </c>
      <c r="O888" t="s">
        <v>4374</v>
      </c>
    </row>
    <row r="889" spans="1:15" x14ac:dyDescent="0.45">
      <c r="A889" t="s">
        <v>4372</v>
      </c>
      <c r="B889" t="s">
        <v>4373</v>
      </c>
      <c r="C889" t="s">
        <v>3628</v>
      </c>
      <c r="D889">
        <v>100</v>
      </c>
      <c r="E889" t="s">
        <v>3629</v>
      </c>
      <c r="F889" t="s">
        <v>3630</v>
      </c>
      <c r="G889" t="s">
        <v>3631</v>
      </c>
      <c r="H889" t="s">
        <v>3632</v>
      </c>
      <c r="I889" t="s">
        <v>3633</v>
      </c>
      <c r="J889" t="s">
        <v>3634</v>
      </c>
      <c r="K889" t="s">
        <v>48</v>
      </c>
      <c r="L889" t="s">
        <v>961</v>
      </c>
      <c r="M889" t="s">
        <v>4372</v>
      </c>
      <c r="N889" t="s">
        <v>4372</v>
      </c>
      <c r="O889" t="s">
        <v>4374</v>
      </c>
    </row>
    <row r="890" spans="1:15" x14ac:dyDescent="0.45">
      <c r="A890" t="s">
        <v>4372</v>
      </c>
      <c r="B890" t="s">
        <v>4373</v>
      </c>
      <c r="C890" t="s">
        <v>3628</v>
      </c>
      <c r="D890">
        <v>100</v>
      </c>
      <c r="E890" t="s">
        <v>3629</v>
      </c>
      <c r="F890" t="s">
        <v>3630</v>
      </c>
      <c r="G890" t="s">
        <v>3631</v>
      </c>
      <c r="H890" t="s">
        <v>3632</v>
      </c>
      <c r="I890" t="s">
        <v>3633</v>
      </c>
      <c r="J890" t="s">
        <v>3634</v>
      </c>
      <c r="K890" t="s">
        <v>48</v>
      </c>
      <c r="L890" t="s">
        <v>961</v>
      </c>
      <c r="M890" t="s">
        <v>4372</v>
      </c>
      <c r="N890" t="s">
        <v>4372</v>
      </c>
      <c r="O890" t="s">
        <v>4374</v>
      </c>
    </row>
    <row r="891" spans="1:15" x14ac:dyDescent="0.45">
      <c r="A891" t="s">
        <v>3853</v>
      </c>
      <c r="B891" t="s">
        <v>3854</v>
      </c>
      <c r="C891" t="s">
        <v>3628</v>
      </c>
      <c r="D891">
        <v>100</v>
      </c>
      <c r="E891" t="s">
        <v>3629</v>
      </c>
      <c r="F891" t="s">
        <v>3630</v>
      </c>
      <c r="G891" t="s">
        <v>3631</v>
      </c>
      <c r="H891" t="s">
        <v>3632</v>
      </c>
      <c r="I891" t="s">
        <v>3633</v>
      </c>
      <c r="J891" t="s">
        <v>3634</v>
      </c>
      <c r="K891" t="s">
        <v>48</v>
      </c>
      <c r="L891" t="s">
        <v>961</v>
      </c>
      <c r="M891" t="s">
        <v>3853</v>
      </c>
      <c r="N891" t="s">
        <v>3853</v>
      </c>
      <c r="O891" t="s">
        <v>3635</v>
      </c>
    </row>
    <row r="892" spans="1:15" x14ac:dyDescent="0.45">
      <c r="A892" t="s">
        <v>4375</v>
      </c>
      <c r="B892" t="s">
        <v>4376</v>
      </c>
      <c r="C892" t="s">
        <v>3628</v>
      </c>
      <c r="D892">
        <v>100</v>
      </c>
      <c r="E892" t="s">
        <v>3629</v>
      </c>
      <c r="F892" t="s">
        <v>3630</v>
      </c>
      <c r="G892" t="s">
        <v>3631</v>
      </c>
      <c r="H892" t="s">
        <v>3632</v>
      </c>
      <c r="I892" t="s">
        <v>3633</v>
      </c>
      <c r="J892" t="s">
        <v>3634</v>
      </c>
      <c r="K892" t="s">
        <v>48</v>
      </c>
      <c r="L892" t="s">
        <v>4377</v>
      </c>
      <c r="M892" t="s">
        <v>4378</v>
      </c>
      <c r="N892" t="s">
        <v>4378</v>
      </c>
      <c r="O892" t="s">
        <v>4379</v>
      </c>
    </row>
    <row r="893" spans="1:15" x14ac:dyDescent="0.45">
      <c r="A893" t="s">
        <v>4380</v>
      </c>
      <c r="B893" t="s">
        <v>4381</v>
      </c>
      <c r="C893" t="s">
        <v>3628</v>
      </c>
      <c r="D893">
        <v>100</v>
      </c>
      <c r="E893" t="s">
        <v>3629</v>
      </c>
      <c r="F893" t="s">
        <v>3630</v>
      </c>
      <c r="G893" t="s">
        <v>3631</v>
      </c>
      <c r="H893" t="s">
        <v>3632</v>
      </c>
      <c r="I893" t="s">
        <v>3633</v>
      </c>
      <c r="J893" t="s">
        <v>3634</v>
      </c>
      <c r="K893" t="s">
        <v>48</v>
      </c>
      <c r="L893" t="s">
        <v>1799</v>
      </c>
      <c r="M893" t="s">
        <v>4380</v>
      </c>
      <c r="N893" t="s">
        <v>4380</v>
      </c>
      <c r="O893" t="s">
        <v>4382</v>
      </c>
    </row>
    <row r="894" spans="1:15" x14ac:dyDescent="0.45">
      <c r="A894" t="s">
        <v>4380</v>
      </c>
      <c r="B894" t="s">
        <v>4381</v>
      </c>
      <c r="C894" t="s">
        <v>3628</v>
      </c>
      <c r="D894">
        <v>100</v>
      </c>
      <c r="E894" t="s">
        <v>3629</v>
      </c>
      <c r="F894" t="s">
        <v>3630</v>
      </c>
      <c r="G894" t="s">
        <v>3631</v>
      </c>
      <c r="H894" t="s">
        <v>3632</v>
      </c>
      <c r="I894" t="s">
        <v>3633</v>
      </c>
      <c r="J894" t="s">
        <v>3634</v>
      </c>
      <c r="K894" t="s">
        <v>48</v>
      </c>
      <c r="L894" t="s">
        <v>1799</v>
      </c>
      <c r="M894" t="s">
        <v>4380</v>
      </c>
      <c r="N894" t="s">
        <v>4380</v>
      </c>
      <c r="O894" t="s">
        <v>4382</v>
      </c>
    </row>
    <row r="895" spans="1:15" x14ac:dyDescent="0.45">
      <c r="A895" t="s">
        <v>4380</v>
      </c>
      <c r="B895" t="s">
        <v>4381</v>
      </c>
      <c r="C895" t="s">
        <v>3628</v>
      </c>
      <c r="D895">
        <v>100</v>
      </c>
      <c r="E895" t="s">
        <v>3629</v>
      </c>
      <c r="F895" t="s">
        <v>3630</v>
      </c>
      <c r="G895" t="s">
        <v>3631</v>
      </c>
      <c r="H895" t="s">
        <v>3632</v>
      </c>
      <c r="I895" t="s">
        <v>3633</v>
      </c>
      <c r="J895" t="s">
        <v>3634</v>
      </c>
      <c r="K895" t="s">
        <v>48</v>
      </c>
      <c r="L895" t="s">
        <v>1799</v>
      </c>
      <c r="M895" t="s">
        <v>4380</v>
      </c>
      <c r="N895" t="s">
        <v>4380</v>
      </c>
      <c r="O895" t="s">
        <v>4382</v>
      </c>
    </row>
    <row r="896" spans="1:15" x14ac:dyDescent="0.45">
      <c r="A896" t="s">
        <v>4380</v>
      </c>
      <c r="B896" t="s">
        <v>4381</v>
      </c>
      <c r="C896" t="s">
        <v>3628</v>
      </c>
      <c r="D896">
        <v>100</v>
      </c>
      <c r="E896" t="s">
        <v>3629</v>
      </c>
      <c r="F896" t="s">
        <v>3630</v>
      </c>
      <c r="G896" t="s">
        <v>3631</v>
      </c>
      <c r="H896" t="s">
        <v>3632</v>
      </c>
      <c r="I896" t="s">
        <v>3633</v>
      </c>
      <c r="J896" t="s">
        <v>3634</v>
      </c>
      <c r="K896" t="s">
        <v>48</v>
      </c>
      <c r="L896" t="s">
        <v>1799</v>
      </c>
      <c r="M896" t="s">
        <v>4380</v>
      </c>
      <c r="N896" t="s">
        <v>4380</v>
      </c>
      <c r="O896" t="s">
        <v>4382</v>
      </c>
    </row>
    <row r="897" spans="1:15" x14ac:dyDescent="0.45">
      <c r="A897" t="s">
        <v>4380</v>
      </c>
      <c r="B897" t="s">
        <v>4381</v>
      </c>
      <c r="C897" t="s">
        <v>3628</v>
      </c>
      <c r="D897">
        <v>100</v>
      </c>
      <c r="E897" t="s">
        <v>3629</v>
      </c>
      <c r="F897" t="s">
        <v>3630</v>
      </c>
      <c r="G897" t="s">
        <v>3631</v>
      </c>
      <c r="H897" t="s">
        <v>3632</v>
      </c>
      <c r="I897" t="s">
        <v>3633</v>
      </c>
      <c r="J897" t="s">
        <v>3634</v>
      </c>
      <c r="K897" t="s">
        <v>48</v>
      </c>
      <c r="L897" t="s">
        <v>1799</v>
      </c>
      <c r="M897" t="s">
        <v>4380</v>
      </c>
      <c r="N897" t="s">
        <v>4380</v>
      </c>
      <c r="O897" t="s">
        <v>4382</v>
      </c>
    </row>
    <row r="898" spans="1:15" x14ac:dyDescent="0.45">
      <c r="A898" t="s">
        <v>4380</v>
      </c>
      <c r="B898" t="s">
        <v>4381</v>
      </c>
      <c r="C898" t="s">
        <v>3628</v>
      </c>
      <c r="D898">
        <v>100</v>
      </c>
      <c r="E898" t="s">
        <v>3629</v>
      </c>
      <c r="F898" t="s">
        <v>3630</v>
      </c>
      <c r="G898" t="s">
        <v>3631</v>
      </c>
      <c r="H898" t="s">
        <v>3632</v>
      </c>
      <c r="I898" t="s">
        <v>3633</v>
      </c>
      <c r="J898" t="s">
        <v>3634</v>
      </c>
      <c r="K898" t="s">
        <v>48</v>
      </c>
      <c r="L898" t="s">
        <v>1799</v>
      </c>
      <c r="M898" t="s">
        <v>4380</v>
      </c>
      <c r="N898" t="s">
        <v>4380</v>
      </c>
      <c r="O898" t="s">
        <v>4382</v>
      </c>
    </row>
    <row r="899" spans="1:15" x14ac:dyDescent="0.45">
      <c r="A899" t="s">
        <v>4383</v>
      </c>
      <c r="B899" t="s">
        <v>4384</v>
      </c>
      <c r="C899" t="s">
        <v>3628</v>
      </c>
      <c r="D899">
        <v>100</v>
      </c>
      <c r="E899" t="s">
        <v>3629</v>
      </c>
      <c r="F899" t="s">
        <v>3630</v>
      </c>
      <c r="G899" t="s">
        <v>3631</v>
      </c>
      <c r="H899" t="s">
        <v>3632</v>
      </c>
      <c r="I899" t="s">
        <v>3633</v>
      </c>
      <c r="J899" t="s">
        <v>3634</v>
      </c>
      <c r="K899" t="s">
        <v>48</v>
      </c>
      <c r="L899" t="s">
        <v>1799</v>
      </c>
      <c r="M899" t="s">
        <v>4383</v>
      </c>
      <c r="N899" t="s">
        <v>4383</v>
      </c>
      <c r="O899" t="s">
        <v>4382</v>
      </c>
    </row>
    <row r="900" spans="1:15" x14ac:dyDescent="0.45">
      <c r="A900" t="s">
        <v>4383</v>
      </c>
      <c r="B900" t="s">
        <v>4384</v>
      </c>
      <c r="C900" t="s">
        <v>3628</v>
      </c>
      <c r="D900">
        <v>100</v>
      </c>
      <c r="E900" t="s">
        <v>3629</v>
      </c>
      <c r="F900" t="s">
        <v>3630</v>
      </c>
      <c r="G900" t="s">
        <v>3631</v>
      </c>
      <c r="H900" t="s">
        <v>3632</v>
      </c>
      <c r="I900" t="s">
        <v>3633</v>
      </c>
      <c r="J900" t="s">
        <v>3634</v>
      </c>
      <c r="K900" t="s">
        <v>48</v>
      </c>
      <c r="L900" t="s">
        <v>1799</v>
      </c>
      <c r="M900" t="s">
        <v>4383</v>
      </c>
      <c r="N900" t="s">
        <v>4383</v>
      </c>
      <c r="O900" t="s">
        <v>4382</v>
      </c>
    </row>
    <row r="901" spans="1:15" x14ac:dyDescent="0.45">
      <c r="A901" t="s">
        <v>4383</v>
      </c>
      <c r="B901" t="s">
        <v>4384</v>
      </c>
      <c r="C901" t="s">
        <v>3628</v>
      </c>
      <c r="D901">
        <v>100</v>
      </c>
      <c r="E901" t="s">
        <v>3629</v>
      </c>
      <c r="F901" t="s">
        <v>3630</v>
      </c>
      <c r="G901" t="s">
        <v>3631</v>
      </c>
      <c r="H901" t="s">
        <v>3632</v>
      </c>
      <c r="I901" t="s">
        <v>3633</v>
      </c>
      <c r="J901" t="s">
        <v>3634</v>
      </c>
      <c r="K901" t="s">
        <v>48</v>
      </c>
      <c r="L901" t="s">
        <v>1799</v>
      </c>
      <c r="M901" t="s">
        <v>4383</v>
      </c>
      <c r="N901" t="s">
        <v>4383</v>
      </c>
      <c r="O901" t="s">
        <v>4382</v>
      </c>
    </row>
    <row r="902" spans="1:15" x14ac:dyDescent="0.45">
      <c r="A902" t="s">
        <v>4383</v>
      </c>
      <c r="B902" t="s">
        <v>4384</v>
      </c>
      <c r="C902" t="s">
        <v>3628</v>
      </c>
      <c r="D902">
        <v>100</v>
      </c>
      <c r="E902" t="s">
        <v>3629</v>
      </c>
      <c r="F902" t="s">
        <v>3630</v>
      </c>
      <c r="G902" t="s">
        <v>3631</v>
      </c>
      <c r="H902" t="s">
        <v>3632</v>
      </c>
      <c r="I902" t="s">
        <v>3633</v>
      </c>
      <c r="J902" t="s">
        <v>3634</v>
      </c>
      <c r="K902" t="s">
        <v>48</v>
      </c>
      <c r="L902" t="s">
        <v>1799</v>
      </c>
      <c r="M902" t="s">
        <v>4383</v>
      </c>
      <c r="N902" t="s">
        <v>4383</v>
      </c>
      <c r="O902" t="s">
        <v>4382</v>
      </c>
    </row>
    <row r="903" spans="1:15" x14ac:dyDescent="0.45">
      <c r="A903" t="s">
        <v>4383</v>
      </c>
      <c r="B903" t="s">
        <v>4384</v>
      </c>
      <c r="C903" t="s">
        <v>3628</v>
      </c>
      <c r="D903">
        <v>100</v>
      </c>
      <c r="E903" t="s">
        <v>3629</v>
      </c>
      <c r="F903" t="s">
        <v>3630</v>
      </c>
      <c r="G903" t="s">
        <v>3631</v>
      </c>
      <c r="H903" t="s">
        <v>3632</v>
      </c>
      <c r="I903" t="s">
        <v>3633</v>
      </c>
      <c r="J903" t="s">
        <v>3634</v>
      </c>
      <c r="K903" t="s">
        <v>48</v>
      </c>
      <c r="L903" t="s">
        <v>1799</v>
      </c>
      <c r="M903" t="s">
        <v>4383</v>
      </c>
      <c r="N903" t="s">
        <v>4383</v>
      </c>
      <c r="O903" t="s">
        <v>4382</v>
      </c>
    </row>
    <row r="904" spans="1:15" x14ac:dyDescent="0.45">
      <c r="A904" t="s">
        <v>4383</v>
      </c>
      <c r="B904" t="s">
        <v>4384</v>
      </c>
      <c r="C904" t="s">
        <v>3628</v>
      </c>
      <c r="D904">
        <v>100</v>
      </c>
      <c r="E904" t="s">
        <v>3629</v>
      </c>
      <c r="F904" t="s">
        <v>3630</v>
      </c>
      <c r="G904" t="s">
        <v>3631</v>
      </c>
      <c r="H904" t="s">
        <v>3632</v>
      </c>
      <c r="I904" t="s">
        <v>3633</v>
      </c>
      <c r="J904" t="s">
        <v>3634</v>
      </c>
      <c r="K904" t="s">
        <v>48</v>
      </c>
      <c r="L904" t="s">
        <v>1799</v>
      </c>
      <c r="M904" t="s">
        <v>4383</v>
      </c>
      <c r="N904" t="s">
        <v>4383</v>
      </c>
      <c r="O904" t="s">
        <v>4382</v>
      </c>
    </row>
    <row r="905" spans="1:15" x14ac:dyDescent="0.45">
      <c r="A905" t="s">
        <v>4383</v>
      </c>
      <c r="B905" t="s">
        <v>4384</v>
      </c>
      <c r="C905" t="s">
        <v>3628</v>
      </c>
      <c r="D905">
        <v>100</v>
      </c>
      <c r="E905" t="s">
        <v>3629</v>
      </c>
      <c r="F905" t="s">
        <v>3630</v>
      </c>
      <c r="G905" t="s">
        <v>3631</v>
      </c>
      <c r="H905" t="s">
        <v>3632</v>
      </c>
      <c r="I905" t="s">
        <v>3633</v>
      </c>
      <c r="J905" t="s">
        <v>3634</v>
      </c>
      <c r="K905" t="s">
        <v>48</v>
      </c>
      <c r="L905" t="s">
        <v>1799</v>
      </c>
      <c r="M905" t="s">
        <v>4383</v>
      </c>
      <c r="N905" t="s">
        <v>4383</v>
      </c>
      <c r="O905" t="s">
        <v>4382</v>
      </c>
    </row>
    <row r="906" spans="1:15" x14ac:dyDescent="0.45">
      <c r="A906" t="s">
        <v>4383</v>
      </c>
      <c r="B906" t="s">
        <v>4384</v>
      </c>
      <c r="C906" t="s">
        <v>3628</v>
      </c>
      <c r="D906">
        <v>100</v>
      </c>
      <c r="E906" t="s">
        <v>3629</v>
      </c>
      <c r="F906" t="s">
        <v>3630</v>
      </c>
      <c r="G906" t="s">
        <v>3631</v>
      </c>
      <c r="H906" t="s">
        <v>3632</v>
      </c>
      <c r="I906" t="s">
        <v>3633</v>
      </c>
      <c r="J906" t="s">
        <v>3634</v>
      </c>
      <c r="K906" t="s">
        <v>48</v>
      </c>
      <c r="L906" t="s">
        <v>1799</v>
      </c>
      <c r="M906" t="s">
        <v>4383</v>
      </c>
      <c r="N906" t="s">
        <v>4383</v>
      </c>
      <c r="O906" t="s">
        <v>4382</v>
      </c>
    </row>
    <row r="907" spans="1:15" x14ac:dyDescent="0.45">
      <c r="A907" t="s">
        <v>4383</v>
      </c>
      <c r="B907" t="s">
        <v>4384</v>
      </c>
      <c r="C907" t="s">
        <v>3628</v>
      </c>
      <c r="D907">
        <v>100</v>
      </c>
      <c r="E907" t="s">
        <v>3629</v>
      </c>
      <c r="F907" t="s">
        <v>3630</v>
      </c>
      <c r="G907" t="s">
        <v>3631</v>
      </c>
      <c r="H907" t="s">
        <v>3632</v>
      </c>
      <c r="I907" t="s">
        <v>3633</v>
      </c>
      <c r="J907" t="s">
        <v>3634</v>
      </c>
      <c r="K907" t="s">
        <v>48</v>
      </c>
      <c r="L907" t="s">
        <v>1799</v>
      </c>
      <c r="M907" t="s">
        <v>4383</v>
      </c>
      <c r="N907" t="s">
        <v>4383</v>
      </c>
      <c r="O907" t="s">
        <v>4382</v>
      </c>
    </row>
    <row r="908" spans="1:15" x14ac:dyDescent="0.45">
      <c r="A908" t="s">
        <v>4383</v>
      </c>
      <c r="B908" t="s">
        <v>4384</v>
      </c>
      <c r="C908" t="s">
        <v>3628</v>
      </c>
      <c r="D908">
        <v>100</v>
      </c>
      <c r="E908" t="s">
        <v>3629</v>
      </c>
      <c r="F908" t="s">
        <v>3630</v>
      </c>
      <c r="G908" t="s">
        <v>3631</v>
      </c>
      <c r="H908" t="s">
        <v>3632</v>
      </c>
      <c r="I908" t="s">
        <v>3633</v>
      </c>
      <c r="J908" t="s">
        <v>3634</v>
      </c>
      <c r="K908" t="s">
        <v>48</v>
      </c>
      <c r="L908" t="s">
        <v>1799</v>
      </c>
      <c r="M908" t="s">
        <v>4383</v>
      </c>
      <c r="N908" t="s">
        <v>4383</v>
      </c>
      <c r="O908" t="s">
        <v>4382</v>
      </c>
    </row>
    <row r="909" spans="1:15" x14ac:dyDescent="0.45">
      <c r="A909" t="s">
        <v>4383</v>
      </c>
      <c r="B909" t="s">
        <v>4384</v>
      </c>
      <c r="C909" t="s">
        <v>3628</v>
      </c>
      <c r="D909">
        <v>100</v>
      </c>
      <c r="E909" t="s">
        <v>3629</v>
      </c>
      <c r="F909" t="s">
        <v>3630</v>
      </c>
      <c r="G909" t="s">
        <v>3631</v>
      </c>
      <c r="H909" t="s">
        <v>3632</v>
      </c>
      <c r="I909" t="s">
        <v>3633</v>
      </c>
      <c r="J909" t="s">
        <v>3634</v>
      </c>
      <c r="K909" t="s">
        <v>48</v>
      </c>
      <c r="L909" t="s">
        <v>1799</v>
      </c>
      <c r="M909" t="s">
        <v>4383</v>
      </c>
      <c r="N909" t="s">
        <v>4383</v>
      </c>
      <c r="O909" t="s">
        <v>4382</v>
      </c>
    </row>
    <row r="910" spans="1:15" x14ac:dyDescent="0.45">
      <c r="A910" t="s">
        <v>4383</v>
      </c>
      <c r="B910" t="s">
        <v>4384</v>
      </c>
      <c r="C910" t="s">
        <v>3628</v>
      </c>
      <c r="D910">
        <v>100</v>
      </c>
      <c r="E910" t="s">
        <v>3629</v>
      </c>
      <c r="F910" t="s">
        <v>3630</v>
      </c>
      <c r="G910" t="s">
        <v>3631</v>
      </c>
      <c r="H910" t="s">
        <v>3632</v>
      </c>
      <c r="I910" t="s">
        <v>3633</v>
      </c>
      <c r="J910" t="s">
        <v>3634</v>
      </c>
      <c r="K910" t="s">
        <v>48</v>
      </c>
      <c r="L910" t="s">
        <v>1799</v>
      </c>
      <c r="M910" t="s">
        <v>4383</v>
      </c>
      <c r="N910" t="s">
        <v>4383</v>
      </c>
      <c r="O910" t="s">
        <v>4382</v>
      </c>
    </row>
    <row r="911" spans="1:15" x14ac:dyDescent="0.45">
      <c r="A911" t="s">
        <v>4383</v>
      </c>
      <c r="B911" t="s">
        <v>4384</v>
      </c>
      <c r="C911" t="s">
        <v>3628</v>
      </c>
      <c r="D911">
        <v>100</v>
      </c>
      <c r="E911" t="s">
        <v>3629</v>
      </c>
      <c r="F911" t="s">
        <v>3630</v>
      </c>
      <c r="G911" t="s">
        <v>3631</v>
      </c>
      <c r="H911" t="s">
        <v>3632</v>
      </c>
      <c r="I911" t="s">
        <v>3633</v>
      </c>
      <c r="J911" t="s">
        <v>3634</v>
      </c>
      <c r="K911" t="s">
        <v>48</v>
      </c>
      <c r="L911" t="s">
        <v>1799</v>
      </c>
      <c r="M911" t="s">
        <v>4383</v>
      </c>
      <c r="N911" t="s">
        <v>4383</v>
      </c>
      <c r="O911" t="s">
        <v>4382</v>
      </c>
    </row>
    <row r="912" spans="1:15" x14ac:dyDescent="0.45">
      <c r="A912" t="s">
        <v>4385</v>
      </c>
      <c r="B912" t="s">
        <v>4386</v>
      </c>
      <c r="C912" t="s">
        <v>3628</v>
      </c>
      <c r="D912">
        <v>100</v>
      </c>
      <c r="E912" t="s">
        <v>3629</v>
      </c>
      <c r="F912" t="s">
        <v>3630</v>
      </c>
      <c r="G912" t="s">
        <v>3631</v>
      </c>
      <c r="H912" t="s">
        <v>3632</v>
      </c>
      <c r="I912" t="s">
        <v>3633</v>
      </c>
      <c r="J912" t="s">
        <v>3634</v>
      </c>
      <c r="K912" t="s">
        <v>48</v>
      </c>
      <c r="L912" t="s">
        <v>1799</v>
      </c>
      <c r="M912" t="s">
        <v>4385</v>
      </c>
      <c r="N912" t="s">
        <v>4385</v>
      </c>
      <c r="O912" t="s">
        <v>4382</v>
      </c>
    </row>
    <row r="913" spans="1:15" x14ac:dyDescent="0.45">
      <c r="A913" t="s">
        <v>4385</v>
      </c>
      <c r="B913" t="s">
        <v>4386</v>
      </c>
      <c r="C913" t="s">
        <v>3628</v>
      </c>
      <c r="D913">
        <v>100</v>
      </c>
      <c r="E913" t="s">
        <v>3629</v>
      </c>
      <c r="F913" t="s">
        <v>3630</v>
      </c>
      <c r="G913" t="s">
        <v>3631</v>
      </c>
      <c r="H913" t="s">
        <v>3632</v>
      </c>
      <c r="I913" t="s">
        <v>3633</v>
      </c>
      <c r="J913" t="s">
        <v>3634</v>
      </c>
      <c r="K913" t="s">
        <v>48</v>
      </c>
      <c r="L913" t="s">
        <v>1799</v>
      </c>
      <c r="M913" t="s">
        <v>4385</v>
      </c>
      <c r="N913" t="s">
        <v>4385</v>
      </c>
      <c r="O913" t="s">
        <v>4382</v>
      </c>
    </row>
    <row r="914" spans="1:15" x14ac:dyDescent="0.45">
      <c r="A914" t="s">
        <v>4387</v>
      </c>
      <c r="B914" t="s">
        <v>4388</v>
      </c>
      <c r="C914" t="s">
        <v>3628</v>
      </c>
      <c r="D914">
        <v>100</v>
      </c>
      <c r="E914" t="s">
        <v>3629</v>
      </c>
      <c r="F914" t="s">
        <v>3630</v>
      </c>
      <c r="G914" t="s">
        <v>3631</v>
      </c>
      <c r="H914" t="s">
        <v>3632</v>
      </c>
      <c r="I914" t="s">
        <v>3633</v>
      </c>
      <c r="J914" t="s">
        <v>3634</v>
      </c>
      <c r="K914" t="s">
        <v>48</v>
      </c>
      <c r="L914" t="s">
        <v>1799</v>
      </c>
      <c r="M914" t="s">
        <v>4387</v>
      </c>
      <c r="N914" t="s">
        <v>4387</v>
      </c>
      <c r="O914" t="s">
        <v>4382</v>
      </c>
    </row>
    <row r="915" spans="1:15" x14ac:dyDescent="0.45">
      <c r="A915" t="s">
        <v>4389</v>
      </c>
      <c r="B915" t="s">
        <v>4390</v>
      </c>
      <c r="C915" t="s">
        <v>3628</v>
      </c>
      <c r="D915">
        <v>100</v>
      </c>
      <c r="E915" t="s">
        <v>3629</v>
      </c>
      <c r="F915" t="s">
        <v>3630</v>
      </c>
      <c r="G915" t="s">
        <v>3631</v>
      </c>
      <c r="H915" t="s">
        <v>3632</v>
      </c>
      <c r="I915" t="s">
        <v>3633</v>
      </c>
      <c r="J915" t="s">
        <v>3634</v>
      </c>
      <c r="K915" t="s">
        <v>48</v>
      </c>
      <c r="L915" t="s">
        <v>1799</v>
      </c>
      <c r="M915" t="s">
        <v>4389</v>
      </c>
      <c r="N915" t="s">
        <v>4389</v>
      </c>
      <c r="O915" t="s">
        <v>4382</v>
      </c>
    </row>
    <row r="916" spans="1:15" x14ac:dyDescent="0.45">
      <c r="A916" t="s">
        <v>4389</v>
      </c>
      <c r="B916" t="s">
        <v>4390</v>
      </c>
      <c r="C916" t="s">
        <v>3628</v>
      </c>
      <c r="D916">
        <v>100</v>
      </c>
      <c r="E916" t="s">
        <v>3629</v>
      </c>
      <c r="F916" t="s">
        <v>3630</v>
      </c>
      <c r="G916" t="s">
        <v>3631</v>
      </c>
      <c r="H916" t="s">
        <v>3632</v>
      </c>
      <c r="I916" t="s">
        <v>3633</v>
      </c>
      <c r="J916" t="s">
        <v>3634</v>
      </c>
      <c r="K916" t="s">
        <v>48</v>
      </c>
      <c r="L916" t="s">
        <v>1799</v>
      </c>
      <c r="M916" t="s">
        <v>4389</v>
      </c>
      <c r="N916" t="s">
        <v>4389</v>
      </c>
      <c r="O916" t="s">
        <v>4382</v>
      </c>
    </row>
    <row r="917" spans="1:15" x14ac:dyDescent="0.45">
      <c r="A917" t="s">
        <v>4391</v>
      </c>
      <c r="B917" t="s">
        <v>4392</v>
      </c>
      <c r="C917" t="s">
        <v>3628</v>
      </c>
      <c r="D917">
        <v>100</v>
      </c>
      <c r="E917" t="s">
        <v>3629</v>
      </c>
      <c r="F917" t="s">
        <v>3630</v>
      </c>
      <c r="G917" t="s">
        <v>3631</v>
      </c>
      <c r="H917" t="s">
        <v>3632</v>
      </c>
      <c r="I917" t="s">
        <v>3633</v>
      </c>
      <c r="J917" t="s">
        <v>3634</v>
      </c>
      <c r="K917" t="s">
        <v>48</v>
      </c>
      <c r="L917" t="s">
        <v>4393</v>
      </c>
      <c r="M917" t="s">
        <v>4394</v>
      </c>
      <c r="N917" t="s">
        <v>4394</v>
      </c>
      <c r="O917" t="s">
        <v>4312</v>
      </c>
    </row>
    <row r="918" spans="1:15" x14ac:dyDescent="0.45">
      <c r="A918" t="s">
        <v>4395</v>
      </c>
      <c r="B918" t="s">
        <v>4396</v>
      </c>
      <c r="C918" t="s">
        <v>3628</v>
      </c>
      <c r="D918">
        <v>100</v>
      </c>
      <c r="E918" t="s">
        <v>3629</v>
      </c>
      <c r="F918" t="s">
        <v>3630</v>
      </c>
      <c r="G918" t="s">
        <v>3631</v>
      </c>
      <c r="H918" t="s">
        <v>3632</v>
      </c>
      <c r="I918" t="s">
        <v>3633</v>
      </c>
      <c r="J918" t="s">
        <v>3634</v>
      </c>
      <c r="K918" t="s">
        <v>48</v>
      </c>
      <c r="L918" t="s">
        <v>4397</v>
      </c>
      <c r="M918" t="s">
        <v>4398</v>
      </c>
      <c r="N918" t="s">
        <v>4398</v>
      </c>
      <c r="O918" t="s">
        <v>4399</v>
      </c>
    </row>
    <row r="919" spans="1:15" x14ac:dyDescent="0.45">
      <c r="A919" t="s">
        <v>4395</v>
      </c>
      <c r="B919" t="s">
        <v>4396</v>
      </c>
      <c r="C919" t="s">
        <v>3628</v>
      </c>
      <c r="D919">
        <v>100</v>
      </c>
      <c r="E919" t="s">
        <v>3629</v>
      </c>
      <c r="F919" t="s">
        <v>3630</v>
      </c>
      <c r="G919" t="s">
        <v>3631</v>
      </c>
      <c r="H919" t="s">
        <v>3632</v>
      </c>
      <c r="I919" t="s">
        <v>3633</v>
      </c>
      <c r="J919" t="s">
        <v>3634</v>
      </c>
      <c r="K919" t="s">
        <v>48</v>
      </c>
      <c r="L919" t="s">
        <v>4397</v>
      </c>
      <c r="M919" t="s">
        <v>4398</v>
      </c>
      <c r="N919" t="s">
        <v>4398</v>
      </c>
      <c r="O919" t="s">
        <v>4399</v>
      </c>
    </row>
    <row r="920" spans="1:15" x14ac:dyDescent="0.45">
      <c r="A920" t="s">
        <v>4391</v>
      </c>
      <c r="B920" t="s">
        <v>4392</v>
      </c>
      <c r="C920" t="s">
        <v>3628</v>
      </c>
      <c r="D920">
        <v>100</v>
      </c>
      <c r="E920" t="s">
        <v>3629</v>
      </c>
      <c r="F920" t="s">
        <v>3630</v>
      </c>
      <c r="G920" t="s">
        <v>3631</v>
      </c>
      <c r="H920" t="s">
        <v>3632</v>
      </c>
      <c r="I920" t="s">
        <v>3633</v>
      </c>
      <c r="J920" t="s">
        <v>3634</v>
      </c>
      <c r="K920" t="s">
        <v>48</v>
      </c>
      <c r="L920" t="s">
        <v>4393</v>
      </c>
      <c r="M920" t="s">
        <v>4394</v>
      </c>
      <c r="N920" t="s">
        <v>4394</v>
      </c>
      <c r="O920" t="s">
        <v>4312</v>
      </c>
    </row>
    <row r="921" spans="1:15" x14ac:dyDescent="0.45">
      <c r="A921" t="s">
        <v>4400</v>
      </c>
      <c r="B921" t="s">
        <v>4401</v>
      </c>
      <c r="C921" t="s">
        <v>3628</v>
      </c>
      <c r="D921">
        <v>100</v>
      </c>
      <c r="E921" t="s">
        <v>3629</v>
      </c>
      <c r="F921" t="s">
        <v>3630</v>
      </c>
      <c r="G921" t="s">
        <v>3631</v>
      </c>
      <c r="H921" t="s">
        <v>3632</v>
      </c>
      <c r="I921" t="s">
        <v>3633</v>
      </c>
      <c r="J921" t="s">
        <v>3634</v>
      </c>
      <c r="K921" t="s">
        <v>48</v>
      </c>
      <c r="L921" t="s">
        <v>4397</v>
      </c>
      <c r="M921" t="s">
        <v>4402</v>
      </c>
      <c r="N921" t="s">
        <v>4402</v>
      </c>
      <c r="O921" t="s">
        <v>4403</v>
      </c>
    </row>
    <row r="922" spans="1:15" x14ac:dyDescent="0.45">
      <c r="A922" t="s">
        <v>4404</v>
      </c>
      <c r="B922" t="s">
        <v>4405</v>
      </c>
      <c r="C922" t="s">
        <v>3628</v>
      </c>
      <c r="D922">
        <v>100</v>
      </c>
      <c r="E922" t="s">
        <v>3629</v>
      </c>
      <c r="F922" t="s">
        <v>3630</v>
      </c>
      <c r="G922" t="s">
        <v>3631</v>
      </c>
      <c r="H922" t="s">
        <v>3632</v>
      </c>
      <c r="I922" t="s">
        <v>3633</v>
      </c>
      <c r="J922" t="s">
        <v>3634</v>
      </c>
      <c r="K922" t="s">
        <v>48</v>
      </c>
      <c r="L922" t="s">
        <v>4397</v>
      </c>
      <c r="M922" t="s">
        <v>4406</v>
      </c>
      <c r="N922" t="s">
        <v>4406</v>
      </c>
      <c r="O922" t="s">
        <v>4399</v>
      </c>
    </row>
    <row r="923" spans="1:15" x14ac:dyDescent="0.45">
      <c r="A923" t="s">
        <v>4391</v>
      </c>
      <c r="B923" t="s">
        <v>4392</v>
      </c>
      <c r="C923" t="s">
        <v>3628</v>
      </c>
      <c r="D923">
        <v>100</v>
      </c>
      <c r="E923" t="s">
        <v>3629</v>
      </c>
      <c r="F923" t="s">
        <v>3630</v>
      </c>
      <c r="G923" t="s">
        <v>3631</v>
      </c>
      <c r="H923" t="s">
        <v>3632</v>
      </c>
      <c r="I923" t="s">
        <v>3633</v>
      </c>
      <c r="J923" t="s">
        <v>3634</v>
      </c>
      <c r="K923" t="s">
        <v>48</v>
      </c>
      <c r="L923" t="s">
        <v>4393</v>
      </c>
      <c r="M923" t="s">
        <v>4394</v>
      </c>
      <c r="N923" t="s">
        <v>4394</v>
      </c>
      <c r="O923" t="s">
        <v>4312</v>
      </c>
    </row>
    <row r="924" spans="1:15" x14ac:dyDescent="0.45">
      <c r="A924" t="s">
        <v>4407</v>
      </c>
      <c r="B924" t="s">
        <v>4408</v>
      </c>
      <c r="C924" t="s">
        <v>3628</v>
      </c>
      <c r="D924">
        <v>100</v>
      </c>
      <c r="E924" t="s">
        <v>3629</v>
      </c>
      <c r="F924" t="s">
        <v>3630</v>
      </c>
      <c r="G924" t="s">
        <v>3631</v>
      </c>
      <c r="H924" t="s">
        <v>3632</v>
      </c>
      <c r="I924" t="s">
        <v>3633</v>
      </c>
      <c r="J924" t="s">
        <v>3634</v>
      </c>
      <c r="K924" t="s">
        <v>48</v>
      </c>
      <c r="L924" t="s">
        <v>4393</v>
      </c>
      <c r="M924" t="s">
        <v>4409</v>
      </c>
      <c r="N924" t="s">
        <v>4409</v>
      </c>
      <c r="O924" t="s">
        <v>4410</v>
      </c>
    </row>
    <row r="925" spans="1:15" x14ac:dyDescent="0.45">
      <c r="A925" t="s">
        <v>4411</v>
      </c>
      <c r="B925" t="s">
        <v>4412</v>
      </c>
      <c r="C925" t="s">
        <v>3628</v>
      </c>
      <c r="D925">
        <v>100</v>
      </c>
      <c r="E925" t="s">
        <v>3629</v>
      </c>
      <c r="F925" t="s">
        <v>3630</v>
      </c>
      <c r="G925" t="s">
        <v>3631</v>
      </c>
      <c r="H925" t="s">
        <v>3632</v>
      </c>
      <c r="I925" t="s">
        <v>3633</v>
      </c>
      <c r="J925" t="s">
        <v>3634</v>
      </c>
      <c r="K925" t="s">
        <v>48</v>
      </c>
      <c r="L925" t="s">
        <v>4397</v>
      </c>
      <c r="M925" t="s">
        <v>4413</v>
      </c>
      <c r="N925" t="s">
        <v>4413</v>
      </c>
      <c r="O925" t="s">
        <v>4399</v>
      </c>
    </row>
    <row r="926" spans="1:15" x14ac:dyDescent="0.45">
      <c r="A926" t="s">
        <v>3857</v>
      </c>
      <c r="B926" t="s">
        <v>3856</v>
      </c>
      <c r="C926" t="s">
        <v>3628</v>
      </c>
      <c r="D926">
        <v>100</v>
      </c>
      <c r="E926" t="s">
        <v>3629</v>
      </c>
      <c r="F926" t="s">
        <v>3630</v>
      </c>
      <c r="G926" t="s">
        <v>3631</v>
      </c>
      <c r="H926" t="s">
        <v>3632</v>
      </c>
      <c r="I926" t="s">
        <v>3633</v>
      </c>
      <c r="J926" t="s">
        <v>3634</v>
      </c>
      <c r="K926" t="s">
        <v>48</v>
      </c>
      <c r="L926" t="s">
        <v>964</v>
      </c>
      <c r="M926" t="s">
        <v>3857</v>
      </c>
      <c r="N926" t="s">
        <v>3857</v>
      </c>
      <c r="O926" t="s">
        <v>3858</v>
      </c>
    </row>
    <row r="927" spans="1:15" x14ac:dyDescent="0.45">
      <c r="A927" t="s">
        <v>4411</v>
      </c>
      <c r="B927" t="s">
        <v>4412</v>
      </c>
      <c r="C927" t="s">
        <v>3628</v>
      </c>
      <c r="D927">
        <v>100</v>
      </c>
      <c r="E927" t="s">
        <v>3629</v>
      </c>
      <c r="F927" t="s">
        <v>3630</v>
      </c>
      <c r="G927" t="s">
        <v>3631</v>
      </c>
      <c r="H927" t="s">
        <v>3632</v>
      </c>
      <c r="I927" t="s">
        <v>3633</v>
      </c>
      <c r="J927" t="s">
        <v>3634</v>
      </c>
      <c r="K927" t="s">
        <v>48</v>
      </c>
      <c r="L927" t="s">
        <v>4397</v>
      </c>
      <c r="M927" t="s">
        <v>4413</v>
      </c>
      <c r="N927" t="s">
        <v>4413</v>
      </c>
      <c r="O927" t="s">
        <v>4399</v>
      </c>
    </row>
    <row r="928" spans="1:15" x14ac:dyDescent="0.45">
      <c r="A928" t="s">
        <v>4411</v>
      </c>
      <c r="B928" t="s">
        <v>4412</v>
      </c>
      <c r="C928" t="s">
        <v>3628</v>
      </c>
      <c r="D928">
        <v>100</v>
      </c>
      <c r="E928" t="s">
        <v>3629</v>
      </c>
      <c r="F928" t="s">
        <v>3630</v>
      </c>
      <c r="G928" t="s">
        <v>3631</v>
      </c>
      <c r="H928" t="s">
        <v>3632</v>
      </c>
      <c r="I928" t="s">
        <v>3633</v>
      </c>
      <c r="J928" t="s">
        <v>3634</v>
      </c>
      <c r="K928" t="s">
        <v>48</v>
      </c>
      <c r="L928" t="s">
        <v>4397</v>
      </c>
      <c r="M928" t="s">
        <v>4413</v>
      </c>
      <c r="N928" t="s">
        <v>4413</v>
      </c>
      <c r="O928" t="s">
        <v>4399</v>
      </c>
    </row>
    <row r="929" spans="1:15" x14ac:dyDescent="0.45">
      <c r="A929" t="s">
        <v>3636</v>
      </c>
      <c r="B929" t="s">
        <v>3637</v>
      </c>
      <c r="C929" t="s">
        <v>3628</v>
      </c>
      <c r="D929">
        <v>100</v>
      </c>
      <c r="E929" t="s">
        <v>3629</v>
      </c>
      <c r="F929" t="s">
        <v>3630</v>
      </c>
      <c r="G929" t="s">
        <v>3631</v>
      </c>
      <c r="H929" t="s">
        <v>3632</v>
      </c>
      <c r="I929" t="s">
        <v>3633</v>
      </c>
      <c r="J929" t="s">
        <v>3634</v>
      </c>
      <c r="K929" t="s">
        <v>48</v>
      </c>
      <c r="L929" t="s">
        <v>63</v>
      </c>
      <c r="M929" t="s">
        <v>3636</v>
      </c>
      <c r="N929" t="s">
        <v>3636</v>
      </c>
      <c r="O929" t="s">
        <v>3638</v>
      </c>
    </row>
    <row r="930" spans="1:15" x14ac:dyDescent="0.45">
      <c r="A930" t="s">
        <v>3636</v>
      </c>
      <c r="B930" t="s">
        <v>3637</v>
      </c>
      <c r="C930" t="s">
        <v>3628</v>
      </c>
      <c r="D930">
        <v>100</v>
      </c>
      <c r="E930" t="s">
        <v>3629</v>
      </c>
      <c r="F930" t="s">
        <v>3630</v>
      </c>
      <c r="G930" t="s">
        <v>3631</v>
      </c>
      <c r="H930" t="s">
        <v>3632</v>
      </c>
      <c r="I930" t="s">
        <v>3633</v>
      </c>
      <c r="J930" t="s">
        <v>3634</v>
      </c>
      <c r="K930" t="s">
        <v>48</v>
      </c>
      <c r="L930" t="s">
        <v>63</v>
      </c>
      <c r="M930" t="s">
        <v>3636</v>
      </c>
      <c r="N930" t="s">
        <v>3636</v>
      </c>
      <c r="O930" t="s">
        <v>3638</v>
      </c>
    </row>
    <row r="931" spans="1:15" x14ac:dyDescent="0.45">
      <c r="A931" t="s">
        <v>4414</v>
      </c>
      <c r="B931" t="s">
        <v>4415</v>
      </c>
      <c r="C931" t="s">
        <v>3628</v>
      </c>
      <c r="D931">
        <v>100</v>
      </c>
      <c r="E931" t="s">
        <v>3629</v>
      </c>
      <c r="F931" t="s">
        <v>3630</v>
      </c>
      <c r="G931" t="s">
        <v>3631</v>
      </c>
      <c r="H931" t="s">
        <v>3632</v>
      </c>
      <c r="I931" t="s">
        <v>3633</v>
      </c>
      <c r="J931" t="s">
        <v>3634</v>
      </c>
      <c r="K931" t="s">
        <v>48</v>
      </c>
      <c r="L931" t="s">
        <v>4397</v>
      </c>
      <c r="M931" t="s">
        <v>4416</v>
      </c>
      <c r="N931" t="s">
        <v>4416</v>
      </c>
      <c r="O931" t="s">
        <v>4399</v>
      </c>
    </row>
    <row r="932" spans="1:15" x14ac:dyDescent="0.45">
      <c r="A932" t="s">
        <v>4414</v>
      </c>
      <c r="B932" t="s">
        <v>4415</v>
      </c>
      <c r="C932" t="s">
        <v>3628</v>
      </c>
      <c r="D932">
        <v>100</v>
      </c>
      <c r="E932" t="s">
        <v>3629</v>
      </c>
      <c r="F932" t="s">
        <v>3630</v>
      </c>
      <c r="G932" t="s">
        <v>3631</v>
      </c>
      <c r="H932" t="s">
        <v>3632</v>
      </c>
      <c r="I932" t="s">
        <v>3633</v>
      </c>
      <c r="J932" t="s">
        <v>3634</v>
      </c>
      <c r="K932" t="s">
        <v>48</v>
      </c>
      <c r="L932" t="s">
        <v>4397</v>
      </c>
      <c r="M932" t="s">
        <v>4416</v>
      </c>
      <c r="N932" t="s">
        <v>4416</v>
      </c>
      <c r="O932" t="s">
        <v>4399</v>
      </c>
    </row>
    <row r="933" spans="1:15" x14ac:dyDescent="0.45">
      <c r="A933" t="s">
        <v>3636</v>
      </c>
      <c r="B933" t="s">
        <v>3637</v>
      </c>
      <c r="C933" t="s">
        <v>3628</v>
      </c>
      <c r="D933">
        <v>100</v>
      </c>
      <c r="E933" t="s">
        <v>3629</v>
      </c>
      <c r="F933" t="s">
        <v>3630</v>
      </c>
      <c r="G933" t="s">
        <v>3631</v>
      </c>
      <c r="H933" t="s">
        <v>3632</v>
      </c>
      <c r="I933" t="s">
        <v>3633</v>
      </c>
      <c r="J933" t="s">
        <v>3634</v>
      </c>
      <c r="K933" t="s">
        <v>48</v>
      </c>
      <c r="L933" t="s">
        <v>63</v>
      </c>
      <c r="M933" t="s">
        <v>3636</v>
      </c>
      <c r="N933" t="s">
        <v>3636</v>
      </c>
      <c r="O933" t="s">
        <v>3638</v>
      </c>
    </row>
    <row r="934" spans="1:15" x14ac:dyDescent="0.45">
      <c r="A934" t="s">
        <v>4417</v>
      </c>
      <c r="B934" t="s">
        <v>4418</v>
      </c>
      <c r="C934" t="s">
        <v>3628</v>
      </c>
      <c r="D934">
        <v>100</v>
      </c>
      <c r="E934" t="s">
        <v>3629</v>
      </c>
      <c r="F934" t="s">
        <v>3630</v>
      </c>
      <c r="G934" t="s">
        <v>3631</v>
      </c>
      <c r="H934" t="s">
        <v>3632</v>
      </c>
      <c r="I934" t="s">
        <v>3633</v>
      </c>
      <c r="J934" t="s">
        <v>3634</v>
      </c>
      <c r="K934" t="s">
        <v>48</v>
      </c>
      <c r="L934" t="s">
        <v>4397</v>
      </c>
      <c r="M934" t="s">
        <v>4419</v>
      </c>
      <c r="N934" t="s">
        <v>4419</v>
      </c>
      <c r="O934" t="s">
        <v>3651</v>
      </c>
    </row>
    <row r="935" spans="1:15" x14ac:dyDescent="0.45">
      <c r="A935" t="s">
        <v>3636</v>
      </c>
      <c r="B935" t="s">
        <v>3637</v>
      </c>
      <c r="C935" t="s">
        <v>3628</v>
      </c>
      <c r="D935">
        <v>100</v>
      </c>
      <c r="E935" t="s">
        <v>3629</v>
      </c>
      <c r="F935" t="s">
        <v>3630</v>
      </c>
      <c r="G935" t="s">
        <v>3631</v>
      </c>
      <c r="H935" t="s">
        <v>3632</v>
      </c>
      <c r="I935" t="s">
        <v>3633</v>
      </c>
      <c r="J935" t="s">
        <v>3634</v>
      </c>
      <c r="K935" t="s">
        <v>48</v>
      </c>
      <c r="L935" t="s">
        <v>63</v>
      </c>
      <c r="M935" t="s">
        <v>3636</v>
      </c>
      <c r="N935" t="s">
        <v>3636</v>
      </c>
      <c r="O935" t="s">
        <v>3638</v>
      </c>
    </row>
    <row r="936" spans="1:15" x14ac:dyDescent="0.45">
      <c r="A936" t="s">
        <v>3636</v>
      </c>
      <c r="B936" t="s">
        <v>3637</v>
      </c>
      <c r="C936" t="s">
        <v>3628</v>
      </c>
      <c r="D936">
        <v>100</v>
      </c>
      <c r="E936" t="s">
        <v>3629</v>
      </c>
      <c r="F936" t="s">
        <v>3630</v>
      </c>
      <c r="G936" t="s">
        <v>3631</v>
      </c>
      <c r="H936" t="s">
        <v>3632</v>
      </c>
      <c r="I936" t="s">
        <v>3633</v>
      </c>
      <c r="J936" t="s">
        <v>3634</v>
      </c>
      <c r="K936" t="s">
        <v>48</v>
      </c>
      <c r="L936" t="s">
        <v>63</v>
      </c>
      <c r="M936" t="s">
        <v>3636</v>
      </c>
      <c r="N936" t="s">
        <v>3636</v>
      </c>
      <c r="O936" t="s">
        <v>3638</v>
      </c>
    </row>
    <row r="937" spans="1:15" x14ac:dyDescent="0.45">
      <c r="A937" t="s">
        <v>3636</v>
      </c>
      <c r="B937" t="s">
        <v>3637</v>
      </c>
      <c r="C937" t="s">
        <v>3628</v>
      </c>
      <c r="D937">
        <v>100</v>
      </c>
      <c r="E937" t="s">
        <v>3629</v>
      </c>
      <c r="F937" t="s">
        <v>3630</v>
      </c>
      <c r="G937" t="s">
        <v>3631</v>
      </c>
      <c r="H937" t="s">
        <v>3632</v>
      </c>
      <c r="I937" t="s">
        <v>3633</v>
      </c>
      <c r="J937" t="s">
        <v>3634</v>
      </c>
      <c r="K937" t="s">
        <v>48</v>
      </c>
      <c r="L937" t="s">
        <v>63</v>
      </c>
      <c r="M937" t="s">
        <v>3636</v>
      </c>
      <c r="N937" t="s">
        <v>3636</v>
      </c>
      <c r="O937" t="s">
        <v>3638</v>
      </c>
    </row>
    <row r="938" spans="1:15" x14ac:dyDescent="0.45">
      <c r="A938" t="s">
        <v>3636</v>
      </c>
      <c r="B938" t="s">
        <v>3637</v>
      </c>
      <c r="C938" t="s">
        <v>3628</v>
      </c>
      <c r="D938">
        <v>100</v>
      </c>
      <c r="E938" t="s">
        <v>3629</v>
      </c>
      <c r="F938" t="s">
        <v>3630</v>
      </c>
      <c r="G938" t="s">
        <v>3631</v>
      </c>
      <c r="H938" t="s">
        <v>3632</v>
      </c>
      <c r="I938" t="s">
        <v>3633</v>
      </c>
      <c r="J938" t="s">
        <v>3634</v>
      </c>
      <c r="K938" t="s">
        <v>48</v>
      </c>
      <c r="L938" t="s">
        <v>63</v>
      </c>
      <c r="M938" t="s">
        <v>3636</v>
      </c>
      <c r="N938" t="s">
        <v>3636</v>
      </c>
      <c r="O938" t="s">
        <v>3638</v>
      </c>
    </row>
    <row r="939" spans="1:15" x14ac:dyDescent="0.45">
      <c r="A939" t="s">
        <v>3636</v>
      </c>
      <c r="B939" t="s">
        <v>3637</v>
      </c>
      <c r="C939" t="s">
        <v>3628</v>
      </c>
      <c r="D939">
        <v>100</v>
      </c>
      <c r="E939" t="s">
        <v>3629</v>
      </c>
      <c r="F939" t="s">
        <v>3630</v>
      </c>
      <c r="G939" t="s">
        <v>3631</v>
      </c>
      <c r="H939" t="s">
        <v>3632</v>
      </c>
      <c r="I939" t="s">
        <v>3633</v>
      </c>
      <c r="J939" t="s">
        <v>3634</v>
      </c>
      <c r="K939" t="s">
        <v>48</v>
      </c>
      <c r="L939" t="s">
        <v>63</v>
      </c>
      <c r="M939" t="s">
        <v>3636</v>
      </c>
      <c r="N939" t="s">
        <v>3636</v>
      </c>
      <c r="O939" t="s">
        <v>3638</v>
      </c>
    </row>
    <row r="940" spans="1:15" x14ac:dyDescent="0.45">
      <c r="A940" t="s">
        <v>3636</v>
      </c>
      <c r="B940" t="s">
        <v>3637</v>
      </c>
      <c r="C940" t="s">
        <v>3628</v>
      </c>
      <c r="D940">
        <v>100</v>
      </c>
      <c r="E940" t="s">
        <v>3629</v>
      </c>
      <c r="F940" t="s">
        <v>3630</v>
      </c>
      <c r="G940" t="s">
        <v>3631</v>
      </c>
      <c r="H940" t="s">
        <v>3632</v>
      </c>
      <c r="I940" t="s">
        <v>3633</v>
      </c>
      <c r="J940" t="s">
        <v>3634</v>
      </c>
      <c r="K940" t="s">
        <v>48</v>
      </c>
      <c r="L940" t="s">
        <v>63</v>
      </c>
      <c r="M940" t="s">
        <v>3636</v>
      </c>
      <c r="N940" t="s">
        <v>3636</v>
      </c>
      <c r="O940" t="s">
        <v>3638</v>
      </c>
    </row>
    <row r="941" spans="1:15" x14ac:dyDescent="0.45">
      <c r="A941" t="s">
        <v>4420</v>
      </c>
      <c r="B941" t="s">
        <v>4421</v>
      </c>
      <c r="C941" t="s">
        <v>3628</v>
      </c>
      <c r="D941">
        <v>100</v>
      </c>
      <c r="E941" t="s">
        <v>3629</v>
      </c>
      <c r="F941" t="s">
        <v>3630</v>
      </c>
      <c r="G941" t="s">
        <v>3631</v>
      </c>
      <c r="H941" t="s">
        <v>3632</v>
      </c>
      <c r="I941" t="s">
        <v>3633</v>
      </c>
      <c r="J941" t="s">
        <v>3634</v>
      </c>
      <c r="K941" t="s">
        <v>48</v>
      </c>
      <c r="L941" t="s">
        <v>1934</v>
      </c>
      <c r="M941" t="s">
        <v>4420</v>
      </c>
      <c r="N941" t="s">
        <v>4420</v>
      </c>
      <c r="O941" t="s">
        <v>4422</v>
      </c>
    </row>
    <row r="942" spans="1:15" x14ac:dyDescent="0.45">
      <c r="A942" t="s">
        <v>3869</v>
      </c>
      <c r="B942" t="s">
        <v>3870</v>
      </c>
      <c r="C942" t="s">
        <v>3628</v>
      </c>
      <c r="D942">
        <v>100</v>
      </c>
      <c r="E942" t="s">
        <v>3629</v>
      </c>
      <c r="F942" t="s">
        <v>3630</v>
      </c>
      <c r="G942" t="s">
        <v>3631</v>
      </c>
      <c r="H942" t="s">
        <v>3632</v>
      </c>
      <c r="I942" t="s">
        <v>3633</v>
      </c>
      <c r="J942" t="s">
        <v>3634</v>
      </c>
      <c r="K942" t="s">
        <v>48</v>
      </c>
      <c r="L942" t="s">
        <v>998</v>
      </c>
      <c r="M942" t="s">
        <v>3869</v>
      </c>
      <c r="N942" t="s">
        <v>3869</v>
      </c>
      <c r="O942" t="s">
        <v>3657</v>
      </c>
    </row>
    <row r="943" spans="1:15" x14ac:dyDescent="0.45">
      <c r="A943" t="s">
        <v>3869</v>
      </c>
      <c r="B943" t="s">
        <v>3870</v>
      </c>
      <c r="C943" t="s">
        <v>3628</v>
      </c>
      <c r="D943">
        <v>100</v>
      </c>
      <c r="E943" t="s">
        <v>3629</v>
      </c>
      <c r="F943" t="s">
        <v>3630</v>
      </c>
      <c r="G943" t="s">
        <v>3631</v>
      </c>
      <c r="H943" t="s">
        <v>3632</v>
      </c>
      <c r="I943" t="s">
        <v>3633</v>
      </c>
      <c r="J943" t="s">
        <v>3634</v>
      </c>
      <c r="K943" t="s">
        <v>48</v>
      </c>
      <c r="L943" t="s">
        <v>998</v>
      </c>
      <c r="M943" t="s">
        <v>3869</v>
      </c>
      <c r="N943" t="s">
        <v>3869</v>
      </c>
      <c r="O943" t="s">
        <v>3657</v>
      </c>
    </row>
    <row r="944" spans="1:15" x14ac:dyDescent="0.45">
      <c r="A944" t="s">
        <v>3869</v>
      </c>
      <c r="B944" t="s">
        <v>3870</v>
      </c>
      <c r="C944" t="s">
        <v>3628</v>
      </c>
      <c r="D944">
        <v>100</v>
      </c>
      <c r="E944" t="s">
        <v>3629</v>
      </c>
      <c r="F944" t="s">
        <v>3630</v>
      </c>
      <c r="G944" t="s">
        <v>3631</v>
      </c>
      <c r="H944" t="s">
        <v>3632</v>
      </c>
      <c r="I944" t="s">
        <v>3633</v>
      </c>
      <c r="J944" t="s">
        <v>3634</v>
      </c>
      <c r="K944" t="s">
        <v>48</v>
      </c>
      <c r="L944" t="s">
        <v>998</v>
      </c>
      <c r="M944" t="s">
        <v>3869</v>
      </c>
      <c r="N944" t="s">
        <v>3869</v>
      </c>
      <c r="O944" t="s">
        <v>3657</v>
      </c>
    </row>
    <row r="945" spans="1:15" x14ac:dyDescent="0.45">
      <c r="A945" t="s">
        <v>4423</v>
      </c>
      <c r="B945" t="s">
        <v>4424</v>
      </c>
      <c r="C945" t="s">
        <v>3628</v>
      </c>
      <c r="D945">
        <v>100</v>
      </c>
      <c r="E945" t="s">
        <v>3629</v>
      </c>
      <c r="F945" t="s">
        <v>3630</v>
      </c>
      <c r="G945" t="s">
        <v>3631</v>
      </c>
      <c r="H945" t="s">
        <v>3632</v>
      </c>
      <c r="I945" t="s">
        <v>3633</v>
      </c>
      <c r="J945" t="s">
        <v>3634</v>
      </c>
      <c r="K945" t="s">
        <v>48</v>
      </c>
      <c r="L945" t="s">
        <v>1942</v>
      </c>
      <c r="M945" t="s">
        <v>4425</v>
      </c>
      <c r="N945" t="s">
        <v>4425</v>
      </c>
      <c r="O945" t="s">
        <v>4426</v>
      </c>
    </row>
    <row r="946" spans="1:15" x14ac:dyDescent="0.45">
      <c r="A946" t="s">
        <v>4427</v>
      </c>
      <c r="B946" t="s">
        <v>4428</v>
      </c>
      <c r="C946" t="s">
        <v>3628</v>
      </c>
      <c r="D946">
        <v>100</v>
      </c>
      <c r="E946" t="s">
        <v>3629</v>
      </c>
      <c r="F946" t="s">
        <v>3630</v>
      </c>
      <c r="G946" t="s">
        <v>3631</v>
      </c>
      <c r="H946" t="s">
        <v>3632</v>
      </c>
      <c r="I946" t="s">
        <v>3633</v>
      </c>
      <c r="J946" t="s">
        <v>3634</v>
      </c>
      <c r="K946" t="s">
        <v>48</v>
      </c>
      <c r="L946" t="s">
        <v>1948</v>
      </c>
      <c r="M946" t="s">
        <v>4427</v>
      </c>
      <c r="N946" t="s">
        <v>4427</v>
      </c>
      <c r="O946" t="s">
        <v>3657</v>
      </c>
    </row>
    <row r="947" spans="1:15" x14ac:dyDescent="0.45">
      <c r="A947" t="s">
        <v>3880</v>
      </c>
      <c r="B947" t="s">
        <v>3879</v>
      </c>
      <c r="C947" t="s">
        <v>3628</v>
      </c>
      <c r="D947">
        <v>100</v>
      </c>
      <c r="E947" t="s">
        <v>3629</v>
      </c>
      <c r="F947" t="s">
        <v>3630</v>
      </c>
      <c r="G947" t="s">
        <v>3631</v>
      </c>
      <c r="H947" t="s">
        <v>3632</v>
      </c>
      <c r="I947" t="s">
        <v>3633</v>
      </c>
      <c r="J947" t="s">
        <v>3634</v>
      </c>
      <c r="K947" t="s">
        <v>48</v>
      </c>
      <c r="L947" t="s">
        <v>1950</v>
      </c>
      <c r="M947" t="s">
        <v>3880</v>
      </c>
      <c r="N947" t="s">
        <v>3880</v>
      </c>
      <c r="O947" t="s">
        <v>3858</v>
      </c>
    </row>
    <row r="948" spans="1:15" x14ac:dyDescent="0.45">
      <c r="A948" t="s">
        <v>961</v>
      </c>
      <c r="B948" t="s">
        <v>4429</v>
      </c>
      <c r="C948" t="s">
        <v>3628</v>
      </c>
      <c r="D948">
        <v>96</v>
      </c>
      <c r="E948" t="s">
        <v>3629</v>
      </c>
      <c r="F948" t="s">
        <v>3643</v>
      </c>
      <c r="G948" t="s">
        <v>3631</v>
      </c>
      <c r="H948" t="s">
        <v>3632</v>
      </c>
      <c r="I948" t="s">
        <v>3633</v>
      </c>
      <c r="J948" t="s">
        <v>3634</v>
      </c>
      <c r="K948" t="s">
        <v>48</v>
      </c>
      <c r="L948" t="s">
        <v>961</v>
      </c>
      <c r="M948" t="s">
        <v>3644</v>
      </c>
      <c r="N948" t="s">
        <v>961</v>
      </c>
      <c r="O948" t="s">
        <v>3924</v>
      </c>
    </row>
    <row r="949" spans="1:15" x14ac:dyDescent="0.45">
      <c r="A949" t="s">
        <v>347</v>
      </c>
      <c r="B949" t="s">
        <v>4430</v>
      </c>
      <c r="C949" t="s">
        <v>3628</v>
      </c>
      <c r="D949">
        <v>95</v>
      </c>
      <c r="E949" t="s">
        <v>3629</v>
      </c>
      <c r="F949" t="s">
        <v>3643</v>
      </c>
      <c r="G949" t="s">
        <v>3631</v>
      </c>
      <c r="H949" t="s">
        <v>3632</v>
      </c>
      <c r="I949" t="s">
        <v>3633</v>
      </c>
      <c r="J949" t="s">
        <v>3634</v>
      </c>
      <c r="K949" t="s">
        <v>274</v>
      </c>
      <c r="L949" t="s">
        <v>347</v>
      </c>
      <c r="M949" t="s">
        <v>3644</v>
      </c>
      <c r="N949" t="s">
        <v>347</v>
      </c>
      <c r="O949" t="s">
        <v>3709</v>
      </c>
    </row>
    <row r="950" spans="1:15" x14ac:dyDescent="0.45">
      <c r="A950" s="40" t="s">
        <v>686</v>
      </c>
      <c r="B950" t="s">
        <v>3632</v>
      </c>
      <c r="C950" t="s">
        <v>3734</v>
      </c>
      <c r="D950">
        <v>95</v>
      </c>
      <c r="E950" t="s">
        <v>3629</v>
      </c>
      <c r="F950" t="s">
        <v>4256</v>
      </c>
      <c r="G950" t="s">
        <v>3631</v>
      </c>
      <c r="H950" t="s">
        <v>3632</v>
      </c>
      <c r="I950" t="s">
        <v>3644</v>
      </c>
      <c r="J950" t="s">
        <v>3644</v>
      </c>
      <c r="K950" t="s">
        <v>3644</v>
      </c>
      <c r="L950" t="s">
        <v>3644</v>
      </c>
      <c r="M950" t="s">
        <v>3644</v>
      </c>
      <c r="N950" t="s">
        <v>3632</v>
      </c>
      <c r="O950" t="s">
        <v>3644</v>
      </c>
    </row>
    <row r="951" spans="1:15" x14ac:dyDescent="0.45">
      <c r="A951" t="s">
        <v>1441</v>
      </c>
      <c r="B951" t="s">
        <v>4243</v>
      </c>
      <c r="C951" t="s">
        <v>3628</v>
      </c>
      <c r="D951">
        <v>95</v>
      </c>
      <c r="E951" t="s">
        <v>3629</v>
      </c>
      <c r="F951" t="s">
        <v>3643</v>
      </c>
      <c r="G951" t="s">
        <v>3631</v>
      </c>
      <c r="H951" t="s">
        <v>3632</v>
      </c>
      <c r="I951" t="s">
        <v>3633</v>
      </c>
      <c r="J951" t="s">
        <v>3634</v>
      </c>
      <c r="K951" t="s">
        <v>229</v>
      </c>
      <c r="L951" t="s">
        <v>1441</v>
      </c>
      <c r="M951" t="s">
        <v>3644</v>
      </c>
      <c r="N951" t="s">
        <v>1441</v>
      </c>
      <c r="O951" t="s">
        <v>4244</v>
      </c>
    </row>
    <row r="952" spans="1:15" x14ac:dyDescent="0.45">
      <c r="A952" t="s">
        <v>3880</v>
      </c>
      <c r="B952" t="s">
        <v>3879</v>
      </c>
      <c r="C952" t="s">
        <v>3628</v>
      </c>
      <c r="D952">
        <v>100</v>
      </c>
      <c r="E952" t="s">
        <v>3629</v>
      </c>
      <c r="F952" t="s">
        <v>3630</v>
      </c>
      <c r="G952" t="s">
        <v>3631</v>
      </c>
      <c r="H952" t="s">
        <v>3632</v>
      </c>
      <c r="I952" t="s">
        <v>3633</v>
      </c>
      <c r="J952" t="s">
        <v>3634</v>
      </c>
      <c r="K952" t="s">
        <v>48</v>
      </c>
      <c r="L952" t="s">
        <v>1950</v>
      </c>
      <c r="M952" t="s">
        <v>3880</v>
      </c>
      <c r="N952" t="s">
        <v>3880</v>
      </c>
      <c r="O952" t="s">
        <v>3858</v>
      </c>
    </row>
    <row r="953" spans="1:15" x14ac:dyDescent="0.45">
      <c r="A953" t="s">
        <v>1441</v>
      </c>
      <c r="B953" t="s">
        <v>4243</v>
      </c>
      <c r="C953" t="s">
        <v>3628</v>
      </c>
      <c r="D953">
        <v>95</v>
      </c>
      <c r="E953" t="s">
        <v>3629</v>
      </c>
      <c r="F953" t="s">
        <v>3643</v>
      </c>
      <c r="G953" t="s">
        <v>3631</v>
      </c>
      <c r="H953" t="s">
        <v>3632</v>
      </c>
      <c r="I953" t="s">
        <v>3633</v>
      </c>
      <c r="J953" t="s">
        <v>3634</v>
      </c>
      <c r="K953" t="s">
        <v>229</v>
      </c>
      <c r="L953" t="s">
        <v>1441</v>
      </c>
      <c r="M953" t="s">
        <v>3644</v>
      </c>
      <c r="N953" t="s">
        <v>1441</v>
      </c>
      <c r="O953" t="s">
        <v>4244</v>
      </c>
    </row>
    <row r="954" spans="1:15" x14ac:dyDescent="0.45">
      <c r="A954" t="s">
        <v>1152</v>
      </c>
      <c r="B954" t="s">
        <v>4251</v>
      </c>
      <c r="C954" t="s">
        <v>3628</v>
      </c>
      <c r="D954">
        <v>96</v>
      </c>
      <c r="E954" t="s">
        <v>3629</v>
      </c>
      <c r="F954" t="s">
        <v>3643</v>
      </c>
      <c r="G954" t="s">
        <v>3631</v>
      </c>
      <c r="H954" t="s">
        <v>3632</v>
      </c>
      <c r="I954" t="s">
        <v>3633</v>
      </c>
      <c r="J954" t="s">
        <v>3634</v>
      </c>
      <c r="K954" t="s">
        <v>490</v>
      </c>
      <c r="L954" t="s">
        <v>1152</v>
      </c>
      <c r="M954" t="s">
        <v>3644</v>
      </c>
      <c r="N954" t="s">
        <v>1152</v>
      </c>
      <c r="O954" t="s">
        <v>4252</v>
      </c>
    </row>
    <row r="955" spans="1:15" x14ac:dyDescent="0.45">
      <c r="A955" t="s">
        <v>4046</v>
      </c>
      <c r="B955" t="s">
        <v>4047</v>
      </c>
      <c r="C955" t="s">
        <v>3628</v>
      </c>
      <c r="D955">
        <v>100</v>
      </c>
      <c r="E955" t="s">
        <v>3629</v>
      </c>
      <c r="F955" t="s">
        <v>3630</v>
      </c>
      <c r="G955" t="s">
        <v>3631</v>
      </c>
      <c r="H955" t="s">
        <v>3632</v>
      </c>
      <c r="I955" t="s">
        <v>3633</v>
      </c>
      <c r="J955" t="s">
        <v>3634</v>
      </c>
      <c r="K955" t="s">
        <v>490</v>
      </c>
      <c r="L955" t="s">
        <v>1152</v>
      </c>
      <c r="M955" t="s">
        <v>4046</v>
      </c>
      <c r="N955" t="s">
        <v>4046</v>
      </c>
      <c r="O955" t="s">
        <v>3648</v>
      </c>
    </row>
    <row r="956" spans="1:15" x14ac:dyDescent="0.45">
      <c r="A956" t="s">
        <v>3977</v>
      </c>
      <c r="B956" t="s">
        <v>3978</v>
      </c>
      <c r="C956" t="s">
        <v>3628</v>
      </c>
      <c r="D956">
        <v>100</v>
      </c>
      <c r="E956" t="s">
        <v>3629</v>
      </c>
      <c r="F956" t="s">
        <v>3630</v>
      </c>
      <c r="G956" t="s">
        <v>3631</v>
      </c>
      <c r="H956" t="s">
        <v>3632</v>
      </c>
      <c r="I956" t="s">
        <v>3633</v>
      </c>
      <c r="J956" t="s">
        <v>3634</v>
      </c>
      <c r="K956" t="s">
        <v>127</v>
      </c>
      <c r="L956" t="s">
        <v>1089</v>
      </c>
      <c r="M956" t="s">
        <v>3977</v>
      </c>
      <c r="N956" t="s">
        <v>3977</v>
      </c>
      <c r="O956" t="s">
        <v>3979</v>
      </c>
    </row>
    <row r="957" spans="1:15" x14ac:dyDescent="0.45">
      <c r="A957" t="s">
        <v>3946</v>
      </c>
      <c r="B957" t="s">
        <v>3947</v>
      </c>
      <c r="C957" t="s">
        <v>3628</v>
      </c>
      <c r="D957">
        <v>100</v>
      </c>
      <c r="E957" t="s">
        <v>3629</v>
      </c>
      <c r="F957" t="s">
        <v>3630</v>
      </c>
      <c r="G957" t="s">
        <v>3631</v>
      </c>
      <c r="H957" t="s">
        <v>3632</v>
      </c>
      <c r="I957" t="s">
        <v>3633</v>
      </c>
      <c r="J957" t="s">
        <v>3634</v>
      </c>
      <c r="K957" t="s">
        <v>127</v>
      </c>
      <c r="L957" t="s">
        <v>1071</v>
      </c>
      <c r="M957" t="s">
        <v>3946</v>
      </c>
      <c r="N957" t="s">
        <v>3946</v>
      </c>
      <c r="O957" t="s">
        <v>3948</v>
      </c>
    </row>
    <row r="958" spans="1:15" x14ac:dyDescent="0.45">
      <c r="A958" t="s">
        <v>1433</v>
      </c>
      <c r="B958" t="s">
        <v>4237</v>
      </c>
      <c r="C958" t="s">
        <v>3628</v>
      </c>
      <c r="D958">
        <v>96</v>
      </c>
      <c r="E958" t="s">
        <v>3629</v>
      </c>
      <c r="F958" t="s">
        <v>3643</v>
      </c>
      <c r="G958" t="s">
        <v>3631</v>
      </c>
      <c r="H958" t="s">
        <v>3632</v>
      </c>
      <c r="I958" t="s">
        <v>3633</v>
      </c>
      <c r="J958" t="s">
        <v>3634</v>
      </c>
      <c r="K958" t="s">
        <v>127</v>
      </c>
      <c r="L958" t="s">
        <v>1433</v>
      </c>
      <c r="M958" t="s">
        <v>3644</v>
      </c>
      <c r="N958" t="s">
        <v>1433</v>
      </c>
      <c r="O958" t="s">
        <v>4232</v>
      </c>
    </row>
    <row r="959" spans="1:15" x14ac:dyDescent="0.45">
      <c r="A959" t="s">
        <v>502</v>
      </c>
      <c r="B959" t="s">
        <v>4236</v>
      </c>
      <c r="C959" t="s">
        <v>3628</v>
      </c>
      <c r="D959">
        <v>96</v>
      </c>
      <c r="E959" t="s">
        <v>3629</v>
      </c>
      <c r="F959" t="s">
        <v>3643</v>
      </c>
      <c r="G959" t="s">
        <v>3631</v>
      </c>
      <c r="H959" t="s">
        <v>3632</v>
      </c>
      <c r="I959" t="s">
        <v>3633</v>
      </c>
      <c r="J959" t="s">
        <v>3634</v>
      </c>
      <c r="K959" t="s">
        <v>127</v>
      </c>
      <c r="L959" t="s">
        <v>502</v>
      </c>
      <c r="M959" t="s">
        <v>3644</v>
      </c>
      <c r="N959" t="s">
        <v>502</v>
      </c>
      <c r="O959" t="s">
        <v>4230</v>
      </c>
    </row>
    <row r="960" spans="1:15" x14ac:dyDescent="0.45">
      <c r="A960" t="s">
        <v>3912</v>
      </c>
      <c r="B960" t="s">
        <v>3911</v>
      </c>
      <c r="C960" t="s">
        <v>3628</v>
      </c>
      <c r="D960">
        <v>100</v>
      </c>
      <c r="E960" t="s">
        <v>3629</v>
      </c>
      <c r="F960" t="s">
        <v>3630</v>
      </c>
      <c r="G960" t="s">
        <v>3631</v>
      </c>
      <c r="H960" t="s">
        <v>3632</v>
      </c>
      <c r="I960" t="s">
        <v>3633</v>
      </c>
      <c r="J960" t="s">
        <v>3634</v>
      </c>
      <c r="K960" t="s">
        <v>127</v>
      </c>
      <c r="L960" t="s">
        <v>502</v>
      </c>
      <c r="M960" t="s">
        <v>3912</v>
      </c>
      <c r="N960" t="s">
        <v>3912</v>
      </c>
      <c r="O960" t="s">
        <v>3913</v>
      </c>
    </row>
    <row r="961" spans="1:15" x14ac:dyDescent="0.45">
      <c r="A961" t="s">
        <v>4240</v>
      </c>
      <c r="B961" t="s">
        <v>4241</v>
      </c>
      <c r="C961" t="s">
        <v>3628</v>
      </c>
      <c r="D961">
        <v>100</v>
      </c>
      <c r="E961" t="s">
        <v>3629</v>
      </c>
      <c r="F961" t="s">
        <v>3630</v>
      </c>
      <c r="G961" t="s">
        <v>3631</v>
      </c>
      <c r="H961" t="s">
        <v>3632</v>
      </c>
      <c r="I961" t="s">
        <v>3633</v>
      </c>
      <c r="J961" t="s">
        <v>3634</v>
      </c>
      <c r="K961" t="s">
        <v>127</v>
      </c>
      <c r="L961" t="s">
        <v>502</v>
      </c>
      <c r="M961" t="s">
        <v>4240</v>
      </c>
      <c r="N961" t="s">
        <v>4240</v>
      </c>
      <c r="O961" t="s">
        <v>4242</v>
      </c>
    </row>
    <row r="962" spans="1:15" x14ac:dyDescent="0.45">
      <c r="A962" t="s">
        <v>4233</v>
      </c>
      <c r="B962" t="s">
        <v>4234</v>
      </c>
      <c r="C962" t="s">
        <v>3628</v>
      </c>
      <c r="D962">
        <v>100</v>
      </c>
      <c r="E962" t="s">
        <v>3629</v>
      </c>
      <c r="F962" t="s">
        <v>3630</v>
      </c>
      <c r="G962" t="s">
        <v>3631</v>
      </c>
      <c r="H962" t="s">
        <v>3632</v>
      </c>
      <c r="I962" t="s">
        <v>3633</v>
      </c>
      <c r="J962" t="s">
        <v>3634</v>
      </c>
      <c r="K962" t="s">
        <v>1399</v>
      </c>
      <c r="L962" t="s">
        <v>1430</v>
      </c>
      <c r="M962" t="s">
        <v>4233</v>
      </c>
      <c r="N962" t="s">
        <v>4233</v>
      </c>
      <c r="O962" t="s">
        <v>4235</v>
      </c>
    </row>
    <row r="963" spans="1:15" x14ac:dyDescent="0.45">
      <c r="A963" t="s">
        <v>4253</v>
      </c>
      <c r="B963" t="s">
        <v>4254</v>
      </c>
      <c r="C963" t="s">
        <v>3628</v>
      </c>
      <c r="D963">
        <v>100</v>
      </c>
      <c r="E963" t="s">
        <v>3629</v>
      </c>
      <c r="F963" t="s">
        <v>3630</v>
      </c>
      <c r="G963" t="s">
        <v>3631</v>
      </c>
      <c r="H963" t="s">
        <v>3632</v>
      </c>
      <c r="I963" t="s">
        <v>3633</v>
      </c>
      <c r="J963" t="s">
        <v>3634</v>
      </c>
      <c r="K963" t="s">
        <v>1399</v>
      </c>
      <c r="L963" t="s">
        <v>1430</v>
      </c>
      <c r="M963" t="s">
        <v>4253</v>
      </c>
      <c r="N963" t="s">
        <v>4253</v>
      </c>
      <c r="O963" t="s">
        <v>4255</v>
      </c>
    </row>
    <row r="964" spans="1:15" x14ac:dyDescent="0.45">
      <c r="A964" t="s">
        <v>4248</v>
      </c>
      <c r="B964" t="s">
        <v>4249</v>
      </c>
      <c r="C964" t="s">
        <v>3628</v>
      </c>
      <c r="D964">
        <v>100</v>
      </c>
      <c r="E964" t="s">
        <v>3629</v>
      </c>
      <c r="F964" t="s">
        <v>3630</v>
      </c>
      <c r="G964" t="s">
        <v>3631</v>
      </c>
      <c r="H964" t="s">
        <v>3632</v>
      </c>
      <c r="I964" t="s">
        <v>3633</v>
      </c>
      <c r="J964" t="s">
        <v>3634</v>
      </c>
      <c r="K964" t="s">
        <v>533</v>
      </c>
      <c r="L964" t="s">
        <v>1443</v>
      </c>
      <c r="M964" t="s">
        <v>4248</v>
      </c>
      <c r="N964" t="s">
        <v>4248</v>
      </c>
      <c r="O964" t="s">
        <v>4250</v>
      </c>
    </row>
    <row r="965" spans="1:15" x14ac:dyDescent="0.45">
      <c r="A965" t="s">
        <v>1966</v>
      </c>
      <c r="B965" t="s">
        <v>4431</v>
      </c>
      <c r="C965" t="s">
        <v>3628</v>
      </c>
      <c r="D965">
        <v>96</v>
      </c>
      <c r="E965" t="s">
        <v>3629</v>
      </c>
      <c r="F965" t="s">
        <v>3643</v>
      </c>
      <c r="G965" t="s">
        <v>3631</v>
      </c>
      <c r="H965" t="s">
        <v>3632</v>
      </c>
      <c r="I965" t="s">
        <v>3633</v>
      </c>
      <c r="J965" t="s">
        <v>3634</v>
      </c>
      <c r="K965" t="s">
        <v>229</v>
      </c>
      <c r="L965" t="s">
        <v>1966</v>
      </c>
      <c r="M965" t="s">
        <v>3644</v>
      </c>
      <c r="N965" t="s">
        <v>1966</v>
      </c>
      <c r="O965" t="s">
        <v>4432</v>
      </c>
    </row>
    <row r="966" spans="1:15" x14ac:dyDescent="0.45">
      <c r="A966" t="s">
        <v>1442</v>
      </c>
      <c r="B966" t="s">
        <v>4245</v>
      </c>
      <c r="C966" t="s">
        <v>3628</v>
      </c>
      <c r="D966">
        <v>96</v>
      </c>
      <c r="E966" t="s">
        <v>3629</v>
      </c>
      <c r="F966" t="s">
        <v>3643</v>
      </c>
      <c r="G966" t="s">
        <v>3631</v>
      </c>
      <c r="H966" t="s">
        <v>3632</v>
      </c>
      <c r="I966" t="s">
        <v>3633</v>
      </c>
      <c r="J966" t="s">
        <v>3634</v>
      </c>
      <c r="K966" t="s">
        <v>533</v>
      </c>
      <c r="L966" t="s">
        <v>4246</v>
      </c>
      <c r="M966" t="s">
        <v>3644</v>
      </c>
      <c r="N966" t="s">
        <v>4246</v>
      </c>
      <c r="O966" t="s">
        <v>4247</v>
      </c>
    </row>
    <row r="967" spans="1:15" x14ac:dyDescent="0.45">
      <c r="A967" t="s">
        <v>3880</v>
      </c>
      <c r="B967" t="s">
        <v>3879</v>
      </c>
      <c r="C967" t="s">
        <v>3628</v>
      </c>
      <c r="D967">
        <v>100</v>
      </c>
      <c r="E967" t="s">
        <v>3629</v>
      </c>
      <c r="F967" t="s">
        <v>3630</v>
      </c>
      <c r="G967" t="s">
        <v>3631</v>
      </c>
      <c r="H967" t="s">
        <v>3632</v>
      </c>
      <c r="I967" t="s">
        <v>3633</v>
      </c>
      <c r="J967" t="s">
        <v>3634</v>
      </c>
      <c r="K967" t="s">
        <v>48</v>
      </c>
      <c r="L967" t="s">
        <v>1950</v>
      </c>
      <c r="M967" t="s">
        <v>3880</v>
      </c>
      <c r="N967" t="s">
        <v>3880</v>
      </c>
      <c r="O967" t="s">
        <v>3858</v>
      </c>
    </row>
    <row r="968" spans="1:15" x14ac:dyDescent="0.45">
      <c r="A968" t="s">
        <v>4238</v>
      </c>
      <c r="B968" t="s">
        <v>4239</v>
      </c>
      <c r="C968" t="s">
        <v>3628</v>
      </c>
      <c r="D968">
        <v>100</v>
      </c>
      <c r="E968" t="s">
        <v>3629</v>
      </c>
      <c r="F968" t="s">
        <v>3630</v>
      </c>
      <c r="G968" t="s">
        <v>3631</v>
      </c>
      <c r="H968" t="s">
        <v>3632</v>
      </c>
      <c r="I968" t="s">
        <v>3633</v>
      </c>
      <c r="J968" t="s">
        <v>3634</v>
      </c>
      <c r="K968" t="s">
        <v>533</v>
      </c>
      <c r="L968" t="s">
        <v>1435</v>
      </c>
      <c r="M968" t="s">
        <v>4238</v>
      </c>
      <c r="N968" t="s">
        <v>4238</v>
      </c>
      <c r="O968" t="s">
        <v>3762</v>
      </c>
    </row>
    <row r="969" spans="1:15" x14ac:dyDescent="0.45">
      <c r="A969" t="s">
        <v>3880</v>
      </c>
      <c r="B969" t="s">
        <v>3879</v>
      </c>
      <c r="C969" t="s">
        <v>3628</v>
      </c>
      <c r="D969">
        <v>100</v>
      </c>
      <c r="E969" t="s">
        <v>3629</v>
      </c>
      <c r="F969" t="s">
        <v>3630</v>
      </c>
      <c r="G969" t="s">
        <v>3631</v>
      </c>
      <c r="H969" t="s">
        <v>3632</v>
      </c>
      <c r="I969" t="s">
        <v>3633</v>
      </c>
      <c r="J969" t="s">
        <v>3634</v>
      </c>
      <c r="K969" t="s">
        <v>48</v>
      </c>
      <c r="L969" t="s">
        <v>1950</v>
      </c>
      <c r="M969" t="s">
        <v>3880</v>
      </c>
      <c r="N969" t="s">
        <v>3880</v>
      </c>
      <c r="O969" t="s">
        <v>3858</v>
      </c>
    </row>
    <row r="970" spans="1:15" x14ac:dyDescent="0.45">
      <c r="A970" s="40" t="s">
        <v>4257</v>
      </c>
      <c r="B970" t="s">
        <v>3632</v>
      </c>
      <c r="C970" t="s">
        <v>3734</v>
      </c>
      <c r="D970">
        <v>99</v>
      </c>
      <c r="E970" t="s">
        <v>3629</v>
      </c>
      <c r="F970" t="s">
        <v>4256</v>
      </c>
      <c r="G970" t="s">
        <v>3631</v>
      </c>
      <c r="H970" t="s">
        <v>3632</v>
      </c>
      <c r="I970" t="s">
        <v>3644</v>
      </c>
      <c r="J970" t="s">
        <v>3644</v>
      </c>
      <c r="K970" t="s">
        <v>3644</v>
      </c>
      <c r="L970" t="s">
        <v>3644</v>
      </c>
      <c r="M970" t="s">
        <v>3644</v>
      </c>
      <c r="N970" t="s">
        <v>3632</v>
      </c>
      <c r="O970" t="s">
        <v>3644</v>
      </c>
    </row>
    <row r="971" spans="1:15" x14ac:dyDescent="0.45">
      <c r="A971" t="s">
        <v>1429</v>
      </c>
      <c r="B971" t="s">
        <v>4231</v>
      </c>
      <c r="C971" t="s">
        <v>3628</v>
      </c>
      <c r="D971">
        <v>96</v>
      </c>
      <c r="E971" t="s">
        <v>3629</v>
      </c>
      <c r="F971" t="s">
        <v>3643</v>
      </c>
      <c r="G971" t="s">
        <v>3631</v>
      </c>
      <c r="H971" t="s">
        <v>3632</v>
      </c>
      <c r="I971" t="s">
        <v>3633</v>
      </c>
      <c r="J971" t="s">
        <v>3634</v>
      </c>
      <c r="K971" t="s">
        <v>1428</v>
      </c>
      <c r="L971" t="s">
        <v>1429</v>
      </c>
      <c r="M971" t="s">
        <v>3644</v>
      </c>
      <c r="N971" t="s">
        <v>1429</v>
      </c>
      <c r="O971" t="s">
        <v>4232</v>
      </c>
    </row>
    <row r="972" spans="1:15" x14ac:dyDescent="0.45">
      <c r="A972" t="s">
        <v>1460</v>
      </c>
      <c r="B972" t="s">
        <v>4258</v>
      </c>
      <c r="C972" t="s">
        <v>3628</v>
      </c>
      <c r="D972">
        <v>96</v>
      </c>
      <c r="E972" t="s">
        <v>3629</v>
      </c>
      <c r="F972" t="s">
        <v>3643</v>
      </c>
      <c r="G972" t="s">
        <v>3631</v>
      </c>
      <c r="H972" t="s">
        <v>3632</v>
      </c>
      <c r="I972" t="s">
        <v>3633</v>
      </c>
      <c r="J972" t="s">
        <v>3634</v>
      </c>
      <c r="K972" t="s">
        <v>229</v>
      </c>
      <c r="L972" t="s">
        <v>1460</v>
      </c>
      <c r="M972" t="s">
        <v>3644</v>
      </c>
      <c r="N972" t="s">
        <v>1460</v>
      </c>
      <c r="O972" t="s">
        <v>4259</v>
      </c>
    </row>
    <row r="973" spans="1:15" x14ac:dyDescent="0.45">
      <c r="A973" t="s">
        <v>1069</v>
      </c>
      <c r="B973" t="s">
        <v>4229</v>
      </c>
      <c r="C973" t="s">
        <v>3628</v>
      </c>
      <c r="D973">
        <v>96</v>
      </c>
      <c r="E973" t="s">
        <v>3629</v>
      </c>
      <c r="F973" t="s">
        <v>3643</v>
      </c>
      <c r="G973" t="s">
        <v>3631</v>
      </c>
      <c r="H973" t="s">
        <v>3632</v>
      </c>
      <c r="I973" t="s">
        <v>3633</v>
      </c>
      <c r="J973" t="s">
        <v>3634</v>
      </c>
      <c r="K973" t="s">
        <v>127</v>
      </c>
      <c r="L973" t="s">
        <v>1069</v>
      </c>
      <c r="M973" t="s">
        <v>3644</v>
      </c>
      <c r="N973" t="s">
        <v>1069</v>
      </c>
      <c r="O973" t="s">
        <v>4230</v>
      </c>
    </row>
    <row r="974" spans="1:15" x14ac:dyDescent="0.45">
      <c r="A974" t="s">
        <v>1461</v>
      </c>
      <c r="B974" t="s">
        <v>4260</v>
      </c>
      <c r="C974" t="s">
        <v>3628</v>
      </c>
      <c r="D974">
        <v>96</v>
      </c>
      <c r="E974" t="s">
        <v>3629</v>
      </c>
      <c r="F974" t="s">
        <v>3643</v>
      </c>
      <c r="G974" t="s">
        <v>3631</v>
      </c>
      <c r="H974" t="s">
        <v>3632</v>
      </c>
      <c r="I974" t="s">
        <v>3633</v>
      </c>
      <c r="J974" t="s">
        <v>3634</v>
      </c>
      <c r="K974" t="s">
        <v>533</v>
      </c>
      <c r="L974" t="s">
        <v>1461</v>
      </c>
      <c r="M974" t="s">
        <v>3644</v>
      </c>
      <c r="N974" t="s">
        <v>1461</v>
      </c>
      <c r="O974" t="s">
        <v>4261</v>
      </c>
    </row>
    <row r="975" spans="1:15" x14ac:dyDescent="0.45">
      <c r="A975" t="s">
        <v>3880</v>
      </c>
      <c r="B975" t="s">
        <v>3879</v>
      </c>
      <c r="C975" t="s">
        <v>3628</v>
      </c>
      <c r="D975">
        <v>100</v>
      </c>
      <c r="E975" t="s">
        <v>3629</v>
      </c>
      <c r="F975" t="s">
        <v>3630</v>
      </c>
      <c r="G975" t="s">
        <v>3631</v>
      </c>
      <c r="H975" t="s">
        <v>3632</v>
      </c>
      <c r="I975" t="s">
        <v>3633</v>
      </c>
      <c r="J975" t="s">
        <v>3634</v>
      </c>
      <c r="K975" t="s">
        <v>48</v>
      </c>
      <c r="L975" t="s">
        <v>1950</v>
      </c>
      <c r="M975" t="s">
        <v>3880</v>
      </c>
      <c r="N975" t="s">
        <v>3880</v>
      </c>
      <c r="O975" t="s">
        <v>3858</v>
      </c>
    </row>
    <row r="976" spans="1:15" x14ac:dyDescent="0.45">
      <c r="A976" t="s">
        <v>3880</v>
      </c>
      <c r="B976" t="s">
        <v>3879</v>
      </c>
      <c r="C976" t="s">
        <v>3628</v>
      </c>
      <c r="D976">
        <v>100</v>
      </c>
      <c r="E976" t="s">
        <v>3629</v>
      </c>
      <c r="F976" t="s">
        <v>3630</v>
      </c>
      <c r="G976" t="s">
        <v>3631</v>
      </c>
      <c r="H976" t="s">
        <v>3632</v>
      </c>
      <c r="I976" t="s">
        <v>3633</v>
      </c>
      <c r="J976" t="s">
        <v>3634</v>
      </c>
      <c r="K976" t="s">
        <v>48</v>
      </c>
      <c r="L976" t="s">
        <v>1950</v>
      </c>
      <c r="M976" t="s">
        <v>3880</v>
      </c>
      <c r="N976" t="s">
        <v>3880</v>
      </c>
      <c r="O976" t="s">
        <v>3858</v>
      </c>
    </row>
    <row r="977" spans="1:15" x14ac:dyDescent="0.45">
      <c r="A977" t="s">
        <v>4433</v>
      </c>
      <c r="B977" t="s">
        <v>4434</v>
      </c>
      <c r="C977" t="s">
        <v>3628</v>
      </c>
      <c r="D977">
        <v>100</v>
      </c>
      <c r="E977" t="s">
        <v>3629</v>
      </c>
      <c r="F977" t="s">
        <v>3630</v>
      </c>
      <c r="G977" t="s">
        <v>3631</v>
      </c>
      <c r="H977" t="s">
        <v>3632</v>
      </c>
      <c r="I977" t="s">
        <v>3633</v>
      </c>
      <c r="J977" t="s">
        <v>3634</v>
      </c>
      <c r="K977" t="s">
        <v>533</v>
      </c>
      <c r="L977" t="s">
        <v>1976</v>
      </c>
      <c r="M977" t="s">
        <v>4433</v>
      </c>
      <c r="N977" t="s">
        <v>4433</v>
      </c>
      <c r="O977" t="s">
        <v>4101</v>
      </c>
    </row>
    <row r="978" spans="1:15" x14ac:dyDescent="0.45">
      <c r="A978" t="s">
        <v>4435</v>
      </c>
      <c r="B978" t="s">
        <v>4100</v>
      </c>
      <c r="C978" t="s">
        <v>3628</v>
      </c>
      <c r="D978">
        <v>100</v>
      </c>
      <c r="E978" t="s">
        <v>3629</v>
      </c>
      <c r="F978" t="s">
        <v>3630</v>
      </c>
      <c r="G978" t="s">
        <v>3631</v>
      </c>
      <c r="H978" t="s">
        <v>3632</v>
      </c>
      <c r="I978" t="s">
        <v>3633</v>
      </c>
      <c r="J978" t="s">
        <v>3634</v>
      </c>
      <c r="K978" t="s">
        <v>533</v>
      </c>
      <c r="L978" t="s">
        <v>1227</v>
      </c>
      <c r="M978" t="s">
        <v>4099</v>
      </c>
      <c r="N978" t="s">
        <v>4099</v>
      </c>
      <c r="O978" t="s">
        <v>4101</v>
      </c>
    </row>
    <row r="979" spans="1:15" x14ac:dyDescent="0.45">
      <c r="A979" s="40" t="s">
        <v>4436</v>
      </c>
      <c r="B979" t="s">
        <v>4100</v>
      </c>
      <c r="C979" t="s">
        <v>3628</v>
      </c>
      <c r="D979">
        <v>100</v>
      </c>
      <c r="E979" t="s">
        <v>3629</v>
      </c>
      <c r="F979" t="s">
        <v>3630</v>
      </c>
      <c r="G979" t="s">
        <v>3631</v>
      </c>
      <c r="H979" t="s">
        <v>3632</v>
      </c>
      <c r="I979" t="s">
        <v>3633</v>
      </c>
      <c r="J979" t="s">
        <v>3634</v>
      </c>
      <c r="K979" t="s">
        <v>533</v>
      </c>
      <c r="L979" t="s">
        <v>1227</v>
      </c>
      <c r="M979" t="s">
        <v>4099</v>
      </c>
      <c r="N979" t="s">
        <v>4099</v>
      </c>
      <c r="O979" t="s">
        <v>4101</v>
      </c>
    </row>
    <row r="980" spans="1:15" x14ac:dyDescent="0.45">
      <c r="A980" t="s">
        <v>3704</v>
      </c>
      <c r="B980" t="s">
        <v>3705</v>
      </c>
      <c r="C980" t="s">
        <v>3628</v>
      </c>
      <c r="D980">
        <v>100</v>
      </c>
      <c r="E980" t="s">
        <v>3629</v>
      </c>
      <c r="F980" t="s">
        <v>3630</v>
      </c>
      <c r="G980" t="s">
        <v>3631</v>
      </c>
      <c r="H980" t="s">
        <v>3632</v>
      </c>
      <c r="I980" t="s">
        <v>3633</v>
      </c>
      <c r="J980" t="s">
        <v>3634</v>
      </c>
      <c r="K980" t="s">
        <v>274</v>
      </c>
      <c r="L980" t="s">
        <v>347</v>
      </c>
      <c r="M980" t="s">
        <v>3704</v>
      </c>
      <c r="N980" t="s">
        <v>3704</v>
      </c>
      <c r="O980" t="s">
        <v>3635</v>
      </c>
    </row>
    <row r="981" spans="1:15" x14ac:dyDescent="0.45">
      <c r="A981" t="s">
        <v>3704</v>
      </c>
      <c r="B981" t="s">
        <v>3705</v>
      </c>
      <c r="C981" t="s">
        <v>3628</v>
      </c>
      <c r="D981">
        <v>100</v>
      </c>
      <c r="E981" t="s">
        <v>3629</v>
      </c>
      <c r="F981" t="s">
        <v>3630</v>
      </c>
      <c r="G981" t="s">
        <v>3631</v>
      </c>
      <c r="H981" t="s">
        <v>3632</v>
      </c>
      <c r="I981" t="s">
        <v>3633</v>
      </c>
      <c r="J981" t="s">
        <v>3634</v>
      </c>
      <c r="K981" t="s">
        <v>274</v>
      </c>
      <c r="L981" t="s">
        <v>347</v>
      </c>
      <c r="M981" t="s">
        <v>3704</v>
      </c>
      <c r="N981" t="s">
        <v>3704</v>
      </c>
      <c r="O981" t="s">
        <v>3635</v>
      </c>
    </row>
    <row r="982" spans="1:15" x14ac:dyDescent="0.45">
      <c r="A982" t="s">
        <v>3704</v>
      </c>
      <c r="B982" t="s">
        <v>3705</v>
      </c>
      <c r="C982" t="s">
        <v>3628</v>
      </c>
      <c r="D982">
        <v>100</v>
      </c>
      <c r="E982" t="s">
        <v>3629</v>
      </c>
      <c r="F982" t="s">
        <v>3630</v>
      </c>
      <c r="G982" t="s">
        <v>3631</v>
      </c>
      <c r="H982" t="s">
        <v>3632</v>
      </c>
      <c r="I982" t="s">
        <v>3633</v>
      </c>
      <c r="J982" t="s">
        <v>3634</v>
      </c>
      <c r="K982" t="s">
        <v>274</v>
      </c>
      <c r="L982" t="s">
        <v>347</v>
      </c>
      <c r="M982" t="s">
        <v>3704</v>
      </c>
      <c r="N982" t="s">
        <v>3704</v>
      </c>
      <c r="O982" t="s">
        <v>3635</v>
      </c>
    </row>
    <row r="983" spans="1:15" x14ac:dyDescent="0.45">
      <c r="A983" t="s">
        <v>3704</v>
      </c>
      <c r="B983" t="s">
        <v>3705</v>
      </c>
      <c r="C983" t="s">
        <v>3628</v>
      </c>
      <c r="D983">
        <v>100</v>
      </c>
      <c r="E983" t="s">
        <v>3629</v>
      </c>
      <c r="F983" t="s">
        <v>3630</v>
      </c>
      <c r="G983" t="s">
        <v>3631</v>
      </c>
      <c r="H983" t="s">
        <v>3632</v>
      </c>
      <c r="I983" t="s">
        <v>3633</v>
      </c>
      <c r="J983" t="s">
        <v>3634</v>
      </c>
      <c r="K983" t="s">
        <v>274</v>
      </c>
      <c r="L983" t="s">
        <v>347</v>
      </c>
      <c r="M983" t="s">
        <v>3704</v>
      </c>
      <c r="N983" t="s">
        <v>3704</v>
      </c>
      <c r="O983" t="s">
        <v>3635</v>
      </c>
    </row>
    <row r="984" spans="1:15" x14ac:dyDescent="0.45">
      <c r="A984" t="s">
        <v>3704</v>
      </c>
      <c r="B984" t="s">
        <v>3705</v>
      </c>
      <c r="C984" t="s">
        <v>3628</v>
      </c>
      <c r="D984">
        <v>100</v>
      </c>
      <c r="E984" t="s">
        <v>3629</v>
      </c>
      <c r="F984" t="s">
        <v>3630</v>
      </c>
      <c r="G984" t="s">
        <v>3631</v>
      </c>
      <c r="H984" t="s">
        <v>3632</v>
      </c>
      <c r="I984" t="s">
        <v>3633</v>
      </c>
      <c r="J984" t="s">
        <v>3634</v>
      </c>
      <c r="K984" t="s">
        <v>274</v>
      </c>
      <c r="L984" t="s">
        <v>347</v>
      </c>
      <c r="M984" t="s">
        <v>3704</v>
      </c>
      <c r="N984" t="s">
        <v>3704</v>
      </c>
      <c r="O984" t="s">
        <v>3635</v>
      </c>
    </row>
    <row r="985" spans="1:15" x14ac:dyDescent="0.45">
      <c r="A985" t="s">
        <v>3704</v>
      </c>
      <c r="B985" t="s">
        <v>3705</v>
      </c>
      <c r="C985" t="s">
        <v>3628</v>
      </c>
      <c r="D985">
        <v>100</v>
      </c>
      <c r="E985" t="s">
        <v>3629</v>
      </c>
      <c r="F985" t="s">
        <v>3630</v>
      </c>
      <c r="G985" t="s">
        <v>3631</v>
      </c>
      <c r="H985" t="s">
        <v>3632</v>
      </c>
      <c r="I985" t="s">
        <v>3633</v>
      </c>
      <c r="J985" t="s">
        <v>3634</v>
      </c>
      <c r="K985" t="s">
        <v>274</v>
      </c>
      <c r="L985" t="s">
        <v>347</v>
      </c>
      <c r="M985" t="s">
        <v>3704</v>
      </c>
      <c r="N985" t="s">
        <v>3704</v>
      </c>
      <c r="O985" t="s">
        <v>3635</v>
      </c>
    </row>
    <row r="986" spans="1:15" x14ac:dyDescent="0.45">
      <c r="A986" t="s">
        <v>3704</v>
      </c>
      <c r="B986" t="s">
        <v>3705</v>
      </c>
      <c r="C986" t="s">
        <v>3628</v>
      </c>
      <c r="D986">
        <v>100</v>
      </c>
      <c r="E986" t="s">
        <v>3629</v>
      </c>
      <c r="F986" t="s">
        <v>3630</v>
      </c>
      <c r="G986" t="s">
        <v>3631</v>
      </c>
      <c r="H986" t="s">
        <v>3632</v>
      </c>
      <c r="I986" t="s">
        <v>3633</v>
      </c>
      <c r="J986" t="s">
        <v>3634</v>
      </c>
      <c r="K986" t="s">
        <v>274</v>
      </c>
      <c r="L986" t="s">
        <v>347</v>
      </c>
      <c r="M986" t="s">
        <v>3704</v>
      </c>
      <c r="N986" t="s">
        <v>3704</v>
      </c>
      <c r="O986" t="s">
        <v>3635</v>
      </c>
    </row>
    <row r="987" spans="1:15" x14ac:dyDescent="0.45">
      <c r="A987" t="s">
        <v>3704</v>
      </c>
      <c r="B987" t="s">
        <v>3705</v>
      </c>
      <c r="C987" t="s">
        <v>3628</v>
      </c>
      <c r="D987">
        <v>100</v>
      </c>
      <c r="E987" t="s">
        <v>3629</v>
      </c>
      <c r="F987" t="s">
        <v>3630</v>
      </c>
      <c r="G987" t="s">
        <v>3631</v>
      </c>
      <c r="H987" t="s">
        <v>3632</v>
      </c>
      <c r="I987" t="s">
        <v>3633</v>
      </c>
      <c r="J987" t="s">
        <v>3634</v>
      </c>
      <c r="K987" t="s">
        <v>274</v>
      </c>
      <c r="L987" t="s">
        <v>347</v>
      </c>
      <c r="M987" t="s">
        <v>3704</v>
      </c>
      <c r="N987" t="s">
        <v>3704</v>
      </c>
      <c r="O987" t="s">
        <v>3635</v>
      </c>
    </row>
    <row r="988" spans="1:15" x14ac:dyDescent="0.45">
      <c r="A988" t="s">
        <v>4437</v>
      </c>
      <c r="B988" t="s">
        <v>4438</v>
      </c>
      <c r="C988" t="s">
        <v>3628</v>
      </c>
      <c r="D988">
        <v>100</v>
      </c>
      <c r="E988" t="s">
        <v>3629</v>
      </c>
      <c r="F988" t="s">
        <v>3630</v>
      </c>
      <c r="G988" t="s">
        <v>3631</v>
      </c>
      <c r="H988" t="s">
        <v>3632</v>
      </c>
      <c r="I988" t="s">
        <v>3633</v>
      </c>
      <c r="J988" t="s">
        <v>3634</v>
      </c>
      <c r="K988" t="s">
        <v>4439</v>
      </c>
      <c r="L988" t="s">
        <v>2032</v>
      </c>
      <c r="M988" t="s">
        <v>4437</v>
      </c>
      <c r="N988" t="s">
        <v>4437</v>
      </c>
      <c r="O988" t="s">
        <v>4440</v>
      </c>
    </row>
    <row r="989" spans="1:15" x14ac:dyDescent="0.45">
      <c r="A989" t="s">
        <v>4441</v>
      </c>
      <c r="B989" t="s">
        <v>4442</v>
      </c>
      <c r="C989" t="s">
        <v>3628</v>
      </c>
      <c r="D989">
        <v>100</v>
      </c>
      <c r="E989" t="s">
        <v>3629</v>
      </c>
      <c r="F989" t="s">
        <v>3630</v>
      </c>
      <c r="G989" t="s">
        <v>3631</v>
      </c>
      <c r="H989" t="s">
        <v>3632</v>
      </c>
      <c r="I989" t="s">
        <v>3633</v>
      </c>
      <c r="J989" t="s">
        <v>3634</v>
      </c>
      <c r="K989" t="s">
        <v>4439</v>
      </c>
      <c r="L989" t="s">
        <v>2032</v>
      </c>
      <c r="M989" t="s">
        <v>4441</v>
      </c>
      <c r="N989" t="s">
        <v>4441</v>
      </c>
      <c r="O989" t="s">
        <v>4440</v>
      </c>
    </row>
    <row r="990" spans="1:15" x14ac:dyDescent="0.45">
      <c r="A990" t="s">
        <v>4441</v>
      </c>
      <c r="B990" t="s">
        <v>4442</v>
      </c>
      <c r="C990" t="s">
        <v>3628</v>
      </c>
      <c r="D990">
        <v>100</v>
      </c>
      <c r="E990" t="s">
        <v>3629</v>
      </c>
      <c r="F990" t="s">
        <v>3630</v>
      </c>
      <c r="G990" t="s">
        <v>3631</v>
      </c>
      <c r="H990" t="s">
        <v>3632</v>
      </c>
      <c r="I990" t="s">
        <v>3633</v>
      </c>
      <c r="J990" t="s">
        <v>3634</v>
      </c>
      <c r="K990" t="s">
        <v>4439</v>
      </c>
      <c r="L990" t="s">
        <v>2032</v>
      </c>
      <c r="M990" t="s">
        <v>4441</v>
      </c>
      <c r="N990" t="s">
        <v>4441</v>
      </c>
      <c r="O990" t="s">
        <v>4440</v>
      </c>
    </row>
    <row r="991" spans="1:15" x14ac:dyDescent="0.45">
      <c r="A991" t="s">
        <v>3894</v>
      </c>
      <c r="B991" t="s">
        <v>3895</v>
      </c>
      <c r="C991" t="s">
        <v>3628</v>
      </c>
      <c r="D991">
        <v>100</v>
      </c>
      <c r="E991" t="s">
        <v>3629</v>
      </c>
      <c r="F991" t="s">
        <v>3630</v>
      </c>
      <c r="G991" t="s">
        <v>3631</v>
      </c>
      <c r="H991" t="s">
        <v>3632</v>
      </c>
      <c r="I991" t="s">
        <v>3633</v>
      </c>
      <c r="J991" t="s">
        <v>3634</v>
      </c>
      <c r="K991" t="s">
        <v>48</v>
      </c>
      <c r="L991" t="s">
        <v>1030</v>
      </c>
      <c r="M991" t="s">
        <v>3896</v>
      </c>
      <c r="N991" t="s">
        <v>3896</v>
      </c>
      <c r="O991" t="s">
        <v>3897</v>
      </c>
    </row>
    <row r="992" spans="1:15" x14ac:dyDescent="0.45">
      <c r="A992" t="s">
        <v>4441</v>
      </c>
      <c r="B992" t="s">
        <v>4442</v>
      </c>
      <c r="C992" t="s">
        <v>3628</v>
      </c>
      <c r="D992">
        <v>100</v>
      </c>
      <c r="E992" t="s">
        <v>3629</v>
      </c>
      <c r="F992" t="s">
        <v>3630</v>
      </c>
      <c r="G992" t="s">
        <v>3631</v>
      </c>
      <c r="H992" t="s">
        <v>3632</v>
      </c>
      <c r="I992" t="s">
        <v>3633</v>
      </c>
      <c r="J992" t="s">
        <v>3634</v>
      </c>
      <c r="K992" t="s">
        <v>4439</v>
      </c>
      <c r="L992" t="s">
        <v>2032</v>
      </c>
      <c r="M992" t="s">
        <v>4441</v>
      </c>
      <c r="N992" t="s">
        <v>4441</v>
      </c>
      <c r="O992" t="s">
        <v>4440</v>
      </c>
    </row>
    <row r="993" spans="1:15" x14ac:dyDescent="0.45">
      <c r="A993" t="s">
        <v>3894</v>
      </c>
      <c r="B993" t="s">
        <v>3895</v>
      </c>
      <c r="C993" t="s">
        <v>3628</v>
      </c>
      <c r="D993">
        <v>100</v>
      </c>
      <c r="E993" t="s">
        <v>3629</v>
      </c>
      <c r="F993" t="s">
        <v>3630</v>
      </c>
      <c r="G993" t="s">
        <v>3631</v>
      </c>
      <c r="H993" t="s">
        <v>3632</v>
      </c>
      <c r="I993" t="s">
        <v>3633</v>
      </c>
      <c r="J993" t="s">
        <v>3634</v>
      </c>
      <c r="K993" t="s">
        <v>48</v>
      </c>
      <c r="L993" t="s">
        <v>1030</v>
      </c>
      <c r="M993" t="s">
        <v>3896</v>
      </c>
      <c r="N993" t="s">
        <v>3896</v>
      </c>
      <c r="O993" t="s">
        <v>3897</v>
      </c>
    </row>
    <row r="994" spans="1:15" x14ac:dyDescent="0.45">
      <c r="A994" t="s">
        <v>4441</v>
      </c>
      <c r="B994" t="s">
        <v>4442</v>
      </c>
      <c r="C994" t="s">
        <v>3628</v>
      </c>
      <c r="D994">
        <v>100</v>
      </c>
      <c r="E994" t="s">
        <v>3629</v>
      </c>
      <c r="F994" t="s">
        <v>3630</v>
      </c>
      <c r="G994" t="s">
        <v>3631</v>
      </c>
      <c r="H994" t="s">
        <v>3632</v>
      </c>
      <c r="I994" t="s">
        <v>3633</v>
      </c>
      <c r="J994" t="s">
        <v>3634</v>
      </c>
      <c r="K994" t="s">
        <v>4439</v>
      </c>
      <c r="L994" t="s">
        <v>2032</v>
      </c>
      <c r="M994" t="s">
        <v>4441</v>
      </c>
      <c r="N994" t="s">
        <v>4441</v>
      </c>
      <c r="O994" t="s">
        <v>4440</v>
      </c>
    </row>
    <row r="995" spans="1:15" x14ac:dyDescent="0.45">
      <c r="A995" t="s">
        <v>4441</v>
      </c>
      <c r="B995" t="s">
        <v>4442</v>
      </c>
      <c r="C995" t="s">
        <v>3628</v>
      </c>
      <c r="D995">
        <v>100</v>
      </c>
      <c r="E995" t="s">
        <v>3629</v>
      </c>
      <c r="F995" t="s">
        <v>3630</v>
      </c>
      <c r="G995" t="s">
        <v>3631</v>
      </c>
      <c r="H995" t="s">
        <v>3632</v>
      </c>
      <c r="I995" t="s">
        <v>3633</v>
      </c>
      <c r="J995" t="s">
        <v>3634</v>
      </c>
      <c r="K995" t="s">
        <v>4439</v>
      </c>
      <c r="L995" t="s">
        <v>2032</v>
      </c>
      <c r="M995" t="s">
        <v>4441</v>
      </c>
      <c r="N995" t="s">
        <v>4441</v>
      </c>
      <c r="O995" t="s">
        <v>4440</v>
      </c>
    </row>
    <row r="996" spans="1:15" x14ac:dyDescent="0.45">
      <c r="A996" t="s">
        <v>3894</v>
      </c>
      <c r="B996" t="s">
        <v>3895</v>
      </c>
      <c r="C996" t="s">
        <v>3628</v>
      </c>
      <c r="D996">
        <v>100</v>
      </c>
      <c r="E996" t="s">
        <v>3629</v>
      </c>
      <c r="F996" t="s">
        <v>3630</v>
      </c>
      <c r="G996" t="s">
        <v>3631</v>
      </c>
      <c r="H996" t="s">
        <v>3632</v>
      </c>
      <c r="I996" t="s">
        <v>3633</v>
      </c>
      <c r="J996" t="s">
        <v>3634</v>
      </c>
      <c r="K996" t="s">
        <v>48</v>
      </c>
      <c r="L996" t="s">
        <v>1030</v>
      </c>
      <c r="M996" t="s">
        <v>3896</v>
      </c>
      <c r="N996" t="s">
        <v>3896</v>
      </c>
      <c r="O996" t="s">
        <v>3897</v>
      </c>
    </row>
    <row r="997" spans="1:15" x14ac:dyDescent="0.45">
      <c r="A997" t="s">
        <v>4443</v>
      </c>
      <c r="B997" t="s">
        <v>4444</v>
      </c>
      <c r="C997" t="s">
        <v>3628</v>
      </c>
      <c r="D997">
        <v>100</v>
      </c>
      <c r="E997" t="s">
        <v>3629</v>
      </c>
      <c r="F997" t="s">
        <v>3630</v>
      </c>
      <c r="G997" t="s">
        <v>3631</v>
      </c>
      <c r="H997" t="s">
        <v>3632</v>
      </c>
      <c r="I997" t="s">
        <v>3633</v>
      </c>
      <c r="J997" t="s">
        <v>3634</v>
      </c>
      <c r="K997" t="s">
        <v>4439</v>
      </c>
      <c r="L997" t="s">
        <v>2032</v>
      </c>
      <c r="M997" t="s">
        <v>4443</v>
      </c>
      <c r="N997" t="s">
        <v>4443</v>
      </c>
      <c r="O997" t="s">
        <v>4440</v>
      </c>
    </row>
    <row r="998" spans="1:15" x14ac:dyDescent="0.45">
      <c r="A998" t="s">
        <v>4445</v>
      </c>
      <c r="B998" t="s">
        <v>4446</v>
      </c>
      <c r="C998" t="s">
        <v>3628</v>
      </c>
      <c r="D998">
        <v>100</v>
      </c>
      <c r="E998" t="s">
        <v>3629</v>
      </c>
      <c r="F998" t="s">
        <v>3630</v>
      </c>
      <c r="G998" t="s">
        <v>3631</v>
      </c>
      <c r="H998" t="s">
        <v>3632</v>
      </c>
      <c r="I998" t="s">
        <v>3633</v>
      </c>
      <c r="J998" t="s">
        <v>3634</v>
      </c>
      <c r="K998" t="s">
        <v>832</v>
      </c>
      <c r="L998" t="s">
        <v>833</v>
      </c>
      <c r="M998" t="s">
        <v>4447</v>
      </c>
      <c r="N998" t="s">
        <v>4447</v>
      </c>
      <c r="O998" t="s">
        <v>4448</v>
      </c>
    </row>
    <row r="999" spans="1:15" x14ac:dyDescent="0.45">
      <c r="A999" t="s">
        <v>4445</v>
      </c>
      <c r="B999" t="s">
        <v>4446</v>
      </c>
      <c r="C999" t="s">
        <v>3628</v>
      </c>
      <c r="D999">
        <v>100</v>
      </c>
      <c r="E999" t="s">
        <v>3629</v>
      </c>
      <c r="F999" t="s">
        <v>3630</v>
      </c>
      <c r="G999" t="s">
        <v>3631</v>
      </c>
      <c r="H999" t="s">
        <v>3632</v>
      </c>
      <c r="I999" t="s">
        <v>3633</v>
      </c>
      <c r="J999" t="s">
        <v>3634</v>
      </c>
      <c r="K999" t="s">
        <v>832</v>
      </c>
      <c r="L999" t="s">
        <v>833</v>
      </c>
      <c r="M999" t="s">
        <v>4447</v>
      </c>
      <c r="N999" t="s">
        <v>4447</v>
      </c>
      <c r="O999" t="s">
        <v>4448</v>
      </c>
    </row>
    <row r="1000" spans="1:15" x14ac:dyDescent="0.45">
      <c r="A1000" t="s">
        <v>4449</v>
      </c>
      <c r="B1000" t="s">
        <v>4450</v>
      </c>
      <c r="C1000" t="s">
        <v>3628</v>
      </c>
      <c r="D1000">
        <v>100</v>
      </c>
      <c r="E1000" t="s">
        <v>3629</v>
      </c>
      <c r="F1000" t="s">
        <v>3630</v>
      </c>
      <c r="G1000" t="s">
        <v>3631</v>
      </c>
      <c r="H1000" t="s">
        <v>3632</v>
      </c>
      <c r="I1000" t="s">
        <v>3633</v>
      </c>
      <c r="J1000" t="s">
        <v>3634</v>
      </c>
      <c r="K1000" t="s">
        <v>48</v>
      </c>
      <c r="L1000" t="s">
        <v>2078</v>
      </c>
      <c r="M1000" t="s">
        <v>4449</v>
      </c>
      <c r="N1000" t="s">
        <v>4449</v>
      </c>
      <c r="O1000" t="s">
        <v>4321</v>
      </c>
    </row>
    <row r="1001" spans="1:15" x14ac:dyDescent="0.45">
      <c r="A1001" t="s">
        <v>4034</v>
      </c>
      <c r="B1001" t="s">
        <v>4035</v>
      </c>
      <c r="C1001" t="s">
        <v>3628</v>
      </c>
      <c r="D1001">
        <v>100</v>
      </c>
      <c r="E1001" t="s">
        <v>3629</v>
      </c>
      <c r="F1001" t="s">
        <v>3630</v>
      </c>
      <c r="G1001" t="s">
        <v>3631</v>
      </c>
      <c r="H1001" t="s">
        <v>3632</v>
      </c>
      <c r="I1001" t="s">
        <v>3633</v>
      </c>
      <c r="J1001" t="s">
        <v>3634</v>
      </c>
      <c r="K1001" t="s">
        <v>832</v>
      </c>
      <c r="L1001" t="s">
        <v>4031</v>
      </c>
      <c r="M1001" t="s">
        <v>4036</v>
      </c>
      <c r="N1001" t="s">
        <v>4036</v>
      </c>
      <c r="O1001" t="s">
        <v>3651</v>
      </c>
    </row>
    <row r="1002" spans="1:15" x14ac:dyDescent="0.45">
      <c r="A1002" t="s">
        <v>4034</v>
      </c>
      <c r="B1002" t="s">
        <v>4035</v>
      </c>
      <c r="C1002" t="s">
        <v>3628</v>
      </c>
      <c r="D1002">
        <v>100</v>
      </c>
      <c r="E1002" t="s">
        <v>3629</v>
      </c>
      <c r="F1002" t="s">
        <v>3630</v>
      </c>
      <c r="G1002" t="s">
        <v>3631</v>
      </c>
      <c r="H1002" t="s">
        <v>3632</v>
      </c>
      <c r="I1002" t="s">
        <v>3633</v>
      </c>
      <c r="J1002" t="s">
        <v>3634</v>
      </c>
      <c r="K1002" t="s">
        <v>832</v>
      </c>
      <c r="L1002" t="s">
        <v>4031</v>
      </c>
      <c r="M1002" t="s">
        <v>4036</v>
      </c>
      <c r="N1002" t="s">
        <v>4036</v>
      </c>
      <c r="O1002" t="s">
        <v>3651</v>
      </c>
    </row>
    <row r="1003" spans="1:15" x14ac:dyDescent="0.45">
      <c r="A1003" t="s">
        <v>4034</v>
      </c>
      <c r="B1003" t="s">
        <v>4035</v>
      </c>
      <c r="C1003" t="s">
        <v>3628</v>
      </c>
      <c r="D1003">
        <v>100</v>
      </c>
      <c r="E1003" t="s">
        <v>3629</v>
      </c>
      <c r="F1003" t="s">
        <v>3630</v>
      </c>
      <c r="G1003" t="s">
        <v>3631</v>
      </c>
      <c r="H1003" t="s">
        <v>3632</v>
      </c>
      <c r="I1003" t="s">
        <v>3633</v>
      </c>
      <c r="J1003" t="s">
        <v>3634</v>
      </c>
      <c r="K1003" t="s">
        <v>832</v>
      </c>
      <c r="L1003" t="s">
        <v>4031</v>
      </c>
      <c r="M1003" t="s">
        <v>4036</v>
      </c>
      <c r="N1003" t="s">
        <v>4036</v>
      </c>
      <c r="O1003" t="s">
        <v>3651</v>
      </c>
    </row>
    <row r="1004" spans="1:15" x14ac:dyDescent="0.45">
      <c r="A1004" t="s">
        <v>4034</v>
      </c>
      <c r="B1004" t="s">
        <v>4035</v>
      </c>
      <c r="C1004" t="s">
        <v>3628</v>
      </c>
      <c r="D1004">
        <v>100</v>
      </c>
      <c r="E1004" t="s">
        <v>3629</v>
      </c>
      <c r="F1004" t="s">
        <v>3630</v>
      </c>
      <c r="G1004" t="s">
        <v>3631</v>
      </c>
      <c r="H1004" t="s">
        <v>3632</v>
      </c>
      <c r="I1004" t="s">
        <v>3633</v>
      </c>
      <c r="J1004" t="s">
        <v>3634</v>
      </c>
      <c r="K1004" t="s">
        <v>832</v>
      </c>
      <c r="L1004" t="s">
        <v>4031</v>
      </c>
      <c r="M1004" t="s">
        <v>4036</v>
      </c>
      <c r="N1004" t="s">
        <v>4036</v>
      </c>
      <c r="O1004" t="s">
        <v>3651</v>
      </c>
    </row>
    <row r="1005" spans="1:15" x14ac:dyDescent="0.45">
      <c r="A1005" t="s">
        <v>4034</v>
      </c>
      <c r="B1005" t="s">
        <v>4035</v>
      </c>
      <c r="C1005" t="s">
        <v>3628</v>
      </c>
      <c r="D1005">
        <v>100</v>
      </c>
      <c r="E1005" t="s">
        <v>3629</v>
      </c>
      <c r="F1005" t="s">
        <v>3630</v>
      </c>
      <c r="G1005" t="s">
        <v>3631</v>
      </c>
      <c r="H1005" t="s">
        <v>3632</v>
      </c>
      <c r="I1005" t="s">
        <v>3633</v>
      </c>
      <c r="J1005" t="s">
        <v>3634</v>
      </c>
      <c r="K1005" t="s">
        <v>832</v>
      </c>
      <c r="L1005" t="s">
        <v>4031</v>
      </c>
      <c r="M1005" t="s">
        <v>4036</v>
      </c>
      <c r="N1005" t="s">
        <v>4036</v>
      </c>
      <c r="O1005" t="s">
        <v>3651</v>
      </c>
    </row>
    <row r="1006" spans="1:15" x14ac:dyDescent="0.45">
      <c r="A1006" t="s">
        <v>4034</v>
      </c>
      <c r="B1006" t="s">
        <v>4035</v>
      </c>
      <c r="C1006" t="s">
        <v>3628</v>
      </c>
      <c r="D1006">
        <v>100</v>
      </c>
      <c r="E1006" t="s">
        <v>3629</v>
      </c>
      <c r="F1006" t="s">
        <v>3630</v>
      </c>
      <c r="G1006" t="s">
        <v>3631</v>
      </c>
      <c r="H1006" t="s">
        <v>3632</v>
      </c>
      <c r="I1006" t="s">
        <v>3633</v>
      </c>
      <c r="J1006" t="s">
        <v>3634</v>
      </c>
      <c r="K1006" t="s">
        <v>832</v>
      </c>
      <c r="L1006" t="s">
        <v>4031</v>
      </c>
      <c r="M1006" t="s">
        <v>4036</v>
      </c>
      <c r="N1006" t="s">
        <v>4036</v>
      </c>
      <c r="O1006" t="s">
        <v>3651</v>
      </c>
    </row>
    <row r="1007" spans="1:15" x14ac:dyDescent="0.45">
      <c r="A1007" t="s">
        <v>4034</v>
      </c>
      <c r="B1007" t="s">
        <v>4035</v>
      </c>
      <c r="C1007" t="s">
        <v>3628</v>
      </c>
      <c r="D1007">
        <v>100</v>
      </c>
      <c r="E1007" t="s">
        <v>3629</v>
      </c>
      <c r="F1007" t="s">
        <v>3630</v>
      </c>
      <c r="G1007" t="s">
        <v>3631</v>
      </c>
      <c r="H1007" t="s">
        <v>3632</v>
      </c>
      <c r="I1007" t="s">
        <v>3633</v>
      </c>
      <c r="J1007" t="s">
        <v>3634</v>
      </c>
      <c r="K1007" t="s">
        <v>832</v>
      </c>
      <c r="L1007" t="s">
        <v>4031</v>
      </c>
      <c r="M1007" t="s">
        <v>4036</v>
      </c>
      <c r="N1007" t="s">
        <v>4036</v>
      </c>
      <c r="O1007" t="s">
        <v>3651</v>
      </c>
    </row>
    <row r="1008" spans="1:15" x14ac:dyDescent="0.45">
      <c r="A1008" t="s">
        <v>4034</v>
      </c>
      <c r="B1008" t="s">
        <v>4035</v>
      </c>
      <c r="C1008" t="s">
        <v>3628</v>
      </c>
      <c r="D1008">
        <v>100</v>
      </c>
      <c r="E1008" t="s">
        <v>3629</v>
      </c>
      <c r="F1008" t="s">
        <v>3630</v>
      </c>
      <c r="G1008" t="s">
        <v>3631</v>
      </c>
      <c r="H1008" t="s">
        <v>3632</v>
      </c>
      <c r="I1008" t="s">
        <v>3633</v>
      </c>
      <c r="J1008" t="s">
        <v>3634</v>
      </c>
      <c r="K1008" t="s">
        <v>832</v>
      </c>
      <c r="L1008" t="s">
        <v>4031</v>
      </c>
      <c r="M1008" t="s">
        <v>4036</v>
      </c>
      <c r="N1008" t="s">
        <v>4036</v>
      </c>
      <c r="O1008" t="s">
        <v>3651</v>
      </c>
    </row>
    <row r="1009" spans="1:15" x14ac:dyDescent="0.45">
      <c r="A1009" t="s">
        <v>4034</v>
      </c>
      <c r="B1009" t="s">
        <v>4035</v>
      </c>
      <c r="C1009" t="s">
        <v>3628</v>
      </c>
      <c r="D1009">
        <v>100</v>
      </c>
      <c r="E1009" t="s">
        <v>3629</v>
      </c>
      <c r="F1009" t="s">
        <v>3630</v>
      </c>
      <c r="G1009" t="s">
        <v>3631</v>
      </c>
      <c r="H1009" t="s">
        <v>3632</v>
      </c>
      <c r="I1009" t="s">
        <v>3633</v>
      </c>
      <c r="J1009" t="s">
        <v>3634</v>
      </c>
      <c r="K1009" t="s">
        <v>832</v>
      </c>
      <c r="L1009" t="s">
        <v>4031</v>
      </c>
      <c r="M1009" t="s">
        <v>4036</v>
      </c>
      <c r="N1009" t="s">
        <v>4036</v>
      </c>
      <c r="O1009" t="s">
        <v>3651</v>
      </c>
    </row>
    <row r="1010" spans="1:15" x14ac:dyDescent="0.45">
      <c r="A1010" t="s">
        <v>4034</v>
      </c>
      <c r="B1010" t="s">
        <v>4035</v>
      </c>
      <c r="C1010" t="s">
        <v>3628</v>
      </c>
      <c r="D1010">
        <v>100</v>
      </c>
      <c r="E1010" t="s">
        <v>3629</v>
      </c>
      <c r="F1010" t="s">
        <v>3630</v>
      </c>
      <c r="G1010" t="s">
        <v>3631</v>
      </c>
      <c r="H1010" t="s">
        <v>3632</v>
      </c>
      <c r="I1010" t="s">
        <v>3633</v>
      </c>
      <c r="J1010" t="s">
        <v>3634</v>
      </c>
      <c r="K1010" t="s">
        <v>832</v>
      </c>
      <c r="L1010" t="s">
        <v>4031</v>
      </c>
      <c r="M1010" t="s">
        <v>4036</v>
      </c>
      <c r="N1010" t="s">
        <v>4036</v>
      </c>
      <c r="O1010" t="s">
        <v>3651</v>
      </c>
    </row>
    <row r="1011" spans="1:15" x14ac:dyDescent="0.45">
      <c r="A1011" t="s">
        <v>4034</v>
      </c>
      <c r="B1011" t="s">
        <v>4035</v>
      </c>
      <c r="C1011" t="s">
        <v>3628</v>
      </c>
      <c r="D1011">
        <v>100</v>
      </c>
      <c r="E1011" t="s">
        <v>3629</v>
      </c>
      <c r="F1011" t="s">
        <v>3630</v>
      </c>
      <c r="G1011" t="s">
        <v>3631</v>
      </c>
      <c r="H1011" t="s">
        <v>3632</v>
      </c>
      <c r="I1011" t="s">
        <v>3633</v>
      </c>
      <c r="J1011" t="s">
        <v>3634</v>
      </c>
      <c r="K1011" t="s">
        <v>832</v>
      </c>
      <c r="L1011" t="s">
        <v>4031</v>
      </c>
      <c r="M1011" t="s">
        <v>4036</v>
      </c>
      <c r="N1011" t="s">
        <v>4036</v>
      </c>
      <c r="O1011" t="s">
        <v>3651</v>
      </c>
    </row>
    <row r="1012" spans="1:15" x14ac:dyDescent="0.45">
      <c r="A1012" t="s">
        <v>4034</v>
      </c>
      <c r="B1012" t="s">
        <v>4035</v>
      </c>
      <c r="C1012" t="s">
        <v>3628</v>
      </c>
      <c r="D1012">
        <v>100</v>
      </c>
      <c r="E1012" t="s">
        <v>3629</v>
      </c>
      <c r="F1012" t="s">
        <v>3630</v>
      </c>
      <c r="G1012" t="s">
        <v>3631</v>
      </c>
      <c r="H1012" t="s">
        <v>3632</v>
      </c>
      <c r="I1012" t="s">
        <v>3633</v>
      </c>
      <c r="J1012" t="s">
        <v>3634</v>
      </c>
      <c r="K1012" t="s">
        <v>832</v>
      </c>
      <c r="L1012" t="s">
        <v>4031</v>
      </c>
      <c r="M1012" t="s">
        <v>4036</v>
      </c>
      <c r="N1012" t="s">
        <v>4036</v>
      </c>
      <c r="O1012" t="s">
        <v>3651</v>
      </c>
    </row>
    <row r="1013" spans="1:15" x14ac:dyDescent="0.45">
      <c r="A1013" t="s">
        <v>4034</v>
      </c>
      <c r="B1013" t="s">
        <v>4035</v>
      </c>
      <c r="C1013" t="s">
        <v>3628</v>
      </c>
      <c r="D1013">
        <v>100</v>
      </c>
      <c r="E1013" t="s">
        <v>3629</v>
      </c>
      <c r="F1013" t="s">
        <v>3630</v>
      </c>
      <c r="G1013" t="s">
        <v>3631</v>
      </c>
      <c r="H1013" t="s">
        <v>3632</v>
      </c>
      <c r="I1013" t="s">
        <v>3633</v>
      </c>
      <c r="J1013" t="s">
        <v>3634</v>
      </c>
      <c r="K1013" t="s">
        <v>832</v>
      </c>
      <c r="L1013" t="s">
        <v>4031</v>
      </c>
      <c r="M1013" t="s">
        <v>4036</v>
      </c>
      <c r="N1013" t="s">
        <v>4036</v>
      </c>
      <c r="O1013" t="s">
        <v>3651</v>
      </c>
    </row>
    <row r="1014" spans="1:15" x14ac:dyDescent="0.45">
      <c r="A1014" t="s">
        <v>4034</v>
      </c>
      <c r="B1014" t="s">
        <v>4035</v>
      </c>
      <c r="C1014" t="s">
        <v>3628</v>
      </c>
      <c r="D1014">
        <v>100</v>
      </c>
      <c r="E1014" t="s">
        <v>3629</v>
      </c>
      <c r="F1014" t="s">
        <v>3630</v>
      </c>
      <c r="G1014" t="s">
        <v>3631</v>
      </c>
      <c r="H1014" t="s">
        <v>3632</v>
      </c>
      <c r="I1014" t="s">
        <v>3633</v>
      </c>
      <c r="J1014" t="s">
        <v>3634</v>
      </c>
      <c r="K1014" t="s">
        <v>832</v>
      </c>
      <c r="L1014" t="s">
        <v>4031</v>
      </c>
      <c r="M1014" t="s">
        <v>4036</v>
      </c>
      <c r="N1014" t="s">
        <v>4036</v>
      </c>
      <c r="O1014" t="s">
        <v>3651</v>
      </c>
    </row>
    <row r="1015" spans="1:15" x14ac:dyDescent="0.45">
      <c r="A1015" t="s">
        <v>4451</v>
      </c>
      <c r="B1015" t="s">
        <v>4452</v>
      </c>
      <c r="C1015" t="s">
        <v>3628</v>
      </c>
      <c r="D1015">
        <v>100</v>
      </c>
      <c r="E1015" t="s">
        <v>3629</v>
      </c>
      <c r="F1015" t="s">
        <v>3630</v>
      </c>
      <c r="G1015" t="s">
        <v>3631</v>
      </c>
      <c r="H1015" t="s">
        <v>3632</v>
      </c>
      <c r="I1015" t="s">
        <v>3633</v>
      </c>
      <c r="J1015" t="s">
        <v>3634</v>
      </c>
      <c r="K1015" t="s">
        <v>832</v>
      </c>
      <c r="L1015" t="s">
        <v>4031</v>
      </c>
      <c r="M1015" t="s">
        <v>4453</v>
      </c>
      <c r="N1015" t="s">
        <v>4453</v>
      </c>
      <c r="O1015" t="s">
        <v>4454</v>
      </c>
    </row>
    <row r="1016" spans="1:15" x14ac:dyDescent="0.45">
      <c r="A1016" t="s">
        <v>4455</v>
      </c>
      <c r="B1016" t="s">
        <v>4456</v>
      </c>
      <c r="C1016" t="s">
        <v>3628</v>
      </c>
      <c r="D1016">
        <v>100</v>
      </c>
      <c r="E1016" t="s">
        <v>3629</v>
      </c>
      <c r="F1016" t="s">
        <v>3630</v>
      </c>
      <c r="G1016" t="s">
        <v>3631</v>
      </c>
      <c r="H1016" t="s">
        <v>3632</v>
      </c>
      <c r="I1016" t="s">
        <v>3633</v>
      </c>
      <c r="J1016" t="s">
        <v>3634</v>
      </c>
      <c r="K1016" t="s">
        <v>832</v>
      </c>
      <c r="L1016" t="s">
        <v>4031</v>
      </c>
      <c r="M1016" t="s">
        <v>4457</v>
      </c>
      <c r="N1016" t="s">
        <v>4457</v>
      </c>
      <c r="O1016" t="s">
        <v>3945</v>
      </c>
    </row>
    <row r="1017" spans="1:15" x14ac:dyDescent="0.45">
      <c r="A1017" t="s">
        <v>4458</v>
      </c>
      <c r="B1017" t="s">
        <v>4459</v>
      </c>
      <c r="C1017" t="s">
        <v>3628</v>
      </c>
      <c r="D1017">
        <v>100</v>
      </c>
      <c r="E1017" t="s">
        <v>3629</v>
      </c>
      <c r="F1017" t="s">
        <v>3630</v>
      </c>
      <c r="G1017" t="s">
        <v>3631</v>
      </c>
      <c r="H1017" t="s">
        <v>3632</v>
      </c>
      <c r="I1017" t="s">
        <v>3633</v>
      </c>
      <c r="J1017" t="s">
        <v>3634</v>
      </c>
      <c r="K1017" t="s">
        <v>832</v>
      </c>
      <c r="L1017" t="s">
        <v>4031</v>
      </c>
      <c r="M1017" t="s">
        <v>4460</v>
      </c>
      <c r="N1017" t="s">
        <v>4460</v>
      </c>
      <c r="O1017" t="s">
        <v>4461</v>
      </c>
    </row>
    <row r="1018" spans="1:15" x14ac:dyDescent="0.45">
      <c r="A1018" t="s">
        <v>4462</v>
      </c>
      <c r="B1018" t="s">
        <v>4463</v>
      </c>
      <c r="C1018" t="s">
        <v>3628</v>
      </c>
      <c r="D1018">
        <v>100</v>
      </c>
      <c r="E1018" t="s">
        <v>3629</v>
      </c>
      <c r="F1018" t="s">
        <v>3630</v>
      </c>
      <c r="G1018" t="s">
        <v>3631</v>
      </c>
      <c r="H1018" t="s">
        <v>3632</v>
      </c>
      <c r="I1018" t="s">
        <v>3633</v>
      </c>
      <c r="J1018" t="s">
        <v>3634</v>
      </c>
      <c r="K1018" t="s">
        <v>832</v>
      </c>
      <c r="L1018" t="s">
        <v>4031</v>
      </c>
      <c r="M1018" t="s">
        <v>4464</v>
      </c>
      <c r="N1018" t="s">
        <v>4464</v>
      </c>
      <c r="O1018" t="s">
        <v>4465</v>
      </c>
    </row>
    <row r="1019" spans="1:15" x14ac:dyDescent="0.45">
      <c r="A1019" t="s">
        <v>4462</v>
      </c>
      <c r="B1019" t="s">
        <v>4463</v>
      </c>
      <c r="C1019" t="s">
        <v>3628</v>
      </c>
      <c r="D1019">
        <v>100</v>
      </c>
      <c r="E1019" t="s">
        <v>3629</v>
      </c>
      <c r="F1019" t="s">
        <v>3630</v>
      </c>
      <c r="G1019" t="s">
        <v>3631</v>
      </c>
      <c r="H1019" t="s">
        <v>3632</v>
      </c>
      <c r="I1019" t="s">
        <v>3633</v>
      </c>
      <c r="J1019" t="s">
        <v>3634</v>
      </c>
      <c r="K1019" t="s">
        <v>832</v>
      </c>
      <c r="L1019" t="s">
        <v>4031</v>
      </c>
      <c r="M1019" t="s">
        <v>4464</v>
      </c>
      <c r="N1019" t="s">
        <v>4464</v>
      </c>
      <c r="O1019" t="s">
        <v>4465</v>
      </c>
    </row>
    <row r="1020" spans="1:15" x14ac:dyDescent="0.45">
      <c r="A1020" t="s">
        <v>4466</v>
      </c>
      <c r="B1020" t="s">
        <v>4467</v>
      </c>
      <c r="C1020" t="s">
        <v>3628</v>
      </c>
      <c r="D1020">
        <v>100</v>
      </c>
      <c r="E1020" t="s">
        <v>3629</v>
      </c>
      <c r="F1020" t="s">
        <v>3630</v>
      </c>
      <c r="G1020" t="s">
        <v>3631</v>
      </c>
      <c r="H1020" t="s">
        <v>3632</v>
      </c>
      <c r="I1020" t="s">
        <v>3633</v>
      </c>
      <c r="J1020" t="s">
        <v>3634</v>
      </c>
      <c r="K1020" t="s">
        <v>832</v>
      </c>
      <c r="L1020" t="s">
        <v>4031</v>
      </c>
      <c r="M1020" t="s">
        <v>4468</v>
      </c>
      <c r="N1020" t="s">
        <v>4468</v>
      </c>
      <c r="O1020" t="s">
        <v>4465</v>
      </c>
    </row>
    <row r="1021" spans="1:15" x14ac:dyDescent="0.45">
      <c r="A1021" t="s">
        <v>4469</v>
      </c>
      <c r="B1021" t="s">
        <v>4470</v>
      </c>
      <c r="C1021" t="s">
        <v>3628</v>
      </c>
      <c r="D1021">
        <v>100</v>
      </c>
      <c r="E1021" t="s">
        <v>3629</v>
      </c>
      <c r="F1021" t="s">
        <v>3630</v>
      </c>
      <c r="G1021" t="s">
        <v>3631</v>
      </c>
      <c r="H1021" t="s">
        <v>3632</v>
      </c>
      <c r="I1021" t="s">
        <v>3633</v>
      </c>
      <c r="J1021" t="s">
        <v>3634</v>
      </c>
      <c r="K1021" t="s">
        <v>832</v>
      </c>
      <c r="L1021" t="s">
        <v>4031</v>
      </c>
      <c r="M1021" t="s">
        <v>4471</v>
      </c>
      <c r="N1021" t="s">
        <v>4471</v>
      </c>
      <c r="O1021" t="s">
        <v>4465</v>
      </c>
    </row>
    <row r="1022" spans="1:15" x14ac:dyDescent="0.45">
      <c r="A1022" t="s">
        <v>4469</v>
      </c>
      <c r="B1022" t="s">
        <v>4470</v>
      </c>
      <c r="C1022" t="s">
        <v>3628</v>
      </c>
      <c r="D1022">
        <v>100</v>
      </c>
      <c r="E1022" t="s">
        <v>3629</v>
      </c>
      <c r="F1022" t="s">
        <v>3630</v>
      </c>
      <c r="G1022" t="s">
        <v>3631</v>
      </c>
      <c r="H1022" t="s">
        <v>3632</v>
      </c>
      <c r="I1022" t="s">
        <v>3633</v>
      </c>
      <c r="J1022" t="s">
        <v>3634</v>
      </c>
      <c r="K1022" t="s">
        <v>832</v>
      </c>
      <c r="L1022" t="s">
        <v>4031</v>
      </c>
      <c r="M1022" t="s">
        <v>4471</v>
      </c>
      <c r="N1022" t="s">
        <v>4471</v>
      </c>
      <c r="O1022" t="s">
        <v>4465</v>
      </c>
    </row>
    <row r="1023" spans="1:15" x14ac:dyDescent="0.45">
      <c r="A1023" t="s">
        <v>4472</v>
      </c>
      <c r="B1023" t="s">
        <v>4473</v>
      </c>
      <c r="C1023" t="s">
        <v>3628</v>
      </c>
      <c r="D1023">
        <v>100</v>
      </c>
      <c r="E1023" t="s">
        <v>3629</v>
      </c>
      <c r="F1023" t="s">
        <v>3630</v>
      </c>
      <c r="G1023" t="s">
        <v>3631</v>
      </c>
      <c r="H1023" t="s">
        <v>3632</v>
      </c>
      <c r="I1023" t="s">
        <v>3633</v>
      </c>
      <c r="J1023" t="s">
        <v>3634</v>
      </c>
      <c r="K1023" t="s">
        <v>832</v>
      </c>
      <c r="L1023" t="s">
        <v>4031</v>
      </c>
      <c r="M1023" t="s">
        <v>4474</v>
      </c>
      <c r="N1023" t="s">
        <v>4474</v>
      </c>
      <c r="O1023" t="s">
        <v>4064</v>
      </c>
    </row>
    <row r="1024" spans="1:15" x14ac:dyDescent="0.45">
      <c r="A1024" t="s">
        <v>4475</v>
      </c>
      <c r="B1024" t="s">
        <v>4476</v>
      </c>
      <c r="C1024" t="s">
        <v>3628</v>
      </c>
      <c r="D1024">
        <v>100</v>
      </c>
      <c r="E1024" t="s">
        <v>3629</v>
      </c>
      <c r="F1024" t="s">
        <v>3630</v>
      </c>
      <c r="G1024" t="s">
        <v>3631</v>
      </c>
      <c r="H1024" t="s">
        <v>3632</v>
      </c>
      <c r="I1024" t="s">
        <v>3633</v>
      </c>
      <c r="J1024" t="s">
        <v>3634</v>
      </c>
      <c r="K1024" t="s">
        <v>48</v>
      </c>
      <c r="L1024" t="s">
        <v>1021</v>
      </c>
      <c r="M1024" t="s">
        <v>4475</v>
      </c>
      <c r="N1024" t="s">
        <v>4475</v>
      </c>
      <c r="O1024" t="s">
        <v>4477</v>
      </c>
    </row>
    <row r="1025" spans="1:15" x14ac:dyDescent="0.45">
      <c r="A1025" t="s">
        <v>4478</v>
      </c>
      <c r="B1025" t="s">
        <v>4479</v>
      </c>
      <c r="C1025" t="s">
        <v>3628</v>
      </c>
      <c r="D1025">
        <v>100</v>
      </c>
      <c r="E1025" t="s">
        <v>3629</v>
      </c>
      <c r="F1025" t="s">
        <v>3630</v>
      </c>
      <c r="G1025" t="s">
        <v>3631</v>
      </c>
      <c r="H1025" t="s">
        <v>3632</v>
      </c>
      <c r="I1025" t="s">
        <v>3633</v>
      </c>
      <c r="J1025" t="s">
        <v>3634</v>
      </c>
      <c r="K1025" t="s">
        <v>48</v>
      </c>
      <c r="L1025" t="s">
        <v>1021</v>
      </c>
      <c r="M1025" t="s">
        <v>4478</v>
      </c>
      <c r="N1025" t="s">
        <v>4478</v>
      </c>
      <c r="O1025" t="s">
        <v>4343</v>
      </c>
    </row>
    <row r="1026" spans="1:15" x14ac:dyDescent="0.45">
      <c r="A1026" t="s">
        <v>4478</v>
      </c>
      <c r="B1026" t="s">
        <v>4479</v>
      </c>
      <c r="C1026" t="s">
        <v>3628</v>
      </c>
      <c r="D1026">
        <v>100</v>
      </c>
      <c r="E1026" t="s">
        <v>3629</v>
      </c>
      <c r="F1026" t="s">
        <v>3630</v>
      </c>
      <c r="G1026" t="s">
        <v>3631</v>
      </c>
      <c r="H1026" t="s">
        <v>3632</v>
      </c>
      <c r="I1026" t="s">
        <v>3633</v>
      </c>
      <c r="J1026" t="s">
        <v>3634</v>
      </c>
      <c r="K1026" t="s">
        <v>48</v>
      </c>
      <c r="L1026" t="s">
        <v>1021</v>
      </c>
      <c r="M1026" t="s">
        <v>4478</v>
      </c>
      <c r="N1026" t="s">
        <v>4478</v>
      </c>
      <c r="O1026" t="s">
        <v>4343</v>
      </c>
    </row>
    <row r="1027" spans="1:15" x14ac:dyDescent="0.45">
      <c r="A1027" t="s">
        <v>4478</v>
      </c>
      <c r="B1027" t="s">
        <v>4479</v>
      </c>
      <c r="C1027" t="s">
        <v>3628</v>
      </c>
      <c r="D1027">
        <v>100</v>
      </c>
      <c r="E1027" t="s">
        <v>3629</v>
      </c>
      <c r="F1027" t="s">
        <v>3630</v>
      </c>
      <c r="G1027" t="s">
        <v>3631</v>
      </c>
      <c r="H1027" t="s">
        <v>3632</v>
      </c>
      <c r="I1027" t="s">
        <v>3633</v>
      </c>
      <c r="J1027" t="s">
        <v>3634</v>
      </c>
      <c r="K1027" t="s">
        <v>48</v>
      </c>
      <c r="L1027" t="s">
        <v>1021</v>
      </c>
      <c r="M1027" t="s">
        <v>4478</v>
      </c>
      <c r="N1027" t="s">
        <v>4478</v>
      </c>
      <c r="O1027" t="s">
        <v>4343</v>
      </c>
    </row>
    <row r="1028" spans="1:15" x14ac:dyDescent="0.45">
      <c r="A1028" t="s">
        <v>4478</v>
      </c>
      <c r="B1028" t="s">
        <v>4479</v>
      </c>
      <c r="C1028" t="s">
        <v>3628</v>
      </c>
      <c r="D1028">
        <v>100</v>
      </c>
      <c r="E1028" t="s">
        <v>3629</v>
      </c>
      <c r="F1028" t="s">
        <v>3630</v>
      </c>
      <c r="G1028" t="s">
        <v>3631</v>
      </c>
      <c r="H1028" t="s">
        <v>3632</v>
      </c>
      <c r="I1028" t="s">
        <v>3633</v>
      </c>
      <c r="J1028" t="s">
        <v>3634</v>
      </c>
      <c r="K1028" t="s">
        <v>48</v>
      </c>
      <c r="L1028" t="s">
        <v>1021</v>
      </c>
      <c r="M1028" t="s">
        <v>4478</v>
      </c>
      <c r="N1028" t="s">
        <v>4478</v>
      </c>
      <c r="O1028" t="s">
        <v>4343</v>
      </c>
    </row>
    <row r="1029" spans="1:15" x14ac:dyDescent="0.45">
      <c r="A1029" t="s">
        <v>4478</v>
      </c>
      <c r="B1029" t="s">
        <v>4479</v>
      </c>
      <c r="C1029" t="s">
        <v>3628</v>
      </c>
      <c r="D1029">
        <v>100</v>
      </c>
      <c r="E1029" t="s">
        <v>3629</v>
      </c>
      <c r="F1029" t="s">
        <v>3630</v>
      </c>
      <c r="G1029" t="s">
        <v>3631</v>
      </c>
      <c r="H1029" t="s">
        <v>3632</v>
      </c>
      <c r="I1029" t="s">
        <v>3633</v>
      </c>
      <c r="J1029" t="s">
        <v>3634</v>
      </c>
      <c r="K1029" t="s">
        <v>48</v>
      </c>
      <c r="L1029" t="s">
        <v>1021</v>
      </c>
      <c r="M1029" t="s">
        <v>4478</v>
      </c>
      <c r="N1029" t="s">
        <v>4478</v>
      </c>
      <c r="O1029" t="s">
        <v>4343</v>
      </c>
    </row>
    <row r="1030" spans="1:15" x14ac:dyDescent="0.45">
      <c r="A1030" t="s">
        <v>3889</v>
      </c>
      <c r="B1030" t="s">
        <v>3890</v>
      </c>
      <c r="C1030" t="s">
        <v>3628</v>
      </c>
      <c r="D1030">
        <v>100</v>
      </c>
      <c r="E1030" t="s">
        <v>3629</v>
      </c>
      <c r="F1030" t="s">
        <v>3630</v>
      </c>
      <c r="G1030" t="s">
        <v>3631</v>
      </c>
      <c r="H1030" t="s">
        <v>3632</v>
      </c>
      <c r="I1030" t="s">
        <v>3633</v>
      </c>
      <c r="J1030" t="s">
        <v>3634</v>
      </c>
      <c r="K1030" t="s">
        <v>48</v>
      </c>
      <c r="L1030" t="s">
        <v>1021</v>
      </c>
      <c r="M1030" t="s">
        <v>3889</v>
      </c>
      <c r="N1030" t="s">
        <v>3889</v>
      </c>
      <c r="O1030" t="s">
        <v>3779</v>
      </c>
    </row>
    <row r="1031" spans="1:15" x14ac:dyDescent="0.45">
      <c r="A1031" t="s">
        <v>3889</v>
      </c>
      <c r="B1031" t="s">
        <v>3890</v>
      </c>
      <c r="C1031" t="s">
        <v>3628</v>
      </c>
      <c r="D1031">
        <v>100</v>
      </c>
      <c r="E1031" t="s">
        <v>3629</v>
      </c>
      <c r="F1031" t="s">
        <v>3630</v>
      </c>
      <c r="G1031" t="s">
        <v>3631</v>
      </c>
      <c r="H1031" t="s">
        <v>3632</v>
      </c>
      <c r="I1031" t="s">
        <v>3633</v>
      </c>
      <c r="J1031" t="s">
        <v>3634</v>
      </c>
      <c r="K1031" t="s">
        <v>48</v>
      </c>
      <c r="L1031" t="s">
        <v>1021</v>
      </c>
      <c r="M1031" t="s">
        <v>3889</v>
      </c>
      <c r="N1031" t="s">
        <v>3889</v>
      </c>
      <c r="O1031" t="s">
        <v>3779</v>
      </c>
    </row>
    <row r="1032" spans="1:15" x14ac:dyDescent="0.45">
      <c r="A1032" t="s">
        <v>3889</v>
      </c>
      <c r="B1032" t="s">
        <v>3890</v>
      </c>
      <c r="C1032" t="s">
        <v>3628</v>
      </c>
      <c r="D1032">
        <v>100</v>
      </c>
      <c r="E1032" t="s">
        <v>3629</v>
      </c>
      <c r="F1032" t="s">
        <v>3630</v>
      </c>
      <c r="G1032" t="s">
        <v>3631</v>
      </c>
      <c r="H1032" t="s">
        <v>3632</v>
      </c>
      <c r="I1032" t="s">
        <v>3633</v>
      </c>
      <c r="J1032" t="s">
        <v>3634</v>
      </c>
      <c r="K1032" t="s">
        <v>48</v>
      </c>
      <c r="L1032" t="s">
        <v>1021</v>
      </c>
      <c r="M1032" t="s">
        <v>3889</v>
      </c>
      <c r="N1032" t="s">
        <v>3889</v>
      </c>
      <c r="O1032" t="s">
        <v>3779</v>
      </c>
    </row>
    <row r="1033" spans="1:15" x14ac:dyDescent="0.45">
      <c r="A1033" t="s">
        <v>3889</v>
      </c>
      <c r="B1033" t="s">
        <v>3890</v>
      </c>
      <c r="C1033" t="s">
        <v>3628</v>
      </c>
      <c r="D1033">
        <v>100</v>
      </c>
      <c r="E1033" t="s">
        <v>3629</v>
      </c>
      <c r="F1033" t="s">
        <v>3630</v>
      </c>
      <c r="G1033" t="s">
        <v>3631</v>
      </c>
      <c r="H1033" t="s">
        <v>3632</v>
      </c>
      <c r="I1033" t="s">
        <v>3633</v>
      </c>
      <c r="J1033" t="s">
        <v>3634</v>
      </c>
      <c r="K1033" t="s">
        <v>48</v>
      </c>
      <c r="L1033" t="s">
        <v>1021</v>
      </c>
      <c r="M1033" t="s">
        <v>3889</v>
      </c>
      <c r="N1033" t="s">
        <v>3889</v>
      </c>
      <c r="O1033" t="s">
        <v>3779</v>
      </c>
    </row>
    <row r="1034" spans="1:15" x14ac:dyDescent="0.45">
      <c r="A1034" t="s">
        <v>4480</v>
      </c>
      <c r="B1034" t="s">
        <v>4481</v>
      </c>
      <c r="C1034" t="s">
        <v>3628</v>
      </c>
      <c r="D1034">
        <v>100</v>
      </c>
      <c r="E1034" t="s">
        <v>3629</v>
      </c>
      <c r="F1034" t="s">
        <v>3630</v>
      </c>
      <c r="G1034" t="s">
        <v>3631</v>
      </c>
      <c r="H1034" t="s">
        <v>3632</v>
      </c>
      <c r="I1034" t="s">
        <v>3633</v>
      </c>
      <c r="J1034" t="s">
        <v>3634</v>
      </c>
      <c r="K1034" t="s">
        <v>48</v>
      </c>
      <c r="L1034" t="s">
        <v>1021</v>
      </c>
      <c r="M1034" t="s">
        <v>4480</v>
      </c>
      <c r="N1034" t="s">
        <v>4480</v>
      </c>
      <c r="O1034" t="s">
        <v>4482</v>
      </c>
    </row>
    <row r="1035" spans="1:15" x14ac:dyDescent="0.45">
      <c r="A1035" t="s">
        <v>4483</v>
      </c>
      <c r="B1035" t="s">
        <v>4484</v>
      </c>
      <c r="C1035" t="s">
        <v>3628</v>
      </c>
      <c r="D1035">
        <v>100</v>
      </c>
      <c r="E1035" t="s">
        <v>3629</v>
      </c>
      <c r="F1035" t="s">
        <v>3630</v>
      </c>
      <c r="G1035" t="s">
        <v>3631</v>
      </c>
      <c r="H1035" t="s">
        <v>3632</v>
      </c>
      <c r="I1035" t="s">
        <v>3633</v>
      </c>
      <c r="J1035" t="s">
        <v>3634</v>
      </c>
      <c r="K1035" t="s">
        <v>48</v>
      </c>
      <c r="L1035" t="s">
        <v>1021</v>
      </c>
      <c r="M1035" t="s">
        <v>4483</v>
      </c>
      <c r="N1035" t="s">
        <v>4483</v>
      </c>
      <c r="O1035" t="s">
        <v>3893</v>
      </c>
    </row>
    <row r="1036" spans="1:15" x14ac:dyDescent="0.45">
      <c r="A1036" t="s">
        <v>4485</v>
      </c>
      <c r="B1036" t="s">
        <v>4486</v>
      </c>
      <c r="C1036" t="s">
        <v>3628</v>
      </c>
      <c r="D1036">
        <v>100</v>
      </c>
      <c r="E1036" t="s">
        <v>3629</v>
      </c>
      <c r="F1036" t="s">
        <v>3630</v>
      </c>
      <c r="G1036" t="s">
        <v>3631</v>
      </c>
      <c r="H1036" t="s">
        <v>3632</v>
      </c>
      <c r="I1036" t="s">
        <v>3633</v>
      </c>
      <c r="J1036" t="s">
        <v>3634</v>
      </c>
      <c r="K1036" t="s">
        <v>48</v>
      </c>
      <c r="L1036" t="s">
        <v>1021</v>
      </c>
      <c r="M1036" t="s">
        <v>4485</v>
      </c>
      <c r="N1036" t="s">
        <v>4485</v>
      </c>
      <c r="O1036" t="s">
        <v>3814</v>
      </c>
    </row>
    <row r="1037" spans="1:15" x14ac:dyDescent="0.45">
      <c r="A1037" t="s">
        <v>4487</v>
      </c>
      <c r="B1037" t="s">
        <v>4488</v>
      </c>
      <c r="C1037" t="s">
        <v>3628</v>
      </c>
      <c r="D1037">
        <v>100</v>
      </c>
      <c r="E1037" t="s">
        <v>3629</v>
      </c>
      <c r="F1037" t="s">
        <v>3630</v>
      </c>
      <c r="G1037" t="s">
        <v>3631</v>
      </c>
      <c r="H1037" t="s">
        <v>3632</v>
      </c>
      <c r="I1037" t="s">
        <v>3633</v>
      </c>
      <c r="J1037" t="s">
        <v>3634</v>
      </c>
      <c r="K1037" t="s">
        <v>48</v>
      </c>
      <c r="L1037" t="s">
        <v>1021</v>
      </c>
      <c r="M1037" t="s">
        <v>4487</v>
      </c>
      <c r="N1037" t="s">
        <v>4487</v>
      </c>
      <c r="O1037" t="s">
        <v>4489</v>
      </c>
    </row>
    <row r="1038" spans="1:15" x14ac:dyDescent="0.45">
      <c r="A1038" t="s">
        <v>4487</v>
      </c>
      <c r="B1038" t="s">
        <v>4488</v>
      </c>
      <c r="C1038" t="s">
        <v>3628</v>
      </c>
      <c r="D1038">
        <v>100</v>
      </c>
      <c r="E1038" t="s">
        <v>3629</v>
      </c>
      <c r="F1038" t="s">
        <v>3630</v>
      </c>
      <c r="G1038" t="s">
        <v>3631</v>
      </c>
      <c r="H1038" t="s">
        <v>3632</v>
      </c>
      <c r="I1038" t="s">
        <v>3633</v>
      </c>
      <c r="J1038" t="s">
        <v>3634</v>
      </c>
      <c r="K1038" t="s">
        <v>48</v>
      </c>
      <c r="L1038" t="s">
        <v>1021</v>
      </c>
      <c r="M1038" t="s">
        <v>4487</v>
      </c>
      <c r="N1038" t="s">
        <v>4487</v>
      </c>
      <c r="O1038" t="s">
        <v>4489</v>
      </c>
    </row>
    <row r="1039" spans="1:15" x14ac:dyDescent="0.45">
      <c r="A1039" t="s">
        <v>4487</v>
      </c>
      <c r="B1039" t="s">
        <v>4488</v>
      </c>
      <c r="C1039" t="s">
        <v>3628</v>
      </c>
      <c r="D1039">
        <v>100</v>
      </c>
      <c r="E1039" t="s">
        <v>3629</v>
      </c>
      <c r="F1039" t="s">
        <v>3630</v>
      </c>
      <c r="G1039" t="s">
        <v>3631</v>
      </c>
      <c r="H1039" t="s">
        <v>3632</v>
      </c>
      <c r="I1039" t="s">
        <v>3633</v>
      </c>
      <c r="J1039" t="s">
        <v>3634</v>
      </c>
      <c r="K1039" t="s">
        <v>48</v>
      </c>
      <c r="L1039" t="s">
        <v>1021</v>
      </c>
      <c r="M1039" t="s">
        <v>4487</v>
      </c>
      <c r="N1039" t="s">
        <v>4487</v>
      </c>
      <c r="O1039" t="s">
        <v>4489</v>
      </c>
    </row>
    <row r="1040" spans="1:15" x14ac:dyDescent="0.45">
      <c r="A1040" t="s">
        <v>4487</v>
      </c>
      <c r="B1040" t="s">
        <v>4488</v>
      </c>
      <c r="C1040" t="s">
        <v>3628</v>
      </c>
      <c r="D1040">
        <v>100</v>
      </c>
      <c r="E1040" t="s">
        <v>3629</v>
      </c>
      <c r="F1040" t="s">
        <v>3630</v>
      </c>
      <c r="G1040" t="s">
        <v>3631</v>
      </c>
      <c r="H1040" t="s">
        <v>3632</v>
      </c>
      <c r="I1040" t="s">
        <v>3633</v>
      </c>
      <c r="J1040" t="s">
        <v>3634</v>
      </c>
      <c r="K1040" t="s">
        <v>48</v>
      </c>
      <c r="L1040" t="s">
        <v>1021</v>
      </c>
      <c r="M1040" t="s">
        <v>4487</v>
      </c>
      <c r="N1040" t="s">
        <v>4487</v>
      </c>
      <c r="O1040" t="s">
        <v>4489</v>
      </c>
    </row>
    <row r="1041" spans="1:15" x14ac:dyDescent="0.45">
      <c r="A1041" t="s">
        <v>4487</v>
      </c>
      <c r="B1041" t="s">
        <v>4488</v>
      </c>
      <c r="C1041" t="s">
        <v>3628</v>
      </c>
      <c r="D1041">
        <v>100</v>
      </c>
      <c r="E1041" t="s">
        <v>3629</v>
      </c>
      <c r="F1041" t="s">
        <v>3630</v>
      </c>
      <c r="G1041" t="s">
        <v>3631</v>
      </c>
      <c r="H1041" t="s">
        <v>3632</v>
      </c>
      <c r="I1041" t="s">
        <v>3633</v>
      </c>
      <c r="J1041" t="s">
        <v>3634</v>
      </c>
      <c r="K1041" t="s">
        <v>48</v>
      </c>
      <c r="L1041" t="s">
        <v>1021</v>
      </c>
      <c r="M1041" t="s">
        <v>4487</v>
      </c>
      <c r="N1041" t="s">
        <v>4487</v>
      </c>
      <c r="O1041" t="s">
        <v>4489</v>
      </c>
    </row>
    <row r="1042" spans="1:15" x14ac:dyDescent="0.45">
      <c r="A1042" t="s">
        <v>4487</v>
      </c>
      <c r="B1042" t="s">
        <v>4488</v>
      </c>
      <c r="C1042" t="s">
        <v>3628</v>
      </c>
      <c r="D1042">
        <v>100</v>
      </c>
      <c r="E1042" t="s">
        <v>3629</v>
      </c>
      <c r="F1042" t="s">
        <v>3630</v>
      </c>
      <c r="G1042" t="s">
        <v>3631</v>
      </c>
      <c r="H1042" t="s">
        <v>3632</v>
      </c>
      <c r="I1042" t="s">
        <v>3633</v>
      </c>
      <c r="J1042" t="s">
        <v>3634</v>
      </c>
      <c r="K1042" t="s">
        <v>48</v>
      </c>
      <c r="L1042" t="s">
        <v>1021</v>
      </c>
      <c r="M1042" t="s">
        <v>4487</v>
      </c>
      <c r="N1042" t="s">
        <v>4487</v>
      </c>
      <c r="O1042" t="s">
        <v>4489</v>
      </c>
    </row>
    <row r="1043" spans="1:15" x14ac:dyDescent="0.45">
      <c r="A1043" t="s">
        <v>4487</v>
      </c>
      <c r="B1043" t="s">
        <v>4488</v>
      </c>
      <c r="C1043" t="s">
        <v>3628</v>
      </c>
      <c r="D1043">
        <v>100</v>
      </c>
      <c r="E1043" t="s">
        <v>3629</v>
      </c>
      <c r="F1043" t="s">
        <v>3630</v>
      </c>
      <c r="G1043" t="s">
        <v>3631</v>
      </c>
      <c r="H1043" t="s">
        <v>3632</v>
      </c>
      <c r="I1043" t="s">
        <v>3633</v>
      </c>
      <c r="J1043" t="s">
        <v>3634</v>
      </c>
      <c r="K1043" t="s">
        <v>48</v>
      </c>
      <c r="L1043" t="s">
        <v>1021</v>
      </c>
      <c r="M1043" t="s">
        <v>4487</v>
      </c>
      <c r="N1043" t="s">
        <v>4487</v>
      </c>
      <c r="O1043" t="s">
        <v>4489</v>
      </c>
    </row>
    <row r="1044" spans="1:15" x14ac:dyDescent="0.45">
      <c r="A1044" t="s">
        <v>4487</v>
      </c>
      <c r="B1044" t="s">
        <v>4488</v>
      </c>
      <c r="C1044" t="s">
        <v>3628</v>
      </c>
      <c r="D1044">
        <v>100</v>
      </c>
      <c r="E1044" t="s">
        <v>3629</v>
      </c>
      <c r="F1044" t="s">
        <v>3630</v>
      </c>
      <c r="G1044" t="s">
        <v>3631</v>
      </c>
      <c r="H1044" t="s">
        <v>3632</v>
      </c>
      <c r="I1044" t="s">
        <v>3633</v>
      </c>
      <c r="J1044" t="s">
        <v>3634</v>
      </c>
      <c r="K1044" t="s">
        <v>48</v>
      </c>
      <c r="L1044" t="s">
        <v>1021</v>
      </c>
      <c r="M1044" t="s">
        <v>4487</v>
      </c>
      <c r="N1044" t="s">
        <v>4487</v>
      </c>
      <c r="O1044" t="s">
        <v>4489</v>
      </c>
    </row>
    <row r="1045" spans="1:15" x14ac:dyDescent="0.45">
      <c r="A1045" t="s">
        <v>4487</v>
      </c>
      <c r="B1045" t="s">
        <v>4488</v>
      </c>
      <c r="C1045" t="s">
        <v>3628</v>
      </c>
      <c r="D1045">
        <v>100</v>
      </c>
      <c r="E1045" t="s">
        <v>3629</v>
      </c>
      <c r="F1045" t="s">
        <v>3630</v>
      </c>
      <c r="G1045" t="s">
        <v>3631</v>
      </c>
      <c r="H1045" t="s">
        <v>3632</v>
      </c>
      <c r="I1045" t="s">
        <v>3633</v>
      </c>
      <c r="J1045" t="s">
        <v>3634</v>
      </c>
      <c r="K1045" t="s">
        <v>48</v>
      </c>
      <c r="L1045" t="s">
        <v>1021</v>
      </c>
      <c r="M1045" t="s">
        <v>4487</v>
      </c>
      <c r="N1045" t="s">
        <v>4487</v>
      </c>
      <c r="O1045" t="s">
        <v>4489</v>
      </c>
    </row>
    <row r="1046" spans="1:15" x14ac:dyDescent="0.45">
      <c r="A1046" t="s">
        <v>4487</v>
      </c>
      <c r="B1046" t="s">
        <v>4488</v>
      </c>
      <c r="C1046" t="s">
        <v>3628</v>
      </c>
      <c r="D1046">
        <v>100</v>
      </c>
      <c r="E1046" t="s">
        <v>3629</v>
      </c>
      <c r="F1046" t="s">
        <v>3630</v>
      </c>
      <c r="G1046" t="s">
        <v>3631</v>
      </c>
      <c r="H1046" t="s">
        <v>3632</v>
      </c>
      <c r="I1046" t="s">
        <v>3633</v>
      </c>
      <c r="J1046" t="s">
        <v>3634</v>
      </c>
      <c r="K1046" t="s">
        <v>48</v>
      </c>
      <c r="L1046" t="s">
        <v>1021</v>
      </c>
      <c r="M1046" t="s">
        <v>4487</v>
      </c>
      <c r="N1046" t="s">
        <v>4487</v>
      </c>
      <c r="O1046" t="s">
        <v>4489</v>
      </c>
    </row>
    <row r="1047" spans="1:15" x14ac:dyDescent="0.45">
      <c r="A1047" t="s">
        <v>4487</v>
      </c>
      <c r="B1047" t="s">
        <v>4488</v>
      </c>
      <c r="C1047" t="s">
        <v>3628</v>
      </c>
      <c r="D1047">
        <v>100</v>
      </c>
      <c r="E1047" t="s">
        <v>3629</v>
      </c>
      <c r="F1047" t="s">
        <v>3630</v>
      </c>
      <c r="G1047" t="s">
        <v>3631</v>
      </c>
      <c r="H1047" t="s">
        <v>3632</v>
      </c>
      <c r="I1047" t="s">
        <v>3633</v>
      </c>
      <c r="J1047" t="s">
        <v>3634</v>
      </c>
      <c r="K1047" t="s">
        <v>48</v>
      </c>
      <c r="L1047" t="s">
        <v>1021</v>
      </c>
      <c r="M1047" t="s">
        <v>4487</v>
      </c>
      <c r="N1047" t="s">
        <v>4487</v>
      </c>
      <c r="O1047" t="s">
        <v>4489</v>
      </c>
    </row>
    <row r="1048" spans="1:15" x14ac:dyDescent="0.45">
      <c r="A1048" t="s">
        <v>3887</v>
      </c>
      <c r="B1048" t="s">
        <v>3886</v>
      </c>
      <c r="C1048" t="s">
        <v>3628</v>
      </c>
      <c r="D1048">
        <v>100</v>
      </c>
      <c r="E1048" t="s">
        <v>3629</v>
      </c>
      <c r="F1048" t="s">
        <v>3630</v>
      </c>
      <c r="G1048" t="s">
        <v>3631</v>
      </c>
      <c r="H1048" t="s">
        <v>3632</v>
      </c>
      <c r="I1048" t="s">
        <v>3633</v>
      </c>
      <c r="J1048" t="s">
        <v>3634</v>
      </c>
      <c r="K1048" t="s">
        <v>48</v>
      </c>
      <c r="L1048" t="s">
        <v>1021</v>
      </c>
      <c r="M1048" t="s">
        <v>3887</v>
      </c>
      <c r="N1048" t="s">
        <v>3887</v>
      </c>
      <c r="O1048" t="s">
        <v>3888</v>
      </c>
    </row>
    <row r="1049" spans="1:15" x14ac:dyDescent="0.45">
      <c r="A1049" t="s">
        <v>4490</v>
      </c>
      <c r="B1049" t="s">
        <v>4491</v>
      </c>
      <c r="C1049" t="s">
        <v>3628</v>
      </c>
      <c r="D1049">
        <v>100</v>
      </c>
      <c r="E1049" t="s">
        <v>3629</v>
      </c>
      <c r="F1049" t="s">
        <v>3630</v>
      </c>
      <c r="G1049" t="s">
        <v>3631</v>
      </c>
      <c r="H1049" t="s">
        <v>3632</v>
      </c>
      <c r="I1049" t="s">
        <v>3633</v>
      </c>
      <c r="J1049" t="s">
        <v>3634</v>
      </c>
      <c r="K1049" t="s">
        <v>229</v>
      </c>
      <c r="L1049" t="s">
        <v>230</v>
      </c>
      <c r="M1049" t="s">
        <v>4490</v>
      </c>
      <c r="N1049" t="s">
        <v>4490</v>
      </c>
      <c r="O1049" t="s">
        <v>3674</v>
      </c>
    </row>
    <row r="1050" spans="1:15" x14ac:dyDescent="0.45">
      <c r="A1050" t="s">
        <v>4490</v>
      </c>
      <c r="B1050" t="s">
        <v>4491</v>
      </c>
      <c r="C1050" t="s">
        <v>3628</v>
      </c>
      <c r="D1050">
        <v>100</v>
      </c>
      <c r="E1050" t="s">
        <v>3629</v>
      </c>
      <c r="F1050" t="s">
        <v>3630</v>
      </c>
      <c r="G1050" t="s">
        <v>3631</v>
      </c>
      <c r="H1050" t="s">
        <v>3632</v>
      </c>
      <c r="I1050" t="s">
        <v>3633</v>
      </c>
      <c r="J1050" t="s">
        <v>3634</v>
      </c>
      <c r="K1050" t="s">
        <v>229</v>
      </c>
      <c r="L1050" t="s">
        <v>230</v>
      </c>
      <c r="M1050" t="s">
        <v>4490</v>
      </c>
      <c r="N1050" t="s">
        <v>4490</v>
      </c>
      <c r="O1050" t="s">
        <v>3674</v>
      </c>
    </row>
    <row r="1051" spans="1:15" x14ac:dyDescent="0.45">
      <c r="A1051" t="s">
        <v>4490</v>
      </c>
      <c r="B1051" t="s">
        <v>4491</v>
      </c>
      <c r="C1051" t="s">
        <v>3628</v>
      </c>
      <c r="D1051">
        <v>100</v>
      </c>
      <c r="E1051" t="s">
        <v>3629</v>
      </c>
      <c r="F1051" t="s">
        <v>3630</v>
      </c>
      <c r="G1051" t="s">
        <v>3631</v>
      </c>
      <c r="H1051" t="s">
        <v>3632</v>
      </c>
      <c r="I1051" t="s">
        <v>3633</v>
      </c>
      <c r="J1051" t="s">
        <v>3634</v>
      </c>
      <c r="K1051" t="s">
        <v>229</v>
      </c>
      <c r="L1051" t="s">
        <v>230</v>
      </c>
      <c r="M1051" t="s">
        <v>4490</v>
      </c>
      <c r="N1051" t="s">
        <v>4490</v>
      </c>
      <c r="O1051" t="s">
        <v>3674</v>
      </c>
    </row>
    <row r="1052" spans="1:15" x14ac:dyDescent="0.45">
      <c r="A1052" t="s">
        <v>4490</v>
      </c>
      <c r="B1052" t="s">
        <v>4491</v>
      </c>
      <c r="C1052" t="s">
        <v>3628</v>
      </c>
      <c r="D1052">
        <v>100</v>
      </c>
      <c r="E1052" t="s">
        <v>3629</v>
      </c>
      <c r="F1052" t="s">
        <v>3630</v>
      </c>
      <c r="G1052" t="s">
        <v>3631</v>
      </c>
      <c r="H1052" t="s">
        <v>3632</v>
      </c>
      <c r="I1052" t="s">
        <v>3633</v>
      </c>
      <c r="J1052" t="s">
        <v>3634</v>
      </c>
      <c r="K1052" t="s">
        <v>229</v>
      </c>
      <c r="L1052" t="s">
        <v>230</v>
      </c>
      <c r="M1052" t="s">
        <v>4490</v>
      </c>
      <c r="N1052" t="s">
        <v>4490</v>
      </c>
      <c r="O1052" t="s">
        <v>3674</v>
      </c>
    </row>
    <row r="1053" spans="1:15" x14ac:dyDescent="0.45">
      <c r="A1053" t="s">
        <v>3672</v>
      </c>
      <c r="B1053" t="s">
        <v>3673</v>
      </c>
      <c r="C1053" t="s">
        <v>3628</v>
      </c>
      <c r="D1053">
        <v>100</v>
      </c>
      <c r="E1053" t="s">
        <v>3629</v>
      </c>
      <c r="F1053" t="s">
        <v>3630</v>
      </c>
      <c r="G1053" t="s">
        <v>3631</v>
      </c>
      <c r="H1053" t="s">
        <v>3632</v>
      </c>
      <c r="I1053" t="s">
        <v>3633</v>
      </c>
      <c r="J1053" t="s">
        <v>3634</v>
      </c>
      <c r="K1053" t="s">
        <v>229</v>
      </c>
      <c r="L1053" t="s">
        <v>230</v>
      </c>
      <c r="M1053" t="s">
        <v>3672</v>
      </c>
      <c r="N1053" t="s">
        <v>3672</v>
      </c>
      <c r="O1053" t="s">
        <v>3674</v>
      </c>
    </row>
    <row r="1054" spans="1:15" x14ac:dyDescent="0.45">
      <c r="A1054" t="s">
        <v>3672</v>
      </c>
      <c r="B1054" t="s">
        <v>3673</v>
      </c>
      <c r="C1054" t="s">
        <v>3628</v>
      </c>
      <c r="D1054">
        <v>100</v>
      </c>
      <c r="E1054" t="s">
        <v>3629</v>
      </c>
      <c r="F1054" t="s">
        <v>3630</v>
      </c>
      <c r="G1054" t="s">
        <v>3631</v>
      </c>
      <c r="H1054" t="s">
        <v>3632</v>
      </c>
      <c r="I1054" t="s">
        <v>3633</v>
      </c>
      <c r="J1054" t="s">
        <v>3634</v>
      </c>
      <c r="K1054" t="s">
        <v>229</v>
      </c>
      <c r="L1054" t="s">
        <v>230</v>
      </c>
      <c r="M1054" t="s">
        <v>3672</v>
      </c>
      <c r="N1054" t="s">
        <v>3672</v>
      </c>
      <c r="O1054" t="s">
        <v>3674</v>
      </c>
    </row>
    <row r="1055" spans="1:15" x14ac:dyDescent="0.45">
      <c r="A1055" t="s">
        <v>4492</v>
      </c>
      <c r="B1055" t="s">
        <v>4493</v>
      </c>
      <c r="C1055" t="s">
        <v>3628</v>
      </c>
      <c r="D1055">
        <v>100</v>
      </c>
      <c r="E1055" t="s">
        <v>3629</v>
      </c>
      <c r="F1055" t="s">
        <v>3630</v>
      </c>
      <c r="G1055" t="s">
        <v>3631</v>
      </c>
      <c r="H1055" t="s">
        <v>3632</v>
      </c>
      <c r="I1055" t="s">
        <v>3633</v>
      </c>
      <c r="J1055" t="s">
        <v>3634</v>
      </c>
      <c r="K1055" t="s">
        <v>229</v>
      </c>
      <c r="L1055" t="s">
        <v>230</v>
      </c>
      <c r="M1055" t="s">
        <v>4492</v>
      </c>
      <c r="N1055" t="s">
        <v>4492</v>
      </c>
      <c r="O1055" t="s">
        <v>4494</v>
      </c>
    </row>
    <row r="1056" spans="1:15" x14ac:dyDescent="0.45">
      <c r="A1056" t="s">
        <v>4492</v>
      </c>
      <c r="B1056" t="s">
        <v>4493</v>
      </c>
      <c r="C1056" t="s">
        <v>3628</v>
      </c>
      <c r="D1056">
        <v>100</v>
      </c>
      <c r="E1056" t="s">
        <v>3629</v>
      </c>
      <c r="F1056" t="s">
        <v>3630</v>
      </c>
      <c r="G1056" t="s">
        <v>3631</v>
      </c>
      <c r="H1056" t="s">
        <v>3632</v>
      </c>
      <c r="I1056" t="s">
        <v>3633</v>
      </c>
      <c r="J1056" t="s">
        <v>3634</v>
      </c>
      <c r="K1056" t="s">
        <v>229</v>
      </c>
      <c r="L1056" t="s">
        <v>230</v>
      </c>
      <c r="M1056" t="s">
        <v>4492</v>
      </c>
      <c r="N1056" t="s">
        <v>4492</v>
      </c>
      <c r="O1056" t="s">
        <v>4494</v>
      </c>
    </row>
    <row r="1057" spans="1:15" x14ac:dyDescent="0.45">
      <c r="A1057" t="s">
        <v>4495</v>
      </c>
      <c r="B1057" t="s">
        <v>4496</v>
      </c>
      <c r="C1057" t="s">
        <v>3628</v>
      </c>
      <c r="D1057">
        <v>100</v>
      </c>
      <c r="E1057" t="s">
        <v>3629</v>
      </c>
      <c r="F1057" t="s">
        <v>3630</v>
      </c>
      <c r="G1057" t="s">
        <v>3631</v>
      </c>
      <c r="H1057" t="s">
        <v>3632</v>
      </c>
      <c r="I1057" t="s">
        <v>3633</v>
      </c>
      <c r="J1057" t="s">
        <v>3634</v>
      </c>
      <c r="K1057" t="s">
        <v>229</v>
      </c>
      <c r="L1057" t="s">
        <v>230</v>
      </c>
      <c r="M1057" t="s">
        <v>4495</v>
      </c>
      <c r="N1057" t="s">
        <v>4495</v>
      </c>
      <c r="O1057" t="s">
        <v>4497</v>
      </c>
    </row>
    <row r="1058" spans="1:15" x14ac:dyDescent="0.45">
      <c r="A1058" t="s">
        <v>4498</v>
      </c>
      <c r="B1058" t="s">
        <v>4499</v>
      </c>
      <c r="C1058" t="s">
        <v>3628</v>
      </c>
      <c r="D1058">
        <v>100</v>
      </c>
      <c r="E1058" t="s">
        <v>3629</v>
      </c>
      <c r="F1058" t="s">
        <v>3630</v>
      </c>
      <c r="G1058" t="s">
        <v>3631</v>
      </c>
      <c r="H1058" t="s">
        <v>3632</v>
      </c>
      <c r="I1058" t="s">
        <v>3633</v>
      </c>
      <c r="J1058" t="s">
        <v>3634</v>
      </c>
      <c r="K1058" t="s">
        <v>229</v>
      </c>
      <c r="L1058" t="s">
        <v>230</v>
      </c>
      <c r="M1058" t="s">
        <v>4498</v>
      </c>
      <c r="N1058" t="s">
        <v>4498</v>
      </c>
      <c r="O1058" t="s">
        <v>4500</v>
      </c>
    </row>
    <row r="1059" spans="1:15" x14ac:dyDescent="0.45">
      <c r="A1059" t="s">
        <v>4501</v>
      </c>
      <c r="B1059" t="s">
        <v>4502</v>
      </c>
      <c r="C1059" t="s">
        <v>3628</v>
      </c>
      <c r="D1059">
        <v>100</v>
      </c>
      <c r="E1059" t="s">
        <v>3629</v>
      </c>
      <c r="F1059" t="s">
        <v>3630</v>
      </c>
      <c r="G1059" t="s">
        <v>3631</v>
      </c>
      <c r="H1059" t="s">
        <v>3632</v>
      </c>
      <c r="I1059" t="s">
        <v>3633</v>
      </c>
      <c r="J1059" t="s">
        <v>3634</v>
      </c>
      <c r="K1059" t="s">
        <v>207</v>
      </c>
      <c r="L1059" t="s">
        <v>2302</v>
      </c>
      <c r="M1059" t="s">
        <v>4501</v>
      </c>
      <c r="N1059" t="s">
        <v>4501</v>
      </c>
      <c r="O1059" t="s">
        <v>2304</v>
      </c>
    </row>
    <row r="1060" spans="1:15" x14ac:dyDescent="0.45">
      <c r="A1060" t="s">
        <v>4503</v>
      </c>
      <c r="B1060" t="s">
        <v>4504</v>
      </c>
      <c r="C1060" t="s">
        <v>3628</v>
      </c>
      <c r="D1060">
        <v>100</v>
      </c>
      <c r="E1060" t="s">
        <v>3629</v>
      </c>
      <c r="F1060" t="s">
        <v>3630</v>
      </c>
      <c r="G1060" t="s">
        <v>3631</v>
      </c>
      <c r="H1060" t="s">
        <v>3632</v>
      </c>
      <c r="I1060" t="s">
        <v>3633</v>
      </c>
      <c r="J1060" t="s">
        <v>3634</v>
      </c>
      <c r="K1060" t="s">
        <v>207</v>
      </c>
      <c r="L1060" t="s">
        <v>2302</v>
      </c>
      <c r="M1060" t="s">
        <v>4503</v>
      </c>
      <c r="N1060" t="s">
        <v>4503</v>
      </c>
      <c r="O1060" t="s">
        <v>4505</v>
      </c>
    </row>
    <row r="1061" spans="1:15" x14ac:dyDescent="0.45">
      <c r="A1061" t="s">
        <v>4503</v>
      </c>
      <c r="B1061" t="s">
        <v>4504</v>
      </c>
      <c r="C1061" t="s">
        <v>3628</v>
      </c>
      <c r="D1061">
        <v>100</v>
      </c>
      <c r="E1061" t="s">
        <v>3629</v>
      </c>
      <c r="F1061" t="s">
        <v>3630</v>
      </c>
      <c r="G1061" t="s">
        <v>3631</v>
      </c>
      <c r="H1061" t="s">
        <v>3632</v>
      </c>
      <c r="I1061" t="s">
        <v>3633</v>
      </c>
      <c r="J1061" t="s">
        <v>3634</v>
      </c>
      <c r="K1061" t="s">
        <v>207</v>
      </c>
      <c r="L1061" t="s">
        <v>2302</v>
      </c>
      <c r="M1061" t="s">
        <v>4503</v>
      </c>
      <c r="N1061" t="s">
        <v>4503</v>
      </c>
      <c r="O1061" t="s">
        <v>4505</v>
      </c>
    </row>
    <row r="1062" spans="1:15" x14ac:dyDescent="0.45">
      <c r="A1062" t="s">
        <v>4503</v>
      </c>
      <c r="B1062" t="s">
        <v>4504</v>
      </c>
      <c r="C1062" t="s">
        <v>3628</v>
      </c>
      <c r="D1062">
        <v>100</v>
      </c>
      <c r="E1062" t="s">
        <v>3629</v>
      </c>
      <c r="F1062" t="s">
        <v>3630</v>
      </c>
      <c r="G1062" t="s">
        <v>3631</v>
      </c>
      <c r="H1062" t="s">
        <v>3632</v>
      </c>
      <c r="I1062" t="s">
        <v>3633</v>
      </c>
      <c r="J1062" t="s">
        <v>3634</v>
      </c>
      <c r="K1062" t="s">
        <v>207</v>
      </c>
      <c r="L1062" t="s">
        <v>2302</v>
      </c>
      <c r="M1062" t="s">
        <v>4503</v>
      </c>
      <c r="N1062" t="s">
        <v>4503</v>
      </c>
      <c r="O1062" t="s">
        <v>4505</v>
      </c>
    </row>
    <row r="1063" spans="1:15" x14ac:dyDescent="0.45">
      <c r="A1063" t="s">
        <v>4506</v>
      </c>
      <c r="B1063" t="s">
        <v>4507</v>
      </c>
      <c r="C1063" t="s">
        <v>3628</v>
      </c>
      <c r="D1063">
        <v>100</v>
      </c>
      <c r="E1063" t="s">
        <v>3629</v>
      </c>
      <c r="F1063" t="s">
        <v>3630</v>
      </c>
      <c r="G1063" t="s">
        <v>3631</v>
      </c>
      <c r="H1063" t="s">
        <v>3632</v>
      </c>
      <c r="I1063" t="s">
        <v>3633</v>
      </c>
      <c r="J1063" t="s">
        <v>3634</v>
      </c>
      <c r="K1063" t="s">
        <v>207</v>
      </c>
      <c r="L1063" t="s">
        <v>2302</v>
      </c>
      <c r="M1063" t="s">
        <v>4506</v>
      </c>
      <c r="N1063" t="s">
        <v>4506</v>
      </c>
      <c r="O1063" t="s">
        <v>2304</v>
      </c>
    </row>
    <row r="1064" spans="1:15" x14ac:dyDescent="0.45">
      <c r="A1064" t="s">
        <v>4506</v>
      </c>
      <c r="B1064" t="s">
        <v>4507</v>
      </c>
      <c r="C1064" t="s">
        <v>3628</v>
      </c>
      <c r="D1064">
        <v>100</v>
      </c>
      <c r="E1064" t="s">
        <v>3629</v>
      </c>
      <c r="F1064" t="s">
        <v>3630</v>
      </c>
      <c r="G1064" t="s">
        <v>3631</v>
      </c>
      <c r="H1064" t="s">
        <v>3632</v>
      </c>
      <c r="I1064" t="s">
        <v>3633</v>
      </c>
      <c r="J1064" t="s">
        <v>3634</v>
      </c>
      <c r="K1064" t="s">
        <v>207</v>
      </c>
      <c r="L1064" t="s">
        <v>2302</v>
      </c>
      <c r="M1064" t="s">
        <v>4506</v>
      </c>
      <c r="N1064" t="s">
        <v>4506</v>
      </c>
      <c r="O1064" t="s">
        <v>2304</v>
      </c>
    </row>
    <row r="1065" spans="1:15" x14ac:dyDescent="0.45">
      <c r="A1065" t="s">
        <v>4506</v>
      </c>
      <c r="B1065" t="s">
        <v>4507</v>
      </c>
      <c r="C1065" t="s">
        <v>3628</v>
      </c>
      <c r="D1065">
        <v>100</v>
      </c>
      <c r="E1065" t="s">
        <v>3629</v>
      </c>
      <c r="F1065" t="s">
        <v>3630</v>
      </c>
      <c r="G1065" t="s">
        <v>3631</v>
      </c>
      <c r="H1065" t="s">
        <v>3632</v>
      </c>
      <c r="I1065" t="s">
        <v>3633</v>
      </c>
      <c r="J1065" t="s">
        <v>3634</v>
      </c>
      <c r="K1065" t="s">
        <v>207</v>
      </c>
      <c r="L1065" t="s">
        <v>2302</v>
      </c>
      <c r="M1065" t="s">
        <v>4506</v>
      </c>
      <c r="N1065" t="s">
        <v>4506</v>
      </c>
      <c r="O1065" t="s">
        <v>2304</v>
      </c>
    </row>
    <row r="1066" spans="1:15" x14ac:dyDescent="0.45">
      <c r="A1066" t="s">
        <v>4506</v>
      </c>
      <c r="B1066" t="s">
        <v>4507</v>
      </c>
      <c r="C1066" t="s">
        <v>3628</v>
      </c>
      <c r="D1066">
        <v>100</v>
      </c>
      <c r="E1066" t="s">
        <v>3629</v>
      </c>
      <c r="F1066" t="s">
        <v>3630</v>
      </c>
      <c r="G1066" t="s">
        <v>3631</v>
      </c>
      <c r="H1066" t="s">
        <v>3632</v>
      </c>
      <c r="I1066" t="s">
        <v>3633</v>
      </c>
      <c r="J1066" t="s">
        <v>3634</v>
      </c>
      <c r="K1066" t="s">
        <v>207</v>
      </c>
      <c r="L1066" t="s">
        <v>2302</v>
      </c>
      <c r="M1066" t="s">
        <v>4506</v>
      </c>
      <c r="N1066" t="s">
        <v>4506</v>
      </c>
      <c r="O1066" t="s">
        <v>2304</v>
      </c>
    </row>
    <row r="1067" spans="1:15" x14ac:dyDescent="0.45">
      <c r="A1067" t="s">
        <v>4506</v>
      </c>
      <c r="B1067" t="s">
        <v>4507</v>
      </c>
      <c r="C1067" t="s">
        <v>3628</v>
      </c>
      <c r="D1067">
        <v>100</v>
      </c>
      <c r="E1067" t="s">
        <v>3629</v>
      </c>
      <c r="F1067" t="s">
        <v>3630</v>
      </c>
      <c r="G1067" t="s">
        <v>3631</v>
      </c>
      <c r="H1067" t="s">
        <v>3632</v>
      </c>
      <c r="I1067" t="s">
        <v>3633</v>
      </c>
      <c r="J1067" t="s">
        <v>3634</v>
      </c>
      <c r="K1067" t="s">
        <v>207</v>
      </c>
      <c r="L1067" t="s">
        <v>2302</v>
      </c>
      <c r="M1067" t="s">
        <v>4506</v>
      </c>
      <c r="N1067" t="s">
        <v>4506</v>
      </c>
      <c r="O1067" t="s">
        <v>2304</v>
      </c>
    </row>
    <row r="1068" spans="1:15" x14ac:dyDescent="0.45">
      <c r="A1068" t="s">
        <v>4506</v>
      </c>
      <c r="B1068" t="s">
        <v>4507</v>
      </c>
      <c r="C1068" t="s">
        <v>3628</v>
      </c>
      <c r="D1068">
        <v>100</v>
      </c>
      <c r="E1068" t="s">
        <v>3629</v>
      </c>
      <c r="F1068" t="s">
        <v>3630</v>
      </c>
      <c r="G1068" t="s">
        <v>3631</v>
      </c>
      <c r="H1068" t="s">
        <v>3632</v>
      </c>
      <c r="I1068" t="s">
        <v>3633</v>
      </c>
      <c r="J1068" t="s">
        <v>3634</v>
      </c>
      <c r="K1068" t="s">
        <v>207</v>
      </c>
      <c r="L1068" t="s">
        <v>2302</v>
      </c>
      <c r="M1068" t="s">
        <v>4506</v>
      </c>
      <c r="N1068" t="s">
        <v>4506</v>
      </c>
      <c r="O1068" t="s">
        <v>2304</v>
      </c>
    </row>
    <row r="1069" spans="1:15" x14ac:dyDescent="0.45">
      <c r="A1069" t="s">
        <v>4506</v>
      </c>
      <c r="B1069" t="s">
        <v>4507</v>
      </c>
      <c r="C1069" t="s">
        <v>3628</v>
      </c>
      <c r="D1069">
        <v>100</v>
      </c>
      <c r="E1069" t="s">
        <v>3629</v>
      </c>
      <c r="F1069" t="s">
        <v>3630</v>
      </c>
      <c r="G1069" t="s">
        <v>3631</v>
      </c>
      <c r="H1069" t="s">
        <v>3632</v>
      </c>
      <c r="I1069" t="s">
        <v>3633</v>
      </c>
      <c r="J1069" t="s">
        <v>3634</v>
      </c>
      <c r="K1069" t="s">
        <v>207</v>
      </c>
      <c r="L1069" t="s">
        <v>2302</v>
      </c>
      <c r="M1069" t="s">
        <v>4506</v>
      </c>
      <c r="N1069" t="s">
        <v>4506</v>
      </c>
      <c r="O1069" t="s">
        <v>2304</v>
      </c>
    </row>
    <row r="1070" spans="1:15" x14ac:dyDescent="0.45">
      <c r="A1070" t="s">
        <v>4478</v>
      </c>
      <c r="B1070" t="s">
        <v>4479</v>
      </c>
      <c r="C1070" t="s">
        <v>3628</v>
      </c>
      <c r="D1070">
        <v>100</v>
      </c>
      <c r="E1070" t="s">
        <v>3629</v>
      </c>
      <c r="F1070" t="s">
        <v>3630</v>
      </c>
      <c r="G1070" t="s">
        <v>3631</v>
      </c>
      <c r="H1070" t="s">
        <v>3632</v>
      </c>
      <c r="I1070" t="s">
        <v>3633</v>
      </c>
      <c r="J1070" t="s">
        <v>3634</v>
      </c>
      <c r="K1070" t="s">
        <v>48</v>
      </c>
      <c r="L1070" t="s">
        <v>1021</v>
      </c>
      <c r="M1070" t="s">
        <v>4478</v>
      </c>
      <c r="N1070" t="s">
        <v>4478</v>
      </c>
      <c r="O1070" t="s">
        <v>4343</v>
      </c>
    </row>
    <row r="1071" spans="1:15" x14ac:dyDescent="0.45">
      <c r="A1071" t="s">
        <v>4506</v>
      </c>
      <c r="B1071" t="s">
        <v>4507</v>
      </c>
      <c r="C1071" t="s">
        <v>3628</v>
      </c>
      <c r="D1071">
        <v>100</v>
      </c>
      <c r="E1071" t="s">
        <v>3629</v>
      </c>
      <c r="F1071" t="s">
        <v>3630</v>
      </c>
      <c r="G1071" t="s">
        <v>3631</v>
      </c>
      <c r="H1071" t="s">
        <v>3632</v>
      </c>
      <c r="I1071" t="s">
        <v>3633</v>
      </c>
      <c r="J1071" t="s">
        <v>3634</v>
      </c>
      <c r="K1071" t="s">
        <v>207</v>
      </c>
      <c r="L1071" t="s">
        <v>2302</v>
      </c>
      <c r="M1071" t="s">
        <v>4506</v>
      </c>
      <c r="N1071" t="s">
        <v>4506</v>
      </c>
      <c r="O1071" t="s">
        <v>2304</v>
      </c>
    </row>
    <row r="1072" spans="1:15" x14ac:dyDescent="0.45">
      <c r="A1072" t="s">
        <v>4506</v>
      </c>
      <c r="B1072" t="s">
        <v>4507</v>
      </c>
      <c r="C1072" t="s">
        <v>3628</v>
      </c>
      <c r="D1072">
        <v>100</v>
      </c>
      <c r="E1072" t="s">
        <v>3629</v>
      </c>
      <c r="F1072" t="s">
        <v>3630</v>
      </c>
      <c r="G1072" t="s">
        <v>3631</v>
      </c>
      <c r="H1072" t="s">
        <v>3632</v>
      </c>
      <c r="I1072" t="s">
        <v>3633</v>
      </c>
      <c r="J1072" t="s">
        <v>3634</v>
      </c>
      <c r="K1072" t="s">
        <v>207</v>
      </c>
      <c r="L1072" t="s">
        <v>2302</v>
      </c>
      <c r="M1072" t="s">
        <v>4506</v>
      </c>
      <c r="N1072" t="s">
        <v>4506</v>
      </c>
      <c r="O1072" t="s">
        <v>2304</v>
      </c>
    </row>
    <row r="1073" spans="1:15" x14ac:dyDescent="0.45">
      <c r="A1073" t="s">
        <v>4478</v>
      </c>
      <c r="B1073" t="s">
        <v>4479</v>
      </c>
      <c r="C1073" t="s">
        <v>3628</v>
      </c>
      <c r="D1073">
        <v>100</v>
      </c>
      <c r="E1073" t="s">
        <v>3629</v>
      </c>
      <c r="F1073" t="s">
        <v>3630</v>
      </c>
      <c r="G1073" t="s">
        <v>3631</v>
      </c>
      <c r="H1073" t="s">
        <v>3632</v>
      </c>
      <c r="I1073" t="s">
        <v>3633</v>
      </c>
      <c r="J1073" t="s">
        <v>3634</v>
      </c>
      <c r="K1073" t="s">
        <v>48</v>
      </c>
      <c r="L1073" t="s">
        <v>1021</v>
      </c>
      <c r="M1073" t="s">
        <v>4478</v>
      </c>
      <c r="N1073" t="s">
        <v>4478</v>
      </c>
      <c r="O1073" t="s">
        <v>4343</v>
      </c>
    </row>
    <row r="1074" spans="1:15" x14ac:dyDescent="0.45">
      <c r="A1074" t="s">
        <v>4506</v>
      </c>
      <c r="B1074" t="s">
        <v>4507</v>
      </c>
      <c r="C1074" t="s">
        <v>3628</v>
      </c>
      <c r="D1074">
        <v>100</v>
      </c>
      <c r="E1074" t="s">
        <v>3629</v>
      </c>
      <c r="F1074" t="s">
        <v>3630</v>
      </c>
      <c r="G1074" t="s">
        <v>3631</v>
      </c>
      <c r="H1074" t="s">
        <v>3632</v>
      </c>
      <c r="I1074" t="s">
        <v>3633</v>
      </c>
      <c r="J1074" t="s">
        <v>3634</v>
      </c>
      <c r="K1074" t="s">
        <v>207</v>
      </c>
      <c r="L1074" t="s">
        <v>2302</v>
      </c>
      <c r="M1074" t="s">
        <v>4506</v>
      </c>
      <c r="N1074" t="s">
        <v>4506</v>
      </c>
      <c r="O1074" t="s">
        <v>2304</v>
      </c>
    </row>
    <row r="1075" spans="1:15" x14ac:dyDescent="0.45">
      <c r="A1075" t="s">
        <v>4506</v>
      </c>
      <c r="B1075" t="s">
        <v>4507</v>
      </c>
      <c r="C1075" t="s">
        <v>3628</v>
      </c>
      <c r="D1075">
        <v>100</v>
      </c>
      <c r="E1075" t="s">
        <v>3629</v>
      </c>
      <c r="F1075" t="s">
        <v>3630</v>
      </c>
      <c r="G1075" t="s">
        <v>3631</v>
      </c>
      <c r="H1075" t="s">
        <v>3632</v>
      </c>
      <c r="I1075" t="s">
        <v>3633</v>
      </c>
      <c r="J1075" t="s">
        <v>3634</v>
      </c>
      <c r="K1075" t="s">
        <v>207</v>
      </c>
      <c r="L1075" t="s">
        <v>2302</v>
      </c>
      <c r="M1075" t="s">
        <v>4506</v>
      </c>
      <c r="N1075" t="s">
        <v>4506</v>
      </c>
      <c r="O1075" t="s">
        <v>2304</v>
      </c>
    </row>
    <row r="1076" spans="1:15" x14ac:dyDescent="0.45">
      <c r="A1076" t="s">
        <v>4485</v>
      </c>
      <c r="B1076" t="s">
        <v>4486</v>
      </c>
      <c r="C1076" t="s">
        <v>3628</v>
      </c>
      <c r="D1076">
        <v>100</v>
      </c>
      <c r="E1076" t="s">
        <v>3629</v>
      </c>
      <c r="F1076" t="s">
        <v>3630</v>
      </c>
      <c r="G1076" t="s">
        <v>3631</v>
      </c>
      <c r="H1076" t="s">
        <v>3632</v>
      </c>
      <c r="I1076" t="s">
        <v>3633</v>
      </c>
      <c r="J1076" t="s">
        <v>3634</v>
      </c>
      <c r="K1076" t="s">
        <v>48</v>
      </c>
      <c r="L1076" t="s">
        <v>1021</v>
      </c>
      <c r="M1076" t="s">
        <v>4485</v>
      </c>
      <c r="N1076" t="s">
        <v>4485</v>
      </c>
      <c r="O1076" t="s">
        <v>3814</v>
      </c>
    </row>
    <row r="1077" spans="1:15" x14ac:dyDescent="0.45">
      <c r="A1077" t="s">
        <v>4485</v>
      </c>
      <c r="B1077" t="s">
        <v>4486</v>
      </c>
      <c r="C1077" t="s">
        <v>3628</v>
      </c>
      <c r="D1077">
        <v>100</v>
      </c>
      <c r="E1077" t="s">
        <v>3629</v>
      </c>
      <c r="F1077" t="s">
        <v>3630</v>
      </c>
      <c r="G1077" t="s">
        <v>3631</v>
      </c>
      <c r="H1077" t="s">
        <v>3632</v>
      </c>
      <c r="I1077" t="s">
        <v>3633</v>
      </c>
      <c r="J1077" t="s">
        <v>3634</v>
      </c>
      <c r="K1077" t="s">
        <v>48</v>
      </c>
      <c r="L1077" t="s">
        <v>1021</v>
      </c>
      <c r="M1077" t="s">
        <v>4485</v>
      </c>
      <c r="N1077" t="s">
        <v>4485</v>
      </c>
      <c r="O1077" t="s">
        <v>3814</v>
      </c>
    </row>
    <row r="1078" spans="1:15" x14ac:dyDescent="0.45">
      <c r="A1078" t="s">
        <v>4508</v>
      </c>
      <c r="B1078" t="s">
        <v>4509</v>
      </c>
      <c r="C1078" t="s">
        <v>3628</v>
      </c>
      <c r="D1078">
        <v>100</v>
      </c>
      <c r="E1078" t="s">
        <v>3629</v>
      </c>
      <c r="F1078" t="s">
        <v>3630</v>
      </c>
      <c r="G1078" t="s">
        <v>3631</v>
      </c>
      <c r="H1078" t="s">
        <v>3632</v>
      </c>
      <c r="I1078" t="s">
        <v>3633</v>
      </c>
      <c r="J1078" t="s">
        <v>3634</v>
      </c>
      <c r="K1078" t="s">
        <v>207</v>
      </c>
      <c r="L1078" t="s">
        <v>2302</v>
      </c>
      <c r="M1078" t="s">
        <v>4508</v>
      </c>
      <c r="N1078" t="s">
        <v>4508</v>
      </c>
      <c r="O1078" t="s">
        <v>4510</v>
      </c>
    </row>
    <row r="1079" spans="1:15" x14ac:dyDescent="0.45">
      <c r="A1079" t="s">
        <v>4485</v>
      </c>
      <c r="B1079" t="s">
        <v>4486</v>
      </c>
      <c r="C1079" t="s">
        <v>3628</v>
      </c>
      <c r="D1079">
        <v>100</v>
      </c>
      <c r="E1079" t="s">
        <v>3629</v>
      </c>
      <c r="F1079" t="s">
        <v>3630</v>
      </c>
      <c r="G1079" t="s">
        <v>3631</v>
      </c>
      <c r="H1079" t="s">
        <v>3632</v>
      </c>
      <c r="I1079" t="s">
        <v>3633</v>
      </c>
      <c r="J1079" t="s">
        <v>3634</v>
      </c>
      <c r="K1079" t="s">
        <v>48</v>
      </c>
      <c r="L1079" t="s">
        <v>1021</v>
      </c>
      <c r="M1079" t="s">
        <v>4485</v>
      </c>
      <c r="N1079" t="s">
        <v>4485</v>
      </c>
      <c r="O1079" t="s">
        <v>3814</v>
      </c>
    </row>
    <row r="1080" spans="1:15" x14ac:dyDescent="0.45">
      <c r="A1080" t="s">
        <v>4508</v>
      </c>
      <c r="B1080" t="s">
        <v>4509</v>
      </c>
      <c r="C1080" t="s">
        <v>3628</v>
      </c>
      <c r="D1080">
        <v>100</v>
      </c>
      <c r="E1080" t="s">
        <v>3629</v>
      </c>
      <c r="F1080" t="s">
        <v>3630</v>
      </c>
      <c r="G1080" t="s">
        <v>3631</v>
      </c>
      <c r="H1080" t="s">
        <v>3632</v>
      </c>
      <c r="I1080" t="s">
        <v>3633</v>
      </c>
      <c r="J1080" t="s">
        <v>3634</v>
      </c>
      <c r="K1080" t="s">
        <v>207</v>
      </c>
      <c r="L1080" t="s">
        <v>2302</v>
      </c>
      <c r="M1080" t="s">
        <v>4508</v>
      </c>
      <c r="N1080" t="s">
        <v>4508</v>
      </c>
      <c r="O1080" t="s">
        <v>4510</v>
      </c>
    </row>
    <row r="1081" spans="1:15" x14ac:dyDescent="0.45">
      <c r="A1081" t="s">
        <v>4508</v>
      </c>
      <c r="B1081" t="s">
        <v>4509</v>
      </c>
      <c r="C1081" t="s">
        <v>3628</v>
      </c>
      <c r="D1081">
        <v>100</v>
      </c>
      <c r="E1081" t="s">
        <v>3629</v>
      </c>
      <c r="F1081" t="s">
        <v>3630</v>
      </c>
      <c r="G1081" t="s">
        <v>3631</v>
      </c>
      <c r="H1081" t="s">
        <v>3632</v>
      </c>
      <c r="I1081" t="s">
        <v>3633</v>
      </c>
      <c r="J1081" t="s">
        <v>3634</v>
      </c>
      <c r="K1081" t="s">
        <v>207</v>
      </c>
      <c r="L1081" t="s">
        <v>2302</v>
      </c>
      <c r="M1081" t="s">
        <v>4508</v>
      </c>
      <c r="N1081" t="s">
        <v>4508</v>
      </c>
      <c r="O1081" t="s">
        <v>4510</v>
      </c>
    </row>
    <row r="1082" spans="1:15" x14ac:dyDescent="0.45">
      <c r="A1082" t="s">
        <v>4485</v>
      </c>
      <c r="B1082" t="s">
        <v>4486</v>
      </c>
      <c r="C1082" t="s">
        <v>3628</v>
      </c>
      <c r="D1082">
        <v>100</v>
      </c>
      <c r="E1082" t="s">
        <v>3629</v>
      </c>
      <c r="F1082" t="s">
        <v>3630</v>
      </c>
      <c r="G1082" t="s">
        <v>3631</v>
      </c>
      <c r="H1082" t="s">
        <v>3632</v>
      </c>
      <c r="I1082" t="s">
        <v>3633</v>
      </c>
      <c r="J1082" t="s">
        <v>3634</v>
      </c>
      <c r="K1082" t="s">
        <v>48</v>
      </c>
      <c r="L1082" t="s">
        <v>1021</v>
      </c>
      <c r="M1082" t="s">
        <v>4485</v>
      </c>
      <c r="N1082" t="s">
        <v>4485</v>
      </c>
      <c r="O1082" t="s">
        <v>3814</v>
      </c>
    </row>
    <row r="1083" spans="1:15" x14ac:dyDescent="0.45">
      <c r="A1083" t="s">
        <v>4508</v>
      </c>
      <c r="B1083" t="s">
        <v>4509</v>
      </c>
      <c r="C1083" t="s">
        <v>3628</v>
      </c>
      <c r="D1083">
        <v>100</v>
      </c>
      <c r="E1083" t="s">
        <v>3629</v>
      </c>
      <c r="F1083" t="s">
        <v>3630</v>
      </c>
      <c r="G1083" t="s">
        <v>3631</v>
      </c>
      <c r="H1083" t="s">
        <v>3632</v>
      </c>
      <c r="I1083" t="s">
        <v>3633</v>
      </c>
      <c r="J1083" t="s">
        <v>3634</v>
      </c>
      <c r="K1083" t="s">
        <v>207</v>
      </c>
      <c r="L1083" t="s">
        <v>2302</v>
      </c>
      <c r="M1083" t="s">
        <v>4508</v>
      </c>
      <c r="N1083" t="s">
        <v>4508</v>
      </c>
      <c r="O1083" t="s">
        <v>4510</v>
      </c>
    </row>
    <row r="1084" spans="1:15" x14ac:dyDescent="0.45">
      <c r="A1084" t="s">
        <v>4511</v>
      </c>
      <c r="B1084" t="s">
        <v>4512</v>
      </c>
      <c r="C1084" t="s">
        <v>3628</v>
      </c>
      <c r="D1084">
        <v>100</v>
      </c>
      <c r="E1084" t="s">
        <v>3629</v>
      </c>
      <c r="F1084" t="s">
        <v>3630</v>
      </c>
      <c r="G1084" t="s">
        <v>3631</v>
      </c>
      <c r="H1084" t="s">
        <v>3632</v>
      </c>
      <c r="I1084" t="s">
        <v>3633</v>
      </c>
      <c r="J1084" t="s">
        <v>3634</v>
      </c>
      <c r="K1084" t="s">
        <v>207</v>
      </c>
      <c r="L1084" t="s">
        <v>2302</v>
      </c>
      <c r="M1084" t="s">
        <v>4511</v>
      </c>
      <c r="N1084" t="s">
        <v>4511</v>
      </c>
      <c r="O1084" t="s">
        <v>4513</v>
      </c>
    </row>
    <row r="1085" spans="1:15" x14ac:dyDescent="0.45">
      <c r="A1085" t="s">
        <v>4511</v>
      </c>
      <c r="B1085" t="s">
        <v>4512</v>
      </c>
      <c r="C1085" t="s">
        <v>3628</v>
      </c>
      <c r="D1085">
        <v>100</v>
      </c>
      <c r="E1085" t="s">
        <v>3629</v>
      </c>
      <c r="F1085" t="s">
        <v>3630</v>
      </c>
      <c r="G1085" t="s">
        <v>3631</v>
      </c>
      <c r="H1085" t="s">
        <v>3632</v>
      </c>
      <c r="I1085" t="s">
        <v>3633</v>
      </c>
      <c r="J1085" t="s">
        <v>3634</v>
      </c>
      <c r="K1085" t="s">
        <v>207</v>
      </c>
      <c r="L1085" t="s">
        <v>2302</v>
      </c>
      <c r="M1085" t="s">
        <v>4511</v>
      </c>
      <c r="N1085" t="s">
        <v>4511</v>
      </c>
      <c r="O1085" t="s">
        <v>4513</v>
      </c>
    </row>
    <row r="1086" spans="1:15" x14ac:dyDescent="0.45">
      <c r="A1086" t="s">
        <v>4514</v>
      </c>
      <c r="B1086" t="s">
        <v>4515</v>
      </c>
      <c r="C1086" t="s">
        <v>3628</v>
      </c>
      <c r="D1086">
        <v>100</v>
      </c>
      <c r="E1086" t="s">
        <v>3629</v>
      </c>
      <c r="F1086" t="s">
        <v>3630</v>
      </c>
      <c r="G1086" t="s">
        <v>3631</v>
      </c>
      <c r="H1086" t="s">
        <v>3632</v>
      </c>
      <c r="I1086" t="s">
        <v>3633</v>
      </c>
      <c r="J1086" t="s">
        <v>3634</v>
      </c>
      <c r="K1086" t="s">
        <v>207</v>
      </c>
      <c r="L1086" t="s">
        <v>2302</v>
      </c>
      <c r="M1086" t="s">
        <v>4514</v>
      </c>
      <c r="N1086" t="s">
        <v>4514</v>
      </c>
      <c r="O1086" t="s">
        <v>2304</v>
      </c>
    </row>
    <row r="1087" spans="1:15" x14ac:dyDescent="0.45">
      <c r="A1087" t="s">
        <v>4516</v>
      </c>
      <c r="B1087" t="s">
        <v>4517</v>
      </c>
      <c r="C1087" t="s">
        <v>3734</v>
      </c>
      <c r="D1087">
        <v>96</v>
      </c>
      <c r="E1087" t="s">
        <v>3629</v>
      </c>
      <c r="F1087" t="s">
        <v>3643</v>
      </c>
      <c r="G1087" t="s">
        <v>3631</v>
      </c>
      <c r="H1087" t="s">
        <v>3632</v>
      </c>
      <c r="I1087" t="s">
        <v>3633</v>
      </c>
      <c r="J1087" t="s">
        <v>3634</v>
      </c>
      <c r="K1087" t="s">
        <v>48</v>
      </c>
      <c r="L1087" t="s">
        <v>3864</v>
      </c>
      <c r="M1087" t="s">
        <v>3644</v>
      </c>
      <c r="N1087" t="s">
        <v>3864</v>
      </c>
      <c r="O1087" t="s">
        <v>4518</v>
      </c>
    </row>
    <row r="1088" spans="1:15" x14ac:dyDescent="0.45">
      <c r="A1088" t="s">
        <v>4514</v>
      </c>
      <c r="B1088" t="s">
        <v>4515</v>
      </c>
      <c r="C1088" t="s">
        <v>3628</v>
      </c>
      <c r="D1088">
        <v>100</v>
      </c>
      <c r="E1088" t="s">
        <v>3629</v>
      </c>
      <c r="F1088" t="s">
        <v>3630</v>
      </c>
      <c r="G1088" t="s">
        <v>3631</v>
      </c>
      <c r="H1088" t="s">
        <v>3632</v>
      </c>
      <c r="I1088" t="s">
        <v>3633</v>
      </c>
      <c r="J1088" t="s">
        <v>3634</v>
      </c>
      <c r="K1088" t="s">
        <v>207</v>
      </c>
      <c r="L1088" t="s">
        <v>2302</v>
      </c>
      <c r="M1088" t="s">
        <v>4514</v>
      </c>
      <c r="N1088" t="s">
        <v>4514</v>
      </c>
      <c r="O1088" t="s">
        <v>2304</v>
      </c>
    </row>
    <row r="1089" spans="1:15" x14ac:dyDescent="0.45">
      <c r="A1089" t="s">
        <v>4514</v>
      </c>
      <c r="B1089" t="s">
        <v>4515</v>
      </c>
      <c r="C1089" t="s">
        <v>3628</v>
      </c>
      <c r="D1089">
        <v>100</v>
      </c>
      <c r="E1089" t="s">
        <v>3629</v>
      </c>
      <c r="F1089" t="s">
        <v>3630</v>
      </c>
      <c r="G1089" t="s">
        <v>3631</v>
      </c>
      <c r="H1089" t="s">
        <v>3632</v>
      </c>
      <c r="I1089" t="s">
        <v>3633</v>
      </c>
      <c r="J1089" t="s">
        <v>3634</v>
      </c>
      <c r="K1089" t="s">
        <v>207</v>
      </c>
      <c r="L1089" t="s">
        <v>2302</v>
      </c>
      <c r="M1089" t="s">
        <v>4514</v>
      </c>
      <c r="N1089" t="s">
        <v>4514</v>
      </c>
      <c r="O1089" t="s">
        <v>2304</v>
      </c>
    </row>
    <row r="1090" spans="1:15" x14ac:dyDescent="0.45">
      <c r="A1090" t="s">
        <v>4514</v>
      </c>
      <c r="B1090" t="s">
        <v>4515</v>
      </c>
      <c r="C1090" t="s">
        <v>3628</v>
      </c>
      <c r="D1090">
        <v>100</v>
      </c>
      <c r="E1090" t="s">
        <v>3629</v>
      </c>
      <c r="F1090" t="s">
        <v>3630</v>
      </c>
      <c r="G1090" t="s">
        <v>3631</v>
      </c>
      <c r="H1090" t="s">
        <v>3632</v>
      </c>
      <c r="I1090" t="s">
        <v>3633</v>
      </c>
      <c r="J1090" t="s">
        <v>3634</v>
      </c>
      <c r="K1090" t="s">
        <v>207</v>
      </c>
      <c r="L1090" t="s">
        <v>2302</v>
      </c>
      <c r="M1090" t="s">
        <v>4514</v>
      </c>
      <c r="N1090" t="s">
        <v>4514</v>
      </c>
      <c r="O1090" t="s">
        <v>2304</v>
      </c>
    </row>
    <row r="1091" spans="1:15" x14ac:dyDescent="0.45">
      <c r="A1091" t="s">
        <v>4519</v>
      </c>
      <c r="B1091" t="s">
        <v>4520</v>
      </c>
      <c r="C1091" t="s">
        <v>3628</v>
      </c>
      <c r="D1091">
        <v>100</v>
      </c>
      <c r="E1091" t="s">
        <v>3629</v>
      </c>
      <c r="F1091" t="s">
        <v>3630</v>
      </c>
      <c r="G1091" t="s">
        <v>3631</v>
      </c>
      <c r="H1091" t="s">
        <v>3632</v>
      </c>
      <c r="I1091" t="s">
        <v>3633</v>
      </c>
      <c r="J1091" t="s">
        <v>3634</v>
      </c>
      <c r="K1091" t="s">
        <v>207</v>
      </c>
      <c r="L1091" t="s">
        <v>2302</v>
      </c>
      <c r="M1091" t="s">
        <v>4519</v>
      </c>
      <c r="N1091" t="s">
        <v>4519</v>
      </c>
      <c r="O1091" t="s">
        <v>4521</v>
      </c>
    </row>
    <row r="1092" spans="1:15" x14ac:dyDescent="0.45">
      <c r="A1092" t="s">
        <v>4519</v>
      </c>
      <c r="B1092" t="s">
        <v>4520</v>
      </c>
      <c r="C1092" t="s">
        <v>3628</v>
      </c>
      <c r="D1092">
        <v>100</v>
      </c>
      <c r="E1092" t="s">
        <v>3629</v>
      </c>
      <c r="F1092" t="s">
        <v>3630</v>
      </c>
      <c r="G1092" t="s">
        <v>3631</v>
      </c>
      <c r="H1092" t="s">
        <v>3632</v>
      </c>
      <c r="I1092" t="s">
        <v>3633</v>
      </c>
      <c r="J1092" t="s">
        <v>3634</v>
      </c>
      <c r="K1092" t="s">
        <v>207</v>
      </c>
      <c r="L1092" t="s">
        <v>2302</v>
      </c>
      <c r="M1092" t="s">
        <v>4519</v>
      </c>
      <c r="N1092" t="s">
        <v>4519</v>
      </c>
      <c r="O1092" t="s">
        <v>4521</v>
      </c>
    </row>
    <row r="1093" spans="1:15" x14ac:dyDescent="0.45">
      <c r="A1093" t="s">
        <v>4519</v>
      </c>
      <c r="B1093" t="s">
        <v>4520</v>
      </c>
      <c r="C1093" t="s">
        <v>3628</v>
      </c>
      <c r="D1093">
        <v>100</v>
      </c>
      <c r="E1093" t="s">
        <v>3629</v>
      </c>
      <c r="F1093" t="s">
        <v>3630</v>
      </c>
      <c r="G1093" t="s">
        <v>3631</v>
      </c>
      <c r="H1093" t="s">
        <v>3632</v>
      </c>
      <c r="I1093" t="s">
        <v>3633</v>
      </c>
      <c r="J1093" t="s">
        <v>3634</v>
      </c>
      <c r="K1093" t="s">
        <v>207</v>
      </c>
      <c r="L1093" t="s">
        <v>2302</v>
      </c>
      <c r="M1093" t="s">
        <v>4519</v>
      </c>
      <c r="N1093" t="s">
        <v>4519</v>
      </c>
      <c r="O1093" t="s">
        <v>4521</v>
      </c>
    </row>
    <row r="1094" spans="1:15" x14ac:dyDescent="0.45">
      <c r="A1094" t="s">
        <v>4519</v>
      </c>
      <c r="B1094" t="s">
        <v>4520</v>
      </c>
      <c r="C1094" t="s">
        <v>3628</v>
      </c>
      <c r="D1094">
        <v>100</v>
      </c>
      <c r="E1094" t="s">
        <v>3629</v>
      </c>
      <c r="F1094" t="s">
        <v>3630</v>
      </c>
      <c r="G1094" t="s">
        <v>3631</v>
      </c>
      <c r="H1094" t="s">
        <v>3632</v>
      </c>
      <c r="I1094" t="s">
        <v>3633</v>
      </c>
      <c r="J1094" t="s">
        <v>3634</v>
      </c>
      <c r="K1094" t="s">
        <v>207</v>
      </c>
      <c r="L1094" t="s">
        <v>2302</v>
      </c>
      <c r="M1094" t="s">
        <v>4519</v>
      </c>
      <c r="N1094" t="s">
        <v>4519</v>
      </c>
      <c r="O1094" t="s">
        <v>4521</v>
      </c>
    </row>
    <row r="1095" spans="1:15" x14ac:dyDescent="0.45">
      <c r="A1095" t="s">
        <v>4519</v>
      </c>
      <c r="B1095" t="s">
        <v>4520</v>
      </c>
      <c r="C1095" t="s">
        <v>3628</v>
      </c>
      <c r="D1095">
        <v>100</v>
      </c>
      <c r="E1095" t="s">
        <v>3629</v>
      </c>
      <c r="F1095" t="s">
        <v>3630</v>
      </c>
      <c r="G1095" t="s">
        <v>3631</v>
      </c>
      <c r="H1095" t="s">
        <v>3632</v>
      </c>
      <c r="I1095" t="s">
        <v>3633</v>
      </c>
      <c r="J1095" t="s">
        <v>3634</v>
      </c>
      <c r="K1095" t="s">
        <v>207</v>
      </c>
      <c r="L1095" t="s">
        <v>2302</v>
      </c>
      <c r="M1095" t="s">
        <v>4519</v>
      </c>
      <c r="N1095" t="s">
        <v>4519</v>
      </c>
      <c r="O1095" t="s">
        <v>4521</v>
      </c>
    </row>
    <row r="1096" spans="1:15" x14ac:dyDescent="0.45">
      <c r="A1096" t="s">
        <v>4129</v>
      </c>
      <c r="B1096" t="s">
        <v>2425</v>
      </c>
      <c r="C1096" t="s">
        <v>3628</v>
      </c>
      <c r="D1096">
        <v>100</v>
      </c>
      <c r="E1096" t="s">
        <v>3629</v>
      </c>
      <c r="F1096" t="s">
        <v>3630</v>
      </c>
      <c r="G1096" t="s">
        <v>3631</v>
      </c>
      <c r="H1096" t="s">
        <v>3632</v>
      </c>
      <c r="I1096" t="s">
        <v>3633</v>
      </c>
      <c r="J1096" t="s">
        <v>3634</v>
      </c>
      <c r="K1096" t="s">
        <v>48</v>
      </c>
      <c r="L1096" t="s">
        <v>3660</v>
      </c>
      <c r="M1096" t="s">
        <v>4130</v>
      </c>
      <c r="N1096" t="s">
        <v>4130</v>
      </c>
      <c r="O1096" t="s">
        <v>4131</v>
      </c>
    </row>
    <row r="1097" spans="1:15" x14ac:dyDescent="0.45">
      <c r="A1097" t="s">
        <v>4519</v>
      </c>
      <c r="B1097" t="s">
        <v>4520</v>
      </c>
      <c r="C1097" t="s">
        <v>3628</v>
      </c>
      <c r="D1097">
        <v>100</v>
      </c>
      <c r="E1097" t="s">
        <v>3629</v>
      </c>
      <c r="F1097" t="s">
        <v>3630</v>
      </c>
      <c r="G1097" t="s">
        <v>3631</v>
      </c>
      <c r="H1097" t="s">
        <v>3632</v>
      </c>
      <c r="I1097" t="s">
        <v>3633</v>
      </c>
      <c r="J1097" t="s">
        <v>3634</v>
      </c>
      <c r="K1097" t="s">
        <v>207</v>
      </c>
      <c r="L1097" t="s">
        <v>2302</v>
      </c>
      <c r="M1097" t="s">
        <v>4519</v>
      </c>
      <c r="N1097" t="s">
        <v>4519</v>
      </c>
      <c r="O1097" t="s">
        <v>4521</v>
      </c>
    </row>
    <row r="1098" spans="1:15" x14ac:dyDescent="0.45">
      <c r="A1098" t="s">
        <v>4129</v>
      </c>
      <c r="B1098" t="s">
        <v>2425</v>
      </c>
      <c r="C1098" t="s">
        <v>3628</v>
      </c>
      <c r="D1098">
        <v>100</v>
      </c>
      <c r="E1098" t="s">
        <v>3629</v>
      </c>
      <c r="F1098" t="s">
        <v>3630</v>
      </c>
      <c r="G1098" t="s">
        <v>3631</v>
      </c>
      <c r="H1098" t="s">
        <v>3632</v>
      </c>
      <c r="I1098" t="s">
        <v>3633</v>
      </c>
      <c r="J1098" t="s">
        <v>3634</v>
      </c>
      <c r="K1098" t="s">
        <v>48</v>
      </c>
      <c r="L1098" t="s">
        <v>3660</v>
      </c>
      <c r="M1098" t="s">
        <v>4130</v>
      </c>
      <c r="N1098" t="s">
        <v>4130</v>
      </c>
      <c r="O1098" t="s">
        <v>4131</v>
      </c>
    </row>
    <row r="1099" spans="1:15" x14ac:dyDescent="0.45">
      <c r="A1099" t="s">
        <v>4519</v>
      </c>
      <c r="B1099" t="s">
        <v>4520</v>
      </c>
      <c r="C1099" t="s">
        <v>3628</v>
      </c>
      <c r="D1099">
        <v>100</v>
      </c>
      <c r="E1099" t="s">
        <v>3629</v>
      </c>
      <c r="F1099" t="s">
        <v>3630</v>
      </c>
      <c r="G1099" t="s">
        <v>3631</v>
      </c>
      <c r="H1099" t="s">
        <v>3632</v>
      </c>
      <c r="I1099" t="s">
        <v>3633</v>
      </c>
      <c r="J1099" t="s">
        <v>3634</v>
      </c>
      <c r="K1099" t="s">
        <v>207</v>
      </c>
      <c r="L1099" t="s">
        <v>2302</v>
      </c>
      <c r="M1099" t="s">
        <v>4519</v>
      </c>
      <c r="N1099" t="s">
        <v>4519</v>
      </c>
      <c r="O1099" t="s">
        <v>4521</v>
      </c>
    </row>
    <row r="1100" spans="1:15" x14ac:dyDescent="0.45">
      <c r="A1100" t="s">
        <v>4129</v>
      </c>
      <c r="B1100" t="s">
        <v>2425</v>
      </c>
      <c r="C1100" t="s">
        <v>3628</v>
      </c>
      <c r="D1100">
        <v>100</v>
      </c>
      <c r="E1100" t="s">
        <v>3629</v>
      </c>
      <c r="F1100" t="s">
        <v>3630</v>
      </c>
      <c r="G1100" t="s">
        <v>3631</v>
      </c>
      <c r="H1100" t="s">
        <v>3632</v>
      </c>
      <c r="I1100" t="s">
        <v>3633</v>
      </c>
      <c r="J1100" t="s">
        <v>3634</v>
      </c>
      <c r="K1100" t="s">
        <v>48</v>
      </c>
      <c r="L1100" t="s">
        <v>3660</v>
      </c>
      <c r="M1100" t="s">
        <v>4130</v>
      </c>
      <c r="N1100" t="s">
        <v>4130</v>
      </c>
      <c r="O1100" t="s">
        <v>4131</v>
      </c>
    </row>
    <row r="1101" spans="1:15" x14ac:dyDescent="0.45">
      <c r="A1101" t="s">
        <v>4522</v>
      </c>
      <c r="B1101" t="s">
        <v>4523</v>
      </c>
      <c r="C1101" t="s">
        <v>3628</v>
      </c>
      <c r="D1101">
        <v>100</v>
      </c>
      <c r="E1101" t="s">
        <v>3629</v>
      </c>
      <c r="F1101" t="s">
        <v>3630</v>
      </c>
      <c r="G1101" t="s">
        <v>3631</v>
      </c>
      <c r="H1101" t="s">
        <v>3632</v>
      </c>
      <c r="I1101" t="s">
        <v>3633</v>
      </c>
      <c r="J1101" t="s">
        <v>3634</v>
      </c>
      <c r="K1101" t="s">
        <v>207</v>
      </c>
      <c r="L1101" t="s">
        <v>2302</v>
      </c>
      <c r="M1101" t="s">
        <v>4522</v>
      </c>
      <c r="N1101" t="s">
        <v>4522</v>
      </c>
      <c r="O1101" t="s">
        <v>4041</v>
      </c>
    </row>
    <row r="1102" spans="1:15" x14ac:dyDescent="0.45">
      <c r="A1102" t="s">
        <v>4129</v>
      </c>
      <c r="B1102" t="s">
        <v>2425</v>
      </c>
      <c r="C1102" t="s">
        <v>3628</v>
      </c>
      <c r="D1102">
        <v>100</v>
      </c>
      <c r="E1102" t="s">
        <v>3629</v>
      </c>
      <c r="F1102" t="s">
        <v>3630</v>
      </c>
      <c r="G1102" t="s">
        <v>3631</v>
      </c>
      <c r="H1102" t="s">
        <v>3632</v>
      </c>
      <c r="I1102" t="s">
        <v>3633</v>
      </c>
      <c r="J1102" t="s">
        <v>3634</v>
      </c>
      <c r="K1102" t="s">
        <v>48</v>
      </c>
      <c r="L1102" t="s">
        <v>3660</v>
      </c>
      <c r="M1102" t="s">
        <v>4130</v>
      </c>
      <c r="N1102" t="s">
        <v>4130</v>
      </c>
      <c r="O1102" t="s">
        <v>4131</v>
      </c>
    </row>
    <row r="1103" spans="1:15" x14ac:dyDescent="0.45">
      <c r="A1103" t="s">
        <v>4522</v>
      </c>
      <c r="B1103" t="s">
        <v>4523</v>
      </c>
      <c r="C1103" t="s">
        <v>3628</v>
      </c>
      <c r="D1103">
        <v>100</v>
      </c>
      <c r="E1103" t="s">
        <v>3629</v>
      </c>
      <c r="F1103" t="s">
        <v>3630</v>
      </c>
      <c r="G1103" t="s">
        <v>3631</v>
      </c>
      <c r="H1103" t="s">
        <v>3632</v>
      </c>
      <c r="I1103" t="s">
        <v>3633</v>
      </c>
      <c r="J1103" t="s">
        <v>3634</v>
      </c>
      <c r="K1103" t="s">
        <v>207</v>
      </c>
      <c r="L1103" t="s">
        <v>2302</v>
      </c>
      <c r="M1103" t="s">
        <v>4522</v>
      </c>
      <c r="N1103" t="s">
        <v>4522</v>
      </c>
      <c r="O1103" t="s">
        <v>4041</v>
      </c>
    </row>
    <row r="1104" spans="1:15" x14ac:dyDescent="0.45">
      <c r="A1104" t="s">
        <v>4522</v>
      </c>
      <c r="B1104" t="s">
        <v>4523</v>
      </c>
      <c r="C1104" t="s">
        <v>3628</v>
      </c>
      <c r="D1104">
        <v>100</v>
      </c>
      <c r="E1104" t="s">
        <v>3629</v>
      </c>
      <c r="F1104" t="s">
        <v>3630</v>
      </c>
      <c r="G1104" t="s">
        <v>3631</v>
      </c>
      <c r="H1104" t="s">
        <v>3632</v>
      </c>
      <c r="I1104" t="s">
        <v>3633</v>
      </c>
      <c r="J1104" t="s">
        <v>3634</v>
      </c>
      <c r="K1104" t="s">
        <v>207</v>
      </c>
      <c r="L1104" t="s">
        <v>2302</v>
      </c>
      <c r="M1104" t="s">
        <v>4522</v>
      </c>
      <c r="N1104" t="s">
        <v>4522</v>
      </c>
      <c r="O1104" t="s">
        <v>4041</v>
      </c>
    </row>
    <row r="1105" spans="1:15" x14ac:dyDescent="0.45">
      <c r="A1105" t="s">
        <v>4522</v>
      </c>
      <c r="B1105" t="s">
        <v>4523</v>
      </c>
      <c r="C1105" t="s">
        <v>3628</v>
      </c>
      <c r="D1105">
        <v>100</v>
      </c>
      <c r="E1105" t="s">
        <v>3629</v>
      </c>
      <c r="F1105" t="s">
        <v>3630</v>
      </c>
      <c r="G1105" t="s">
        <v>3631</v>
      </c>
      <c r="H1105" t="s">
        <v>3632</v>
      </c>
      <c r="I1105" t="s">
        <v>3633</v>
      </c>
      <c r="J1105" t="s">
        <v>3634</v>
      </c>
      <c r="K1105" t="s">
        <v>207</v>
      </c>
      <c r="L1105" t="s">
        <v>2302</v>
      </c>
      <c r="M1105" t="s">
        <v>4522</v>
      </c>
      <c r="N1105" t="s">
        <v>4522</v>
      </c>
      <c r="O1105" t="s">
        <v>4041</v>
      </c>
    </row>
    <row r="1106" spans="1:15" x14ac:dyDescent="0.45">
      <c r="A1106" t="s">
        <v>4522</v>
      </c>
      <c r="B1106" t="s">
        <v>4523</v>
      </c>
      <c r="C1106" t="s">
        <v>3628</v>
      </c>
      <c r="D1106">
        <v>100</v>
      </c>
      <c r="E1106" t="s">
        <v>3629</v>
      </c>
      <c r="F1106" t="s">
        <v>3630</v>
      </c>
      <c r="G1106" t="s">
        <v>3631</v>
      </c>
      <c r="H1106" t="s">
        <v>3632</v>
      </c>
      <c r="I1106" t="s">
        <v>3633</v>
      </c>
      <c r="J1106" t="s">
        <v>3634</v>
      </c>
      <c r="K1106" t="s">
        <v>207</v>
      </c>
      <c r="L1106" t="s">
        <v>2302</v>
      </c>
      <c r="M1106" t="s">
        <v>4522</v>
      </c>
      <c r="N1106" t="s">
        <v>4522</v>
      </c>
      <c r="O1106" t="s">
        <v>4041</v>
      </c>
    </row>
    <row r="1107" spans="1:15" x14ac:dyDescent="0.45">
      <c r="A1107" t="s">
        <v>4524</v>
      </c>
      <c r="B1107" t="s">
        <v>4525</v>
      </c>
      <c r="C1107" t="s">
        <v>3628</v>
      </c>
      <c r="D1107">
        <v>100</v>
      </c>
      <c r="E1107" t="s">
        <v>3629</v>
      </c>
      <c r="F1107" t="s">
        <v>3630</v>
      </c>
      <c r="G1107" t="s">
        <v>3631</v>
      </c>
      <c r="H1107" t="s">
        <v>3632</v>
      </c>
      <c r="I1107" t="s">
        <v>3633</v>
      </c>
      <c r="J1107" t="s">
        <v>3634</v>
      </c>
      <c r="K1107" t="s">
        <v>48</v>
      </c>
      <c r="L1107" t="s">
        <v>3660</v>
      </c>
      <c r="M1107" t="s">
        <v>4526</v>
      </c>
      <c r="N1107" t="s">
        <v>4526</v>
      </c>
      <c r="O1107" t="s">
        <v>4131</v>
      </c>
    </row>
    <row r="1108" spans="1:15" x14ac:dyDescent="0.45">
      <c r="A1108" t="s">
        <v>4522</v>
      </c>
      <c r="B1108" t="s">
        <v>4523</v>
      </c>
      <c r="C1108" t="s">
        <v>3628</v>
      </c>
      <c r="D1108">
        <v>100</v>
      </c>
      <c r="E1108" t="s">
        <v>3629</v>
      </c>
      <c r="F1108" t="s">
        <v>3630</v>
      </c>
      <c r="G1108" t="s">
        <v>3631</v>
      </c>
      <c r="H1108" t="s">
        <v>3632</v>
      </c>
      <c r="I1108" t="s">
        <v>3633</v>
      </c>
      <c r="J1108" t="s">
        <v>3634</v>
      </c>
      <c r="K1108" t="s">
        <v>207</v>
      </c>
      <c r="L1108" t="s">
        <v>2302</v>
      </c>
      <c r="M1108" t="s">
        <v>4522</v>
      </c>
      <c r="N1108" t="s">
        <v>4522</v>
      </c>
      <c r="O1108" t="s">
        <v>4041</v>
      </c>
    </row>
    <row r="1109" spans="1:15" x14ac:dyDescent="0.45">
      <c r="A1109" t="s">
        <v>4522</v>
      </c>
      <c r="B1109" t="s">
        <v>4523</v>
      </c>
      <c r="C1109" t="s">
        <v>3628</v>
      </c>
      <c r="D1109">
        <v>100</v>
      </c>
      <c r="E1109" t="s">
        <v>3629</v>
      </c>
      <c r="F1109" t="s">
        <v>3630</v>
      </c>
      <c r="G1109" t="s">
        <v>3631</v>
      </c>
      <c r="H1109" t="s">
        <v>3632</v>
      </c>
      <c r="I1109" t="s">
        <v>3633</v>
      </c>
      <c r="J1109" t="s">
        <v>3634</v>
      </c>
      <c r="K1109" t="s">
        <v>207</v>
      </c>
      <c r="L1109" t="s">
        <v>2302</v>
      </c>
      <c r="M1109" t="s">
        <v>4522</v>
      </c>
      <c r="N1109" t="s">
        <v>4522</v>
      </c>
      <c r="O1109" t="s">
        <v>4041</v>
      </c>
    </row>
    <row r="1110" spans="1:15" x14ac:dyDescent="0.45">
      <c r="A1110" t="s">
        <v>4522</v>
      </c>
      <c r="B1110" t="s">
        <v>4523</v>
      </c>
      <c r="C1110" t="s">
        <v>3628</v>
      </c>
      <c r="D1110">
        <v>100</v>
      </c>
      <c r="E1110" t="s">
        <v>3629</v>
      </c>
      <c r="F1110" t="s">
        <v>3630</v>
      </c>
      <c r="G1110" t="s">
        <v>3631</v>
      </c>
      <c r="H1110" t="s">
        <v>3632</v>
      </c>
      <c r="I1110" t="s">
        <v>3633</v>
      </c>
      <c r="J1110" t="s">
        <v>3634</v>
      </c>
      <c r="K1110" t="s">
        <v>207</v>
      </c>
      <c r="L1110" t="s">
        <v>2302</v>
      </c>
      <c r="M1110" t="s">
        <v>4522</v>
      </c>
      <c r="N1110" t="s">
        <v>4522</v>
      </c>
      <c r="O1110" t="s">
        <v>4041</v>
      </c>
    </row>
    <row r="1111" spans="1:15" x14ac:dyDescent="0.45">
      <c r="A1111" t="s">
        <v>4522</v>
      </c>
      <c r="B1111" t="s">
        <v>4523</v>
      </c>
      <c r="C1111" t="s">
        <v>3628</v>
      </c>
      <c r="D1111">
        <v>100</v>
      </c>
      <c r="E1111" t="s">
        <v>3629</v>
      </c>
      <c r="F1111" t="s">
        <v>3630</v>
      </c>
      <c r="G1111" t="s">
        <v>3631</v>
      </c>
      <c r="H1111" t="s">
        <v>3632</v>
      </c>
      <c r="I1111" t="s">
        <v>3633</v>
      </c>
      <c r="J1111" t="s">
        <v>3634</v>
      </c>
      <c r="K1111" t="s">
        <v>207</v>
      </c>
      <c r="L1111" t="s">
        <v>2302</v>
      </c>
      <c r="M1111" t="s">
        <v>4522</v>
      </c>
      <c r="N1111" t="s">
        <v>4522</v>
      </c>
      <c r="O1111" t="s">
        <v>4041</v>
      </c>
    </row>
    <row r="1112" spans="1:15" x14ac:dyDescent="0.45">
      <c r="A1112" t="s">
        <v>4524</v>
      </c>
      <c r="B1112" t="s">
        <v>4525</v>
      </c>
      <c r="C1112" t="s">
        <v>3628</v>
      </c>
      <c r="D1112">
        <v>100</v>
      </c>
      <c r="E1112" t="s">
        <v>3629</v>
      </c>
      <c r="F1112" t="s">
        <v>3630</v>
      </c>
      <c r="G1112" t="s">
        <v>3631</v>
      </c>
      <c r="H1112" t="s">
        <v>3632</v>
      </c>
      <c r="I1112" t="s">
        <v>3633</v>
      </c>
      <c r="J1112" t="s">
        <v>3634</v>
      </c>
      <c r="K1112" t="s">
        <v>48</v>
      </c>
      <c r="L1112" t="s">
        <v>3660</v>
      </c>
      <c r="M1112" t="s">
        <v>4526</v>
      </c>
      <c r="N1112" t="s">
        <v>4526</v>
      </c>
      <c r="O1112" t="s">
        <v>4131</v>
      </c>
    </row>
    <row r="1113" spans="1:15" x14ac:dyDescent="0.45">
      <c r="A1113" t="s">
        <v>4524</v>
      </c>
      <c r="B1113" t="s">
        <v>4525</v>
      </c>
      <c r="C1113" t="s">
        <v>3628</v>
      </c>
      <c r="D1113">
        <v>100</v>
      </c>
      <c r="E1113" t="s">
        <v>3629</v>
      </c>
      <c r="F1113" t="s">
        <v>3630</v>
      </c>
      <c r="G1113" t="s">
        <v>3631</v>
      </c>
      <c r="H1113" t="s">
        <v>3632</v>
      </c>
      <c r="I1113" t="s">
        <v>3633</v>
      </c>
      <c r="J1113" t="s">
        <v>3634</v>
      </c>
      <c r="K1113" t="s">
        <v>48</v>
      </c>
      <c r="L1113" t="s">
        <v>3660</v>
      </c>
      <c r="M1113" t="s">
        <v>4526</v>
      </c>
      <c r="N1113" t="s">
        <v>4526</v>
      </c>
      <c r="O1113" t="s">
        <v>4131</v>
      </c>
    </row>
    <row r="1114" spans="1:15" x14ac:dyDescent="0.45">
      <c r="A1114" t="s">
        <v>4522</v>
      </c>
      <c r="B1114" t="s">
        <v>4523</v>
      </c>
      <c r="C1114" t="s">
        <v>3628</v>
      </c>
      <c r="D1114">
        <v>100</v>
      </c>
      <c r="E1114" t="s">
        <v>3629</v>
      </c>
      <c r="F1114" t="s">
        <v>3630</v>
      </c>
      <c r="G1114" t="s">
        <v>3631</v>
      </c>
      <c r="H1114" t="s">
        <v>3632</v>
      </c>
      <c r="I1114" t="s">
        <v>3633</v>
      </c>
      <c r="J1114" t="s">
        <v>3634</v>
      </c>
      <c r="K1114" t="s">
        <v>207</v>
      </c>
      <c r="L1114" t="s">
        <v>2302</v>
      </c>
      <c r="M1114" t="s">
        <v>4522</v>
      </c>
      <c r="N1114" t="s">
        <v>4522</v>
      </c>
      <c r="O1114" t="s">
        <v>4041</v>
      </c>
    </row>
    <row r="1115" spans="1:15" x14ac:dyDescent="0.45">
      <c r="A1115" t="s">
        <v>4522</v>
      </c>
      <c r="B1115" t="s">
        <v>4523</v>
      </c>
      <c r="C1115" t="s">
        <v>3628</v>
      </c>
      <c r="D1115">
        <v>100</v>
      </c>
      <c r="E1115" t="s">
        <v>3629</v>
      </c>
      <c r="F1115" t="s">
        <v>3630</v>
      </c>
      <c r="G1115" t="s">
        <v>3631</v>
      </c>
      <c r="H1115" t="s">
        <v>3632</v>
      </c>
      <c r="I1115" t="s">
        <v>3633</v>
      </c>
      <c r="J1115" t="s">
        <v>3634</v>
      </c>
      <c r="K1115" t="s">
        <v>207</v>
      </c>
      <c r="L1115" t="s">
        <v>2302</v>
      </c>
      <c r="M1115" t="s">
        <v>4522</v>
      </c>
      <c r="N1115" t="s">
        <v>4522</v>
      </c>
      <c r="O1115" t="s">
        <v>4041</v>
      </c>
    </row>
    <row r="1116" spans="1:15" x14ac:dyDescent="0.45">
      <c r="A1116" t="s">
        <v>4522</v>
      </c>
      <c r="B1116" t="s">
        <v>4523</v>
      </c>
      <c r="C1116" t="s">
        <v>3628</v>
      </c>
      <c r="D1116">
        <v>100</v>
      </c>
      <c r="E1116" t="s">
        <v>3629</v>
      </c>
      <c r="F1116" t="s">
        <v>3630</v>
      </c>
      <c r="G1116" t="s">
        <v>3631</v>
      </c>
      <c r="H1116" t="s">
        <v>3632</v>
      </c>
      <c r="I1116" t="s">
        <v>3633</v>
      </c>
      <c r="J1116" t="s">
        <v>3634</v>
      </c>
      <c r="K1116" t="s">
        <v>207</v>
      </c>
      <c r="L1116" t="s">
        <v>2302</v>
      </c>
      <c r="M1116" t="s">
        <v>4522</v>
      </c>
      <c r="N1116" t="s">
        <v>4522</v>
      </c>
      <c r="O1116" t="s">
        <v>4041</v>
      </c>
    </row>
    <row r="1117" spans="1:15" x14ac:dyDescent="0.45">
      <c r="A1117" t="s">
        <v>4524</v>
      </c>
      <c r="B1117" t="s">
        <v>4525</v>
      </c>
      <c r="C1117" t="s">
        <v>3628</v>
      </c>
      <c r="D1117">
        <v>100</v>
      </c>
      <c r="E1117" t="s">
        <v>3629</v>
      </c>
      <c r="F1117" t="s">
        <v>3630</v>
      </c>
      <c r="G1117" t="s">
        <v>3631</v>
      </c>
      <c r="H1117" t="s">
        <v>3632</v>
      </c>
      <c r="I1117" t="s">
        <v>3633</v>
      </c>
      <c r="J1117" t="s">
        <v>3634</v>
      </c>
      <c r="K1117" t="s">
        <v>48</v>
      </c>
      <c r="L1117" t="s">
        <v>3660</v>
      </c>
      <c r="M1117" t="s">
        <v>4526</v>
      </c>
      <c r="N1117" t="s">
        <v>4526</v>
      </c>
      <c r="O1117" t="s">
        <v>4131</v>
      </c>
    </row>
    <row r="1118" spans="1:15" x14ac:dyDescent="0.45">
      <c r="A1118" t="s">
        <v>4524</v>
      </c>
      <c r="B1118" t="s">
        <v>4525</v>
      </c>
      <c r="C1118" t="s">
        <v>3628</v>
      </c>
      <c r="D1118">
        <v>100</v>
      </c>
      <c r="E1118" t="s">
        <v>3629</v>
      </c>
      <c r="F1118" t="s">
        <v>3630</v>
      </c>
      <c r="G1118" t="s">
        <v>3631</v>
      </c>
      <c r="H1118" t="s">
        <v>3632</v>
      </c>
      <c r="I1118" t="s">
        <v>3633</v>
      </c>
      <c r="J1118" t="s">
        <v>3634</v>
      </c>
      <c r="K1118" t="s">
        <v>48</v>
      </c>
      <c r="L1118" t="s">
        <v>3660</v>
      </c>
      <c r="M1118" t="s">
        <v>4526</v>
      </c>
      <c r="N1118" t="s">
        <v>4526</v>
      </c>
      <c r="O1118" t="s">
        <v>4131</v>
      </c>
    </row>
    <row r="1119" spans="1:15" x14ac:dyDescent="0.45">
      <c r="A1119" t="s">
        <v>4527</v>
      </c>
      <c r="B1119" t="s">
        <v>4528</v>
      </c>
      <c r="C1119" t="s">
        <v>3628</v>
      </c>
      <c r="D1119">
        <v>100</v>
      </c>
      <c r="E1119" t="s">
        <v>3629</v>
      </c>
      <c r="F1119" t="s">
        <v>3630</v>
      </c>
      <c r="G1119" t="s">
        <v>3631</v>
      </c>
      <c r="H1119" t="s">
        <v>3632</v>
      </c>
      <c r="I1119" t="s">
        <v>3633</v>
      </c>
      <c r="J1119" t="s">
        <v>3634</v>
      </c>
      <c r="K1119" t="s">
        <v>207</v>
      </c>
      <c r="L1119" t="s">
        <v>2302</v>
      </c>
      <c r="M1119" t="s">
        <v>4527</v>
      </c>
      <c r="N1119" t="s">
        <v>4527</v>
      </c>
      <c r="O1119" t="s">
        <v>2304</v>
      </c>
    </row>
    <row r="1120" spans="1:15" x14ac:dyDescent="0.45">
      <c r="A1120" t="s">
        <v>4527</v>
      </c>
      <c r="B1120" t="s">
        <v>4528</v>
      </c>
      <c r="C1120" t="s">
        <v>3628</v>
      </c>
      <c r="D1120">
        <v>100</v>
      </c>
      <c r="E1120" t="s">
        <v>3629</v>
      </c>
      <c r="F1120" t="s">
        <v>3630</v>
      </c>
      <c r="G1120" t="s">
        <v>3631</v>
      </c>
      <c r="H1120" t="s">
        <v>3632</v>
      </c>
      <c r="I1120" t="s">
        <v>3633</v>
      </c>
      <c r="J1120" t="s">
        <v>3634</v>
      </c>
      <c r="K1120" t="s">
        <v>207</v>
      </c>
      <c r="L1120" t="s">
        <v>2302</v>
      </c>
      <c r="M1120" t="s">
        <v>4527</v>
      </c>
      <c r="N1120" t="s">
        <v>4527</v>
      </c>
      <c r="O1120" t="s">
        <v>2304</v>
      </c>
    </row>
    <row r="1121" spans="1:15" x14ac:dyDescent="0.45">
      <c r="A1121" t="s">
        <v>4527</v>
      </c>
      <c r="B1121" t="s">
        <v>4528</v>
      </c>
      <c r="C1121" t="s">
        <v>3628</v>
      </c>
      <c r="D1121">
        <v>100</v>
      </c>
      <c r="E1121" t="s">
        <v>3629</v>
      </c>
      <c r="F1121" t="s">
        <v>3630</v>
      </c>
      <c r="G1121" t="s">
        <v>3631</v>
      </c>
      <c r="H1121" t="s">
        <v>3632</v>
      </c>
      <c r="I1121" t="s">
        <v>3633</v>
      </c>
      <c r="J1121" t="s">
        <v>3634</v>
      </c>
      <c r="K1121" t="s">
        <v>207</v>
      </c>
      <c r="L1121" t="s">
        <v>2302</v>
      </c>
      <c r="M1121" t="s">
        <v>4527</v>
      </c>
      <c r="N1121" t="s">
        <v>4527</v>
      </c>
      <c r="O1121" t="s">
        <v>2304</v>
      </c>
    </row>
    <row r="1122" spans="1:15" x14ac:dyDescent="0.45">
      <c r="A1122" t="s">
        <v>4527</v>
      </c>
      <c r="B1122" t="s">
        <v>4528</v>
      </c>
      <c r="C1122" t="s">
        <v>3628</v>
      </c>
      <c r="D1122">
        <v>100</v>
      </c>
      <c r="E1122" t="s">
        <v>3629</v>
      </c>
      <c r="F1122" t="s">
        <v>3630</v>
      </c>
      <c r="G1122" t="s">
        <v>3631</v>
      </c>
      <c r="H1122" t="s">
        <v>3632</v>
      </c>
      <c r="I1122" t="s">
        <v>3633</v>
      </c>
      <c r="J1122" t="s">
        <v>3634</v>
      </c>
      <c r="K1122" t="s">
        <v>207</v>
      </c>
      <c r="L1122" t="s">
        <v>2302</v>
      </c>
      <c r="M1122" t="s">
        <v>4527</v>
      </c>
      <c r="N1122" t="s">
        <v>4527</v>
      </c>
      <c r="O1122" t="s">
        <v>2304</v>
      </c>
    </row>
    <row r="1123" spans="1:15" x14ac:dyDescent="0.45">
      <c r="A1123" t="s">
        <v>4527</v>
      </c>
      <c r="B1123" t="s">
        <v>4528</v>
      </c>
      <c r="C1123" t="s">
        <v>3628</v>
      </c>
      <c r="D1123">
        <v>100</v>
      </c>
      <c r="E1123" t="s">
        <v>3629</v>
      </c>
      <c r="F1123" t="s">
        <v>3630</v>
      </c>
      <c r="G1123" t="s">
        <v>3631</v>
      </c>
      <c r="H1123" t="s">
        <v>3632</v>
      </c>
      <c r="I1123" t="s">
        <v>3633</v>
      </c>
      <c r="J1123" t="s">
        <v>3634</v>
      </c>
      <c r="K1123" t="s">
        <v>207</v>
      </c>
      <c r="L1123" t="s">
        <v>2302</v>
      </c>
      <c r="M1123" t="s">
        <v>4527</v>
      </c>
      <c r="N1123" t="s">
        <v>4527</v>
      </c>
      <c r="O1123" t="s">
        <v>2304</v>
      </c>
    </row>
    <row r="1124" spans="1:15" x14ac:dyDescent="0.45">
      <c r="A1124" t="s">
        <v>4302</v>
      </c>
      <c r="B1124" t="s">
        <v>4303</v>
      </c>
      <c r="C1124" t="s">
        <v>3628</v>
      </c>
      <c r="D1124">
        <v>100</v>
      </c>
      <c r="E1124" t="s">
        <v>3629</v>
      </c>
      <c r="F1124" t="s">
        <v>3630</v>
      </c>
      <c r="G1124" t="s">
        <v>3631</v>
      </c>
      <c r="H1124" t="s">
        <v>3632</v>
      </c>
      <c r="I1124" t="s">
        <v>3633</v>
      </c>
      <c r="J1124" t="s">
        <v>3634</v>
      </c>
      <c r="K1124" t="s">
        <v>48</v>
      </c>
      <c r="L1124" t="s">
        <v>3660</v>
      </c>
      <c r="M1124" t="s">
        <v>4304</v>
      </c>
      <c r="N1124" t="s">
        <v>4304</v>
      </c>
      <c r="O1124" t="s">
        <v>4131</v>
      </c>
    </row>
    <row r="1125" spans="1:15" x14ac:dyDescent="0.45">
      <c r="A1125" t="s">
        <v>4527</v>
      </c>
      <c r="B1125" t="s">
        <v>4528</v>
      </c>
      <c r="C1125" t="s">
        <v>3628</v>
      </c>
      <c r="D1125">
        <v>100</v>
      </c>
      <c r="E1125" t="s">
        <v>3629</v>
      </c>
      <c r="F1125" t="s">
        <v>3630</v>
      </c>
      <c r="G1125" t="s">
        <v>3631</v>
      </c>
      <c r="H1125" t="s">
        <v>3632</v>
      </c>
      <c r="I1125" t="s">
        <v>3633</v>
      </c>
      <c r="J1125" t="s">
        <v>3634</v>
      </c>
      <c r="K1125" t="s">
        <v>207</v>
      </c>
      <c r="L1125" t="s">
        <v>2302</v>
      </c>
      <c r="M1125" t="s">
        <v>4527</v>
      </c>
      <c r="N1125" t="s">
        <v>4527</v>
      </c>
      <c r="O1125" t="s">
        <v>2304</v>
      </c>
    </row>
    <row r="1126" spans="1:15" x14ac:dyDescent="0.45">
      <c r="A1126" t="s">
        <v>4527</v>
      </c>
      <c r="B1126" t="s">
        <v>4528</v>
      </c>
      <c r="C1126" t="s">
        <v>3628</v>
      </c>
      <c r="D1126">
        <v>100</v>
      </c>
      <c r="E1126" t="s">
        <v>3629</v>
      </c>
      <c r="F1126" t="s">
        <v>3630</v>
      </c>
      <c r="G1126" t="s">
        <v>3631</v>
      </c>
      <c r="H1126" t="s">
        <v>3632</v>
      </c>
      <c r="I1126" t="s">
        <v>3633</v>
      </c>
      <c r="J1126" t="s">
        <v>3634</v>
      </c>
      <c r="K1126" t="s">
        <v>207</v>
      </c>
      <c r="L1126" t="s">
        <v>2302</v>
      </c>
      <c r="M1126" t="s">
        <v>4527</v>
      </c>
      <c r="N1126" t="s">
        <v>4527</v>
      </c>
      <c r="O1126" t="s">
        <v>2304</v>
      </c>
    </row>
    <row r="1127" spans="1:15" x14ac:dyDescent="0.45">
      <c r="A1127" t="s">
        <v>4302</v>
      </c>
      <c r="B1127" t="s">
        <v>4303</v>
      </c>
      <c r="C1127" t="s">
        <v>3628</v>
      </c>
      <c r="D1127">
        <v>100</v>
      </c>
      <c r="E1127" t="s">
        <v>3629</v>
      </c>
      <c r="F1127" t="s">
        <v>3630</v>
      </c>
      <c r="G1127" t="s">
        <v>3631</v>
      </c>
      <c r="H1127" t="s">
        <v>3632</v>
      </c>
      <c r="I1127" t="s">
        <v>3633</v>
      </c>
      <c r="J1127" t="s">
        <v>3634</v>
      </c>
      <c r="K1127" t="s">
        <v>48</v>
      </c>
      <c r="L1127" t="s">
        <v>3660</v>
      </c>
      <c r="M1127" t="s">
        <v>4304</v>
      </c>
      <c r="N1127" t="s">
        <v>4304</v>
      </c>
      <c r="O1127" t="s">
        <v>4131</v>
      </c>
    </row>
    <row r="1128" spans="1:15" x14ac:dyDescent="0.45">
      <c r="A1128" t="s">
        <v>4527</v>
      </c>
      <c r="B1128" t="s">
        <v>4528</v>
      </c>
      <c r="C1128" t="s">
        <v>3628</v>
      </c>
      <c r="D1128">
        <v>100</v>
      </c>
      <c r="E1128" t="s">
        <v>3629</v>
      </c>
      <c r="F1128" t="s">
        <v>3630</v>
      </c>
      <c r="G1128" t="s">
        <v>3631</v>
      </c>
      <c r="H1128" t="s">
        <v>3632</v>
      </c>
      <c r="I1128" t="s">
        <v>3633</v>
      </c>
      <c r="J1128" t="s">
        <v>3634</v>
      </c>
      <c r="K1128" t="s">
        <v>207</v>
      </c>
      <c r="L1128" t="s">
        <v>2302</v>
      </c>
      <c r="M1128" t="s">
        <v>4527</v>
      </c>
      <c r="N1128" t="s">
        <v>4527</v>
      </c>
      <c r="O1128" t="s">
        <v>2304</v>
      </c>
    </row>
    <row r="1129" spans="1:15" x14ac:dyDescent="0.45">
      <c r="A1129" t="s">
        <v>4527</v>
      </c>
      <c r="B1129" t="s">
        <v>4528</v>
      </c>
      <c r="C1129" t="s">
        <v>3628</v>
      </c>
      <c r="D1129">
        <v>100</v>
      </c>
      <c r="E1129" t="s">
        <v>3629</v>
      </c>
      <c r="F1129" t="s">
        <v>3630</v>
      </c>
      <c r="G1129" t="s">
        <v>3631</v>
      </c>
      <c r="H1129" t="s">
        <v>3632</v>
      </c>
      <c r="I1129" t="s">
        <v>3633</v>
      </c>
      <c r="J1129" t="s">
        <v>3634</v>
      </c>
      <c r="K1129" t="s">
        <v>207</v>
      </c>
      <c r="L1129" t="s">
        <v>2302</v>
      </c>
      <c r="M1129" t="s">
        <v>4527</v>
      </c>
      <c r="N1129" t="s">
        <v>4527</v>
      </c>
      <c r="O1129" t="s">
        <v>2304</v>
      </c>
    </row>
    <row r="1130" spans="1:15" x14ac:dyDescent="0.45">
      <c r="A1130" t="s">
        <v>4527</v>
      </c>
      <c r="B1130" t="s">
        <v>4528</v>
      </c>
      <c r="C1130" t="s">
        <v>3628</v>
      </c>
      <c r="D1130">
        <v>100</v>
      </c>
      <c r="E1130" t="s">
        <v>3629</v>
      </c>
      <c r="F1130" t="s">
        <v>3630</v>
      </c>
      <c r="G1130" t="s">
        <v>3631</v>
      </c>
      <c r="H1130" t="s">
        <v>3632</v>
      </c>
      <c r="I1130" t="s">
        <v>3633</v>
      </c>
      <c r="J1130" t="s">
        <v>3634</v>
      </c>
      <c r="K1130" t="s">
        <v>207</v>
      </c>
      <c r="L1130" t="s">
        <v>2302</v>
      </c>
      <c r="M1130" t="s">
        <v>4527</v>
      </c>
      <c r="N1130" t="s">
        <v>4527</v>
      </c>
      <c r="O1130" t="s">
        <v>2304</v>
      </c>
    </row>
    <row r="1131" spans="1:15" x14ac:dyDescent="0.45">
      <c r="A1131" t="s">
        <v>4527</v>
      </c>
      <c r="B1131" t="s">
        <v>4528</v>
      </c>
      <c r="C1131" t="s">
        <v>3628</v>
      </c>
      <c r="D1131">
        <v>100</v>
      </c>
      <c r="E1131" t="s">
        <v>3629</v>
      </c>
      <c r="F1131" t="s">
        <v>3630</v>
      </c>
      <c r="G1131" t="s">
        <v>3631</v>
      </c>
      <c r="H1131" t="s">
        <v>3632</v>
      </c>
      <c r="I1131" t="s">
        <v>3633</v>
      </c>
      <c r="J1131" t="s">
        <v>3634</v>
      </c>
      <c r="K1131" t="s">
        <v>207</v>
      </c>
      <c r="L1131" t="s">
        <v>2302</v>
      </c>
      <c r="M1131" t="s">
        <v>4527</v>
      </c>
      <c r="N1131" t="s">
        <v>4527</v>
      </c>
      <c r="O1131" t="s">
        <v>2304</v>
      </c>
    </row>
    <row r="1132" spans="1:15" x14ac:dyDescent="0.45">
      <c r="A1132" t="s">
        <v>3639</v>
      </c>
      <c r="B1132" t="s">
        <v>3640</v>
      </c>
      <c r="C1132" t="s">
        <v>3628</v>
      </c>
      <c r="D1132">
        <v>100</v>
      </c>
      <c r="E1132" t="s">
        <v>3629</v>
      </c>
      <c r="F1132" t="s">
        <v>3630</v>
      </c>
      <c r="G1132" t="s">
        <v>3631</v>
      </c>
      <c r="H1132" t="s">
        <v>3632</v>
      </c>
      <c r="I1132" t="s">
        <v>3633</v>
      </c>
      <c r="J1132" t="s">
        <v>3634</v>
      </c>
      <c r="K1132" t="s">
        <v>48</v>
      </c>
      <c r="L1132" t="s">
        <v>99</v>
      </c>
      <c r="M1132" t="s">
        <v>3639</v>
      </c>
      <c r="N1132" t="s">
        <v>3639</v>
      </c>
      <c r="O1132" t="s">
        <v>3641</v>
      </c>
    </row>
    <row r="1133" spans="1:15" x14ac:dyDescent="0.45">
      <c r="A1133" t="s">
        <v>4527</v>
      </c>
      <c r="B1133" t="s">
        <v>4528</v>
      </c>
      <c r="C1133" t="s">
        <v>3628</v>
      </c>
      <c r="D1133">
        <v>100</v>
      </c>
      <c r="E1133" t="s">
        <v>3629</v>
      </c>
      <c r="F1133" t="s">
        <v>3630</v>
      </c>
      <c r="G1133" t="s">
        <v>3631</v>
      </c>
      <c r="H1133" t="s">
        <v>3632</v>
      </c>
      <c r="I1133" t="s">
        <v>3633</v>
      </c>
      <c r="J1133" t="s">
        <v>3634</v>
      </c>
      <c r="K1133" t="s">
        <v>207</v>
      </c>
      <c r="L1133" t="s">
        <v>2302</v>
      </c>
      <c r="M1133" t="s">
        <v>4527</v>
      </c>
      <c r="N1133" t="s">
        <v>4527</v>
      </c>
      <c r="O1133" t="s">
        <v>2304</v>
      </c>
    </row>
    <row r="1134" spans="1:15" x14ac:dyDescent="0.45">
      <c r="A1134" t="s">
        <v>3639</v>
      </c>
      <c r="B1134" t="s">
        <v>3640</v>
      </c>
      <c r="C1134" t="s">
        <v>3628</v>
      </c>
      <c r="D1134">
        <v>100</v>
      </c>
      <c r="E1134" t="s">
        <v>3629</v>
      </c>
      <c r="F1134" t="s">
        <v>3630</v>
      </c>
      <c r="G1134" t="s">
        <v>3631</v>
      </c>
      <c r="H1134" t="s">
        <v>3632</v>
      </c>
      <c r="I1134" t="s">
        <v>3633</v>
      </c>
      <c r="J1134" t="s">
        <v>3634</v>
      </c>
      <c r="K1134" t="s">
        <v>48</v>
      </c>
      <c r="L1134" t="s">
        <v>99</v>
      </c>
      <c r="M1134" t="s">
        <v>3639</v>
      </c>
      <c r="N1134" t="s">
        <v>3639</v>
      </c>
      <c r="O1134" t="s">
        <v>3641</v>
      </c>
    </row>
    <row r="1135" spans="1:15" x14ac:dyDescent="0.45">
      <c r="A1135" t="s">
        <v>4529</v>
      </c>
      <c r="B1135" t="s">
        <v>4530</v>
      </c>
      <c r="C1135" t="s">
        <v>3628</v>
      </c>
      <c r="D1135">
        <v>100</v>
      </c>
      <c r="E1135" t="s">
        <v>3629</v>
      </c>
      <c r="F1135" t="s">
        <v>3630</v>
      </c>
      <c r="G1135" t="s">
        <v>3631</v>
      </c>
      <c r="H1135" t="s">
        <v>3632</v>
      </c>
      <c r="I1135" t="s">
        <v>3633</v>
      </c>
      <c r="J1135" t="s">
        <v>3634</v>
      </c>
      <c r="K1135" t="s">
        <v>207</v>
      </c>
      <c r="L1135" t="s">
        <v>2302</v>
      </c>
      <c r="M1135" t="s">
        <v>4529</v>
      </c>
      <c r="N1135" t="s">
        <v>4529</v>
      </c>
      <c r="O1135" t="s">
        <v>2304</v>
      </c>
    </row>
    <row r="1136" spans="1:15" x14ac:dyDescent="0.45">
      <c r="A1136" t="s">
        <v>4531</v>
      </c>
      <c r="B1136" t="s">
        <v>4532</v>
      </c>
      <c r="C1136" t="s">
        <v>3628</v>
      </c>
      <c r="D1136">
        <v>100</v>
      </c>
      <c r="E1136" t="s">
        <v>3629</v>
      </c>
      <c r="F1136" t="s">
        <v>3630</v>
      </c>
      <c r="G1136" t="s">
        <v>3631</v>
      </c>
      <c r="H1136" t="s">
        <v>3632</v>
      </c>
      <c r="I1136" t="s">
        <v>3633</v>
      </c>
      <c r="J1136" t="s">
        <v>3634</v>
      </c>
      <c r="K1136" t="s">
        <v>48</v>
      </c>
      <c r="L1136" t="s">
        <v>99</v>
      </c>
      <c r="M1136" t="s">
        <v>4531</v>
      </c>
      <c r="N1136" t="s">
        <v>4531</v>
      </c>
      <c r="O1136" t="s">
        <v>4318</v>
      </c>
    </row>
    <row r="1137" spans="1:15" x14ac:dyDescent="0.45">
      <c r="A1137" t="s">
        <v>4533</v>
      </c>
      <c r="B1137" t="s">
        <v>4534</v>
      </c>
      <c r="C1137" t="s">
        <v>3628</v>
      </c>
      <c r="D1137">
        <v>100</v>
      </c>
      <c r="E1137" t="s">
        <v>3629</v>
      </c>
      <c r="F1137" t="s">
        <v>3630</v>
      </c>
      <c r="G1137" t="s">
        <v>3631</v>
      </c>
      <c r="H1137" t="s">
        <v>3632</v>
      </c>
      <c r="I1137" t="s">
        <v>3633</v>
      </c>
      <c r="J1137" t="s">
        <v>3634</v>
      </c>
      <c r="K1137" t="s">
        <v>207</v>
      </c>
      <c r="L1137" t="s">
        <v>2302</v>
      </c>
      <c r="M1137" t="s">
        <v>4533</v>
      </c>
      <c r="N1137" t="s">
        <v>4533</v>
      </c>
      <c r="O1137" t="s">
        <v>4535</v>
      </c>
    </row>
    <row r="1138" spans="1:15" x14ac:dyDescent="0.45">
      <c r="A1138" t="s">
        <v>4536</v>
      </c>
      <c r="B1138" t="s">
        <v>4537</v>
      </c>
      <c r="C1138" t="s">
        <v>3628</v>
      </c>
      <c r="D1138">
        <v>100</v>
      </c>
      <c r="E1138" t="s">
        <v>3629</v>
      </c>
      <c r="F1138" t="s">
        <v>3630</v>
      </c>
      <c r="G1138" t="s">
        <v>3631</v>
      </c>
      <c r="H1138" t="s">
        <v>3632</v>
      </c>
      <c r="I1138" t="s">
        <v>3633</v>
      </c>
      <c r="J1138" t="s">
        <v>3634</v>
      </c>
      <c r="K1138" t="s">
        <v>207</v>
      </c>
      <c r="L1138" t="s">
        <v>2302</v>
      </c>
      <c r="M1138" t="s">
        <v>4536</v>
      </c>
      <c r="N1138" t="s">
        <v>4536</v>
      </c>
      <c r="O1138" t="s">
        <v>4513</v>
      </c>
    </row>
    <row r="1139" spans="1:15" x14ac:dyDescent="0.45">
      <c r="A1139" t="s">
        <v>4536</v>
      </c>
      <c r="B1139" t="s">
        <v>4537</v>
      </c>
      <c r="C1139" t="s">
        <v>3628</v>
      </c>
      <c r="D1139">
        <v>100</v>
      </c>
      <c r="E1139" t="s">
        <v>3629</v>
      </c>
      <c r="F1139" t="s">
        <v>3630</v>
      </c>
      <c r="G1139" t="s">
        <v>3631</v>
      </c>
      <c r="H1139" t="s">
        <v>3632</v>
      </c>
      <c r="I1139" t="s">
        <v>3633</v>
      </c>
      <c r="J1139" t="s">
        <v>3634</v>
      </c>
      <c r="K1139" t="s">
        <v>207</v>
      </c>
      <c r="L1139" t="s">
        <v>2302</v>
      </c>
      <c r="M1139" t="s">
        <v>4536</v>
      </c>
      <c r="N1139" t="s">
        <v>4536</v>
      </c>
      <c r="O1139" t="s">
        <v>4513</v>
      </c>
    </row>
    <row r="1140" spans="1:15" x14ac:dyDescent="0.45">
      <c r="A1140" t="s">
        <v>4536</v>
      </c>
      <c r="B1140" t="s">
        <v>4537</v>
      </c>
      <c r="C1140" t="s">
        <v>3628</v>
      </c>
      <c r="D1140">
        <v>100</v>
      </c>
      <c r="E1140" t="s">
        <v>3629</v>
      </c>
      <c r="F1140" t="s">
        <v>3630</v>
      </c>
      <c r="G1140" t="s">
        <v>3631</v>
      </c>
      <c r="H1140" t="s">
        <v>3632</v>
      </c>
      <c r="I1140" t="s">
        <v>3633</v>
      </c>
      <c r="J1140" t="s">
        <v>3634</v>
      </c>
      <c r="K1140" t="s">
        <v>207</v>
      </c>
      <c r="L1140" t="s">
        <v>2302</v>
      </c>
      <c r="M1140" t="s">
        <v>4536</v>
      </c>
      <c r="N1140" t="s">
        <v>4536</v>
      </c>
      <c r="O1140" t="s">
        <v>4513</v>
      </c>
    </row>
    <row r="1141" spans="1:15" x14ac:dyDescent="0.45">
      <c r="A1141" t="s">
        <v>4536</v>
      </c>
      <c r="B1141" t="s">
        <v>4537</v>
      </c>
      <c r="C1141" t="s">
        <v>3628</v>
      </c>
      <c r="D1141">
        <v>100</v>
      </c>
      <c r="E1141" t="s">
        <v>3629</v>
      </c>
      <c r="F1141" t="s">
        <v>3630</v>
      </c>
      <c r="G1141" t="s">
        <v>3631</v>
      </c>
      <c r="H1141" t="s">
        <v>3632</v>
      </c>
      <c r="I1141" t="s">
        <v>3633</v>
      </c>
      <c r="J1141" t="s">
        <v>3634</v>
      </c>
      <c r="K1141" t="s">
        <v>207</v>
      </c>
      <c r="L1141" t="s">
        <v>2302</v>
      </c>
      <c r="M1141" t="s">
        <v>4536</v>
      </c>
      <c r="N1141" t="s">
        <v>4536</v>
      </c>
      <c r="O1141" t="s">
        <v>4513</v>
      </c>
    </row>
    <row r="1142" spans="1:15" x14ac:dyDescent="0.45">
      <c r="A1142" t="s">
        <v>4536</v>
      </c>
      <c r="B1142" t="s">
        <v>4537</v>
      </c>
      <c r="C1142" t="s">
        <v>3628</v>
      </c>
      <c r="D1142">
        <v>100</v>
      </c>
      <c r="E1142" t="s">
        <v>3629</v>
      </c>
      <c r="F1142" t="s">
        <v>3630</v>
      </c>
      <c r="G1142" t="s">
        <v>3631</v>
      </c>
      <c r="H1142" t="s">
        <v>3632</v>
      </c>
      <c r="I1142" t="s">
        <v>3633</v>
      </c>
      <c r="J1142" t="s">
        <v>3634</v>
      </c>
      <c r="K1142" t="s">
        <v>207</v>
      </c>
      <c r="L1142" t="s">
        <v>2302</v>
      </c>
      <c r="M1142" t="s">
        <v>4536</v>
      </c>
      <c r="N1142" t="s">
        <v>4536</v>
      </c>
      <c r="O1142" t="s">
        <v>4513</v>
      </c>
    </row>
    <row r="1143" spans="1:15" x14ac:dyDescent="0.45">
      <c r="A1143" t="s">
        <v>4536</v>
      </c>
      <c r="B1143" t="s">
        <v>4537</v>
      </c>
      <c r="C1143" t="s">
        <v>3628</v>
      </c>
      <c r="D1143">
        <v>100</v>
      </c>
      <c r="E1143" t="s">
        <v>3629</v>
      </c>
      <c r="F1143" t="s">
        <v>3630</v>
      </c>
      <c r="G1143" t="s">
        <v>3631</v>
      </c>
      <c r="H1143" t="s">
        <v>3632</v>
      </c>
      <c r="I1143" t="s">
        <v>3633</v>
      </c>
      <c r="J1143" t="s">
        <v>3634</v>
      </c>
      <c r="K1143" t="s">
        <v>207</v>
      </c>
      <c r="L1143" t="s">
        <v>2302</v>
      </c>
      <c r="M1143" t="s">
        <v>4536</v>
      </c>
      <c r="N1143" t="s">
        <v>4536</v>
      </c>
      <c r="O1143" t="s">
        <v>4513</v>
      </c>
    </row>
    <row r="1144" spans="1:15" x14ac:dyDescent="0.45">
      <c r="A1144" t="s">
        <v>4536</v>
      </c>
      <c r="B1144" t="s">
        <v>4537</v>
      </c>
      <c r="C1144" t="s">
        <v>3628</v>
      </c>
      <c r="D1144">
        <v>100</v>
      </c>
      <c r="E1144" t="s">
        <v>3629</v>
      </c>
      <c r="F1144" t="s">
        <v>3630</v>
      </c>
      <c r="G1144" t="s">
        <v>3631</v>
      </c>
      <c r="H1144" t="s">
        <v>3632</v>
      </c>
      <c r="I1144" t="s">
        <v>3633</v>
      </c>
      <c r="J1144" t="s">
        <v>3634</v>
      </c>
      <c r="K1144" t="s">
        <v>207</v>
      </c>
      <c r="L1144" t="s">
        <v>2302</v>
      </c>
      <c r="M1144" t="s">
        <v>4536</v>
      </c>
      <c r="N1144" t="s">
        <v>4536</v>
      </c>
      <c r="O1144" t="s">
        <v>4513</v>
      </c>
    </row>
    <row r="1145" spans="1:15" x14ac:dyDescent="0.45">
      <c r="A1145" t="s">
        <v>4536</v>
      </c>
      <c r="B1145" t="s">
        <v>4537</v>
      </c>
      <c r="C1145" t="s">
        <v>3628</v>
      </c>
      <c r="D1145">
        <v>100</v>
      </c>
      <c r="E1145" t="s">
        <v>3629</v>
      </c>
      <c r="F1145" t="s">
        <v>3630</v>
      </c>
      <c r="G1145" t="s">
        <v>3631</v>
      </c>
      <c r="H1145" t="s">
        <v>3632</v>
      </c>
      <c r="I1145" t="s">
        <v>3633</v>
      </c>
      <c r="J1145" t="s">
        <v>3634</v>
      </c>
      <c r="K1145" t="s">
        <v>207</v>
      </c>
      <c r="L1145" t="s">
        <v>2302</v>
      </c>
      <c r="M1145" t="s">
        <v>4536</v>
      </c>
      <c r="N1145" t="s">
        <v>4536</v>
      </c>
      <c r="O1145" t="s">
        <v>4513</v>
      </c>
    </row>
    <row r="1146" spans="1:15" x14ac:dyDescent="0.45">
      <c r="A1146" t="s">
        <v>4536</v>
      </c>
      <c r="B1146" t="s">
        <v>4537</v>
      </c>
      <c r="C1146" t="s">
        <v>3628</v>
      </c>
      <c r="D1146">
        <v>100</v>
      </c>
      <c r="E1146" t="s">
        <v>3629</v>
      </c>
      <c r="F1146" t="s">
        <v>3630</v>
      </c>
      <c r="G1146" t="s">
        <v>3631</v>
      </c>
      <c r="H1146" t="s">
        <v>3632</v>
      </c>
      <c r="I1146" t="s">
        <v>3633</v>
      </c>
      <c r="J1146" t="s">
        <v>3634</v>
      </c>
      <c r="K1146" t="s">
        <v>207</v>
      </c>
      <c r="L1146" t="s">
        <v>2302</v>
      </c>
      <c r="M1146" t="s">
        <v>4536</v>
      </c>
      <c r="N1146" t="s">
        <v>4536</v>
      </c>
      <c r="O1146" t="s">
        <v>4513</v>
      </c>
    </row>
    <row r="1147" spans="1:15" x14ac:dyDescent="0.45">
      <c r="A1147" t="s">
        <v>4536</v>
      </c>
      <c r="B1147" t="s">
        <v>4537</v>
      </c>
      <c r="C1147" t="s">
        <v>3628</v>
      </c>
      <c r="D1147">
        <v>100</v>
      </c>
      <c r="E1147" t="s">
        <v>3629</v>
      </c>
      <c r="F1147" t="s">
        <v>3630</v>
      </c>
      <c r="G1147" t="s">
        <v>3631</v>
      </c>
      <c r="H1147" t="s">
        <v>3632</v>
      </c>
      <c r="I1147" t="s">
        <v>3633</v>
      </c>
      <c r="J1147" t="s">
        <v>3634</v>
      </c>
      <c r="K1147" t="s">
        <v>207</v>
      </c>
      <c r="L1147" t="s">
        <v>2302</v>
      </c>
      <c r="M1147" t="s">
        <v>4536</v>
      </c>
      <c r="N1147" t="s">
        <v>4536</v>
      </c>
      <c r="O1147" t="s">
        <v>4513</v>
      </c>
    </row>
    <row r="1148" spans="1:15" x14ac:dyDescent="0.45">
      <c r="A1148" t="s">
        <v>4536</v>
      </c>
      <c r="B1148" t="s">
        <v>4537</v>
      </c>
      <c r="C1148" t="s">
        <v>3628</v>
      </c>
      <c r="D1148">
        <v>100</v>
      </c>
      <c r="E1148" t="s">
        <v>3629</v>
      </c>
      <c r="F1148" t="s">
        <v>3630</v>
      </c>
      <c r="G1148" t="s">
        <v>3631</v>
      </c>
      <c r="H1148" t="s">
        <v>3632</v>
      </c>
      <c r="I1148" t="s">
        <v>3633</v>
      </c>
      <c r="J1148" t="s">
        <v>3634</v>
      </c>
      <c r="K1148" t="s">
        <v>207</v>
      </c>
      <c r="L1148" t="s">
        <v>2302</v>
      </c>
      <c r="M1148" t="s">
        <v>4536</v>
      </c>
      <c r="N1148" t="s">
        <v>4536</v>
      </c>
      <c r="O1148" t="s">
        <v>4513</v>
      </c>
    </row>
    <row r="1149" spans="1:15" x14ac:dyDescent="0.45">
      <c r="A1149" t="s">
        <v>4536</v>
      </c>
      <c r="B1149" t="s">
        <v>4537</v>
      </c>
      <c r="C1149" t="s">
        <v>3628</v>
      </c>
      <c r="D1149">
        <v>100</v>
      </c>
      <c r="E1149" t="s">
        <v>3629</v>
      </c>
      <c r="F1149" t="s">
        <v>3630</v>
      </c>
      <c r="G1149" t="s">
        <v>3631</v>
      </c>
      <c r="H1149" t="s">
        <v>3632</v>
      </c>
      <c r="I1149" t="s">
        <v>3633</v>
      </c>
      <c r="J1149" t="s">
        <v>3634</v>
      </c>
      <c r="K1149" t="s">
        <v>207</v>
      </c>
      <c r="L1149" t="s">
        <v>2302</v>
      </c>
      <c r="M1149" t="s">
        <v>4536</v>
      </c>
      <c r="N1149" t="s">
        <v>4536</v>
      </c>
      <c r="O1149" t="s">
        <v>4513</v>
      </c>
    </row>
    <row r="1150" spans="1:15" x14ac:dyDescent="0.45">
      <c r="A1150" t="s">
        <v>4536</v>
      </c>
      <c r="B1150" t="s">
        <v>4537</v>
      </c>
      <c r="C1150" t="s">
        <v>3628</v>
      </c>
      <c r="D1150">
        <v>100</v>
      </c>
      <c r="E1150" t="s">
        <v>3629</v>
      </c>
      <c r="F1150" t="s">
        <v>3630</v>
      </c>
      <c r="G1150" t="s">
        <v>3631</v>
      </c>
      <c r="H1150" t="s">
        <v>3632</v>
      </c>
      <c r="I1150" t="s">
        <v>3633</v>
      </c>
      <c r="J1150" t="s">
        <v>3634</v>
      </c>
      <c r="K1150" t="s">
        <v>207</v>
      </c>
      <c r="L1150" t="s">
        <v>2302</v>
      </c>
      <c r="M1150" t="s">
        <v>4536</v>
      </c>
      <c r="N1150" t="s">
        <v>4536</v>
      </c>
      <c r="O1150" t="s">
        <v>4513</v>
      </c>
    </row>
    <row r="1151" spans="1:15" x14ac:dyDescent="0.45">
      <c r="A1151" t="s">
        <v>4536</v>
      </c>
      <c r="B1151" t="s">
        <v>4537</v>
      </c>
      <c r="C1151" t="s">
        <v>3628</v>
      </c>
      <c r="D1151">
        <v>100</v>
      </c>
      <c r="E1151" t="s">
        <v>3629</v>
      </c>
      <c r="F1151" t="s">
        <v>3630</v>
      </c>
      <c r="G1151" t="s">
        <v>3631</v>
      </c>
      <c r="H1151" t="s">
        <v>3632</v>
      </c>
      <c r="I1151" t="s">
        <v>3633</v>
      </c>
      <c r="J1151" t="s">
        <v>3634</v>
      </c>
      <c r="K1151" t="s">
        <v>207</v>
      </c>
      <c r="L1151" t="s">
        <v>2302</v>
      </c>
      <c r="M1151" t="s">
        <v>4536</v>
      </c>
      <c r="N1151" t="s">
        <v>4536</v>
      </c>
      <c r="O1151" t="s">
        <v>4513</v>
      </c>
    </row>
    <row r="1152" spans="1:15" x14ac:dyDescent="0.45">
      <c r="A1152" t="s">
        <v>4536</v>
      </c>
      <c r="B1152" t="s">
        <v>4537</v>
      </c>
      <c r="C1152" t="s">
        <v>3628</v>
      </c>
      <c r="D1152">
        <v>100</v>
      </c>
      <c r="E1152" t="s">
        <v>3629</v>
      </c>
      <c r="F1152" t="s">
        <v>3630</v>
      </c>
      <c r="G1152" t="s">
        <v>3631</v>
      </c>
      <c r="H1152" t="s">
        <v>3632</v>
      </c>
      <c r="I1152" t="s">
        <v>3633</v>
      </c>
      <c r="J1152" t="s">
        <v>3634</v>
      </c>
      <c r="K1152" t="s">
        <v>207</v>
      </c>
      <c r="L1152" t="s">
        <v>2302</v>
      </c>
      <c r="M1152" t="s">
        <v>4536</v>
      </c>
      <c r="N1152" t="s">
        <v>4536</v>
      </c>
      <c r="O1152" t="s">
        <v>4513</v>
      </c>
    </row>
    <row r="1153" spans="1:15" x14ac:dyDescent="0.45">
      <c r="A1153" t="s">
        <v>4536</v>
      </c>
      <c r="B1153" t="s">
        <v>4537</v>
      </c>
      <c r="C1153" t="s">
        <v>3628</v>
      </c>
      <c r="D1153">
        <v>100</v>
      </c>
      <c r="E1153" t="s">
        <v>3629</v>
      </c>
      <c r="F1153" t="s">
        <v>3630</v>
      </c>
      <c r="G1153" t="s">
        <v>3631</v>
      </c>
      <c r="H1153" t="s">
        <v>3632</v>
      </c>
      <c r="I1153" t="s">
        <v>3633</v>
      </c>
      <c r="J1153" t="s">
        <v>3634</v>
      </c>
      <c r="K1153" t="s">
        <v>207</v>
      </c>
      <c r="L1153" t="s">
        <v>2302</v>
      </c>
      <c r="M1153" t="s">
        <v>4536</v>
      </c>
      <c r="N1153" t="s">
        <v>4536</v>
      </c>
      <c r="O1153" t="s">
        <v>4513</v>
      </c>
    </row>
    <row r="1154" spans="1:15" x14ac:dyDescent="0.45">
      <c r="A1154" t="s">
        <v>4536</v>
      </c>
      <c r="B1154" t="s">
        <v>4537</v>
      </c>
      <c r="C1154" t="s">
        <v>3628</v>
      </c>
      <c r="D1154">
        <v>100</v>
      </c>
      <c r="E1154" t="s">
        <v>3629</v>
      </c>
      <c r="F1154" t="s">
        <v>3630</v>
      </c>
      <c r="G1154" t="s">
        <v>3631</v>
      </c>
      <c r="H1154" t="s">
        <v>3632</v>
      </c>
      <c r="I1154" t="s">
        <v>3633</v>
      </c>
      <c r="J1154" t="s">
        <v>3634</v>
      </c>
      <c r="K1154" t="s">
        <v>207</v>
      </c>
      <c r="L1154" t="s">
        <v>2302</v>
      </c>
      <c r="M1154" t="s">
        <v>4536</v>
      </c>
      <c r="N1154" t="s">
        <v>4536</v>
      </c>
      <c r="O1154" t="s">
        <v>4513</v>
      </c>
    </row>
    <row r="1155" spans="1:15" x14ac:dyDescent="0.45">
      <c r="A1155" t="s">
        <v>4536</v>
      </c>
      <c r="B1155" t="s">
        <v>4537</v>
      </c>
      <c r="C1155" t="s">
        <v>3628</v>
      </c>
      <c r="D1155">
        <v>100</v>
      </c>
      <c r="E1155" t="s">
        <v>3629</v>
      </c>
      <c r="F1155" t="s">
        <v>3630</v>
      </c>
      <c r="G1155" t="s">
        <v>3631</v>
      </c>
      <c r="H1155" t="s">
        <v>3632</v>
      </c>
      <c r="I1155" t="s">
        <v>3633</v>
      </c>
      <c r="J1155" t="s">
        <v>3634</v>
      </c>
      <c r="K1155" t="s">
        <v>207</v>
      </c>
      <c r="L1155" t="s">
        <v>2302</v>
      </c>
      <c r="M1155" t="s">
        <v>4536</v>
      </c>
      <c r="N1155" t="s">
        <v>4536</v>
      </c>
      <c r="O1155" t="s">
        <v>4513</v>
      </c>
    </row>
    <row r="1156" spans="1:15" x14ac:dyDescent="0.45">
      <c r="A1156" t="s">
        <v>4538</v>
      </c>
      <c r="B1156" t="s">
        <v>4539</v>
      </c>
      <c r="C1156" t="s">
        <v>3628</v>
      </c>
      <c r="D1156">
        <v>100</v>
      </c>
      <c r="E1156" t="s">
        <v>3629</v>
      </c>
      <c r="F1156" t="s">
        <v>3630</v>
      </c>
      <c r="G1156" t="s">
        <v>3631</v>
      </c>
      <c r="H1156" t="s">
        <v>3632</v>
      </c>
      <c r="I1156" t="s">
        <v>3633</v>
      </c>
      <c r="J1156" t="s">
        <v>3634</v>
      </c>
      <c r="K1156" t="s">
        <v>490</v>
      </c>
      <c r="L1156" t="s">
        <v>1152</v>
      </c>
      <c r="M1156" t="s">
        <v>4538</v>
      </c>
      <c r="N1156" t="s">
        <v>4538</v>
      </c>
      <c r="O1156" t="s">
        <v>4540</v>
      </c>
    </row>
    <row r="1157" spans="1:15" x14ac:dyDescent="0.45">
      <c r="A1157" t="s">
        <v>4538</v>
      </c>
      <c r="B1157" t="s">
        <v>4539</v>
      </c>
      <c r="C1157" t="s">
        <v>3628</v>
      </c>
      <c r="D1157">
        <v>100</v>
      </c>
      <c r="E1157" t="s">
        <v>3629</v>
      </c>
      <c r="F1157" t="s">
        <v>3630</v>
      </c>
      <c r="G1157" t="s">
        <v>3631</v>
      </c>
      <c r="H1157" t="s">
        <v>3632</v>
      </c>
      <c r="I1157" t="s">
        <v>3633</v>
      </c>
      <c r="J1157" t="s">
        <v>3634</v>
      </c>
      <c r="K1157" t="s">
        <v>490</v>
      </c>
      <c r="L1157" t="s">
        <v>1152</v>
      </c>
      <c r="M1157" t="s">
        <v>4538</v>
      </c>
      <c r="N1157" t="s">
        <v>4538</v>
      </c>
      <c r="O1157" t="s">
        <v>4540</v>
      </c>
    </row>
    <row r="1158" spans="1:15" x14ac:dyDescent="0.45">
      <c r="A1158" t="s">
        <v>4538</v>
      </c>
      <c r="B1158" t="s">
        <v>4539</v>
      </c>
      <c r="C1158" t="s">
        <v>3628</v>
      </c>
      <c r="D1158">
        <v>100</v>
      </c>
      <c r="E1158" t="s">
        <v>3629</v>
      </c>
      <c r="F1158" t="s">
        <v>3630</v>
      </c>
      <c r="G1158" t="s">
        <v>3631</v>
      </c>
      <c r="H1158" t="s">
        <v>3632</v>
      </c>
      <c r="I1158" t="s">
        <v>3633</v>
      </c>
      <c r="J1158" t="s">
        <v>3634</v>
      </c>
      <c r="K1158" t="s">
        <v>490</v>
      </c>
      <c r="L1158" t="s">
        <v>1152</v>
      </c>
      <c r="M1158" t="s">
        <v>4538</v>
      </c>
      <c r="N1158" t="s">
        <v>4538</v>
      </c>
      <c r="O1158" t="s">
        <v>4540</v>
      </c>
    </row>
    <row r="1159" spans="1:15" x14ac:dyDescent="0.45">
      <c r="A1159" t="s">
        <v>4538</v>
      </c>
      <c r="B1159" t="s">
        <v>4539</v>
      </c>
      <c r="C1159" t="s">
        <v>3628</v>
      </c>
      <c r="D1159">
        <v>100</v>
      </c>
      <c r="E1159" t="s">
        <v>3629</v>
      </c>
      <c r="F1159" t="s">
        <v>3630</v>
      </c>
      <c r="G1159" t="s">
        <v>3631</v>
      </c>
      <c r="H1159" t="s">
        <v>3632</v>
      </c>
      <c r="I1159" t="s">
        <v>3633</v>
      </c>
      <c r="J1159" t="s">
        <v>3634</v>
      </c>
      <c r="K1159" t="s">
        <v>490</v>
      </c>
      <c r="L1159" t="s">
        <v>1152</v>
      </c>
      <c r="M1159" t="s">
        <v>4538</v>
      </c>
      <c r="N1159" t="s">
        <v>4538</v>
      </c>
      <c r="O1159" t="s">
        <v>4540</v>
      </c>
    </row>
    <row r="1160" spans="1:15" x14ac:dyDescent="0.45">
      <c r="A1160" t="s">
        <v>4538</v>
      </c>
      <c r="B1160" t="s">
        <v>4539</v>
      </c>
      <c r="C1160" t="s">
        <v>3628</v>
      </c>
      <c r="D1160">
        <v>100</v>
      </c>
      <c r="E1160" t="s">
        <v>3629</v>
      </c>
      <c r="F1160" t="s">
        <v>3630</v>
      </c>
      <c r="G1160" t="s">
        <v>3631</v>
      </c>
      <c r="H1160" t="s">
        <v>3632</v>
      </c>
      <c r="I1160" t="s">
        <v>3633</v>
      </c>
      <c r="J1160" t="s">
        <v>3634</v>
      </c>
      <c r="K1160" t="s">
        <v>490</v>
      </c>
      <c r="L1160" t="s">
        <v>1152</v>
      </c>
      <c r="M1160" t="s">
        <v>4538</v>
      </c>
      <c r="N1160" t="s">
        <v>4538</v>
      </c>
      <c r="O1160" t="s">
        <v>4540</v>
      </c>
    </row>
    <row r="1161" spans="1:15" x14ac:dyDescent="0.45">
      <c r="A1161" t="s">
        <v>4541</v>
      </c>
      <c r="B1161" t="s">
        <v>4542</v>
      </c>
      <c r="C1161" t="s">
        <v>3628</v>
      </c>
      <c r="D1161">
        <v>100</v>
      </c>
      <c r="E1161" t="s">
        <v>3629</v>
      </c>
      <c r="F1161" t="s">
        <v>3630</v>
      </c>
      <c r="G1161" t="s">
        <v>3631</v>
      </c>
      <c r="H1161" t="s">
        <v>3632</v>
      </c>
      <c r="I1161" t="s">
        <v>3633</v>
      </c>
      <c r="J1161" t="s">
        <v>3634</v>
      </c>
      <c r="K1161" t="s">
        <v>48</v>
      </c>
      <c r="L1161" t="s">
        <v>970</v>
      </c>
      <c r="M1161" t="s">
        <v>4541</v>
      </c>
      <c r="N1161" t="s">
        <v>4541</v>
      </c>
      <c r="O1161" t="s">
        <v>4543</v>
      </c>
    </row>
    <row r="1162" spans="1:15" x14ac:dyDescent="0.45">
      <c r="A1162" t="s">
        <v>4541</v>
      </c>
      <c r="B1162" t="s">
        <v>4542</v>
      </c>
      <c r="C1162" t="s">
        <v>3628</v>
      </c>
      <c r="D1162">
        <v>100</v>
      </c>
      <c r="E1162" t="s">
        <v>3629</v>
      </c>
      <c r="F1162" t="s">
        <v>3630</v>
      </c>
      <c r="G1162" t="s">
        <v>3631</v>
      </c>
      <c r="H1162" t="s">
        <v>3632</v>
      </c>
      <c r="I1162" t="s">
        <v>3633</v>
      </c>
      <c r="J1162" t="s">
        <v>3634</v>
      </c>
      <c r="K1162" t="s">
        <v>48</v>
      </c>
      <c r="L1162" t="s">
        <v>970</v>
      </c>
      <c r="M1162" t="s">
        <v>4541</v>
      </c>
      <c r="N1162" t="s">
        <v>4541</v>
      </c>
      <c r="O1162" t="s">
        <v>4543</v>
      </c>
    </row>
    <row r="1163" spans="1:15" x14ac:dyDescent="0.45">
      <c r="A1163" t="s">
        <v>4541</v>
      </c>
      <c r="B1163" t="s">
        <v>4542</v>
      </c>
      <c r="C1163" t="s">
        <v>3628</v>
      </c>
      <c r="D1163">
        <v>100</v>
      </c>
      <c r="E1163" t="s">
        <v>3629</v>
      </c>
      <c r="F1163" t="s">
        <v>3630</v>
      </c>
      <c r="G1163" t="s">
        <v>3631</v>
      </c>
      <c r="H1163" t="s">
        <v>3632</v>
      </c>
      <c r="I1163" t="s">
        <v>3633</v>
      </c>
      <c r="J1163" t="s">
        <v>3634</v>
      </c>
      <c r="K1163" t="s">
        <v>48</v>
      </c>
      <c r="L1163" t="s">
        <v>970</v>
      </c>
      <c r="M1163" t="s">
        <v>4541</v>
      </c>
      <c r="N1163" t="s">
        <v>4541</v>
      </c>
      <c r="O1163" t="s">
        <v>4543</v>
      </c>
    </row>
    <row r="1164" spans="1:15" x14ac:dyDescent="0.45">
      <c r="A1164" t="s">
        <v>4541</v>
      </c>
      <c r="B1164" t="s">
        <v>4542</v>
      </c>
      <c r="C1164" t="s">
        <v>3628</v>
      </c>
      <c r="D1164">
        <v>100</v>
      </c>
      <c r="E1164" t="s">
        <v>3629</v>
      </c>
      <c r="F1164" t="s">
        <v>3630</v>
      </c>
      <c r="G1164" t="s">
        <v>3631</v>
      </c>
      <c r="H1164" t="s">
        <v>3632</v>
      </c>
      <c r="I1164" t="s">
        <v>3633</v>
      </c>
      <c r="J1164" t="s">
        <v>3634</v>
      </c>
      <c r="K1164" t="s">
        <v>48</v>
      </c>
      <c r="L1164" t="s">
        <v>970</v>
      </c>
      <c r="M1164" t="s">
        <v>4541</v>
      </c>
      <c r="N1164" t="s">
        <v>4541</v>
      </c>
      <c r="O1164" t="s">
        <v>4543</v>
      </c>
    </row>
    <row r="1165" spans="1:15" x14ac:dyDescent="0.45">
      <c r="A1165" t="s">
        <v>4449</v>
      </c>
      <c r="B1165" t="s">
        <v>4450</v>
      </c>
      <c r="C1165" t="s">
        <v>3628</v>
      </c>
      <c r="D1165">
        <v>100</v>
      </c>
      <c r="E1165" t="s">
        <v>3629</v>
      </c>
      <c r="F1165" t="s">
        <v>3630</v>
      </c>
      <c r="G1165" t="s">
        <v>3631</v>
      </c>
      <c r="H1165" t="s">
        <v>3632</v>
      </c>
      <c r="I1165" t="s">
        <v>3633</v>
      </c>
      <c r="J1165" t="s">
        <v>3634</v>
      </c>
      <c r="K1165" t="s">
        <v>48</v>
      </c>
      <c r="L1165" t="s">
        <v>2078</v>
      </c>
      <c r="M1165" t="s">
        <v>4449</v>
      </c>
      <c r="N1165" t="s">
        <v>4449</v>
      </c>
      <c r="O1165" t="s">
        <v>4321</v>
      </c>
    </row>
    <row r="1166" spans="1:15" x14ac:dyDescent="0.45">
      <c r="A1166" t="s">
        <v>4449</v>
      </c>
      <c r="B1166" t="s">
        <v>4450</v>
      </c>
      <c r="C1166" t="s">
        <v>3628</v>
      </c>
      <c r="D1166">
        <v>100</v>
      </c>
      <c r="E1166" t="s">
        <v>3629</v>
      </c>
      <c r="F1166" t="s">
        <v>3630</v>
      </c>
      <c r="G1166" t="s">
        <v>3631</v>
      </c>
      <c r="H1166" t="s">
        <v>3632</v>
      </c>
      <c r="I1166" t="s">
        <v>3633</v>
      </c>
      <c r="J1166" t="s">
        <v>3634</v>
      </c>
      <c r="K1166" t="s">
        <v>48</v>
      </c>
      <c r="L1166" t="s">
        <v>2078</v>
      </c>
      <c r="M1166" t="s">
        <v>4449</v>
      </c>
      <c r="N1166" t="s">
        <v>4449</v>
      </c>
      <c r="O1166" t="s">
        <v>4321</v>
      </c>
    </row>
    <row r="1167" spans="1:15" x14ac:dyDescent="0.45">
      <c r="A1167" t="s">
        <v>4449</v>
      </c>
      <c r="B1167" t="s">
        <v>4450</v>
      </c>
      <c r="C1167" t="s">
        <v>3628</v>
      </c>
      <c r="D1167">
        <v>100</v>
      </c>
      <c r="E1167" t="s">
        <v>3629</v>
      </c>
      <c r="F1167" t="s">
        <v>3630</v>
      </c>
      <c r="G1167" t="s">
        <v>3631</v>
      </c>
      <c r="H1167" t="s">
        <v>3632</v>
      </c>
      <c r="I1167" t="s">
        <v>3633</v>
      </c>
      <c r="J1167" t="s">
        <v>3634</v>
      </c>
      <c r="K1167" t="s">
        <v>48</v>
      </c>
      <c r="L1167" t="s">
        <v>2078</v>
      </c>
      <c r="M1167" t="s">
        <v>4449</v>
      </c>
      <c r="N1167" t="s">
        <v>4449</v>
      </c>
      <c r="O1167" t="s">
        <v>4321</v>
      </c>
    </row>
    <row r="1168" spans="1:15" x14ac:dyDescent="0.45">
      <c r="A1168" t="s">
        <v>4544</v>
      </c>
      <c r="B1168" t="s">
        <v>4545</v>
      </c>
      <c r="C1168" t="s">
        <v>3628</v>
      </c>
      <c r="D1168">
        <v>100</v>
      </c>
      <c r="E1168" t="s">
        <v>3629</v>
      </c>
      <c r="F1168" t="s">
        <v>3630</v>
      </c>
      <c r="G1168" t="s">
        <v>3631</v>
      </c>
      <c r="H1168" t="s">
        <v>3632</v>
      </c>
      <c r="I1168" t="s">
        <v>3633</v>
      </c>
      <c r="J1168" t="s">
        <v>3634</v>
      </c>
      <c r="K1168" t="s">
        <v>48</v>
      </c>
      <c r="L1168" t="s">
        <v>2078</v>
      </c>
      <c r="M1168" t="s">
        <v>4544</v>
      </c>
      <c r="N1168" t="s">
        <v>4544</v>
      </c>
      <c r="O1168" t="s">
        <v>4546</v>
      </c>
    </row>
    <row r="1169" spans="1:15" x14ac:dyDescent="0.45">
      <c r="A1169" t="s">
        <v>4544</v>
      </c>
      <c r="B1169" t="s">
        <v>4545</v>
      </c>
      <c r="C1169" t="s">
        <v>3628</v>
      </c>
      <c r="D1169">
        <v>100</v>
      </c>
      <c r="E1169" t="s">
        <v>3629</v>
      </c>
      <c r="F1169" t="s">
        <v>3630</v>
      </c>
      <c r="G1169" t="s">
        <v>3631</v>
      </c>
      <c r="H1169" t="s">
        <v>3632</v>
      </c>
      <c r="I1169" t="s">
        <v>3633</v>
      </c>
      <c r="J1169" t="s">
        <v>3634</v>
      </c>
      <c r="K1169" t="s">
        <v>48</v>
      </c>
      <c r="L1169" t="s">
        <v>2078</v>
      </c>
      <c r="M1169" t="s">
        <v>4544</v>
      </c>
      <c r="N1169" t="s">
        <v>4544</v>
      </c>
      <c r="O1169" t="s">
        <v>4546</v>
      </c>
    </row>
    <row r="1170" spans="1:15" x14ac:dyDescent="0.45">
      <c r="A1170" t="s">
        <v>4544</v>
      </c>
      <c r="B1170" t="s">
        <v>4545</v>
      </c>
      <c r="C1170" t="s">
        <v>3628</v>
      </c>
      <c r="D1170">
        <v>100</v>
      </c>
      <c r="E1170" t="s">
        <v>3629</v>
      </c>
      <c r="F1170" t="s">
        <v>3630</v>
      </c>
      <c r="G1170" t="s">
        <v>3631</v>
      </c>
      <c r="H1170" t="s">
        <v>3632</v>
      </c>
      <c r="I1170" t="s">
        <v>3633</v>
      </c>
      <c r="J1170" t="s">
        <v>3634</v>
      </c>
      <c r="K1170" t="s">
        <v>48</v>
      </c>
      <c r="L1170" t="s">
        <v>2078</v>
      </c>
      <c r="M1170" t="s">
        <v>4544</v>
      </c>
      <c r="N1170" t="s">
        <v>4544</v>
      </c>
      <c r="O1170" t="s">
        <v>4546</v>
      </c>
    </row>
    <row r="1171" spans="1:15" x14ac:dyDescent="0.45">
      <c r="A1171" t="s">
        <v>4544</v>
      </c>
      <c r="B1171" t="s">
        <v>4545</v>
      </c>
      <c r="C1171" t="s">
        <v>3628</v>
      </c>
      <c r="D1171">
        <v>100</v>
      </c>
      <c r="E1171" t="s">
        <v>3629</v>
      </c>
      <c r="F1171" t="s">
        <v>3630</v>
      </c>
      <c r="G1171" t="s">
        <v>3631</v>
      </c>
      <c r="H1171" t="s">
        <v>3632</v>
      </c>
      <c r="I1171" t="s">
        <v>3633</v>
      </c>
      <c r="J1171" t="s">
        <v>3634</v>
      </c>
      <c r="K1171" t="s">
        <v>48</v>
      </c>
      <c r="L1171" t="s">
        <v>2078</v>
      </c>
      <c r="M1171" t="s">
        <v>4544</v>
      </c>
      <c r="N1171" t="s">
        <v>4544</v>
      </c>
      <c r="O1171" t="s">
        <v>4546</v>
      </c>
    </row>
    <row r="1172" spans="1:15" x14ac:dyDescent="0.45">
      <c r="A1172" t="s">
        <v>4544</v>
      </c>
      <c r="B1172" t="s">
        <v>4545</v>
      </c>
      <c r="C1172" t="s">
        <v>3628</v>
      </c>
      <c r="D1172">
        <v>100</v>
      </c>
      <c r="E1172" t="s">
        <v>3629</v>
      </c>
      <c r="F1172" t="s">
        <v>3630</v>
      </c>
      <c r="G1172" t="s">
        <v>3631</v>
      </c>
      <c r="H1172" t="s">
        <v>3632</v>
      </c>
      <c r="I1172" t="s">
        <v>3633</v>
      </c>
      <c r="J1172" t="s">
        <v>3634</v>
      </c>
      <c r="K1172" t="s">
        <v>48</v>
      </c>
      <c r="L1172" t="s">
        <v>2078</v>
      </c>
      <c r="M1172" t="s">
        <v>4544</v>
      </c>
      <c r="N1172" t="s">
        <v>4544</v>
      </c>
      <c r="O1172" t="s">
        <v>4546</v>
      </c>
    </row>
    <row r="1173" spans="1:15" x14ac:dyDescent="0.45">
      <c r="A1173" t="s">
        <v>4544</v>
      </c>
      <c r="B1173" t="s">
        <v>4545</v>
      </c>
      <c r="C1173" t="s">
        <v>3628</v>
      </c>
      <c r="D1173">
        <v>100</v>
      </c>
      <c r="E1173" t="s">
        <v>3629</v>
      </c>
      <c r="F1173" t="s">
        <v>3630</v>
      </c>
      <c r="G1173" t="s">
        <v>3631</v>
      </c>
      <c r="H1173" t="s">
        <v>3632</v>
      </c>
      <c r="I1173" t="s">
        <v>3633</v>
      </c>
      <c r="J1173" t="s">
        <v>3634</v>
      </c>
      <c r="K1173" t="s">
        <v>48</v>
      </c>
      <c r="L1173" t="s">
        <v>2078</v>
      </c>
      <c r="M1173" t="s">
        <v>4544</v>
      </c>
      <c r="N1173" t="s">
        <v>4544</v>
      </c>
      <c r="O1173" t="s">
        <v>4546</v>
      </c>
    </row>
    <row r="1174" spans="1:15" x14ac:dyDescent="0.45">
      <c r="A1174" t="s">
        <v>4544</v>
      </c>
      <c r="B1174" t="s">
        <v>4545</v>
      </c>
      <c r="C1174" t="s">
        <v>3628</v>
      </c>
      <c r="D1174">
        <v>100</v>
      </c>
      <c r="E1174" t="s">
        <v>3629</v>
      </c>
      <c r="F1174" t="s">
        <v>3630</v>
      </c>
      <c r="G1174" t="s">
        <v>3631</v>
      </c>
      <c r="H1174" t="s">
        <v>3632</v>
      </c>
      <c r="I1174" t="s">
        <v>3633</v>
      </c>
      <c r="J1174" t="s">
        <v>3634</v>
      </c>
      <c r="K1174" t="s">
        <v>48</v>
      </c>
      <c r="L1174" t="s">
        <v>2078</v>
      </c>
      <c r="M1174" t="s">
        <v>4544</v>
      </c>
      <c r="N1174" t="s">
        <v>4544</v>
      </c>
      <c r="O1174" t="s">
        <v>4546</v>
      </c>
    </row>
    <row r="1175" spans="1:15" x14ac:dyDescent="0.45">
      <c r="A1175" t="s">
        <v>4544</v>
      </c>
      <c r="B1175" t="s">
        <v>4545</v>
      </c>
      <c r="C1175" t="s">
        <v>3628</v>
      </c>
      <c r="D1175">
        <v>100</v>
      </c>
      <c r="E1175" t="s">
        <v>3629</v>
      </c>
      <c r="F1175" t="s">
        <v>3630</v>
      </c>
      <c r="G1175" t="s">
        <v>3631</v>
      </c>
      <c r="H1175" t="s">
        <v>3632</v>
      </c>
      <c r="I1175" t="s">
        <v>3633</v>
      </c>
      <c r="J1175" t="s">
        <v>3634</v>
      </c>
      <c r="K1175" t="s">
        <v>48</v>
      </c>
      <c r="L1175" t="s">
        <v>2078</v>
      </c>
      <c r="M1175" t="s">
        <v>4544</v>
      </c>
      <c r="N1175" t="s">
        <v>4544</v>
      </c>
      <c r="O1175" t="s">
        <v>4546</v>
      </c>
    </row>
    <row r="1176" spans="1:15" x14ac:dyDescent="0.45">
      <c r="A1176" t="s">
        <v>4544</v>
      </c>
      <c r="B1176" t="s">
        <v>4545</v>
      </c>
      <c r="C1176" t="s">
        <v>3628</v>
      </c>
      <c r="D1176">
        <v>100</v>
      </c>
      <c r="E1176" t="s">
        <v>3629</v>
      </c>
      <c r="F1176" t="s">
        <v>3630</v>
      </c>
      <c r="G1176" t="s">
        <v>3631</v>
      </c>
      <c r="H1176" t="s">
        <v>3632</v>
      </c>
      <c r="I1176" t="s">
        <v>3633</v>
      </c>
      <c r="J1176" t="s">
        <v>3634</v>
      </c>
      <c r="K1176" t="s">
        <v>48</v>
      </c>
      <c r="L1176" t="s">
        <v>2078</v>
      </c>
      <c r="M1176" t="s">
        <v>4544</v>
      </c>
      <c r="N1176" t="s">
        <v>4544</v>
      </c>
      <c r="O1176" t="s">
        <v>4546</v>
      </c>
    </row>
    <row r="1177" spans="1:15" x14ac:dyDescent="0.45">
      <c r="A1177" t="s">
        <v>4544</v>
      </c>
      <c r="B1177" t="s">
        <v>4545</v>
      </c>
      <c r="C1177" t="s">
        <v>3628</v>
      </c>
      <c r="D1177">
        <v>100</v>
      </c>
      <c r="E1177" t="s">
        <v>3629</v>
      </c>
      <c r="F1177" t="s">
        <v>3630</v>
      </c>
      <c r="G1177" t="s">
        <v>3631</v>
      </c>
      <c r="H1177" t="s">
        <v>3632</v>
      </c>
      <c r="I1177" t="s">
        <v>3633</v>
      </c>
      <c r="J1177" t="s">
        <v>3634</v>
      </c>
      <c r="K1177" t="s">
        <v>48</v>
      </c>
      <c r="L1177" t="s">
        <v>2078</v>
      </c>
      <c r="M1177" t="s">
        <v>4544</v>
      </c>
      <c r="N1177" t="s">
        <v>4544</v>
      </c>
      <c r="O1177" t="s">
        <v>4546</v>
      </c>
    </row>
    <row r="1178" spans="1:15" x14ac:dyDescent="0.45">
      <c r="A1178" t="s">
        <v>4544</v>
      </c>
      <c r="B1178" t="s">
        <v>4545</v>
      </c>
      <c r="C1178" t="s">
        <v>3628</v>
      </c>
      <c r="D1178">
        <v>100</v>
      </c>
      <c r="E1178" t="s">
        <v>3629</v>
      </c>
      <c r="F1178" t="s">
        <v>3630</v>
      </c>
      <c r="G1178" t="s">
        <v>3631</v>
      </c>
      <c r="H1178" t="s">
        <v>3632</v>
      </c>
      <c r="I1178" t="s">
        <v>3633</v>
      </c>
      <c r="J1178" t="s">
        <v>3634</v>
      </c>
      <c r="K1178" t="s">
        <v>48</v>
      </c>
      <c r="L1178" t="s">
        <v>2078</v>
      </c>
      <c r="M1178" t="s">
        <v>4544</v>
      </c>
      <c r="N1178" t="s">
        <v>4544</v>
      </c>
      <c r="O1178" t="s">
        <v>4546</v>
      </c>
    </row>
    <row r="1179" spans="1:15" x14ac:dyDescent="0.45">
      <c r="A1179" t="s">
        <v>3810</v>
      </c>
      <c r="B1179" t="s">
        <v>3809</v>
      </c>
      <c r="C1179" t="s">
        <v>3628</v>
      </c>
      <c r="D1179">
        <v>100</v>
      </c>
      <c r="E1179" t="s">
        <v>3629</v>
      </c>
      <c r="F1179" t="s">
        <v>3630</v>
      </c>
      <c r="G1179" t="s">
        <v>3631</v>
      </c>
      <c r="H1179" t="s">
        <v>3632</v>
      </c>
      <c r="I1179" t="s">
        <v>3633</v>
      </c>
      <c r="J1179" t="s">
        <v>3634</v>
      </c>
      <c r="K1179" t="s">
        <v>1428</v>
      </c>
      <c r="L1179" t="s">
        <v>718</v>
      </c>
      <c r="M1179" t="s">
        <v>3810</v>
      </c>
      <c r="N1179" t="s">
        <v>3810</v>
      </c>
      <c r="O1179" t="s">
        <v>3811</v>
      </c>
    </row>
    <row r="1180" spans="1:15" x14ac:dyDescent="0.45">
      <c r="A1180" t="s">
        <v>4547</v>
      </c>
      <c r="B1180" t="s">
        <v>4548</v>
      </c>
      <c r="C1180" t="s">
        <v>3628</v>
      </c>
      <c r="D1180">
        <v>100</v>
      </c>
      <c r="E1180" t="s">
        <v>3629</v>
      </c>
      <c r="F1180" t="s">
        <v>3630</v>
      </c>
      <c r="G1180" t="s">
        <v>3631</v>
      </c>
      <c r="H1180" t="s">
        <v>3632</v>
      </c>
      <c r="I1180" t="s">
        <v>3633</v>
      </c>
      <c r="J1180" t="s">
        <v>3634</v>
      </c>
      <c r="K1180" t="s">
        <v>1032</v>
      </c>
      <c r="L1180" t="s">
        <v>1033</v>
      </c>
      <c r="M1180" t="s">
        <v>4547</v>
      </c>
      <c r="N1180" t="s">
        <v>4547</v>
      </c>
      <c r="O1180" t="s">
        <v>4549</v>
      </c>
    </row>
    <row r="1181" spans="1:15" x14ac:dyDescent="0.45">
      <c r="A1181" t="s">
        <v>4550</v>
      </c>
      <c r="B1181" t="s">
        <v>4551</v>
      </c>
      <c r="C1181" t="s">
        <v>3628</v>
      </c>
      <c r="D1181">
        <v>100</v>
      </c>
      <c r="E1181" t="s">
        <v>3629</v>
      </c>
      <c r="F1181" t="s">
        <v>3630</v>
      </c>
      <c r="G1181" t="s">
        <v>3631</v>
      </c>
      <c r="H1181" t="s">
        <v>3632</v>
      </c>
      <c r="I1181" t="s">
        <v>3633</v>
      </c>
      <c r="J1181" t="s">
        <v>3634</v>
      </c>
      <c r="K1181" t="s">
        <v>207</v>
      </c>
      <c r="L1181" t="s">
        <v>4552</v>
      </c>
      <c r="M1181" t="s">
        <v>4553</v>
      </c>
      <c r="N1181" t="s">
        <v>4553</v>
      </c>
      <c r="O1181" t="s">
        <v>4554</v>
      </c>
    </row>
    <row r="1182" spans="1:15" x14ac:dyDescent="0.45">
      <c r="A1182" t="s">
        <v>4550</v>
      </c>
      <c r="B1182" t="s">
        <v>4551</v>
      </c>
      <c r="C1182" t="s">
        <v>3628</v>
      </c>
      <c r="D1182">
        <v>100</v>
      </c>
      <c r="E1182" t="s">
        <v>3629</v>
      </c>
      <c r="F1182" t="s">
        <v>3630</v>
      </c>
      <c r="G1182" t="s">
        <v>3631</v>
      </c>
      <c r="H1182" t="s">
        <v>3632</v>
      </c>
      <c r="I1182" t="s">
        <v>3633</v>
      </c>
      <c r="J1182" t="s">
        <v>3634</v>
      </c>
      <c r="K1182" t="s">
        <v>207</v>
      </c>
      <c r="L1182" t="s">
        <v>4552</v>
      </c>
      <c r="M1182" t="s">
        <v>4553</v>
      </c>
      <c r="N1182" t="s">
        <v>4553</v>
      </c>
      <c r="O1182" t="s">
        <v>4554</v>
      </c>
    </row>
    <row r="1183" spans="1:15" x14ac:dyDescent="0.45">
      <c r="A1183" t="s">
        <v>4550</v>
      </c>
      <c r="B1183" t="s">
        <v>4551</v>
      </c>
      <c r="C1183" t="s">
        <v>3628</v>
      </c>
      <c r="D1183">
        <v>100</v>
      </c>
      <c r="E1183" t="s">
        <v>3629</v>
      </c>
      <c r="F1183" t="s">
        <v>3630</v>
      </c>
      <c r="G1183" t="s">
        <v>3631</v>
      </c>
      <c r="H1183" t="s">
        <v>3632</v>
      </c>
      <c r="I1183" t="s">
        <v>3633</v>
      </c>
      <c r="J1183" t="s">
        <v>3634</v>
      </c>
      <c r="K1183" t="s">
        <v>207</v>
      </c>
      <c r="L1183" t="s">
        <v>4552</v>
      </c>
      <c r="M1183" t="s">
        <v>4553</v>
      </c>
      <c r="N1183" t="s">
        <v>4553</v>
      </c>
      <c r="O1183" t="s">
        <v>4554</v>
      </c>
    </row>
    <row r="1184" spans="1:15" x14ac:dyDescent="0.45">
      <c r="A1184" t="s">
        <v>4550</v>
      </c>
      <c r="B1184" t="s">
        <v>4551</v>
      </c>
      <c r="C1184" t="s">
        <v>3628</v>
      </c>
      <c r="D1184">
        <v>100</v>
      </c>
      <c r="E1184" t="s">
        <v>3629</v>
      </c>
      <c r="F1184" t="s">
        <v>3630</v>
      </c>
      <c r="G1184" t="s">
        <v>3631</v>
      </c>
      <c r="H1184" t="s">
        <v>3632</v>
      </c>
      <c r="I1184" t="s">
        <v>3633</v>
      </c>
      <c r="J1184" t="s">
        <v>3634</v>
      </c>
      <c r="K1184" t="s">
        <v>207</v>
      </c>
      <c r="L1184" t="s">
        <v>4552</v>
      </c>
      <c r="M1184" t="s">
        <v>4553</v>
      </c>
      <c r="N1184" t="s">
        <v>4553</v>
      </c>
      <c r="O1184" t="s">
        <v>4554</v>
      </c>
    </row>
    <row r="1185" spans="1:15" x14ac:dyDescent="0.45">
      <c r="A1185" t="s">
        <v>4550</v>
      </c>
      <c r="B1185" t="s">
        <v>4551</v>
      </c>
      <c r="C1185" t="s">
        <v>3628</v>
      </c>
      <c r="D1185">
        <v>100</v>
      </c>
      <c r="E1185" t="s">
        <v>3629</v>
      </c>
      <c r="F1185" t="s">
        <v>3630</v>
      </c>
      <c r="G1185" t="s">
        <v>3631</v>
      </c>
      <c r="H1185" t="s">
        <v>3632</v>
      </c>
      <c r="I1185" t="s">
        <v>3633</v>
      </c>
      <c r="J1185" t="s">
        <v>3634</v>
      </c>
      <c r="K1185" t="s">
        <v>207</v>
      </c>
      <c r="L1185" t="s">
        <v>4552</v>
      </c>
      <c r="M1185" t="s">
        <v>4553</v>
      </c>
      <c r="N1185" t="s">
        <v>4553</v>
      </c>
      <c r="O1185" t="s">
        <v>4554</v>
      </c>
    </row>
    <row r="1186" spans="1:15" x14ac:dyDescent="0.45">
      <c r="A1186" t="s">
        <v>4550</v>
      </c>
      <c r="B1186" t="s">
        <v>4551</v>
      </c>
      <c r="C1186" t="s">
        <v>3628</v>
      </c>
      <c r="D1186">
        <v>100</v>
      </c>
      <c r="E1186" t="s">
        <v>3629</v>
      </c>
      <c r="F1186" t="s">
        <v>3630</v>
      </c>
      <c r="G1186" t="s">
        <v>3631</v>
      </c>
      <c r="H1186" t="s">
        <v>3632</v>
      </c>
      <c r="I1186" t="s">
        <v>3633</v>
      </c>
      <c r="J1186" t="s">
        <v>3634</v>
      </c>
      <c r="K1186" t="s">
        <v>207</v>
      </c>
      <c r="L1186" t="s">
        <v>4552</v>
      </c>
      <c r="M1186" t="s">
        <v>4553</v>
      </c>
      <c r="N1186" t="s">
        <v>4553</v>
      </c>
      <c r="O1186" t="s">
        <v>4554</v>
      </c>
    </row>
    <row r="1187" spans="1:15" x14ac:dyDescent="0.45">
      <c r="A1187" t="s">
        <v>4550</v>
      </c>
      <c r="B1187" t="s">
        <v>4551</v>
      </c>
      <c r="C1187" t="s">
        <v>3628</v>
      </c>
      <c r="D1187">
        <v>100</v>
      </c>
      <c r="E1187" t="s">
        <v>3629</v>
      </c>
      <c r="F1187" t="s">
        <v>3630</v>
      </c>
      <c r="G1187" t="s">
        <v>3631</v>
      </c>
      <c r="H1187" t="s">
        <v>3632</v>
      </c>
      <c r="I1187" t="s">
        <v>3633</v>
      </c>
      <c r="J1187" t="s">
        <v>3634</v>
      </c>
      <c r="K1187" t="s">
        <v>207</v>
      </c>
      <c r="L1187" t="s">
        <v>4552</v>
      </c>
      <c r="M1187" t="s">
        <v>4553</v>
      </c>
      <c r="N1187" t="s">
        <v>4553</v>
      </c>
      <c r="O1187" t="s">
        <v>4554</v>
      </c>
    </row>
    <row r="1188" spans="1:15" x14ac:dyDescent="0.45">
      <c r="A1188" t="s">
        <v>4550</v>
      </c>
      <c r="B1188" t="s">
        <v>4551</v>
      </c>
      <c r="C1188" t="s">
        <v>3628</v>
      </c>
      <c r="D1188">
        <v>100</v>
      </c>
      <c r="E1188" t="s">
        <v>3629</v>
      </c>
      <c r="F1188" t="s">
        <v>3630</v>
      </c>
      <c r="G1188" t="s">
        <v>3631</v>
      </c>
      <c r="H1188" t="s">
        <v>3632</v>
      </c>
      <c r="I1188" t="s">
        <v>3633</v>
      </c>
      <c r="J1188" t="s">
        <v>3634</v>
      </c>
      <c r="K1188" t="s">
        <v>207</v>
      </c>
      <c r="L1188" t="s">
        <v>4552</v>
      </c>
      <c r="M1188" t="s">
        <v>4553</v>
      </c>
      <c r="N1188" t="s">
        <v>4553</v>
      </c>
      <c r="O1188" t="s">
        <v>4554</v>
      </c>
    </row>
    <row r="1189" spans="1:15" x14ac:dyDescent="0.45">
      <c r="A1189" t="s">
        <v>4550</v>
      </c>
      <c r="B1189" t="s">
        <v>4551</v>
      </c>
      <c r="C1189" t="s">
        <v>3628</v>
      </c>
      <c r="D1189">
        <v>100</v>
      </c>
      <c r="E1189" t="s">
        <v>3629</v>
      </c>
      <c r="F1189" t="s">
        <v>3630</v>
      </c>
      <c r="G1189" t="s">
        <v>3631</v>
      </c>
      <c r="H1189" t="s">
        <v>3632</v>
      </c>
      <c r="I1189" t="s">
        <v>3633</v>
      </c>
      <c r="J1189" t="s">
        <v>3634</v>
      </c>
      <c r="K1189" t="s">
        <v>207</v>
      </c>
      <c r="L1189" t="s">
        <v>4552</v>
      </c>
      <c r="M1189" t="s">
        <v>4553</v>
      </c>
      <c r="N1189" t="s">
        <v>4553</v>
      </c>
      <c r="O1189" t="s">
        <v>4554</v>
      </c>
    </row>
    <row r="1190" spans="1:15" x14ac:dyDescent="0.45">
      <c r="A1190" t="s">
        <v>4550</v>
      </c>
      <c r="B1190" t="s">
        <v>4551</v>
      </c>
      <c r="C1190" t="s">
        <v>3628</v>
      </c>
      <c r="D1190">
        <v>100</v>
      </c>
      <c r="E1190" t="s">
        <v>3629</v>
      </c>
      <c r="F1190" t="s">
        <v>3630</v>
      </c>
      <c r="G1190" t="s">
        <v>3631</v>
      </c>
      <c r="H1190" t="s">
        <v>3632</v>
      </c>
      <c r="I1190" t="s">
        <v>3633</v>
      </c>
      <c r="J1190" t="s">
        <v>3634</v>
      </c>
      <c r="K1190" t="s">
        <v>207</v>
      </c>
      <c r="L1190" t="s">
        <v>4552</v>
      </c>
      <c r="M1190" t="s">
        <v>4553</v>
      </c>
      <c r="N1190" t="s">
        <v>4553</v>
      </c>
      <c r="O1190" t="s">
        <v>4554</v>
      </c>
    </row>
    <row r="1191" spans="1:15" x14ac:dyDescent="0.45">
      <c r="A1191" t="s">
        <v>4550</v>
      </c>
      <c r="B1191" t="s">
        <v>4551</v>
      </c>
      <c r="C1191" t="s">
        <v>3628</v>
      </c>
      <c r="D1191">
        <v>100</v>
      </c>
      <c r="E1191" t="s">
        <v>3629</v>
      </c>
      <c r="F1191" t="s">
        <v>3630</v>
      </c>
      <c r="G1191" t="s">
        <v>3631</v>
      </c>
      <c r="H1191" t="s">
        <v>3632</v>
      </c>
      <c r="I1191" t="s">
        <v>3633</v>
      </c>
      <c r="J1191" t="s">
        <v>3634</v>
      </c>
      <c r="K1191" t="s">
        <v>207</v>
      </c>
      <c r="L1191" t="s">
        <v>4552</v>
      </c>
      <c r="M1191" t="s">
        <v>4553</v>
      </c>
      <c r="N1191" t="s">
        <v>4553</v>
      </c>
      <c r="O1191" t="s">
        <v>4554</v>
      </c>
    </row>
    <row r="1192" spans="1:15" x14ac:dyDescent="0.45">
      <c r="A1192" t="s">
        <v>4550</v>
      </c>
      <c r="B1192" t="s">
        <v>4551</v>
      </c>
      <c r="C1192" t="s">
        <v>3628</v>
      </c>
      <c r="D1192">
        <v>100</v>
      </c>
      <c r="E1192" t="s">
        <v>3629</v>
      </c>
      <c r="F1192" t="s">
        <v>3630</v>
      </c>
      <c r="G1192" t="s">
        <v>3631</v>
      </c>
      <c r="H1192" t="s">
        <v>3632</v>
      </c>
      <c r="I1192" t="s">
        <v>3633</v>
      </c>
      <c r="J1192" t="s">
        <v>3634</v>
      </c>
      <c r="K1192" t="s">
        <v>207</v>
      </c>
      <c r="L1192" t="s">
        <v>4552</v>
      </c>
      <c r="M1192" t="s">
        <v>4553</v>
      </c>
      <c r="N1192" t="s">
        <v>4553</v>
      </c>
      <c r="O1192" t="s">
        <v>4554</v>
      </c>
    </row>
    <row r="1193" spans="1:15" x14ac:dyDescent="0.45">
      <c r="A1193" t="s">
        <v>4550</v>
      </c>
      <c r="B1193" t="s">
        <v>4551</v>
      </c>
      <c r="C1193" t="s">
        <v>3628</v>
      </c>
      <c r="D1193">
        <v>100</v>
      </c>
      <c r="E1193" t="s">
        <v>3629</v>
      </c>
      <c r="F1193" t="s">
        <v>3630</v>
      </c>
      <c r="G1193" t="s">
        <v>3631</v>
      </c>
      <c r="H1193" t="s">
        <v>3632</v>
      </c>
      <c r="I1193" t="s">
        <v>3633</v>
      </c>
      <c r="J1193" t="s">
        <v>3634</v>
      </c>
      <c r="K1193" t="s">
        <v>207</v>
      </c>
      <c r="L1193" t="s">
        <v>4552</v>
      </c>
      <c r="M1193" t="s">
        <v>4553</v>
      </c>
      <c r="N1193" t="s">
        <v>4553</v>
      </c>
      <c r="O1193" t="s">
        <v>4554</v>
      </c>
    </row>
    <row r="1194" spans="1:15" x14ac:dyDescent="0.45">
      <c r="A1194" t="s">
        <v>4550</v>
      </c>
      <c r="B1194" t="s">
        <v>4551</v>
      </c>
      <c r="C1194" t="s">
        <v>3628</v>
      </c>
      <c r="D1194">
        <v>100</v>
      </c>
      <c r="E1194" t="s">
        <v>3629</v>
      </c>
      <c r="F1194" t="s">
        <v>3630</v>
      </c>
      <c r="G1194" t="s">
        <v>3631</v>
      </c>
      <c r="H1194" t="s">
        <v>3632</v>
      </c>
      <c r="I1194" t="s">
        <v>3633</v>
      </c>
      <c r="J1194" t="s">
        <v>3634</v>
      </c>
      <c r="K1194" t="s">
        <v>207</v>
      </c>
      <c r="L1194" t="s">
        <v>4552</v>
      </c>
      <c r="M1194" t="s">
        <v>4553</v>
      </c>
      <c r="N1194" t="s">
        <v>4553</v>
      </c>
      <c r="O1194" t="s">
        <v>4554</v>
      </c>
    </row>
    <row r="1195" spans="1:15" x14ac:dyDescent="0.45">
      <c r="A1195" t="s">
        <v>4550</v>
      </c>
      <c r="B1195" t="s">
        <v>4551</v>
      </c>
      <c r="C1195" t="s">
        <v>3628</v>
      </c>
      <c r="D1195">
        <v>100</v>
      </c>
      <c r="E1195" t="s">
        <v>3629</v>
      </c>
      <c r="F1195" t="s">
        <v>3630</v>
      </c>
      <c r="G1195" t="s">
        <v>3631</v>
      </c>
      <c r="H1195" t="s">
        <v>3632</v>
      </c>
      <c r="I1195" t="s">
        <v>3633</v>
      </c>
      <c r="J1195" t="s">
        <v>3634</v>
      </c>
      <c r="K1195" t="s">
        <v>207</v>
      </c>
      <c r="L1195" t="s">
        <v>4552</v>
      </c>
      <c r="M1195" t="s">
        <v>4553</v>
      </c>
      <c r="N1195" t="s">
        <v>4553</v>
      </c>
      <c r="O1195" t="s">
        <v>4554</v>
      </c>
    </row>
    <row r="1196" spans="1:15" x14ac:dyDescent="0.45">
      <c r="A1196" t="s">
        <v>4550</v>
      </c>
      <c r="B1196" t="s">
        <v>4551</v>
      </c>
      <c r="C1196" t="s">
        <v>3628</v>
      </c>
      <c r="D1196">
        <v>100</v>
      </c>
      <c r="E1196" t="s">
        <v>3629</v>
      </c>
      <c r="F1196" t="s">
        <v>3630</v>
      </c>
      <c r="G1196" t="s">
        <v>3631</v>
      </c>
      <c r="H1196" t="s">
        <v>3632</v>
      </c>
      <c r="I1196" t="s">
        <v>3633</v>
      </c>
      <c r="J1196" t="s">
        <v>3634</v>
      </c>
      <c r="K1196" t="s">
        <v>207</v>
      </c>
      <c r="L1196" t="s">
        <v>4552</v>
      </c>
      <c r="M1196" t="s">
        <v>4553</v>
      </c>
      <c r="N1196" t="s">
        <v>4553</v>
      </c>
      <c r="O1196" t="s">
        <v>4554</v>
      </c>
    </row>
    <row r="1197" spans="1:15" x14ac:dyDescent="0.45">
      <c r="A1197" t="s">
        <v>4550</v>
      </c>
      <c r="B1197" t="s">
        <v>4551</v>
      </c>
      <c r="C1197" t="s">
        <v>3628</v>
      </c>
      <c r="D1197">
        <v>100</v>
      </c>
      <c r="E1197" t="s">
        <v>3629</v>
      </c>
      <c r="F1197" t="s">
        <v>3630</v>
      </c>
      <c r="G1197" t="s">
        <v>3631</v>
      </c>
      <c r="H1197" t="s">
        <v>3632</v>
      </c>
      <c r="I1197" t="s">
        <v>3633</v>
      </c>
      <c r="J1197" t="s">
        <v>3634</v>
      </c>
      <c r="K1197" t="s">
        <v>207</v>
      </c>
      <c r="L1197" t="s">
        <v>4552</v>
      </c>
      <c r="M1197" t="s">
        <v>4553</v>
      </c>
      <c r="N1197" t="s">
        <v>4553</v>
      </c>
      <c r="O1197" t="s">
        <v>4554</v>
      </c>
    </row>
    <row r="1198" spans="1:15" x14ac:dyDescent="0.45">
      <c r="A1198" t="s">
        <v>4550</v>
      </c>
      <c r="B1198" t="s">
        <v>4551</v>
      </c>
      <c r="C1198" t="s">
        <v>3628</v>
      </c>
      <c r="D1198">
        <v>100</v>
      </c>
      <c r="E1198" t="s">
        <v>3629</v>
      </c>
      <c r="F1198" t="s">
        <v>3630</v>
      </c>
      <c r="G1198" t="s">
        <v>3631</v>
      </c>
      <c r="H1198" t="s">
        <v>3632</v>
      </c>
      <c r="I1198" t="s">
        <v>3633</v>
      </c>
      <c r="J1198" t="s">
        <v>3634</v>
      </c>
      <c r="K1198" t="s">
        <v>207</v>
      </c>
      <c r="L1198" t="s">
        <v>4552</v>
      </c>
      <c r="M1198" t="s">
        <v>4553</v>
      </c>
      <c r="N1198" t="s">
        <v>4553</v>
      </c>
      <c r="O1198" t="s">
        <v>4554</v>
      </c>
    </row>
    <row r="1199" spans="1:15" x14ac:dyDescent="0.45">
      <c r="A1199" t="s">
        <v>4550</v>
      </c>
      <c r="B1199" t="s">
        <v>4551</v>
      </c>
      <c r="C1199" t="s">
        <v>3628</v>
      </c>
      <c r="D1199">
        <v>100</v>
      </c>
      <c r="E1199" t="s">
        <v>3629</v>
      </c>
      <c r="F1199" t="s">
        <v>3630</v>
      </c>
      <c r="G1199" t="s">
        <v>3631</v>
      </c>
      <c r="H1199" t="s">
        <v>3632</v>
      </c>
      <c r="I1199" t="s">
        <v>3633</v>
      </c>
      <c r="J1199" t="s">
        <v>3634</v>
      </c>
      <c r="K1199" t="s">
        <v>207</v>
      </c>
      <c r="L1199" t="s">
        <v>4552</v>
      </c>
      <c r="M1199" t="s">
        <v>4553</v>
      </c>
      <c r="N1199" t="s">
        <v>4553</v>
      </c>
      <c r="O1199" t="s">
        <v>4554</v>
      </c>
    </row>
    <row r="1200" spans="1:15" x14ac:dyDescent="0.45">
      <c r="A1200" t="s">
        <v>4550</v>
      </c>
      <c r="B1200" t="s">
        <v>4551</v>
      </c>
      <c r="C1200" t="s">
        <v>3628</v>
      </c>
      <c r="D1200">
        <v>100</v>
      </c>
      <c r="E1200" t="s">
        <v>3629</v>
      </c>
      <c r="F1200" t="s">
        <v>3630</v>
      </c>
      <c r="G1200" t="s">
        <v>3631</v>
      </c>
      <c r="H1200" t="s">
        <v>3632</v>
      </c>
      <c r="I1200" t="s">
        <v>3633</v>
      </c>
      <c r="J1200" t="s">
        <v>3634</v>
      </c>
      <c r="K1200" t="s">
        <v>207</v>
      </c>
      <c r="L1200" t="s">
        <v>4552</v>
      </c>
      <c r="M1200" t="s">
        <v>4553</v>
      </c>
      <c r="N1200" t="s">
        <v>4553</v>
      </c>
      <c r="O1200" t="s">
        <v>4554</v>
      </c>
    </row>
    <row r="1201" spans="1:15" x14ac:dyDescent="0.45">
      <c r="A1201" t="s">
        <v>4550</v>
      </c>
      <c r="B1201" t="s">
        <v>4551</v>
      </c>
      <c r="C1201" t="s">
        <v>3628</v>
      </c>
      <c r="D1201">
        <v>100</v>
      </c>
      <c r="E1201" t="s">
        <v>3629</v>
      </c>
      <c r="F1201" t="s">
        <v>3630</v>
      </c>
      <c r="G1201" t="s">
        <v>3631</v>
      </c>
      <c r="H1201" t="s">
        <v>3632</v>
      </c>
      <c r="I1201" t="s">
        <v>3633</v>
      </c>
      <c r="J1201" t="s">
        <v>3634</v>
      </c>
      <c r="K1201" t="s">
        <v>207</v>
      </c>
      <c r="L1201" t="s">
        <v>4552</v>
      </c>
      <c r="M1201" t="s">
        <v>4553</v>
      </c>
      <c r="N1201" t="s">
        <v>4553</v>
      </c>
      <c r="O1201" t="s">
        <v>4554</v>
      </c>
    </row>
    <row r="1202" spans="1:15" x14ac:dyDescent="0.45">
      <c r="A1202" t="s">
        <v>4550</v>
      </c>
      <c r="B1202" t="s">
        <v>4551</v>
      </c>
      <c r="C1202" t="s">
        <v>3628</v>
      </c>
      <c r="D1202">
        <v>100</v>
      </c>
      <c r="E1202" t="s">
        <v>3629</v>
      </c>
      <c r="F1202" t="s">
        <v>3630</v>
      </c>
      <c r="G1202" t="s">
        <v>3631</v>
      </c>
      <c r="H1202" t="s">
        <v>3632</v>
      </c>
      <c r="I1202" t="s">
        <v>3633</v>
      </c>
      <c r="J1202" t="s">
        <v>3634</v>
      </c>
      <c r="K1202" t="s">
        <v>207</v>
      </c>
      <c r="L1202" t="s">
        <v>4552</v>
      </c>
      <c r="M1202" t="s">
        <v>4553</v>
      </c>
      <c r="N1202" t="s">
        <v>4553</v>
      </c>
      <c r="O1202" t="s">
        <v>4554</v>
      </c>
    </row>
    <row r="1203" spans="1:15" x14ac:dyDescent="0.45">
      <c r="A1203" t="s">
        <v>4550</v>
      </c>
      <c r="B1203" t="s">
        <v>4551</v>
      </c>
      <c r="C1203" t="s">
        <v>3628</v>
      </c>
      <c r="D1203">
        <v>100</v>
      </c>
      <c r="E1203" t="s">
        <v>3629</v>
      </c>
      <c r="F1203" t="s">
        <v>3630</v>
      </c>
      <c r="G1203" t="s">
        <v>3631</v>
      </c>
      <c r="H1203" t="s">
        <v>3632</v>
      </c>
      <c r="I1203" t="s">
        <v>3633</v>
      </c>
      <c r="J1203" t="s">
        <v>3634</v>
      </c>
      <c r="K1203" t="s">
        <v>207</v>
      </c>
      <c r="L1203" t="s">
        <v>4552</v>
      </c>
      <c r="M1203" t="s">
        <v>4553</v>
      </c>
      <c r="N1203" t="s">
        <v>4553</v>
      </c>
      <c r="O1203" t="s">
        <v>4554</v>
      </c>
    </row>
    <row r="1204" spans="1:15" x14ac:dyDescent="0.45">
      <c r="A1204" t="s">
        <v>4550</v>
      </c>
      <c r="B1204" t="s">
        <v>4551</v>
      </c>
      <c r="C1204" t="s">
        <v>3628</v>
      </c>
      <c r="D1204">
        <v>100</v>
      </c>
      <c r="E1204" t="s">
        <v>3629</v>
      </c>
      <c r="F1204" t="s">
        <v>3630</v>
      </c>
      <c r="G1204" t="s">
        <v>3631</v>
      </c>
      <c r="H1204" t="s">
        <v>3632</v>
      </c>
      <c r="I1204" t="s">
        <v>3633</v>
      </c>
      <c r="J1204" t="s">
        <v>3634</v>
      </c>
      <c r="K1204" t="s">
        <v>207</v>
      </c>
      <c r="L1204" t="s">
        <v>4552</v>
      </c>
      <c r="M1204" t="s">
        <v>4553</v>
      </c>
      <c r="N1204" t="s">
        <v>4553</v>
      </c>
      <c r="O1204" t="s">
        <v>4554</v>
      </c>
    </row>
    <row r="1205" spans="1:15" x14ac:dyDescent="0.45">
      <c r="A1205" t="s">
        <v>4550</v>
      </c>
      <c r="B1205" t="s">
        <v>4551</v>
      </c>
      <c r="C1205" t="s">
        <v>3628</v>
      </c>
      <c r="D1205">
        <v>100</v>
      </c>
      <c r="E1205" t="s">
        <v>3629</v>
      </c>
      <c r="F1205" t="s">
        <v>3630</v>
      </c>
      <c r="G1205" t="s">
        <v>3631</v>
      </c>
      <c r="H1205" t="s">
        <v>3632</v>
      </c>
      <c r="I1205" t="s">
        <v>3633</v>
      </c>
      <c r="J1205" t="s">
        <v>3634</v>
      </c>
      <c r="K1205" t="s">
        <v>207</v>
      </c>
      <c r="L1205" t="s">
        <v>4552</v>
      </c>
      <c r="M1205" t="s">
        <v>4553</v>
      </c>
      <c r="N1205" t="s">
        <v>4553</v>
      </c>
      <c r="O1205" t="s">
        <v>4554</v>
      </c>
    </row>
    <row r="1206" spans="1:15" x14ac:dyDescent="0.45">
      <c r="A1206" t="s">
        <v>4550</v>
      </c>
      <c r="B1206" t="s">
        <v>4551</v>
      </c>
      <c r="C1206" t="s">
        <v>3628</v>
      </c>
      <c r="D1206">
        <v>100</v>
      </c>
      <c r="E1206" t="s">
        <v>3629</v>
      </c>
      <c r="F1206" t="s">
        <v>3630</v>
      </c>
      <c r="G1206" t="s">
        <v>3631</v>
      </c>
      <c r="H1206" t="s">
        <v>3632</v>
      </c>
      <c r="I1206" t="s">
        <v>3633</v>
      </c>
      <c r="J1206" t="s">
        <v>3634</v>
      </c>
      <c r="K1206" t="s">
        <v>207</v>
      </c>
      <c r="L1206" t="s">
        <v>4552</v>
      </c>
      <c r="M1206" t="s">
        <v>4553</v>
      </c>
      <c r="N1206" t="s">
        <v>4553</v>
      </c>
      <c r="O1206" t="s">
        <v>4554</v>
      </c>
    </row>
    <row r="1207" spans="1:15" x14ac:dyDescent="0.45">
      <c r="A1207" t="s">
        <v>4555</v>
      </c>
      <c r="B1207" t="s">
        <v>4556</v>
      </c>
      <c r="C1207" t="s">
        <v>3628</v>
      </c>
      <c r="D1207">
        <v>100</v>
      </c>
      <c r="E1207" t="s">
        <v>3629</v>
      </c>
      <c r="F1207" t="s">
        <v>3630</v>
      </c>
      <c r="G1207" t="s">
        <v>3631</v>
      </c>
      <c r="H1207" t="s">
        <v>3632</v>
      </c>
      <c r="I1207" t="s">
        <v>3633</v>
      </c>
      <c r="J1207" t="s">
        <v>3634</v>
      </c>
      <c r="K1207" t="s">
        <v>490</v>
      </c>
      <c r="L1207" t="s">
        <v>1166</v>
      </c>
      <c r="M1207" t="s">
        <v>4555</v>
      </c>
      <c r="N1207" t="s">
        <v>4555</v>
      </c>
      <c r="O1207" t="s">
        <v>3837</v>
      </c>
    </row>
    <row r="1208" spans="1:15" x14ac:dyDescent="0.45">
      <c r="A1208" t="s">
        <v>4555</v>
      </c>
      <c r="B1208" t="s">
        <v>4556</v>
      </c>
      <c r="C1208" t="s">
        <v>3628</v>
      </c>
      <c r="D1208">
        <v>100</v>
      </c>
      <c r="E1208" t="s">
        <v>3629</v>
      </c>
      <c r="F1208" t="s">
        <v>3630</v>
      </c>
      <c r="G1208" t="s">
        <v>3631</v>
      </c>
      <c r="H1208" t="s">
        <v>3632</v>
      </c>
      <c r="I1208" t="s">
        <v>3633</v>
      </c>
      <c r="J1208" t="s">
        <v>3634</v>
      </c>
      <c r="K1208" t="s">
        <v>490</v>
      </c>
      <c r="L1208" t="s">
        <v>1166</v>
      </c>
      <c r="M1208" t="s">
        <v>4555</v>
      </c>
      <c r="N1208" t="s">
        <v>4555</v>
      </c>
      <c r="O1208" t="s">
        <v>3837</v>
      </c>
    </row>
    <row r="1209" spans="1:15" x14ac:dyDescent="0.45">
      <c r="A1209" t="s">
        <v>4557</v>
      </c>
      <c r="B1209" t="s">
        <v>4558</v>
      </c>
      <c r="C1209" t="s">
        <v>3628</v>
      </c>
      <c r="D1209">
        <v>100</v>
      </c>
      <c r="E1209" t="s">
        <v>3629</v>
      </c>
      <c r="F1209" t="s">
        <v>3630</v>
      </c>
      <c r="G1209" t="s">
        <v>3631</v>
      </c>
      <c r="H1209" t="s">
        <v>3632</v>
      </c>
      <c r="I1209" t="s">
        <v>3633</v>
      </c>
      <c r="J1209" t="s">
        <v>3634</v>
      </c>
      <c r="K1209" t="s">
        <v>490</v>
      </c>
      <c r="L1209" t="s">
        <v>1166</v>
      </c>
      <c r="M1209" t="s">
        <v>4557</v>
      </c>
      <c r="N1209" t="s">
        <v>4557</v>
      </c>
      <c r="O1209" t="s">
        <v>4559</v>
      </c>
    </row>
    <row r="1210" spans="1:15" x14ac:dyDescent="0.45">
      <c r="A1210" t="s">
        <v>4560</v>
      </c>
      <c r="B1210" t="s">
        <v>4561</v>
      </c>
      <c r="C1210" t="s">
        <v>3628</v>
      </c>
      <c r="D1210">
        <v>100</v>
      </c>
      <c r="E1210" t="s">
        <v>3629</v>
      </c>
      <c r="F1210" t="s">
        <v>3630</v>
      </c>
      <c r="G1210" t="s">
        <v>3631</v>
      </c>
      <c r="H1210" t="s">
        <v>3632</v>
      </c>
      <c r="I1210" t="s">
        <v>3633</v>
      </c>
      <c r="J1210" t="s">
        <v>3634</v>
      </c>
      <c r="K1210" t="s">
        <v>490</v>
      </c>
      <c r="L1210" t="s">
        <v>1166</v>
      </c>
      <c r="M1210" t="s">
        <v>4562</v>
      </c>
      <c r="N1210" t="s">
        <v>4562</v>
      </c>
      <c r="O1210" t="s">
        <v>4563</v>
      </c>
    </row>
    <row r="1211" spans="1:15" x14ac:dyDescent="0.45">
      <c r="A1211" t="s">
        <v>4564</v>
      </c>
      <c r="B1211" t="s">
        <v>4565</v>
      </c>
      <c r="C1211" t="s">
        <v>3628</v>
      </c>
      <c r="D1211">
        <v>100</v>
      </c>
      <c r="E1211" t="s">
        <v>3629</v>
      </c>
      <c r="F1211" t="s">
        <v>3630</v>
      </c>
      <c r="G1211" t="s">
        <v>3631</v>
      </c>
      <c r="H1211" t="s">
        <v>3632</v>
      </c>
      <c r="I1211" t="s">
        <v>3633</v>
      </c>
      <c r="J1211" t="s">
        <v>3634</v>
      </c>
      <c r="K1211" t="s">
        <v>490</v>
      </c>
      <c r="L1211" t="s">
        <v>1166</v>
      </c>
      <c r="M1211" t="s">
        <v>4566</v>
      </c>
      <c r="N1211" t="s">
        <v>4566</v>
      </c>
      <c r="O1211" t="s">
        <v>2863</v>
      </c>
    </row>
    <row r="1212" spans="1:15" x14ac:dyDescent="0.45">
      <c r="A1212" t="s">
        <v>4567</v>
      </c>
      <c r="B1212" t="s">
        <v>4568</v>
      </c>
      <c r="C1212" t="s">
        <v>3628</v>
      </c>
      <c r="D1212">
        <v>100</v>
      </c>
      <c r="E1212" t="s">
        <v>3629</v>
      </c>
      <c r="F1212" t="s">
        <v>3630</v>
      </c>
      <c r="G1212" t="s">
        <v>3631</v>
      </c>
      <c r="H1212" t="s">
        <v>3632</v>
      </c>
      <c r="I1212" t="s">
        <v>3633</v>
      </c>
      <c r="J1212" t="s">
        <v>3634</v>
      </c>
      <c r="K1212" t="s">
        <v>229</v>
      </c>
      <c r="L1212" t="s">
        <v>1441</v>
      </c>
      <c r="M1212" t="s">
        <v>4567</v>
      </c>
      <c r="N1212" t="s">
        <v>4567</v>
      </c>
      <c r="O1212" t="s">
        <v>3897</v>
      </c>
    </row>
    <row r="1213" spans="1:15" x14ac:dyDescent="0.45">
      <c r="A1213" t="s">
        <v>4325</v>
      </c>
      <c r="B1213" t="s">
        <v>4326</v>
      </c>
      <c r="C1213" t="s">
        <v>3628</v>
      </c>
      <c r="D1213">
        <v>100</v>
      </c>
      <c r="E1213" t="s">
        <v>3629</v>
      </c>
      <c r="F1213" t="s">
        <v>3630</v>
      </c>
      <c r="G1213" t="s">
        <v>3631</v>
      </c>
      <c r="H1213" t="s">
        <v>3632</v>
      </c>
      <c r="I1213" t="s">
        <v>3633</v>
      </c>
      <c r="J1213" t="s">
        <v>3634</v>
      </c>
      <c r="K1213" t="s">
        <v>229</v>
      </c>
      <c r="L1213" t="s">
        <v>1634</v>
      </c>
      <c r="M1213" t="s">
        <v>4325</v>
      </c>
      <c r="N1213" t="s">
        <v>4325</v>
      </c>
      <c r="O1213" t="s">
        <v>4327</v>
      </c>
    </row>
    <row r="1214" spans="1:15" x14ac:dyDescent="0.45">
      <c r="A1214" t="s">
        <v>4569</v>
      </c>
      <c r="B1214" t="s">
        <v>4570</v>
      </c>
      <c r="C1214" t="s">
        <v>3628</v>
      </c>
      <c r="D1214">
        <v>100</v>
      </c>
      <c r="E1214" t="s">
        <v>3629</v>
      </c>
      <c r="F1214" t="s">
        <v>3630</v>
      </c>
      <c r="G1214" t="s">
        <v>3631</v>
      </c>
      <c r="H1214" t="s">
        <v>3632</v>
      </c>
      <c r="I1214" t="s">
        <v>3633</v>
      </c>
      <c r="J1214" t="s">
        <v>3634</v>
      </c>
      <c r="K1214" t="s">
        <v>229</v>
      </c>
      <c r="L1214" t="s">
        <v>2876</v>
      </c>
      <c r="M1214" t="s">
        <v>4569</v>
      </c>
      <c r="N1214" t="s">
        <v>4569</v>
      </c>
      <c r="O1214" t="s">
        <v>4571</v>
      </c>
    </row>
    <row r="1215" spans="1:15" x14ac:dyDescent="0.45">
      <c r="A1215" t="s">
        <v>4564</v>
      </c>
      <c r="B1215" t="s">
        <v>4565</v>
      </c>
      <c r="C1215" t="s">
        <v>3628</v>
      </c>
      <c r="D1215">
        <v>100</v>
      </c>
      <c r="E1215" t="s">
        <v>3629</v>
      </c>
      <c r="F1215" t="s">
        <v>3630</v>
      </c>
      <c r="G1215" t="s">
        <v>3631</v>
      </c>
      <c r="H1215" t="s">
        <v>3632</v>
      </c>
      <c r="I1215" t="s">
        <v>3633</v>
      </c>
      <c r="J1215" t="s">
        <v>3634</v>
      </c>
      <c r="K1215" t="s">
        <v>490</v>
      </c>
      <c r="L1215" t="s">
        <v>1166</v>
      </c>
      <c r="M1215" t="s">
        <v>4566</v>
      </c>
      <c r="N1215" t="s">
        <v>4566</v>
      </c>
      <c r="O1215" t="s">
        <v>2863</v>
      </c>
    </row>
    <row r="1216" spans="1:15" x14ac:dyDescent="0.45">
      <c r="A1216" t="s">
        <v>4564</v>
      </c>
      <c r="B1216" t="s">
        <v>4565</v>
      </c>
      <c r="C1216" t="s">
        <v>3628</v>
      </c>
      <c r="D1216">
        <v>100</v>
      </c>
      <c r="E1216" t="s">
        <v>3629</v>
      </c>
      <c r="F1216" t="s">
        <v>3630</v>
      </c>
      <c r="G1216" t="s">
        <v>3631</v>
      </c>
      <c r="H1216" t="s">
        <v>3632</v>
      </c>
      <c r="I1216" t="s">
        <v>3633</v>
      </c>
      <c r="J1216" t="s">
        <v>3634</v>
      </c>
      <c r="K1216" t="s">
        <v>490</v>
      </c>
      <c r="L1216" t="s">
        <v>1166</v>
      </c>
      <c r="M1216" t="s">
        <v>4566</v>
      </c>
      <c r="N1216" t="s">
        <v>4566</v>
      </c>
      <c r="O1216" t="s">
        <v>2863</v>
      </c>
    </row>
    <row r="1217" spans="1:15" x14ac:dyDescent="0.45">
      <c r="A1217" t="s">
        <v>4564</v>
      </c>
      <c r="B1217" t="s">
        <v>4565</v>
      </c>
      <c r="C1217" t="s">
        <v>3628</v>
      </c>
      <c r="D1217">
        <v>100</v>
      </c>
      <c r="E1217" t="s">
        <v>3629</v>
      </c>
      <c r="F1217" t="s">
        <v>3630</v>
      </c>
      <c r="G1217" t="s">
        <v>3631</v>
      </c>
      <c r="H1217" t="s">
        <v>3632</v>
      </c>
      <c r="I1217" t="s">
        <v>3633</v>
      </c>
      <c r="J1217" t="s">
        <v>3634</v>
      </c>
      <c r="K1217" t="s">
        <v>490</v>
      </c>
      <c r="L1217" t="s">
        <v>1166</v>
      </c>
      <c r="M1217" t="s">
        <v>4566</v>
      </c>
      <c r="N1217" t="s">
        <v>4566</v>
      </c>
      <c r="O1217" t="s">
        <v>2863</v>
      </c>
    </row>
    <row r="1218" spans="1:15" x14ac:dyDescent="0.45">
      <c r="A1218" t="s">
        <v>4564</v>
      </c>
      <c r="B1218" t="s">
        <v>4565</v>
      </c>
      <c r="C1218" t="s">
        <v>3628</v>
      </c>
      <c r="D1218">
        <v>100</v>
      </c>
      <c r="E1218" t="s">
        <v>3629</v>
      </c>
      <c r="F1218" t="s">
        <v>3630</v>
      </c>
      <c r="G1218" t="s">
        <v>3631</v>
      </c>
      <c r="H1218" t="s">
        <v>3632</v>
      </c>
      <c r="I1218" t="s">
        <v>3633</v>
      </c>
      <c r="J1218" t="s">
        <v>3634</v>
      </c>
      <c r="K1218" t="s">
        <v>490</v>
      </c>
      <c r="L1218" t="s">
        <v>1166</v>
      </c>
      <c r="M1218" t="s">
        <v>4566</v>
      </c>
      <c r="N1218" t="s">
        <v>4566</v>
      </c>
      <c r="O1218" t="s">
        <v>2863</v>
      </c>
    </row>
    <row r="1219" spans="1:15" x14ac:dyDescent="0.45">
      <c r="A1219" t="s">
        <v>4564</v>
      </c>
      <c r="B1219" t="s">
        <v>4565</v>
      </c>
      <c r="C1219" t="s">
        <v>3628</v>
      </c>
      <c r="D1219">
        <v>100</v>
      </c>
      <c r="E1219" t="s">
        <v>3629</v>
      </c>
      <c r="F1219" t="s">
        <v>3630</v>
      </c>
      <c r="G1219" t="s">
        <v>3631</v>
      </c>
      <c r="H1219" t="s">
        <v>3632</v>
      </c>
      <c r="I1219" t="s">
        <v>3633</v>
      </c>
      <c r="J1219" t="s">
        <v>3634</v>
      </c>
      <c r="K1219" t="s">
        <v>490</v>
      </c>
      <c r="L1219" t="s">
        <v>1166</v>
      </c>
      <c r="M1219" t="s">
        <v>4566</v>
      </c>
      <c r="N1219" t="s">
        <v>4566</v>
      </c>
      <c r="O1219" t="s">
        <v>2863</v>
      </c>
    </row>
    <row r="1220" spans="1:15" x14ac:dyDescent="0.45">
      <c r="A1220" t="s">
        <v>4564</v>
      </c>
      <c r="B1220" t="s">
        <v>4565</v>
      </c>
      <c r="C1220" t="s">
        <v>3628</v>
      </c>
      <c r="D1220">
        <v>100</v>
      </c>
      <c r="E1220" t="s">
        <v>3629</v>
      </c>
      <c r="F1220" t="s">
        <v>3630</v>
      </c>
      <c r="G1220" t="s">
        <v>3631</v>
      </c>
      <c r="H1220" t="s">
        <v>3632</v>
      </c>
      <c r="I1220" t="s">
        <v>3633</v>
      </c>
      <c r="J1220" t="s">
        <v>3634</v>
      </c>
      <c r="K1220" t="s">
        <v>490</v>
      </c>
      <c r="L1220" t="s">
        <v>1166</v>
      </c>
      <c r="M1220" t="s">
        <v>4566</v>
      </c>
      <c r="N1220" t="s">
        <v>4566</v>
      </c>
      <c r="O1220" t="s">
        <v>2863</v>
      </c>
    </row>
    <row r="1221" spans="1:15" x14ac:dyDescent="0.45">
      <c r="A1221" t="s">
        <v>4564</v>
      </c>
      <c r="B1221" t="s">
        <v>4565</v>
      </c>
      <c r="C1221" t="s">
        <v>3628</v>
      </c>
      <c r="D1221">
        <v>100</v>
      </c>
      <c r="E1221" t="s">
        <v>3629</v>
      </c>
      <c r="F1221" t="s">
        <v>3630</v>
      </c>
      <c r="G1221" t="s">
        <v>3631</v>
      </c>
      <c r="H1221" t="s">
        <v>3632</v>
      </c>
      <c r="I1221" t="s">
        <v>3633</v>
      </c>
      <c r="J1221" t="s">
        <v>3634</v>
      </c>
      <c r="K1221" t="s">
        <v>490</v>
      </c>
      <c r="L1221" t="s">
        <v>1166</v>
      </c>
      <c r="M1221" t="s">
        <v>4566</v>
      </c>
      <c r="N1221" t="s">
        <v>4566</v>
      </c>
      <c r="O1221" t="s">
        <v>2863</v>
      </c>
    </row>
    <row r="1222" spans="1:15" x14ac:dyDescent="0.45">
      <c r="A1222" t="s">
        <v>4564</v>
      </c>
      <c r="B1222" t="s">
        <v>4565</v>
      </c>
      <c r="C1222" t="s">
        <v>3628</v>
      </c>
      <c r="D1222">
        <v>100</v>
      </c>
      <c r="E1222" t="s">
        <v>3629</v>
      </c>
      <c r="F1222" t="s">
        <v>3630</v>
      </c>
      <c r="G1222" t="s">
        <v>3631</v>
      </c>
      <c r="H1222" t="s">
        <v>3632</v>
      </c>
      <c r="I1222" t="s">
        <v>3633</v>
      </c>
      <c r="J1222" t="s">
        <v>3634</v>
      </c>
      <c r="K1222" t="s">
        <v>490</v>
      </c>
      <c r="L1222" t="s">
        <v>1166</v>
      </c>
      <c r="M1222" t="s">
        <v>4566</v>
      </c>
      <c r="N1222" t="s">
        <v>4566</v>
      </c>
      <c r="O1222" t="s">
        <v>2863</v>
      </c>
    </row>
    <row r="1223" spans="1:15" x14ac:dyDescent="0.45">
      <c r="A1223" t="s">
        <v>4564</v>
      </c>
      <c r="B1223" t="s">
        <v>4565</v>
      </c>
      <c r="C1223" t="s">
        <v>3628</v>
      </c>
      <c r="D1223">
        <v>100</v>
      </c>
      <c r="E1223" t="s">
        <v>3629</v>
      </c>
      <c r="F1223" t="s">
        <v>3630</v>
      </c>
      <c r="G1223" t="s">
        <v>3631</v>
      </c>
      <c r="H1223" t="s">
        <v>3632</v>
      </c>
      <c r="I1223" t="s">
        <v>3633</v>
      </c>
      <c r="J1223" t="s">
        <v>3634</v>
      </c>
      <c r="K1223" t="s">
        <v>490</v>
      </c>
      <c r="L1223" t="s">
        <v>1166</v>
      </c>
      <c r="M1223" t="s">
        <v>4566</v>
      </c>
      <c r="N1223" t="s">
        <v>4566</v>
      </c>
      <c r="O1223" t="s">
        <v>2863</v>
      </c>
    </row>
    <row r="1224" spans="1:15" x14ac:dyDescent="0.45">
      <c r="A1224" t="s">
        <v>4564</v>
      </c>
      <c r="B1224" t="s">
        <v>4565</v>
      </c>
      <c r="C1224" t="s">
        <v>3628</v>
      </c>
      <c r="D1224">
        <v>100</v>
      </c>
      <c r="E1224" t="s">
        <v>3629</v>
      </c>
      <c r="F1224" t="s">
        <v>3630</v>
      </c>
      <c r="G1224" t="s">
        <v>3631</v>
      </c>
      <c r="H1224" t="s">
        <v>3632</v>
      </c>
      <c r="I1224" t="s">
        <v>3633</v>
      </c>
      <c r="J1224" t="s">
        <v>3634</v>
      </c>
      <c r="K1224" t="s">
        <v>490</v>
      </c>
      <c r="L1224" t="s">
        <v>1166</v>
      </c>
      <c r="M1224" t="s">
        <v>4566</v>
      </c>
      <c r="N1224" t="s">
        <v>4566</v>
      </c>
      <c r="O1224" t="s">
        <v>2863</v>
      </c>
    </row>
    <row r="1225" spans="1:15" x14ac:dyDescent="0.45">
      <c r="A1225" t="s">
        <v>4564</v>
      </c>
      <c r="B1225" t="s">
        <v>4565</v>
      </c>
      <c r="C1225" t="s">
        <v>3628</v>
      </c>
      <c r="D1225">
        <v>100</v>
      </c>
      <c r="E1225" t="s">
        <v>3629</v>
      </c>
      <c r="F1225" t="s">
        <v>3630</v>
      </c>
      <c r="G1225" t="s">
        <v>3631</v>
      </c>
      <c r="H1225" t="s">
        <v>3632</v>
      </c>
      <c r="I1225" t="s">
        <v>3633</v>
      </c>
      <c r="J1225" t="s">
        <v>3634</v>
      </c>
      <c r="K1225" t="s">
        <v>490</v>
      </c>
      <c r="L1225" t="s">
        <v>1166</v>
      </c>
      <c r="M1225" t="s">
        <v>4566</v>
      </c>
      <c r="N1225" t="s">
        <v>4566</v>
      </c>
      <c r="O1225" t="s">
        <v>2863</v>
      </c>
    </row>
    <row r="1226" spans="1:15" x14ac:dyDescent="0.45">
      <c r="A1226" t="s">
        <v>4564</v>
      </c>
      <c r="B1226" t="s">
        <v>4565</v>
      </c>
      <c r="C1226" t="s">
        <v>3628</v>
      </c>
      <c r="D1226">
        <v>100</v>
      </c>
      <c r="E1226" t="s">
        <v>3629</v>
      </c>
      <c r="F1226" t="s">
        <v>3630</v>
      </c>
      <c r="G1226" t="s">
        <v>3631</v>
      </c>
      <c r="H1226" t="s">
        <v>3632</v>
      </c>
      <c r="I1226" t="s">
        <v>3633</v>
      </c>
      <c r="J1226" t="s">
        <v>3634</v>
      </c>
      <c r="K1226" t="s">
        <v>490</v>
      </c>
      <c r="L1226" t="s">
        <v>1166</v>
      </c>
      <c r="M1226" t="s">
        <v>4566</v>
      </c>
      <c r="N1226" t="s">
        <v>4566</v>
      </c>
      <c r="O1226" t="s">
        <v>2863</v>
      </c>
    </row>
    <row r="1227" spans="1:15" x14ac:dyDescent="0.45">
      <c r="A1227" t="s">
        <v>4564</v>
      </c>
      <c r="B1227" t="s">
        <v>4565</v>
      </c>
      <c r="C1227" t="s">
        <v>3628</v>
      </c>
      <c r="D1227">
        <v>100</v>
      </c>
      <c r="E1227" t="s">
        <v>3629</v>
      </c>
      <c r="F1227" t="s">
        <v>3630</v>
      </c>
      <c r="G1227" t="s">
        <v>3631</v>
      </c>
      <c r="H1227" t="s">
        <v>3632</v>
      </c>
      <c r="I1227" t="s">
        <v>3633</v>
      </c>
      <c r="J1227" t="s">
        <v>3634</v>
      </c>
      <c r="K1227" t="s">
        <v>490</v>
      </c>
      <c r="L1227" t="s">
        <v>1166</v>
      </c>
      <c r="M1227" t="s">
        <v>4566</v>
      </c>
      <c r="N1227" t="s">
        <v>4566</v>
      </c>
      <c r="O1227" t="s">
        <v>2863</v>
      </c>
    </row>
    <row r="1228" spans="1:15" x14ac:dyDescent="0.45">
      <c r="A1228" t="s">
        <v>4572</v>
      </c>
      <c r="B1228" t="s">
        <v>4573</v>
      </c>
      <c r="C1228" t="s">
        <v>3628</v>
      </c>
      <c r="D1228">
        <v>100</v>
      </c>
      <c r="E1228" t="s">
        <v>3629</v>
      </c>
      <c r="F1228" t="s">
        <v>3630</v>
      </c>
      <c r="G1228" t="s">
        <v>3631</v>
      </c>
      <c r="H1228" t="s">
        <v>3632</v>
      </c>
      <c r="I1228" t="s">
        <v>3633</v>
      </c>
      <c r="J1228" t="s">
        <v>3634</v>
      </c>
      <c r="K1228" t="s">
        <v>490</v>
      </c>
      <c r="L1228" t="s">
        <v>1166</v>
      </c>
      <c r="M1228" t="s">
        <v>4572</v>
      </c>
      <c r="N1228" t="s">
        <v>4572</v>
      </c>
      <c r="O1228" t="s">
        <v>2947</v>
      </c>
    </row>
    <row r="1229" spans="1:15" x14ac:dyDescent="0.45">
      <c r="A1229" t="s">
        <v>4572</v>
      </c>
      <c r="B1229" t="s">
        <v>4573</v>
      </c>
      <c r="C1229" t="s">
        <v>3628</v>
      </c>
      <c r="D1229">
        <v>100</v>
      </c>
      <c r="E1229" t="s">
        <v>3629</v>
      </c>
      <c r="F1229" t="s">
        <v>3630</v>
      </c>
      <c r="G1229" t="s">
        <v>3631</v>
      </c>
      <c r="H1229" t="s">
        <v>3632</v>
      </c>
      <c r="I1229" t="s">
        <v>3633</v>
      </c>
      <c r="J1229" t="s">
        <v>3634</v>
      </c>
      <c r="K1229" t="s">
        <v>490</v>
      </c>
      <c r="L1229" t="s">
        <v>1166</v>
      </c>
      <c r="M1229" t="s">
        <v>4572</v>
      </c>
      <c r="N1229" t="s">
        <v>4572</v>
      </c>
      <c r="O1229" t="s">
        <v>2947</v>
      </c>
    </row>
    <row r="1230" spans="1:15" x14ac:dyDescent="0.45">
      <c r="A1230" t="s">
        <v>4572</v>
      </c>
      <c r="B1230" t="s">
        <v>4573</v>
      </c>
      <c r="C1230" t="s">
        <v>3628</v>
      </c>
      <c r="D1230">
        <v>100</v>
      </c>
      <c r="E1230" t="s">
        <v>3629</v>
      </c>
      <c r="F1230" t="s">
        <v>3630</v>
      </c>
      <c r="G1230" t="s">
        <v>3631</v>
      </c>
      <c r="H1230" t="s">
        <v>3632</v>
      </c>
      <c r="I1230" t="s">
        <v>3633</v>
      </c>
      <c r="J1230" t="s">
        <v>3634</v>
      </c>
      <c r="K1230" t="s">
        <v>490</v>
      </c>
      <c r="L1230" t="s">
        <v>1166</v>
      </c>
      <c r="M1230" t="s">
        <v>4572</v>
      </c>
      <c r="N1230" t="s">
        <v>4572</v>
      </c>
      <c r="O1230" t="s">
        <v>2947</v>
      </c>
    </row>
    <row r="1231" spans="1:15" x14ac:dyDescent="0.45">
      <c r="A1231" t="s">
        <v>4572</v>
      </c>
      <c r="B1231" t="s">
        <v>4573</v>
      </c>
      <c r="C1231" t="s">
        <v>3628</v>
      </c>
      <c r="D1231">
        <v>100</v>
      </c>
      <c r="E1231" t="s">
        <v>3629</v>
      </c>
      <c r="F1231" t="s">
        <v>3630</v>
      </c>
      <c r="G1231" t="s">
        <v>3631</v>
      </c>
      <c r="H1231" t="s">
        <v>3632</v>
      </c>
      <c r="I1231" t="s">
        <v>3633</v>
      </c>
      <c r="J1231" t="s">
        <v>3634</v>
      </c>
      <c r="K1231" t="s">
        <v>490</v>
      </c>
      <c r="L1231" t="s">
        <v>1166</v>
      </c>
      <c r="M1231" t="s">
        <v>4572</v>
      </c>
      <c r="N1231" t="s">
        <v>4572</v>
      </c>
      <c r="O1231" t="s">
        <v>2947</v>
      </c>
    </row>
    <row r="1232" spans="1:15" x14ac:dyDescent="0.45">
      <c r="A1232" t="s">
        <v>4574</v>
      </c>
      <c r="B1232" t="s">
        <v>4575</v>
      </c>
      <c r="C1232" t="s">
        <v>3628</v>
      </c>
      <c r="D1232">
        <v>100</v>
      </c>
      <c r="E1232" t="s">
        <v>3629</v>
      </c>
      <c r="F1232" t="s">
        <v>3630</v>
      </c>
      <c r="G1232" t="s">
        <v>3631</v>
      </c>
      <c r="H1232" t="s">
        <v>3632</v>
      </c>
      <c r="I1232" t="s">
        <v>3633</v>
      </c>
      <c r="J1232" t="s">
        <v>3634</v>
      </c>
      <c r="K1232" t="s">
        <v>490</v>
      </c>
      <c r="L1232" t="s">
        <v>1166</v>
      </c>
      <c r="M1232" t="s">
        <v>4574</v>
      </c>
      <c r="N1232" t="s">
        <v>4574</v>
      </c>
      <c r="O1232" t="s">
        <v>2959</v>
      </c>
    </row>
    <row r="1233" spans="1:15" x14ac:dyDescent="0.45">
      <c r="A1233" t="s">
        <v>4576</v>
      </c>
      <c r="B1233" t="s">
        <v>4577</v>
      </c>
      <c r="C1233" t="s">
        <v>3628</v>
      </c>
      <c r="D1233">
        <v>100</v>
      </c>
      <c r="E1233" t="s">
        <v>3629</v>
      </c>
      <c r="F1233" t="s">
        <v>3630</v>
      </c>
      <c r="G1233" t="s">
        <v>3631</v>
      </c>
      <c r="H1233" t="s">
        <v>3632</v>
      </c>
      <c r="I1233" t="s">
        <v>3633</v>
      </c>
      <c r="J1233" t="s">
        <v>3634</v>
      </c>
      <c r="K1233" t="s">
        <v>490</v>
      </c>
      <c r="L1233" t="s">
        <v>1166</v>
      </c>
      <c r="M1233" t="s">
        <v>4576</v>
      </c>
      <c r="N1233" t="s">
        <v>4576</v>
      </c>
      <c r="O1233" t="s">
        <v>4578</v>
      </c>
    </row>
    <row r="1234" spans="1:15" x14ac:dyDescent="0.45">
      <c r="A1234" t="s">
        <v>4579</v>
      </c>
      <c r="B1234" t="s">
        <v>4580</v>
      </c>
      <c r="C1234" t="s">
        <v>3628</v>
      </c>
      <c r="D1234">
        <v>100</v>
      </c>
      <c r="E1234" t="s">
        <v>3629</v>
      </c>
      <c r="F1234" t="s">
        <v>3630</v>
      </c>
      <c r="G1234" t="s">
        <v>3631</v>
      </c>
      <c r="H1234" t="s">
        <v>3632</v>
      </c>
      <c r="I1234" t="s">
        <v>3633</v>
      </c>
      <c r="J1234" t="s">
        <v>3634</v>
      </c>
      <c r="K1234" t="s">
        <v>490</v>
      </c>
      <c r="L1234" t="s">
        <v>1166</v>
      </c>
      <c r="M1234" t="s">
        <v>4579</v>
      </c>
      <c r="N1234" t="s">
        <v>4579</v>
      </c>
      <c r="O1234" t="s">
        <v>4578</v>
      </c>
    </row>
    <row r="1235" spans="1:15" x14ac:dyDescent="0.45">
      <c r="A1235" t="s">
        <v>4579</v>
      </c>
      <c r="B1235" t="s">
        <v>4580</v>
      </c>
      <c r="C1235" t="s">
        <v>3628</v>
      </c>
      <c r="D1235">
        <v>100</v>
      </c>
      <c r="E1235" t="s">
        <v>3629</v>
      </c>
      <c r="F1235" t="s">
        <v>3630</v>
      </c>
      <c r="G1235" t="s">
        <v>3631</v>
      </c>
      <c r="H1235" t="s">
        <v>3632</v>
      </c>
      <c r="I1235" t="s">
        <v>3633</v>
      </c>
      <c r="J1235" t="s">
        <v>3634</v>
      </c>
      <c r="K1235" t="s">
        <v>490</v>
      </c>
      <c r="L1235" t="s">
        <v>1166</v>
      </c>
      <c r="M1235" t="s">
        <v>4579</v>
      </c>
      <c r="N1235" t="s">
        <v>4579</v>
      </c>
      <c r="O1235" t="s">
        <v>4578</v>
      </c>
    </row>
    <row r="1236" spans="1:15" x14ac:dyDescent="0.45">
      <c r="A1236" t="s">
        <v>4581</v>
      </c>
      <c r="B1236" t="s">
        <v>4582</v>
      </c>
      <c r="C1236" t="s">
        <v>3628</v>
      </c>
      <c r="D1236">
        <v>100</v>
      </c>
      <c r="E1236" t="s">
        <v>3629</v>
      </c>
      <c r="F1236" t="s">
        <v>3630</v>
      </c>
      <c r="G1236" t="s">
        <v>3631</v>
      </c>
      <c r="H1236" t="s">
        <v>3632</v>
      </c>
      <c r="I1236" t="s">
        <v>3633</v>
      </c>
      <c r="J1236" t="s">
        <v>3634</v>
      </c>
      <c r="K1236" t="s">
        <v>490</v>
      </c>
      <c r="L1236" t="s">
        <v>1166</v>
      </c>
      <c r="M1236" t="s">
        <v>4581</v>
      </c>
      <c r="N1236" t="s">
        <v>4581</v>
      </c>
      <c r="O1236" t="s">
        <v>4578</v>
      </c>
    </row>
    <row r="1237" spans="1:15" x14ac:dyDescent="0.45">
      <c r="A1237" t="s">
        <v>4354</v>
      </c>
      <c r="B1237" t="s">
        <v>4355</v>
      </c>
      <c r="C1237" t="s">
        <v>3628</v>
      </c>
      <c r="D1237">
        <v>100</v>
      </c>
      <c r="E1237" t="s">
        <v>3629</v>
      </c>
      <c r="F1237" t="s">
        <v>3630</v>
      </c>
      <c r="G1237" t="s">
        <v>3631</v>
      </c>
      <c r="H1237" t="s">
        <v>3632</v>
      </c>
      <c r="I1237" t="s">
        <v>3633</v>
      </c>
      <c r="J1237" t="s">
        <v>3634</v>
      </c>
      <c r="K1237" t="s">
        <v>490</v>
      </c>
      <c r="L1237" t="s">
        <v>1152</v>
      </c>
      <c r="M1237" t="s">
        <v>4354</v>
      </c>
      <c r="N1237" t="s">
        <v>4354</v>
      </c>
      <c r="O1237" t="s">
        <v>4356</v>
      </c>
    </row>
    <row r="1238" spans="1:15" x14ac:dyDescent="0.45">
      <c r="A1238" t="s">
        <v>4336</v>
      </c>
      <c r="B1238" t="s">
        <v>4337</v>
      </c>
      <c r="C1238" t="s">
        <v>3628</v>
      </c>
      <c r="D1238">
        <v>100</v>
      </c>
      <c r="E1238" t="s">
        <v>3629</v>
      </c>
      <c r="F1238" t="s">
        <v>3630</v>
      </c>
      <c r="G1238" t="s">
        <v>3631</v>
      </c>
      <c r="H1238" t="s">
        <v>3632</v>
      </c>
      <c r="I1238" t="s">
        <v>3633</v>
      </c>
      <c r="J1238" t="s">
        <v>3634</v>
      </c>
      <c r="K1238" t="s">
        <v>490</v>
      </c>
      <c r="L1238" t="s">
        <v>4050</v>
      </c>
      <c r="M1238" t="s">
        <v>2986</v>
      </c>
      <c r="N1238" t="s">
        <v>2986</v>
      </c>
      <c r="O1238" t="s">
        <v>3814</v>
      </c>
    </row>
    <row r="1239" spans="1:15" x14ac:dyDescent="0.45">
      <c r="A1239" t="s">
        <v>4338</v>
      </c>
      <c r="B1239" t="s">
        <v>4339</v>
      </c>
      <c r="C1239" t="s">
        <v>3628</v>
      </c>
      <c r="D1239">
        <v>100</v>
      </c>
      <c r="E1239" t="s">
        <v>4340</v>
      </c>
      <c r="F1239" t="s">
        <v>3630</v>
      </c>
      <c r="G1239" t="s">
        <v>3631</v>
      </c>
      <c r="H1239" t="s">
        <v>3632</v>
      </c>
      <c r="I1239" t="s">
        <v>3633</v>
      </c>
      <c r="J1239" t="s">
        <v>3634</v>
      </c>
      <c r="K1239" t="s">
        <v>490</v>
      </c>
      <c r="L1239" t="s">
        <v>4341</v>
      </c>
      <c r="M1239" t="s">
        <v>4342</v>
      </c>
      <c r="N1239" t="s">
        <v>4338</v>
      </c>
      <c r="O1239" t="s">
        <v>4343</v>
      </c>
    </row>
    <row r="1240" spans="1:15" x14ac:dyDescent="0.45">
      <c r="A1240" t="s">
        <v>4583</v>
      </c>
      <c r="B1240" t="s">
        <v>4584</v>
      </c>
      <c r="C1240" t="s">
        <v>3628</v>
      </c>
      <c r="D1240">
        <v>100</v>
      </c>
      <c r="E1240" t="s">
        <v>3629</v>
      </c>
      <c r="F1240" t="s">
        <v>3630</v>
      </c>
      <c r="G1240" t="s">
        <v>3631</v>
      </c>
      <c r="H1240" t="s">
        <v>3632</v>
      </c>
      <c r="I1240" t="s">
        <v>3633</v>
      </c>
      <c r="J1240" t="s">
        <v>3634</v>
      </c>
      <c r="K1240" t="s">
        <v>490</v>
      </c>
      <c r="L1240" t="s">
        <v>4050</v>
      </c>
      <c r="M1240" t="s">
        <v>4585</v>
      </c>
      <c r="N1240" t="s">
        <v>4585</v>
      </c>
      <c r="O1240" t="s">
        <v>4586</v>
      </c>
    </row>
    <row r="1241" spans="1:15" x14ac:dyDescent="0.45">
      <c r="A1241" t="s">
        <v>4344</v>
      </c>
      <c r="B1241" t="s">
        <v>4345</v>
      </c>
      <c r="C1241" t="s">
        <v>3628</v>
      </c>
      <c r="D1241">
        <v>100</v>
      </c>
      <c r="E1241" t="s">
        <v>3629</v>
      </c>
      <c r="F1241" t="s">
        <v>3630</v>
      </c>
      <c r="G1241" t="s">
        <v>3631</v>
      </c>
      <c r="H1241" t="s">
        <v>3632</v>
      </c>
      <c r="I1241" t="s">
        <v>3633</v>
      </c>
      <c r="J1241" t="s">
        <v>3634</v>
      </c>
      <c r="K1241" t="s">
        <v>490</v>
      </c>
      <c r="L1241" t="s">
        <v>1152</v>
      </c>
      <c r="M1241" t="s">
        <v>4344</v>
      </c>
      <c r="N1241" t="s">
        <v>4344</v>
      </c>
      <c r="O1241" t="s">
        <v>3085</v>
      </c>
    </row>
    <row r="1242" spans="1:15" x14ac:dyDescent="0.45">
      <c r="A1242" t="s">
        <v>4587</v>
      </c>
      <c r="B1242" t="s">
        <v>4588</v>
      </c>
      <c r="C1242" t="s">
        <v>3628</v>
      </c>
      <c r="D1242">
        <v>100</v>
      </c>
      <c r="E1242" t="s">
        <v>3629</v>
      </c>
      <c r="F1242" t="s">
        <v>3630</v>
      </c>
      <c r="G1242" t="s">
        <v>3631</v>
      </c>
      <c r="H1242" t="s">
        <v>3632</v>
      </c>
      <c r="I1242" t="s">
        <v>3633</v>
      </c>
      <c r="J1242" t="s">
        <v>3634</v>
      </c>
      <c r="K1242" t="s">
        <v>490</v>
      </c>
      <c r="L1242" t="s">
        <v>3028</v>
      </c>
      <c r="M1242" t="s">
        <v>4589</v>
      </c>
      <c r="N1242" t="s">
        <v>4589</v>
      </c>
      <c r="O1242" t="s">
        <v>4590</v>
      </c>
    </row>
    <row r="1243" spans="1:15" x14ac:dyDescent="0.45">
      <c r="A1243" t="s">
        <v>4587</v>
      </c>
      <c r="B1243" t="s">
        <v>4588</v>
      </c>
      <c r="C1243" t="s">
        <v>3628</v>
      </c>
      <c r="D1243">
        <v>100</v>
      </c>
      <c r="E1243" t="s">
        <v>3629</v>
      </c>
      <c r="F1243" t="s">
        <v>3630</v>
      </c>
      <c r="G1243" t="s">
        <v>3631</v>
      </c>
      <c r="H1243" t="s">
        <v>3632</v>
      </c>
      <c r="I1243" t="s">
        <v>3633</v>
      </c>
      <c r="J1243" t="s">
        <v>3634</v>
      </c>
      <c r="K1243" t="s">
        <v>490</v>
      </c>
      <c r="L1243" t="s">
        <v>3028</v>
      </c>
      <c r="M1243" t="s">
        <v>4589</v>
      </c>
      <c r="N1243" t="s">
        <v>4589</v>
      </c>
      <c r="O1243" t="s">
        <v>4590</v>
      </c>
    </row>
    <row r="1244" spans="1:15" x14ac:dyDescent="0.45">
      <c r="A1244" t="s">
        <v>4046</v>
      </c>
      <c r="B1244" t="s">
        <v>4047</v>
      </c>
      <c r="C1244" t="s">
        <v>3628</v>
      </c>
      <c r="D1244">
        <v>100</v>
      </c>
      <c r="E1244" t="s">
        <v>3629</v>
      </c>
      <c r="F1244" t="s">
        <v>3630</v>
      </c>
      <c r="G1244" t="s">
        <v>3631</v>
      </c>
      <c r="H1244" t="s">
        <v>3632</v>
      </c>
      <c r="I1244" t="s">
        <v>3633</v>
      </c>
      <c r="J1244" t="s">
        <v>3634</v>
      </c>
      <c r="K1244" t="s">
        <v>490</v>
      </c>
      <c r="L1244" t="s">
        <v>1152</v>
      </c>
      <c r="M1244" t="s">
        <v>4046</v>
      </c>
      <c r="N1244" t="s">
        <v>4046</v>
      </c>
      <c r="O1244" t="s">
        <v>3648</v>
      </c>
    </row>
    <row r="1245" spans="1:15" x14ac:dyDescent="0.45">
      <c r="A1245" t="s">
        <v>4046</v>
      </c>
      <c r="B1245" t="s">
        <v>4047</v>
      </c>
      <c r="C1245" t="s">
        <v>3628</v>
      </c>
      <c r="D1245">
        <v>100</v>
      </c>
      <c r="E1245" t="s">
        <v>3629</v>
      </c>
      <c r="F1245" t="s">
        <v>3630</v>
      </c>
      <c r="G1245" t="s">
        <v>3631</v>
      </c>
      <c r="H1245" t="s">
        <v>3632</v>
      </c>
      <c r="I1245" t="s">
        <v>3633</v>
      </c>
      <c r="J1245" t="s">
        <v>3634</v>
      </c>
      <c r="K1245" t="s">
        <v>490</v>
      </c>
      <c r="L1245" t="s">
        <v>1152</v>
      </c>
      <c r="M1245" t="s">
        <v>4046</v>
      </c>
      <c r="N1245" t="s">
        <v>4046</v>
      </c>
      <c r="O1245" t="s">
        <v>3648</v>
      </c>
    </row>
    <row r="1246" spans="1:15" x14ac:dyDescent="0.45">
      <c r="A1246" t="s">
        <v>4046</v>
      </c>
      <c r="B1246" t="s">
        <v>4047</v>
      </c>
      <c r="C1246" t="s">
        <v>3628</v>
      </c>
      <c r="D1246">
        <v>100</v>
      </c>
      <c r="E1246" t="s">
        <v>3629</v>
      </c>
      <c r="F1246" t="s">
        <v>3630</v>
      </c>
      <c r="G1246" t="s">
        <v>3631</v>
      </c>
      <c r="H1246" t="s">
        <v>3632</v>
      </c>
      <c r="I1246" t="s">
        <v>3633</v>
      </c>
      <c r="J1246" t="s">
        <v>3634</v>
      </c>
      <c r="K1246" t="s">
        <v>490</v>
      </c>
      <c r="L1246" t="s">
        <v>1152</v>
      </c>
      <c r="M1246" t="s">
        <v>4046</v>
      </c>
      <c r="N1246" t="s">
        <v>4046</v>
      </c>
      <c r="O1246" t="s">
        <v>3648</v>
      </c>
    </row>
    <row r="1247" spans="1:15" x14ac:dyDescent="0.45">
      <c r="A1247" t="s">
        <v>4361</v>
      </c>
      <c r="B1247" t="s">
        <v>4362</v>
      </c>
      <c r="C1247" t="s">
        <v>3628</v>
      </c>
      <c r="D1247">
        <v>100</v>
      </c>
      <c r="E1247" t="s">
        <v>3629</v>
      </c>
      <c r="F1247" t="s">
        <v>3630</v>
      </c>
      <c r="G1247" t="s">
        <v>3631</v>
      </c>
      <c r="H1247" t="s">
        <v>3632</v>
      </c>
      <c r="I1247" t="s">
        <v>3633</v>
      </c>
      <c r="J1247" t="s">
        <v>3634</v>
      </c>
      <c r="K1247" t="s">
        <v>490</v>
      </c>
      <c r="L1247" t="s">
        <v>1190</v>
      </c>
      <c r="M1247" t="s">
        <v>4361</v>
      </c>
      <c r="N1247" t="s">
        <v>4361</v>
      </c>
      <c r="O1247" t="s">
        <v>3668</v>
      </c>
    </row>
    <row r="1248" spans="1:15" x14ac:dyDescent="0.45">
      <c r="A1248" t="s">
        <v>4591</v>
      </c>
      <c r="B1248" t="s">
        <v>4592</v>
      </c>
      <c r="C1248" t="s">
        <v>3628</v>
      </c>
      <c r="D1248">
        <v>100</v>
      </c>
      <c r="E1248" t="s">
        <v>3629</v>
      </c>
      <c r="F1248" t="s">
        <v>3630</v>
      </c>
      <c r="G1248" t="s">
        <v>3631</v>
      </c>
      <c r="H1248" t="s">
        <v>3632</v>
      </c>
      <c r="I1248" t="s">
        <v>3633</v>
      </c>
      <c r="J1248" t="s">
        <v>3634</v>
      </c>
      <c r="K1248" t="s">
        <v>490</v>
      </c>
      <c r="L1248" t="s">
        <v>1149</v>
      </c>
      <c r="M1248" t="s">
        <v>4591</v>
      </c>
      <c r="N1248" t="s">
        <v>4591</v>
      </c>
      <c r="O1248" t="s">
        <v>4593</v>
      </c>
    </row>
    <row r="1249" spans="1:15" x14ac:dyDescent="0.45">
      <c r="A1249" t="s">
        <v>4591</v>
      </c>
      <c r="B1249" t="s">
        <v>4592</v>
      </c>
      <c r="C1249" t="s">
        <v>3628</v>
      </c>
      <c r="D1249">
        <v>100</v>
      </c>
      <c r="E1249" t="s">
        <v>3629</v>
      </c>
      <c r="F1249" t="s">
        <v>3630</v>
      </c>
      <c r="G1249" t="s">
        <v>3631</v>
      </c>
      <c r="H1249" t="s">
        <v>3632</v>
      </c>
      <c r="I1249" t="s">
        <v>3633</v>
      </c>
      <c r="J1249" t="s">
        <v>3634</v>
      </c>
      <c r="K1249" t="s">
        <v>490</v>
      </c>
      <c r="L1249" t="s">
        <v>1149</v>
      </c>
      <c r="M1249" t="s">
        <v>4591</v>
      </c>
      <c r="N1249" t="s">
        <v>4591</v>
      </c>
      <c r="O1249" t="s">
        <v>4593</v>
      </c>
    </row>
    <row r="1250" spans="1:15" x14ac:dyDescent="0.45">
      <c r="A1250" t="s">
        <v>4067</v>
      </c>
      <c r="B1250" t="s">
        <v>4066</v>
      </c>
      <c r="C1250" t="s">
        <v>3628</v>
      </c>
      <c r="D1250">
        <v>100</v>
      </c>
      <c r="E1250" t="s">
        <v>3629</v>
      </c>
      <c r="F1250" t="s">
        <v>3630</v>
      </c>
      <c r="G1250" t="s">
        <v>3631</v>
      </c>
      <c r="H1250" t="s">
        <v>3632</v>
      </c>
      <c r="I1250" t="s">
        <v>3633</v>
      </c>
      <c r="J1250" t="s">
        <v>3634</v>
      </c>
      <c r="K1250" t="s">
        <v>490</v>
      </c>
      <c r="L1250" t="s">
        <v>3028</v>
      </c>
      <c r="M1250" t="s">
        <v>4067</v>
      </c>
      <c r="N1250" t="s">
        <v>4067</v>
      </c>
      <c r="O1250" t="s">
        <v>3651</v>
      </c>
    </row>
    <row r="1251" spans="1:15" x14ac:dyDescent="0.45">
      <c r="A1251" t="s">
        <v>4067</v>
      </c>
      <c r="B1251" t="s">
        <v>4066</v>
      </c>
      <c r="C1251" t="s">
        <v>3628</v>
      </c>
      <c r="D1251">
        <v>100</v>
      </c>
      <c r="E1251" t="s">
        <v>3629</v>
      </c>
      <c r="F1251" t="s">
        <v>3630</v>
      </c>
      <c r="G1251" t="s">
        <v>3631</v>
      </c>
      <c r="H1251" t="s">
        <v>3632</v>
      </c>
      <c r="I1251" t="s">
        <v>3633</v>
      </c>
      <c r="J1251" t="s">
        <v>3634</v>
      </c>
      <c r="K1251" t="s">
        <v>490</v>
      </c>
      <c r="L1251" t="s">
        <v>3028</v>
      </c>
      <c r="M1251" t="s">
        <v>4067</v>
      </c>
      <c r="N1251" t="s">
        <v>4067</v>
      </c>
      <c r="O1251" t="s">
        <v>3651</v>
      </c>
    </row>
    <row r="1252" spans="1:15" x14ac:dyDescent="0.45">
      <c r="A1252" t="s">
        <v>3658</v>
      </c>
      <c r="B1252" t="s">
        <v>3659</v>
      </c>
      <c r="C1252" t="s">
        <v>3628</v>
      </c>
      <c r="D1252">
        <v>100</v>
      </c>
      <c r="E1252" t="s">
        <v>3629</v>
      </c>
      <c r="F1252" t="s">
        <v>3630</v>
      </c>
      <c r="G1252" t="s">
        <v>3631</v>
      </c>
      <c r="H1252" t="s">
        <v>3632</v>
      </c>
      <c r="I1252" t="s">
        <v>3633</v>
      </c>
      <c r="J1252" t="s">
        <v>3634</v>
      </c>
      <c r="K1252" t="s">
        <v>48</v>
      </c>
      <c r="L1252" t="s">
        <v>3660</v>
      </c>
      <c r="M1252" t="s">
        <v>3661</v>
      </c>
      <c r="N1252" t="s">
        <v>3661</v>
      </c>
      <c r="O1252" t="s">
        <v>3662</v>
      </c>
    </row>
    <row r="1253" spans="1:15" x14ac:dyDescent="0.45">
      <c r="A1253" t="s">
        <v>4391</v>
      </c>
      <c r="B1253" t="s">
        <v>4392</v>
      </c>
      <c r="C1253" t="s">
        <v>3628</v>
      </c>
      <c r="D1253">
        <v>100</v>
      </c>
      <c r="E1253" t="s">
        <v>3629</v>
      </c>
      <c r="F1253" t="s">
        <v>3630</v>
      </c>
      <c r="G1253" t="s">
        <v>3631</v>
      </c>
      <c r="H1253" t="s">
        <v>3632</v>
      </c>
      <c r="I1253" t="s">
        <v>3633</v>
      </c>
      <c r="J1253" t="s">
        <v>3634</v>
      </c>
      <c r="K1253" t="s">
        <v>48</v>
      </c>
      <c r="L1253" t="s">
        <v>4393</v>
      </c>
      <c r="M1253" t="s">
        <v>4394</v>
      </c>
      <c r="N1253" t="s">
        <v>4394</v>
      </c>
      <c r="O1253" t="s">
        <v>4312</v>
      </c>
    </row>
    <row r="1254" spans="1:15" x14ac:dyDescent="0.45">
      <c r="A1254" t="s">
        <v>3867</v>
      </c>
      <c r="B1254" t="s">
        <v>3868</v>
      </c>
      <c r="C1254" t="s">
        <v>3628</v>
      </c>
      <c r="D1254">
        <v>100</v>
      </c>
      <c r="E1254" t="s">
        <v>3629</v>
      </c>
      <c r="F1254" t="s">
        <v>3630</v>
      </c>
      <c r="G1254" t="s">
        <v>3631</v>
      </c>
      <c r="H1254" t="s">
        <v>3632</v>
      </c>
      <c r="I1254" t="s">
        <v>3633</v>
      </c>
      <c r="J1254" t="s">
        <v>3634</v>
      </c>
      <c r="K1254" t="s">
        <v>48</v>
      </c>
      <c r="L1254" t="s">
        <v>983</v>
      </c>
      <c r="M1254" t="s">
        <v>3867</v>
      </c>
      <c r="N1254" t="s">
        <v>3867</v>
      </c>
      <c r="O1254" t="s">
        <v>3657</v>
      </c>
    </row>
    <row r="1255" spans="1:15" x14ac:dyDescent="0.45">
      <c r="A1255" t="s">
        <v>3880</v>
      </c>
      <c r="B1255" t="s">
        <v>3879</v>
      </c>
      <c r="C1255" t="s">
        <v>3628</v>
      </c>
      <c r="D1255">
        <v>100</v>
      </c>
      <c r="E1255" t="s">
        <v>3629</v>
      </c>
      <c r="F1255" t="s">
        <v>3630</v>
      </c>
      <c r="G1255" t="s">
        <v>3631</v>
      </c>
      <c r="H1255" t="s">
        <v>3632</v>
      </c>
      <c r="I1255" t="s">
        <v>3633</v>
      </c>
      <c r="J1255" t="s">
        <v>3634</v>
      </c>
      <c r="K1255" t="s">
        <v>48</v>
      </c>
      <c r="L1255" t="s">
        <v>1950</v>
      </c>
      <c r="M1255" t="s">
        <v>3880</v>
      </c>
      <c r="N1255" t="s">
        <v>3880</v>
      </c>
      <c r="O1255" t="s">
        <v>3858</v>
      </c>
    </row>
    <row r="1256" spans="1:15" x14ac:dyDescent="0.45">
      <c r="A1256" t="s">
        <v>3880</v>
      </c>
      <c r="B1256" t="s">
        <v>3879</v>
      </c>
      <c r="C1256" t="s">
        <v>3628</v>
      </c>
      <c r="D1256">
        <v>100</v>
      </c>
      <c r="E1256" t="s">
        <v>3629</v>
      </c>
      <c r="F1256" t="s">
        <v>3630</v>
      </c>
      <c r="G1256" t="s">
        <v>3631</v>
      </c>
      <c r="H1256" t="s">
        <v>3632</v>
      </c>
      <c r="I1256" t="s">
        <v>3633</v>
      </c>
      <c r="J1256" t="s">
        <v>3634</v>
      </c>
      <c r="K1256" t="s">
        <v>48</v>
      </c>
      <c r="L1256" t="s">
        <v>1950</v>
      </c>
      <c r="M1256" t="s">
        <v>3880</v>
      </c>
      <c r="N1256" t="s">
        <v>3880</v>
      </c>
      <c r="O1256" t="s">
        <v>3858</v>
      </c>
    </row>
    <row r="1257" spans="1:15" x14ac:dyDescent="0.45">
      <c r="A1257" t="s">
        <v>3880</v>
      </c>
      <c r="B1257" t="s">
        <v>3879</v>
      </c>
      <c r="C1257" t="s">
        <v>3628</v>
      </c>
      <c r="D1257">
        <v>100</v>
      </c>
      <c r="E1257" t="s">
        <v>3629</v>
      </c>
      <c r="F1257" t="s">
        <v>3630</v>
      </c>
      <c r="G1257" t="s">
        <v>3631</v>
      </c>
      <c r="H1257" t="s">
        <v>3632</v>
      </c>
      <c r="I1257" t="s">
        <v>3633</v>
      </c>
      <c r="J1257" t="s">
        <v>3634</v>
      </c>
      <c r="K1257" t="s">
        <v>48</v>
      </c>
      <c r="L1257" t="s">
        <v>1950</v>
      </c>
      <c r="M1257" t="s">
        <v>3880</v>
      </c>
      <c r="N1257" t="s">
        <v>3880</v>
      </c>
      <c r="O1257" t="s">
        <v>3858</v>
      </c>
    </row>
    <row r="1258" spans="1:15" x14ac:dyDescent="0.45">
      <c r="A1258" t="s">
        <v>4594</v>
      </c>
      <c r="B1258" t="s">
        <v>4595</v>
      </c>
      <c r="C1258" t="s">
        <v>3628</v>
      </c>
      <c r="D1258">
        <v>100</v>
      </c>
      <c r="E1258" t="s">
        <v>3629</v>
      </c>
      <c r="F1258" t="s">
        <v>3630</v>
      </c>
      <c r="G1258" t="s">
        <v>3631</v>
      </c>
      <c r="H1258" t="s">
        <v>3632</v>
      </c>
      <c r="I1258" t="s">
        <v>3633</v>
      </c>
      <c r="J1258" t="s">
        <v>3634</v>
      </c>
      <c r="K1258" t="s">
        <v>48</v>
      </c>
      <c r="L1258" t="s">
        <v>964</v>
      </c>
      <c r="M1258" t="s">
        <v>4594</v>
      </c>
      <c r="N1258" t="s">
        <v>4594</v>
      </c>
      <c r="O1258" t="s">
        <v>3208</v>
      </c>
    </row>
    <row r="1259" spans="1:15" x14ac:dyDescent="0.45">
      <c r="A1259" t="s">
        <v>4596</v>
      </c>
      <c r="B1259" t="s">
        <v>4597</v>
      </c>
      <c r="C1259" t="s">
        <v>3628</v>
      </c>
      <c r="D1259">
        <v>100</v>
      </c>
      <c r="E1259" t="s">
        <v>3629</v>
      </c>
      <c r="F1259" t="s">
        <v>3630</v>
      </c>
      <c r="G1259" t="s">
        <v>3631</v>
      </c>
      <c r="H1259" t="s">
        <v>3632</v>
      </c>
      <c r="I1259" t="s">
        <v>3633</v>
      </c>
      <c r="J1259" t="s">
        <v>3634</v>
      </c>
      <c r="K1259" t="s">
        <v>48</v>
      </c>
      <c r="L1259" t="s">
        <v>964</v>
      </c>
      <c r="M1259" t="s">
        <v>4596</v>
      </c>
      <c r="N1259" t="s">
        <v>4596</v>
      </c>
      <c r="O1259" t="s">
        <v>3208</v>
      </c>
    </row>
    <row r="1260" spans="1:15" x14ac:dyDescent="0.45">
      <c r="A1260" t="s">
        <v>4596</v>
      </c>
      <c r="B1260" t="s">
        <v>4597</v>
      </c>
      <c r="C1260" t="s">
        <v>3628</v>
      </c>
      <c r="D1260">
        <v>100</v>
      </c>
      <c r="E1260" t="s">
        <v>3629</v>
      </c>
      <c r="F1260" t="s">
        <v>3630</v>
      </c>
      <c r="G1260" t="s">
        <v>3631</v>
      </c>
      <c r="H1260" t="s">
        <v>3632</v>
      </c>
      <c r="I1260" t="s">
        <v>3633</v>
      </c>
      <c r="J1260" t="s">
        <v>3634</v>
      </c>
      <c r="K1260" t="s">
        <v>48</v>
      </c>
      <c r="L1260" t="s">
        <v>964</v>
      </c>
      <c r="M1260" t="s">
        <v>4596</v>
      </c>
      <c r="N1260" t="s">
        <v>4596</v>
      </c>
      <c r="O1260" t="s">
        <v>3208</v>
      </c>
    </row>
    <row r="1261" spans="1:15" x14ac:dyDescent="0.45">
      <c r="A1261" t="s">
        <v>4596</v>
      </c>
      <c r="B1261" t="s">
        <v>4597</v>
      </c>
      <c r="C1261" t="s">
        <v>3628</v>
      </c>
      <c r="D1261">
        <v>100</v>
      </c>
      <c r="E1261" t="s">
        <v>3629</v>
      </c>
      <c r="F1261" t="s">
        <v>3630</v>
      </c>
      <c r="G1261" t="s">
        <v>3631</v>
      </c>
      <c r="H1261" t="s">
        <v>3632</v>
      </c>
      <c r="I1261" t="s">
        <v>3633</v>
      </c>
      <c r="J1261" t="s">
        <v>3634</v>
      </c>
      <c r="K1261" t="s">
        <v>48</v>
      </c>
      <c r="L1261" t="s">
        <v>964</v>
      </c>
      <c r="M1261" t="s">
        <v>4596</v>
      </c>
      <c r="N1261" t="s">
        <v>4596</v>
      </c>
      <c r="O1261" t="s">
        <v>3208</v>
      </c>
    </row>
    <row r="1262" spans="1:15" x14ac:dyDescent="0.45">
      <c r="A1262" t="s">
        <v>4596</v>
      </c>
      <c r="B1262" t="s">
        <v>4597</v>
      </c>
      <c r="C1262" t="s">
        <v>3628</v>
      </c>
      <c r="D1262">
        <v>100</v>
      </c>
      <c r="E1262" t="s">
        <v>3629</v>
      </c>
      <c r="F1262" t="s">
        <v>3630</v>
      </c>
      <c r="G1262" t="s">
        <v>3631</v>
      </c>
      <c r="H1262" t="s">
        <v>3632</v>
      </c>
      <c r="I1262" t="s">
        <v>3633</v>
      </c>
      <c r="J1262" t="s">
        <v>3634</v>
      </c>
      <c r="K1262" t="s">
        <v>48</v>
      </c>
      <c r="L1262" t="s">
        <v>964</v>
      </c>
      <c r="M1262" t="s">
        <v>4596</v>
      </c>
      <c r="N1262" t="s">
        <v>4596</v>
      </c>
      <c r="O1262" t="s">
        <v>3208</v>
      </c>
    </row>
    <row r="1263" spans="1:15" x14ac:dyDescent="0.45">
      <c r="A1263" t="s">
        <v>3636</v>
      </c>
      <c r="B1263" t="s">
        <v>3637</v>
      </c>
      <c r="C1263" t="s">
        <v>3628</v>
      </c>
      <c r="D1263">
        <v>100</v>
      </c>
      <c r="E1263" t="s">
        <v>3629</v>
      </c>
      <c r="F1263" t="s">
        <v>3630</v>
      </c>
      <c r="G1263" t="s">
        <v>3631</v>
      </c>
      <c r="H1263" t="s">
        <v>3632</v>
      </c>
      <c r="I1263" t="s">
        <v>3633</v>
      </c>
      <c r="J1263" t="s">
        <v>3634</v>
      </c>
      <c r="K1263" t="s">
        <v>48</v>
      </c>
      <c r="L1263" t="s">
        <v>63</v>
      </c>
      <c r="M1263" t="s">
        <v>3636</v>
      </c>
      <c r="N1263" t="s">
        <v>3636</v>
      </c>
      <c r="O1263" t="s">
        <v>3638</v>
      </c>
    </row>
    <row r="1264" spans="1:15" x14ac:dyDescent="0.45">
      <c r="A1264" t="s">
        <v>3636</v>
      </c>
      <c r="B1264" t="s">
        <v>3637</v>
      </c>
      <c r="C1264" t="s">
        <v>3628</v>
      </c>
      <c r="D1264">
        <v>100</v>
      </c>
      <c r="E1264" t="s">
        <v>3629</v>
      </c>
      <c r="F1264" t="s">
        <v>3630</v>
      </c>
      <c r="G1264" t="s">
        <v>3631</v>
      </c>
      <c r="H1264" t="s">
        <v>3632</v>
      </c>
      <c r="I1264" t="s">
        <v>3633</v>
      </c>
      <c r="J1264" t="s">
        <v>3634</v>
      </c>
      <c r="K1264" t="s">
        <v>48</v>
      </c>
      <c r="L1264" t="s">
        <v>63</v>
      </c>
      <c r="M1264" t="s">
        <v>3636</v>
      </c>
      <c r="N1264" t="s">
        <v>3636</v>
      </c>
      <c r="O1264" t="s">
        <v>3638</v>
      </c>
    </row>
    <row r="1265" spans="1:15" x14ac:dyDescent="0.45">
      <c r="A1265" t="s">
        <v>3853</v>
      </c>
      <c r="B1265" t="s">
        <v>3854</v>
      </c>
      <c r="C1265" t="s">
        <v>3628</v>
      </c>
      <c r="D1265">
        <v>100</v>
      </c>
      <c r="E1265" t="s">
        <v>3629</v>
      </c>
      <c r="F1265" t="s">
        <v>3630</v>
      </c>
      <c r="G1265" t="s">
        <v>3631</v>
      </c>
      <c r="H1265" t="s">
        <v>3632</v>
      </c>
      <c r="I1265" t="s">
        <v>3633</v>
      </c>
      <c r="J1265" t="s">
        <v>3634</v>
      </c>
      <c r="K1265" t="s">
        <v>48</v>
      </c>
      <c r="L1265" t="s">
        <v>961</v>
      </c>
      <c r="M1265" t="s">
        <v>3853</v>
      </c>
      <c r="N1265" t="s">
        <v>3853</v>
      </c>
      <c r="O1265" t="s">
        <v>3635</v>
      </c>
    </row>
    <row r="1266" spans="1:15" x14ac:dyDescent="0.45">
      <c r="A1266" t="s">
        <v>4368</v>
      </c>
      <c r="B1266" t="s">
        <v>4369</v>
      </c>
      <c r="C1266" t="s">
        <v>3628</v>
      </c>
      <c r="D1266">
        <v>100</v>
      </c>
      <c r="E1266" t="s">
        <v>3629</v>
      </c>
      <c r="F1266" t="s">
        <v>3630</v>
      </c>
      <c r="G1266" t="s">
        <v>3631</v>
      </c>
      <c r="H1266" t="s">
        <v>3632</v>
      </c>
      <c r="I1266" t="s">
        <v>3633</v>
      </c>
      <c r="J1266" t="s">
        <v>3634</v>
      </c>
      <c r="K1266" t="s">
        <v>48</v>
      </c>
      <c r="L1266" t="s">
        <v>961</v>
      </c>
      <c r="M1266" t="s">
        <v>4368</v>
      </c>
      <c r="N1266" t="s">
        <v>4368</v>
      </c>
      <c r="O1266" t="s">
        <v>3814</v>
      </c>
    </row>
    <row r="1267" spans="1:15" x14ac:dyDescent="0.45">
      <c r="A1267" t="s">
        <v>4368</v>
      </c>
      <c r="B1267" t="s">
        <v>4369</v>
      </c>
      <c r="C1267" t="s">
        <v>3628</v>
      </c>
      <c r="D1267">
        <v>100</v>
      </c>
      <c r="E1267" t="s">
        <v>3629</v>
      </c>
      <c r="F1267" t="s">
        <v>3630</v>
      </c>
      <c r="G1267" t="s">
        <v>3631</v>
      </c>
      <c r="H1267" t="s">
        <v>3632</v>
      </c>
      <c r="I1267" t="s">
        <v>3633</v>
      </c>
      <c r="J1267" t="s">
        <v>3634</v>
      </c>
      <c r="K1267" t="s">
        <v>48</v>
      </c>
      <c r="L1267" t="s">
        <v>961</v>
      </c>
      <c r="M1267" t="s">
        <v>4368</v>
      </c>
      <c r="N1267" t="s">
        <v>4368</v>
      </c>
      <c r="O1267" t="s">
        <v>3814</v>
      </c>
    </row>
    <row r="1268" spans="1:15" x14ac:dyDescent="0.45">
      <c r="A1268" t="s">
        <v>4368</v>
      </c>
      <c r="B1268" t="s">
        <v>4369</v>
      </c>
      <c r="C1268" t="s">
        <v>3628</v>
      </c>
      <c r="D1268">
        <v>100</v>
      </c>
      <c r="E1268" t="s">
        <v>3629</v>
      </c>
      <c r="F1268" t="s">
        <v>3630</v>
      </c>
      <c r="G1268" t="s">
        <v>3631</v>
      </c>
      <c r="H1268" t="s">
        <v>3632</v>
      </c>
      <c r="I1268" t="s">
        <v>3633</v>
      </c>
      <c r="J1268" t="s">
        <v>3634</v>
      </c>
      <c r="K1268" t="s">
        <v>48</v>
      </c>
      <c r="L1268" t="s">
        <v>961</v>
      </c>
      <c r="M1268" t="s">
        <v>4368</v>
      </c>
      <c r="N1268" t="s">
        <v>4368</v>
      </c>
      <c r="O1268" t="s">
        <v>3814</v>
      </c>
    </row>
    <row r="1269" spans="1:15" x14ac:dyDescent="0.45">
      <c r="A1269" t="s">
        <v>4370</v>
      </c>
      <c r="B1269" t="s">
        <v>4371</v>
      </c>
      <c r="C1269" t="s">
        <v>3628</v>
      </c>
      <c r="D1269">
        <v>100</v>
      </c>
      <c r="E1269" t="s">
        <v>3629</v>
      </c>
      <c r="F1269" t="s">
        <v>3630</v>
      </c>
      <c r="G1269" t="s">
        <v>3631</v>
      </c>
      <c r="H1269" t="s">
        <v>3632</v>
      </c>
      <c r="I1269" t="s">
        <v>3633</v>
      </c>
      <c r="J1269" t="s">
        <v>3634</v>
      </c>
      <c r="K1269" t="s">
        <v>48</v>
      </c>
      <c r="L1269" t="s">
        <v>961</v>
      </c>
      <c r="M1269" t="s">
        <v>4370</v>
      </c>
      <c r="N1269" t="s">
        <v>4370</v>
      </c>
      <c r="O1269" t="s">
        <v>4365</v>
      </c>
    </row>
    <row r="1270" spans="1:15" x14ac:dyDescent="0.45">
      <c r="A1270" t="s">
        <v>4350</v>
      </c>
      <c r="B1270" t="s">
        <v>4351</v>
      </c>
      <c r="C1270" t="s">
        <v>3628</v>
      </c>
      <c r="D1270">
        <v>100</v>
      </c>
      <c r="E1270" t="s">
        <v>3629</v>
      </c>
      <c r="F1270" t="s">
        <v>3630</v>
      </c>
      <c r="G1270" t="s">
        <v>3631</v>
      </c>
      <c r="H1270" t="s">
        <v>3632</v>
      </c>
      <c r="I1270" t="s">
        <v>3633</v>
      </c>
      <c r="J1270" t="s">
        <v>3634</v>
      </c>
      <c r="K1270" t="s">
        <v>490</v>
      </c>
      <c r="L1270" t="s">
        <v>1152</v>
      </c>
      <c r="M1270" t="s">
        <v>4352</v>
      </c>
      <c r="N1270" t="s">
        <v>4352</v>
      </c>
      <c r="O1270" t="s">
        <v>4353</v>
      </c>
    </row>
    <row r="1271" spans="1:15" x14ac:dyDescent="0.45">
      <c r="A1271" t="s">
        <v>4350</v>
      </c>
      <c r="B1271" t="s">
        <v>4351</v>
      </c>
      <c r="C1271" t="s">
        <v>3628</v>
      </c>
      <c r="D1271">
        <v>100</v>
      </c>
      <c r="E1271" t="s">
        <v>3629</v>
      </c>
      <c r="F1271" t="s">
        <v>3630</v>
      </c>
      <c r="G1271" t="s">
        <v>3631</v>
      </c>
      <c r="H1271" t="s">
        <v>3632</v>
      </c>
      <c r="I1271" t="s">
        <v>3633</v>
      </c>
      <c r="J1271" t="s">
        <v>3634</v>
      </c>
      <c r="K1271" t="s">
        <v>490</v>
      </c>
      <c r="L1271" t="s">
        <v>1152</v>
      </c>
      <c r="M1271" t="s">
        <v>4352</v>
      </c>
      <c r="N1271" t="s">
        <v>4352</v>
      </c>
      <c r="O1271" t="s">
        <v>4353</v>
      </c>
    </row>
    <row r="1272" spans="1:15" x14ac:dyDescent="0.45">
      <c r="A1272" t="s">
        <v>4350</v>
      </c>
      <c r="B1272" t="s">
        <v>4351</v>
      </c>
      <c r="C1272" t="s">
        <v>3628</v>
      </c>
      <c r="D1272">
        <v>100</v>
      </c>
      <c r="E1272" t="s">
        <v>3629</v>
      </c>
      <c r="F1272" t="s">
        <v>3630</v>
      </c>
      <c r="G1272" t="s">
        <v>3631</v>
      </c>
      <c r="H1272" t="s">
        <v>3632</v>
      </c>
      <c r="I1272" t="s">
        <v>3633</v>
      </c>
      <c r="J1272" t="s">
        <v>3634</v>
      </c>
      <c r="K1272" t="s">
        <v>490</v>
      </c>
      <c r="L1272" t="s">
        <v>1152</v>
      </c>
      <c r="M1272" t="s">
        <v>4352</v>
      </c>
      <c r="N1272" t="s">
        <v>4352</v>
      </c>
      <c r="O1272" t="s">
        <v>4353</v>
      </c>
    </row>
    <row r="1273" spans="1:15" x14ac:dyDescent="0.45">
      <c r="A1273" t="s">
        <v>4420</v>
      </c>
      <c r="B1273" t="s">
        <v>4421</v>
      </c>
      <c r="C1273" t="s">
        <v>3628</v>
      </c>
      <c r="D1273">
        <v>100</v>
      </c>
      <c r="E1273" t="s">
        <v>3629</v>
      </c>
      <c r="F1273" t="s">
        <v>3630</v>
      </c>
      <c r="G1273" t="s">
        <v>3631</v>
      </c>
      <c r="H1273" t="s">
        <v>3632</v>
      </c>
      <c r="I1273" t="s">
        <v>3633</v>
      </c>
      <c r="J1273" t="s">
        <v>3634</v>
      </c>
      <c r="K1273" t="s">
        <v>48</v>
      </c>
      <c r="L1273" t="s">
        <v>1934</v>
      </c>
      <c r="M1273" t="s">
        <v>4420</v>
      </c>
      <c r="N1273" t="s">
        <v>4420</v>
      </c>
      <c r="O1273" t="s">
        <v>4422</v>
      </c>
    </row>
    <row r="1274" spans="1:15" x14ac:dyDescent="0.45">
      <c r="A1274" t="s">
        <v>4598</v>
      </c>
      <c r="B1274" t="s">
        <v>4599</v>
      </c>
      <c r="C1274" t="s">
        <v>3628</v>
      </c>
      <c r="D1274">
        <v>100</v>
      </c>
      <c r="E1274" t="s">
        <v>3629</v>
      </c>
      <c r="F1274" t="s">
        <v>3630</v>
      </c>
      <c r="G1274" t="s">
        <v>3631</v>
      </c>
      <c r="H1274" t="s">
        <v>3632</v>
      </c>
      <c r="I1274" t="s">
        <v>3633</v>
      </c>
      <c r="J1274" t="s">
        <v>3634</v>
      </c>
      <c r="K1274" t="s">
        <v>48</v>
      </c>
      <c r="L1274" t="s">
        <v>2078</v>
      </c>
      <c r="M1274" t="s">
        <v>4598</v>
      </c>
      <c r="N1274" t="s">
        <v>4598</v>
      </c>
      <c r="O1274" t="s">
        <v>3858</v>
      </c>
    </row>
    <row r="1275" spans="1:15" x14ac:dyDescent="0.45">
      <c r="A1275" t="s">
        <v>4449</v>
      </c>
      <c r="B1275" t="s">
        <v>4450</v>
      </c>
      <c r="C1275" t="s">
        <v>3628</v>
      </c>
      <c r="D1275">
        <v>100</v>
      </c>
      <c r="E1275" t="s">
        <v>3629</v>
      </c>
      <c r="F1275" t="s">
        <v>3630</v>
      </c>
      <c r="G1275" t="s">
        <v>3631</v>
      </c>
      <c r="H1275" t="s">
        <v>3632</v>
      </c>
      <c r="I1275" t="s">
        <v>3633</v>
      </c>
      <c r="J1275" t="s">
        <v>3634</v>
      </c>
      <c r="K1275" t="s">
        <v>48</v>
      </c>
      <c r="L1275" t="s">
        <v>2078</v>
      </c>
      <c r="M1275" t="s">
        <v>4449</v>
      </c>
      <c r="N1275" t="s">
        <v>4449</v>
      </c>
      <c r="O1275" t="s">
        <v>4321</v>
      </c>
    </row>
    <row r="1276" spans="1:15" x14ac:dyDescent="0.45">
      <c r="A1276" t="s">
        <v>4423</v>
      </c>
      <c r="B1276" t="s">
        <v>4424</v>
      </c>
      <c r="C1276" t="s">
        <v>3628</v>
      </c>
      <c r="D1276">
        <v>100</v>
      </c>
      <c r="E1276" t="s">
        <v>3629</v>
      </c>
      <c r="F1276" t="s">
        <v>3630</v>
      </c>
      <c r="G1276" t="s">
        <v>3631</v>
      </c>
      <c r="H1276" t="s">
        <v>3632</v>
      </c>
      <c r="I1276" t="s">
        <v>3633</v>
      </c>
      <c r="J1276" t="s">
        <v>3634</v>
      </c>
      <c r="K1276" t="s">
        <v>48</v>
      </c>
      <c r="L1276" t="s">
        <v>1942</v>
      </c>
      <c r="M1276" t="s">
        <v>4425</v>
      </c>
      <c r="N1276" t="s">
        <v>4425</v>
      </c>
      <c r="O1276" t="s">
        <v>4426</v>
      </c>
    </row>
    <row r="1277" spans="1:15" x14ac:dyDescent="0.45">
      <c r="A1277" t="s">
        <v>4478</v>
      </c>
      <c r="B1277" t="s">
        <v>4479</v>
      </c>
      <c r="C1277" t="s">
        <v>3628</v>
      </c>
      <c r="D1277">
        <v>100</v>
      </c>
      <c r="E1277" t="s">
        <v>3629</v>
      </c>
      <c r="F1277" t="s">
        <v>3630</v>
      </c>
      <c r="G1277" t="s">
        <v>3631</v>
      </c>
      <c r="H1277" t="s">
        <v>3632</v>
      </c>
      <c r="I1277" t="s">
        <v>3633</v>
      </c>
      <c r="J1277" t="s">
        <v>3634</v>
      </c>
      <c r="K1277" t="s">
        <v>48</v>
      </c>
      <c r="L1277" t="s">
        <v>1021</v>
      </c>
      <c r="M1277" t="s">
        <v>4478</v>
      </c>
      <c r="N1277" t="s">
        <v>4478</v>
      </c>
      <c r="O1277" t="s">
        <v>4343</v>
      </c>
    </row>
    <row r="1278" spans="1:15" x14ac:dyDescent="0.45">
      <c r="A1278" t="s">
        <v>4478</v>
      </c>
      <c r="B1278" t="s">
        <v>4479</v>
      </c>
      <c r="C1278" t="s">
        <v>3628</v>
      </c>
      <c r="D1278">
        <v>100</v>
      </c>
      <c r="E1278" t="s">
        <v>3629</v>
      </c>
      <c r="F1278" t="s">
        <v>3630</v>
      </c>
      <c r="G1278" t="s">
        <v>3631</v>
      </c>
      <c r="H1278" t="s">
        <v>3632</v>
      </c>
      <c r="I1278" t="s">
        <v>3633</v>
      </c>
      <c r="J1278" t="s">
        <v>3634</v>
      </c>
      <c r="K1278" t="s">
        <v>48</v>
      </c>
      <c r="L1278" t="s">
        <v>1021</v>
      </c>
      <c r="M1278" t="s">
        <v>4478</v>
      </c>
      <c r="N1278" t="s">
        <v>4478</v>
      </c>
      <c r="O1278" t="s">
        <v>4343</v>
      </c>
    </row>
    <row r="1279" spans="1:15" x14ac:dyDescent="0.45">
      <c r="A1279" t="s">
        <v>4478</v>
      </c>
      <c r="B1279" t="s">
        <v>4479</v>
      </c>
      <c r="C1279" t="s">
        <v>3628</v>
      </c>
      <c r="D1279">
        <v>100</v>
      </c>
      <c r="E1279" t="s">
        <v>3629</v>
      </c>
      <c r="F1279" t="s">
        <v>3630</v>
      </c>
      <c r="G1279" t="s">
        <v>3631</v>
      </c>
      <c r="H1279" t="s">
        <v>3632</v>
      </c>
      <c r="I1279" t="s">
        <v>3633</v>
      </c>
      <c r="J1279" t="s">
        <v>3634</v>
      </c>
      <c r="K1279" t="s">
        <v>48</v>
      </c>
      <c r="L1279" t="s">
        <v>1021</v>
      </c>
      <c r="M1279" t="s">
        <v>4478</v>
      </c>
      <c r="N1279" t="s">
        <v>4478</v>
      </c>
      <c r="O1279" t="s">
        <v>4343</v>
      </c>
    </row>
    <row r="1280" spans="1:15" x14ac:dyDescent="0.45">
      <c r="A1280" t="s">
        <v>4483</v>
      </c>
      <c r="B1280" t="s">
        <v>4484</v>
      </c>
      <c r="C1280" t="s">
        <v>3628</v>
      </c>
      <c r="D1280">
        <v>100</v>
      </c>
      <c r="E1280" t="s">
        <v>3629</v>
      </c>
      <c r="F1280" t="s">
        <v>3630</v>
      </c>
      <c r="G1280" t="s">
        <v>3631</v>
      </c>
      <c r="H1280" t="s">
        <v>3632</v>
      </c>
      <c r="I1280" t="s">
        <v>3633</v>
      </c>
      <c r="J1280" t="s">
        <v>3634</v>
      </c>
      <c r="K1280" t="s">
        <v>48</v>
      </c>
      <c r="L1280" t="s">
        <v>1021</v>
      </c>
      <c r="M1280" t="s">
        <v>4483</v>
      </c>
      <c r="N1280" t="s">
        <v>4483</v>
      </c>
      <c r="O1280" t="s">
        <v>3893</v>
      </c>
    </row>
    <row r="1281" spans="1:15" x14ac:dyDescent="0.45">
      <c r="A1281" t="s">
        <v>4483</v>
      </c>
      <c r="B1281" t="s">
        <v>4484</v>
      </c>
      <c r="C1281" t="s">
        <v>3628</v>
      </c>
      <c r="D1281">
        <v>100</v>
      </c>
      <c r="E1281" t="s">
        <v>3629</v>
      </c>
      <c r="F1281" t="s">
        <v>3630</v>
      </c>
      <c r="G1281" t="s">
        <v>3631</v>
      </c>
      <c r="H1281" t="s">
        <v>3632</v>
      </c>
      <c r="I1281" t="s">
        <v>3633</v>
      </c>
      <c r="J1281" t="s">
        <v>3634</v>
      </c>
      <c r="K1281" t="s">
        <v>48</v>
      </c>
      <c r="L1281" t="s">
        <v>1021</v>
      </c>
      <c r="M1281" t="s">
        <v>4483</v>
      </c>
      <c r="N1281" t="s">
        <v>4483</v>
      </c>
      <c r="O1281" t="s">
        <v>3893</v>
      </c>
    </row>
    <row r="1282" spans="1:15" x14ac:dyDescent="0.45">
      <c r="A1282" t="s">
        <v>4483</v>
      </c>
      <c r="B1282" t="s">
        <v>4484</v>
      </c>
      <c r="C1282" t="s">
        <v>3628</v>
      </c>
      <c r="D1282">
        <v>100</v>
      </c>
      <c r="E1282" t="s">
        <v>3629</v>
      </c>
      <c r="F1282" t="s">
        <v>3630</v>
      </c>
      <c r="G1282" t="s">
        <v>3631</v>
      </c>
      <c r="H1282" t="s">
        <v>3632</v>
      </c>
      <c r="I1282" t="s">
        <v>3633</v>
      </c>
      <c r="J1282" t="s">
        <v>3634</v>
      </c>
      <c r="K1282" t="s">
        <v>48</v>
      </c>
      <c r="L1282" t="s">
        <v>1021</v>
      </c>
      <c r="M1282" t="s">
        <v>4483</v>
      </c>
      <c r="N1282" t="s">
        <v>4483</v>
      </c>
      <c r="O1282" t="s">
        <v>3893</v>
      </c>
    </row>
    <row r="1283" spans="1:15" x14ac:dyDescent="0.45">
      <c r="A1283" t="s">
        <v>4485</v>
      </c>
      <c r="B1283" t="s">
        <v>4486</v>
      </c>
      <c r="C1283" t="s">
        <v>3628</v>
      </c>
      <c r="D1283">
        <v>100</v>
      </c>
      <c r="E1283" t="s">
        <v>3629</v>
      </c>
      <c r="F1283" t="s">
        <v>3630</v>
      </c>
      <c r="G1283" t="s">
        <v>3631</v>
      </c>
      <c r="H1283" t="s">
        <v>3632</v>
      </c>
      <c r="I1283" t="s">
        <v>3633</v>
      </c>
      <c r="J1283" t="s">
        <v>3634</v>
      </c>
      <c r="K1283" t="s">
        <v>48</v>
      </c>
      <c r="L1283" t="s">
        <v>1021</v>
      </c>
      <c r="M1283" t="s">
        <v>4485</v>
      </c>
      <c r="N1283" t="s">
        <v>4485</v>
      </c>
      <c r="O1283" t="s">
        <v>3814</v>
      </c>
    </row>
    <row r="1284" spans="1:15" x14ac:dyDescent="0.45">
      <c r="A1284" t="s">
        <v>4485</v>
      </c>
      <c r="B1284" t="s">
        <v>4486</v>
      </c>
      <c r="C1284" t="s">
        <v>3628</v>
      </c>
      <c r="D1284">
        <v>100</v>
      </c>
      <c r="E1284" t="s">
        <v>3629</v>
      </c>
      <c r="F1284" t="s">
        <v>3630</v>
      </c>
      <c r="G1284" t="s">
        <v>3631</v>
      </c>
      <c r="H1284" t="s">
        <v>3632</v>
      </c>
      <c r="I1284" t="s">
        <v>3633</v>
      </c>
      <c r="J1284" t="s">
        <v>3634</v>
      </c>
      <c r="K1284" t="s">
        <v>48</v>
      </c>
      <c r="L1284" t="s">
        <v>1021</v>
      </c>
      <c r="M1284" t="s">
        <v>4485</v>
      </c>
      <c r="N1284" t="s">
        <v>4485</v>
      </c>
      <c r="O1284" t="s">
        <v>3814</v>
      </c>
    </row>
    <row r="1285" spans="1:15" x14ac:dyDescent="0.45">
      <c r="A1285" t="s">
        <v>4485</v>
      </c>
      <c r="B1285" t="s">
        <v>4486</v>
      </c>
      <c r="C1285" t="s">
        <v>3628</v>
      </c>
      <c r="D1285">
        <v>100</v>
      </c>
      <c r="E1285" t="s">
        <v>3629</v>
      </c>
      <c r="F1285" t="s">
        <v>3630</v>
      </c>
      <c r="G1285" t="s">
        <v>3631</v>
      </c>
      <c r="H1285" t="s">
        <v>3632</v>
      </c>
      <c r="I1285" t="s">
        <v>3633</v>
      </c>
      <c r="J1285" t="s">
        <v>3634</v>
      </c>
      <c r="K1285" t="s">
        <v>48</v>
      </c>
      <c r="L1285" t="s">
        <v>1021</v>
      </c>
      <c r="M1285" t="s">
        <v>4485</v>
      </c>
      <c r="N1285" t="s">
        <v>4485</v>
      </c>
      <c r="O1285" t="s">
        <v>3814</v>
      </c>
    </row>
    <row r="1286" spans="1:15" x14ac:dyDescent="0.45">
      <c r="A1286" t="s">
        <v>4487</v>
      </c>
      <c r="B1286" t="s">
        <v>4488</v>
      </c>
      <c r="C1286" t="s">
        <v>3628</v>
      </c>
      <c r="D1286">
        <v>100</v>
      </c>
      <c r="E1286" t="s">
        <v>3629</v>
      </c>
      <c r="F1286" t="s">
        <v>3630</v>
      </c>
      <c r="G1286" t="s">
        <v>3631</v>
      </c>
      <c r="H1286" t="s">
        <v>3632</v>
      </c>
      <c r="I1286" t="s">
        <v>3633</v>
      </c>
      <c r="J1286" t="s">
        <v>3634</v>
      </c>
      <c r="K1286" t="s">
        <v>48</v>
      </c>
      <c r="L1286" t="s">
        <v>1021</v>
      </c>
      <c r="M1286" t="s">
        <v>4487</v>
      </c>
      <c r="N1286" t="s">
        <v>4487</v>
      </c>
      <c r="O1286" t="s">
        <v>4489</v>
      </c>
    </row>
    <row r="1287" spans="1:15" x14ac:dyDescent="0.45">
      <c r="A1287" t="s">
        <v>4487</v>
      </c>
      <c r="B1287" t="s">
        <v>4488</v>
      </c>
      <c r="C1287" t="s">
        <v>3628</v>
      </c>
      <c r="D1287">
        <v>100</v>
      </c>
      <c r="E1287" t="s">
        <v>3629</v>
      </c>
      <c r="F1287" t="s">
        <v>3630</v>
      </c>
      <c r="G1287" t="s">
        <v>3631</v>
      </c>
      <c r="H1287" t="s">
        <v>3632</v>
      </c>
      <c r="I1287" t="s">
        <v>3633</v>
      </c>
      <c r="J1287" t="s">
        <v>3634</v>
      </c>
      <c r="K1287" t="s">
        <v>48</v>
      </c>
      <c r="L1287" t="s">
        <v>1021</v>
      </c>
      <c r="M1287" t="s">
        <v>4487</v>
      </c>
      <c r="N1287" t="s">
        <v>4487</v>
      </c>
      <c r="O1287" t="s">
        <v>4489</v>
      </c>
    </row>
    <row r="1288" spans="1:15" x14ac:dyDescent="0.45">
      <c r="A1288" t="s">
        <v>4487</v>
      </c>
      <c r="B1288" t="s">
        <v>4488</v>
      </c>
      <c r="C1288" t="s">
        <v>3628</v>
      </c>
      <c r="D1288">
        <v>100</v>
      </c>
      <c r="E1288" t="s">
        <v>3629</v>
      </c>
      <c r="F1288" t="s">
        <v>3630</v>
      </c>
      <c r="G1288" t="s">
        <v>3631</v>
      </c>
      <c r="H1288" t="s">
        <v>3632</v>
      </c>
      <c r="I1288" t="s">
        <v>3633</v>
      </c>
      <c r="J1288" t="s">
        <v>3634</v>
      </c>
      <c r="K1288" t="s">
        <v>48</v>
      </c>
      <c r="L1288" t="s">
        <v>1021</v>
      </c>
      <c r="M1288" t="s">
        <v>4487</v>
      </c>
      <c r="N1288" t="s">
        <v>4487</v>
      </c>
      <c r="O1288" t="s">
        <v>4489</v>
      </c>
    </row>
    <row r="1289" spans="1:15" x14ac:dyDescent="0.45">
      <c r="A1289" t="s">
        <v>3887</v>
      </c>
      <c r="B1289" t="s">
        <v>3886</v>
      </c>
      <c r="C1289" t="s">
        <v>3628</v>
      </c>
      <c r="D1289">
        <v>100</v>
      </c>
      <c r="E1289" t="s">
        <v>3629</v>
      </c>
      <c r="F1289" t="s">
        <v>3630</v>
      </c>
      <c r="G1289" t="s">
        <v>3631</v>
      </c>
      <c r="H1289" t="s">
        <v>3632</v>
      </c>
      <c r="I1289" t="s">
        <v>3633</v>
      </c>
      <c r="J1289" t="s">
        <v>3634</v>
      </c>
      <c r="K1289" t="s">
        <v>48</v>
      </c>
      <c r="L1289" t="s">
        <v>1021</v>
      </c>
      <c r="M1289" t="s">
        <v>3887</v>
      </c>
      <c r="N1289" t="s">
        <v>3887</v>
      </c>
      <c r="O1289" t="s">
        <v>3888</v>
      </c>
    </row>
    <row r="1290" spans="1:15" x14ac:dyDescent="0.45">
      <c r="A1290" t="s">
        <v>3887</v>
      </c>
      <c r="B1290" t="s">
        <v>3886</v>
      </c>
      <c r="C1290" t="s">
        <v>3628</v>
      </c>
      <c r="D1290">
        <v>100</v>
      </c>
      <c r="E1290" t="s">
        <v>3629</v>
      </c>
      <c r="F1290" t="s">
        <v>3630</v>
      </c>
      <c r="G1290" t="s">
        <v>3631</v>
      </c>
      <c r="H1290" t="s">
        <v>3632</v>
      </c>
      <c r="I1290" t="s">
        <v>3633</v>
      </c>
      <c r="J1290" t="s">
        <v>3634</v>
      </c>
      <c r="K1290" t="s">
        <v>48</v>
      </c>
      <c r="L1290" t="s">
        <v>1021</v>
      </c>
      <c r="M1290" t="s">
        <v>3887</v>
      </c>
      <c r="N1290" t="s">
        <v>3887</v>
      </c>
      <c r="O1290" t="s">
        <v>3888</v>
      </c>
    </row>
    <row r="1291" spans="1:15" x14ac:dyDescent="0.45">
      <c r="A1291" t="s">
        <v>3887</v>
      </c>
      <c r="B1291" t="s">
        <v>3886</v>
      </c>
      <c r="C1291" t="s">
        <v>3628</v>
      </c>
      <c r="D1291">
        <v>100</v>
      </c>
      <c r="E1291" t="s">
        <v>3629</v>
      </c>
      <c r="F1291" t="s">
        <v>3630</v>
      </c>
      <c r="G1291" t="s">
        <v>3631</v>
      </c>
      <c r="H1291" t="s">
        <v>3632</v>
      </c>
      <c r="I1291" t="s">
        <v>3633</v>
      </c>
      <c r="J1291" t="s">
        <v>3634</v>
      </c>
      <c r="K1291" t="s">
        <v>48</v>
      </c>
      <c r="L1291" t="s">
        <v>1021</v>
      </c>
      <c r="M1291" t="s">
        <v>3887</v>
      </c>
      <c r="N1291" t="s">
        <v>3887</v>
      </c>
      <c r="O1291" t="s">
        <v>3888</v>
      </c>
    </row>
    <row r="1292" spans="1:15" x14ac:dyDescent="0.45">
      <c r="A1292" t="s">
        <v>3887</v>
      </c>
      <c r="B1292" t="s">
        <v>3886</v>
      </c>
      <c r="C1292" t="s">
        <v>3628</v>
      </c>
      <c r="D1292">
        <v>100</v>
      </c>
      <c r="E1292" t="s">
        <v>3629</v>
      </c>
      <c r="F1292" t="s">
        <v>3630</v>
      </c>
      <c r="G1292" t="s">
        <v>3631</v>
      </c>
      <c r="H1292" t="s">
        <v>3632</v>
      </c>
      <c r="I1292" t="s">
        <v>3633</v>
      </c>
      <c r="J1292" t="s">
        <v>3634</v>
      </c>
      <c r="K1292" t="s">
        <v>48</v>
      </c>
      <c r="L1292" t="s">
        <v>1021</v>
      </c>
      <c r="M1292" t="s">
        <v>3887</v>
      </c>
      <c r="N1292" t="s">
        <v>3887</v>
      </c>
      <c r="O1292" t="s">
        <v>3888</v>
      </c>
    </row>
    <row r="1293" spans="1:15" x14ac:dyDescent="0.45">
      <c r="A1293" t="s">
        <v>4600</v>
      </c>
      <c r="B1293" t="s">
        <v>4601</v>
      </c>
      <c r="C1293" t="s">
        <v>3628</v>
      </c>
      <c r="D1293">
        <v>100</v>
      </c>
      <c r="E1293" t="s">
        <v>3629</v>
      </c>
      <c r="F1293" t="s">
        <v>3630</v>
      </c>
      <c r="G1293" t="s">
        <v>3631</v>
      </c>
      <c r="H1293" t="s">
        <v>3632</v>
      </c>
      <c r="I1293" t="s">
        <v>3633</v>
      </c>
      <c r="J1293" t="s">
        <v>3634</v>
      </c>
      <c r="K1293" t="s">
        <v>48</v>
      </c>
      <c r="L1293" t="s">
        <v>108</v>
      </c>
      <c r="M1293" t="s">
        <v>4600</v>
      </c>
      <c r="N1293" t="s">
        <v>4600</v>
      </c>
      <c r="O1293" t="s">
        <v>3648</v>
      </c>
    </row>
    <row r="1294" spans="1:15" x14ac:dyDescent="0.45">
      <c r="A1294" t="s">
        <v>3646</v>
      </c>
      <c r="B1294" t="s">
        <v>3647</v>
      </c>
      <c r="C1294" t="s">
        <v>3628</v>
      </c>
      <c r="D1294">
        <v>100</v>
      </c>
      <c r="E1294" t="s">
        <v>3629</v>
      </c>
      <c r="F1294" t="s">
        <v>3630</v>
      </c>
      <c r="G1294" t="s">
        <v>3631</v>
      </c>
      <c r="H1294" t="s">
        <v>3632</v>
      </c>
      <c r="I1294" t="s">
        <v>3633</v>
      </c>
      <c r="J1294" t="s">
        <v>3634</v>
      </c>
      <c r="K1294" t="s">
        <v>48</v>
      </c>
      <c r="L1294" t="s">
        <v>108</v>
      </c>
      <c r="M1294" t="s">
        <v>3646</v>
      </c>
      <c r="N1294" t="s">
        <v>3646</v>
      </c>
      <c r="O1294" t="s">
        <v>3648</v>
      </c>
    </row>
    <row r="1295" spans="1:15" x14ac:dyDescent="0.45">
      <c r="A1295" t="s">
        <v>3646</v>
      </c>
      <c r="B1295" t="s">
        <v>3647</v>
      </c>
      <c r="C1295" t="s">
        <v>3628</v>
      </c>
      <c r="D1295">
        <v>100</v>
      </c>
      <c r="E1295" t="s">
        <v>3629</v>
      </c>
      <c r="F1295" t="s">
        <v>3630</v>
      </c>
      <c r="G1295" t="s">
        <v>3631</v>
      </c>
      <c r="H1295" t="s">
        <v>3632</v>
      </c>
      <c r="I1295" t="s">
        <v>3633</v>
      </c>
      <c r="J1295" t="s">
        <v>3634</v>
      </c>
      <c r="K1295" t="s">
        <v>48</v>
      </c>
      <c r="L1295" t="s">
        <v>108</v>
      </c>
      <c r="M1295" t="s">
        <v>3646</v>
      </c>
      <c r="N1295" t="s">
        <v>3646</v>
      </c>
      <c r="O1295" t="s">
        <v>3648</v>
      </c>
    </row>
    <row r="1296" spans="1:15" x14ac:dyDescent="0.45">
      <c r="A1296" t="s">
        <v>3646</v>
      </c>
      <c r="B1296" t="s">
        <v>3647</v>
      </c>
      <c r="C1296" t="s">
        <v>3628</v>
      </c>
      <c r="D1296">
        <v>100</v>
      </c>
      <c r="E1296" t="s">
        <v>3629</v>
      </c>
      <c r="F1296" t="s">
        <v>3630</v>
      </c>
      <c r="G1296" t="s">
        <v>3631</v>
      </c>
      <c r="H1296" t="s">
        <v>3632</v>
      </c>
      <c r="I1296" t="s">
        <v>3633</v>
      </c>
      <c r="J1296" t="s">
        <v>3634</v>
      </c>
      <c r="K1296" t="s">
        <v>48</v>
      </c>
      <c r="L1296" t="s">
        <v>108</v>
      </c>
      <c r="M1296" t="s">
        <v>3646</v>
      </c>
      <c r="N1296" t="s">
        <v>3646</v>
      </c>
      <c r="O1296" t="s">
        <v>3648</v>
      </c>
    </row>
    <row r="1297" spans="1:15" x14ac:dyDescent="0.45">
      <c r="A1297" t="s">
        <v>3646</v>
      </c>
      <c r="B1297" t="s">
        <v>3647</v>
      </c>
      <c r="C1297" t="s">
        <v>3628</v>
      </c>
      <c r="D1297">
        <v>100</v>
      </c>
      <c r="E1297" t="s">
        <v>3629</v>
      </c>
      <c r="F1297" t="s">
        <v>3630</v>
      </c>
      <c r="G1297" t="s">
        <v>3631</v>
      </c>
      <c r="H1297" t="s">
        <v>3632</v>
      </c>
      <c r="I1297" t="s">
        <v>3633</v>
      </c>
      <c r="J1297" t="s">
        <v>3634</v>
      </c>
      <c r="K1297" t="s">
        <v>48</v>
      </c>
      <c r="L1297" t="s">
        <v>108</v>
      </c>
      <c r="M1297" t="s">
        <v>3646</v>
      </c>
      <c r="N1297" t="s">
        <v>3646</v>
      </c>
      <c r="O1297" t="s">
        <v>3648</v>
      </c>
    </row>
    <row r="1298" spans="1:15" x14ac:dyDescent="0.45">
      <c r="A1298" t="s">
        <v>3646</v>
      </c>
      <c r="B1298" t="s">
        <v>3647</v>
      </c>
      <c r="C1298" t="s">
        <v>3628</v>
      </c>
      <c r="D1298">
        <v>100</v>
      </c>
      <c r="E1298" t="s">
        <v>3629</v>
      </c>
      <c r="F1298" t="s">
        <v>3630</v>
      </c>
      <c r="G1298" t="s">
        <v>3631</v>
      </c>
      <c r="H1298" t="s">
        <v>3632</v>
      </c>
      <c r="I1298" t="s">
        <v>3633</v>
      </c>
      <c r="J1298" t="s">
        <v>3634</v>
      </c>
      <c r="K1298" t="s">
        <v>48</v>
      </c>
      <c r="L1298" t="s">
        <v>108</v>
      </c>
      <c r="M1298" t="s">
        <v>3646</v>
      </c>
      <c r="N1298" t="s">
        <v>3646</v>
      </c>
      <c r="O1298" t="s">
        <v>3648</v>
      </c>
    </row>
    <row r="1299" spans="1:15" x14ac:dyDescent="0.45">
      <c r="A1299" t="s">
        <v>3655</v>
      </c>
      <c r="B1299" t="s">
        <v>3656</v>
      </c>
      <c r="C1299" t="s">
        <v>3628</v>
      </c>
      <c r="D1299">
        <v>100</v>
      </c>
      <c r="E1299" t="s">
        <v>3629</v>
      </c>
      <c r="F1299" t="s">
        <v>3630</v>
      </c>
      <c r="G1299" t="s">
        <v>3631</v>
      </c>
      <c r="H1299" t="s">
        <v>3632</v>
      </c>
      <c r="I1299" t="s">
        <v>3633</v>
      </c>
      <c r="J1299" t="s">
        <v>3634</v>
      </c>
      <c r="K1299" t="s">
        <v>48</v>
      </c>
      <c r="L1299" t="s">
        <v>141</v>
      </c>
      <c r="M1299" t="s">
        <v>3655</v>
      </c>
      <c r="N1299" t="s">
        <v>3655</v>
      </c>
      <c r="O1299" t="s">
        <v>3657</v>
      </c>
    </row>
    <row r="1300" spans="1:15" x14ac:dyDescent="0.45">
      <c r="A1300" t="s">
        <v>4602</v>
      </c>
      <c r="B1300" t="s">
        <v>4603</v>
      </c>
      <c r="C1300" t="s">
        <v>3628</v>
      </c>
      <c r="D1300">
        <v>100</v>
      </c>
      <c r="E1300" t="s">
        <v>3629</v>
      </c>
      <c r="F1300" t="s">
        <v>3630</v>
      </c>
      <c r="G1300" t="s">
        <v>3631</v>
      </c>
      <c r="H1300" t="s">
        <v>3632</v>
      </c>
      <c r="I1300" t="s">
        <v>3633</v>
      </c>
      <c r="J1300" t="s">
        <v>3634</v>
      </c>
      <c r="K1300" t="s">
        <v>229</v>
      </c>
      <c r="L1300" t="s">
        <v>1966</v>
      </c>
      <c r="M1300" t="s">
        <v>4602</v>
      </c>
      <c r="N1300" t="s">
        <v>4602</v>
      </c>
      <c r="O1300" t="s">
        <v>4571</v>
      </c>
    </row>
    <row r="1301" spans="1:15" x14ac:dyDescent="0.45">
      <c r="A1301" t="s">
        <v>3655</v>
      </c>
      <c r="B1301" t="s">
        <v>3656</v>
      </c>
      <c r="C1301" t="s">
        <v>3628</v>
      </c>
      <c r="D1301">
        <v>100</v>
      </c>
      <c r="E1301" t="s">
        <v>3629</v>
      </c>
      <c r="F1301" t="s">
        <v>3630</v>
      </c>
      <c r="G1301" t="s">
        <v>3631</v>
      </c>
      <c r="H1301" t="s">
        <v>3632</v>
      </c>
      <c r="I1301" t="s">
        <v>3633</v>
      </c>
      <c r="J1301" t="s">
        <v>3634</v>
      </c>
      <c r="K1301" t="s">
        <v>48</v>
      </c>
      <c r="L1301" t="s">
        <v>141</v>
      </c>
      <c r="M1301" t="s">
        <v>3655</v>
      </c>
      <c r="N1301" t="s">
        <v>3655</v>
      </c>
      <c r="O1301" t="s">
        <v>3657</v>
      </c>
    </row>
    <row r="1302" spans="1:15" x14ac:dyDescent="0.45">
      <c r="A1302" t="s">
        <v>3655</v>
      </c>
      <c r="B1302" t="s">
        <v>3656</v>
      </c>
      <c r="C1302" t="s">
        <v>3628</v>
      </c>
      <c r="D1302">
        <v>100</v>
      </c>
      <c r="E1302" t="s">
        <v>3629</v>
      </c>
      <c r="F1302" t="s">
        <v>3630</v>
      </c>
      <c r="G1302" t="s">
        <v>3631</v>
      </c>
      <c r="H1302" t="s">
        <v>3632</v>
      </c>
      <c r="I1302" t="s">
        <v>3633</v>
      </c>
      <c r="J1302" t="s">
        <v>3634</v>
      </c>
      <c r="K1302" t="s">
        <v>48</v>
      </c>
      <c r="L1302" t="s">
        <v>141</v>
      </c>
      <c r="M1302" t="s">
        <v>3655</v>
      </c>
      <c r="N1302" t="s">
        <v>3655</v>
      </c>
      <c r="O1302" t="s">
        <v>3657</v>
      </c>
    </row>
    <row r="1303" spans="1:15" x14ac:dyDescent="0.45">
      <c r="A1303" t="s">
        <v>4604</v>
      </c>
      <c r="B1303" t="s">
        <v>4605</v>
      </c>
      <c r="C1303" t="s">
        <v>3628</v>
      </c>
      <c r="D1303">
        <v>100</v>
      </c>
      <c r="E1303" t="s">
        <v>3629</v>
      </c>
      <c r="F1303" t="s">
        <v>3630</v>
      </c>
      <c r="G1303" t="s">
        <v>3631</v>
      </c>
      <c r="H1303" t="s">
        <v>3632</v>
      </c>
      <c r="I1303" t="s">
        <v>3633</v>
      </c>
      <c r="J1303" t="s">
        <v>3634</v>
      </c>
      <c r="K1303" t="s">
        <v>48</v>
      </c>
      <c r="L1303" t="s">
        <v>3131</v>
      </c>
      <c r="M1303" t="s">
        <v>4604</v>
      </c>
      <c r="N1303" t="s">
        <v>4604</v>
      </c>
      <c r="O1303" t="s">
        <v>4052</v>
      </c>
    </row>
    <row r="1304" spans="1:15" x14ac:dyDescent="0.45">
      <c r="A1304" t="s">
        <v>4604</v>
      </c>
      <c r="B1304" t="s">
        <v>4605</v>
      </c>
      <c r="C1304" t="s">
        <v>3628</v>
      </c>
      <c r="D1304">
        <v>100</v>
      </c>
      <c r="E1304" t="s">
        <v>3629</v>
      </c>
      <c r="F1304" t="s">
        <v>3630</v>
      </c>
      <c r="G1304" t="s">
        <v>3631</v>
      </c>
      <c r="H1304" t="s">
        <v>3632</v>
      </c>
      <c r="I1304" t="s">
        <v>3633</v>
      </c>
      <c r="J1304" t="s">
        <v>3634</v>
      </c>
      <c r="K1304" t="s">
        <v>48</v>
      </c>
      <c r="L1304" t="s">
        <v>3131</v>
      </c>
      <c r="M1304" t="s">
        <v>4604</v>
      </c>
      <c r="N1304" t="s">
        <v>4604</v>
      </c>
      <c r="O1304" t="s">
        <v>4052</v>
      </c>
    </row>
    <row r="1305" spans="1:15" x14ac:dyDescent="0.45">
      <c r="A1305" t="s">
        <v>4604</v>
      </c>
      <c r="B1305" t="s">
        <v>4605</v>
      </c>
      <c r="C1305" t="s">
        <v>3628</v>
      </c>
      <c r="D1305">
        <v>100</v>
      </c>
      <c r="E1305" t="s">
        <v>3629</v>
      </c>
      <c r="F1305" t="s">
        <v>3630</v>
      </c>
      <c r="G1305" t="s">
        <v>3631</v>
      </c>
      <c r="H1305" t="s">
        <v>3632</v>
      </c>
      <c r="I1305" t="s">
        <v>3633</v>
      </c>
      <c r="J1305" t="s">
        <v>3634</v>
      </c>
      <c r="K1305" t="s">
        <v>48</v>
      </c>
      <c r="L1305" t="s">
        <v>3131</v>
      </c>
      <c r="M1305" t="s">
        <v>4604</v>
      </c>
      <c r="N1305" t="s">
        <v>4604</v>
      </c>
      <c r="O1305" t="s">
        <v>4052</v>
      </c>
    </row>
    <row r="1306" spans="1:15" x14ac:dyDescent="0.45">
      <c r="A1306" t="s">
        <v>4606</v>
      </c>
      <c r="B1306" t="s">
        <v>4607</v>
      </c>
      <c r="C1306" t="s">
        <v>3628</v>
      </c>
      <c r="D1306">
        <v>100</v>
      </c>
      <c r="E1306" t="s">
        <v>3629</v>
      </c>
      <c r="F1306" t="s">
        <v>3630</v>
      </c>
      <c r="G1306" t="s">
        <v>3631</v>
      </c>
      <c r="H1306" t="s">
        <v>3632</v>
      </c>
      <c r="I1306" t="s">
        <v>3633</v>
      </c>
      <c r="J1306" t="s">
        <v>3634</v>
      </c>
      <c r="K1306" t="s">
        <v>48</v>
      </c>
      <c r="L1306" t="s">
        <v>49</v>
      </c>
      <c r="M1306" t="s">
        <v>4606</v>
      </c>
      <c r="N1306" t="s">
        <v>4606</v>
      </c>
      <c r="O1306" t="s">
        <v>4608</v>
      </c>
    </row>
    <row r="1307" spans="1:15" x14ac:dyDescent="0.45">
      <c r="A1307" t="s">
        <v>3861</v>
      </c>
      <c r="B1307" t="s">
        <v>3860</v>
      </c>
      <c r="C1307" t="s">
        <v>3628</v>
      </c>
      <c r="D1307">
        <v>100</v>
      </c>
      <c r="E1307" t="s">
        <v>3629</v>
      </c>
      <c r="F1307" t="s">
        <v>3630</v>
      </c>
      <c r="G1307" t="s">
        <v>3631</v>
      </c>
      <c r="H1307" t="s">
        <v>3632</v>
      </c>
      <c r="I1307" t="s">
        <v>3633</v>
      </c>
      <c r="J1307" t="s">
        <v>3634</v>
      </c>
      <c r="K1307" t="s">
        <v>48</v>
      </c>
      <c r="L1307" t="s">
        <v>970</v>
      </c>
      <c r="M1307" t="s">
        <v>3861</v>
      </c>
      <c r="N1307" t="s">
        <v>3861</v>
      </c>
      <c r="O1307" t="s">
        <v>3648</v>
      </c>
    </row>
    <row r="1308" spans="1:15" x14ac:dyDescent="0.45">
      <c r="A1308" t="s">
        <v>3896</v>
      </c>
      <c r="B1308" t="s">
        <v>3895</v>
      </c>
      <c r="C1308" t="s">
        <v>3628</v>
      </c>
      <c r="D1308">
        <v>100</v>
      </c>
      <c r="E1308" t="s">
        <v>3629</v>
      </c>
      <c r="F1308" t="s">
        <v>3630</v>
      </c>
      <c r="G1308" t="s">
        <v>3631</v>
      </c>
      <c r="H1308" t="s">
        <v>3632</v>
      </c>
      <c r="I1308" t="s">
        <v>3633</v>
      </c>
      <c r="J1308" t="s">
        <v>3634</v>
      </c>
      <c r="K1308" t="s">
        <v>48</v>
      </c>
      <c r="L1308" t="s">
        <v>1030</v>
      </c>
      <c r="M1308" t="s">
        <v>3896</v>
      </c>
      <c r="N1308" t="s">
        <v>3896</v>
      </c>
      <c r="O1308" t="s">
        <v>3897</v>
      </c>
    </row>
    <row r="1309" spans="1:15" x14ac:dyDescent="0.45">
      <c r="A1309" t="s">
        <v>3896</v>
      </c>
      <c r="B1309" t="s">
        <v>3895</v>
      </c>
      <c r="C1309" t="s">
        <v>3628</v>
      </c>
      <c r="D1309">
        <v>100</v>
      </c>
      <c r="E1309" t="s">
        <v>3629</v>
      </c>
      <c r="F1309" t="s">
        <v>3630</v>
      </c>
      <c r="G1309" t="s">
        <v>3631</v>
      </c>
      <c r="H1309" t="s">
        <v>3632</v>
      </c>
      <c r="I1309" t="s">
        <v>3633</v>
      </c>
      <c r="J1309" t="s">
        <v>3634</v>
      </c>
      <c r="K1309" t="s">
        <v>48</v>
      </c>
      <c r="L1309" t="s">
        <v>1030</v>
      </c>
      <c r="M1309" t="s">
        <v>3896</v>
      </c>
      <c r="N1309" t="s">
        <v>3896</v>
      </c>
      <c r="O1309" t="s">
        <v>3897</v>
      </c>
    </row>
    <row r="1310" spans="1:15" x14ac:dyDescent="0.45">
      <c r="A1310" t="s">
        <v>4604</v>
      </c>
      <c r="B1310" t="s">
        <v>4605</v>
      </c>
      <c r="C1310" t="s">
        <v>3628</v>
      </c>
      <c r="D1310">
        <v>100</v>
      </c>
      <c r="E1310" t="s">
        <v>3629</v>
      </c>
      <c r="F1310" t="s">
        <v>3630</v>
      </c>
      <c r="G1310" t="s">
        <v>3631</v>
      </c>
      <c r="H1310" t="s">
        <v>3632</v>
      </c>
      <c r="I1310" t="s">
        <v>3633</v>
      </c>
      <c r="J1310" t="s">
        <v>3634</v>
      </c>
      <c r="K1310" t="s">
        <v>48</v>
      </c>
      <c r="L1310" t="s">
        <v>3131</v>
      </c>
      <c r="M1310" t="s">
        <v>4604</v>
      </c>
      <c r="N1310" t="s">
        <v>4604</v>
      </c>
      <c r="O1310" t="s">
        <v>4052</v>
      </c>
    </row>
    <row r="1311" spans="1:15" x14ac:dyDescent="0.45">
      <c r="A1311" t="s">
        <v>4609</v>
      </c>
      <c r="B1311" t="s">
        <v>4610</v>
      </c>
      <c r="C1311" t="s">
        <v>3628</v>
      </c>
      <c r="D1311">
        <v>100</v>
      </c>
      <c r="E1311" t="s">
        <v>3629</v>
      </c>
      <c r="F1311" t="s">
        <v>3630</v>
      </c>
      <c r="G1311" t="s">
        <v>3631</v>
      </c>
      <c r="H1311" t="s">
        <v>3632</v>
      </c>
      <c r="I1311" t="s">
        <v>3633</v>
      </c>
      <c r="J1311" t="s">
        <v>3634</v>
      </c>
      <c r="K1311" t="s">
        <v>48</v>
      </c>
      <c r="L1311" t="s">
        <v>3660</v>
      </c>
      <c r="M1311" t="s">
        <v>4611</v>
      </c>
      <c r="N1311" t="s">
        <v>4611</v>
      </c>
      <c r="O1311" t="s">
        <v>3858</v>
      </c>
    </row>
    <row r="1312" spans="1:15" x14ac:dyDescent="0.45">
      <c r="A1312" t="s">
        <v>4604</v>
      </c>
      <c r="B1312" t="s">
        <v>4605</v>
      </c>
      <c r="C1312" t="s">
        <v>3628</v>
      </c>
      <c r="D1312">
        <v>100</v>
      </c>
      <c r="E1312" t="s">
        <v>3629</v>
      </c>
      <c r="F1312" t="s">
        <v>3630</v>
      </c>
      <c r="G1312" t="s">
        <v>3631</v>
      </c>
      <c r="H1312" t="s">
        <v>3632</v>
      </c>
      <c r="I1312" t="s">
        <v>3633</v>
      </c>
      <c r="J1312" t="s">
        <v>3634</v>
      </c>
      <c r="K1312" t="s">
        <v>48</v>
      </c>
      <c r="L1312" t="s">
        <v>3131</v>
      </c>
      <c r="M1312" t="s">
        <v>4604</v>
      </c>
      <c r="N1312" t="s">
        <v>4604</v>
      </c>
      <c r="O1312" t="s">
        <v>4052</v>
      </c>
    </row>
    <row r="1313" spans="1:15" x14ac:dyDescent="0.45">
      <c r="A1313" t="s">
        <v>4604</v>
      </c>
      <c r="B1313" t="s">
        <v>4605</v>
      </c>
      <c r="C1313" t="s">
        <v>3628</v>
      </c>
      <c r="D1313">
        <v>100</v>
      </c>
      <c r="E1313" t="s">
        <v>3629</v>
      </c>
      <c r="F1313" t="s">
        <v>3630</v>
      </c>
      <c r="G1313" t="s">
        <v>3631</v>
      </c>
      <c r="H1313" t="s">
        <v>3632</v>
      </c>
      <c r="I1313" t="s">
        <v>3633</v>
      </c>
      <c r="J1313" t="s">
        <v>3634</v>
      </c>
      <c r="K1313" t="s">
        <v>48</v>
      </c>
      <c r="L1313" t="s">
        <v>3131</v>
      </c>
      <c r="M1313" t="s">
        <v>4604</v>
      </c>
      <c r="N1313" t="s">
        <v>4604</v>
      </c>
      <c r="O1313" t="s">
        <v>4052</v>
      </c>
    </row>
    <row r="1314" spans="1:15" x14ac:dyDescent="0.45">
      <c r="A1314" t="s">
        <v>4604</v>
      </c>
      <c r="B1314" t="s">
        <v>4605</v>
      </c>
      <c r="C1314" t="s">
        <v>3628</v>
      </c>
      <c r="D1314">
        <v>100</v>
      </c>
      <c r="E1314" t="s">
        <v>3629</v>
      </c>
      <c r="F1314" t="s">
        <v>3630</v>
      </c>
      <c r="G1314" t="s">
        <v>3631</v>
      </c>
      <c r="H1314" t="s">
        <v>3632</v>
      </c>
      <c r="I1314" t="s">
        <v>3633</v>
      </c>
      <c r="J1314" t="s">
        <v>3634</v>
      </c>
      <c r="K1314" t="s">
        <v>48</v>
      </c>
      <c r="L1314" t="s">
        <v>3131</v>
      </c>
      <c r="M1314" t="s">
        <v>4604</v>
      </c>
      <c r="N1314" t="s">
        <v>4604</v>
      </c>
      <c r="O1314" t="s">
        <v>4052</v>
      </c>
    </row>
    <row r="1315" spans="1:15" x14ac:dyDescent="0.45">
      <c r="A1315" t="s">
        <v>3876</v>
      </c>
      <c r="B1315" t="s">
        <v>3875</v>
      </c>
      <c r="C1315" t="s">
        <v>3628</v>
      </c>
      <c r="D1315">
        <v>100</v>
      </c>
      <c r="E1315" t="s">
        <v>3629</v>
      </c>
      <c r="F1315" t="s">
        <v>3630</v>
      </c>
      <c r="G1315" t="s">
        <v>3631</v>
      </c>
      <c r="H1315" t="s">
        <v>3632</v>
      </c>
      <c r="I1315" t="s">
        <v>3633</v>
      </c>
      <c r="J1315" t="s">
        <v>3634</v>
      </c>
      <c r="K1315" t="s">
        <v>48</v>
      </c>
      <c r="L1315" t="s">
        <v>3131</v>
      </c>
      <c r="M1315" t="s">
        <v>3876</v>
      </c>
      <c r="N1315" t="s">
        <v>3876</v>
      </c>
      <c r="O1315" t="s">
        <v>3877</v>
      </c>
    </row>
    <row r="1316" spans="1:15" x14ac:dyDescent="0.45">
      <c r="A1316" t="s">
        <v>4612</v>
      </c>
      <c r="B1316" t="s">
        <v>4613</v>
      </c>
      <c r="C1316" t="s">
        <v>3628</v>
      </c>
      <c r="D1316">
        <v>100</v>
      </c>
      <c r="E1316" t="s">
        <v>3629</v>
      </c>
      <c r="F1316" t="s">
        <v>3630</v>
      </c>
      <c r="G1316" t="s">
        <v>3631</v>
      </c>
      <c r="H1316" t="s">
        <v>3632</v>
      </c>
      <c r="I1316" t="s">
        <v>3633</v>
      </c>
      <c r="J1316" t="s">
        <v>3634</v>
      </c>
      <c r="K1316" t="s">
        <v>48</v>
      </c>
      <c r="L1316" t="s">
        <v>3131</v>
      </c>
      <c r="M1316" t="s">
        <v>4612</v>
      </c>
      <c r="N1316" t="s">
        <v>4612</v>
      </c>
      <c r="O1316" t="s">
        <v>4614</v>
      </c>
    </row>
    <row r="1317" spans="1:15" x14ac:dyDescent="0.45">
      <c r="A1317" t="s">
        <v>4615</v>
      </c>
      <c r="B1317" t="s">
        <v>4616</v>
      </c>
      <c r="C1317" t="s">
        <v>3628</v>
      </c>
      <c r="D1317">
        <v>100</v>
      </c>
      <c r="E1317" t="s">
        <v>3629</v>
      </c>
      <c r="F1317" t="s">
        <v>3630</v>
      </c>
      <c r="G1317" t="s">
        <v>3631</v>
      </c>
      <c r="H1317" t="s">
        <v>3632</v>
      </c>
      <c r="I1317" t="s">
        <v>3633</v>
      </c>
      <c r="J1317" t="s">
        <v>3634</v>
      </c>
      <c r="K1317" t="s">
        <v>48</v>
      </c>
      <c r="L1317" t="s">
        <v>3131</v>
      </c>
      <c r="M1317" t="s">
        <v>4615</v>
      </c>
      <c r="N1317" t="s">
        <v>4615</v>
      </c>
      <c r="O1317" t="s">
        <v>4617</v>
      </c>
    </row>
    <row r="1318" spans="1:15" x14ac:dyDescent="0.45">
      <c r="A1318" t="s">
        <v>4447</v>
      </c>
      <c r="B1318" t="s">
        <v>4446</v>
      </c>
      <c r="C1318" t="s">
        <v>3628</v>
      </c>
      <c r="D1318">
        <v>100</v>
      </c>
      <c r="E1318" t="s">
        <v>3629</v>
      </c>
      <c r="F1318" t="s">
        <v>3630</v>
      </c>
      <c r="G1318" t="s">
        <v>3631</v>
      </c>
      <c r="H1318" t="s">
        <v>3632</v>
      </c>
      <c r="I1318" t="s">
        <v>3633</v>
      </c>
      <c r="J1318" t="s">
        <v>3634</v>
      </c>
      <c r="K1318" t="s">
        <v>832</v>
      </c>
      <c r="L1318" t="s">
        <v>833</v>
      </c>
      <c r="M1318" t="s">
        <v>4447</v>
      </c>
      <c r="N1318" t="s">
        <v>4447</v>
      </c>
      <c r="O1318" t="s">
        <v>4448</v>
      </c>
    </row>
    <row r="1319" spans="1:15" x14ac:dyDescent="0.45">
      <c r="A1319" t="s">
        <v>3835</v>
      </c>
      <c r="B1319" t="s">
        <v>3836</v>
      </c>
      <c r="C1319" t="s">
        <v>3628</v>
      </c>
      <c r="D1319">
        <v>100</v>
      </c>
      <c r="E1319" t="s">
        <v>3629</v>
      </c>
      <c r="F1319" t="s">
        <v>3630</v>
      </c>
      <c r="G1319" t="s">
        <v>3631</v>
      </c>
      <c r="H1319" t="s">
        <v>3632</v>
      </c>
      <c r="I1319" t="s">
        <v>3633</v>
      </c>
      <c r="J1319" t="s">
        <v>3634</v>
      </c>
      <c r="K1319" t="s">
        <v>832</v>
      </c>
      <c r="L1319" t="s">
        <v>833</v>
      </c>
      <c r="M1319" t="s">
        <v>3835</v>
      </c>
      <c r="N1319" t="s">
        <v>3835</v>
      </c>
      <c r="O1319" t="s">
        <v>3837</v>
      </c>
    </row>
    <row r="1320" spans="1:15" x14ac:dyDescent="0.45">
      <c r="A1320" t="s">
        <v>4618</v>
      </c>
      <c r="B1320" t="s">
        <v>4619</v>
      </c>
      <c r="C1320" t="s">
        <v>3628</v>
      </c>
      <c r="D1320">
        <v>100</v>
      </c>
      <c r="E1320" t="s">
        <v>3629</v>
      </c>
      <c r="F1320" t="s">
        <v>3630</v>
      </c>
      <c r="G1320" t="s">
        <v>3631</v>
      </c>
      <c r="H1320" t="s">
        <v>3632</v>
      </c>
      <c r="I1320" t="s">
        <v>3633</v>
      </c>
      <c r="J1320" t="s">
        <v>3634</v>
      </c>
      <c r="K1320" t="s">
        <v>832</v>
      </c>
      <c r="L1320" t="s">
        <v>1138</v>
      </c>
      <c r="M1320" t="s">
        <v>4618</v>
      </c>
      <c r="N1320" t="s">
        <v>4618</v>
      </c>
      <c r="O1320" t="s">
        <v>4620</v>
      </c>
    </row>
    <row r="1321" spans="1:15" x14ac:dyDescent="0.45">
      <c r="A1321" t="s">
        <v>4621</v>
      </c>
      <c r="B1321" t="s">
        <v>4622</v>
      </c>
      <c r="C1321" t="s">
        <v>3628</v>
      </c>
      <c r="D1321">
        <v>100</v>
      </c>
      <c r="E1321" t="s">
        <v>3629</v>
      </c>
      <c r="F1321" t="s">
        <v>3630</v>
      </c>
      <c r="G1321" t="s">
        <v>3631</v>
      </c>
      <c r="H1321" t="s">
        <v>3632</v>
      </c>
      <c r="I1321" t="s">
        <v>3633</v>
      </c>
      <c r="J1321" t="s">
        <v>3634</v>
      </c>
      <c r="K1321" t="s">
        <v>48</v>
      </c>
      <c r="L1321" t="s">
        <v>964</v>
      </c>
      <c r="M1321" t="s">
        <v>4621</v>
      </c>
      <c r="N1321" t="s">
        <v>4621</v>
      </c>
      <c r="O1321" t="s">
        <v>4623</v>
      </c>
    </row>
    <row r="1322" spans="1:15" x14ac:dyDescent="0.45">
      <c r="A1322" t="s">
        <v>4621</v>
      </c>
      <c r="B1322" t="s">
        <v>4622</v>
      </c>
      <c r="C1322" t="s">
        <v>3628</v>
      </c>
      <c r="D1322">
        <v>100</v>
      </c>
      <c r="E1322" t="s">
        <v>3629</v>
      </c>
      <c r="F1322" t="s">
        <v>3630</v>
      </c>
      <c r="G1322" t="s">
        <v>3631</v>
      </c>
      <c r="H1322" t="s">
        <v>3632</v>
      </c>
      <c r="I1322" t="s">
        <v>3633</v>
      </c>
      <c r="J1322" t="s">
        <v>3634</v>
      </c>
      <c r="K1322" t="s">
        <v>48</v>
      </c>
      <c r="L1322" t="s">
        <v>964</v>
      </c>
      <c r="M1322" t="s">
        <v>4621</v>
      </c>
      <c r="N1322" t="s">
        <v>4621</v>
      </c>
      <c r="O1322" t="s">
        <v>4623</v>
      </c>
    </row>
    <row r="1323" spans="1:15" x14ac:dyDescent="0.45">
      <c r="A1323" t="s">
        <v>4624</v>
      </c>
      <c r="B1323" t="s">
        <v>4625</v>
      </c>
      <c r="C1323" t="s">
        <v>3628</v>
      </c>
      <c r="D1323">
        <v>100</v>
      </c>
      <c r="E1323" t="s">
        <v>3629</v>
      </c>
      <c r="F1323" t="s">
        <v>3630</v>
      </c>
      <c r="G1323" t="s">
        <v>3631</v>
      </c>
      <c r="H1323" t="s">
        <v>3632</v>
      </c>
      <c r="I1323" t="s">
        <v>3633</v>
      </c>
      <c r="J1323" t="s">
        <v>3634</v>
      </c>
      <c r="K1323" t="s">
        <v>48</v>
      </c>
      <c r="L1323" t="s">
        <v>964</v>
      </c>
      <c r="M1323" t="s">
        <v>4624</v>
      </c>
      <c r="N1323" t="s">
        <v>4624</v>
      </c>
      <c r="O1323" t="s">
        <v>4626</v>
      </c>
    </row>
    <row r="1324" spans="1:15" x14ac:dyDescent="0.45">
      <c r="A1324" t="s">
        <v>4624</v>
      </c>
      <c r="B1324" t="s">
        <v>4625</v>
      </c>
      <c r="C1324" t="s">
        <v>3628</v>
      </c>
      <c r="D1324">
        <v>100</v>
      </c>
      <c r="E1324" t="s">
        <v>3629</v>
      </c>
      <c r="F1324" t="s">
        <v>3630</v>
      </c>
      <c r="G1324" t="s">
        <v>3631</v>
      </c>
      <c r="H1324" t="s">
        <v>3632</v>
      </c>
      <c r="I1324" t="s">
        <v>3633</v>
      </c>
      <c r="J1324" t="s">
        <v>3634</v>
      </c>
      <c r="K1324" t="s">
        <v>48</v>
      </c>
      <c r="L1324" t="s">
        <v>964</v>
      </c>
      <c r="M1324" t="s">
        <v>4624</v>
      </c>
      <c r="N1324" t="s">
        <v>4624</v>
      </c>
      <c r="O1324" t="s">
        <v>4626</v>
      </c>
    </row>
    <row r="1325" spans="1:15" x14ac:dyDescent="0.45">
      <c r="A1325" t="s">
        <v>4596</v>
      </c>
      <c r="B1325" t="s">
        <v>4597</v>
      </c>
      <c r="C1325" t="s">
        <v>3628</v>
      </c>
      <c r="D1325">
        <v>100</v>
      </c>
      <c r="E1325" t="s">
        <v>3629</v>
      </c>
      <c r="F1325" t="s">
        <v>3630</v>
      </c>
      <c r="G1325" t="s">
        <v>3631</v>
      </c>
      <c r="H1325" t="s">
        <v>3632</v>
      </c>
      <c r="I1325" t="s">
        <v>3633</v>
      </c>
      <c r="J1325" t="s">
        <v>3634</v>
      </c>
      <c r="K1325" t="s">
        <v>48</v>
      </c>
      <c r="L1325" t="s">
        <v>964</v>
      </c>
      <c r="M1325" t="s">
        <v>4596</v>
      </c>
      <c r="N1325" t="s">
        <v>4596</v>
      </c>
      <c r="O1325" t="s">
        <v>3208</v>
      </c>
    </row>
    <row r="1326" spans="1:15" x14ac:dyDescent="0.45">
      <c r="A1326" t="s">
        <v>4627</v>
      </c>
      <c r="B1326" t="s">
        <v>4628</v>
      </c>
      <c r="C1326" t="s">
        <v>3628</v>
      </c>
      <c r="D1326">
        <v>100</v>
      </c>
      <c r="E1326" t="s">
        <v>3629</v>
      </c>
      <c r="F1326" t="s">
        <v>3630</v>
      </c>
      <c r="G1326" t="s">
        <v>3631</v>
      </c>
      <c r="H1326" t="s">
        <v>3632</v>
      </c>
      <c r="I1326" t="s">
        <v>3633</v>
      </c>
      <c r="J1326" t="s">
        <v>3634</v>
      </c>
      <c r="K1326" t="s">
        <v>229</v>
      </c>
      <c r="L1326" t="s">
        <v>4629</v>
      </c>
      <c r="M1326" t="s">
        <v>4630</v>
      </c>
      <c r="N1326" t="s">
        <v>4630</v>
      </c>
      <c r="O1326" t="s">
        <v>4631</v>
      </c>
    </row>
    <row r="1327" spans="1:15" x14ac:dyDescent="0.45">
      <c r="A1327" t="s">
        <v>4627</v>
      </c>
      <c r="B1327" t="s">
        <v>4628</v>
      </c>
      <c r="C1327" t="s">
        <v>3628</v>
      </c>
      <c r="D1327">
        <v>100</v>
      </c>
      <c r="E1327" t="s">
        <v>3629</v>
      </c>
      <c r="F1327" t="s">
        <v>3630</v>
      </c>
      <c r="G1327" t="s">
        <v>3631</v>
      </c>
      <c r="H1327" t="s">
        <v>3632</v>
      </c>
      <c r="I1327" t="s">
        <v>3633</v>
      </c>
      <c r="J1327" t="s">
        <v>3634</v>
      </c>
      <c r="K1327" t="s">
        <v>229</v>
      </c>
      <c r="L1327" t="s">
        <v>4629</v>
      </c>
      <c r="M1327" t="s">
        <v>4630</v>
      </c>
      <c r="N1327" t="s">
        <v>4630</v>
      </c>
      <c r="O1327" t="s">
        <v>4631</v>
      </c>
    </row>
    <row r="1328" spans="1:15" x14ac:dyDescent="0.45">
      <c r="A1328" t="s">
        <v>4627</v>
      </c>
      <c r="B1328" t="s">
        <v>4628</v>
      </c>
      <c r="C1328" t="s">
        <v>3628</v>
      </c>
      <c r="D1328">
        <v>100</v>
      </c>
      <c r="E1328" t="s">
        <v>3629</v>
      </c>
      <c r="F1328" t="s">
        <v>3630</v>
      </c>
      <c r="G1328" t="s">
        <v>3631</v>
      </c>
      <c r="H1328" t="s">
        <v>3632</v>
      </c>
      <c r="I1328" t="s">
        <v>3633</v>
      </c>
      <c r="J1328" t="s">
        <v>3634</v>
      </c>
      <c r="K1328" t="s">
        <v>229</v>
      </c>
      <c r="L1328" t="s">
        <v>4629</v>
      </c>
      <c r="M1328" t="s">
        <v>4630</v>
      </c>
      <c r="N1328" t="s">
        <v>4630</v>
      </c>
      <c r="O1328" t="s">
        <v>4631</v>
      </c>
    </row>
    <row r="1329" spans="1:15" x14ac:dyDescent="0.45">
      <c r="A1329" t="s">
        <v>4627</v>
      </c>
      <c r="B1329" t="s">
        <v>4628</v>
      </c>
      <c r="C1329" t="s">
        <v>3628</v>
      </c>
      <c r="D1329">
        <v>100</v>
      </c>
      <c r="E1329" t="s">
        <v>3629</v>
      </c>
      <c r="F1329" t="s">
        <v>3630</v>
      </c>
      <c r="G1329" t="s">
        <v>3631</v>
      </c>
      <c r="H1329" t="s">
        <v>3632</v>
      </c>
      <c r="I1329" t="s">
        <v>3633</v>
      </c>
      <c r="J1329" t="s">
        <v>3634</v>
      </c>
      <c r="K1329" t="s">
        <v>229</v>
      </c>
      <c r="L1329" t="s">
        <v>4629</v>
      </c>
      <c r="M1329" t="s">
        <v>4630</v>
      </c>
      <c r="N1329" t="s">
        <v>4630</v>
      </c>
      <c r="O1329" t="s">
        <v>4631</v>
      </c>
    </row>
    <row r="1330" spans="1:15" x14ac:dyDescent="0.45">
      <c r="A1330" t="s">
        <v>4627</v>
      </c>
      <c r="B1330" t="s">
        <v>4628</v>
      </c>
      <c r="C1330" t="s">
        <v>3628</v>
      </c>
      <c r="D1330">
        <v>100</v>
      </c>
      <c r="E1330" t="s">
        <v>3629</v>
      </c>
      <c r="F1330" t="s">
        <v>3630</v>
      </c>
      <c r="G1330" t="s">
        <v>3631</v>
      </c>
      <c r="H1330" t="s">
        <v>3632</v>
      </c>
      <c r="I1330" t="s">
        <v>3633</v>
      </c>
      <c r="J1330" t="s">
        <v>3634</v>
      </c>
      <c r="K1330" t="s">
        <v>229</v>
      </c>
      <c r="L1330" t="s">
        <v>4629</v>
      </c>
      <c r="M1330" t="s">
        <v>4630</v>
      </c>
      <c r="N1330" t="s">
        <v>4630</v>
      </c>
      <c r="O1330" t="s">
        <v>4631</v>
      </c>
    </row>
    <row r="1331" spans="1:15" x14ac:dyDescent="0.45">
      <c r="A1331" t="s">
        <v>4632</v>
      </c>
      <c r="B1331" t="s">
        <v>4633</v>
      </c>
      <c r="C1331" t="s">
        <v>3628</v>
      </c>
      <c r="D1331">
        <v>100</v>
      </c>
      <c r="E1331" t="s">
        <v>3629</v>
      </c>
      <c r="F1331" t="s">
        <v>3630</v>
      </c>
      <c r="G1331" t="s">
        <v>3631</v>
      </c>
      <c r="H1331" t="s">
        <v>3632</v>
      </c>
      <c r="I1331" t="s">
        <v>3633</v>
      </c>
      <c r="J1331" t="s">
        <v>3634</v>
      </c>
      <c r="K1331" t="s">
        <v>229</v>
      </c>
      <c r="L1331" t="s">
        <v>4634</v>
      </c>
      <c r="M1331" t="s">
        <v>4635</v>
      </c>
      <c r="N1331" t="s">
        <v>4635</v>
      </c>
      <c r="O1331" t="s">
        <v>3814</v>
      </c>
    </row>
    <row r="1332" spans="1:15" x14ac:dyDescent="0.45">
      <c r="A1332" t="s">
        <v>4632</v>
      </c>
      <c r="B1332" t="s">
        <v>4633</v>
      </c>
      <c r="C1332" t="s">
        <v>3628</v>
      </c>
      <c r="D1332">
        <v>100</v>
      </c>
      <c r="E1332" t="s">
        <v>3629</v>
      </c>
      <c r="F1332" t="s">
        <v>3630</v>
      </c>
      <c r="G1332" t="s">
        <v>3631</v>
      </c>
      <c r="H1332" t="s">
        <v>3632</v>
      </c>
      <c r="I1332" t="s">
        <v>3633</v>
      </c>
      <c r="J1332" t="s">
        <v>3634</v>
      </c>
      <c r="K1332" t="s">
        <v>229</v>
      </c>
      <c r="L1332" t="s">
        <v>4634</v>
      </c>
      <c r="M1332" t="s">
        <v>4635</v>
      </c>
      <c r="N1332" t="s">
        <v>4635</v>
      </c>
      <c r="O1332" t="s">
        <v>3814</v>
      </c>
    </row>
    <row r="1333" spans="1:15" x14ac:dyDescent="0.45">
      <c r="A1333" t="s">
        <v>4632</v>
      </c>
      <c r="B1333" t="s">
        <v>4633</v>
      </c>
      <c r="C1333" t="s">
        <v>3628</v>
      </c>
      <c r="D1333">
        <v>100</v>
      </c>
      <c r="E1333" t="s">
        <v>3629</v>
      </c>
      <c r="F1333" t="s">
        <v>3630</v>
      </c>
      <c r="G1333" t="s">
        <v>3631</v>
      </c>
      <c r="H1333" t="s">
        <v>3632</v>
      </c>
      <c r="I1333" t="s">
        <v>3633</v>
      </c>
      <c r="J1333" t="s">
        <v>3634</v>
      </c>
      <c r="K1333" t="s">
        <v>229</v>
      </c>
      <c r="L1333" t="s">
        <v>4634</v>
      </c>
      <c r="M1333" t="s">
        <v>4635</v>
      </c>
      <c r="N1333" t="s">
        <v>4635</v>
      </c>
      <c r="O1333" t="s">
        <v>3814</v>
      </c>
    </row>
    <row r="1334" spans="1:15" x14ac:dyDescent="0.45">
      <c r="A1334" t="s">
        <v>4636</v>
      </c>
      <c r="B1334" t="s">
        <v>4637</v>
      </c>
      <c r="C1334" t="s">
        <v>3628</v>
      </c>
      <c r="D1334">
        <v>100</v>
      </c>
      <c r="E1334" t="s">
        <v>3629</v>
      </c>
      <c r="F1334" t="s">
        <v>3630</v>
      </c>
      <c r="G1334" t="s">
        <v>3631</v>
      </c>
      <c r="H1334" t="s">
        <v>3632</v>
      </c>
      <c r="I1334" t="s">
        <v>3633</v>
      </c>
      <c r="J1334" t="s">
        <v>3634</v>
      </c>
      <c r="K1334" t="s">
        <v>229</v>
      </c>
      <c r="L1334" t="s">
        <v>4638</v>
      </c>
      <c r="M1334" t="s">
        <v>4639</v>
      </c>
      <c r="N1334" t="s">
        <v>4639</v>
      </c>
      <c r="O1334" t="s">
        <v>3793</v>
      </c>
    </row>
    <row r="1335" spans="1:15" x14ac:dyDescent="0.45">
      <c r="A1335" t="s">
        <v>4636</v>
      </c>
      <c r="B1335" t="s">
        <v>4637</v>
      </c>
      <c r="C1335" t="s">
        <v>3628</v>
      </c>
      <c r="D1335">
        <v>100</v>
      </c>
      <c r="E1335" t="s">
        <v>3629</v>
      </c>
      <c r="F1335" t="s">
        <v>3630</v>
      </c>
      <c r="G1335" t="s">
        <v>3631</v>
      </c>
      <c r="H1335" t="s">
        <v>3632</v>
      </c>
      <c r="I1335" t="s">
        <v>3633</v>
      </c>
      <c r="J1335" t="s">
        <v>3634</v>
      </c>
      <c r="K1335" t="s">
        <v>229</v>
      </c>
      <c r="L1335" t="s">
        <v>4638</v>
      </c>
      <c r="M1335" t="s">
        <v>4639</v>
      </c>
      <c r="N1335" t="s">
        <v>4639</v>
      </c>
      <c r="O1335" t="s">
        <v>3793</v>
      </c>
    </row>
    <row r="1336" spans="1:15" x14ac:dyDescent="0.45">
      <c r="A1336" t="s">
        <v>4636</v>
      </c>
      <c r="B1336" t="s">
        <v>4637</v>
      </c>
      <c r="C1336" t="s">
        <v>3628</v>
      </c>
      <c r="D1336">
        <v>100</v>
      </c>
      <c r="E1336" t="s">
        <v>3629</v>
      </c>
      <c r="F1336" t="s">
        <v>3630</v>
      </c>
      <c r="G1336" t="s">
        <v>3631</v>
      </c>
      <c r="H1336" t="s">
        <v>3632</v>
      </c>
      <c r="I1336" t="s">
        <v>3633</v>
      </c>
      <c r="J1336" t="s">
        <v>3634</v>
      </c>
      <c r="K1336" t="s">
        <v>229</v>
      </c>
      <c r="L1336" t="s">
        <v>4638</v>
      </c>
      <c r="M1336" t="s">
        <v>4639</v>
      </c>
      <c r="N1336" t="s">
        <v>4639</v>
      </c>
      <c r="O1336" t="s">
        <v>3793</v>
      </c>
    </row>
    <row r="1337" spans="1:15" x14ac:dyDescent="0.45">
      <c r="A1337" t="s">
        <v>4636</v>
      </c>
      <c r="B1337" t="s">
        <v>4637</v>
      </c>
      <c r="C1337" t="s">
        <v>3628</v>
      </c>
      <c r="D1337">
        <v>100</v>
      </c>
      <c r="E1337" t="s">
        <v>3629</v>
      </c>
      <c r="F1337" t="s">
        <v>3630</v>
      </c>
      <c r="G1337" t="s">
        <v>3631</v>
      </c>
      <c r="H1337" t="s">
        <v>3632</v>
      </c>
      <c r="I1337" t="s">
        <v>3633</v>
      </c>
      <c r="J1337" t="s">
        <v>3634</v>
      </c>
      <c r="K1337" t="s">
        <v>229</v>
      </c>
      <c r="L1337" t="s">
        <v>4638</v>
      </c>
      <c r="M1337" t="s">
        <v>4639</v>
      </c>
      <c r="N1337" t="s">
        <v>4639</v>
      </c>
      <c r="O1337" t="s">
        <v>3793</v>
      </c>
    </row>
    <row r="1338" spans="1:15" x14ac:dyDescent="0.45">
      <c r="A1338" t="s">
        <v>3678</v>
      </c>
      <c r="B1338" t="s">
        <v>3679</v>
      </c>
      <c r="C1338" t="s">
        <v>3628</v>
      </c>
      <c r="D1338">
        <v>100</v>
      </c>
      <c r="E1338" t="s">
        <v>3629</v>
      </c>
      <c r="F1338" t="s">
        <v>3630</v>
      </c>
      <c r="G1338" t="s">
        <v>3631</v>
      </c>
      <c r="H1338" t="s">
        <v>3632</v>
      </c>
      <c r="I1338" t="s">
        <v>3633</v>
      </c>
      <c r="J1338" t="s">
        <v>3634</v>
      </c>
      <c r="K1338" t="s">
        <v>229</v>
      </c>
      <c r="L1338" t="s">
        <v>245</v>
      </c>
      <c r="M1338" t="s">
        <v>3678</v>
      </c>
      <c r="N1338" t="s">
        <v>3678</v>
      </c>
      <c r="O1338" t="s">
        <v>3680</v>
      </c>
    </row>
    <row r="1339" spans="1:15" x14ac:dyDescent="0.45">
      <c r="A1339" t="s">
        <v>3678</v>
      </c>
      <c r="B1339" t="s">
        <v>3679</v>
      </c>
      <c r="C1339" t="s">
        <v>3628</v>
      </c>
      <c r="D1339">
        <v>100</v>
      </c>
      <c r="E1339" t="s">
        <v>3629</v>
      </c>
      <c r="F1339" t="s">
        <v>3630</v>
      </c>
      <c r="G1339" t="s">
        <v>3631</v>
      </c>
      <c r="H1339" t="s">
        <v>3632</v>
      </c>
      <c r="I1339" t="s">
        <v>3633</v>
      </c>
      <c r="J1339" t="s">
        <v>3634</v>
      </c>
      <c r="K1339" t="s">
        <v>229</v>
      </c>
      <c r="L1339" t="s">
        <v>245</v>
      </c>
      <c r="M1339" t="s">
        <v>3678</v>
      </c>
      <c r="N1339" t="s">
        <v>3678</v>
      </c>
      <c r="O1339" t="s">
        <v>3680</v>
      </c>
    </row>
    <row r="1340" spans="1:15" x14ac:dyDescent="0.45">
      <c r="A1340" t="s">
        <v>3678</v>
      </c>
      <c r="B1340" t="s">
        <v>3679</v>
      </c>
      <c r="C1340" t="s">
        <v>3628</v>
      </c>
      <c r="D1340">
        <v>100</v>
      </c>
      <c r="E1340" t="s">
        <v>3629</v>
      </c>
      <c r="F1340" t="s">
        <v>3630</v>
      </c>
      <c r="G1340" t="s">
        <v>3631</v>
      </c>
      <c r="H1340" t="s">
        <v>3632</v>
      </c>
      <c r="I1340" t="s">
        <v>3633</v>
      </c>
      <c r="J1340" t="s">
        <v>3634</v>
      </c>
      <c r="K1340" t="s">
        <v>229</v>
      </c>
      <c r="L1340" t="s">
        <v>245</v>
      </c>
      <c r="M1340" t="s">
        <v>3678</v>
      </c>
      <c r="N1340" t="s">
        <v>3678</v>
      </c>
      <c r="O1340" t="s">
        <v>3680</v>
      </c>
    </row>
    <row r="1341" spans="1:15" x14ac:dyDescent="0.45">
      <c r="A1341" t="s">
        <v>3678</v>
      </c>
      <c r="B1341" t="s">
        <v>3679</v>
      </c>
      <c r="C1341" t="s">
        <v>3628</v>
      </c>
      <c r="D1341">
        <v>100</v>
      </c>
      <c r="E1341" t="s">
        <v>3629</v>
      </c>
      <c r="F1341" t="s">
        <v>3630</v>
      </c>
      <c r="G1341" t="s">
        <v>3631</v>
      </c>
      <c r="H1341" t="s">
        <v>3632</v>
      </c>
      <c r="I1341" t="s">
        <v>3633</v>
      </c>
      <c r="J1341" t="s">
        <v>3634</v>
      </c>
      <c r="K1341" t="s">
        <v>229</v>
      </c>
      <c r="L1341" t="s">
        <v>245</v>
      </c>
      <c r="M1341" t="s">
        <v>3678</v>
      </c>
      <c r="N1341" t="s">
        <v>3678</v>
      </c>
      <c r="O1341" t="s">
        <v>3680</v>
      </c>
    </row>
    <row r="1342" spans="1:15" x14ac:dyDescent="0.45">
      <c r="A1342" t="s">
        <v>3678</v>
      </c>
      <c r="B1342" t="s">
        <v>3679</v>
      </c>
      <c r="C1342" t="s">
        <v>3628</v>
      </c>
      <c r="D1342">
        <v>100</v>
      </c>
      <c r="E1342" t="s">
        <v>3629</v>
      </c>
      <c r="F1342" t="s">
        <v>3630</v>
      </c>
      <c r="G1342" t="s">
        <v>3631</v>
      </c>
      <c r="H1342" t="s">
        <v>3632</v>
      </c>
      <c r="I1342" t="s">
        <v>3633</v>
      </c>
      <c r="J1342" t="s">
        <v>3634</v>
      </c>
      <c r="K1342" t="s">
        <v>229</v>
      </c>
      <c r="L1342" t="s">
        <v>245</v>
      </c>
      <c r="M1342" t="s">
        <v>3678</v>
      </c>
      <c r="N1342" t="s">
        <v>3678</v>
      </c>
      <c r="O1342" t="s">
        <v>3680</v>
      </c>
    </row>
    <row r="1343" spans="1:15" x14ac:dyDescent="0.45">
      <c r="A1343" t="s">
        <v>3678</v>
      </c>
      <c r="B1343" t="s">
        <v>3679</v>
      </c>
      <c r="C1343" t="s">
        <v>3628</v>
      </c>
      <c r="D1343">
        <v>100</v>
      </c>
      <c r="E1343" t="s">
        <v>3629</v>
      </c>
      <c r="F1343" t="s">
        <v>3630</v>
      </c>
      <c r="G1343" t="s">
        <v>3631</v>
      </c>
      <c r="H1343" t="s">
        <v>3632</v>
      </c>
      <c r="I1343" t="s">
        <v>3633</v>
      </c>
      <c r="J1343" t="s">
        <v>3634</v>
      </c>
      <c r="K1343" t="s">
        <v>229</v>
      </c>
      <c r="L1343" t="s">
        <v>245</v>
      </c>
      <c r="M1343" t="s">
        <v>3678</v>
      </c>
      <c r="N1343" t="s">
        <v>3678</v>
      </c>
      <c r="O1343" t="s">
        <v>3680</v>
      </c>
    </row>
    <row r="1344" spans="1:15" x14ac:dyDescent="0.45">
      <c r="A1344" t="s">
        <v>3678</v>
      </c>
      <c r="B1344" t="s">
        <v>3679</v>
      </c>
      <c r="C1344" t="s">
        <v>3628</v>
      </c>
      <c r="D1344">
        <v>100</v>
      </c>
      <c r="E1344" t="s">
        <v>3629</v>
      </c>
      <c r="F1344" t="s">
        <v>3630</v>
      </c>
      <c r="G1344" t="s">
        <v>3631</v>
      </c>
      <c r="H1344" t="s">
        <v>3632</v>
      </c>
      <c r="I1344" t="s">
        <v>3633</v>
      </c>
      <c r="J1344" t="s">
        <v>3634</v>
      </c>
      <c r="K1344" t="s">
        <v>229</v>
      </c>
      <c r="L1344" t="s">
        <v>245</v>
      </c>
      <c r="M1344" t="s">
        <v>3678</v>
      </c>
      <c r="N1344" t="s">
        <v>3678</v>
      </c>
      <c r="O1344" t="s">
        <v>3680</v>
      </c>
    </row>
    <row r="1345" spans="1:15" x14ac:dyDescent="0.45">
      <c r="A1345" t="s">
        <v>3678</v>
      </c>
      <c r="B1345" t="s">
        <v>3679</v>
      </c>
      <c r="C1345" t="s">
        <v>3628</v>
      </c>
      <c r="D1345">
        <v>100</v>
      </c>
      <c r="E1345" t="s">
        <v>3629</v>
      </c>
      <c r="F1345" t="s">
        <v>3630</v>
      </c>
      <c r="G1345" t="s">
        <v>3631</v>
      </c>
      <c r="H1345" t="s">
        <v>3632</v>
      </c>
      <c r="I1345" t="s">
        <v>3633</v>
      </c>
      <c r="J1345" t="s">
        <v>3634</v>
      </c>
      <c r="K1345" t="s">
        <v>229</v>
      </c>
      <c r="L1345" t="s">
        <v>245</v>
      </c>
      <c r="M1345" t="s">
        <v>3678</v>
      </c>
      <c r="N1345" t="s">
        <v>3678</v>
      </c>
      <c r="O1345" t="s">
        <v>3680</v>
      </c>
    </row>
    <row r="1346" spans="1:15" x14ac:dyDescent="0.45">
      <c r="A1346" t="s">
        <v>4640</v>
      </c>
      <c r="B1346" t="s">
        <v>4641</v>
      </c>
      <c r="C1346" t="s">
        <v>3628</v>
      </c>
      <c r="D1346">
        <v>100</v>
      </c>
      <c r="E1346" t="s">
        <v>3629</v>
      </c>
      <c r="F1346" t="s">
        <v>3630</v>
      </c>
      <c r="G1346" t="s">
        <v>3631</v>
      </c>
      <c r="H1346" t="s">
        <v>3632</v>
      </c>
      <c r="I1346" t="s">
        <v>3633</v>
      </c>
      <c r="J1346" t="s">
        <v>3634</v>
      </c>
      <c r="K1346" t="s">
        <v>229</v>
      </c>
      <c r="L1346" t="s">
        <v>3333</v>
      </c>
      <c r="M1346" t="s">
        <v>4640</v>
      </c>
      <c r="N1346" t="s">
        <v>4640</v>
      </c>
      <c r="O1346" t="s">
        <v>4642</v>
      </c>
    </row>
    <row r="1347" spans="1:15" x14ac:dyDescent="0.45">
      <c r="A1347" t="s">
        <v>4640</v>
      </c>
      <c r="B1347" t="s">
        <v>4641</v>
      </c>
      <c r="C1347" t="s">
        <v>3628</v>
      </c>
      <c r="D1347">
        <v>100</v>
      </c>
      <c r="E1347" t="s">
        <v>3629</v>
      </c>
      <c r="F1347" t="s">
        <v>3630</v>
      </c>
      <c r="G1347" t="s">
        <v>3631</v>
      </c>
      <c r="H1347" t="s">
        <v>3632</v>
      </c>
      <c r="I1347" t="s">
        <v>3633</v>
      </c>
      <c r="J1347" t="s">
        <v>3634</v>
      </c>
      <c r="K1347" t="s">
        <v>229</v>
      </c>
      <c r="L1347" t="s">
        <v>3333</v>
      </c>
      <c r="M1347" t="s">
        <v>4640</v>
      </c>
      <c r="N1347" t="s">
        <v>4640</v>
      </c>
      <c r="O1347" t="s">
        <v>4642</v>
      </c>
    </row>
    <row r="1348" spans="1:15" x14ac:dyDescent="0.45">
      <c r="A1348" t="s">
        <v>4640</v>
      </c>
      <c r="B1348" t="s">
        <v>4641</v>
      </c>
      <c r="C1348" t="s">
        <v>3628</v>
      </c>
      <c r="D1348">
        <v>100</v>
      </c>
      <c r="E1348" t="s">
        <v>3629</v>
      </c>
      <c r="F1348" t="s">
        <v>3630</v>
      </c>
      <c r="G1348" t="s">
        <v>3631</v>
      </c>
      <c r="H1348" t="s">
        <v>3632</v>
      </c>
      <c r="I1348" t="s">
        <v>3633</v>
      </c>
      <c r="J1348" t="s">
        <v>3634</v>
      </c>
      <c r="K1348" t="s">
        <v>229</v>
      </c>
      <c r="L1348" t="s">
        <v>3333</v>
      </c>
      <c r="M1348" t="s">
        <v>4640</v>
      </c>
      <c r="N1348" t="s">
        <v>4640</v>
      </c>
      <c r="O1348" t="s">
        <v>4642</v>
      </c>
    </row>
    <row r="1349" spans="1:15" x14ac:dyDescent="0.45">
      <c r="A1349" t="s">
        <v>4541</v>
      </c>
      <c r="B1349" t="s">
        <v>4542</v>
      </c>
      <c r="C1349" t="s">
        <v>3628</v>
      </c>
      <c r="D1349">
        <v>100</v>
      </c>
      <c r="E1349" t="s">
        <v>3629</v>
      </c>
      <c r="F1349" t="s">
        <v>3630</v>
      </c>
      <c r="G1349" t="s">
        <v>3631</v>
      </c>
      <c r="H1349" t="s">
        <v>3632</v>
      </c>
      <c r="I1349" t="s">
        <v>3633</v>
      </c>
      <c r="J1349" t="s">
        <v>3634</v>
      </c>
      <c r="K1349" t="s">
        <v>48</v>
      </c>
      <c r="L1349" t="s">
        <v>970</v>
      </c>
      <c r="M1349" t="s">
        <v>4541</v>
      </c>
      <c r="N1349" t="s">
        <v>4541</v>
      </c>
      <c r="O1349" t="s">
        <v>4543</v>
      </c>
    </row>
    <row r="1350" spans="1:15" x14ac:dyDescent="0.45">
      <c r="A1350" t="s">
        <v>4541</v>
      </c>
      <c r="B1350" t="s">
        <v>4542</v>
      </c>
      <c r="C1350" t="s">
        <v>3628</v>
      </c>
      <c r="D1350">
        <v>100</v>
      </c>
      <c r="E1350" t="s">
        <v>3629</v>
      </c>
      <c r="F1350" t="s">
        <v>3630</v>
      </c>
      <c r="G1350" t="s">
        <v>3631</v>
      </c>
      <c r="H1350" t="s">
        <v>3632</v>
      </c>
      <c r="I1350" t="s">
        <v>3633</v>
      </c>
      <c r="J1350" t="s">
        <v>3634</v>
      </c>
      <c r="K1350" t="s">
        <v>48</v>
      </c>
      <c r="L1350" t="s">
        <v>970</v>
      </c>
      <c r="M1350" t="s">
        <v>4541</v>
      </c>
      <c r="N1350" t="s">
        <v>4541</v>
      </c>
      <c r="O1350" t="s">
        <v>4543</v>
      </c>
    </row>
    <row r="1351" spans="1:15" x14ac:dyDescent="0.45">
      <c r="A1351" t="s">
        <v>4541</v>
      </c>
      <c r="B1351" t="s">
        <v>4542</v>
      </c>
      <c r="C1351" t="s">
        <v>3628</v>
      </c>
      <c r="D1351">
        <v>100</v>
      </c>
      <c r="E1351" t="s">
        <v>3629</v>
      </c>
      <c r="F1351" t="s">
        <v>3630</v>
      </c>
      <c r="G1351" t="s">
        <v>3631</v>
      </c>
      <c r="H1351" t="s">
        <v>3632</v>
      </c>
      <c r="I1351" t="s">
        <v>3633</v>
      </c>
      <c r="J1351" t="s">
        <v>3634</v>
      </c>
      <c r="K1351" t="s">
        <v>48</v>
      </c>
      <c r="L1351" t="s">
        <v>970</v>
      </c>
      <c r="M1351" t="s">
        <v>4541</v>
      </c>
      <c r="N1351" t="s">
        <v>4541</v>
      </c>
      <c r="O1351" t="s">
        <v>4543</v>
      </c>
    </row>
    <row r="1352" spans="1:15" x14ac:dyDescent="0.45">
      <c r="A1352" t="s">
        <v>4541</v>
      </c>
      <c r="B1352" t="s">
        <v>4542</v>
      </c>
      <c r="C1352" t="s">
        <v>3628</v>
      </c>
      <c r="D1352">
        <v>100</v>
      </c>
      <c r="E1352" t="s">
        <v>3629</v>
      </c>
      <c r="F1352" t="s">
        <v>3630</v>
      </c>
      <c r="G1352" t="s">
        <v>3631</v>
      </c>
      <c r="H1352" t="s">
        <v>3632</v>
      </c>
      <c r="I1352" t="s">
        <v>3633</v>
      </c>
      <c r="J1352" t="s">
        <v>3634</v>
      </c>
      <c r="K1352" t="s">
        <v>48</v>
      </c>
      <c r="L1352" t="s">
        <v>970</v>
      </c>
      <c r="M1352" t="s">
        <v>4541</v>
      </c>
      <c r="N1352" t="s">
        <v>4541</v>
      </c>
      <c r="O1352" t="s">
        <v>4543</v>
      </c>
    </row>
    <row r="1353" spans="1:15" x14ac:dyDescent="0.45">
      <c r="A1353" t="s">
        <v>4309</v>
      </c>
      <c r="B1353" t="s">
        <v>4310</v>
      </c>
      <c r="C1353" t="s">
        <v>3628</v>
      </c>
      <c r="D1353">
        <v>100</v>
      </c>
      <c r="E1353" t="s">
        <v>3629</v>
      </c>
      <c r="F1353" t="s">
        <v>3630</v>
      </c>
      <c r="G1353" t="s">
        <v>3631</v>
      </c>
      <c r="H1353" t="s">
        <v>3632</v>
      </c>
      <c r="I1353" t="s">
        <v>3633</v>
      </c>
      <c r="J1353" t="s">
        <v>3634</v>
      </c>
      <c r="K1353" t="s">
        <v>48</v>
      </c>
      <c r="L1353" t="s">
        <v>3660</v>
      </c>
      <c r="M1353" t="s">
        <v>4311</v>
      </c>
      <c r="N1353" t="s">
        <v>4311</v>
      </c>
      <c r="O1353" t="s">
        <v>4312</v>
      </c>
    </row>
    <row r="1354" spans="1:15" x14ac:dyDescent="0.45">
      <c r="A1354" t="s">
        <v>4309</v>
      </c>
      <c r="B1354" t="s">
        <v>4310</v>
      </c>
      <c r="C1354" t="s">
        <v>3628</v>
      </c>
      <c r="D1354">
        <v>100</v>
      </c>
      <c r="E1354" t="s">
        <v>3629</v>
      </c>
      <c r="F1354" t="s">
        <v>3630</v>
      </c>
      <c r="G1354" t="s">
        <v>3631</v>
      </c>
      <c r="H1354" t="s">
        <v>3632</v>
      </c>
      <c r="I1354" t="s">
        <v>3633</v>
      </c>
      <c r="J1354" t="s">
        <v>3634</v>
      </c>
      <c r="K1354" t="s">
        <v>48</v>
      </c>
      <c r="L1354" t="s">
        <v>3660</v>
      </c>
      <c r="M1354" t="s">
        <v>4311</v>
      </c>
      <c r="N1354" t="s">
        <v>4311</v>
      </c>
      <c r="O1354" t="s">
        <v>4312</v>
      </c>
    </row>
    <row r="1355" spans="1:15" x14ac:dyDescent="0.45">
      <c r="A1355" t="s">
        <v>4309</v>
      </c>
      <c r="B1355" t="s">
        <v>4310</v>
      </c>
      <c r="C1355" t="s">
        <v>3628</v>
      </c>
      <c r="D1355">
        <v>100</v>
      </c>
      <c r="E1355" t="s">
        <v>3629</v>
      </c>
      <c r="F1355" t="s">
        <v>3630</v>
      </c>
      <c r="G1355" t="s">
        <v>3631</v>
      </c>
      <c r="H1355" t="s">
        <v>3632</v>
      </c>
      <c r="I1355" t="s">
        <v>3633</v>
      </c>
      <c r="J1355" t="s">
        <v>3634</v>
      </c>
      <c r="K1355" t="s">
        <v>48</v>
      </c>
      <c r="L1355" t="s">
        <v>3660</v>
      </c>
      <c r="M1355" t="s">
        <v>4311</v>
      </c>
      <c r="N1355" t="s">
        <v>4311</v>
      </c>
      <c r="O1355" t="s">
        <v>4312</v>
      </c>
    </row>
    <row r="1356" spans="1:15" x14ac:dyDescent="0.45">
      <c r="A1356" t="s">
        <v>4309</v>
      </c>
      <c r="B1356" t="s">
        <v>4310</v>
      </c>
      <c r="C1356" t="s">
        <v>3628</v>
      </c>
      <c r="D1356">
        <v>100</v>
      </c>
      <c r="E1356" t="s">
        <v>3629</v>
      </c>
      <c r="F1356" t="s">
        <v>3630</v>
      </c>
      <c r="G1356" t="s">
        <v>3631</v>
      </c>
      <c r="H1356" t="s">
        <v>3632</v>
      </c>
      <c r="I1356" t="s">
        <v>3633</v>
      </c>
      <c r="J1356" t="s">
        <v>3634</v>
      </c>
      <c r="K1356" t="s">
        <v>48</v>
      </c>
      <c r="L1356" t="s">
        <v>3660</v>
      </c>
      <c r="M1356" t="s">
        <v>4311</v>
      </c>
      <c r="N1356" t="s">
        <v>4311</v>
      </c>
      <c r="O1356" t="s">
        <v>4312</v>
      </c>
    </row>
    <row r="1357" spans="1:15" x14ac:dyDescent="0.45">
      <c r="A1357" t="s">
        <v>4309</v>
      </c>
      <c r="B1357" t="s">
        <v>4310</v>
      </c>
      <c r="C1357" t="s">
        <v>3628</v>
      </c>
      <c r="D1357">
        <v>100</v>
      </c>
      <c r="E1357" t="s">
        <v>3629</v>
      </c>
      <c r="F1357" t="s">
        <v>3630</v>
      </c>
      <c r="G1357" t="s">
        <v>3631</v>
      </c>
      <c r="H1357" t="s">
        <v>3632</v>
      </c>
      <c r="I1357" t="s">
        <v>3633</v>
      </c>
      <c r="J1357" t="s">
        <v>3634</v>
      </c>
      <c r="K1357" t="s">
        <v>48</v>
      </c>
      <c r="L1357" t="s">
        <v>3660</v>
      </c>
      <c r="M1357" t="s">
        <v>4311</v>
      </c>
      <c r="N1357" t="s">
        <v>4311</v>
      </c>
      <c r="O1357" t="s">
        <v>4312</v>
      </c>
    </row>
    <row r="1358" spans="1:15" x14ac:dyDescent="0.45">
      <c r="A1358" t="s">
        <v>4309</v>
      </c>
      <c r="B1358" t="s">
        <v>4310</v>
      </c>
      <c r="C1358" t="s">
        <v>3628</v>
      </c>
      <c r="D1358">
        <v>100</v>
      </c>
      <c r="E1358" t="s">
        <v>3629</v>
      </c>
      <c r="F1358" t="s">
        <v>3630</v>
      </c>
      <c r="G1358" t="s">
        <v>3631</v>
      </c>
      <c r="H1358" t="s">
        <v>3632</v>
      </c>
      <c r="I1358" t="s">
        <v>3633</v>
      </c>
      <c r="J1358" t="s">
        <v>3634</v>
      </c>
      <c r="K1358" t="s">
        <v>48</v>
      </c>
      <c r="L1358" t="s">
        <v>3660</v>
      </c>
      <c r="M1358" t="s">
        <v>4311</v>
      </c>
      <c r="N1358" t="s">
        <v>4311</v>
      </c>
      <c r="O1358" t="s">
        <v>4312</v>
      </c>
    </row>
    <row r="1359" spans="1:15" x14ac:dyDescent="0.45">
      <c r="A1359" t="s">
        <v>4309</v>
      </c>
      <c r="B1359" t="s">
        <v>4310</v>
      </c>
      <c r="C1359" t="s">
        <v>3628</v>
      </c>
      <c r="D1359">
        <v>100</v>
      </c>
      <c r="E1359" t="s">
        <v>3629</v>
      </c>
      <c r="F1359" t="s">
        <v>3630</v>
      </c>
      <c r="G1359" t="s">
        <v>3631</v>
      </c>
      <c r="H1359" t="s">
        <v>3632</v>
      </c>
      <c r="I1359" t="s">
        <v>3633</v>
      </c>
      <c r="J1359" t="s">
        <v>3634</v>
      </c>
      <c r="K1359" t="s">
        <v>48</v>
      </c>
      <c r="L1359" t="s">
        <v>3660</v>
      </c>
      <c r="M1359" t="s">
        <v>4311</v>
      </c>
      <c r="N1359" t="s">
        <v>4311</v>
      </c>
      <c r="O1359" t="s">
        <v>4312</v>
      </c>
    </row>
    <row r="1360" spans="1:15" x14ac:dyDescent="0.45">
      <c r="A1360" t="s">
        <v>4309</v>
      </c>
      <c r="B1360" t="s">
        <v>4310</v>
      </c>
      <c r="C1360" t="s">
        <v>3628</v>
      </c>
      <c r="D1360">
        <v>100</v>
      </c>
      <c r="E1360" t="s">
        <v>3629</v>
      </c>
      <c r="F1360" t="s">
        <v>3630</v>
      </c>
      <c r="G1360" t="s">
        <v>3631</v>
      </c>
      <c r="H1360" t="s">
        <v>3632</v>
      </c>
      <c r="I1360" t="s">
        <v>3633</v>
      </c>
      <c r="J1360" t="s">
        <v>3634</v>
      </c>
      <c r="K1360" t="s">
        <v>48</v>
      </c>
      <c r="L1360" t="s">
        <v>3660</v>
      </c>
      <c r="M1360" t="s">
        <v>4311</v>
      </c>
      <c r="N1360" t="s">
        <v>4311</v>
      </c>
      <c r="O1360" t="s">
        <v>4312</v>
      </c>
    </row>
    <row r="1361" spans="1:15" x14ac:dyDescent="0.45">
      <c r="A1361" t="s">
        <v>4309</v>
      </c>
      <c r="B1361" t="s">
        <v>4310</v>
      </c>
      <c r="C1361" t="s">
        <v>3628</v>
      </c>
      <c r="D1361">
        <v>100</v>
      </c>
      <c r="E1361" t="s">
        <v>3629</v>
      </c>
      <c r="F1361" t="s">
        <v>3630</v>
      </c>
      <c r="G1361" t="s">
        <v>3631</v>
      </c>
      <c r="H1361" t="s">
        <v>3632</v>
      </c>
      <c r="I1361" t="s">
        <v>3633</v>
      </c>
      <c r="J1361" t="s">
        <v>3634</v>
      </c>
      <c r="K1361" t="s">
        <v>48</v>
      </c>
      <c r="L1361" t="s">
        <v>3660</v>
      </c>
      <c r="M1361" t="s">
        <v>4311</v>
      </c>
      <c r="N1361" t="s">
        <v>4311</v>
      </c>
      <c r="O1361" t="s">
        <v>4312</v>
      </c>
    </row>
    <row r="1362" spans="1:15" x14ac:dyDescent="0.45">
      <c r="A1362" t="s">
        <v>4309</v>
      </c>
      <c r="B1362" t="s">
        <v>4310</v>
      </c>
      <c r="C1362" t="s">
        <v>3628</v>
      </c>
      <c r="D1362">
        <v>100</v>
      </c>
      <c r="E1362" t="s">
        <v>3629</v>
      </c>
      <c r="F1362" t="s">
        <v>3630</v>
      </c>
      <c r="G1362" t="s">
        <v>3631</v>
      </c>
      <c r="H1362" t="s">
        <v>3632</v>
      </c>
      <c r="I1362" t="s">
        <v>3633</v>
      </c>
      <c r="J1362" t="s">
        <v>3634</v>
      </c>
      <c r="K1362" t="s">
        <v>48</v>
      </c>
      <c r="L1362" t="s">
        <v>3660</v>
      </c>
      <c r="M1362" t="s">
        <v>4311</v>
      </c>
      <c r="N1362" t="s">
        <v>4311</v>
      </c>
      <c r="O1362" t="s">
        <v>4312</v>
      </c>
    </row>
    <row r="1363" spans="1:15" x14ac:dyDescent="0.45">
      <c r="A1363" t="s">
        <v>4309</v>
      </c>
      <c r="B1363" t="s">
        <v>4310</v>
      </c>
      <c r="C1363" t="s">
        <v>3628</v>
      </c>
      <c r="D1363">
        <v>100</v>
      </c>
      <c r="E1363" t="s">
        <v>3629</v>
      </c>
      <c r="F1363" t="s">
        <v>3630</v>
      </c>
      <c r="G1363" t="s">
        <v>3631</v>
      </c>
      <c r="H1363" t="s">
        <v>3632</v>
      </c>
      <c r="I1363" t="s">
        <v>3633</v>
      </c>
      <c r="J1363" t="s">
        <v>3634</v>
      </c>
      <c r="K1363" t="s">
        <v>48</v>
      </c>
      <c r="L1363" t="s">
        <v>3660</v>
      </c>
      <c r="M1363" t="s">
        <v>4311</v>
      </c>
      <c r="N1363" t="s">
        <v>4311</v>
      </c>
      <c r="O1363" t="s">
        <v>4312</v>
      </c>
    </row>
    <row r="1364" spans="1:15" x14ac:dyDescent="0.45">
      <c r="A1364" t="s">
        <v>4309</v>
      </c>
      <c r="B1364" t="s">
        <v>4310</v>
      </c>
      <c r="C1364" t="s">
        <v>3628</v>
      </c>
      <c r="D1364">
        <v>100</v>
      </c>
      <c r="E1364" t="s">
        <v>3629</v>
      </c>
      <c r="F1364" t="s">
        <v>3630</v>
      </c>
      <c r="G1364" t="s">
        <v>3631</v>
      </c>
      <c r="H1364" t="s">
        <v>3632</v>
      </c>
      <c r="I1364" t="s">
        <v>3633</v>
      </c>
      <c r="J1364" t="s">
        <v>3634</v>
      </c>
      <c r="K1364" t="s">
        <v>48</v>
      </c>
      <c r="L1364" t="s">
        <v>3660</v>
      </c>
      <c r="M1364" t="s">
        <v>4311</v>
      </c>
      <c r="N1364" t="s">
        <v>4311</v>
      </c>
      <c r="O1364" t="s">
        <v>4312</v>
      </c>
    </row>
    <row r="1365" spans="1:15" x14ac:dyDescent="0.45">
      <c r="A1365" t="s">
        <v>4309</v>
      </c>
      <c r="B1365" t="s">
        <v>4310</v>
      </c>
      <c r="C1365" t="s">
        <v>3628</v>
      </c>
      <c r="D1365">
        <v>100</v>
      </c>
      <c r="E1365" t="s">
        <v>3629</v>
      </c>
      <c r="F1365" t="s">
        <v>3630</v>
      </c>
      <c r="G1365" t="s">
        <v>3631</v>
      </c>
      <c r="H1365" t="s">
        <v>3632</v>
      </c>
      <c r="I1365" t="s">
        <v>3633</v>
      </c>
      <c r="J1365" t="s">
        <v>3634</v>
      </c>
      <c r="K1365" t="s">
        <v>48</v>
      </c>
      <c r="L1365" t="s">
        <v>3660</v>
      </c>
      <c r="M1365" t="s">
        <v>4311</v>
      </c>
      <c r="N1365" t="s">
        <v>4311</v>
      </c>
      <c r="O1365" t="s">
        <v>4312</v>
      </c>
    </row>
    <row r="1366" spans="1:15" x14ac:dyDescent="0.45">
      <c r="A1366" t="s">
        <v>4309</v>
      </c>
      <c r="B1366" t="s">
        <v>4310</v>
      </c>
      <c r="C1366" t="s">
        <v>3628</v>
      </c>
      <c r="D1366">
        <v>100</v>
      </c>
      <c r="E1366" t="s">
        <v>3629</v>
      </c>
      <c r="F1366" t="s">
        <v>3630</v>
      </c>
      <c r="G1366" t="s">
        <v>3631</v>
      </c>
      <c r="H1366" t="s">
        <v>3632</v>
      </c>
      <c r="I1366" t="s">
        <v>3633</v>
      </c>
      <c r="J1366" t="s">
        <v>3634</v>
      </c>
      <c r="K1366" t="s">
        <v>48</v>
      </c>
      <c r="L1366" t="s">
        <v>3660</v>
      </c>
      <c r="M1366" t="s">
        <v>4311</v>
      </c>
      <c r="N1366" t="s">
        <v>4311</v>
      </c>
      <c r="O1366" t="s">
        <v>4312</v>
      </c>
    </row>
    <row r="1367" spans="1:15" x14ac:dyDescent="0.45">
      <c r="A1367" t="s">
        <v>4366</v>
      </c>
      <c r="B1367" t="s">
        <v>4367</v>
      </c>
      <c r="C1367" t="s">
        <v>3628</v>
      </c>
      <c r="D1367">
        <v>100</v>
      </c>
      <c r="E1367" t="s">
        <v>3629</v>
      </c>
      <c r="F1367" t="s">
        <v>3630</v>
      </c>
      <c r="G1367" t="s">
        <v>3631</v>
      </c>
      <c r="H1367" t="s">
        <v>3632</v>
      </c>
      <c r="I1367" t="s">
        <v>3633</v>
      </c>
      <c r="J1367" t="s">
        <v>3634</v>
      </c>
      <c r="K1367" t="s">
        <v>48</v>
      </c>
      <c r="L1367" t="s">
        <v>961</v>
      </c>
      <c r="M1367" t="s">
        <v>4366</v>
      </c>
      <c r="N1367" t="s">
        <v>4366</v>
      </c>
      <c r="O1367" t="s">
        <v>3858</v>
      </c>
    </row>
    <row r="1368" spans="1:15" x14ac:dyDescent="0.45">
      <c r="A1368" t="s">
        <v>4643</v>
      </c>
      <c r="B1368" t="s">
        <v>4644</v>
      </c>
      <c r="C1368" t="s">
        <v>3628</v>
      </c>
      <c r="D1368">
        <v>100</v>
      </c>
      <c r="E1368" t="s">
        <v>3629</v>
      </c>
      <c r="F1368" t="s">
        <v>3630</v>
      </c>
      <c r="G1368" t="s">
        <v>3631</v>
      </c>
      <c r="H1368" t="s">
        <v>3632</v>
      </c>
      <c r="I1368" t="s">
        <v>3633</v>
      </c>
      <c r="J1368" t="s">
        <v>3634</v>
      </c>
      <c r="K1368" t="s">
        <v>48</v>
      </c>
      <c r="L1368" t="s">
        <v>49</v>
      </c>
      <c r="M1368" t="s">
        <v>4643</v>
      </c>
      <c r="N1368" t="s">
        <v>4643</v>
      </c>
      <c r="O1368" t="s">
        <v>4608</v>
      </c>
    </row>
    <row r="1369" spans="1:15" x14ac:dyDescent="0.45">
      <c r="A1369" t="s">
        <v>4643</v>
      </c>
      <c r="B1369" t="s">
        <v>4644</v>
      </c>
      <c r="C1369" t="s">
        <v>3628</v>
      </c>
      <c r="D1369">
        <v>100</v>
      </c>
      <c r="E1369" t="s">
        <v>3629</v>
      </c>
      <c r="F1369" t="s">
        <v>3630</v>
      </c>
      <c r="G1369" t="s">
        <v>3631</v>
      </c>
      <c r="H1369" t="s">
        <v>3632</v>
      </c>
      <c r="I1369" t="s">
        <v>3633</v>
      </c>
      <c r="J1369" t="s">
        <v>3634</v>
      </c>
      <c r="K1369" t="s">
        <v>48</v>
      </c>
      <c r="L1369" t="s">
        <v>49</v>
      </c>
      <c r="M1369" t="s">
        <v>4643</v>
      </c>
      <c r="N1369" t="s">
        <v>4643</v>
      </c>
      <c r="O1369" t="s">
        <v>4608</v>
      </c>
    </row>
    <row r="1370" spans="1:15" x14ac:dyDescent="0.45">
      <c r="A1370" t="s">
        <v>4643</v>
      </c>
      <c r="B1370" t="s">
        <v>4644</v>
      </c>
      <c r="C1370" t="s">
        <v>3628</v>
      </c>
      <c r="D1370">
        <v>100</v>
      </c>
      <c r="E1370" t="s">
        <v>3629</v>
      </c>
      <c r="F1370" t="s">
        <v>3630</v>
      </c>
      <c r="G1370" t="s">
        <v>3631</v>
      </c>
      <c r="H1370" t="s">
        <v>3632</v>
      </c>
      <c r="I1370" t="s">
        <v>3633</v>
      </c>
      <c r="J1370" t="s">
        <v>3634</v>
      </c>
      <c r="K1370" t="s">
        <v>48</v>
      </c>
      <c r="L1370" t="s">
        <v>49</v>
      </c>
      <c r="M1370" t="s">
        <v>4643</v>
      </c>
      <c r="N1370" t="s">
        <v>4643</v>
      </c>
      <c r="O1370" t="s">
        <v>4608</v>
      </c>
    </row>
    <row r="1371" spans="1:15" x14ac:dyDescent="0.45">
      <c r="A1371" t="s">
        <v>4645</v>
      </c>
      <c r="B1371" t="s">
        <v>4646</v>
      </c>
      <c r="C1371" t="s">
        <v>3628</v>
      </c>
      <c r="D1371">
        <v>100</v>
      </c>
      <c r="E1371" t="s">
        <v>3629</v>
      </c>
      <c r="F1371" t="s">
        <v>3630</v>
      </c>
      <c r="G1371" t="s">
        <v>3631</v>
      </c>
      <c r="H1371" t="s">
        <v>3632</v>
      </c>
      <c r="I1371" t="s">
        <v>3633</v>
      </c>
      <c r="J1371" t="s">
        <v>3634</v>
      </c>
      <c r="K1371" t="s">
        <v>48</v>
      </c>
      <c r="L1371" t="s">
        <v>49</v>
      </c>
      <c r="M1371" t="s">
        <v>4645</v>
      </c>
      <c r="N1371" t="s">
        <v>4645</v>
      </c>
      <c r="O1371" t="s">
        <v>4647</v>
      </c>
    </row>
    <row r="1372" spans="1:15" x14ac:dyDescent="0.45">
      <c r="A1372" t="s">
        <v>4645</v>
      </c>
      <c r="B1372" t="s">
        <v>4646</v>
      </c>
      <c r="C1372" t="s">
        <v>3628</v>
      </c>
      <c r="D1372">
        <v>100</v>
      </c>
      <c r="E1372" t="s">
        <v>3629</v>
      </c>
      <c r="F1372" t="s">
        <v>3630</v>
      </c>
      <c r="G1372" t="s">
        <v>3631</v>
      </c>
      <c r="H1372" t="s">
        <v>3632</v>
      </c>
      <c r="I1372" t="s">
        <v>3633</v>
      </c>
      <c r="J1372" t="s">
        <v>3634</v>
      </c>
      <c r="K1372" t="s">
        <v>48</v>
      </c>
      <c r="L1372" t="s">
        <v>49</v>
      </c>
      <c r="M1372" t="s">
        <v>4645</v>
      </c>
      <c r="N1372" t="s">
        <v>4645</v>
      </c>
      <c r="O1372" t="s">
        <v>4647</v>
      </c>
    </row>
    <row r="1373" spans="1:15" x14ac:dyDescent="0.45">
      <c r="A1373" t="s">
        <v>4645</v>
      </c>
      <c r="B1373" t="s">
        <v>4646</v>
      </c>
      <c r="C1373" t="s">
        <v>3628</v>
      </c>
      <c r="D1373">
        <v>100</v>
      </c>
      <c r="E1373" t="s">
        <v>3629</v>
      </c>
      <c r="F1373" t="s">
        <v>3630</v>
      </c>
      <c r="G1373" t="s">
        <v>3631</v>
      </c>
      <c r="H1373" t="s">
        <v>3632</v>
      </c>
      <c r="I1373" t="s">
        <v>3633</v>
      </c>
      <c r="J1373" t="s">
        <v>3634</v>
      </c>
      <c r="K1373" t="s">
        <v>48</v>
      </c>
      <c r="L1373" t="s">
        <v>49</v>
      </c>
      <c r="M1373" t="s">
        <v>4645</v>
      </c>
      <c r="N1373" t="s">
        <v>4645</v>
      </c>
      <c r="O1373" t="s">
        <v>4647</v>
      </c>
    </row>
    <row r="1374" spans="1:15" x14ac:dyDescent="0.45">
      <c r="A1374" t="s">
        <v>4645</v>
      </c>
      <c r="B1374" t="s">
        <v>4646</v>
      </c>
      <c r="C1374" t="s">
        <v>3628</v>
      </c>
      <c r="D1374">
        <v>100</v>
      </c>
      <c r="E1374" t="s">
        <v>3629</v>
      </c>
      <c r="F1374" t="s">
        <v>3630</v>
      </c>
      <c r="G1374" t="s">
        <v>3631</v>
      </c>
      <c r="H1374" t="s">
        <v>3632</v>
      </c>
      <c r="I1374" t="s">
        <v>3633</v>
      </c>
      <c r="J1374" t="s">
        <v>3634</v>
      </c>
      <c r="K1374" t="s">
        <v>48</v>
      </c>
      <c r="L1374" t="s">
        <v>49</v>
      </c>
      <c r="M1374" t="s">
        <v>4645</v>
      </c>
      <c r="N1374" t="s">
        <v>4645</v>
      </c>
      <c r="O1374" t="s">
        <v>4647</v>
      </c>
    </row>
    <row r="1375" spans="1:15" x14ac:dyDescent="0.45">
      <c r="A1375" t="s">
        <v>4648</v>
      </c>
      <c r="B1375" t="s">
        <v>4649</v>
      </c>
      <c r="C1375" t="s">
        <v>3628</v>
      </c>
      <c r="D1375">
        <v>100</v>
      </c>
      <c r="E1375" t="s">
        <v>3629</v>
      </c>
      <c r="F1375" t="s">
        <v>3630</v>
      </c>
      <c r="G1375" t="s">
        <v>3631</v>
      </c>
      <c r="H1375" t="s">
        <v>3632</v>
      </c>
      <c r="I1375" t="s">
        <v>3633</v>
      </c>
      <c r="J1375" t="s">
        <v>3634</v>
      </c>
      <c r="K1375" t="s">
        <v>48</v>
      </c>
      <c r="L1375" t="s">
        <v>49</v>
      </c>
      <c r="M1375" t="s">
        <v>4648</v>
      </c>
      <c r="N1375" t="s">
        <v>4648</v>
      </c>
      <c r="O1375" t="s">
        <v>4608</v>
      </c>
    </row>
    <row r="1376" spans="1:15" x14ac:dyDescent="0.45">
      <c r="A1376" t="s">
        <v>4648</v>
      </c>
      <c r="B1376" t="s">
        <v>4649</v>
      </c>
      <c r="C1376" t="s">
        <v>3628</v>
      </c>
      <c r="D1376">
        <v>100</v>
      </c>
      <c r="E1376" t="s">
        <v>3629</v>
      </c>
      <c r="F1376" t="s">
        <v>3630</v>
      </c>
      <c r="G1376" t="s">
        <v>3631</v>
      </c>
      <c r="H1376" t="s">
        <v>3632</v>
      </c>
      <c r="I1376" t="s">
        <v>3633</v>
      </c>
      <c r="J1376" t="s">
        <v>3634</v>
      </c>
      <c r="K1376" t="s">
        <v>48</v>
      </c>
      <c r="L1376" t="s">
        <v>49</v>
      </c>
      <c r="M1376" t="s">
        <v>4648</v>
      </c>
      <c r="N1376" t="s">
        <v>4648</v>
      </c>
      <c r="O1376" t="s">
        <v>4608</v>
      </c>
    </row>
    <row r="1377" spans="1:15" x14ac:dyDescent="0.45">
      <c r="A1377" t="s">
        <v>4648</v>
      </c>
      <c r="B1377" t="s">
        <v>4649</v>
      </c>
      <c r="C1377" t="s">
        <v>3628</v>
      </c>
      <c r="D1377">
        <v>100</v>
      </c>
      <c r="E1377" t="s">
        <v>3629</v>
      </c>
      <c r="F1377" t="s">
        <v>3630</v>
      </c>
      <c r="G1377" t="s">
        <v>3631</v>
      </c>
      <c r="H1377" t="s">
        <v>3632</v>
      </c>
      <c r="I1377" t="s">
        <v>3633</v>
      </c>
      <c r="J1377" t="s">
        <v>3634</v>
      </c>
      <c r="K1377" t="s">
        <v>48</v>
      </c>
      <c r="L1377" t="s">
        <v>49</v>
      </c>
      <c r="M1377" t="s">
        <v>4648</v>
      </c>
      <c r="N1377" t="s">
        <v>4648</v>
      </c>
      <c r="O1377" t="s">
        <v>4608</v>
      </c>
    </row>
    <row r="1378" spans="1:15" x14ac:dyDescent="0.45">
      <c r="A1378" t="s">
        <v>4569</v>
      </c>
      <c r="B1378" t="s">
        <v>4570</v>
      </c>
      <c r="C1378" t="s">
        <v>3628</v>
      </c>
      <c r="D1378">
        <v>100</v>
      </c>
      <c r="E1378" t="s">
        <v>3629</v>
      </c>
      <c r="F1378" t="s">
        <v>3630</v>
      </c>
      <c r="G1378" t="s">
        <v>3631</v>
      </c>
      <c r="H1378" t="s">
        <v>3632</v>
      </c>
      <c r="I1378" t="s">
        <v>3633</v>
      </c>
      <c r="J1378" t="s">
        <v>3634</v>
      </c>
      <c r="K1378" t="s">
        <v>229</v>
      </c>
      <c r="L1378" t="s">
        <v>2876</v>
      </c>
      <c r="M1378" t="s">
        <v>4569</v>
      </c>
      <c r="N1378" t="s">
        <v>4569</v>
      </c>
      <c r="O1378" t="s">
        <v>4571</v>
      </c>
    </row>
    <row r="1379" spans="1:15" x14ac:dyDescent="0.45">
      <c r="A1379" t="s">
        <v>4569</v>
      </c>
      <c r="B1379" t="s">
        <v>4570</v>
      </c>
      <c r="C1379" t="s">
        <v>3628</v>
      </c>
      <c r="D1379">
        <v>100</v>
      </c>
      <c r="E1379" t="s">
        <v>3629</v>
      </c>
      <c r="F1379" t="s">
        <v>3630</v>
      </c>
      <c r="G1379" t="s">
        <v>3631</v>
      </c>
      <c r="H1379" t="s">
        <v>3632</v>
      </c>
      <c r="I1379" t="s">
        <v>3633</v>
      </c>
      <c r="J1379" t="s">
        <v>3634</v>
      </c>
      <c r="K1379" t="s">
        <v>229</v>
      </c>
      <c r="L1379" t="s">
        <v>2876</v>
      </c>
      <c r="M1379" t="s">
        <v>4569</v>
      </c>
      <c r="N1379" t="s">
        <v>4569</v>
      </c>
      <c r="O1379" t="s">
        <v>4571</v>
      </c>
    </row>
    <row r="1380" spans="1:15" x14ac:dyDescent="0.45">
      <c r="A1380" t="s">
        <v>4569</v>
      </c>
      <c r="B1380" t="s">
        <v>4570</v>
      </c>
      <c r="C1380" t="s">
        <v>3628</v>
      </c>
      <c r="D1380">
        <v>100</v>
      </c>
      <c r="E1380" t="s">
        <v>3629</v>
      </c>
      <c r="F1380" t="s">
        <v>3630</v>
      </c>
      <c r="G1380" t="s">
        <v>3631</v>
      </c>
      <c r="H1380" t="s">
        <v>3632</v>
      </c>
      <c r="I1380" t="s">
        <v>3633</v>
      </c>
      <c r="J1380" t="s">
        <v>3634</v>
      </c>
      <c r="K1380" t="s">
        <v>229</v>
      </c>
      <c r="L1380" t="s">
        <v>2876</v>
      </c>
      <c r="M1380" t="s">
        <v>4569</v>
      </c>
      <c r="N1380" t="s">
        <v>4569</v>
      </c>
      <c r="O1380" t="s">
        <v>4571</v>
      </c>
    </row>
    <row r="1381" spans="1:15" x14ac:dyDescent="0.45">
      <c r="A1381" t="s">
        <v>4650</v>
      </c>
      <c r="B1381" t="s">
        <v>4651</v>
      </c>
      <c r="C1381" t="s">
        <v>3628</v>
      </c>
      <c r="D1381">
        <v>100</v>
      </c>
      <c r="E1381" t="s">
        <v>3629</v>
      </c>
      <c r="F1381" t="s">
        <v>3630</v>
      </c>
      <c r="G1381" t="s">
        <v>3631</v>
      </c>
      <c r="H1381" t="s">
        <v>3632</v>
      </c>
      <c r="I1381" t="s">
        <v>3633</v>
      </c>
      <c r="J1381" t="s">
        <v>3634</v>
      </c>
      <c r="K1381" t="s">
        <v>229</v>
      </c>
      <c r="L1381" t="s">
        <v>1460</v>
      </c>
      <c r="M1381" t="s">
        <v>4650</v>
      </c>
      <c r="N1381" t="s">
        <v>4650</v>
      </c>
      <c r="O1381" t="s">
        <v>3430</v>
      </c>
    </row>
    <row r="1382" spans="1:15" x14ac:dyDescent="0.45">
      <c r="A1382" t="s">
        <v>4650</v>
      </c>
      <c r="B1382" t="s">
        <v>4651</v>
      </c>
      <c r="C1382" t="s">
        <v>3628</v>
      </c>
      <c r="D1382">
        <v>100</v>
      </c>
      <c r="E1382" t="s">
        <v>3629</v>
      </c>
      <c r="F1382" t="s">
        <v>3630</v>
      </c>
      <c r="G1382" t="s">
        <v>3631</v>
      </c>
      <c r="H1382" t="s">
        <v>3632</v>
      </c>
      <c r="I1382" t="s">
        <v>3633</v>
      </c>
      <c r="J1382" t="s">
        <v>3634</v>
      </c>
      <c r="K1382" t="s">
        <v>229</v>
      </c>
      <c r="L1382" t="s">
        <v>1460</v>
      </c>
      <c r="M1382" t="s">
        <v>4650</v>
      </c>
      <c r="N1382" t="s">
        <v>4650</v>
      </c>
      <c r="O1382" t="s">
        <v>3430</v>
      </c>
    </row>
    <row r="1383" spans="1:15" x14ac:dyDescent="0.45">
      <c r="A1383" t="s">
        <v>4650</v>
      </c>
      <c r="B1383" t="s">
        <v>4651</v>
      </c>
      <c r="C1383" t="s">
        <v>3628</v>
      </c>
      <c r="D1383">
        <v>100</v>
      </c>
      <c r="E1383" t="s">
        <v>3629</v>
      </c>
      <c r="F1383" t="s">
        <v>3630</v>
      </c>
      <c r="G1383" t="s">
        <v>3631</v>
      </c>
      <c r="H1383" t="s">
        <v>3632</v>
      </c>
      <c r="I1383" t="s">
        <v>3633</v>
      </c>
      <c r="J1383" t="s">
        <v>3634</v>
      </c>
      <c r="K1383" t="s">
        <v>229</v>
      </c>
      <c r="L1383" t="s">
        <v>1460</v>
      </c>
      <c r="M1383" t="s">
        <v>4650</v>
      </c>
      <c r="N1383" t="s">
        <v>4650</v>
      </c>
      <c r="O1383" t="s">
        <v>3430</v>
      </c>
    </row>
    <row r="1384" spans="1:15" x14ac:dyDescent="0.45">
      <c r="A1384" t="s">
        <v>4650</v>
      </c>
      <c r="B1384" t="s">
        <v>4651</v>
      </c>
      <c r="C1384" t="s">
        <v>3628</v>
      </c>
      <c r="D1384">
        <v>100</v>
      </c>
      <c r="E1384" t="s">
        <v>3629</v>
      </c>
      <c r="F1384" t="s">
        <v>3630</v>
      </c>
      <c r="G1384" t="s">
        <v>3631</v>
      </c>
      <c r="H1384" t="s">
        <v>3632</v>
      </c>
      <c r="I1384" t="s">
        <v>3633</v>
      </c>
      <c r="J1384" t="s">
        <v>3634</v>
      </c>
      <c r="K1384" t="s">
        <v>229</v>
      </c>
      <c r="L1384" t="s">
        <v>1460</v>
      </c>
      <c r="M1384" t="s">
        <v>4650</v>
      </c>
      <c r="N1384" t="s">
        <v>4650</v>
      </c>
      <c r="O1384" t="s">
        <v>3430</v>
      </c>
    </row>
    <row r="1385" spans="1:15" x14ac:dyDescent="0.45">
      <c r="A1385" t="s">
        <v>4650</v>
      </c>
      <c r="B1385" t="s">
        <v>4651</v>
      </c>
      <c r="C1385" t="s">
        <v>3628</v>
      </c>
      <c r="D1385">
        <v>100</v>
      </c>
      <c r="E1385" t="s">
        <v>3629</v>
      </c>
      <c r="F1385" t="s">
        <v>3630</v>
      </c>
      <c r="G1385" t="s">
        <v>3631</v>
      </c>
      <c r="H1385" t="s">
        <v>3632</v>
      </c>
      <c r="I1385" t="s">
        <v>3633</v>
      </c>
      <c r="J1385" t="s">
        <v>3634</v>
      </c>
      <c r="K1385" t="s">
        <v>229</v>
      </c>
      <c r="L1385" t="s">
        <v>1460</v>
      </c>
      <c r="M1385" t="s">
        <v>4650</v>
      </c>
      <c r="N1385" t="s">
        <v>4650</v>
      </c>
      <c r="O1385" t="s">
        <v>3430</v>
      </c>
    </row>
    <row r="1386" spans="1:15" x14ac:dyDescent="0.45">
      <c r="A1386" t="s">
        <v>4650</v>
      </c>
      <c r="B1386" t="s">
        <v>4651</v>
      </c>
      <c r="C1386" t="s">
        <v>3628</v>
      </c>
      <c r="D1386">
        <v>100</v>
      </c>
      <c r="E1386" t="s">
        <v>3629</v>
      </c>
      <c r="F1386" t="s">
        <v>3630</v>
      </c>
      <c r="G1386" t="s">
        <v>3631</v>
      </c>
      <c r="H1386" t="s">
        <v>3632</v>
      </c>
      <c r="I1386" t="s">
        <v>3633</v>
      </c>
      <c r="J1386" t="s">
        <v>3634</v>
      </c>
      <c r="K1386" t="s">
        <v>229</v>
      </c>
      <c r="L1386" t="s">
        <v>1460</v>
      </c>
      <c r="M1386" t="s">
        <v>4650</v>
      </c>
      <c r="N1386" t="s">
        <v>4650</v>
      </c>
      <c r="O1386" t="s">
        <v>3430</v>
      </c>
    </row>
    <row r="1387" spans="1:15" x14ac:dyDescent="0.45">
      <c r="A1387" t="s">
        <v>4650</v>
      </c>
      <c r="B1387" t="s">
        <v>4651</v>
      </c>
      <c r="C1387" t="s">
        <v>3628</v>
      </c>
      <c r="D1387">
        <v>100</v>
      </c>
      <c r="E1387" t="s">
        <v>3629</v>
      </c>
      <c r="F1387" t="s">
        <v>3630</v>
      </c>
      <c r="G1387" t="s">
        <v>3631</v>
      </c>
      <c r="H1387" t="s">
        <v>3632</v>
      </c>
      <c r="I1387" t="s">
        <v>3633</v>
      </c>
      <c r="J1387" t="s">
        <v>3634</v>
      </c>
      <c r="K1387" t="s">
        <v>229</v>
      </c>
      <c r="L1387" t="s">
        <v>1460</v>
      </c>
      <c r="M1387" t="s">
        <v>4650</v>
      </c>
      <c r="N1387" t="s">
        <v>4650</v>
      </c>
      <c r="O1387" t="s">
        <v>3430</v>
      </c>
    </row>
    <row r="1388" spans="1:15" x14ac:dyDescent="0.45">
      <c r="A1388" t="s">
        <v>4650</v>
      </c>
      <c r="B1388" t="s">
        <v>4651</v>
      </c>
      <c r="C1388" t="s">
        <v>3628</v>
      </c>
      <c r="D1388">
        <v>100</v>
      </c>
      <c r="E1388" t="s">
        <v>3629</v>
      </c>
      <c r="F1388" t="s">
        <v>3630</v>
      </c>
      <c r="G1388" t="s">
        <v>3631</v>
      </c>
      <c r="H1388" t="s">
        <v>3632</v>
      </c>
      <c r="I1388" t="s">
        <v>3633</v>
      </c>
      <c r="J1388" t="s">
        <v>3634</v>
      </c>
      <c r="K1388" t="s">
        <v>229</v>
      </c>
      <c r="L1388" t="s">
        <v>1460</v>
      </c>
      <c r="M1388" t="s">
        <v>4650</v>
      </c>
      <c r="N1388" t="s">
        <v>4650</v>
      </c>
      <c r="O1388" t="s">
        <v>3430</v>
      </c>
    </row>
    <row r="1389" spans="1:15" x14ac:dyDescent="0.45">
      <c r="A1389" t="s">
        <v>4650</v>
      </c>
      <c r="B1389" t="s">
        <v>4651</v>
      </c>
      <c r="C1389" t="s">
        <v>3628</v>
      </c>
      <c r="D1389">
        <v>100</v>
      </c>
      <c r="E1389" t="s">
        <v>3629</v>
      </c>
      <c r="F1389" t="s">
        <v>3630</v>
      </c>
      <c r="G1389" t="s">
        <v>3631</v>
      </c>
      <c r="H1389" t="s">
        <v>3632</v>
      </c>
      <c r="I1389" t="s">
        <v>3633</v>
      </c>
      <c r="J1389" t="s">
        <v>3634</v>
      </c>
      <c r="K1389" t="s">
        <v>229</v>
      </c>
      <c r="L1389" t="s">
        <v>1460</v>
      </c>
      <c r="M1389" t="s">
        <v>4650</v>
      </c>
      <c r="N1389" t="s">
        <v>4650</v>
      </c>
      <c r="O1389" t="s">
        <v>3430</v>
      </c>
    </row>
    <row r="1390" spans="1:15" x14ac:dyDescent="0.45">
      <c r="A1390" t="s">
        <v>4650</v>
      </c>
      <c r="B1390" t="s">
        <v>4651</v>
      </c>
      <c r="C1390" t="s">
        <v>3628</v>
      </c>
      <c r="D1390">
        <v>100</v>
      </c>
      <c r="E1390" t="s">
        <v>3629</v>
      </c>
      <c r="F1390" t="s">
        <v>3630</v>
      </c>
      <c r="G1390" t="s">
        <v>3631</v>
      </c>
      <c r="H1390" t="s">
        <v>3632</v>
      </c>
      <c r="I1390" t="s">
        <v>3633</v>
      </c>
      <c r="J1390" t="s">
        <v>3634</v>
      </c>
      <c r="K1390" t="s">
        <v>229</v>
      </c>
      <c r="L1390" t="s">
        <v>1460</v>
      </c>
      <c r="M1390" t="s">
        <v>4650</v>
      </c>
      <c r="N1390" t="s">
        <v>4650</v>
      </c>
      <c r="O1390" t="s">
        <v>3430</v>
      </c>
    </row>
    <row r="1391" spans="1:15" x14ac:dyDescent="0.45">
      <c r="A1391" t="s">
        <v>4648</v>
      </c>
      <c r="B1391" t="s">
        <v>4649</v>
      </c>
      <c r="C1391" t="s">
        <v>3628</v>
      </c>
      <c r="D1391">
        <v>100</v>
      </c>
      <c r="E1391" t="s">
        <v>3629</v>
      </c>
      <c r="F1391" t="s">
        <v>3630</v>
      </c>
      <c r="G1391" t="s">
        <v>3631</v>
      </c>
      <c r="H1391" t="s">
        <v>3632</v>
      </c>
      <c r="I1391" t="s">
        <v>3633</v>
      </c>
      <c r="J1391" t="s">
        <v>3634</v>
      </c>
      <c r="K1391" t="s">
        <v>48</v>
      </c>
      <c r="L1391" t="s">
        <v>49</v>
      </c>
      <c r="M1391" t="s">
        <v>4648</v>
      </c>
      <c r="N1391" t="s">
        <v>4648</v>
      </c>
      <c r="O1391" t="s">
        <v>4608</v>
      </c>
    </row>
    <row r="1392" spans="1:15" x14ac:dyDescent="0.45">
      <c r="A1392" t="s">
        <v>4648</v>
      </c>
      <c r="B1392" t="s">
        <v>4649</v>
      </c>
      <c r="C1392" t="s">
        <v>3628</v>
      </c>
      <c r="D1392">
        <v>100</v>
      </c>
      <c r="E1392" t="s">
        <v>3629</v>
      </c>
      <c r="F1392" t="s">
        <v>3630</v>
      </c>
      <c r="G1392" t="s">
        <v>3631</v>
      </c>
      <c r="H1392" t="s">
        <v>3632</v>
      </c>
      <c r="I1392" t="s">
        <v>3633</v>
      </c>
      <c r="J1392" t="s">
        <v>3634</v>
      </c>
      <c r="K1392" t="s">
        <v>48</v>
      </c>
      <c r="L1392" t="s">
        <v>49</v>
      </c>
      <c r="M1392" t="s">
        <v>4648</v>
      </c>
      <c r="N1392" t="s">
        <v>4648</v>
      </c>
      <c r="O1392" t="s">
        <v>4608</v>
      </c>
    </row>
    <row r="1393" spans="1:15" x14ac:dyDescent="0.45">
      <c r="A1393" t="s">
        <v>4652</v>
      </c>
      <c r="B1393" t="s">
        <v>4653</v>
      </c>
      <c r="C1393" t="s">
        <v>3628</v>
      </c>
      <c r="D1393">
        <v>100</v>
      </c>
      <c r="E1393" t="s">
        <v>3629</v>
      </c>
      <c r="F1393" t="s">
        <v>3630</v>
      </c>
      <c r="G1393" t="s">
        <v>3631</v>
      </c>
      <c r="H1393" t="s">
        <v>3632</v>
      </c>
      <c r="I1393" t="s">
        <v>3633</v>
      </c>
      <c r="J1393" t="s">
        <v>3634</v>
      </c>
      <c r="K1393" t="s">
        <v>48</v>
      </c>
      <c r="L1393" t="s">
        <v>49</v>
      </c>
      <c r="M1393" t="s">
        <v>4652</v>
      </c>
      <c r="N1393" t="s">
        <v>4652</v>
      </c>
      <c r="O1393" t="s">
        <v>4654</v>
      </c>
    </row>
    <row r="1394" spans="1:15" x14ac:dyDescent="0.45">
      <c r="A1394" t="s">
        <v>3626</v>
      </c>
      <c r="B1394" t="s">
        <v>3627</v>
      </c>
      <c r="C1394" t="s">
        <v>3628</v>
      </c>
      <c r="D1394">
        <v>100</v>
      </c>
      <c r="E1394" t="s">
        <v>3629</v>
      </c>
      <c r="F1394" t="s">
        <v>3630</v>
      </c>
      <c r="G1394" t="s">
        <v>3631</v>
      </c>
      <c r="H1394" t="s">
        <v>3632</v>
      </c>
      <c r="I1394" t="s">
        <v>3633</v>
      </c>
      <c r="J1394" t="s">
        <v>3634</v>
      </c>
      <c r="K1394" t="s">
        <v>48</v>
      </c>
      <c r="L1394" t="s">
        <v>49</v>
      </c>
      <c r="M1394" t="s">
        <v>3626</v>
      </c>
      <c r="N1394" t="s">
        <v>3626</v>
      </c>
      <c r="O1394" t="s">
        <v>3635</v>
      </c>
    </row>
    <row r="1395" spans="1:15" x14ac:dyDescent="0.45">
      <c r="A1395" t="s">
        <v>3626</v>
      </c>
      <c r="B1395" t="s">
        <v>3627</v>
      </c>
      <c r="C1395" t="s">
        <v>3628</v>
      </c>
      <c r="D1395">
        <v>100</v>
      </c>
      <c r="E1395" t="s">
        <v>3629</v>
      </c>
      <c r="F1395" t="s">
        <v>3630</v>
      </c>
      <c r="G1395" t="s">
        <v>3631</v>
      </c>
      <c r="H1395" t="s">
        <v>3632</v>
      </c>
      <c r="I1395" t="s">
        <v>3633</v>
      </c>
      <c r="J1395" t="s">
        <v>3634</v>
      </c>
      <c r="K1395" t="s">
        <v>48</v>
      </c>
      <c r="L1395" t="s">
        <v>49</v>
      </c>
      <c r="M1395" t="s">
        <v>3626</v>
      </c>
      <c r="N1395" t="s">
        <v>3626</v>
      </c>
      <c r="O1395" t="s">
        <v>3635</v>
      </c>
    </row>
    <row r="1396" spans="1:15" x14ac:dyDescent="0.45">
      <c r="A1396" t="s">
        <v>3626</v>
      </c>
      <c r="B1396" t="s">
        <v>3627</v>
      </c>
      <c r="C1396" t="s">
        <v>3628</v>
      </c>
      <c r="D1396">
        <v>100</v>
      </c>
      <c r="E1396" t="s">
        <v>3629</v>
      </c>
      <c r="F1396" t="s">
        <v>3630</v>
      </c>
      <c r="G1396" t="s">
        <v>3631</v>
      </c>
      <c r="H1396" t="s">
        <v>3632</v>
      </c>
      <c r="I1396" t="s">
        <v>3633</v>
      </c>
      <c r="J1396" t="s">
        <v>3634</v>
      </c>
      <c r="K1396" t="s">
        <v>48</v>
      </c>
      <c r="L1396" t="s">
        <v>49</v>
      </c>
      <c r="M1396" t="s">
        <v>3626</v>
      </c>
      <c r="N1396" t="s">
        <v>3626</v>
      </c>
      <c r="O1396" t="s">
        <v>3635</v>
      </c>
    </row>
    <row r="1397" spans="1:15" x14ac:dyDescent="0.45">
      <c r="A1397" t="s">
        <v>3626</v>
      </c>
      <c r="B1397" t="s">
        <v>3627</v>
      </c>
      <c r="C1397" t="s">
        <v>3628</v>
      </c>
      <c r="D1397">
        <v>100</v>
      </c>
      <c r="E1397" t="s">
        <v>3629</v>
      </c>
      <c r="F1397" t="s">
        <v>3630</v>
      </c>
      <c r="G1397" t="s">
        <v>3631</v>
      </c>
      <c r="H1397" t="s">
        <v>3632</v>
      </c>
      <c r="I1397" t="s">
        <v>3633</v>
      </c>
      <c r="J1397" t="s">
        <v>3634</v>
      </c>
      <c r="K1397" t="s">
        <v>48</v>
      </c>
      <c r="L1397" t="s">
        <v>49</v>
      </c>
      <c r="M1397" t="s">
        <v>3626</v>
      </c>
      <c r="N1397" t="s">
        <v>3626</v>
      </c>
      <c r="O1397" t="s">
        <v>3635</v>
      </c>
    </row>
    <row r="1398" spans="1:15" x14ac:dyDescent="0.45">
      <c r="A1398" t="s">
        <v>3626</v>
      </c>
      <c r="B1398" t="s">
        <v>3627</v>
      </c>
      <c r="C1398" t="s">
        <v>3628</v>
      </c>
      <c r="D1398">
        <v>100</v>
      </c>
      <c r="E1398" t="s">
        <v>3629</v>
      </c>
      <c r="F1398" t="s">
        <v>3630</v>
      </c>
      <c r="G1398" t="s">
        <v>3631</v>
      </c>
      <c r="H1398" t="s">
        <v>3632</v>
      </c>
      <c r="I1398" t="s">
        <v>3633</v>
      </c>
      <c r="J1398" t="s">
        <v>3634</v>
      </c>
      <c r="K1398" t="s">
        <v>48</v>
      </c>
      <c r="L1398" t="s">
        <v>49</v>
      </c>
      <c r="M1398" t="s">
        <v>3626</v>
      </c>
      <c r="N1398" t="s">
        <v>3626</v>
      </c>
      <c r="O1398" t="s">
        <v>3635</v>
      </c>
    </row>
    <row r="1399" spans="1:15" x14ac:dyDescent="0.45">
      <c r="A1399" t="s">
        <v>4655</v>
      </c>
      <c r="B1399" t="s">
        <v>4656</v>
      </c>
      <c r="C1399" t="s">
        <v>3628</v>
      </c>
      <c r="D1399">
        <v>96</v>
      </c>
      <c r="E1399" t="s">
        <v>3629</v>
      </c>
      <c r="F1399" t="s">
        <v>3643</v>
      </c>
      <c r="G1399" t="s">
        <v>3631</v>
      </c>
      <c r="H1399" t="s">
        <v>3632</v>
      </c>
      <c r="I1399" t="s">
        <v>3633</v>
      </c>
      <c r="J1399" t="s">
        <v>3634</v>
      </c>
      <c r="K1399" t="s">
        <v>48</v>
      </c>
      <c r="L1399" t="s">
        <v>49</v>
      </c>
      <c r="M1399" t="s">
        <v>3644</v>
      </c>
      <c r="N1399" t="s">
        <v>49</v>
      </c>
      <c r="O1399" t="s">
        <v>4657</v>
      </c>
    </row>
    <row r="1400" spans="1:15" x14ac:dyDescent="0.45">
      <c r="A1400" t="s">
        <v>4658</v>
      </c>
      <c r="B1400" t="s">
        <v>4659</v>
      </c>
      <c r="C1400" t="s">
        <v>3628</v>
      </c>
      <c r="D1400">
        <v>100</v>
      </c>
      <c r="E1400" t="s">
        <v>3629</v>
      </c>
      <c r="F1400" t="s">
        <v>3630</v>
      </c>
      <c r="G1400" t="s">
        <v>3631</v>
      </c>
      <c r="H1400" t="s">
        <v>3632</v>
      </c>
      <c r="I1400" t="s">
        <v>3633</v>
      </c>
      <c r="J1400" t="s">
        <v>3634</v>
      </c>
      <c r="K1400" t="s">
        <v>48</v>
      </c>
      <c r="L1400" t="s">
        <v>49</v>
      </c>
      <c r="M1400" t="s">
        <v>4658</v>
      </c>
      <c r="N1400" t="s">
        <v>4658</v>
      </c>
      <c r="O1400" t="s">
        <v>4660</v>
      </c>
    </row>
    <row r="1401" spans="1:15" x14ac:dyDescent="0.45">
      <c r="A1401" t="s">
        <v>4606</v>
      </c>
      <c r="B1401" t="s">
        <v>4607</v>
      </c>
      <c r="C1401" t="s">
        <v>3628</v>
      </c>
      <c r="D1401">
        <v>100</v>
      </c>
      <c r="E1401" t="s">
        <v>3629</v>
      </c>
      <c r="F1401" t="s">
        <v>3630</v>
      </c>
      <c r="G1401" t="s">
        <v>3631</v>
      </c>
      <c r="H1401" t="s">
        <v>3632</v>
      </c>
      <c r="I1401" t="s">
        <v>3633</v>
      </c>
      <c r="J1401" t="s">
        <v>3634</v>
      </c>
      <c r="K1401" t="s">
        <v>48</v>
      </c>
      <c r="L1401" t="s">
        <v>49</v>
      </c>
      <c r="M1401" t="s">
        <v>4606</v>
      </c>
      <c r="N1401" t="s">
        <v>4606</v>
      </c>
      <c r="O1401" t="s">
        <v>4608</v>
      </c>
    </row>
    <row r="1402" spans="1:15" x14ac:dyDescent="0.45">
      <c r="A1402" t="s">
        <v>4606</v>
      </c>
      <c r="B1402" t="s">
        <v>4607</v>
      </c>
      <c r="C1402" t="s">
        <v>3628</v>
      </c>
      <c r="D1402">
        <v>100</v>
      </c>
      <c r="E1402" t="s">
        <v>3629</v>
      </c>
      <c r="F1402" t="s">
        <v>3630</v>
      </c>
      <c r="G1402" t="s">
        <v>3631</v>
      </c>
      <c r="H1402" t="s">
        <v>3632</v>
      </c>
      <c r="I1402" t="s">
        <v>3633</v>
      </c>
      <c r="J1402" t="s">
        <v>3634</v>
      </c>
      <c r="K1402" t="s">
        <v>48</v>
      </c>
      <c r="L1402" t="s">
        <v>49</v>
      </c>
      <c r="M1402" t="s">
        <v>4606</v>
      </c>
      <c r="N1402" t="s">
        <v>4606</v>
      </c>
      <c r="O1402" t="s">
        <v>4608</v>
      </c>
    </row>
    <row r="1403" spans="1:15" x14ac:dyDescent="0.45">
      <c r="A1403" t="s">
        <v>4606</v>
      </c>
      <c r="B1403" t="s">
        <v>4607</v>
      </c>
      <c r="C1403" t="s">
        <v>3628</v>
      </c>
      <c r="D1403">
        <v>100</v>
      </c>
      <c r="E1403" t="s">
        <v>3629</v>
      </c>
      <c r="F1403" t="s">
        <v>3630</v>
      </c>
      <c r="G1403" t="s">
        <v>3631</v>
      </c>
      <c r="H1403" t="s">
        <v>3632</v>
      </c>
      <c r="I1403" t="s">
        <v>3633</v>
      </c>
      <c r="J1403" t="s">
        <v>3634</v>
      </c>
      <c r="K1403" t="s">
        <v>48</v>
      </c>
      <c r="L1403" t="s">
        <v>49</v>
      </c>
      <c r="M1403" t="s">
        <v>4606</v>
      </c>
      <c r="N1403" t="s">
        <v>4606</v>
      </c>
      <c r="O1403" t="s">
        <v>4608</v>
      </c>
    </row>
    <row r="1404" spans="1:15" x14ac:dyDescent="0.45">
      <c r="A1404" t="s">
        <v>4606</v>
      </c>
      <c r="B1404" t="s">
        <v>4607</v>
      </c>
      <c r="C1404" t="s">
        <v>3628</v>
      </c>
      <c r="D1404">
        <v>100</v>
      </c>
      <c r="E1404" t="s">
        <v>3629</v>
      </c>
      <c r="F1404" t="s">
        <v>3630</v>
      </c>
      <c r="G1404" t="s">
        <v>3631</v>
      </c>
      <c r="H1404" t="s">
        <v>3632</v>
      </c>
      <c r="I1404" t="s">
        <v>3633</v>
      </c>
      <c r="J1404" t="s">
        <v>3634</v>
      </c>
      <c r="K1404" t="s">
        <v>48</v>
      </c>
      <c r="L1404" t="s">
        <v>49</v>
      </c>
      <c r="M1404" t="s">
        <v>4606</v>
      </c>
      <c r="N1404" t="s">
        <v>4606</v>
      </c>
      <c r="O1404" t="s">
        <v>4608</v>
      </c>
    </row>
    <row r="1405" spans="1:15" x14ac:dyDescent="0.45">
      <c r="A1405" t="s">
        <v>4606</v>
      </c>
      <c r="B1405" t="s">
        <v>4607</v>
      </c>
      <c r="C1405" t="s">
        <v>3628</v>
      </c>
      <c r="D1405">
        <v>100</v>
      </c>
      <c r="E1405" t="s">
        <v>3629</v>
      </c>
      <c r="F1405" t="s">
        <v>3630</v>
      </c>
      <c r="G1405" t="s">
        <v>3631</v>
      </c>
      <c r="H1405" t="s">
        <v>3632</v>
      </c>
      <c r="I1405" t="s">
        <v>3633</v>
      </c>
      <c r="J1405" t="s">
        <v>3634</v>
      </c>
      <c r="K1405" t="s">
        <v>48</v>
      </c>
      <c r="L1405" t="s">
        <v>49</v>
      </c>
      <c r="M1405" t="s">
        <v>4606</v>
      </c>
      <c r="N1405" t="s">
        <v>4606</v>
      </c>
      <c r="O1405" t="s">
        <v>4608</v>
      </c>
    </row>
    <row r="1406" spans="1:15" x14ac:dyDescent="0.45">
      <c r="A1406" t="s">
        <v>4606</v>
      </c>
      <c r="B1406" t="s">
        <v>4607</v>
      </c>
      <c r="C1406" t="s">
        <v>3628</v>
      </c>
      <c r="D1406">
        <v>100</v>
      </c>
      <c r="E1406" t="s">
        <v>3629</v>
      </c>
      <c r="F1406" t="s">
        <v>3630</v>
      </c>
      <c r="G1406" t="s">
        <v>3631</v>
      </c>
      <c r="H1406" t="s">
        <v>3632</v>
      </c>
      <c r="I1406" t="s">
        <v>3633</v>
      </c>
      <c r="J1406" t="s">
        <v>3634</v>
      </c>
      <c r="K1406" t="s">
        <v>48</v>
      </c>
      <c r="L1406" t="s">
        <v>49</v>
      </c>
      <c r="M1406" t="s">
        <v>4606</v>
      </c>
      <c r="N1406" t="s">
        <v>4606</v>
      </c>
      <c r="O1406" t="s">
        <v>4608</v>
      </c>
    </row>
    <row r="1407" spans="1:15" x14ac:dyDescent="0.45">
      <c r="A1407" t="s">
        <v>4606</v>
      </c>
      <c r="B1407" t="s">
        <v>4607</v>
      </c>
      <c r="C1407" t="s">
        <v>3628</v>
      </c>
      <c r="D1407">
        <v>100</v>
      </c>
      <c r="E1407" t="s">
        <v>3629</v>
      </c>
      <c r="F1407" t="s">
        <v>3630</v>
      </c>
      <c r="G1407" t="s">
        <v>3631</v>
      </c>
      <c r="H1407" t="s">
        <v>3632</v>
      </c>
      <c r="I1407" t="s">
        <v>3633</v>
      </c>
      <c r="J1407" t="s">
        <v>3634</v>
      </c>
      <c r="K1407" t="s">
        <v>48</v>
      </c>
      <c r="L1407" t="s">
        <v>49</v>
      </c>
      <c r="M1407" t="s">
        <v>4606</v>
      </c>
      <c r="N1407" t="s">
        <v>4606</v>
      </c>
      <c r="O1407" t="s">
        <v>4608</v>
      </c>
    </row>
    <row r="1408" spans="1:15" x14ac:dyDescent="0.45">
      <c r="A1408" t="s">
        <v>4661</v>
      </c>
      <c r="B1408" t="s">
        <v>4662</v>
      </c>
      <c r="C1408" t="s">
        <v>3628</v>
      </c>
      <c r="D1408">
        <v>100</v>
      </c>
      <c r="E1408" t="s">
        <v>3629</v>
      </c>
      <c r="F1408" t="s">
        <v>3630</v>
      </c>
      <c r="G1408" t="s">
        <v>3631</v>
      </c>
      <c r="H1408" t="s">
        <v>3632</v>
      </c>
      <c r="I1408" t="s">
        <v>3633</v>
      </c>
      <c r="J1408" t="s">
        <v>3634</v>
      </c>
      <c r="K1408" t="s">
        <v>48</v>
      </c>
      <c r="L1408" t="s">
        <v>49</v>
      </c>
      <c r="M1408" t="s">
        <v>4661</v>
      </c>
      <c r="N1408" t="s">
        <v>4661</v>
      </c>
      <c r="O1408" t="s">
        <v>3858</v>
      </c>
    </row>
    <row r="1409" spans="1:15" x14ac:dyDescent="0.45">
      <c r="A1409" t="s">
        <v>4661</v>
      </c>
      <c r="B1409" t="s">
        <v>4662</v>
      </c>
      <c r="C1409" t="s">
        <v>3628</v>
      </c>
      <c r="D1409">
        <v>100</v>
      </c>
      <c r="E1409" t="s">
        <v>3629</v>
      </c>
      <c r="F1409" t="s">
        <v>3630</v>
      </c>
      <c r="G1409" t="s">
        <v>3631</v>
      </c>
      <c r="H1409" t="s">
        <v>3632</v>
      </c>
      <c r="I1409" t="s">
        <v>3633</v>
      </c>
      <c r="J1409" t="s">
        <v>3634</v>
      </c>
      <c r="K1409" t="s">
        <v>48</v>
      </c>
      <c r="L1409" t="s">
        <v>49</v>
      </c>
      <c r="M1409" t="s">
        <v>4661</v>
      </c>
      <c r="N1409" t="s">
        <v>4661</v>
      </c>
      <c r="O1409" t="s">
        <v>3858</v>
      </c>
    </row>
    <row r="1410" spans="1:15" x14ac:dyDescent="0.45">
      <c r="A1410" t="s">
        <v>4661</v>
      </c>
      <c r="B1410" t="s">
        <v>4662</v>
      </c>
      <c r="C1410" t="s">
        <v>3628</v>
      </c>
      <c r="D1410">
        <v>100</v>
      </c>
      <c r="E1410" t="s">
        <v>3629</v>
      </c>
      <c r="F1410" t="s">
        <v>3630</v>
      </c>
      <c r="G1410" t="s">
        <v>3631</v>
      </c>
      <c r="H1410" t="s">
        <v>3632</v>
      </c>
      <c r="I1410" t="s">
        <v>3633</v>
      </c>
      <c r="J1410" t="s">
        <v>3634</v>
      </c>
      <c r="K1410" t="s">
        <v>48</v>
      </c>
      <c r="L1410" t="s">
        <v>49</v>
      </c>
      <c r="M1410" t="s">
        <v>4661</v>
      </c>
      <c r="N1410" t="s">
        <v>4661</v>
      </c>
      <c r="O1410" t="s">
        <v>3858</v>
      </c>
    </row>
    <row r="1411" spans="1:15" x14ac:dyDescent="0.45">
      <c r="A1411" t="s">
        <v>4663</v>
      </c>
      <c r="B1411" t="s">
        <v>4664</v>
      </c>
      <c r="C1411" t="s">
        <v>3628</v>
      </c>
      <c r="D1411">
        <v>100</v>
      </c>
      <c r="E1411" t="s">
        <v>3629</v>
      </c>
      <c r="F1411" t="s">
        <v>3630</v>
      </c>
      <c r="G1411" t="s">
        <v>3631</v>
      </c>
      <c r="H1411" t="s">
        <v>3632</v>
      </c>
      <c r="I1411" t="s">
        <v>3633</v>
      </c>
      <c r="J1411" t="s">
        <v>3634</v>
      </c>
      <c r="K1411" t="s">
        <v>48</v>
      </c>
      <c r="L1411" t="s">
        <v>49</v>
      </c>
      <c r="M1411" t="s">
        <v>4663</v>
      </c>
      <c r="N1411" t="s">
        <v>4663</v>
      </c>
      <c r="O1411" t="s">
        <v>4660</v>
      </c>
    </row>
    <row r="1412" spans="1:15" x14ac:dyDescent="0.45">
      <c r="A1412" t="s">
        <v>4665</v>
      </c>
      <c r="B1412" t="s">
        <v>4666</v>
      </c>
      <c r="C1412" t="s">
        <v>3628</v>
      </c>
      <c r="D1412">
        <v>100</v>
      </c>
      <c r="E1412" t="s">
        <v>3629</v>
      </c>
      <c r="F1412" t="s">
        <v>3630</v>
      </c>
      <c r="G1412" t="s">
        <v>3631</v>
      </c>
      <c r="H1412" t="s">
        <v>3632</v>
      </c>
      <c r="I1412" t="s">
        <v>3633</v>
      </c>
      <c r="J1412" t="s">
        <v>3634</v>
      </c>
      <c r="K1412" t="s">
        <v>48</v>
      </c>
      <c r="L1412" t="s">
        <v>49</v>
      </c>
      <c r="M1412" t="s">
        <v>4665</v>
      </c>
      <c r="N1412" t="s">
        <v>4665</v>
      </c>
      <c r="O1412" t="s">
        <v>4667</v>
      </c>
    </row>
    <row r="1413" spans="1:15" x14ac:dyDescent="0.45">
      <c r="A1413" t="s">
        <v>4668</v>
      </c>
      <c r="B1413" t="s">
        <v>4669</v>
      </c>
      <c r="C1413" t="s">
        <v>3628</v>
      </c>
      <c r="D1413">
        <v>100</v>
      </c>
      <c r="E1413" t="s">
        <v>3629</v>
      </c>
      <c r="F1413" t="s">
        <v>3630</v>
      </c>
      <c r="G1413" t="s">
        <v>3631</v>
      </c>
      <c r="H1413" t="s">
        <v>3632</v>
      </c>
      <c r="I1413" t="s">
        <v>3633</v>
      </c>
      <c r="J1413" t="s">
        <v>3634</v>
      </c>
      <c r="K1413" t="s">
        <v>229</v>
      </c>
      <c r="L1413" t="s">
        <v>1460</v>
      </c>
      <c r="M1413" t="s">
        <v>4668</v>
      </c>
      <c r="N1413" t="s">
        <v>4668</v>
      </c>
      <c r="O1413" t="s">
        <v>4670</v>
      </c>
    </row>
    <row r="1414" spans="1:15" x14ac:dyDescent="0.45">
      <c r="A1414" t="s">
        <v>4668</v>
      </c>
      <c r="B1414" t="s">
        <v>4669</v>
      </c>
      <c r="C1414" t="s">
        <v>3628</v>
      </c>
      <c r="D1414">
        <v>100</v>
      </c>
      <c r="E1414" t="s">
        <v>3629</v>
      </c>
      <c r="F1414" t="s">
        <v>3630</v>
      </c>
      <c r="G1414" t="s">
        <v>3631</v>
      </c>
      <c r="H1414" t="s">
        <v>3632</v>
      </c>
      <c r="I1414" t="s">
        <v>3633</v>
      </c>
      <c r="J1414" t="s">
        <v>3634</v>
      </c>
      <c r="K1414" t="s">
        <v>229</v>
      </c>
      <c r="L1414" t="s">
        <v>1460</v>
      </c>
      <c r="M1414" t="s">
        <v>4668</v>
      </c>
      <c r="N1414" t="s">
        <v>4668</v>
      </c>
      <c r="O1414" t="s">
        <v>4670</v>
      </c>
    </row>
    <row r="1415" spans="1:15" x14ac:dyDescent="0.45">
      <c r="A1415" t="s">
        <v>4668</v>
      </c>
      <c r="B1415" t="s">
        <v>4669</v>
      </c>
      <c r="C1415" t="s">
        <v>3628</v>
      </c>
      <c r="D1415">
        <v>100</v>
      </c>
      <c r="E1415" t="s">
        <v>3629</v>
      </c>
      <c r="F1415" t="s">
        <v>3630</v>
      </c>
      <c r="G1415" t="s">
        <v>3631</v>
      </c>
      <c r="H1415" t="s">
        <v>3632</v>
      </c>
      <c r="I1415" t="s">
        <v>3633</v>
      </c>
      <c r="J1415" t="s">
        <v>3634</v>
      </c>
      <c r="K1415" t="s">
        <v>229</v>
      </c>
      <c r="L1415" t="s">
        <v>1460</v>
      </c>
      <c r="M1415" t="s">
        <v>4668</v>
      </c>
      <c r="N1415" t="s">
        <v>4668</v>
      </c>
      <c r="O1415" t="s">
        <v>4670</v>
      </c>
    </row>
    <row r="1416" spans="1:15" x14ac:dyDescent="0.45">
      <c r="A1416" t="s">
        <v>4668</v>
      </c>
      <c r="B1416" t="s">
        <v>4669</v>
      </c>
      <c r="C1416" t="s">
        <v>3628</v>
      </c>
      <c r="D1416">
        <v>100</v>
      </c>
      <c r="E1416" t="s">
        <v>3629</v>
      </c>
      <c r="F1416" t="s">
        <v>3630</v>
      </c>
      <c r="G1416" t="s">
        <v>3631</v>
      </c>
      <c r="H1416" t="s">
        <v>3632</v>
      </c>
      <c r="I1416" t="s">
        <v>3633</v>
      </c>
      <c r="J1416" t="s">
        <v>3634</v>
      </c>
      <c r="K1416" t="s">
        <v>229</v>
      </c>
      <c r="L1416" t="s">
        <v>1460</v>
      </c>
      <c r="M1416" t="s">
        <v>4668</v>
      </c>
      <c r="N1416" t="s">
        <v>4668</v>
      </c>
      <c r="O1416" t="s">
        <v>4670</v>
      </c>
    </row>
    <row r="1417" spans="1:15" x14ac:dyDescent="0.45">
      <c r="A1417" t="s">
        <v>4668</v>
      </c>
      <c r="B1417" t="s">
        <v>4669</v>
      </c>
      <c r="C1417" t="s">
        <v>3628</v>
      </c>
      <c r="D1417">
        <v>100</v>
      </c>
      <c r="E1417" t="s">
        <v>3629</v>
      </c>
      <c r="F1417" t="s">
        <v>3630</v>
      </c>
      <c r="G1417" t="s">
        <v>3631</v>
      </c>
      <c r="H1417" t="s">
        <v>3632</v>
      </c>
      <c r="I1417" t="s">
        <v>3633</v>
      </c>
      <c r="J1417" t="s">
        <v>3634</v>
      </c>
      <c r="K1417" t="s">
        <v>229</v>
      </c>
      <c r="L1417" t="s">
        <v>1460</v>
      </c>
      <c r="M1417" t="s">
        <v>4668</v>
      </c>
      <c r="N1417" t="s">
        <v>4668</v>
      </c>
      <c r="O1417" t="s">
        <v>4670</v>
      </c>
    </row>
    <row r="1418" spans="1:15" x14ac:dyDescent="0.45">
      <c r="A1418" t="s">
        <v>4668</v>
      </c>
      <c r="B1418" t="s">
        <v>4669</v>
      </c>
      <c r="C1418" t="s">
        <v>3628</v>
      </c>
      <c r="D1418">
        <v>100</v>
      </c>
      <c r="E1418" t="s">
        <v>3629</v>
      </c>
      <c r="F1418" t="s">
        <v>3630</v>
      </c>
      <c r="G1418" t="s">
        <v>3631</v>
      </c>
      <c r="H1418" t="s">
        <v>3632</v>
      </c>
      <c r="I1418" t="s">
        <v>3633</v>
      </c>
      <c r="J1418" t="s">
        <v>3634</v>
      </c>
      <c r="K1418" t="s">
        <v>229</v>
      </c>
      <c r="L1418" t="s">
        <v>1460</v>
      </c>
      <c r="M1418" t="s">
        <v>4668</v>
      </c>
      <c r="N1418" t="s">
        <v>4668</v>
      </c>
      <c r="O1418" t="s">
        <v>4670</v>
      </c>
    </row>
    <row r="1419" spans="1:15" x14ac:dyDescent="0.45">
      <c r="A1419" t="s">
        <v>4671</v>
      </c>
      <c r="B1419" t="s">
        <v>4672</v>
      </c>
      <c r="C1419" t="s">
        <v>3628</v>
      </c>
      <c r="D1419">
        <v>100</v>
      </c>
      <c r="E1419" t="s">
        <v>3629</v>
      </c>
      <c r="F1419" t="s">
        <v>3630</v>
      </c>
      <c r="G1419" t="s">
        <v>3631</v>
      </c>
      <c r="H1419" t="s">
        <v>3632</v>
      </c>
      <c r="I1419" t="s">
        <v>3633</v>
      </c>
      <c r="J1419" t="s">
        <v>3634</v>
      </c>
      <c r="K1419" t="s">
        <v>48</v>
      </c>
      <c r="L1419" t="s">
        <v>961</v>
      </c>
      <c r="M1419" t="s">
        <v>4671</v>
      </c>
      <c r="N1419" t="s">
        <v>4671</v>
      </c>
      <c r="O1419" t="s">
        <v>4673</v>
      </c>
    </row>
    <row r="1420" spans="1:15" x14ac:dyDescent="0.45">
      <c r="A1420" t="s">
        <v>3853</v>
      </c>
      <c r="B1420" t="s">
        <v>3854</v>
      </c>
      <c r="C1420" t="s">
        <v>3628</v>
      </c>
      <c r="D1420">
        <v>100</v>
      </c>
      <c r="E1420" t="s">
        <v>3629</v>
      </c>
      <c r="F1420" t="s">
        <v>3630</v>
      </c>
      <c r="G1420" t="s">
        <v>3631</v>
      </c>
      <c r="H1420" t="s">
        <v>3632</v>
      </c>
      <c r="I1420" t="s">
        <v>3633</v>
      </c>
      <c r="J1420" t="s">
        <v>3634</v>
      </c>
      <c r="K1420" t="s">
        <v>48</v>
      </c>
      <c r="L1420" t="s">
        <v>961</v>
      </c>
      <c r="M1420" t="s">
        <v>3853</v>
      </c>
      <c r="N1420" t="s">
        <v>3853</v>
      </c>
      <c r="O1420" t="s">
        <v>3635</v>
      </c>
    </row>
    <row r="1421" spans="1:15" x14ac:dyDescent="0.45">
      <c r="A1421" t="s">
        <v>3853</v>
      </c>
      <c r="B1421" t="s">
        <v>3854</v>
      </c>
      <c r="C1421" t="s">
        <v>3628</v>
      </c>
      <c r="D1421">
        <v>100</v>
      </c>
      <c r="E1421" t="s">
        <v>3629</v>
      </c>
      <c r="F1421" t="s">
        <v>3630</v>
      </c>
      <c r="G1421" t="s">
        <v>3631</v>
      </c>
      <c r="H1421" t="s">
        <v>3632</v>
      </c>
      <c r="I1421" t="s">
        <v>3633</v>
      </c>
      <c r="J1421" t="s">
        <v>3634</v>
      </c>
      <c r="K1421" t="s">
        <v>48</v>
      </c>
      <c r="L1421" t="s">
        <v>961</v>
      </c>
      <c r="M1421" t="s">
        <v>3853</v>
      </c>
      <c r="N1421" t="s">
        <v>3853</v>
      </c>
      <c r="O1421" t="s">
        <v>3635</v>
      </c>
    </row>
    <row r="1422" spans="1:15" x14ac:dyDescent="0.45">
      <c r="A1422" t="s">
        <v>3853</v>
      </c>
      <c r="B1422" t="s">
        <v>3854</v>
      </c>
      <c r="C1422" t="s">
        <v>3628</v>
      </c>
      <c r="D1422">
        <v>100</v>
      </c>
      <c r="E1422" t="s">
        <v>3629</v>
      </c>
      <c r="F1422" t="s">
        <v>3630</v>
      </c>
      <c r="G1422" t="s">
        <v>3631</v>
      </c>
      <c r="H1422" t="s">
        <v>3632</v>
      </c>
      <c r="I1422" t="s">
        <v>3633</v>
      </c>
      <c r="J1422" t="s">
        <v>3634</v>
      </c>
      <c r="K1422" t="s">
        <v>48</v>
      </c>
      <c r="L1422" t="s">
        <v>961</v>
      </c>
      <c r="M1422" t="s">
        <v>3853</v>
      </c>
      <c r="N1422" t="s">
        <v>3853</v>
      </c>
      <c r="O1422" t="s">
        <v>3635</v>
      </c>
    </row>
    <row r="1423" spans="1:15" x14ac:dyDescent="0.45">
      <c r="A1423" t="s">
        <v>4674</v>
      </c>
      <c r="B1423" t="s">
        <v>4675</v>
      </c>
      <c r="C1423" t="s">
        <v>3628</v>
      </c>
      <c r="D1423">
        <v>100</v>
      </c>
      <c r="E1423" t="s">
        <v>3629</v>
      </c>
      <c r="F1423" t="s">
        <v>3630</v>
      </c>
      <c r="G1423" t="s">
        <v>3631</v>
      </c>
      <c r="H1423" t="s">
        <v>3632</v>
      </c>
      <c r="I1423" t="s">
        <v>3633</v>
      </c>
      <c r="J1423" t="s">
        <v>3634</v>
      </c>
      <c r="K1423" t="s">
        <v>48</v>
      </c>
      <c r="L1423" t="s">
        <v>759</v>
      </c>
      <c r="M1423" t="s">
        <v>4674</v>
      </c>
      <c r="N1423" t="s">
        <v>4674</v>
      </c>
      <c r="O1423" t="s">
        <v>4673</v>
      </c>
    </row>
  </sheetData>
  <autoFilter ref="A1:R1423" xr:uid="{59B9ED21-3935-48CF-81E3-E4EAAF5DBC1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B0A1-1138-6C48-A67D-A8EAC86BAB1C}">
  <dimension ref="A1:G55"/>
  <sheetViews>
    <sheetView workbookViewId="0"/>
  </sheetViews>
  <sheetFormatPr defaultColWidth="11.53125" defaultRowHeight="14.25" x14ac:dyDescent="0.45"/>
  <sheetData>
    <row r="1" spans="1:3" x14ac:dyDescent="0.45">
      <c r="A1">
        <v>89</v>
      </c>
      <c r="B1">
        <v>578</v>
      </c>
      <c r="C1" t="s">
        <v>3575</v>
      </c>
    </row>
    <row r="2" spans="1:3" x14ac:dyDescent="0.45">
      <c r="A2">
        <v>587</v>
      </c>
      <c r="B2">
        <v>598</v>
      </c>
      <c r="C2" t="s">
        <v>3575</v>
      </c>
    </row>
    <row r="3" spans="1:3" x14ac:dyDescent="0.45">
      <c r="A3">
        <v>600</v>
      </c>
      <c r="C3" t="s">
        <v>3575</v>
      </c>
    </row>
    <row r="4" spans="1:3" x14ac:dyDescent="0.45">
      <c r="A4">
        <v>602</v>
      </c>
      <c r="C4" t="s">
        <v>3575</v>
      </c>
    </row>
    <row r="5" spans="1:3" x14ac:dyDescent="0.45">
      <c r="A5">
        <v>604</v>
      </c>
      <c r="B5">
        <v>605</v>
      </c>
      <c r="C5" t="s">
        <v>3575</v>
      </c>
    </row>
    <row r="6" spans="1:3" x14ac:dyDescent="0.45">
      <c r="A6">
        <v>607</v>
      </c>
      <c r="B6">
        <v>716</v>
      </c>
      <c r="C6" t="s">
        <v>3575</v>
      </c>
    </row>
    <row r="7" spans="1:3" x14ac:dyDescent="0.45">
      <c r="A7">
        <v>757</v>
      </c>
      <c r="B7">
        <v>789</v>
      </c>
      <c r="C7" t="s">
        <v>3575</v>
      </c>
    </row>
    <row r="8" spans="1:3" x14ac:dyDescent="0.45">
      <c r="A8">
        <v>843</v>
      </c>
      <c r="B8">
        <v>917</v>
      </c>
      <c r="C8" t="s">
        <v>3575</v>
      </c>
    </row>
    <row r="9" spans="1:3" x14ac:dyDescent="0.45">
      <c r="A9">
        <v>919</v>
      </c>
      <c r="B9">
        <v>920</v>
      </c>
      <c r="C9" t="s">
        <v>3575</v>
      </c>
    </row>
    <row r="10" spans="1:3" x14ac:dyDescent="0.45">
      <c r="A10">
        <v>922</v>
      </c>
      <c r="B10">
        <v>923</v>
      </c>
      <c r="C10" t="s">
        <v>3575</v>
      </c>
    </row>
    <row r="11" spans="1:3" x14ac:dyDescent="0.45">
      <c r="A11">
        <v>926</v>
      </c>
      <c r="C11" t="s">
        <v>3575</v>
      </c>
    </row>
    <row r="12" spans="1:3" x14ac:dyDescent="0.45">
      <c r="A12">
        <v>928</v>
      </c>
      <c r="B12">
        <v>929</v>
      </c>
      <c r="C12" t="s">
        <v>3575</v>
      </c>
    </row>
    <row r="13" spans="1:3" x14ac:dyDescent="0.45">
      <c r="A13">
        <v>932</v>
      </c>
      <c r="B13">
        <v>933</v>
      </c>
      <c r="C13" t="s">
        <v>3575</v>
      </c>
    </row>
    <row r="14" spans="1:3" x14ac:dyDescent="0.45">
      <c r="B14">
        <v>935</v>
      </c>
      <c r="C14" t="s">
        <v>3575</v>
      </c>
    </row>
    <row r="15" spans="1:3" x14ac:dyDescent="0.45">
      <c r="B15">
        <v>948</v>
      </c>
      <c r="C15" t="s">
        <v>3575</v>
      </c>
    </row>
    <row r="16" spans="1:3" x14ac:dyDescent="0.45">
      <c r="B16">
        <v>953</v>
      </c>
      <c r="C16" t="s">
        <v>3575</v>
      </c>
    </row>
    <row r="17" spans="1:7" x14ac:dyDescent="0.45">
      <c r="B17">
        <v>968</v>
      </c>
      <c r="C17" t="s">
        <v>3575</v>
      </c>
    </row>
    <row r="18" spans="1:7" x14ac:dyDescent="0.45">
      <c r="B18">
        <v>970</v>
      </c>
      <c r="C18" t="s">
        <v>3575</v>
      </c>
    </row>
    <row r="19" spans="1:7" x14ac:dyDescent="0.45">
      <c r="A19">
        <v>976</v>
      </c>
      <c r="B19">
        <v>977</v>
      </c>
      <c r="C19" t="s">
        <v>3575</v>
      </c>
    </row>
    <row r="20" spans="1:7" x14ac:dyDescent="0.45">
      <c r="A20">
        <v>981</v>
      </c>
      <c r="B20">
        <v>991</v>
      </c>
      <c r="C20" t="s">
        <v>3575</v>
      </c>
    </row>
    <row r="21" spans="1:7" x14ac:dyDescent="0.45">
      <c r="B21">
        <v>993</v>
      </c>
      <c r="C21" t="s">
        <v>3575</v>
      </c>
    </row>
    <row r="22" spans="1:7" x14ac:dyDescent="0.45">
      <c r="A22">
        <v>995</v>
      </c>
      <c r="B22">
        <v>996</v>
      </c>
      <c r="C22" t="s">
        <v>3575</v>
      </c>
      <c r="E22">
        <v>599</v>
      </c>
      <c r="G22" t="s">
        <v>3590</v>
      </c>
    </row>
    <row r="23" spans="1:7" x14ac:dyDescent="0.45">
      <c r="B23">
        <v>998</v>
      </c>
      <c r="C23" t="s">
        <v>3575</v>
      </c>
      <c r="E23">
        <v>601</v>
      </c>
    </row>
    <row r="24" spans="1:7" x14ac:dyDescent="0.45">
      <c r="A24">
        <v>1002</v>
      </c>
      <c r="B24">
        <v>1059</v>
      </c>
      <c r="C24" t="s">
        <v>3575</v>
      </c>
      <c r="E24">
        <v>603</v>
      </c>
    </row>
    <row r="25" spans="1:7" x14ac:dyDescent="0.45">
      <c r="B25">
        <v>1071</v>
      </c>
      <c r="C25" t="s">
        <v>3575</v>
      </c>
      <c r="E25">
        <v>606</v>
      </c>
    </row>
    <row r="26" spans="1:7" x14ac:dyDescent="0.45">
      <c r="B26">
        <v>1074</v>
      </c>
      <c r="C26" t="s">
        <v>3575</v>
      </c>
      <c r="E26" s="29">
        <v>790</v>
      </c>
      <c r="F26" s="29">
        <v>842</v>
      </c>
    </row>
    <row r="27" spans="1:7" x14ac:dyDescent="0.45">
      <c r="A27">
        <v>1077</v>
      </c>
      <c r="B27">
        <v>1078</v>
      </c>
      <c r="C27" t="s">
        <v>3575</v>
      </c>
    </row>
    <row r="28" spans="1:7" x14ac:dyDescent="0.45">
      <c r="B28">
        <v>1080</v>
      </c>
      <c r="C28" t="s">
        <v>3575</v>
      </c>
    </row>
    <row r="29" spans="1:7" x14ac:dyDescent="0.45">
      <c r="B29">
        <v>1083</v>
      </c>
      <c r="C29" t="s">
        <v>3575</v>
      </c>
    </row>
    <row r="30" spans="1:7" x14ac:dyDescent="0.45">
      <c r="B30">
        <v>1088</v>
      </c>
      <c r="C30" t="s">
        <v>3575</v>
      </c>
    </row>
    <row r="31" spans="1:7" x14ac:dyDescent="0.45">
      <c r="B31">
        <v>1097</v>
      </c>
      <c r="C31" t="s">
        <v>3575</v>
      </c>
    </row>
    <row r="32" spans="1:7" x14ac:dyDescent="0.45">
      <c r="B32">
        <v>1099</v>
      </c>
      <c r="C32" t="s">
        <v>3575</v>
      </c>
    </row>
    <row r="33" spans="1:3" x14ac:dyDescent="0.45">
      <c r="B33">
        <v>1101</v>
      </c>
      <c r="C33" t="s">
        <v>3575</v>
      </c>
    </row>
    <row r="34" spans="1:3" x14ac:dyDescent="0.45">
      <c r="B34">
        <v>1103</v>
      </c>
      <c r="C34" t="s">
        <v>3575</v>
      </c>
    </row>
    <row r="35" spans="1:3" x14ac:dyDescent="0.45">
      <c r="B35">
        <v>1108</v>
      </c>
      <c r="C35" t="s">
        <v>3575</v>
      </c>
    </row>
    <row r="36" spans="1:3" x14ac:dyDescent="0.45">
      <c r="A36">
        <v>1113</v>
      </c>
      <c r="B36">
        <v>1114</v>
      </c>
      <c r="C36" t="s">
        <v>3575</v>
      </c>
    </row>
    <row r="37" spans="1:3" x14ac:dyDescent="0.45">
      <c r="A37">
        <v>1118</v>
      </c>
      <c r="B37">
        <v>1119</v>
      </c>
      <c r="C37" t="s">
        <v>3575</v>
      </c>
    </row>
    <row r="38" spans="1:3" x14ac:dyDescent="0.45">
      <c r="B38">
        <v>1125</v>
      </c>
      <c r="C38" t="s">
        <v>3575</v>
      </c>
    </row>
    <row r="39" spans="1:3" x14ac:dyDescent="0.45">
      <c r="B39">
        <v>1128</v>
      </c>
      <c r="C39" t="s">
        <v>3575</v>
      </c>
    </row>
    <row r="40" spans="1:3" x14ac:dyDescent="0.45">
      <c r="B40">
        <v>1133</v>
      </c>
      <c r="C40" t="s">
        <v>3575</v>
      </c>
    </row>
    <row r="41" spans="1:3" x14ac:dyDescent="0.45">
      <c r="B41">
        <v>1135</v>
      </c>
      <c r="C41" t="s">
        <v>3575</v>
      </c>
    </row>
    <row r="42" spans="1:3" x14ac:dyDescent="0.45">
      <c r="B42">
        <v>1137</v>
      </c>
      <c r="C42" t="s">
        <v>3575</v>
      </c>
    </row>
    <row r="43" spans="1:3" x14ac:dyDescent="0.45">
      <c r="A43">
        <v>1157</v>
      </c>
      <c r="B43">
        <v>1165</v>
      </c>
      <c r="C43" t="s">
        <v>3575</v>
      </c>
    </row>
    <row r="44" spans="1:3" x14ac:dyDescent="0.45">
      <c r="A44">
        <v>1238</v>
      </c>
      <c r="B44">
        <v>1270</v>
      </c>
      <c r="C44" t="s">
        <v>3575</v>
      </c>
    </row>
    <row r="45" spans="1:3" x14ac:dyDescent="0.45">
      <c r="A45">
        <v>1274</v>
      </c>
      <c r="B45">
        <v>1300</v>
      </c>
      <c r="C45" t="s">
        <v>3575</v>
      </c>
    </row>
    <row r="46" spans="1:3" x14ac:dyDescent="0.45">
      <c r="A46">
        <v>1302</v>
      </c>
      <c r="B46">
        <v>1303</v>
      </c>
      <c r="C46" t="s">
        <v>3575</v>
      </c>
    </row>
    <row r="47" spans="1:3" x14ac:dyDescent="0.45">
      <c r="A47">
        <v>1307</v>
      </c>
      <c r="B47">
        <v>1310</v>
      </c>
      <c r="C47" t="s">
        <v>3575</v>
      </c>
    </row>
    <row r="48" spans="1:3" x14ac:dyDescent="0.45">
      <c r="B48">
        <v>1312</v>
      </c>
      <c r="C48" t="s">
        <v>3575</v>
      </c>
    </row>
    <row r="49" spans="1:3" x14ac:dyDescent="0.45">
      <c r="A49">
        <v>1354</v>
      </c>
      <c r="B49">
        <v>1378</v>
      </c>
      <c r="C49" t="s">
        <v>3575</v>
      </c>
    </row>
    <row r="50" spans="1:3" x14ac:dyDescent="0.45">
      <c r="A50">
        <v>1392</v>
      </c>
      <c r="B50">
        <v>1413</v>
      </c>
      <c r="C50" t="s">
        <v>3575</v>
      </c>
    </row>
    <row r="51" spans="1:3" x14ac:dyDescent="0.45">
      <c r="A51">
        <v>1420</v>
      </c>
      <c r="B51">
        <v>1424</v>
      </c>
      <c r="C51" t="s">
        <v>3575</v>
      </c>
    </row>
    <row r="52" spans="1:3" x14ac:dyDescent="0.45">
      <c r="C52" t="s">
        <v>3575</v>
      </c>
    </row>
    <row r="53" spans="1:3" x14ac:dyDescent="0.45">
      <c r="C53" t="s">
        <v>3575</v>
      </c>
    </row>
    <row r="54" spans="1:3" x14ac:dyDescent="0.45">
      <c r="C54" t="s">
        <v>3575</v>
      </c>
    </row>
    <row r="55" spans="1:3" x14ac:dyDescent="0.45">
      <c r="C55" t="s">
        <v>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data_raw 1</vt:lpstr>
      <vt:lpstr>data_raw 2</vt:lpstr>
      <vt:lpstr>Проверка 2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</dc:creator>
  <cp:lastModifiedBy>ans</cp:lastModifiedBy>
  <dcterms:created xsi:type="dcterms:W3CDTF">2025-05-12T09:35:48Z</dcterms:created>
  <dcterms:modified xsi:type="dcterms:W3CDTF">2025-05-25T02:08:27Z</dcterms:modified>
</cp:coreProperties>
</file>